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总表1" sheetId="2" r:id="rId5"/>
    <sheet name="总表2" sheetId="3" r:id="rId6"/>
    <sheet name="国家筛选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<sst xmlns="http://schemas.openxmlformats.org/spreadsheetml/2006/main" count="13612" uniqueCount="13612">
  <si>
    <t xml:space="preserve">  </t>
  </si>
  <si>
    <t/>
    <r>
      <rPr>
        <u/>
        <sz val="10.5"/>
        <color theme="10"/>
        <rFont val="Calibri"/>
        <family val="2"/>
      </rPr>
      <t>signum@pacific.net.sg</t>
    </r>
  </si>
  <si>
    <t/>
    <r>
      <rPr>
        <u/>
        <sz val="10.5"/>
        <color theme="10"/>
        <rFont val="Calibri"/>
        <family val="2"/>
      </rPr>
      <t xml:space="preserve">SIGNUM DESIGN ASSOCIATES</t>
    </r>
  </si>
  <si>
    <t/>
    <r>
      <rPr>
        <u/>
        <sz val="10.5"/>
        <color theme="10"/>
        <rFont val="Calibri"/>
        <family val="2"/>
      </rPr>
      <t xml:space="preserve">ROSENTHAL AG REPRESENTATIVE OFFICE ASIA</t>
    </r>
  </si>
  <si>
    <t/>
    <r>
      <rPr>
        <u/>
        <sz val="10.5"/>
        <color theme="10"/>
        <rFont val="Calibri"/>
        <family val="2"/>
      </rPr>
      <t>rosental@netvigator.com</t>
    </r>
  </si>
  <si>
    <t/>
    <r>
      <rPr>
        <u/>
        <sz val="10.5"/>
        <color theme="10"/>
        <rFont val="Calibri"/>
        <family val="2"/>
      </rPr>
      <t>http://www.rosenthal.de</t>
    </r>
  </si>
  <si>
    <t/>
    <r>
      <rPr>
        <u/>
        <sz val="10.5"/>
        <color theme="10"/>
        <rFont val="Calibri"/>
        <family val="2"/>
      </rPr>
      <t>http://www.pacific.net.au</t>
    </r>
  </si>
  <si>
    <t/>
    <r>
      <rPr>
        <u/>
        <sz val="10.5"/>
        <color theme="10"/>
        <rFont val="Calibri"/>
        <family val="2"/>
      </rPr>
      <t>tonyhealy7@optusnet.com.au</t>
    </r>
  </si>
  <si>
    <t/>
    <r>
      <rPr>
        <u/>
        <sz val="10.5"/>
        <color theme="10"/>
        <rFont val="Calibri"/>
        <family val="2"/>
      </rPr>
      <t xml:space="preserve">ANTHONY J HEALY ANTIQUES</t>
    </r>
  </si>
  <si>
    <t/>
    <r>
      <rPr>
        <u/>
        <sz val="10.5"/>
        <color theme="10"/>
        <rFont val="Calibri"/>
        <family val="2"/>
      </rPr>
      <t>http://www.sonora.com.tw</t>
    </r>
  </si>
  <si>
    <t/>
    <r>
      <rPr>
        <u/>
        <sz val="10.5"/>
        <color theme="10"/>
        <rFont val="Calibri"/>
        <family val="2"/>
      </rPr>
      <t>jane@sonora.com</t>
    </r>
    <r>
      <t>.tw</t>
    </r>
  </si>
  <si>
    <t/>
    <r>
      <rPr>
        <u/>
        <sz val="10.5"/>
        <color theme="10"/>
        <rFont val="Calibri"/>
        <family val="2"/>
      </rPr>
      <t xml:space="preserve">SONORA INTERNATIONAL</t>
    </r>
  </si>
  <si>
    <t/>
    <r>
      <rPr>
        <u/>
        <sz val="10.5"/>
        <color theme="10"/>
        <rFont val="Calibri"/>
        <family val="2"/>
      </rPr>
      <t xml:space="preserve">IPER ACTION TRADING REPRESENTATION</t>
    </r>
  </si>
  <si>
    <t/>
    <r>
      <rPr>
        <u/>
        <sz val="10.5"/>
        <color theme="10"/>
        <rFont val="Calibri"/>
        <family val="2"/>
      </rPr>
      <t>mediaworks@otenet.gr</t>
    </r>
  </si>
  <si>
    <t/>
    <r>
      <rPr>
        <u/>
        <sz val="10.5"/>
        <color theme="10"/>
        <rFont val="Calibri"/>
        <family val="2"/>
      </rPr>
      <t>http://www.iperaction.gr</t>
    </r>
  </si>
  <si>
    <t/>
    <r>
      <rPr>
        <u/>
        <sz val="10.5"/>
        <color theme="10"/>
        <rFont val="Calibri"/>
        <family val="2"/>
      </rPr>
      <t>http://www.allplastics.co.nz</t>
    </r>
  </si>
  <si>
    <t/>
    <r>
      <rPr>
        <u/>
        <sz val="10.5"/>
        <color theme="10"/>
        <rFont val="Calibri"/>
        <family val="2"/>
      </rPr>
      <t xml:space="preserve">ALL PLASTICS</t>
    </r>
  </si>
  <si>
    <t/>
    <r>
      <rPr>
        <u/>
        <sz val="10.5"/>
        <color theme="10"/>
        <rFont val="Calibri"/>
        <family val="2"/>
      </rPr>
      <t>http://www.smg.sy</t>
    </r>
  </si>
  <si>
    <t/>
    <r>
      <rPr>
        <u/>
        <sz val="10.5"/>
        <color theme="10"/>
        <rFont val="Calibri"/>
        <family val="2"/>
      </rPr>
      <t>smg@net.sy</t>
    </r>
  </si>
  <si>
    <t/>
    <r>
      <rPr>
        <u/>
        <sz val="10.5"/>
        <color theme="10"/>
        <rFont val="Calibri"/>
        <family val="2"/>
      </rPr>
      <t>SMG</t>
    </r>
  </si>
  <si>
    <t/>
    <r>
      <rPr>
        <u/>
        <sz val="10.5"/>
        <color theme="10"/>
        <rFont val="Calibri"/>
        <family val="2"/>
      </rPr>
      <t>http://www.chinesedumpling.com</t>
    </r>
  </si>
  <si>
    <t/>
    <r>
      <rPr>
        <u/>
        <sz val="10.5"/>
        <color theme="10"/>
        <rFont val="Calibri"/>
        <family val="2"/>
      </rPr>
      <t>joechan@chinesedumpling.com</t>
    </r>
  </si>
  <si>
    <t/>
    <r>
      <rPr>
        <u/>
        <sz val="10.5"/>
        <color theme="10"/>
        <rFont val="Calibri"/>
        <family val="2"/>
      </rPr>
      <t xml:space="preserve">CHINESE DUMPLING</t>
    </r>
  </si>
  <si>
    <t/>
    <r>
      <rPr>
        <u/>
        <sz val="10.5"/>
        <color theme="10"/>
        <rFont val="Calibri"/>
        <family val="2"/>
      </rPr>
      <t>FAIRTRADE</t>
    </r>
  </si>
  <si>
    <t/>
    <r>
      <rPr>
        <u/>
        <sz val="10.5"/>
        <color theme="10"/>
        <rFont val="Calibri"/>
        <family val="2"/>
      </rPr>
      <t>fairtrade@hotmail.com</t>
    </r>
  </si>
  <si>
    <t/>
    <r>
      <rPr>
        <u/>
        <sz val="10.5"/>
        <color theme="10"/>
        <rFont val="Calibri"/>
        <family val="2"/>
      </rPr>
      <t>http://www.fairtrade.at</t>
    </r>
  </si>
  <si>
    <t/>
    <r>
      <rPr>
        <u/>
        <sz val="10.5"/>
        <color theme="10"/>
        <rFont val="Calibri"/>
        <family val="2"/>
      </rPr>
      <t xml:space="preserve">ACE-MART RESTAURANT</t>
    </r>
  </si>
  <si>
    <t/>
    <r>
      <rPr>
        <u/>
        <sz val="10.5"/>
        <color theme="10"/>
        <rFont val="Calibri"/>
        <family val="2"/>
      </rPr>
      <t>http://www.acemart.com</t>
    </r>
  </si>
  <si>
    <t/>
    <r>
      <rPr>
        <u/>
        <sz val="10.5"/>
        <color theme="10"/>
        <rFont val="Calibri"/>
        <family val="2"/>
      </rPr>
      <t>http://www.rapidfreight.com</t>
    </r>
  </si>
  <si>
    <t/>
    <r>
      <rPr>
        <u/>
        <sz val="10.5"/>
        <color theme="10"/>
        <rFont val="Calibri"/>
        <family val="2"/>
      </rPr>
      <t xml:space="preserve">RAPID FREIGHTWAYS</t>
    </r>
  </si>
  <si>
    <t/>
    <r>
      <rPr>
        <u/>
        <sz val="10.5"/>
        <color theme="10"/>
        <rFont val="Calibri"/>
        <family val="2"/>
      </rPr>
      <t>grega@rapidfreight.com</t>
    </r>
  </si>
  <si>
    <t/>
    <r>
      <rPr>
        <u/>
        <sz val="10.5"/>
        <color theme="10"/>
        <rFont val="Calibri"/>
        <family val="2"/>
      </rPr>
      <t xml:space="preserve">CREATIVE PROMOTIONAL PRODUCTS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</si>
  <si>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体育及旅游休闲用品,其他,医药保健品及医疗器械,照明产品,玻璃工艺品,电子消费品及信息产品,餐厨用具</t>
    </r>
  </si>
  <si>
    <t/>
    <r>
      <rPr>
        <u/>
        <sz val="10.5"/>
        <color theme="10"/>
        <rFont val="Calibri"/>
        <family val="2"/>
      </rPr>
      <t>cpphk@netvigator.com</t>
    </r>
  </si>
  <si>
    <t/>
    <r>
      <rPr>
        <u/>
        <sz val="10.5"/>
        <color theme="10"/>
        <rFont val="Calibri"/>
        <family val="2"/>
      </rPr>
      <t>KESVALE</t>
    </r>
  </si>
  <si>
    <t/>
    <r>
      <rPr>
        <u/>
        <sz val="10.5"/>
        <color theme="10"/>
        <rFont val="Calibri"/>
        <family val="2"/>
      </rPr>
      <t>charlie@eurogeneral.ie</t>
    </r>
  </si>
  <si>
    <t/>
    <r>
      <rPr>
        <u/>
        <sz val="10.5"/>
        <color theme="10"/>
        <rFont val="Calibri"/>
        <family val="2"/>
      </rPr>
      <t>http://www.eurogeneral.ie</t>
    </r>
  </si>
  <si>
    <t/>
    <r>
      <rPr>
        <u/>
        <sz val="10.5"/>
        <color theme="10"/>
        <rFont val="Calibri"/>
        <family val="2"/>
      </rPr>
      <t xml:space="preserve">PROSPER OVERSEAS BUSINESS CO OPERATION IMPORTER &amp; EXPORTER</t>
    </r>
  </si>
  <si>
    <t/>
    <r>
      <rPr>
        <u/>
        <sz val="10.5"/>
        <color theme="10"/>
        <rFont val="Calibri"/>
        <family val="2"/>
      </rPr>
      <t>pobcoworld@hotmail.com</t>
    </r>
  </si>
  <si>
    <t/>
    <r>
      <rPr>
        <u/>
        <sz val="10.5"/>
        <color theme="10"/>
        <rFont val="Calibri"/>
        <family val="2"/>
      </rPr>
      <t xml:space="preserve">TAR HONG KITCHENWARE</t>
    </r>
  </si>
  <si>
    <t/>
    <r>
      <rPr>
        <u/>
        <sz val="10.5"/>
        <color theme="10"/>
        <rFont val="Calibri"/>
        <family val="2"/>
      </rPr>
      <t>eddie@tarhong.com</t>
    </r>
  </si>
  <si>
    <t/>
    <r>
      <rPr>
        <u/>
        <sz val="10.5"/>
        <color theme="10"/>
        <rFont val="Calibri"/>
        <family val="2"/>
      </rPr>
      <t>http://www.tarhong.com</t>
    </r>
  </si>
  <si>
    <t/>
    <r>
      <rPr>
        <u/>
        <sz val="10.5"/>
        <color theme="10"/>
        <rFont val="Calibri"/>
        <family val="2"/>
      </rPr>
      <t>http://www.reinmechmotor.com</t>
    </r>
  </si>
  <si>
    <t/>
    <r>
      <rPr>
        <u/>
        <sz val="10.5"/>
        <color theme="10"/>
        <rFont val="Calibri"/>
        <family val="2"/>
      </rPr>
      <t>sales@reinmechmotor.com</t>
    </r>
  </si>
  <si>
    <t/>
    <r>
      <rPr>
        <u/>
        <sz val="10.5"/>
        <color theme="10"/>
        <rFont val="Calibri"/>
        <family val="2"/>
      </rPr>
      <t xml:space="preserve">REINMECH MOTOR</t>
    </r>
  </si>
  <si>
    <t/>
    <r>
      <rPr>
        <u/>
        <sz val="10.5"/>
        <color theme="10"/>
        <rFont val="Calibri"/>
        <family val="2"/>
      </rPr>
      <t xml:space="preserve">PLASTICOS DE GALICIA</t>
    </r>
  </si>
  <si>
    <t/>
    <r>
      <rPr>
        <u/>
        <sz val="10.5"/>
        <color theme="10"/>
        <rFont val="Calibri"/>
        <family val="2"/>
      </rPr>
      <t>http://www.plasticosdegalicia.com</t>
    </r>
  </si>
  <si>
    <t/>
    <r>
      <rPr>
        <u/>
        <sz val="10.5"/>
        <color theme="10"/>
        <rFont val="Calibri"/>
        <family val="2"/>
      </rPr>
      <t>degalicia@plasticosdegalicia.com</t>
    </r>
  </si>
  <si>
    <t/>
    <r>
      <rPr>
        <u/>
        <sz val="10.5"/>
        <color theme="10"/>
        <rFont val="Calibri"/>
        <family val="2"/>
      </rPr>
      <t>pomijeusa@yahoo.com</t>
    </r>
  </si>
  <si>
    <t/>
    <r>
      <rPr>
        <u/>
        <sz val="10.5"/>
        <color theme="10"/>
        <rFont val="Calibri"/>
        <family val="2"/>
      </rPr>
      <t xml:space="preserve">JAY S ENTERPRISES</t>
    </r>
  </si>
  <si>
    <t/>
    <r>
      <rPr>
        <u/>
        <sz val="10.5"/>
        <color theme="10"/>
        <rFont val="Calibri"/>
        <family val="2"/>
      </rPr>
      <t xml:space="preserve">ELLIS SOURCING CONSULTANCY</t>
    </r>
  </si>
  <si>
    <t/>
    <r>
      <rPr>
        <u/>
        <sz val="10.5"/>
        <color theme="10"/>
        <rFont val="Calibri"/>
        <family val="2"/>
      </rPr>
      <t>http://www.ellisconsultancy.co.uk</t>
    </r>
  </si>
  <si>
    <t/>
    <r>
      <rPr>
        <u/>
        <sz val="10.5"/>
        <color theme="10"/>
        <rFont val="Calibri"/>
        <family val="2"/>
      </rPr>
      <t>caroline@ellisconsultancy.co.uk</t>
    </r>
  </si>
  <si>
    <t/>
    <r>
      <rPr>
        <u/>
        <sz val="10.5"/>
        <color theme="10"/>
        <rFont val="Calibri"/>
        <family val="2"/>
      </rPr>
      <t>ABINGU</t>
    </r>
  </si>
  <si>
    <t/>
    <r>
      <rPr>
        <u/>
        <sz val="10.5"/>
        <color theme="10"/>
        <rFont val="Calibri"/>
        <family val="2"/>
      </rPr>
      <t>ALDOWA</t>
    </r>
  </si>
  <si>
    <t/>
    <r>
      <rPr>
        <u/>
        <sz val="10.5"/>
        <color theme="10"/>
        <rFont val="Calibri"/>
        <family val="2"/>
      </rPr>
      <t>http://www.aldowa.nl</t>
    </r>
  </si>
  <si>
    <t/>
    <r>
      <rPr>
        <u/>
        <sz val="10.5"/>
        <color theme="10"/>
        <rFont val="Calibri"/>
        <family val="2"/>
      </rPr>
      <t>http://www.woo-ri.com</t>
    </r>
  </si>
  <si>
    <t/>
    <r>
      <rPr>
        <u/>
        <sz val="10.5"/>
        <color theme="10"/>
        <rFont val="Calibri"/>
        <family val="2"/>
      </rPr>
      <t>jacksland@hotmail.com</t>
    </r>
  </si>
  <si>
    <t/>
    <r>
      <rPr>
        <u/>
        <sz val="10.5"/>
        <color theme="10"/>
        <rFont val="Calibri"/>
        <family val="2"/>
      </rPr>
      <t xml:space="preserve">ALPHA TRADING</t>
    </r>
  </si>
  <si>
    <t/>
    <r>
      <rPr>
        <u/>
        <sz val="10.5"/>
        <color theme="10"/>
        <rFont val="Calibri"/>
        <family val="2"/>
      </rPr>
      <t>toeishoji@aol.com</t>
    </r>
  </si>
  <si>
    <t/>
    <r>
      <rPr>
        <u/>
        <sz val="10.5"/>
        <color theme="10"/>
        <rFont val="Calibri"/>
        <family val="2"/>
      </rPr>
      <t xml:space="preserve">TOEI SHOJI</t>
    </r>
  </si>
  <si>
    <t/>
    <r>
      <rPr>
        <u/>
        <sz val="10.5"/>
        <color theme="10"/>
        <rFont val="Calibri"/>
        <family val="2"/>
      </rPr>
      <t>http://www.atgc.co.jp</t>
    </r>
  </si>
  <si>
    <t/>
    <r>
      <rPr>
        <u/>
        <sz val="10.5"/>
        <color theme="10"/>
        <rFont val="Calibri"/>
        <family val="2"/>
      </rPr>
      <t>nobufumi_mizuhara@atgc.co</t>
    </r>
    <r>
      <t>.jp</t>
    </r>
  </si>
  <si>
    <t/>
    <r>
      <rPr>
        <u/>
        <sz val="10.5"/>
        <color theme="10"/>
        <rFont val="Calibri"/>
        <family val="2"/>
      </rPr>
      <t xml:space="preserve">ASAHI TECHNO GLASS</t>
    </r>
  </si>
  <si>
    <t/>
    <r>
      <rPr>
        <u/>
        <sz val="10.5"/>
        <color theme="10"/>
        <rFont val="Calibri"/>
        <family val="2"/>
      </rPr>
      <t xml:space="preserve">TEXAS KNIFEMAKERS</t>
    </r>
  </si>
  <si>
    <t/>
    <r>
      <rPr>
        <u/>
        <sz val="10.5"/>
        <color theme="10"/>
        <rFont val="Calibri"/>
        <family val="2"/>
      </rPr>
      <t>http://www.texasknife.com</t>
    </r>
  </si>
  <si>
    <t/>
    <r>
      <rPr>
        <u/>
        <sz val="10.5"/>
        <color theme="10"/>
        <rFont val="Calibri"/>
        <family val="2"/>
      </rPr>
      <t>sales@texasknife.com</t>
    </r>
  </si>
  <si>
    <t/>
    <r>
      <rPr>
        <u/>
        <sz val="10.5"/>
        <color theme="10"/>
        <rFont val="Calibri"/>
        <family val="2"/>
      </rPr>
      <t>http://www.sansyu.co.jp</t>
    </r>
  </si>
  <si>
    <t/>
    <r>
      <rPr>
        <u/>
        <sz val="10.5"/>
        <color theme="10"/>
        <rFont val="Calibri"/>
        <family val="2"/>
      </rPr>
      <t>SANSYU</t>
    </r>
  </si>
  <si>
    <t/>
    <r>
      <rPr>
        <u/>
        <sz val="10.5"/>
        <color theme="10"/>
        <rFont val="Calibri"/>
        <family val="2"/>
      </rPr>
      <t>HORTICOM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</si>
  <si>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其他,化工产品,家具,家用电器,工艺陶瓷,照明产品,玻璃工艺品,食品,餐厨用具</t>
    </r>
  </si>
  <si>
    <t/>
    <r>
      <rPr>
        <u/>
        <sz val="10.5"/>
        <color theme="10"/>
        <rFont val="Calibri"/>
        <family val="2"/>
      </rPr>
      <t>service@horticom.co.nz</t>
    </r>
  </si>
  <si>
    <t/>
    <r>
      <rPr>
        <u/>
        <sz val="10.5"/>
        <color theme="10"/>
        <rFont val="Calibri"/>
        <family val="2"/>
      </rPr>
      <t>http://www.horticom.co.nz</t>
    </r>
  </si>
  <si>
    <t/>
    <r>
      <rPr>
        <u/>
        <sz val="10.5"/>
        <color theme="10"/>
        <rFont val="Calibri"/>
        <family val="2"/>
      </rPr>
      <t>http://www.harmsmarcus.com</t>
    </r>
  </si>
  <si>
    <t/>
    <r>
      <rPr>
        <u/>
        <sz val="10.5"/>
        <color theme="10"/>
        <rFont val="Calibri"/>
        <family val="2"/>
      </rPr>
      <t xml:space="preserve">HARMS &amp; MARCUS (H K )</t>
    </r>
  </si>
  <si>
    <t/>
    <r>
      <rPr>
        <u/>
        <sz val="10.5"/>
        <color theme="10"/>
        <rFont val="Calibri"/>
        <family val="2"/>
      </rPr>
      <t>ship@harmsmarcus.com</t>
    </r>
  </si>
  <si>
    <t/>
    <r>
      <rPr>
        <u/>
        <sz val="10.5"/>
        <color theme="10"/>
        <rFont val="Calibri"/>
        <family val="2"/>
      </rPr>
      <t>ittc2001@korea.com</t>
    </r>
  </si>
  <si>
    <t/>
    <r>
      <rPr>
        <u/>
        <sz val="10.5"/>
        <color theme="10"/>
        <rFont val="Calibri"/>
        <family val="2"/>
      </rPr>
      <t xml:space="preserve">INTERNATIONAL TRADING TEAM</t>
    </r>
  </si>
  <si>
    <t/>
    <r>
      <rPr>
        <u/>
        <sz val="10.5"/>
        <color theme="10"/>
        <rFont val="Calibri"/>
        <family val="2"/>
      </rPr>
      <t xml:space="preserve">HANGMEI INTERNATIONAL</t>
    </r>
  </si>
  <si>
    <t/>
    <r>
      <rPr>
        <u/>
        <sz val="10.5"/>
        <color theme="10"/>
        <rFont val="Calibri"/>
        <family val="2"/>
      </rPr>
      <t>hangmei88@yahoo.com</t>
    </r>
  </si>
  <si>
    <t/>
    <r>
      <rPr>
        <u/>
        <sz val="10.5"/>
        <color theme="10"/>
        <rFont val="Calibri"/>
        <family val="2"/>
      </rPr>
      <t>http://www.hangmei.com</t>
    </r>
  </si>
  <si>
    <t/>
    <r>
      <rPr>
        <u/>
        <sz val="10.5"/>
        <color theme="10"/>
        <rFont val="Calibri"/>
        <family val="2"/>
      </rPr>
      <t>http://www.foxruncraftsmen.com</t>
    </r>
  </si>
  <si>
    <t/>
    <r>
      <rPr>
        <u/>
        <sz val="10.5"/>
        <color theme="10"/>
        <rFont val="Calibri"/>
        <family val="2"/>
      </rPr>
      <t>shelly@foxruncraftsmen.com</t>
    </r>
  </si>
  <si>
    <t/>
    <r>
      <rPr>
        <u/>
        <sz val="10.5"/>
        <color theme="10"/>
        <rFont val="Calibri"/>
        <family val="2"/>
      </rPr>
      <t xml:space="preserve">FOX RUN CRAFTSMEN</t>
    </r>
  </si>
  <si>
    <t/>
    <r>
      <rPr>
        <u/>
        <sz val="10.5"/>
        <color theme="10"/>
        <rFont val="Calibri"/>
        <family val="2"/>
      </rPr>
      <t xml:space="preserve">PERFECT TECHNICALSERVICES</t>
    </r>
  </si>
  <si>
    <t/>
    <r>
      <rPr>
        <u/>
        <sz val="10.5"/>
        <color theme="10"/>
        <rFont val="Calibri"/>
        <family val="2"/>
      </rPr>
      <t>ploy.sri@zebra-head.com</t>
    </r>
  </si>
  <si>
    <t/>
    <r>
      <rPr>
        <u/>
        <sz val="10.5"/>
        <color theme="10"/>
        <rFont val="Calibri"/>
        <family val="2"/>
      </rPr>
      <t xml:space="preserve">SATIEN STAINLESS STEEL PUBLIC</t>
    </r>
  </si>
  <si>
    <t/>
    <r>
      <rPr>
        <u/>
        <sz val="10.5"/>
        <color theme="10"/>
        <rFont val="Calibri"/>
        <family val="2"/>
      </rPr>
      <t>http://www.zebra-head.com</t>
    </r>
  </si>
  <si>
    <t/>
    <r>
      <rPr>
        <u/>
        <sz val="10.5"/>
        <color theme="10"/>
        <rFont val="Calibri"/>
        <family val="2"/>
      </rPr>
      <t>http://www.roula-bahnam.com</t>
    </r>
  </si>
  <si>
    <t/>
    <r>
      <rPr>
        <u/>
        <sz val="10.5"/>
        <color theme="10"/>
        <rFont val="Calibri"/>
        <family val="2"/>
      </rPr>
      <t>roula.company@hotmail.com</t>
    </r>
  </si>
  <si>
    <t/>
    <r>
      <rPr>
        <u/>
        <sz val="10.5"/>
        <color theme="10"/>
        <rFont val="Calibri"/>
        <family val="2"/>
      </rPr>
      <t>ROULA</t>
    </r>
  </si>
  <si>
    <t/>
    <r>
      <rPr>
        <u/>
        <sz val="10.5"/>
        <color theme="10"/>
        <rFont val="Calibri"/>
        <family val="2"/>
      </rPr>
      <t>gleney@bigpond.com.au</t>
    </r>
  </si>
  <si>
    <t/>
    <r>
      <rPr>
        <u/>
        <sz val="10.5"/>
        <color theme="10"/>
        <rFont val="Calibri"/>
        <family val="2"/>
      </rPr>
      <t>http://www.gleney.com</t>
    </r>
  </si>
  <si>
    <t/>
    <r>
      <rPr>
        <u/>
        <sz val="10.5"/>
        <color theme="10"/>
        <rFont val="Calibri"/>
        <family val="2"/>
      </rPr>
      <t>GLENEY</t>
    </r>
  </si>
  <si>
    <t/>
    <r>
      <rPr>
        <u/>
        <sz val="10.5"/>
        <color theme="10"/>
        <rFont val="Calibri"/>
        <family val="2"/>
      </rPr>
      <t>FIND</t>
    </r>
  </si>
  <si>
    <t/>
    <r>
      <rPr>
        <u/>
        <sz val="10.5"/>
        <color theme="10"/>
        <rFont val="Calibri"/>
        <family val="2"/>
      </rPr>
      <t>best@warmcode.com</t>
    </r>
  </si>
  <si>
    <t/>
    <r>
      <rPr>
        <u/>
        <sz val="10.5"/>
        <color theme="10"/>
        <rFont val="Calibri"/>
        <family val="2"/>
      </rPr>
      <t>http://www.warmcode.com</t>
    </r>
  </si>
  <si>
    <t/>
    <r>
      <rPr>
        <u/>
        <sz val="10.5"/>
        <color theme="10"/>
        <rFont val="Calibri"/>
        <family val="2"/>
      </rPr>
      <t xml:space="preserve">CITY SUPERMARKET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</si>
  <si>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个人护理用具,其他,医药保健品及医疗器械,园林用品,家具,家居装饰品,服装饰物及配件,玻璃工艺品,电子消费品及信息产品,食品,餐厨用具</t>
    </r>
  </si>
  <si>
    <t/>
    <r>
      <rPr>
        <u/>
        <sz val="10.5"/>
        <color theme="10"/>
        <rFont val="Calibri"/>
        <family val="2"/>
      </rPr>
      <t>csidagupan@hotmail.com</t>
    </r>
  </si>
  <si>
    <t/>
    <r>
      <rPr>
        <u/>
        <sz val="10.5"/>
        <color theme="10"/>
        <rFont val="Calibri"/>
        <family val="2"/>
      </rPr>
      <t>AMNTEX</t>
    </r>
  </si>
  <si>
    <t/>
    <r>
      <rPr>
        <u/>
        <sz val="10.5"/>
        <color theme="10"/>
        <rFont val="Calibri"/>
        <family val="2"/>
      </rPr>
      <t>http://www.bottman.com</t>
    </r>
  </si>
  <si>
    <t/>
    <r>
      <rPr>
        <u/>
        <sz val="10.5"/>
        <color theme="10"/>
        <rFont val="Calibri"/>
        <family val="2"/>
      </rPr>
      <t>jason@bottman.com</t>
    </r>
  </si>
  <si>
    <t/>
    <r>
      <rPr>
        <u/>
        <sz val="10.5"/>
        <color theme="10"/>
        <rFont val="Calibri"/>
        <family val="2"/>
      </rPr>
      <t xml:space="preserve">BOTTMAN DESIGN</t>
    </r>
  </si>
  <si>
    <t/>
    <r>
      <rPr>
        <u/>
        <sz val="10.5"/>
        <color theme="10"/>
        <rFont val="Calibri"/>
        <family val="2"/>
      </rPr>
      <t>alkhtyar7@yahoo.com</t>
    </r>
  </si>
  <si>
    <t/>
    <r>
      <rPr>
        <u/>
        <sz val="10.5"/>
        <color theme="10"/>
        <rFont val="Calibri"/>
        <family val="2"/>
      </rPr>
      <t xml:space="preserve">ORBIT STAR EST</t>
    </r>
  </si>
  <si>
    <t/>
    <r>
      <rPr>
        <u/>
        <sz val="10.5"/>
        <color theme="10"/>
        <rFont val="Calibri"/>
        <family val="2"/>
      </rPr>
      <t>zegrys@sai.co</t>
    </r>
    <r>
      <t>.za</t>
    </r>
  </si>
  <si>
    <t/>
    <r>
      <rPr>
        <u/>
        <sz val="10.5"/>
        <color theme="10"/>
        <rFont val="Calibri"/>
        <family val="2"/>
      </rPr>
      <t xml:space="preserve">BARGAIN HUNTERS (KZN)</t>
    </r>
  </si>
  <si>
    <t/>
    <r>
      <rPr>
        <u/>
        <sz val="10.5"/>
        <color theme="10"/>
        <rFont val="Calibri"/>
        <family val="2"/>
      </rPr>
      <t xml:space="preserve">RAGHUNATH OVERSEAS</t>
    </r>
  </si>
  <si>
    <t/>
    <r>
      <rPr>
        <u/>
        <sz val="10.5"/>
        <color theme="10"/>
        <rFont val="Calibri"/>
        <family val="2"/>
      </rPr>
      <t>irfaan2k_ind@rediffmail.com</t>
    </r>
  </si>
  <si>
    <t/>
    <r>
      <rPr>
        <u/>
        <sz val="10.5"/>
        <color theme="10"/>
        <rFont val="Calibri"/>
        <family val="2"/>
      </rPr>
      <t>http://www.sirindia.com</t>
    </r>
  </si>
  <si>
    <t/>
    <r>
      <rPr>
        <u/>
        <sz val="10.5"/>
        <color theme="10"/>
        <rFont val="Calibri"/>
        <family val="2"/>
      </rPr>
      <t xml:space="preserve">FINE LIVING</t>
    </r>
  </si>
  <si>
    <t/>
    <r>
      <rPr>
        <u/>
        <sz val="10.5"/>
        <color theme="10"/>
        <rFont val="Calibri"/>
        <family val="2"/>
      </rPr>
      <t>daphne@chefwork.com</t>
    </r>
  </si>
  <si>
    <t/>
    <r>
      <rPr>
        <u/>
        <sz val="10.5"/>
        <color theme="10"/>
        <rFont val="Calibri"/>
        <family val="2"/>
      </rPr>
      <t>http://www.jgross.co.za</t>
    </r>
  </si>
  <si>
    <t/>
    <r>
      <rPr>
        <u/>
        <sz val="10.5"/>
        <color theme="10"/>
        <rFont val="Calibri"/>
        <family val="2"/>
      </rPr>
      <t xml:space="preserve">M&amp;A INTERNATIONAL MARKETING</t>
    </r>
  </si>
  <si>
    <t/>
    <r>
      <rPr>
        <u/>
        <sz val="10.5"/>
        <color theme="10"/>
        <rFont val="Calibri"/>
        <family val="2"/>
      </rPr>
      <t>most123@msn.com</t>
    </r>
  </si>
  <si>
    <t/>
    <r>
      <rPr>
        <u/>
        <sz val="10.5"/>
        <color theme="10"/>
        <rFont val="Calibri"/>
        <family val="2"/>
      </rPr>
      <t>http://www.netsgo.com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</si>
  <si>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医药保健品及医疗器械,家具,家用电器,家用纺织品,工程机械,建筑及装饰材料,服装饰物及配件,照明产品,玩具,玻璃工艺品,电子消费品及信息产品,礼品及赠品,箱包,编织及藤铁工艺品,钟表眼镜,食品,餐厨用具</t>
    </r>
  </si>
  <si>
    <t/>
    <r>
      <rPr>
        <u/>
        <sz val="10.5"/>
        <color theme="10"/>
        <rFont val="Calibri"/>
        <family val="2"/>
      </rPr>
      <t>adong21@netsgo.com</t>
    </r>
  </si>
  <si>
    <t/>
    <r>
      <rPr>
        <u/>
        <sz val="10.5"/>
        <color theme="10"/>
        <rFont val="Calibri"/>
        <family val="2"/>
      </rPr>
      <t xml:space="preserve">ADONG INDUSTRIAL</t>
    </r>
  </si>
  <si>
    <t/>
    <r>
      <rPr>
        <u/>
        <sz val="10.5"/>
        <color theme="10"/>
        <rFont val="Calibri"/>
        <family val="2"/>
      </rPr>
      <t>http://www.bourguignon.com</t>
    </r>
  </si>
  <si>
    <t/>
    <r>
      <rPr>
        <u/>
        <sz val="10.5"/>
        <color theme="10"/>
        <rFont val="Calibri"/>
        <family val="2"/>
      </rPr>
      <t>achatbourguignon@wanadoo.fr</t>
    </r>
  </si>
  <si>
    <t/>
    <r>
      <rPr>
        <u/>
        <sz val="10.5"/>
        <color theme="10"/>
        <rFont val="Calibri"/>
        <family val="2"/>
      </rPr>
      <t>BOURGUIGNON</t>
    </r>
  </si>
  <si>
    <t/>
    <r>
      <rPr>
        <u/>
        <sz val="10.5"/>
        <color theme="10"/>
        <rFont val="Calibri"/>
        <family val="2"/>
      </rPr>
      <t xml:space="preserve">R N G FLORAL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</si>
  <si>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体育及旅游休闲用品,其他,园林用品,家居用品,工艺陶瓷,玻璃工艺品,箱包,节日用品,食品,餐厨用具</t>
    </r>
  </si>
  <si>
    <t/>
    <r>
      <rPr>
        <u/>
        <sz val="10.5"/>
        <color theme="10"/>
        <rFont val="Calibri"/>
        <family val="2"/>
      </rPr>
      <t>rngfloral@attglobal.net</t>
    </r>
  </si>
  <si>
    <t/>
    <r>
      <rPr>
        <u/>
        <sz val="10.5"/>
        <color theme="10"/>
        <rFont val="Calibri"/>
        <family val="2"/>
      </rPr>
      <t xml:space="preserve">BIG JOE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</si>
  <si>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五金,医药保健品及医疗器械,园林用品,家用电器,玻璃工艺品,电子消费品及信息产品,节日用品,食品,餐厨用具</t>
    </r>
  </si>
  <si>
    <t/>
    <r>
      <rPr>
        <u/>
        <sz val="10.5"/>
        <color theme="10"/>
        <rFont val="Calibri"/>
        <family val="2"/>
      </rPr>
      <t>theosess@yahoo.com</t>
    </r>
  </si>
  <si>
    <t/>
    <r>
      <rPr>
        <u/>
        <sz val="10.5"/>
        <color theme="10"/>
        <rFont val="Calibri"/>
        <family val="2"/>
      </rPr>
      <t xml:space="preserve">THE SHAPES</t>
    </r>
  </si>
  <si>
    <t/>
    <r>
      <rPr>
        <u/>
        <sz val="10.5"/>
        <color theme="10"/>
        <rFont val="Calibri"/>
        <family val="2"/>
      </rPr>
      <t>QUATEX</t>
    </r>
  </si>
  <si>
    <t/>
    <r>
      <rPr>
        <u/>
        <sz val="10.5"/>
        <color theme="10"/>
        <rFont val="Calibri"/>
        <family val="2"/>
      </rPr>
      <t>http://www.hunghing.com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</si>
  <si>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体育及旅游休闲用品,其他,医药保健品及医疗器械,园林用品,家具,工艺陶瓷,玩具,玻璃工艺品,食品,餐厨用具</t>
    </r>
  </si>
  <si>
    <t/>
    <r>
      <rPr>
        <u/>
        <sz val="10.5"/>
        <color theme="10"/>
        <rFont val="Calibri"/>
        <family val="2"/>
      </rPr>
      <t>info@hunghing.com</t>
    </r>
  </si>
  <si>
    <t/>
    <r>
      <rPr>
        <u/>
        <sz val="10.5"/>
        <color theme="10"/>
        <rFont val="Calibri"/>
        <family val="2"/>
      </rPr>
      <t>jan.gits@perso.be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</si>
  <si>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五金,体育及旅游休闲用品,其他,医药保健品及医疗器械,工艺陶瓷,玩具,玻璃工艺品,箱包,鞋,餐厨用具</t>
    </r>
  </si>
  <si>
    <t/>
    <r>
      <rPr>
        <u/>
        <sz val="10.5"/>
        <color theme="10"/>
        <rFont val="Calibri"/>
        <family val="2"/>
      </rPr>
      <t xml:space="preserve">JAN GITS</t>
    </r>
  </si>
  <si>
    <t/>
    <r>
      <rPr>
        <u/>
        <sz val="10.5"/>
        <color theme="10"/>
        <rFont val="Calibri"/>
        <family val="2"/>
      </rPr>
      <t>http://www.perso.be</t>
    </r>
  </si>
  <si>
    <t/>
    <r>
      <rPr>
        <u/>
        <sz val="10.5"/>
        <color theme="10"/>
        <rFont val="Calibri"/>
        <family val="2"/>
      </rPr>
      <t xml:space="preserve">PACIFIC HONG KONG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</si>
  <si>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其他,医药保健品及医疗器械,家用电器,服装饰物及配件,玻璃工艺品,箱包,餐厨用具</t>
    </r>
  </si>
  <si>
    <t/>
    <r>
      <rPr>
        <u/>
        <sz val="10.5"/>
        <color theme="10"/>
        <rFont val="Calibri"/>
        <family val="2"/>
      </rPr>
      <t>bharti@pachk.com</t>
    </r>
  </si>
  <si>
    <t/>
    <r>
      <rPr>
        <u/>
        <sz val="10.5"/>
        <color theme="10"/>
        <rFont val="Calibri"/>
        <family val="2"/>
      </rPr>
      <t>http://www.pachk.com</t>
    </r>
  </si>
  <si>
    <t/>
    <r>
      <rPr>
        <u/>
        <sz val="10.5"/>
        <color theme="10"/>
        <rFont val="Calibri"/>
        <family val="2"/>
      </rPr>
      <t xml:space="preserve">ALFRED &amp; LON FURNITURE</t>
    </r>
  </si>
  <si>
    <t/>
    <r>
      <rPr>
        <u/>
        <sz val="10.5"/>
        <color theme="10"/>
        <rFont val="Calibri"/>
        <family val="2"/>
      </rPr>
      <t>janet_noah79@yahoo.com</t>
    </r>
  </si>
  <si>
    <t/>
    <r>
      <rPr>
        <u/>
        <sz val="10.5"/>
        <color theme="10"/>
        <rFont val="Calibri"/>
        <family val="2"/>
      </rPr>
      <t xml:space="preserve">FORDHAM PLAND</t>
    </r>
  </si>
  <si>
    <t/>
    <r>
      <rPr>
        <u/>
        <sz val="10.5"/>
        <color theme="10"/>
        <rFont val="Calibri"/>
        <family val="2"/>
      </rPr>
      <t>http://www.astracast.co.uk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</si>
  <si>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体育及旅游休闲用品,其他,医药保健品及医疗器械,家具,照明产品,玻璃工艺品,箱包,鞋,餐厨用具</t>
    </r>
  </si>
  <si>
    <t/>
    <r>
      <rPr>
        <u/>
        <sz val="10.5"/>
        <color theme="10"/>
        <rFont val="Calibri"/>
        <family val="2"/>
      </rPr>
      <t>james_kang@naver.com</t>
    </r>
  </si>
  <si>
    <t/>
    <r>
      <rPr>
        <u/>
        <sz val="10.5"/>
        <color theme="10"/>
        <rFont val="Calibri"/>
        <family val="2"/>
      </rPr>
      <t>http://www.knwtrading.com</t>
    </r>
  </si>
  <si>
    <t/>
    <r>
      <rPr>
        <u/>
        <sz val="10.5"/>
        <color theme="10"/>
        <rFont val="Calibri"/>
        <family val="2"/>
      </rPr>
      <t xml:space="preserve">KNW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</si>
  <si>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体育及旅游休闲用品,其他,办公文具,家具,家用纺织品,玻璃工艺品,箱包,餐厨用具</t>
    </r>
  </si>
  <si>
    <t/>
    <r>
      <rPr>
        <u/>
        <sz val="10.5"/>
        <color theme="10"/>
        <rFont val="Calibri"/>
        <family val="2"/>
      </rPr>
      <t>mal_pak@yahoo.com</t>
    </r>
  </si>
  <si>
    <t/>
    <r>
      <rPr>
        <u/>
        <sz val="10.5"/>
        <color theme="10"/>
        <rFont val="Calibri"/>
        <family val="2"/>
      </rPr>
      <t xml:space="preserve">SHAHID &amp; OMER (M) SDN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</si>
  <si>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大型机械及设备,家具,家用电器,工具,工艺陶瓷,照明产品,玩具,玻璃工艺品,电子电气产品,箱包,编织及藤铁工艺品,节日用品,钟表眼镜,餐厨用具</t>
    </r>
  </si>
  <si>
    <t/>
    <r>
      <rPr>
        <u/>
        <sz val="10.5"/>
        <color theme="10"/>
        <rFont val="Calibri"/>
        <family val="2"/>
      </rPr>
      <t>ckrissman@sourceabroad.com</t>
    </r>
  </si>
  <si>
    <t/>
    <r>
      <rPr>
        <u/>
        <sz val="10.5"/>
        <color theme="10"/>
        <rFont val="Calibri"/>
        <family val="2"/>
      </rPr>
      <t xml:space="preserve">SOURCE ABROAD</t>
    </r>
  </si>
  <si>
    <t/>
    <r>
      <rPr>
        <u/>
        <sz val="10.5"/>
        <color theme="10"/>
        <rFont val="Calibri"/>
        <family val="2"/>
      </rPr>
      <t>http://www.sourceabroad.com</t>
    </r>
  </si>
  <si>
    <t/>
    <r>
      <rPr>
        <u/>
        <sz val="10.5"/>
        <color theme="10"/>
        <rFont val="Calibri"/>
        <family val="2"/>
      </rPr>
      <t>MERKUR</t>
    </r>
  </si>
  <si>
    <t/>
    <r>
      <rPr>
        <u/>
        <sz val="10.5"/>
        <color theme="10"/>
        <rFont val="Calibri"/>
        <family val="2"/>
      </rPr>
      <t>brigita.ribnikar@merkur.si</t>
    </r>
  </si>
  <si>
    <t/>
    <r>
      <rPr>
        <u/>
        <sz val="10.5"/>
        <color theme="10"/>
        <rFont val="Calibri"/>
        <family val="2"/>
      </rPr>
      <t>http://www.merkur.si</t>
    </r>
  </si>
  <si>
    <t/>
    <r>
      <rPr>
        <u/>
        <sz val="10.5"/>
        <color theme="10"/>
        <rFont val="Calibri"/>
        <family val="2"/>
      </rPr>
      <t>rosa563@mail.hongkong.com</t>
    </r>
  </si>
  <si>
    <t/>
    <r>
      <rPr>
        <u/>
        <sz val="10.5"/>
        <color theme="10"/>
        <rFont val="Calibri"/>
        <family val="2"/>
      </rPr>
      <t xml:space="preserve">ION PONG TRADING</t>
    </r>
  </si>
  <si>
    <t/>
    <r>
      <rPr>
        <u/>
        <sz val="10.5"/>
        <color theme="10"/>
        <rFont val="Calibri"/>
        <family val="2"/>
      </rPr>
      <t>http://www.nourinternational.net</t>
    </r>
  </si>
  <si>
    <t/>
    <r>
      <rPr>
        <u/>
        <sz val="10.5"/>
        <color theme="10"/>
        <rFont val="Calibri"/>
        <family val="2"/>
      </rPr>
      <t>aswad_m2@hotmail.com</t>
    </r>
  </si>
  <si>
    <t/>
    <r>
      <rPr>
        <u/>
        <sz val="10.5"/>
        <color theme="10"/>
        <rFont val="Calibri"/>
        <family val="2"/>
      </rPr>
      <t xml:space="preserve">NOUR INTERNATIONAL</t>
    </r>
  </si>
  <si>
    <t/>
    <r>
      <rPr>
        <u/>
        <sz val="10.5"/>
        <color theme="10"/>
        <rFont val="Calibri"/>
        <family val="2"/>
      </rPr>
      <t>SUNSTAR</t>
    </r>
  </si>
  <si>
    <t/>
    <r>
      <rPr>
        <u/>
        <sz val="10.5"/>
        <color theme="10"/>
        <rFont val="Calibri"/>
        <family val="2"/>
      </rPr>
      <t>http://www.genkisalon.jp</t>
    </r>
  </si>
  <si>
    <t/>
    <r>
      <rPr>
        <u/>
        <sz val="10.5"/>
        <color theme="10"/>
        <rFont val="Calibri"/>
        <family val="2"/>
      </rPr>
      <t xml:space="preserve">SARI MURNI ABADI FOOD INDUSTRY</t>
    </r>
  </si>
  <si>
    <t/>
    <r>
      <rPr>
        <u/>
        <sz val="10.5"/>
        <color theme="10"/>
        <rFont val="Calibri"/>
        <family val="2"/>
      </rPr>
      <t>RYU</t>
    </r>
  </si>
  <si>
    <t/>
    <r>
      <rPr>
        <u/>
        <sz val="10.5"/>
        <color theme="10"/>
        <rFont val="Calibri"/>
        <family val="2"/>
      </rPr>
      <t>http://www.ryu.co.jp</t>
    </r>
  </si>
  <si>
    <t/>
    <r>
      <rPr>
        <u/>
        <sz val="10.5"/>
        <color theme="10"/>
        <rFont val="Calibri"/>
        <family val="2"/>
      </rPr>
      <t xml:space="preserve">NEW ZEALAND HARDWARE ENTERPRISES</t>
    </r>
  </si>
  <si>
    <t/>
    <r>
      <rPr>
        <u/>
        <sz val="10.5"/>
        <color theme="10"/>
        <rFont val="Calibri"/>
        <family val="2"/>
      </rPr>
      <t>http://www.stefanohardware.com</t>
    </r>
  </si>
  <si>
    <t/>
    <r>
      <rPr>
        <u/>
        <sz val="10.5"/>
        <color theme="10"/>
        <rFont val="Calibri"/>
        <family val="2"/>
      </rPr>
      <t>nzhe@ihug.co.nz</t>
    </r>
  </si>
  <si>
    <t/>
    <r>
      <rPr>
        <u/>
        <sz val="10.5"/>
        <color theme="10"/>
        <rFont val="Calibri"/>
        <family val="2"/>
      </rPr>
      <t xml:space="preserve">TRE-ATTHABOON INDUSTRY</t>
    </r>
  </si>
  <si>
    <t/>
    <r>
      <rPr>
        <u/>
        <sz val="10.5"/>
        <color theme="10"/>
        <rFont val="Calibri"/>
        <family val="2"/>
      </rPr>
      <t>phatchara@tre-atthaboon.com</t>
    </r>
  </si>
  <si>
    <t/>
    <r>
      <rPr>
        <u/>
        <sz val="10.5"/>
        <color theme="10"/>
        <rFont val="Calibri"/>
        <family val="2"/>
      </rPr>
      <t>http://www.tre-atthaboon.com</t>
    </r>
  </si>
  <si>
    <t/>
    <r>
      <rPr>
        <u/>
        <sz val="10.5"/>
        <color theme="10"/>
        <rFont val="Calibri"/>
        <family val="2"/>
      </rPr>
      <t xml:space="preserve">ALPHA INTERNATIONAL</t>
    </r>
  </si>
  <si>
    <t/>
    <r>
      <rPr>
        <u/>
        <sz val="10.5"/>
        <color theme="10"/>
        <rFont val="Calibri"/>
        <family val="2"/>
      </rPr>
      <t>http://www.alpha-international.ml</t>
    </r>
  </si>
  <si>
    <t/>
    <r>
      <rPr>
        <u/>
        <sz val="10.5"/>
        <color theme="10"/>
        <rFont val="Calibri"/>
        <family val="2"/>
      </rPr>
      <t>mc@alpha-international.ml</t>
    </r>
  </si>
  <si>
    <t/>
    <r>
      <rPr>
        <u/>
        <sz val="10.5"/>
        <color theme="10"/>
        <rFont val="Calibri"/>
        <family val="2"/>
      </rPr>
      <t>http://www.kolumbus.fi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</si>
  <si>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卫浴设备,大型机械及设备,家用纺织品,工具,工艺陶瓷,建筑及装饰材料,服装饰物及配件,玩具,电子消费品及信息产品,礼品及赠品,箱包,自行车,节日用品,车辆,钟表眼镜,餐厨用具</t>
    </r>
  </si>
  <si>
    <t/>
    <r>
      <rPr>
        <u/>
        <sz val="10.5"/>
        <color theme="10"/>
        <rFont val="Calibri"/>
        <family val="2"/>
      </rPr>
      <t>anders.nyberg@kolumbus.fi</t>
    </r>
  </si>
  <si>
    <t/>
    <r>
      <rPr>
        <u/>
        <sz val="10.5"/>
        <color theme="10"/>
        <rFont val="Calibri"/>
        <family val="2"/>
      </rPr>
      <t xml:space="preserve">BRIGHT VISION</t>
    </r>
  </si>
  <si>
    <t/>
    <r>
      <rPr>
        <u/>
        <sz val="10.5"/>
        <color theme="10"/>
        <rFont val="Calibri"/>
        <family val="2"/>
      </rPr>
      <t>http://www.dastgirengineering.com</t>
    </r>
  </si>
  <si>
    <t/>
    <r>
      <rPr>
        <u/>
        <sz val="10.5"/>
        <color theme="10"/>
        <rFont val="Calibri"/>
        <family val="2"/>
      </rPr>
      <t>dastgir@dastgirengineering.com</t>
    </r>
  </si>
  <si>
    <t/>
    <r>
      <rPr>
        <u/>
        <sz val="10.5"/>
        <color theme="10"/>
        <rFont val="Calibri"/>
        <family val="2"/>
      </rPr>
      <t xml:space="preserve">DASTGIR ENGINEERING</t>
    </r>
  </si>
  <si>
    <t/>
    <r>
      <rPr>
        <u/>
        <sz val="10.5"/>
        <color theme="10"/>
        <rFont val="Calibri"/>
        <family val="2"/>
      </rPr>
      <t>http://www.alkema.nl</t>
    </r>
  </si>
  <si>
    <t/>
    <r>
      <rPr>
        <u/>
        <sz val="10.5"/>
        <color theme="10"/>
        <rFont val="Calibri"/>
        <family val="2"/>
      </rPr>
      <t>info@alkema.nl</t>
    </r>
  </si>
  <si>
    <t/>
    <r>
      <rPr>
        <u/>
        <sz val="10.5"/>
        <color theme="10"/>
        <rFont val="Calibri"/>
        <family val="2"/>
      </rPr>
      <t xml:space="preserve">ALKEMA IJZERHANDEL</t>
    </r>
  </si>
  <si>
    <t/>
    <r>
      <rPr>
        <u/>
        <sz val="10.5"/>
        <color theme="10"/>
        <rFont val="Calibri"/>
        <family val="2"/>
      </rPr>
      <t xml:space="preserve">BRITISH ASSOCIATE OF BUSINESS ADMINISTRATORS AND CONSULTANTS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</si>
  <si>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其他,医药保健品及医疗器械,园林用品,家用纺织品,工程机械,玻璃工艺品,电子消费品及信息产品,箱包,餐厨用具</t>
    </r>
  </si>
  <si>
    <t/>
    <r>
      <rPr>
        <u/>
        <sz val="10.5"/>
        <color theme="10"/>
        <rFont val="Calibri"/>
        <family val="2"/>
      </rPr>
      <t>sampath_walpola@yahoo.co.uk</t>
    </r>
  </si>
  <si>
    <t/>
    <r>
      <rPr>
        <u/>
        <sz val="10.5"/>
        <color theme="10"/>
        <rFont val="Calibri"/>
        <family val="2"/>
      </rPr>
      <t>chartchai@acmethai.com</t>
    </r>
  </si>
  <si>
    <t/>
    <r>
      <rPr>
        <u/>
        <sz val="10.5"/>
        <color theme="10"/>
        <rFont val="Calibri"/>
        <family val="2"/>
      </rPr>
      <t>http://www.acmethai.com</t>
    </r>
  </si>
  <si>
    <t/>
    <r>
      <rPr>
        <u/>
        <sz val="10.5"/>
        <color theme="10"/>
        <rFont val="Calibri"/>
        <family val="2"/>
      </rPr>
      <t xml:space="preserve">ACME INDUSTRIES</t>
    </r>
  </si>
  <si>
    <t/>
    <r>
      <rPr>
        <u/>
        <sz val="10.5"/>
        <color theme="10"/>
        <rFont val="Calibri"/>
        <family val="2"/>
      </rPr>
      <t>j.ziemski@dietsche.pl</t>
    </r>
  </si>
  <si>
    <t/>
    <r>
      <rPr>
        <u/>
        <sz val="10.5"/>
        <color theme="10"/>
        <rFont val="Calibri"/>
        <family val="2"/>
      </rPr>
      <t>http://www.dietsche.pl</t>
    </r>
  </si>
  <si>
    <t/>
    <r>
      <rPr>
        <u/>
        <sz val="10.5"/>
        <color theme="10"/>
        <rFont val="Calibri"/>
        <family val="2"/>
      </rPr>
      <t>DIETSCHE</t>
    </r>
  </si>
  <si>
    <t/>
    <r>
      <rPr>
        <u/>
        <sz val="10.5"/>
        <color theme="10"/>
        <rFont val="Calibri"/>
        <family val="2"/>
      </rPr>
      <t>cateco_est@hotmail.com</t>
    </r>
  </si>
  <si>
    <t/>
    <r>
      <rPr>
        <u/>
        <sz val="10.5"/>
        <color theme="10"/>
        <rFont val="Calibri"/>
        <family val="2"/>
      </rPr>
      <t xml:space="preserve">CATECO ESTABLISHMENT</t>
    </r>
  </si>
  <si>
    <t/>
    <r>
      <rPr>
        <u/>
        <sz val="10.5"/>
        <color theme="10"/>
        <rFont val="Calibri"/>
        <family val="2"/>
      </rPr>
      <t xml:space="preserve">BEERNINK PRODUCTIONS HOLLAND</t>
    </r>
  </si>
  <si>
    <t/>
    <r>
      <rPr>
        <u/>
        <sz val="10.5"/>
        <color theme="10"/>
        <rFont val="Calibri"/>
        <family val="2"/>
      </rPr>
      <t>http://www.albaline.dk</t>
    </r>
  </si>
  <si>
    <t/>
    <r>
      <rPr>
        <u/>
        <sz val="10.5"/>
        <color theme="10"/>
        <rFont val="Calibri"/>
        <family val="2"/>
      </rPr>
      <t>info@albaline.dk</t>
    </r>
  </si>
  <si>
    <t/>
    <r>
      <rPr>
        <u/>
        <sz val="10.5"/>
        <color theme="10"/>
        <rFont val="Calibri"/>
        <family val="2"/>
      </rPr>
      <t>ALBALINE</t>
    </r>
  </si>
  <si>
    <t/>
    <r>
      <rPr>
        <u/>
        <sz val="10.5"/>
        <color theme="10"/>
        <rFont val="Calibri"/>
        <family val="2"/>
      </rPr>
      <t>http://www.dps.centrin.net.id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</si>
  <si>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五金,体育及旅游休闲用品,大型机械及设备,工具,建筑及装饰材料,玩具,礼品及赠品,鞋,餐厨用具</t>
    </r>
  </si>
  <si>
    <t/>
    <r>
      <rPr>
        <u/>
        <sz val="10.5"/>
        <color theme="10"/>
        <rFont val="Calibri"/>
        <family val="2"/>
      </rPr>
      <t>agsen@dps.centrin.net.id</t>
    </r>
  </si>
  <si>
    <t/>
    <r>
      <rPr>
        <u/>
        <sz val="10.5"/>
        <color theme="10"/>
        <rFont val="Calibri"/>
        <family val="2"/>
      </rPr>
      <t xml:space="preserve">CARA CRAFT</t>
    </r>
  </si>
  <si>
    <t/>
    <r>
      <rPr>
        <u/>
        <sz val="10.5"/>
        <color theme="10"/>
        <rFont val="Calibri"/>
        <family val="2"/>
      </rPr>
      <t xml:space="preserve">TROUVAILLE RELATIEGESCHENKEN</t>
    </r>
  </si>
  <si>
    <t/>
    <r>
      <rPr>
        <u/>
        <sz val="10.5"/>
        <color theme="10"/>
        <rFont val="Calibri"/>
        <family val="2"/>
      </rPr>
      <t>anne@onion.no</t>
    </r>
  </si>
  <si>
    <t/>
    <r>
      <rPr>
        <u/>
        <sz val="10.5"/>
        <color theme="10"/>
        <rFont val="Calibri"/>
        <family val="2"/>
      </rPr>
      <t>http://www.onion.no</t>
    </r>
  </si>
  <si>
    <t/>
    <r>
      <rPr>
        <u/>
        <sz val="10.5"/>
        <color theme="10"/>
        <rFont val="Calibri"/>
        <family val="2"/>
      </rPr>
      <t>ONION</t>
    </r>
  </si>
  <si>
    <t/>
    <r>
      <rPr>
        <u/>
        <sz val="10.5"/>
        <color theme="10"/>
        <rFont val="Calibri"/>
        <family val="2"/>
      </rPr>
      <t xml:space="preserve">THAILAND FOOD</t>
    </r>
  </si>
  <si>
    <t/>
    <r>
      <rPr>
        <u/>
        <sz val="10.5"/>
        <color theme="10"/>
        <rFont val="Calibri"/>
        <family val="2"/>
      </rPr>
      <t>http://www.thailandfoodcorp.com</t>
    </r>
  </si>
  <si>
    <t/>
    <r>
      <rPr>
        <u/>
        <sz val="10.5"/>
        <color theme="10"/>
        <rFont val="Calibri"/>
        <family val="2"/>
      </rPr>
      <t>trashcan@flashmail.com</t>
    </r>
  </si>
  <si>
    <t/>
    <r>
      <rPr>
        <u/>
        <sz val="10.5"/>
        <color theme="10"/>
        <rFont val="Calibri"/>
        <family val="2"/>
      </rPr>
      <t xml:space="preserve">VALBURY ASSETS</t>
    </r>
  </si>
  <si>
    <t/>
    <r>
      <rPr>
        <u/>
        <sz val="10.5"/>
        <color theme="10"/>
        <rFont val="Calibri"/>
        <family val="2"/>
      </rPr>
      <t xml:space="preserve">F J BENJAMIN HOLDINGS</t>
    </r>
  </si>
  <si>
    <t/>
    <r>
      <rPr>
        <u/>
        <sz val="10.5"/>
        <color theme="10"/>
        <rFont val="Calibri"/>
        <family val="2"/>
      </rPr>
      <t>nash.benjamin@fjb.com.sg</t>
    </r>
  </si>
  <si>
    <t/>
    <r>
      <rPr>
        <u/>
        <sz val="10.5"/>
        <color theme="10"/>
        <rFont val="Calibri"/>
        <family val="2"/>
      </rPr>
      <t>http://www.fjbenjamin.com.sg</t>
    </r>
  </si>
  <si>
    <t/>
    <r>
      <rPr>
        <u/>
        <sz val="10.5"/>
        <color theme="10"/>
        <rFont val="Calibri"/>
        <family val="2"/>
      </rPr>
      <t>http://www.smithrestaurantsupply.com</t>
    </r>
  </si>
  <si>
    <t/>
    <r>
      <rPr>
        <u/>
        <sz val="10.5"/>
        <color theme="10"/>
        <rFont val="Calibri"/>
        <family val="2"/>
      </rPr>
      <t>mjkupp@worldnet.att.net</t>
    </r>
  </si>
  <si>
    <t/>
    <r>
      <rPr>
        <u/>
        <sz val="10.5"/>
        <color theme="10"/>
        <rFont val="Calibri"/>
        <family val="2"/>
      </rPr>
      <t xml:space="preserve">SMITH RESTAURANT &amp; FACTORY OUTLETCO</t>
    </r>
  </si>
  <si>
    <t/>
    <r>
      <rPr>
        <u/>
        <sz val="10.5"/>
        <color theme="10"/>
        <rFont val="Calibri"/>
        <family val="2"/>
      </rPr>
      <t xml:space="preserve">ELCO HOME FASHIONS</t>
    </r>
  </si>
  <si>
    <t/>
    <r>
      <rPr>
        <u/>
        <sz val="10.5"/>
        <color theme="10"/>
        <rFont val="Calibri"/>
        <family val="2"/>
      </rPr>
      <t>http://www.armyvarer.dk</t>
    </r>
  </si>
  <si>
    <t/>
    <r>
      <rPr>
        <u/>
        <sz val="10.5"/>
        <color theme="10"/>
        <rFont val="Calibri"/>
        <family val="2"/>
      </rPr>
      <t>info@armyvarer.dk</t>
    </r>
  </si>
  <si>
    <t/>
    <r>
      <rPr>
        <u/>
        <sz val="10.5"/>
        <color theme="10"/>
        <rFont val="Calibri"/>
        <family val="2"/>
      </rPr>
      <t>ARMY-VARER</t>
    </r>
  </si>
  <si>
    <t/>
    <r>
      <rPr>
        <u/>
        <sz val="10.5"/>
        <color theme="10"/>
        <rFont val="Calibri"/>
        <family val="2"/>
      </rPr>
      <t xml:space="preserve">PARAGON HOLDINGS</t>
    </r>
  </si>
  <si>
    <t/>
    <r>
      <rPr>
        <u/>
        <sz val="10.5"/>
        <color theme="10"/>
        <rFont val="Calibri"/>
        <family val="2"/>
      </rPr>
      <t xml:space="preserve">BRIDGEWAY TAVERNS</t>
    </r>
  </si>
  <si>
    <t/>
    <r>
      <rPr>
        <u/>
        <sz val="10.5"/>
        <color theme="10"/>
        <rFont val="Calibri"/>
        <family val="2"/>
      </rPr>
      <t>gpwalsh1@eircom.net</t>
    </r>
  </si>
  <si>
    <t/>
    <r>
      <rPr>
        <u/>
        <sz val="10.5"/>
        <color theme="10"/>
        <rFont val="Calibri"/>
        <family val="2"/>
      </rPr>
      <t>http://www.lcogoef.ie</t>
    </r>
  </si>
  <si>
    <t/>
    <r>
      <rPr>
        <u/>
        <sz val="10.5"/>
        <color theme="10"/>
        <rFont val="Calibri"/>
        <family val="2"/>
      </rPr>
      <t xml:space="preserve">SMART COOK</t>
    </r>
  </si>
  <si>
    <t/>
    <r>
      <rPr>
        <u/>
        <sz val="10.5"/>
        <color theme="10"/>
        <rFont val="Calibri"/>
        <family val="2"/>
      </rPr>
      <t>smartcook888@hotmail.com</t>
    </r>
  </si>
  <si>
    <t/>
    <r>
      <rPr>
        <u/>
        <sz val="10.5"/>
        <color theme="10"/>
        <rFont val="Calibri"/>
        <family val="2"/>
      </rPr>
      <t>http://www.smartcookinc.com</t>
    </r>
  </si>
  <si>
    <t/>
    <r>
      <rPr>
        <u/>
        <sz val="10.5"/>
        <color theme="10"/>
        <rFont val="Calibri"/>
        <family val="2"/>
      </rPr>
      <t>NAGASHIMASHOJI</t>
    </r>
  </si>
  <si>
    <t/>
    <r>
      <rPr>
        <u/>
        <sz val="10.5"/>
        <color theme="10"/>
        <rFont val="Calibri"/>
        <family val="2"/>
      </rPr>
      <t>seguychristian@aol.com</t>
    </r>
  </si>
  <si>
    <t/>
    <r>
      <rPr>
        <u/>
        <sz val="10.5"/>
        <color theme="10"/>
        <rFont val="Calibri"/>
        <family val="2"/>
      </rPr>
      <t xml:space="preserve">SEGUY AMEUBLEMENT DE STYLE</t>
    </r>
  </si>
  <si>
    <t/>
    <r>
      <rPr>
        <u/>
        <sz val="10.5"/>
        <color theme="10"/>
        <rFont val="Calibri"/>
        <family val="2"/>
      </rPr>
      <t xml:space="preserve">SANWASEIKI SEISAKUSHO</t>
    </r>
  </si>
  <si>
    <t/>
    <r>
      <rPr>
        <u/>
        <sz val="10.5"/>
        <color theme="10"/>
        <rFont val="Calibri"/>
        <family val="2"/>
      </rPr>
      <t>MALCO</t>
    </r>
  </si>
  <si>
    <t/>
    <r>
      <rPr>
        <u/>
        <sz val="10.5"/>
        <color theme="10"/>
        <rFont val="Calibri"/>
        <family val="2"/>
      </rPr>
      <t>malco42@yahoo.fr</t>
    </r>
  </si>
  <si>
    <t/>
    <r>
      <rPr>
        <u/>
        <sz val="10.5"/>
        <color theme="10"/>
        <rFont val="Calibri"/>
        <family val="2"/>
      </rPr>
      <t xml:space="preserve">T J WEST LEATHER HANDBAG &amp; ACCESSORIES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</si>
  <si>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体育及旅游休闲用品,其他,家具,家居用品,照明产品,玻璃工艺品,箱包,鞋,食品,餐厨用具</t>
    </r>
  </si>
  <si>
    <t/>
    <r>
      <rPr>
        <u/>
        <sz val="10.5"/>
        <color theme="10"/>
        <rFont val="Calibri"/>
        <family val="2"/>
      </rPr>
      <t>artistwong@aol.com</t>
    </r>
  </si>
  <si>
    <t/>
    <r>
      <rPr>
        <u/>
        <sz val="10.5"/>
        <color theme="10"/>
        <rFont val="Calibri"/>
        <family val="2"/>
      </rPr>
      <t>tralfaz76@aol.com</t>
    </r>
  </si>
  <si>
    <t/>
    <r>
      <rPr>
        <u/>
        <sz val="10.5"/>
        <color theme="10"/>
        <rFont val="Calibri"/>
        <family val="2"/>
      </rPr>
      <t xml:space="preserve">RALPH TAWIL</t>
    </r>
  </si>
  <si>
    <t/>
    <r>
      <rPr>
        <u/>
        <sz val="10.5"/>
        <color theme="10"/>
        <rFont val="Calibri"/>
        <family val="2"/>
      </rPr>
      <t>daewoong@dae-woong.co</t>
    </r>
    <r>
      <t>.kr</t>
    </r>
  </si>
  <si>
    <t/>
    <r>
      <rPr>
        <u/>
        <sz val="10.5"/>
        <color theme="10"/>
        <rFont val="Calibri"/>
        <family val="2"/>
      </rPr>
      <t>http://www.dae-woong.co.kr</t>
    </r>
  </si>
  <si>
    <t/>
    <r>
      <rPr>
        <u/>
        <sz val="10.5"/>
        <color theme="10"/>
        <rFont val="Calibri"/>
        <family val="2"/>
      </rPr>
      <t xml:space="preserve">DAE WOONG ELECTRIC</t>
    </r>
  </si>
  <si>
    <t/>
    <r>
      <rPr>
        <u/>
        <sz val="10.5"/>
        <color theme="10"/>
        <rFont val="Calibri"/>
        <family val="2"/>
      </rPr>
      <t>http://www.sunbeam.com</t>
    </r>
  </si>
  <si>
    <t/>
    <r>
      <rPr>
        <u/>
        <sz val="10.5"/>
        <color theme="10"/>
        <rFont val="Calibri"/>
        <family val="2"/>
      </rPr>
      <t>SUNBEAM</t>
    </r>
  </si>
  <si>
    <t/>
    <r>
      <rPr>
        <u/>
        <sz val="10.5"/>
        <color theme="10"/>
        <rFont val="Calibri"/>
        <family val="2"/>
      </rPr>
      <t>http://www.des.varese.it</t>
    </r>
  </si>
  <si>
    <t/>
    <r>
      <rPr>
        <u/>
        <sz val="10.5"/>
        <color theme="10"/>
        <rFont val="Calibri"/>
        <family val="2"/>
      </rPr>
      <t>antonio.buraschi@virgilio.it</t>
    </r>
  </si>
  <si>
    <t/>
    <r>
      <rPr>
        <u/>
        <sz val="10.5"/>
        <color theme="10"/>
        <rFont val="Calibri"/>
        <family val="2"/>
      </rPr>
      <t>DES</t>
    </r>
  </si>
  <si>
    <t/>
    <r>
      <rPr>
        <u/>
        <sz val="10.5"/>
        <color theme="10"/>
        <rFont val="Calibri"/>
        <family val="2"/>
      </rPr>
      <t xml:space="preserve">SOCIETE D IMPORTATION DE TOUT PRODUTS S I T O P</t>
    </r>
  </si>
  <si>
    <t/>
    <r>
      <rPr>
        <u/>
        <sz val="10.5"/>
        <color theme="10"/>
        <rFont val="Calibri"/>
        <family val="2"/>
      </rPr>
      <t xml:space="preserve">ALLWAYS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</si>
  <si>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个人护理用具,五金,其他,大型机械及设备,家具,家居装饰品,家用电器,建筑及装饰材料,服装饰物及配件,照明产品,玩具,玻璃工艺品,电子消费品及信息产品,钟表眼镜,鞋,食品,餐厨用具</t>
    </r>
  </si>
  <si>
    <t/>
    <r>
      <rPr>
        <u/>
        <sz val="10.5"/>
        <color theme="10"/>
        <rFont val="Calibri"/>
        <family val="2"/>
      </rPr>
      <t>allways@icare.com.hk</t>
    </r>
  </si>
  <si>
    <t/>
    <r>
      <rPr>
        <u/>
        <sz val="10.5"/>
        <color theme="10"/>
        <rFont val="Calibri"/>
        <family val="2"/>
      </rPr>
      <t>http://www.icare.com.hk</t>
    </r>
  </si>
  <si>
    <t/>
    <r>
      <rPr>
        <u/>
        <sz val="10.5"/>
        <color theme="10"/>
        <rFont val="Calibri"/>
        <family val="2"/>
      </rPr>
      <t xml:space="preserve">S C I</t>
    </r>
  </si>
  <si>
    <t/>
    <r>
      <rPr>
        <u/>
        <sz val="10.5"/>
        <color theme="10"/>
        <rFont val="Calibri"/>
        <family val="2"/>
      </rPr>
      <t>http://www.scandicrasts.com</t>
    </r>
  </si>
  <si>
    <t/>
    <r>
      <rPr>
        <u/>
        <sz val="10.5"/>
        <color theme="10"/>
        <rFont val="Calibri"/>
        <family val="2"/>
      </rPr>
      <t>http://www.cyberaccess.com.pk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</si>
  <si>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其他,大型机械及设备,家具,家居用品,家用电器,工具,建筑及装饰材料,玩具,玻璃工艺品,电子消费品及信息产品,电子电气产品,铁石装饰品及户外水疗设施,食品,餐厨用具</t>
    </r>
  </si>
  <si>
    <t/>
    <r>
      <rPr>
        <u/>
        <sz val="10.5"/>
        <color theme="10"/>
        <rFont val="Calibri"/>
        <family val="2"/>
      </rPr>
      <t>ghalib@cyberaccess.com.pk</t>
    </r>
  </si>
  <si>
    <t/>
    <r>
      <rPr>
        <u/>
        <sz val="10.5"/>
        <color theme="10"/>
        <rFont val="Calibri"/>
        <family val="2"/>
      </rPr>
      <t xml:space="preserve">GHALIB BROTHERS</t>
    </r>
  </si>
  <si>
    <t/>
    <r>
      <rPr>
        <u/>
        <sz val="10.5"/>
        <color theme="10"/>
        <rFont val="Calibri"/>
        <family val="2"/>
      </rPr>
      <t xml:space="preserve">IMAGE INTERNATIONAL</t>
    </r>
  </si>
  <si>
    <t/>
    <r>
      <rPr>
        <u/>
        <sz val="10.5"/>
        <color theme="10"/>
        <rFont val="Calibri"/>
        <family val="2"/>
      </rPr>
      <t>imagei@ozonline.com</t>
    </r>
  </si>
  <si>
    <t/>
    <r>
      <rPr>
        <u/>
        <sz val="10.5"/>
        <color theme="10"/>
        <rFont val="Calibri"/>
        <family val="2"/>
      </rPr>
      <t>http://www.ozonline.com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</si>
  <si>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个人护理用具,其他,医药保健品及医疗器械,家具,工艺陶瓷,玻璃工艺品,节日用品,餐厨用具</t>
    </r>
  </si>
  <si>
    <t/>
    <r>
      <rPr>
        <u/>
        <sz val="10.5"/>
        <color theme="10"/>
        <rFont val="Calibri"/>
        <family val="2"/>
      </rPr>
      <t>marialivingstoneenterprisegh@yahoo.com</t>
    </r>
  </si>
  <si>
    <t/>
    <r>
      <rPr>
        <u/>
        <sz val="10.5"/>
        <color theme="10"/>
        <rFont val="Calibri"/>
        <family val="2"/>
      </rPr>
      <t xml:space="preserve">MARIA LIVING STONE</t>
    </r>
  </si>
  <si>
    <t/>
    <r>
      <rPr>
        <u/>
        <sz val="10.5"/>
        <color theme="10"/>
        <rFont val="Calibri"/>
        <family val="2"/>
      </rPr>
      <t>kjttcargo@hanmail.net</t>
    </r>
  </si>
  <si>
    <t/>
    <r>
      <rPr>
        <u/>
        <sz val="10.5"/>
        <color theme="10"/>
        <rFont val="Calibri"/>
        <family val="2"/>
      </rPr>
      <t xml:space="preserve">K J T T</t>
    </r>
  </si>
  <si>
    <t/>
    <r>
      <rPr>
        <u/>
        <sz val="10.5"/>
        <color theme="10"/>
        <rFont val="Calibri"/>
        <family val="2"/>
      </rPr>
      <t>COPLEXI-ART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</si>
  <si>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其他,医药保健品及医疗器械,家具,服装饰物及配件,电子消费品及信息产品,箱包,餐厨用具</t>
    </r>
  </si>
  <si>
    <t/>
    <r>
      <rPr>
        <u/>
        <sz val="10.5"/>
        <color theme="10"/>
        <rFont val="Calibri"/>
        <family val="2"/>
      </rPr>
      <t>talpan_corp@yahoo.com</t>
    </r>
  </si>
  <si>
    <t/>
    <r>
      <rPr>
        <u/>
        <sz val="10.5"/>
        <color theme="10"/>
        <rFont val="Calibri"/>
        <family val="2"/>
      </rPr>
      <t xml:space="preserve">SPRINGWELL INTERNATIONAL</t>
    </r>
  </si>
  <si>
    <t/>
    <r>
      <rPr>
        <u/>
        <sz val="10.5"/>
        <color theme="10"/>
        <rFont val="Calibri"/>
        <family val="2"/>
      </rPr>
      <t>d_wangsa@yahoo.com</t>
    </r>
  </si>
  <si>
    <t/>
    <r>
      <rPr>
        <u/>
        <sz val="10.5"/>
        <color theme="10"/>
        <rFont val="Calibri"/>
        <family val="2"/>
      </rPr>
      <t>source@hoarderball.com</t>
    </r>
  </si>
  <si>
    <t/>
    <r>
      <rPr>
        <u/>
        <sz val="10.5"/>
        <color theme="10"/>
        <rFont val="Calibri"/>
        <family val="2"/>
      </rPr>
      <t>http://www.hoarderball.com</t>
    </r>
  </si>
  <si>
    <t/>
    <r>
      <rPr>
        <u/>
        <sz val="10.5"/>
        <color theme="10"/>
        <rFont val="Calibri"/>
        <family val="2"/>
      </rPr>
      <t xml:space="preserve">HOARDER INTERNATIONAL</t>
    </r>
  </si>
  <si>
    <t/>
    <r>
      <rPr>
        <u/>
        <sz val="10.5"/>
        <color theme="10"/>
        <rFont val="Calibri"/>
        <family val="2"/>
      </rPr>
      <t>william.zhou@memo.ikea.com</t>
    </r>
  </si>
  <si>
    <t/>
    <r>
      <rPr>
        <u/>
        <sz val="10.5"/>
        <color theme="10"/>
        <rFont val="Calibri"/>
        <family val="2"/>
      </rPr>
      <t xml:space="preserve">IKEA TRADING (HONGKONG) CO LTD QINGDAO OFFICE</t>
    </r>
  </si>
  <si>
    <t/>
    <r>
      <rPr>
        <u/>
        <sz val="10.5"/>
        <color theme="10"/>
        <rFont val="Calibri"/>
        <family val="2"/>
      </rPr>
      <t xml:space="preserve">KIMBERLY CLARK CHILE</t>
    </r>
  </si>
  <si>
    <t/>
    <r>
      <rPr>
        <u/>
        <sz val="10.5"/>
        <color theme="10"/>
        <rFont val="Calibri"/>
        <family val="2"/>
      </rPr>
      <t>francisca.vial@kcc.com</t>
    </r>
  </si>
  <si>
    <t/>
    <r>
      <rPr>
        <u/>
        <sz val="10.5"/>
        <color theme="10"/>
        <rFont val="Calibri"/>
        <family val="2"/>
      </rPr>
      <t>http://www.kcc.com</t>
    </r>
  </si>
  <si>
    <t/>
    <r>
      <rPr>
        <u/>
        <sz val="10.5"/>
        <color theme="10"/>
        <rFont val="Calibri"/>
        <family val="2"/>
      </rPr>
      <t xml:space="preserve">KLEEMANN GMBH &amp;</t>
    </r>
  </si>
  <si>
    <t/>
    <r>
      <rPr>
        <u/>
        <sz val="10.5"/>
        <color theme="10"/>
        <rFont val="Calibri"/>
        <family val="2"/>
      </rPr>
      <t>http://www.kleemann.de</t>
    </r>
  </si>
  <si>
    <t/>
    <r>
      <rPr>
        <u/>
        <sz val="10.5"/>
        <color theme="10"/>
        <rFont val="Calibri"/>
        <family val="2"/>
      </rPr>
      <t>http://www.nicepage.io</t>
    </r>
  </si>
  <si>
    <t/>
    <r>
      <rPr>
        <u/>
        <sz val="10.5"/>
        <color theme="10"/>
        <rFont val="Calibri"/>
        <family val="2"/>
      </rPr>
      <t>in1881@yahoo.com</t>
    </r>
  </si>
  <si>
    <t/>
    <r>
      <rPr>
        <u/>
        <sz val="10.5"/>
        <color theme="10"/>
        <rFont val="Calibri"/>
        <family val="2"/>
      </rPr>
      <t xml:space="preserve">UNKNOWN COLLECTION</t>
    </r>
  </si>
  <si>
    <t/>
    <r>
      <rPr>
        <u/>
        <sz val="10.5"/>
        <color theme="10"/>
        <rFont val="Calibri"/>
        <family val="2"/>
      </rPr>
      <t>ART-KOHGEI</t>
    </r>
  </si>
  <si>
    <t/>
    <r>
      <rPr>
        <u/>
        <sz val="10.5"/>
        <color theme="10"/>
        <rFont val="Calibri"/>
        <family val="2"/>
      </rPr>
      <t>DISCONFITES</t>
    </r>
  </si>
  <si>
    <t/>
    <r>
      <rPr>
        <u/>
        <sz val="10.5"/>
        <color theme="10"/>
        <rFont val="Calibri"/>
        <family val="2"/>
      </rPr>
      <t>presidenciamed@dislicores.com.co</t>
    </r>
  </si>
  <si>
    <t/>
    <r>
      <rPr>
        <u/>
        <sz val="10.5"/>
        <color theme="10"/>
        <rFont val="Calibri"/>
        <family val="2"/>
      </rPr>
      <t>http://www.dislicores.com.co</t>
    </r>
  </si>
  <si>
    <t/>
    <r>
      <rPr>
        <u/>
        <sz val="10.5"/>
        <color theme="10"/>
        <rFont val="Calibri"/>
        <family val="2"/>
      </rPr>
      <t>JOHNSON-ROSE</t>
    </r>
  </si>
  <si>
    <t/>
    <r>
      <rPr>
        <u/>
        <sz val="10.5"/>
        <color theme="10"/>
        <rFont val="Calibri"/>
        <family val="2"/>
      </rPr>
      <t>http://www.johnsonrose.ca</t>
    </r>
  </si>
  <si>
    <t/>
    <r>
      <rPr>
        <u/>
        <sz val="10.5"/>
        <color theme="10"/>
        <rFont val="Calibri"/>
        <family val="2"/>
      </rPr>
      <t>purchasing@johnsonrose.ca</t>
    </r>
  </si>
  <si>
    <t/>
    <r>
      <rPr>
        <u/>
        <sz val="10.5"/>
        <color theme="10"/>
        <rFont val="Calibri"/>
        <family val="2"/>
      </rPr>
      <t>http://www.butchartgardens.com</t>
    </r>
  </si>
  <si>
    <t/>
    <r>
      <rPr>
        <u/>
        <sz val="10.5"/>
        <color theme="10"/>
        <rFont val="Calibri"/>
        <family val="2"/>
      </rPr>
      <t>email@butchartgardens.com</t>
    </r>
  </si>
  <si>
    <t/>
    <r>
      <rPr>
        <u/>
        <sz val="10.5"/>
        <color theme="10"/>
        <rFont val="Calibri"/>
        <family val="2"/>
      </rPr>
      <t xml:space="preserve">THE BUTCHART GARDENS</t>
    </r>
  </si>
  <si>
    <t/>
    <r>
      <rPr>
        <u/>
        <sz val="10.5"/>
        <color theme="10"/>
        <rFont val="Calibri"/>
        <family val="2"/>
      </rPr>
      <t xml:space="preserve">FREEDOM FURNITURE</t>
    </r>
  </si>
  <si>
    <t/>
    <r>
      <rPr>
        <u/>
        <sz val="10.5"/>
        <color theme="10"/>
        <rFont val="Calibri"/>
        <family val="2"/>
      </rPr>
      <t>notten@freedom.com.au</t>
    </r>
  </si>
  <si>
    <t/>
    <r>
      <rPr>
        <u/>
        <sz val="10.5"/>
        <color theme="10"/>
        <rFont val="Calibri"/>
        <family val="2"/>
      </rPr>
      <t>http://www.freedom.com.au</t>
    </r>
  </si>
  <si>
    <t/>
    <r>
      <rPr>
        <u/>
        <sz val="10.5"/>
        <color theme="10"/>
        <rFont val="Calibri"/>
        <family val="2"/>
      </rPr>
      <t xml:space="preserve">SAMSUNG ELECTRONICS ITALIA</t>
    </r>
  </si>
  <si>
    <t/>
    <r>
      <rPr>
        <u/>
        <sz val="10.5"/>
        <color theme="10"/>
        <rFont val="Calibri"/>
        <family val="2"/>
      </rPr>
      <t>http://www.samsung.it</t>
    </r>
  </si>
  <si>
    <t/>
    <r>
      <rPr>
        <u/>
        <sz val="10.5"/>
        <color theme="10"/>
        <rFont val="Calibri"/>
        <family val="2"/>
      </rPr>
      <t>http://www.berteloot.be</t>
    </r>
  </si>
  <si>
    <t/>
    <r>
      <rPr>
        <u/>
        <sz val="10.5"/>
        <color theme="10"/>
        <rFont val="Calibri"/>
        <family val="2"/>
      </rPr>
      <t>info@berteloot.be</t>
    </r>
  </si>
  <si>
    <t/>
    <r>
      <rPr>
        <u/>
        <sz val="10.5"/>
        <color theme="10"/>
        <rFont val="Calibri"/>
        <family val="2"/>
      </rPr>
      <t>BERTELOOT</t>
    </r>
  </si>
  <si>
    <t/>
    <r>
      <rPr>
        <u/>
        <sz val="10.5"/>
        <color theme="10"/>
        <rFont val="Calibri"/>
        <family val="2"/>
      </rPr>
      <t>http://www.unitedpartnersinternational.com.cn</t>
    </r>
  </si>
  <si>
    <t/>
    <r>
      <rPr>
        <u/>
        <sz val="10.5"/>
        <color theme="10"/>
        <rFont val="Calibri"/>
        <family val="2"/>
      </rPr>
      <t>imawinr@sprintmail.com</t>
    </r>
  </si>
  <si>
    <t/>
    <r>
      <rPr>
        <u/>
        <sz val="10.5"/>
        <color theme="10"/>
        <rFont val="Calibri"/>
        <family val="2"/>
      </rPr>
      <t xml:space="preserve">REED TRADING</t>
    </r>
  </si>
  <si>
    <t/>
    <r>
      <rPr>
        <u/>
        <sz val="10.5"/>
        <color theme="10"/>
        <rFont val="Calibri"/>
        <family val="2"/>
      </rPr>
      <t xml:space="preserve">MIXTO INDUSTRIES</t>
    </r>
  </si>
  <si>
    <t/>
    <r>
      <rPr>
        <u/>
        <sz val="10.5"/>
        <color theme="10"/>
        <rFont val="Calibri"/>
        <family val="2"/>
      </rPr>
      <t>http://www.mixto.com</t>
    </r>
  </si>
  <si>
    <t/>
    <r>
      <rPr>
        <u/>
        <sz val="10.5"/>
        <color theme="10"/>
        <rFont val="Calibri"/>
        <family val="2"/>
      </rPr>
      <t>khurley@mixto.com</t>
    </r>
  </si>
  <si>
    <t/>
    <r>
      <rPr>
        <u/>
        <sz val="10.5"/>
        <color theme="10"/>
        <rFont val="Calibri"/>
        <family val="2"/>
      </rPr>
      <t xml:space="preserve">TAGGART &amp;</t>
    </r>
  </si>
  <si>
    <t/>
    <r>
      <rPr>
        <u/>
        <sz val="10.5"/>
        <color theme="10"/>
        <rFont val="Calibri"/>
        <family val="2"/>
      </rPr>
      <t>http://www.nvwaterlaw.com</t>
    </r>
  </si>
  <si>
    <t/>
    <r>
      <rPr>
        <u/>
        <sz val="10.5"/>
        <color theme="10"/>
        <rFont val="Calibri"/>
        <family val="2"/>
      </rPr>
      <t>http://www.indalex.com</t>
    </r>
  </si>
  <si>
    <t/>
    <r>
      <rPr>
        <u/>
        <sz val="10.5"/>
        <color theme="10"/>
        <rFont val="Calibri"/>
        <family val="2"/>
      </rPr>
      <t>tom_click@indalex.com</t>
    </r>
  </si>
  <si>
    <t/>
    <r>
      <rPr>
        <u/>
        <sz val="10.5"/>
        <color theme="10"/>
        <rFont val="Calibri"/>
        <family val="2"/>
      </rPr>
      <t>INDALEX</t>
    </r>
  </si>
  <si>
    <t/>
    <r>
      <rPr>
        <u/>
        <sz val="10.5"/>
        <color theme="10"/>
        <rFont val="Calibri"/>
        <family val="2"/>
      </rPr>
      <t xml:space="preserve">PAN WESTERN PRODUCTS</t>
    </r>
  </si>
  <si>
    <t/>
    <r>
      <rPr>
        <u/>
        <sz val="10.5"/>
        <color theme="10"/>
        <rFont val="Calibri"/>
        <family val="2"/>
      </rPr>
      <t>schulkerafael@yahoo.com</t>
    </r>
  </si>
  <si>
    <t/>
    <r>
      <rPr>
        <u/>
        <sz val="10.5"/>
        <color theme="10"/>
        <rFont val="Calibri"/>
        <family val="2"/>
      </rPr>
      <t xml:space="preserve">CLAUSEN AKSJESELSKAP</t>
    </r>
  </si>
  <si>
    <t/>
    <r>
      <rPr>
        <u/>
        <sz val="10.5"/>
        <color theme="10"/>
        <rFont val="Calibri"/>
        <family val="2"/>
      </rPr>
      <t>LIIKETUONTI</t>
    </r>
  </si>
  <si>
    <t/>
    <r>
      <rPr>
        <u/>
        <sz val="10.5"/>
        <color theme="10"/>
        <rFont val="Calibri"/>
        <family val="2"/>
      </rPr>
      <t xml:space="preserve">CUSTOM MANUFACTURED IMPORT</t>
    </r>
  </si>
  <si>
    <t/>
    <r>
      <rPr>
        <u/>
        <sz val="10.5"/>
        <color theme="10"/>
        <rFont val="Calibri"/>
        <family val="2"/>
      </rPr>
      <t>terrywong@yeah.net</t>
    </r>
  </si>
  <si>
    <t/>
    <r>
      <rPr>
        <u/>
        <sz val="10.5"/>
        <color theme="10"/>
        <rFont val="Calibri"/>
        <family val="2"/>
      </rPr>
      <t>http://www.nefse.com</t>
    </r>
  </si>
  <si>
    <t/>
    <r>
      <rPr>
        <u/>
        <sz val="10.5"/>
        <color theme="10"/>
        <rFont val="Calibri"/>
        <family val="2"/>
      </rPr>
      <t>sales@nefse.com</t>
    </r>
  </si>
  <si>
    <t/>
    <r>
      <rPr>
        <u/>
        <sz val="10.5"/>
        <color theme="10"/>
        <rFont val="Calibri"/>
        <family val="2"/>
      </rPr>
      <t xml:space="preserve">NORTHEAST FOOD SERVICE EQUIPMENT &amp;</t>
    </r>
  </si>
  <si>
    <t/>
    <r>
      <rPr>
        <u/>
        <sz val="10.5"/>
        <color theme="10"/>
        <rFont val="Calibri"/>
        <family val="2"/>
      </rPr>
      <t>eric@daka.com.hk</t>
    </r>
  </si>
  <si>
    <t/>
    <r>
      <rPr>
        <u/>
        <sz val="10.5"/>
        <color theme="10"/>
        <rFont val="Calibri"/>
        <family val="2"/>
      </rPr>
      <t>http://www.daka.com.hk</t>
    </r>
  </si>
  <si>
    <t/>
    <r>
      <rPr>
        <u/>
        <sz val="10.5"/>
        <color theme="10"/>
        <rFont val="Calibri"/>
        <family val="2"/>
      </rPr>
      <t xml:space="preserve">DAKA DESIGNS</t>
    </r>
  </si>
  <si>
    <t/>
    <r>
      <rPr>
        <u/>
        <sz val="10.5"/>
        <color theme="10"/>
        <rFont val="Calibri"/>
        <family val="2"/>
      </rPr>
      <t>http://www.gngholding.com</t>
    </r>
  </si>
  <si>
    <t/>
    <r>
      <rPr>
        <u/>
        <sz val="10.5"/>
        <color theme="10"/>
        <rFont val="Calibri"/>
        <family val="2"/>
      </rPr>
      <t>anistyre@aol.com</t>
    </r>
  </si>
  <si>
    <t/>
    <r>
      <rPr>
        <u/>
        <sz val="10.5"/>
        <color theme="10"/>
        <rFont val="Calibri"/>
        <family val="2"/>
      </rPr>
      <t xml:space="preserve">PRIME DOLLAR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</si>
  <si>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五金,体育及旅游休闲用品,家具,家用电器,工具,玩具,节日用品,钟表眼镜,鞋,食品,餐厨用具</t>
    </r>
  </si>
  <si>
    <t/>
    <r>
      <rPr>
        <u/>
        <sz val="10.5"/>
        <color theme="10"/>
        <rFont val="Calibri"/>
        <family val="2"/>
      </rPr>
      <t xml:space="preserve">ARLEY TRADING(S)</t>
    </r>
  </si>
  <si>
    <t/>
    <r>
      <rPr>
        <u/>
        <sz val="10.5"/>
        <color theme="10"/>
        <rFont val="Calibri"/>
        <family val="2"/>
      </rPr>
      <t>mtrade@singnet.com.sg</t>
    </r>
  </si>
  <si>
    <t/>
    <r>
      <rPr>
        <u/>
        <sz val="10.5"/>
        <color theme="10"/>
        <rFont val="Calibri"/>
        <family val="2"/>
      </rPr>
      <t xml:space="preserve">TO BE START</t>
    </r>
  </si>
  <si>
    <t/>
    <r>
      <rPr>
        <u/>
        <sz val="10.5"/>
        <color theme="10"/>
        <rFont val="Calibri"/>
        <family val="2"/>
      </rPr>
      <t>ushagupta27@rediffmail.com</t>
    </r>
  </si>
  <si>
    <t/>
    <r>
      <rPr>
        <u/>
        <sz val="10.5"/>
        <color theme="10"/>
        <rFont val="Calibri"/>
        <family val="2"/>
      </rPr>
      <t>http://www.sunflowerrestspl.com</t>
    </r>
  </si>
  <si>
    <t/>
    <r>
      <rPr>
        <u/>
        <sz val="10.5"/>
        <color theme="10"/>
        <rFont val="Calibri"/>
        <family val="2"/>
      </rPr>
      <t xml:space="preserve">SUNFLOWER RESTAURANT</t>
    </r>
  </si>
  <si>
    <t/>
    <r>
      <rPr>
        <u/>
        <sz val="10.5"/>
        <color theme="10"/>
        <rFont val="Calibri"/>
        <family val="2"/>
      </rPr>
      <t xml:space="preserve">DALEB FACTORY</t>
    </r>
  </si>
  <si>
    <t/>
    <r>
      <rPr>
        <u/>
        <sz val="10.5"/>
        <color theme="10"/>
        <rFont val="Calibri"/>
        <family val="2"/>
      </rPr>
      <t>zariss@elariss.com</t>
    </r>
  </si>
  <si>
    <t/>
    <r>
      <rPr>
        <u/>
        <sz val="10.5"/>
        <color theme="10"/>
        <rFont val="Calibri"/>
        <family val="2"/>
      </rPr>
      <t>http://www.elariss.com</t>
    </r>
  </si>
  <si>
    <t/>
    <r>
      <rPr>
        <u/>
        <sz val="10.5"/>
        <color theme="10"/>
        <rFont val="Calibri"/>
        <family val="2"/>
      </rPr>
      <t xml:space="preserve">RHODES BAKERY EQUIPMENT</t>
    </r>
  </si>
  <si>
    <t/>
    <r>
      <rPr>
        <u/>
        <sz val="10.5"/>
        <color theme="10"/>
        <rFont val="Calibri"/>
        <family val="2"/>
      </rPr>
      <t>http://www.kook-esking.com</t>
    </r>
  </si>
  <si>
    <t/>
    <r>
      <rPr>
        <u/>
        <sz val="10.5"/>
        <color theme="10"/>
        <rFont val="Calibri"/>
        <family val="2"/>
      </rPr>
      <t>http://www.houmou-usa.com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</si>
  <si>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五金,体育及旅游休闲用品,家具,家用电器,工具,玩具,箱包,节日用品,钟表眼镜,鞋,餐厨用具</t>
    </r>
  </si>
  <si>
    <t/>
    <r>
      <rPr>
        <u/>
        <sz val="10.5"/>
        <color theme="10"/>
        <rFont val="Calibri"/>
        <family val="2"/>
      </rPr>
      <t>houmouusa@aol.com</t>
    </r>
  </si>
  <si>
    <t/>
    <r>
      <rPr>
        <u/>
        <sz val="10.5"/>
        <color theme="10"/>
        <rFont val="Calibri"/>
        <family val="2"/>
      </rPr>
      <t xml:space="preserve">HOUMOU USA</t>
    </r>
  </si>
  <si>
    <t/>
    <r>
      <rPr>
        <u/>
        <sz val="10.5"/>
        <color theme="10"/>
        <rFont val="Calibri"/>
        <family val="2"/>
      </rPr>
      <t>http://www.abho.dk</t>
    </r>
  </si>
  <si>
    <t/>
    <r>
      <rPr>
        <u/>
        <sz val="10.5"/>
        <color theme="10"/>
        <rFont val="Calibri"/>
        <family val="2"/>
      </rPr>
      <t>info@abho.dk</t>
    </r>
  </si>
  <si>
    <t/>
    <r>
      <rPr>
        <u/>
        <sz val="10.5"/>
        <color theme="10"/>
        <rFont val="Calibri"/>
        <family val="2"/>
      </rPr>
      <t xml:space="preserve">AB CATERING HOLSTEBRO</t>
    </r>
  </si>
  <si>
    <t/>
    <r>
      <rPr>
        <u/>
        <sz val="10.5"/>
        <color theme="10"/>
        <rFont val="Calibri"/>
        <family val="2"/>
      </rPr>
      <t>greensons@mweb.co</t>
    </r>
    <r>
      <t>.za</t>
    </r>
  </si>
  <si>
    <t/>
    <r>
      <rPr>
        <u/>
        <sz val="10.5"/>
        <color theme="10"/>
        <rFont val="Calibri"/>
        <family val="2"/>
      </rPr>
      <t xml:space="preserve">BEN GREENBERG &amp; SONS (PTY)LTD</t>
    </r>
  </si>
  <si>
    <t/>
    <r>
      <rPr>
        <u/>
        <sz val="10.5"/>
        <color theme="10"/>
        <rFont val="Calibri"/>
        <family val="2"/>
      </rPr>
      <t xml:space="preserve">HIEP THUAN TRADING &amp; SERVICES</t>
    </r>
  </si>
  <si>
    <t/>
    <r>
      <rPr>
        <u/>
        <sz val="10.5"/>
        <color theme="10"/>
        <rFont val="Calibri"/>
        <family val="2"/>
      </rPr>
      <t>hiepthuan@hcm.vnn.vn</t>
    </r>
  </si>
  <si>
    <t/>
    <r>
      <rPr>
        <u/>
        <sz val="10.5"/>
        <color theme="10"/>
        <rFont val="Calibri"/>
        <family val="2"/>
      </rPr>
      <t>kar195@yahoo.fr</t>
    </r>
  </si>
  <si>
    <t/>
    <r>
      <rPr>
        <u/>
        <sz val="10.5"/>
        <color theme="10"/>
        <rFont val="Calibri"/>
        <family val="2"/>
      </rPr>
      <t>BAMIX</t>
    </r>
  </si>
  <si>
    <t/>
    <r>
      <rPr>
        <u/>
        <sz val="10.5"/>
        <color theme="10"/>
        <rFont val="Calibri"/>
        <family val="2"/>
      </rPr>
      <t>kjethwani@vsnl.com</t>
    </r>
  </si>
  <si>
    <t/>
    <r>
      <rPr>
        <u/>
        <sz val="10.5"/>
        <color theme="10"/>
        <rFont val="Calibri"/>
        <family val="2"/>
      </rPr>
      <t>http://www.itl-jewel.com</t>
    </r>
  </si>
  <si>
    <t/>
    <r>
      <rPr>
        <u/>
        <sz val="10.5"/>
        <color theme="10"/>
        <rFont val="Calibri"/>
        <family val="2"/>
      </rPr>
      <t xml:space="preserve">INTERNATIONAL TRADE LINKERS</t>
    </r>
  </si>
  <si>
    <t/>
    <r>
      <rPr>
        <u/>
        <sz val="10.5"/>
        <color theme="10"/>
        <rFont val="Calibri"/>
        <family val="2"/>
      </rPr>
      <t xml:space="preserve">JUYE SUNSHINE ENAMELWARE</t>
    </r>
  </si>
  <si>
    <t/>
    <r>
      <rPr>
        <u/>
        <sz val="10.5"/>
        <color theme="10"/>
        <rFont val="Calibri"/>
        <family val="2"/>
      </rPr>
      <t>cn-sunshine@263.net</t>
    </r>
  </si>
  <si>
    <t/>
    <r>
      <rPr>
        <u/>
        <sz val="10.5"/>
        <color theme="10"/>
        <rFont val="Calibri"/>
        <family val="2"/>
      </rPr>
      <t xml:space="preserve">M SALARIAN ZADEH</t>
    </r>
  </si>
  <si>
    <t/>
    <r>
      <rPr>
        <u/>
        <sz val="10.5"/>
        <color theme="10"/>
        <rFont val="Calibri"/>
        <family val="2"/>
      </rPr>
      <t>m_salarian@hotmail.com</t>
    </r>
  </si>
  <si>
    <t/>
    <r>
      <rPr>
        <u/>
        <sz val="10.5"/>
        <color theme="10"/>
        <rFont val="Calibri"/>
        <family val="2"/>
      </rPr>
      <t>DUNI</t>
    </r>
  </si>
  <si>
    <t/>
    <r>
      <rPr>
        <u/>
        <sz val="10.5"/>
        <color theme="10"/>
        <rFont val="Calibri"/>
        <family val="2"/>
      </rPr>
      <t xml:space="preserve">ELITE INDUSTRY</t>
    </r>
  </si>
  <si>
    <t/>
    <r>
      <rPr>
        <u/>
        <sz val="10.5"/>
        <color theme="10"/>
        <rFont val="Calibri"/>
        <family val="2"/>
      </rPr>
      <t>elite@gate2city.com</t>
    </r>
  </si>
  <si>
    <t/>
    <r>
      <rPr>
        <u/>
        <sz val="10.5"/>
        <color theme="10"/>
        <rFont val="Calibri"/>
        <family val="2"/>
      </rPr>
      <t>http://www.gate2city.com</t>
    </r>
  </si>
  <si>
    <t/>
    <r>
      <rPr>
        <u/>
        <sz val="10.5"/>
        <color theme="10"/>
        <rFont val="Calibri"/>
        <family val="2"/>
      </rPr>
      <t>info@trabert-fulda.de</t>
    </r>
  </si>
  <si>
    <t/>
    <r>
      <rPr>
        <u/>
        <sz val="10.5"/>
        <color theme="10"/>
        <rFont val="Calibri"/>
        <family val="2"/>
      </rPr>
      <t>http://www.trabert-fulda.de</t>
    </r>
  </si>
  <si>
    <t/>
    <r>
      <rPr>
        <u/>
        <sz val="10.5"/>
        <color theme="10"/>
        <rFont val="Calibri"/>
        <family val="2"/>
      </rPr>
      <t>TRABERT</t>
    </r>
  </si>
  <si>
    <t/>
    <r>
      <rPr>
        <u/>
        <sz val="10.5"/>
        <color theme="10"/>
        <rFont val="Calibri"/>
        <family val="2"/>
      </rPr>
      <t>http://www.siemens.fi</t>
    </r>
  </si>
  <si>
    <t/>
    <r>
      <rPr>
        <u/>
        <sz val="10.5"/>
        <color theme="10"/>
        <rFont val="Calibri"/>
        <family val="2"/>
      </rPr>
      <t>SIEMENS</t>
    </r>
  </si>
  <si>
    <t/>
    <r>
      <rPr>
        <u/>
        <sz val="10.5"/>
        <color theme="10"/>
        <rFont val="Calibri"/>
        <family val="2"/>
      </rPr>
      <t>v.p@siemens.fi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</si>
  <si>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其他,办公文具,医药保健品及医疗器械,大型机械及设备,电子电气产品,餐厨用具</t>
    </r>
  </si>
  <si>
    <t/>
    <r>
      <rPr>
        <u/>
        <sz val="10.5"/>
        <color theme="10"/>
        <rFont val="Calibri"/>
        <family val="2"/>
      </rPr>
      <t>http://www.chinaresources.com.hk</t>
    </r>
  </si>
  <si>
    <t/>
    <r>
      <rPr>
        <u/>
        <sz val="10.5"/>
        <color theme="10"/>
        <rFont val="Calibri"/>
        <family val="2"/>
      </rPr>
      <t xml:space="preserve">THE CHINA &amp; HONG KONG RESOURCES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</si>
  <si>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五金,体育及旅游休闲用品,其他,化工产品,卫浴设备,家具,工具,建筑及装饰材料,服装饰物及配件,照明产品,玩具,箱包,食品,餐厨用具</t>
    </r>
  </si>
  <si>
    <t/>
    <r>
      <rPr>
        <u/>
        <sz val="10.5"/>
        <color theme="10"/>
        <rFont val="Calibri"/>
        <family val="2"/>
      </rPr>
      <t>chkrcl@netvigator.com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</si>
  <si>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体育及旅游休闲用品,其他,家用电器,工具,箱包,铁石装饰品及户外水疗设施,鞋,食品,餐厨用具</t>
    </r>
  </si>
  <si>
    <t/>
    <r>
      <rPr>
        <u/>
        <sz val="10.5"/>
        <color theme="10"/>
        <rFont val="Calibri"/>
        <family val="2"/>
      </rPr>
      <t>david@wilong.com</t>
    </r>
  </si>
  <si>
    <t/>
    <r>
      <rPr>
        <u/>
        <sz val="10.5"/>
        <color theme="10"/>
        <rFont val="Calibri"/>
        <family val="2"/>
      </rPr>
      <t>http://www.wilong.com</t>
    </r>
  </si>
  <si>
    <t/>
    <r>
      <rPr>
        <u/>
        <sz val="10.5"/>
        <color theme="10"/>
        <rFont val="Calibri"/>
        <family val="2"/>
      </rPr>
      <t xml:space="preserve">J &amp; D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</si>
  <si>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个人护理用具,其他,化工产品,医药保健品及医疗器械,家具,家用纺织品,服装饰物及配件,照明产品,玻璃工艺品,食品,餐厨用具</t>
    </r>
  </si>
  <si>
    <t/>
    <r>
      <rPr>
        <u/>
        <sz val="10.5"/>
        <color theme="10"/>
        <rFont val="Calibri"/>
        <family val="2"/>
      </rPr>
      <t>lpzhang@wt.net</t>
    </r>
  </si>
  <si>
    <t/>
    <r>
      <rPr>
        <u/>
        <sz val="10.5"/>
        <color theme="10"/>
        <rFont val="Calibri"/>
        <family val="2"/>
      </rPr>
      <t>http://www.wt.net</t>
    </r>
  </si>
  <si>
    <t/>
    <r>
      <rPr>
        <u/>
        <sz val="10.5"/>
        <color theme="10"/>
        <rFont val="Calibri"/>
        <family val="2"/>
      </rPr>
      <t xml:space="preserve">AMERICA ASIA ECONOMIC &amp; TRADE CENTER</t>
    </r>
  </si>
  <si>
    <t/>
    <r>
      <rPr>
        <u/>
        <sz val="10.5"/>
        <color theme="10"/>
        <rFont val="Calibri"/>
        <family val="2"/>
      </rPr>
      <t xml:space="preserve">J B T SCHOTVANGER</t>
    </r>
  </si>
  <si>
    <t/>
    <r>
      <rPr>
        <u/>
        <sz val="10.5"/>
        <color theme="10"/>
        <rFont val="Calibri"/>
        <family val="2"/>
      </rPr>
      <t>ELIT</t>
    </r>
  </si>
  <si>
    <t/>
    <r>
      <rPr>
        <u/>
        <sz val="10.5"/>
        <color theme="10"/>
        <rFont val="Calibri"/>
        <family val="2"/>
      </rPr>
      <t>oved@termoluxe.com.ua</t>
    </r>
  </si>
  <si>
    <t/>
    <r>
      <rPr>
        <u/>
        <sz val="10.5"/>
        <color theme="10"/>
        <rFont val="Calibri"/>
        <family val="2"/>
      </rPr>
      <t>http://www.termoluxe.com.ua</t>
    </r>
  </si>
  <si>
    <t/>
    <r>
      <rPr>
        <u/>
        <sz val="10.5"/>
        <color theme="10"/>
        <rFont val="Calibri"/>
        <family val="2"/>
      </rPr>
      <t>AMANO</t>
    </r>
  </si>
  <si>
    <t/>
    <r>
      <rPr>
        <u/>
        <sz val="10.5"/>
        <color theme="10"/>
        <rFont val="Calibri"/>
        <family val="2"/>
      </rPr>
      <t>http://www.amano.nz</t>
    </r>
  </si>
  <si>
    <t/>
    <r>
      <rPr>
        <u/>
        <sz val="10.5"/>
        <color theme="10"/>
        <rFont val="Calibri"/>
        <family val="2"/>
      </rPr>
      <t>kingyear@ctimail.com</t>
    </r>
  </si>
  <si>
    <t/>
    <r>
      <rPr>
        <u/>
        <sz val="10.5"/>
        <color theme="10"/>
        <rFont val="Calibri"/>
        <family val="2"/>
      </rPr>
      <t xml:space="preserve">POLYUE GAS APPLIANCES</t>
    </r>
  </si>
  <si>
    <t/>
    <r>
      <rPr>
        <u/>
        <sz val="10.5"/>
        <color theme="10"/>
        <rFont val="Calibri"/>
        <family val="2"/>
      </rPr>
      <t>CH.DE</t>
    </r>
    <r>
      <t xml:space="preserve"> GRAND,106 1080 BRUXELLES</t>
    </r>
  </si>
  <si>
    <t/>
    <r>
      <rPr>
        <u/>
        <sz val="10.5"/>
        <color theme="10"/>
        <rFont val="Calibri"/>
        <family val="2"/>
      </rPr>
      <t>http://www.primacash.xyz</t>
    </r>
  </si>
  <si>
    <t/>
    <r>
      <rPr>
        <u/>
        <sz val="10.5"/>
        <color theme="10"/>
        <rFont val="Calibri"/>
        <family val="2"/>
      </rPr>
      <t>primacash@skynet.be</t>
    </r>
  </si>
  <si>
    <t/>
    <r>
      <rPr>
        <u/>
        <sz val="10.5"/>
        <color theme="10"/>
        <rFont val="Calibri"/>
        <family val="2"/>
      </rPr>
      <t xml:space="preserve">PRIMA CASH</t>
    </r>
  </si>
  <si>
    <t/>
    <r>
      <rPr>
        <u/>
        <sz val="10.5"/>
        <color theme="10"/>
        <rFont val="Calibri"/>
        <family val="2"/>
      </rPr>
      <t xml:space="preserve">CECIL RICHARD</t>
    </r>
  </si>
  <si>
    <t/>
    <r>
      <rPr>
        <u/>
        <sz val="10.5"/>
        <color theme="10"/>
        <rFont val="Calibri"/>
        <family val="2"/>
      </rPr>
      <t>trigoldn@vip.163.com</t>
    </r>
  </si>
  <si>
    <t/>
    <r>
      <rPr>
        <u/>
        <sz val="10.5"/>
        <color theme="10"/>
        <rFont val="Calibri"/>
        <family val="2"/>
      </rPr>
      <t xml:space="preserve">DK NINE</t>
    </r>
  </si>
  <si>
    <t/>
    <r>
      <rPr>
        <u/>
        <sz val="10.5"/>
        <color theme="10"/>
        <rFont val="Calibri"/>
        <family val="2"/>
      </rPr>
      <t>dk9corp@ms75.hinet.net</t>
    </r>
  </si>
  <si>
    <t/>
    <r>
      <rPr>
        <u/>
        <sz val="10.5"/>
        <color theme="10"/>
        <rFont val="Calibri"/>
        <family val="2"/>
      </rPr>
      <t>ametec.trading.co.ltd@nifty.com</t>
    </r>
  </si>
  <si>
    <t/>
    <r>
      <rPr>
        <u/>
        <sz val="10.5"/>
        <color theme="10"/>
        <rFont val="Calibri"/>
        <family val="2"/>
      </rPr>
      <t xml:space="preserve">AMETEC TRADING</t>
    </r>
  </si>
  <si>
    <t/>
    <r>
      <rPr>
        <u/>
        <sz val="10.5"/>
        <color theme="10"/>
        <rFont val="Calibri"/>
        <family val="2"/>
      </rPr>
      <t xml:space="preserve">COMERCIALIZADORA TODO PARA EL HOGAR</t>
    </r>
  </si>
  <si>
    <t/>
    <r>
      <rPr>
        <u/>
        <sz val="10.5"/>
        <color theme="10"/>
        <rFont val="Calibri"/>
        <family val="2"/>
      </rPr>
      <t>leopoldo_ortega_castillo@hotmail.com.mx</t>
    </r>
  </si>
  <si>
    <t/>
    <r>
      <rPr>
        <u/>
        <sz val="10.5"/>
        <color theme="10"/>
        <rFont val="Calibri"/>
        <family val="2"/>
      </rPr>
      <t>shinlick@cbn.net.id</t>
    </r>
  </si>
  <si>
    <t/>
    <r>
      <rPr>
        <u/>
        <sz val="10.5"/>
        <color theme="10"/>
        <rFont val="Calibri"/>
        <family val="2"/>
      </rPr>
      <t xml:space="preserve">PT SHINLICK SUPERINDO</t>
    </r>
  </si>
  <si>
    <t/>
    <r>
      <rPr>
        <u/>
        <sz val="10.5"/>
        <color theme="10"/>
        <rFont val="Calibri"/>
        <family val="2"/>
      </rPr>
      <t>http://www.tepa.de</t>
    </r>
  </si>
  <si>
    <t/>
    <r>
      <rPr>
        <u/>
        <sz val="10.5"/>
        <color theme="10"/>
        <rFont val="Calibri"/>
        <family val="2"/>
      </rPr>
      <t>info@te-pa.de</t>
    </r>
  </si>
  <si>
    <t/>
    <r>
      <rPr>
        <u/>
        <sz val="10.5"/>
        <color theme="10"/>
        <rFont val="Calibri"/>
        <family val="2"/>
      </rPr>
      <t xml:space="preserve">T E - P -A</t>
    </r>
  </si>
  <si>
    <t/>
    <r>
      <rPr>
        <u/>
        <sz val="10.5"/>
        <color theme="10"/>
        <rFont val="Calibri"/>
        <family val="2"/>
      </rPr>
      <t>aps_impex@yahoo.co.in</t>
    </r>
  </si>
  <si>
    <t/>
    <r>
      <rPr>
        <u/>
        <sz val="10.5"/>
        <color theme="10"/>
        <rFont val="Calibri"/>
        <family val="2"/>
      </rPr>
      <t xml:space="preserve">A S IMPEX TRADERS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</si>
  <si>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其他,医药保健品及医疗器械,家具,家居装饰品,家用电器,玩具,玻璃工艺品,节日用品,钟表眼镜,餐厨用具</t>
    </r>
  </si>
  <si>
    <t/>
    <r>
      <rPr>
        <u/>
        <sz val="10.5"/>
        <color theme="10"/>
        <rFont val="Calibri"/>
        <family val="2"/>
      </rPr>
      <t>carpio_lee@pacbell.net</t>
    </r>
  </si>
  <si>
    <t/>
    <r>
      <rPr>
        <u/>
        <sz val="10.5"/>
        <color theme="10"/>
        <rFont val="Calibri"/>
        <family val="2"/>
      </rPr>
      <t xml:space="preserve">ARROW GLOBAL MARKETING</t>
    </r>
  </si>
  <si>
    <t/>
    <r>
      <rPr>
        <u/>
        <sz val="10.5"/>
        <color theme="10"/>
        <rFont val="Calibri"/>
        <family val="2"/>
      </rPr>
      <t>goldin@netvigator.com</t>
    </r>
  </si>
  <si>
    <t/>
    <r>
      <rPr>
        <u/>
        <sz val="10.5"/>
        <color theme="10"/>
        <rFont val="Calibri"/>
        <family val="2"/>
      </rPr>
      <t xml:space="preserve">GOLDIN TRADING</t>
    </r>
  </si>
  <si>
    <t/>
    <r>
      <rPr>
        <u/>
        <sz val="10.5"/>
        <color theme="10"/>
        <rFont val="Calibri"/>
        <family val="2"/>
      </rPr>
      <t>waynenikka26@hotmail.com</t>
    </r>
  </si>
  <si>
    <t/>
    <r>
      <rPr>
        <u/>
        <sz val="10.5"/>
        <color theme="10"/>
        <rFont val="Calibri"/>
        <family val="2"/>
      </rPr>
      <t xml:space="preserve">A1 PERFORMANCE PRODUCTS</t>
    </r>
  </si>
  <si>
    <t/>
    <r>
      <rPr>
        <u/>
        <sz val="10.5"/>
        <color theme="10"/>
        <rFont val="Calibri"/>
        <family val="2"/>
      </rPr>
      <t>http://www.bunzldisp.com</t>
    </r>
  </si>
  <si>
    <t/>
    <r>
      <rPr>
        <u/>
        <sz val="10.5"/>
        <color theme="10"/>
        <rFont val="Calibri"/>
        <family val="2"/>
      </rPr>
      <t xml:space="preserve">BUNZL OUTSOURCING SERVICES</t>
    </r>
  </si>
  <si>
    <t/>
    <r>
      <rPr>
        <u/>
        <sz val="10.5"/>
        <color theme="10"/>
        <rFont val="Calibri"/>
        <family val="2"/>
      </rPr>
      <t>info@bunzldisp.com</t>
    </r>
  </si>
  <si>
    <t/>
    <r>
      <rPr>
        <u/>
        <sz val="10.5"/>
        <color theme="10"/>
        <rFont val="Calibri"/>
        <family val="2"/>
      </rPr>
      <t>redai@net.sy</t>
    </r>
  </si>
  <si>
    <t/>
    <r>
      <rPr>
        <u/>
        <sz val="10.5"/>
        <color theme="10"/>
        <rFont val="Calibri"/>
        <family val="2"/>
      </rPr>
      <t xml:space="preserve">AL REDAI</t>
    </r>
  </si>
  <si>
    <t/>
    <r>
      <rPr>
        <u/>
        <sz val="10.5"/>
        <color theme="10"/>
        <rFont val="Calibri"/>
        <family val="2"/>
      </rPr>
      <t xml:space="preserve">B I K A - BUILT-IN KITCHEN ACCESSORIES</t>
    </r>
  </si>
  <si>
    <t/>
    <r>
      <rPr>
        <u/>
        <sz val="10.5"/>
        <color theme="10"/>
        <rFont val="Calibri"/>
        <family val="2"/>
      </rPr>
      <t xml:space="preserve">AMITY INTERNATIONAL CO LTD FUZHOU OFFICE</t>
    </r>
  </si>
  <si>
    <t/>
    <r>
      <rPr>
        <u/>
        <sz val="10.5"/>
        <color theme="10"/>
        <rFont val="Calibri"/>
        <family val="2"/>
      </rPr>
      <t>http://www.fz.fj.cn</t>
    </r>
  </si>
  <si>
    <t/>
    <r>
      <rPr>
        <u/>
        <sz val="10.5"/>
        <color theme="10"/>
        <rFont val="Calibri"/>
        <family val="2"/>
      </rPr>
      <t>amity88@public.fz.fj.cn</t>
    </r>
  </si>
  <si>
    <t/>
    <r>
      <rPr>
        <u/>
        <sz val="10.5"/>
        <color theme="10"/>
        <rFont val="Calibri"/>
        <family val="2"/>
      </rPr>
      <t xml:space="preserve">PRESTONS (CASH &amp; CARRY)</t>
    </r>
  </si>
  <si>
    <t/>
    <r>
      <rPr>
        <u/>
        <sz val="10.5"/>
        <color theme="10"/>
        <rFont val="Calibri"/>
        <family val="2"/>
      </rPr>
      <t>machinise@serannl.com</t>
    </r>
  </si>
  <si>
    <t/>
    <r>
      <rPr>
        <u/>
        <sz val="10.5"/>
        <color theme="10"/>
        <rFont val="Calibri"/>
        <family val="2"/>
      </rPr>
      <t xml:space="preserve">J MEIJER &amp; ZN</t>
    </r>
  </si>
  <si>
    <t/>
    <r>
      <rPr>
        <u/>
        <sz val="10.5"/>
        <color theme="10"/>
        <rFont val="Calibri"/>
        <family val="2"/>
      </rPr>
      <t>http://www.semmeran.nl</t>
    </r>
  </si>
  <si>
    <t/>
    <r>
      <rPr>
        <u/>
        <sz val="10.5"/>
        <color theme="10"/>
        <rFont val="Calibri"/>
        <family val="2"/>
      </rPr>
      <t xml:space="preserve">QAMRIA AHMED M HAZAZI EST</t>
    </r>
  </si>
  <si>
    <t/>
    <r>
      <rPr>
        <u/>
        <sz val="10.5"/>
        <color theme="10"/>
        <rFont val="Calibri"/>
        <family val="2"/>
      </rPr>
      <t>almuzammil@yahoo.com</t>
    </r>
  </si>
  <si>
    <t/>
    <r>
      <rPr>
        <u/>
        <sz val="10.5"/>
        <color theme="10"/>
        <rFont val="Calibri"/>
        <family val="2"/>
      </rPr>
      <t>http://www.dreierdigital.com</t>
    </r>
  </si>
  <si>
    <t/>
    <r>
      <rPr>
        <u/>
        <sz val="10.5"/>
        <color theme="10"/>
        <rFont val="Calibri"/>
        <family val="2"/>
      </rPr>
      <t xml:space="preserve">DREIER AGENTUR</t>
    </r>
  </si>
  <si>
    <t/>
    <r>
      <rPr>
        <u/>
        <sz val="10.5"/>
        <color theme="10"/>
        <rFont val="Calibri"/>
        <family val="2"/>
      </rPr>
      <t xml:space="preserve">FANTASY INTERLAIN</t>
    </r>
  </si>
  <si>
    <t/>
    <r>
      <rPr>
        <u/>
        <sz val="10.5"/>
        <color theme="10"/>
        <rFont val="Calibri"/>
        <family val="2"/>
      </rPr>
      <t>http://www.fantasyinterlain.com</t>
    </r>
  </si>
  <si>
    <t/>
    <r>
      <rPr>
        <u/>
        <sz val="10.5"/>
        <color theme="10"/>
        <rFont val="Calibri"/>
        <family val="2"/>
      </rPr>
      <t>fantasy_interlain@hotmail.com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</si>
  <si>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体育及旅游休闲用品,其他,家具,家居装饰品,家用电器,工具,工艺陶瓷,服装饰物及配件,照明产品,箱包,鞋,餐厨用具</t>
    </r>
  </si>
  <si>
    <t/>
    <r>
      <rPr>
        <u/>
        <sz val="10.5"/>
        <color theme="10"/>
        <rFont val="Calibri"/>
        <family val="2"/>
      </rPr>
      <t>http://www.martinfoodequipment.com</t>
    </r>
  </si>
  <si>
    <t/>
    <r>
      <rPr>
        <u/>
        <sz val="10.5"/>
        <color theme="10"/>
        <rFont val="Calibri"/>
        <family val="2"/>
      </rPr>
      <t xml:space="preserve">MARTIN FOOD EQUIPMENT</t>
    </r>
  </si>
  <si>
    <t/>
    <r>
      <rPr>
        <u/>
        <sz val="10.5"/>
        <color theme="10"/>
        <rFont val="Calibri"/>
        <family val="2"/>
      </rPr>
      <t>http://www.commercial-alliance.com</t>
    </r>
  </si>
  <si>
    <t/>
    <r>
      <rPr>
        <u/>
        <sz val="10.5"/>
        <color theme="10"/>
        <rFont val="Calibri"/>
        <family val="2"/>
      </rPr>
      <t>info@commercial-alliance.com</t>
    </r>
  </si>
  <si>
    <t/>
    <r>
      <rPr>
        <u/>
        <sz val="10.5"/>
        <color theme="10"/>
        <rFont val="Calibri"/>
        <family val="2"/>
      </rPr>
      <t xml:space="preserve">COMMERCIAL ALLIANCE</t>
    </r>
  </si>
  <si>
    <t/>
    <r>
      <rPr>
        <u/>
        <sz val="10.5"/>
        <color theme="10"/>
        <rFont val="Calibri"/>
        <family val="2"/>
      </rPr>
      <t>http://www.overtons.com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</si>
  <si>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五金,体育及旅游休闲用品,其他,医药保健品及医疗器械,家具,工具,服装饰物及配件,照明产品,玩具,玻璃工艺品,箱包,节日用品,钟表眼镜,鞋,餐厨用具</t>
    </r>
  </si>
  <si>
    <t/>
    <r>
      <rPr>
        <u/>
        <sz val="10.5"/>
        <color theme="10"/>
        <rFont val="Calibri"/>
        <family val="2"/>
      </rPr>
      <t>vhigh@overtons.com</t>
    </r>
  </si>
  <si>
    <t/>
    <r>
      <rPr>
        <u/>
        <sz val="10.5"/>
        <color theme="10"/>
        <rFont val="Calibri"/>
        <family val="2"/>
      </rPr>
      <t xml:space="preserve">OVERTON S</t>
    </r>
  </si>
  <si>
    <t/>
    <r>
      <rPr>
        <u/>
        <sz val="10.5"/>
        <color theme="10"/>
        <rFont val="Calibri"/>
        <family val="2"/>
      </rPr>
      <t>TRUST</t>
    </r>
  </si>
  <si>
    <t/>
    <r>
      <rPr>
        <u/>
        <sz val="10.5"/>
        <color theme="10"/>
        <rFont val="Calibri"/>
        <family val="2"/>
      </rPr>
      <t>http://www.tokyo-trust.jp</t>
    </r>
  </si>
  <si>
    <t/>
    <r>
      <rPr>
        <u/>
        <sz val="10.5"/>
        <color theme="10"/>
        <rFont val="Calibri"/>
        <family val="2"/>
      </rPr>
      <t>trust_ukdesign@hotmail.com</t>
    </r>
  </si>
  <si>
    <t/>
    <r>
      <rPr>
        <u/>
        <sz val="10.5"/>
        <color theme="10"/>
        <rFont val="Calibri"/>
        <family val="2"/>
      </rPr>
      <t>http://www.contacto.co.uk</t>
    </r>
  </si>
  <si>
    <t/>
    <r>
      <rPr>
        <u/>
        <sz val="10.5"/>
        <color theme="10"/>
        <rFont val="Calibri"/>
        <family val="2"/>
      </rPr>
      <t>steve@contacto.co.uk</t>
    </r>
  </si>
  <si>
    <t/>
    <r>
      <rPr>
        <u/>
        <sz val="10.5"/>
        <color theme="10"/>
        <rFont val="Calibri"/>
        <family val="2"/>
      </rPr>
      <t>CONTACTO</t>
    </r>
  </si>
  <si>
    <t/>
    <r>
      <rPr>
        <u/>
        <sz val="10.5"/>
        <color theme="10"/>
        <rFont val="Calibri"/>
        <family val="2"/>
      </rPr>
      <t>http://www.somova.it</t>
    </r>
  </si>
  <si>
    <t/>
    <r>
      <rPr>
        <u/>
        <sz val="10.5"/>
        <color theme="10"/>
        <rFont val="Calibri"/>
        <family val="2"/>
      </rPr>
      <t>SOMOVA</t>
    </r>
  </si>
  <si>
    <t/>
    <r>
      <rPr>
        <u/>
        <sz val="10.5"/>
        <color theme="10"/>
        <rFont val="Calibri"/>
        <family val="2"/>
      </rPr>
      <t>paolo.ramela@somova.it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</si>
  <si>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五金,医药保健品及医疗器械,大型机械及设备,家具,家居用品,家居装饰品,工艺陶瓷,玩具,鞋,食品,餐厨用具</t>
    </r>
  </si>
  <si>
    <t/>
    <r>
      <rPr>
        <u/>
        <sz val="10.5"/>
        <color theme="10"/>
        <rFont val="Calibri"/>
        <family val="2"/>
      </rPr>
      <t>aa056781@syd.odn.ne.jp</t>
    </r>
  </si>
  <si>
    <t/>
    <r>
      <rPr>
        <u/>
        <sz val="10.5"/>
        <color theme="10"/>
        <rFont val="Calibri"/>
        <family val="2"/>
      </rPr>
      <t>EXCEL</t>
    </r>
  </si>
  <si>
    <t/>
    <r>
      <rPr>
        <u/>
        <sz val="10.5"/>
        <color theme="10"/>
        <rFont val="Calibri"/>
        <family val="2"/>
      </rPr>
      <t>http://www.syd.odn.ne.jp</t>
    </r>
  </si>
  <si>
    <t/>
    <r>
      <rPr>
        <u/>
        <sz val="10.5"/>
        <color theme="10"/>
        <rFont val="Calibri"/>
        <family val="2"/>
      </rPr>
      <t>mptelectrical@iol.ie</t>
    </r>
  </si>
  <si>
    <t/>
    <r>
      <rPr>
        <u/>
        <sz val="10.5"/>
        <color theme="10"/>
        <rFont val="Calibri"/>
        <family val="2"/>
      </rPr>
      <t xml:space="preserve">APEX CATERING DISPOSABLES</t>
    </r>
  </si>
  <si>
    <t/>
    <r>
      <rPr>
        <u/>
        <sz val="10.5"/>
        <color theme="10"/>
        <rFont val="Calibri"/>
        <family val="2"/>
      </rPr>
      <t xml:space="preserve">FUTURELAND INTERNATIONAL</t>
    </r>
  </si>
  <si>
    <t/>
    <r>
      <rPr>
        <u/>
        <sz val="10.5"/>
        <color theme="10"/>
        <rFont val="Calibri"/>
        <family val="2"/>
      </rPr>
      <t>http://www.qeocities.com</t>
    </r>
  </si>
  <si>
    <t/>
    <r>
      <rPr>
        <u/>
        <sz val="10.5"/>
        <color theme="10"/>
        <rFont val="Calibri"/>
        <family val="2"/>
      </rPr>
      <t>qcfuture@hotmail.com</t>
    </r>
  </si>
  <si>
    <t/>
    <r>
      <rPr>
        <u/>
        <sz val="10.5"/>
        <color theme="10"/>
        <rFont val="Calibri"/>
        <family val="2"/>
      </rPr>
      <t>gusgmbh@aol.com</t>
    </r>
  </si>
  <si>
    <t/>
    <r>
      <rPr>
        <u/>
        <sz val="10.5"/>
        <color theme="10"/>
        <rFont val="Calibri"/>
        <family val="2"/>
      </rPr>
      <t xml:space="preserve">G &amp; S PRODUKTE</t>
    </r>
  </si>
  <si>
    <t/>
    <r>
      <rPr>
        <u/>
        <sz val="10.5"/>
        <color theme="10"/>
        <rFont val="Calibri"/>
        <family val="2"/>
      </rPr>
      <t xml:space="preserve">INTERPRO MANUFACTURING</t>
    </r>
  </si>
  <si>
    <t/>
    <r>
      <rPr>
        <u/>
        <sz val="10.5"/>
        <color theme="10"/>
        <rFont val="Calibri"/>
        <family val="2"/>
      </rPr>
      <t>inter.pro@msa.hinet.net</t>
    </r>
  </si>
  <si>
    <t/>
    <r>
      <rPr>
        <u/>
        <sz val="10.5"/>
        <color theme="10"/>
        <rFont val="Calibri"/>
        <family val="2"/>
      </rPr>
      <t>http://www.int.net.td</t>
    </r>
  </si>
  <si>
    <t/>
    <r>
      <rPr>
        <u/>
        <sz val="10.5"/>
        <color theme="10"/>
        <rFont val="Calibri"/>
        <family val="2"/>
      </rPr>
      <t xml:space="preserve">CENTRAL OF INGINEERING AND TECHNICAL ASSISTANCE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</si>
  <si>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五金,其他,医药保健品及医疗器械,家用电器,工具,工艺陶瓷,电子电气产品,食品,餐厨用具</t>
    </r>
  </si>
  <si>
    <t/>
    <r>
      <rPr>
        <u/>
        <sz val="10.5"/>
        <color theme="10"/>
        <rFont val="Calibri"/>
        <family val="2"/>
      </rPr>
      <t>ciat.ic@intnet.td</t>
    </r>
  </si>
  <si>
    <t/>
    <r>
      <rPr>
        <u/>
        <sz val="10.5"/>
        <color theme="10"/>
        <rFont val="Calibri"/>
        <family val="2"/>
      </rPr>
      <t xml:space="preserve">REYNARDS (UK)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</si>
  <si>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体育及旅游休闲用品,医药保健品及医疗器械,家具,家用纺织品,玻璃工艺品,箱包,鞋,餐厨用具</t>
    </r>
  </si>
  <si>
    <t/>
    <r>
      <rPr>
        <u/>
        <sz val="10.5"/>
        <color theme="10"/>
        <rFont val="Calibri"/>
        <family val="2"/>
      </rPr>
      <t>vinoadgupta@rediffmail.com</t>
    </r>
  </si>
  <si>
    <t/>
    <r>
      <rPr>
        <u/>
        <sz val="10.5"/>
        <color theme="10"/>
        <rFont val="Calibri"/>
        <family val="2"/>
      </rPr>
      <t xml:space="preserve">ALPINE GLOBAL</t>
    </r>
  </si>
  <si>
    <t/>
    <r>
      <rPr>
        <u/>
        <sz val="10.5"/>
        <color theme="10"/>
        <rFont val="Calibri"/>
        <family val="2"/>
      </rPr>
      <t xml:space="preserve">MAXIS MARBLE ENTERPRISE</t>
    </r>
  </si>
  <si>
    <t/>
    <r>
      <rPr>
        <u/>
        <sz val="10.5"/>
        <color theme="10"/>
        <rFont val="Calibri"/>
        <family val="2"/>
      </rPr>
      <t>http://www.plaza.sony.co.jp</t>
    </r>
  </si>
  <si>
    <t/>
    <r>
      <rPr>
        <u/>
        <sz val="10.5"/>
        <color theme="10"/>
        <rFont val="Calibri"/>
        <family val="2"/>
      </rPr>
      <t>suzuki-h@plaza.sony.co</t>
    </r>
    <r>
      <t>.jp</t>
    </r>
  </si>
  <si>
    <t/>
    <r>
      <rPr>
        <u/>
        <sz val="10.5"/>
        <color theme="10"/>
        <rFont val="Calibri"/>
        <family val="2"/>
      </rPr>
      <t xml:space="preserve">SONY PLAZA</t>
    </r>
  </si>
  <si>
    <t/>
    <r>
      <rPr>
        <u/>
        <sz val="10.5"/>
        <color theme="10"/>
        <rFont val="Calibri"/>
        <family val="2"/>
      </rPr>
      <t xml:space="preserve">SAIED URABI &amp; PARTNERS</t>
    </r>
  </si>
  <si>
    <t/>
    <r>
      <rPr>
        <u/>
        <sz val="10.5"/>
        <color theme="10"/>
        <rFont val="Calibri"/>
        <family val="2"/>
      </rPr>
      <t>info@urabi.com</t>
    </r>
  </si>
  <si>
    <t/>
    <r>
      <rPr>
        <u/>
        <sz val="10.5"/>
        <color theme="10"/>
        <rFont val="Calibri"/>
        <family val="2"/>
      </rPr>
      <t>http://www.urabi.com</t>
    </r>
  </si>
  <si>
    <t/>
    <r>
      <rPr>
        <u/>
        <sz val="10.5"/>
        <color theme="10"/>
        <rFont val="Calibri"/>
        <family val="2"/>
      </rPr>
      <t>http://www.thebodyshop.ca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</si>
  <si>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化工产品,卫浴设备,大型机械及设备,家具,工艺陶瓷,编织及藤铁工艺品,餐厨用具</t>
    </r>
  </si>
  <si>
    <t/>
    <r>
      <rPr>
        <u/>
        <sz val="10.5"/>
        <color theme="10"/>
        <rFont val="Calibri"/>
        <family val="2"/>
      </rPr>
      <t>helpdesk@thebodyshop.ca</t>
    </r>
  </si>
  <si>
    <t/>
    <r>
      <rPr>
        <u/>
        <sz val="10.5"/>
        <color theme="10"/>
        <rFont val="Calibri"/>
        <family val="2"/>
      </rPr>
      <t xml:space="preserve">THE BODY SHOP CANADA</t>
    </r>
  </si>
  <si>
    <t/>
    <r>
      <rPr>
        <u/>
        <sz val="10.5"/>
        <color theme="10"/>
        <rFont val="Calibri"/>
        <family val="2"/>
      </rPr>
      <t xml:space="preserve">TECK TAI HARDWARE(S)PTE</t>
    </r>
  </si>
  <si>
    <t/>
    <r>
      <rPr>
        <u/>
        <sz val="10.5"/>
        <color theme="10"/>
        <rFont val="Calibri"/>
        <family val="2"/>
      </rPr>
      <t>http://www.tecktai.com</t>
    </r>
  </si>
  <si>
    <t/>
    <r>
      <rPr>
        <u/>
        <sz val="10.5"/>
        <color theme="10"/>
        <rFont val="Calibri"/>
        <family val="2"/>
      </rPr>
      <t>tecktai@pacific.net.sg</t>
    </r>
  </si>
  <si>
    <t/>
    <r>
      <rPr>
        <u/>
        <sz val="10.5"/>
        <color theme="10"/>
        <rFont val="Calibri"/>
        <family val="2"/>
      </rPr>
      <t>trades@vsnl.com</t>
    </r>
  </si>
  <si>
    <t/>
    <r>
      <rPr>
        <u/>
        <sz val="10.5"/>
        <color theme="10"/>
        <rFont val="Calibri"/>
        <family val="2"/>
      </rPr>
      <t xml:space="preserve">VIJAY HEMANT EXPORTS</t>
    </r>
  </si>
  <si>
    <t/>
    <r>
      <rPr>
        <u/>
        <sz val="10.5"/>
        <color theme="10"/>
        <rFont val="Calibri"/>
        <family val="2"/>
      </rPr>
      <t>http://www.teckhoe.com.sg</t>
    </r>
  </si>
  <si>
    <t/>
    <r>
      <rPr>
        <u/>
        <sz val="10.5"/>
        <color theme="10"/>
        <rFont val="Calibri"/>
        <family val="2"/>
      </rPr>
      <t>teckhoe@pacific.net.sg</t>
    </r>
  </si>
  <si>
    <t/>
    <r>
      <rPr>
        <u/>
        <sz val="10.5"/>
        <color theme="10"/>
        <rFont val="Calibri"/>
        <family val="2"/>
      </rPr>
      <t xml:space="preserve">TECK HOE AIRCONDITIONING PARTS</t>
    </r>
  </si>
  <si>
    <t/>
    <r>
      <rPr>
        <u/>
        <sz val="10.5"/>
        <color theme="10"/>
        <rFont val="Calibri"/>
        <family val="2"/>
      </rPr>
      <t>treeprogress@yahoo.com</t>
    </r>
  </si>
  <si>
    <t/>
    <r>
      <rPr>
        <u/>
        <sz val="10.5"/>
        <color theme="10"/>
        <rFont val="Calibri"/>
        <family val="2"/>
      </rPr>
      <t xml:space="preserve">TREE PROGRESS PRODUCT</t>
    </r>
  </si>
  <si>
    <t/>
    <r>
      <rPr>
        <u/>
        <sz val="10.5"/>
        <color theme="10"/>
        <rFont val="Calibri"/>
        <family val="2"/>
      </rPr>
      <t>http://www.eastline-tour.ru</t>
    </r>
  </si>
  <si>
    <t/>
    <r>
      <rPr>
        <u/>
        <sz val="10.5"/>
        <color theme="10"/>
        <rFont val="Calibri"/>
        <family val="2"/>
      </rPr>
      <t>mirchina@mail.ru</t>
    </r>
  </si>
  <si>
    <t/>
    <r>
      <rPr>
        <u/>
        <sz val="10.5"/>
        <color theme="10"/>
        <rFont val="Calibri"/>
        <family val="2"/>
      </rPr>
      <t xml:space="preserve">EAST LINE AIR PASSENGER SERVICE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</si>
  <si>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其他,医药保健品及医疗器械,园林用品,家居用品,建筑及装饰材料,玩具,电子消费品及信息产品,餐厨用具</t>
    </r>
  </si>
  <si>
    <t/>
    <r>
      <rPr>
        <u/>
        <sz val="10.5"/>
        <color theme="10"/>
        <rFont val="Calibri"/>
        <family val="2"/>
      </rPr>
      <t>LANGTON</t>
    </r>
  </si>
  <si>
    <t/>
    <r>
      <rPr>
        <u/>
        <sz val="10.5"/>
        <color theme="10"/>
        <rFont val="Calibri"/>
        <family val="2"/>
      </rPr>
      <t>katherine@langtonltd.com</t>
    </r>
  </si>
  <si>
    <t/>
    <r>
      <rPr>
        <u/>
        <sz val="10.5"/>
        <color theme="10"/>
        <rFont val="Calibri"/>
        <family val="2"/>
      </rPr>
      <t>http://www.langtonltd.com</t>
    </r>
  </si>
  <si>
    <t/>
    <r>
      <rPr>
        <u/>
        <sz val="10.5"/>
        <color theme="10"/>
        <rFont val="Calibri"/>
        <family val="2"/>
      </rPr>
      <t xml:space="preserve">HKTARGET INTERNATIONAL</t>
    </r>
  </si>
  <si>
    <t/>
    <r>
      <rPr>
        <u/>
        <sz val="10.5"/>
        <color theme="10"/>
        <rFont val="Calibri"/>
        <family val="2"/>
      </rPr>
      <t>http://www.hktarget.com</t>
    </r>
  </si>
  <si>
    <t/>
    <r>
      <rPr>
        <u/>
        <sz val="10.5"/>
        <color theme="10"/>
        <rFont val="Calibri"/>
        <family val="2"/>
      </rPr>
      <t>info@hktarget.com</t>
    </r>
  </si>
  <si>
    <t/>
    <r>
      <rPr>
        <u/>
        <sz val="10.5"/>
        <color theme="10"/>
        <rFont val="Calibri"/>
        <family val="2"/>
      </rPr>
      <t>http://www.shrinkpackaging.com</t>
    </r>
  </si>
  <si>
    <t/>
    <r>
      <rPr>
        <u/>
        <sz val="10.5"/>
        <color theme="10"/>
        <rFont val="Calibri"/>
        <family val="2"/>
      </rPr>
      <t>sajstf25@aol.com</t>
    </r>
  </si>
  <si>
    <t/>
    <r>
      <rPr>
        <u/>
        <sz val="10.5"/>
        <color theme="10"/>
        <rFont val="Calibri"/>
        <family val="2"/>
      </rPr>
      <t xml:space="preserve">SHRINK PACKAGING SYSTEM</t>
    </r>
  </si>
  <si>
    <t/>
    <r>
      <rPr>
        <u/>
        <sz val="10.5"/>
        <color theme="10"/>
        <rFont val="Calibri"/>
        <family val="2"/>
      </rPr>
      <t>http://www.fengshui.es</t>
    </r>
  </si>
  <si>
    <t/>
    <r>
      <rPr>
        <u/>
        <sz val="10.5"/>
        <color theme="10"/>
        <rFont val="Calibri"/>
        <family val="2"/>
      </rPr>
      <t>madrid@fengshui.es</t>
    </r>
  </si>
  <si>
    <t/>
    <r>
      <rPr>
        <u/>
        <sz val="10.5"/>
        <color theme="10"/>
        <rFont val="Calibri"/>
        <family val="2"/>
      </rPr>
      <t xml:space="preserve">INTERNATIONAL FENG SHUI SPAIN</t>
    </r>
  </si>
  <si>
    <t/>
    <r>
      <rPr>
        <u/>
        <sz val="10.5"/>
        <color theme="10"/>
        <rFont val="Calibri"/>
        <family val="2"/>
      </rPr>
      <t xml:space="preserve">FINAL TOUCH CONSTRUCTION AND DESIGN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</si>
  <si>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其他,医药保健品及医疗器械,建筑及装饰材料,服装饰物及配件,玻璃工艺品,箱包,鞋,餐厨用具</t>
    </r>
  </si>
  <si>
    <t/>
    <r>
      <rPr>
        <u/>
        <sz val="10.5"/>
        <color theme="10"/>
        <rFont val="Calibri"/>
        <family val="2"/>
      </rPr>
      <t>smillersimms@hotmail.com</t>
    </r>
  </si>
  <si>
    <t/>
    <r>
      <rPr>
        <u/>
        <sz val="10.5"/>
        <color theme="10"/>
        <rFont val="Calibri"/>
        <family val="2"/>
      </rPr>
      <t>info@culimax.nl</t>
    </r>
  </si>
  <si>
    <t/>
    <r>
      <rPr>
        <u/>
        <sz val="10.5"/>
        <color theme="10"/>
        <rFont val="Calibri"/>
        <family val="2"/>
      </rPr>
      <t>CULIMAX</t>
    </r>
  </si>
  <si>
    <t/>
    <r>
      <rPr>
        <u/>
        <sz val="10.5"/>
        <color theme="10"/>
        <rFont val="Calibri"/>
        <family val="2"/>
      </rPr>
      <t>http://www.hghculinix.nl</t>
    </r>
  </si>
  <si>
    <t/>
    <r>
      <rPr>
        <u/>
        <sz val="10.5"/>
        <color theme="10"/>
        <rFont val="Calibri"/>
        <family val="2"/>
      </rPr>
      <t>http://www.dgglobalsourcing.com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</si>
  <si>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其他,医药保健品及医疗器械,家具,家居用品,家用电器,玩具,玻璃工艺品,电子消费品及信息产品,餐厨用具</t>
    </r>
  </si>
  <si>
    <t/>
    <r>
      <rPr>
        <u/>
        <sz val="10.5"/>
        <color theme="10"/>
        <rFont val="Calibri"/>
        <family val="2"/>
      </rPr>
      <t>jwu@dgglobalsourcing.com</t>
    </r>
  </si>
  <si>
    <t/>
    <r>
      <rPr>
        <u/>
        <sz val="10.5"/>
        <color theme="10"/>
        <rFont val="Calibri"/>
        <family val="2"/>
      </rPr>
      <t xml:space="preserve">DOLLAR GENERAL GLOBAL SOURCING</t>
    </r>
  </si>
  <si>
    <t/>
    <r>
      <rPr>
        <u/>
        <sz val="10.5"/>
        <color theme="10"/>
        <rFont val="Calibri"/>
        <family val="2"/>
      </rPr>
      <t>http://www.gpslide.com.my</t>
    </r>
  </si>
  <si>
    <t/>
    <r>
      <rPr>
        <u/>
        <sz val="10.5"/>
        <color theme="10"/>
        <rFont val="Calibri"/>
        <family val="2"/>
      </rPr>
      <t xml:space="preserve">GALA PERFORMANCE SDN</t>
    </r>
  </si>
  <si>
    <t/>
    <r>
      <rPr>
        <u/>
        <sz val="10.5"/>
        <color theme="10"/>
        <rFont val="Calibri"/>
        <family val="2"/>
      </rPr>
      <t>gpslide@tm.net.my</t>
    </r>
  </si>
  <si>
    <t/>
    <r>
      <rPr>
        <u/>
        <sz val="10.5"/>
        <color theme="10"/>
        <rFont val="Calibri"/>
        <family val="2"/>
      </rPr>
      <t>http://www.lch-bwl.com.tw</t>
    </r>
  </si>
  <si>
    <t/>
    <r>
      <rPr>
        <u/>
        <sz val="10.5"/>
        <color theme="10"/>
        <rFont val="Calibri"/>
        <family val="2"/>
      </rPr>
      <t>tommy@lch-bwl.com</t>
    </r>
    <r>
      <t>.tw</t>
    </r>
  </si>
  <si>
    <t/>
    <r>
      <rPr>
        <u/>
        <sz val="10.5"/>
        <color theme="10"/>
        <rFont val="Calibri"/>
        <family val="2"/>
      </rPr>
      <t xml:space="preserve">LCH PRODUCTS</t>
    </r>
  </si>
  <si>
    <t/>
    <r>
      <rPr>
        <u/>
        <sz val="10.5"/>
        <color theme="10"/>
        <rFont val="Calibri"/>
        <family val="2"/>
      </rPr>
      <t>http://www.ambouw.nl</t>
    </r>
  </si>
  <si>
    <t/>
    <r>
      <rPr>
        <u/>
        <sz val="10.5"/>
        <color theme="10"/>
        <rFont val="Calibri"/>
        <family val="2"/>
      </rPr>
      <t>info@ambouw.nl</t>
    </r>
  </si>
  <si>
    <t/>
    <r>
      <rPr>
        <u/>
        <sz val="10.5"/>
        <color theme="10"/>
        <rFont val="Calibri"/>
        <family val="2"/>
      </rPr>
      <t>AMBOUW</t>
    </r>
  </si>
  <si>
    <t/>
    <r>
      <rPr>
        <u/>
        <sz val="10.5"/>
        <color theme="10"/>
        <rFont val="Calibri"/>
        <family val="2"/>
      </rPr>
      <t>sussanah@nylexpackaging.com.au</t>
    </r>
  </si>
  <si>
    <t/>
    <r>
      <rPr>
        <u/>
        <sz val="10.5"/>
        <color theme="10"/>
        <rFont val="Calibri"/>
        <family val="2"/>
      </rPr>
      <t>http://www.nylexpackaging.com.au</t>
    </r>
  </si>
  <si>
    <t/>
    <r>
      <rPr>
        <u/>
        <sz val="10.5"/>
        <color theme="10"/>
        <rFont val="Calibri"/>
        <family val="2"/>
      </rPr>
      <t xml:space="preserve">NYLEX CORPORATION PTY LTD - PACKAGING DIVISION</t>
    </r>
  </si>
  <si>
    <t/>
    <r>
      <rPr>
        <u/>
        <sz val="10.5"/>
        <color theme="10"/>
        <rFont val="Calibri"/>
        <family val="2"/>
      </rPr>
      <t xml:space="preserve">HARDCORE GLASSWORKS SPECIALIST</t>
    </r>
  </si>
  <si>
    <t/>
    <r>
      <rPr>
        <u/>
        <sz val="10.5"/>
        <color theme="10"/>
        <rFont val="Calibri"/>
        <family val="2"/>
      </rPr>
      <t>http://www.unoglass.com</t>
    </r>
  </si>
  <si>
    <t/>
    <r>
      <rPr>
        <u/>
        <sz val="10.5"/>
        <color theme="10"/>
        <rFont val="Calibri"/>
        <family val="2"/>
      </rPr>
      <t>eric@unoglass.com</t>
    </r>
  </si>
  <si>
    <t/>
    <r>
      <rPr>
        <u/>
        <sz val="10.5"/>
        <color theme="10"/>
        <rFont val="Calibri"/>
        <family val="2"/>
      </rPr>
      <t>MACHAAL</t>
    </r>
  </si>
  <si>
    <t/>
    <r>
      <rPr>
        <u/>
        <sz val="10.5"/>
        <color theme="10"/>
        <rFont val="Calibri"/>
        <family val="2"/>
      </rPr>
      <t>http://www.emailaccount.com</t>
    </r>
  </si>
  <si>
    <t/>
    <r>
      <rPr>
        <u/>
        <sz val="10.5"/>
        <color theme="10"/>
        <rFont val="Calibri"/>
        <family val="2"/>
      </rPr>
      <t>ajm@emailaccount.com</t>
    </r>
  </si>
  <si>
    <t/>
    <r>
      <rPr>
        <u/>
        <sz val="10.5"/>
        <color theme="10"/>
        <rFont val="Calibri"/>
        <family val="2"/>
      </rPr>
      <t>info@bgclean.com</t>
    </r>
  </si>
  <si>
    <t/>
    <r>
      <rPr>
        <u/>
        <sz val="10.5"/>
        <color theme="10"/>
        <rFont val="Calibri"/>
        <family val="2"/>
      </rPr>
      <t xml:space="preserve">B &amp; G CLEANING SYSTEMS</t>
    </r>
  </si>
  <si>
    <t/>
    <r>
      <rPr>
        <u/>
        <sz val="10.5"/>
        <color theme="10"/>
        <rFont val="Calibri"/>
        <family val="2"/>
      </rPr>
      <t>http://www.bgclean.co.uk</t>
    </r>
  </si>
  <si>
    <t/>
    <r>
      <rPr>
        <u/>
        <sz val="10.5"/>
        <color theme="10"/>
        <rFont val="Calibri"/>
        <family val="2"/>
      </rPr>
      <t>http://www.keith-spicer.co.uk</t>
    </r>
  </si>
  <si>
    <t/>
    <r>
      <rPr>
        <u/>
        <sz val="10.5"/>
        <color theme="10"/>
        <rFont val="Calibri"/>
        <family val="2"/>
      </rPr>
      <t>sales@keith-spicers.co.uk</t>
    </r>
  </si>
  <si>
    <t/>
    <r>
      <rPr>
        <u/>
        <sz val="10.5"/>
        <color theme="10"/>
        <rFont val="Calibri"/>
        <family val="2"/>
      </rPr>
      <t xml:space="preserve">KEITH SPICER</t>
    </r>
  </si>
  <si>
    <t/>
    <r>
      <rPr>
        <u/>
        <sz val="10.5"/>
        <color theme="10"/>
        <rFont val="Calibri"/>
        <family val="2"/>
      </rPr>
      <t>ab6t-smmt@asahi-net.or.jp</t>
    </r>
  </si>
  <si>
    <t/>
    <r>
      <rPr>
        <u/>
        <sz val="10.5"/>
        <color theme="10"/>
        <rFont val="Calibri"/>
        <family val="2"/>
      </rPr>
      <t>http://www.asahi-net.or.jp</t>
    </r>
  </si>
  <si>
    <t/>
    <r>
      <rPr>
        <u/>
        <sz val="10.5"/>
        <color theme="10"/>
        <rFont val="Calibri"/>
        <family val="2"/>
      </rPr>
      <t xml:space="preserve">FUJI CORK</t>
    </r>
  </si>
  <si>
    <t/>
    <r>
      <rPr>
        <u/>
        <sz val="10.5"/>
        <color theme="10"/>
        <rFont val="Calibri"/>
        <family val="2"/>
      </rPr>
      <t xml:space="preserve">FLASH INVESTMENT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</si>
  <si>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其他,家具,家居装饰品,家用电器,家用纺织品,照明产品,玻璃工艺品,箱包,鞋,餐厨用具</t>
    </r>
  </si>
  <si>
    <t/>
    <r>
      <rPr>
        <u/>
        <sz val="10.5"/>
        <color theme="10"/>
        <rFont val="Calibri"/>
        <family val="2"/>
      </rPr>
      <t>flashinvestltd@hotmail.com</t>
    </r>
  </si>
  <si>
    <t/>
    <r>
      <rPr>
        <u/>
        <sz val="10.5"/>
        <color theme="10"/>
        <rFont val="Calibri"/>
        <family val="2"/>
      </rPr>
      <t>joelbertet@yahoo.com</t>
    </r>
  </si>
  <si>
    <t/>
    <r>
      <rPr>
        <u/>
        <sz val="10.5"/>
        <color theme="10"/>
        <rFont val="Calibri"/>
        <family val="2"/>
      </rPr>
      <t xml:space="preserve">BERTET INVESTMENT GROUP</t>
    </r>
  </si>
  <si>
    <t/>
    <r>
      <rPr>
        <u/>
        <sz val="10.5"/>
        <color theme="10"/>
        <rFont val="Calibri"/>
        <family val="2"/>
      </rPr>
      <t>quezada@entelchile.net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</si>
  <si>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化工产品,家具,家用纺织品,工艺陶瓷,照明产品,玻璃工艺品,编织及藤铁工艺品,餐厨用具</t>
    </r>
  </si>
  <si>
    <t/>
    <r>
      <rPr>
        <u/>
        <sz val="10.5"/>
        <color theme="10"/>
        <rFont val="Calibri"/>
        <family val="2"/>
      </rPr>
      <t xml:space="preserve">QUEZADA Y COMPANIA</t>
    </r>
  </si>
  <si>
    <t/>
    <r>
      <rPr>
        <u/>
        <sz val="10.5"/>
        <color theme="10"/>
        <rFont val="Calibri"/>
        <family val="2"/>
      </rPr>
      <t>BEIJER</t>
    </r>
  </si>
  <si>
    <t/>
    <r>
      <rPr>
        <u/>
        <sz val="10.5"/>
        <color theme="10"/>
        <rFont val="Calibri"/>
        <family val="2"/>
      </rPr>
      <t>http://www.beijer.nl</t>
    </r>
  </si>
  <si>
    <t/>
    <r>
      <rPr>
        <u/>
        <sz val="10.5"/>
        <color theme="10"/>
        <rFont val="Calibri"/>
        <family val="2"/>
      </rPr>
      <t xml:space="preserve">HAYZUM S/STEEL COOKWARE</t>
    </r>
  </si>
  <si>
    <t/>
    <r>
      <rPr>
        <u/>
        <sz val="10.5"/>
        <color theme="10"/>
        <rFont val="Calibri"/>
        <family val="2"/>
      </rPr>
      <t>hayzum_tr@hotmail.com</t>
    </r>
  </si>
  <si>
    <t/>
    <r>
      <rPr>
        <u/>
        <sz val="10.5"/>
        <color theme="10"/>
        <rFont val="Calibri"/>
        <family val="2"/>
      </rPr>
      <t>http://www.hayzumcookware.com</t>
    </r>
  </si>
  <si>
    <t/>
    <r>
      <rPr>
        <u/>
        <sz val="10.5"/>
        <color theme="10"/>
        <rFont val="Calibri"/>
        <family val="2"/>
      </rPr>
      <t>moconnor9@sbcglobal.net</t>
    </r>
  </si>
  <si>
    <t/>
    <r>
      <rPr>
        <u/>
        <sz val="10.5"/>
        <color theme="10"/>
        <rFont val="Calibri"/>
        <family val="2"/>
      </rPr>
      <t xml:space="preserve">OCG INTERNATIONAL</t>
    </r>
  </si>
  <si>
    <t/>
    <r>
      <rPr>
        <u/>
        <sz val="10.5"/>
        <color theme="10"/>
        <rFont val="Calibri"/>
        <family val="2"/>
      </rPr>
      <t>http://www.heibi-metall.de</t>
    </r>
  </si>
  <si>
    <t/>
    <r>
      <rPr>
        <u/>
        <sz val="10.5"/>
        <color theme="10"/>
        <rFont val="Calibri"/>
        <family val="2"/>
      </rPr>
      <t>info@heibi-metall.de</t>
    </r>
  </si>
  <si>
    <t/>
    <r>
      <rPr>
        <u/>
        <sz val="10.5"/>
        <color theme="10"/>
        <rFont val="Calibri"/>
        <family val="2"/>
      </rPr>
      <t xml:space="preserve">HEIBI-METALL BIRMANN</t>
    </r>
  </si>
  <si>
    <t/>
    <r>
      <rPr>
        <u/>
        <sz val="10.5"/>
        <color theme="10"/>
        <rFont val="Calibri"/>
        <family val="2"/>
      </rPr>
      <t xml:space="preserve">RY CONCEPT</t>
    </r>
  </si>
  <si>
    <t/>
    <r>
      <rPr>
        <u/>
        <sz val="10.5"/>
        <color theme="10"/>
        <rFont val="Calibri"/>
        <family val="2"/>
      </rPr>
      <t>http://www.handktex.com</t>
    </r>
  </si>
  <si>
    <t/>
    <r>
      <rPr>
        <u/>
        <sz val="10.5"/>
        <color theme="10"/>
        <rFont val="Calibri"/>
        <family val="2"/>
      </rPr>
      <t>jackey@handktex.com</t>
    </r>
  </si>
  <si>
    <t/>
    <r>
      <rPr>
        <u/>
        <sz val="10.5"/>
        <color theme="10"/>
        <rFont val="Calibri"/>
        <family val="2"/>
      </rPr>
      <t xml:space="preserve">H &amp; K TEXTILE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</si>
  <si>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体育及旅游休闲用品,医药保健品及医疗器械,家具,家居装饰品,家用电器,工具,工艺陶瓷,建筑及装饰材料,照明产品,餐厨用具</t>
    </r>
  </si>
  <si>
    <t/>
    <r>
      <rPr>
        <u/>
        <sz val="10.5"/>
        <color theme="10"/>
        <rFont val="Calibri"/>
        <family val="2"/>
      </rPr>
      <t>chinawindow@chinawindow.com</t>
    </r>
    <r>
      <t>.tw</t>
    </r>
  </si>
  <si>
    <t/>
    <r>
      <rPr>
        <u/>
        <sz val="10.5"/>
        <color theme="10"/>
        <rFont val="Calibri"/>
        <family val="2"/>
      </rPr>
      <t>http://www.chinawindow.com.tw</t>
    </r>
  </si>
  <si>
    <t/>
    <r>
      <rPr>
        <u/>
        <sz val="10.5"/>
        <color theme="10"/>
        <rFont val="Calibri"/>
        <family val="2"/>
      </rPr>
      <t xml:space="preserve">CHINA WINDOW INDUSTRY</t>
    </r>
  </si>
  <si>
    <t/>
    <r>
      <rPr>
        <u/>
        <sz val="10.5"/>
        <color theme="10"/>
        <rFont val="Calibri"/>
        <family val="2"/>
      </rPr>
      <t>takey000@netvigator.com</t>
    </r>
  </si>
  <si>
    <t/>
    <r>
      <rPr>
        <u/>
        <sz val="10.5"/>
        <color theme="10"/>
        <rFont val="Calibri"/>
        <family val="2"/>
      </rPr>
      <t xml:space="preserve">TAKEY INDUSTRIES</t>
    </r>
  </si>
  <si>
    <t/>
    <r>
      <rPr>
        <u/>
        <sz val="10.5"/>
        <color theme="10"/>
        <rFont val="Calibri"/>
        <family val="2"/>
      </rPr>
      <t>http://www.sfsintec.biz</t>
    </r>
  </si>
  <si>
    <t/>
    <r>
      <rPr>
        <u/>
        <sz val="10.5"/>
        <color theme="10"/>
        <rFont val="Calibri"/>
        <family val="2"/>
      </rPr>
      <t xml:space="preserve">O BRIEN CUT STONE</t>
    </r>
  </si>
  <si>
    <t/>
    <r>
      <rPr>
        <u/>
        <sz val="10.5"/>
        <color theme="10"/>
        <rFont val="Calibri"/>
        <family val="2"/>
      </rPr>
      <t>ALAN-TRADE</t>
    </r>
  </si>
  <si>
    <t/>
    <r>
      <rPr>
        <u/>
        <sz val="10.5"/>
        <color theme="10"/>
        <rFont val="Calibri"/>
        <family val="2"/>
      </rPr>
      <t>a.leyzerovich@alancargo.co.ru</t>
    </r>
  </si>
  <si>
    <t/>
    <r>
      <rPr>
        <u/>
        <sz val="10.5"/>
        <color theme="10"/>
        <rFont val="Calibri"/>
        <family val="2"/>
      </rPr>
      <t>http://www.alancargo.co.ru</t>
    </r>
  </si>
  <si>
    <t/>
    <r>
      <rPr>
        <u/>
        <sz val="10.5"/>
        <color theme="10"/>
        <rFont val="Calibri"/>
        <family val="2"/>
      </rPr>
      <t xml:space="preserve">JENG CHUAN INDUSTRIAL</t>
    </r>
  </si>
  <si>
    <t/>
    <r>
      <rPr>
        <u/>
        <sz val="10.5"/>
        <color theme="10"/>
        <rFont val="Calibri"/>
        <family val="2"/>
      </rPr>
      <t>http://www.ms4.seeder.net</t>
    </r>
  </si>
  <si>
    <t/>
    <r>
      <rPr>
        <u/>
        <sz val="10.5"/>
        <color theme="10"/>
        <rFont val="Calibri"/>
        <family val="2"/>
      </rPr>
      <t>jenchuan@ms4.seeder.net</t>
    </r>
  </si>
  <si>
    <t/>
    <r>
      <rPr>
        <u/>
        <sz val="10.5"/>
        <color theme="10"/>
        <rFont val="Calibri"/>
        <family val="2"/>
      </rPr>
      <t>schara01@aol.com</t>
    </r>
  </si>
  <si>
    <t/>
    <r>
      <rPr>
        <u/>
        <sz val="10.5"/>
        <color theme="10"/>
        <rFont val="Calibri"/>
        <family val="2"/>
      </rPr>
      <t xml:space="preserve">POWER 99 DISTRIBUTORS</t>
    </r>
  </si>
  <si>
    <t/>
    <r>
      <rPr>
        <u/>
        <sz val="10.5"/>
        <color theme="10"/>
        <rFont val="Calibri"/>
        <family val="2"/>
      </rPr>
      <t>http://www.ottoasia.com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</si>
  <si>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体育及旅游休闲用品,医药保健品及医疗器械,家用纺织品,服装饰物及配件,照明产品,玻璃工艺品,箱包,鞋,餐厨用具</t>
    </r>
  </si>
  <si>
    <t/>
    <r>
      <rPr>
        <u/>
        <sz val="10.5"/>
        <color theme="10"/>
        <rFont val="Calibri"/>
        <family val="2"/>
      </rPr>
      <t>brenda.law@ottoasia.com</t>
    </r>
  </si>
  <si>
    <t/>
    <r>
      <rPr>
        <u/>
        <sz val="10.5"/>
        <color theme="10"/>
        <rFont val="Calibri"/>
        <family val="2"/>
      </rPr>
      <t xml:space="preserve">OTTO INTERNATIONAL (HK) DONGGUAN OFFICE</t>
    </r>
  </si>
  <si>
    <t/>
    <r>
      <rPr>
        <u/>
        <sz val="10.5"/>
        <color theme="10"/>
        <rFont val="Calibri"/>
        <family val="2"/>
      </rPr>
      <t>http://www.kilncraftceramics.com</t>
    </r>
  </si>
  <si>
    <t/>
    <r>
      <rPr>
        <u/>
        <sz val="10.5"/>
        <color theme="10"/>
        <rFont val="Calibri"/>
        <family val="2"/>
      </rPr>
      <t>gary.t@kilncraftceramics.com</t>
    </r>
  </si>
  <si>
    <t/>
    <r>
      <rPr>
        <u/>
        <sz val="10.5"/>
        <color theme="10"/>
        <rFont val="Calibri"/>
        <family val="2"/>
      </rPr>
      <t xml:space="preserve">KILNCRAFT CERAMICS</t>
    </r>
  </si>
  <si>
    <t/>
    <r>
      <rPr>
        <u/>
        <sz val="10.5"/>
        <color theme="10"/>
        <rFont val="Calibri"/>
        <family val="2"/>
      </rPr>
      <t>tghg@netvigator.com</t>
    </r>
  </si>
  <si>
    <t/>
    <r>
      <rPr>
        <u/>
        <sz val="10.5"/>
        <color theme="10"/>
        <rFont val="Calibri"/>
        <family val="2"/>
      </rPr>
      <t xml:space="preserve">TSANG HUNG TRADING</t>
    </r>
  </si>
  <si>
    <t/>
    <r>
      <rPr>
        <u/>
        <sz val="10.5"/>
        <color theme="10"/>
        <rFont val="Calibri"/>
        <family val="2"/>
      </rPr>
      <t xml:space="preserve">DIAMOND MARKETING GROUP</t>
    </r>
  </si>
  <si>
    <t/>
    <r>
      <rPr>
        <u/>
        <sz val="10.5"/>
        <color theme="10"/>
        <rFont val="Calibri"/>
        <family val="2"/>
      </rPr>
      <t>http://www.mrpaulmoore.com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</si>
  <si>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体育及旅游休闲用品,其他,医药保健品及医疗器械,园林用品,家用电器,家用纺织品,玩具,礼品及赠品,箱包,钟表眼镜,鞋,餐厨用具</t>
    </r>
  </si>
  <si>
    <t/>
    <r>
      <rPr>
        <u/>
        <sz val="10.5"/>
        <color theme="10"/>
        <rFont val="Calibri"/>
        <family val="2"/>
      </rPr>
      <t>diriet@aol.com</t>
    </r>
  </si>
  <si>
    <t/>
    <r>
      <rPr>
        <u/>
        <sz val="10.5"/>
        <color theme="10"/>
        <rFont val="Calibri"/>
        <family val="2"/>
      </rPr>
      <t>http://www.zenexonline.com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</si>
  <si>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五金,体育及旅游休闲用品,其他,家用纺织品,玩具,玻璃工艺品,箱包,鞋,餐厨用具</t>
    </r>
  </si>
  <si>
    <t/>
    <r>
      <rPr>
        <u/>
        <sz val="10.5"/>
        <color theme="10"/>
        <rFont val="Calibri"/>
        <family val="2"/>
      </rPr>
      <t>shai@zenexonline.com</t>
    </r>
  </si>
  <si>
    <t/>
    <r>
      <rPr>
        <u/>
        <sz val="10.5"/>
        <color theme="10"/>
        <rFont val="Calibri"/>
        <family val="2"/>
      </rPr>
      <t xml:space="preserve">ZENEX INTERNATIONAL</t>
    </r>
  </si>
  <si>
    <t/>
    <r>
      <rPr>
        <u/>
        <sz val="10.5"/>
        <color theme="10"/>
        <rFont val="Calibri"/>
        <family val="2"/>
      </rPr>
      <t>http://www.hyper.ocn.ne.jp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</si>
  <si>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五金,体育及旅游休闲用品,其他,办公文具,家具,家用电器,家用纺织品,工艺陶瓷,服装饰物及配件,玩具,玻璃工艺品,礼品及赠品,箱包,鞋,食品,餐厨用具</t>
    </r>
  </si>
  <si>
    <t/>
    <r>
      <rPr>
        <u/>
        <sz val="10.5"/>
        <color theme="10"/>
        <rFont val="Calibri"/>
        <family val="2"/>
      </rPr>
      <t>boo@hyper.ocn.ne.jp</t>
    </r>
  </si>
  <si>
    <t/>
    <r>
      <rPr>
        <u/>
        <sz val="10.5"/>
        <color theme="10"/>
        <rFont val="Calibri"/>
        <family val="2"/>
      </rPr>
      <t xml:space="preserve">KAWI INDUSTRIAL (H K )CO</t>
    </r>
  </si>
  <si>
    <t/>
    <r>
      <rPr>
        <u/>
        <sz val="10.5"/>
        <color theme="10"/>
        <rFont val="Calibri"/>
        <family val="2"/>
      </rPr>
      <t>sales@ongradio.com</t>
    </r>
  </si>
  <si>
    <t/>
    <r>
      <rPr>
        <u/>
        <sz val="10.5"/>
        <color theme="10"/>
        <rFont val="Calibri"/>
        <family val="2"/>
      </rPr>
      <t xml:space="preserve">ONG RADIO SERVICE</t>
    </r>
  </si>
  <si>
    <t/>
    <r>
      <rPr>
        <u/>
        <sz val="10.5"/>
        <color theme="10"/>
        <rFont val="Calibri"/>
        <family val="2"/>
      </rPr>
      <t>http://www.ongradio.com</t>
    </r>
  </si>
  <si>
    <t/>
    <r>
      <rPr>
        <u/>
        <sz val="10.5"/>
        <color theme="10"/>
        <rFont val="Calibri"/>
        <family val="2"/>
      </rPr>
      <t>angleeseng@pacific.net.sg</t>
    </r>
  </si>
  <si>
    <t/>
    <r>
      <rPr>
        <u/>
        <sz val="10.5"/>
        <color theme="10"/>
        <rFont val="Calibri"/>
        <family val="2"/>
      </rPr>
      <t xml:space="preserve">ANG LEE SENG(PTE)LTD</t>
    </r>
  </si>
  <si>
    <t/>
    <r>
      <rPr>
        <u/>
        <sz val="10.5"/>
        <color theme="10"/>
        <rFont val="Calibri"/>
        <family val="2"/>
      </rPr>
      <t xml:space="preserve">AL-MISBAH IND L /TRDG</t>
    </r>
  </si>
  <si>
    <t/>
    <r>
      <rPr>
        <u/>
        <sz val="10.5"/>
        <color theme="10"/>
        <rFont val="Calibri"/>
        <family val="2"/>
      </rPr>
      <t>ahmedzikry@hotmail.com</t>
    </r>
  </si>
  <si>
    <t/>
    <r>
      <rPr>
        <u/>
        <sz val="10.5"/>
        <color theme="10"/>
        <rFont val="Calibri"/>
        <family val="2"/>
      </rPr>
      <t>alliancepower@hotmail.com</t>
    </r>
  </si>
  <si>
    <t/>
    <r>
      <rPr>
        <u/>
        <sz val="10.5"/>
        <color theme="10"/>
        <rFont val="Calibri"/>
        <family val="2"/>
      </rPr>
      <t xml:space="preserve">COM S TOP ( HONG KONG )</t>
    </r>
  </si>
  <si>
    <t/>
    <r>
      <rPr>
        <u/>
        <sz val="10.5"/>
        <color theme="10"/>
        <rFont val="Calibri"/>
        <family val="2"/>
      </rPr>
      <t>stuart@anthonytrading.co.nz</t>
    </r>
  </si>
  <si>
    <t/>
    <r>
      <rPr>
        <u/>
        <sz val="10.5"/>
        <color theme="10"/>
        <rFont val="Calibri"/>
        <family val="2"/>
      </rPr>
      <t xml:space="preserve">ANTHONY TRADING</t>
    </r>
  </si>
  <si>
    <t/>
    <r>
      <rPr>
        <u/>
        <sz val="10.5"/>
        <color theme="10"/>
        <rFont val="Calibri"/>
        <family val="2"/>
      </rPr>
      <t>http://www.anthonytrading.co.nz</t>
    </r>
  </si>
  <si>
    <t/>
    <r>
      <rPr>
        <u/>
        <sz val="10.5"/>
        <color theme="10"/>
        <rFont val="Calibri"/>
        <family val="2"/>
      </rPr>
      <t xml:space="preserve">OAK MATERIAL</t>
    </r>
  </si>
  <si>
    <t/>
    <r>
      <rPr>
        <u/>
        <sz val="10.5"/>
        <color theme="10"/>
        <rFont val="Calibri"/>
        <family val="2"/>
      </rPr>
      <t>BOSCH</t>
    </r>
  </si>
  <si>
    <t/>
    <r>
      <rPr>
        <u/>
        <sz val="10.5"/>
        <color theme="10"/>
        <rFont val="Calibri"/>
        <family val="2"/>
      </rPr>
      <t>dafi@bosch.com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</si>
  <si>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体育及旅游休闲用品,其他,化工产品,卫浴设备,大型机械及设备,家具,工具,工艺陶瓷,建筑及装饰材料,汽车配件,照明产品,电子电气产品,餐厨用具</t>
    </r>
  </si>
  <si>
    <t/>
    <r>
      <rPr>
        <u/>
        <sz val="10.5"/>
        <color theme="10"/>
        <rFont val="Calibri"/>
        <family val="2"/>
      </rPr>
      <t>http://www.bosch.com</t>
    </r>
  </si>
  <si>
    <t/>
    <r>
      <rPr>
        <u/>
        <sz val="10.5"/>
        <color theme="10"/>
        <rFont val="Calibri"/>
        <family val="2"/>
      </rPr>
      <t>sunfujita@joyhi-ho.ne.jp</t>
    </r>
  </si>
  <si>
    <t/>
    <r>
      <rPr>
        <u/>
        <sz val="10.5"/>
        <color theme="10"/>
        <rFont val="Calibri"/>
        <family val="2"/>
      </rPr>
      <t>http://www.joyhi-ho.ne.jp</t>
    </r>
  </si>
  <si>
    <t/>
    <r>
      <rPr>
        <u/>
        <sz val="10.5"/>
        <color theme="10"/>
        <rFont val="Calibri"/>
        <family val="2"/>
      </rPr>
      <t xml:space="preserve">SUN FUJITA</t>
    </r>
  </si>
  <si>
    <t/>
    <r>
      <rPr>
        <u/>
        <sz val="10.5"/>
        <color theme="10"/>
        <rFont val="Calibri"/>
        <family val="2"/>
      </rPr>
      <t>ALTS</t>
    </r>
  </si>
  <si>
    <t/>
    <r>
      <rPr>
        <u/>
        <sz val="10.5"/>
        <color theme="10"/>
        <rFont val="Calibri"/>
        <family val="2"/>
      </rPr>
      <t>http://www.alts-net.co.jp</t>
    </r>
  </si>
  <si>
    <t/>
    <r>
      <rPr>
        <u/>
        <sz val="10.5"/>
        <color theme="10"/>
        <rFont val="Calibri"/>
        <family val="2"/>
      </rPr>
      <t xml:space="preserve">SUNG CHANG MART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</si>
  <si>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体育及旅游休闲用品,医药保健品及医疗器械,家具,照明产品,电子消费品及信息产品,箱包,鞋,餐厨用具</t>
    </r>
  </si>
  <si>
    <t/>
    <r>
      <rPr>
        <u/>
        <sz val="10.5"/>
        <color theme="10"/>
        <rFont val="Calibri"/>
        <family val="2"/>
      </rPr>
      <t>dgmock@bklimited.net</t>
    </r>
  </si>
  <si>
    <t/>
    <r>
      <rPr>
        <u/>
        <sz val="10.5"/>
        <color theme="10"/>
        <rFont val="Calibri"/>
        <family val="2"/>
      </rPr>
      <t>http://www.bklimited.net</t>
    </r>
  </si>
  <si>
    <t/>
    <r>
      <rPr>
        <u/>
        <sz val="10.5"/>
        <color theme="10"/>
        <rFont val="Calibri"/>
        <family val="2"/>
      </rPr>
      <t>BK</t>
    </r>
  </si>
  <si>
    <t/>
    <r>
      <rPr>
        <u/>
        <sz val="10.5"/>
        <color theme="10"/>
        <rFont val="Calibri"/>
        <family val="2"/>
      </rPr>
      <t>dinnersupply@yahoo.com</t>
    </r>
  </si>
  <si>
    <t/>
    <r>
      <rPr>
        <u/>
        <sz val="10.5"/>
        <color theme="10"/>
        <rFont val="Calibri"/>
        <family val="2"/>
      </rPr>
      <t>http://www.dinnerperiod.com</t>
    </r>
  </si>
  <si>
    <t/>
    <r>
      <rPr>
        <u/>
        <sz val="10.5"/>
        <color theme="10"/>
        <rFont val="Calibri"/>
        <family val="2"/>
      </rPr>
      <t>DINNER</t>
    </r>
  </si>
  <si>
    <t/>
    <r>
      <rPr>
        <u/>
        <sz val="10.5"/>
        <color theme="10"/>
        <rFont val="Calibri"/>
        <family val="2"/>
      </rPr>
      <t>INNOVATIONS</t>
    </r>
  </si>
  <si>
    <t/>
    <r>
      <rPr>
        <u/>
        <sz val="10.5"/>
        <color theme="10"/>
        <rFont val="Calibri"/>
        <family val="2"/>
      </rPr>
      <t>http://www.innovationscorp.in</t>
    </r>
  </si>
  <si>
    <t/>
    <r>
      <rPr>
        <u/>
        <sz val="10.5"/>
        <color theme="10"/>
        <rFont val="Calibri"/>
        <family val="2"/>
      </rPr>
      <t>r2320611@mantraonline.com</t>
    </r>
  </si>
  <si>
    <t/>
    <r>
      <rPr>
        <u/>
        <sz val="10.5"/>
        <color theme="10"/>
        <rFont val="Calibri"/>
        <family val="2"/>
      </rPr>
      <t>http://www.mozcom.com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</si>
  <si>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办公文具,化工产品,医药保健品及医疗器械,家具,家居装饰品,家用电器,家用纺织品,工具,工艺陶瓷,摩托车,服装饰物及配件,照明产品,玩具,玻璃工艺品,电子消费品及信息产品,电子电气产品,箱包,节日用品,鞋,食品,餐厨用具</t>
    </r>
  </si>
  <si>
    <t/>
    <r>
      <rPr>
        <u/>
        <sz val="10.5"/>
        <color theme="10"/>
        <rFont val="Calibri"/>
        <family val="2"/>
      </rPr>
      <t>abbycl@mozcom.com</t>
    </r>
  </si>
  <si>
    <t/>
    <r>
      <rPr>
        <u/>
        <sz val="10.5"/>
        <color theme="10"/>
        <rFont val="Calibri"/>
        <family val="2"/>
      </rPr>
      <t xml:space="preserve">ALSTONWARE INTERNATIONAL</t>
    </r>
  </si>
  <si>
    <t/>
    <r>
      <rPr>
        <u/>
        <sz val="10.5"/>
        <color theme="10"/>
        <rFont val="Calibri"/>
        <family val="2"/>
      </rPr>
      <t xml:space="preserve">GRAES APPLIANCES SDN</t>
    </r>
  </si>
  <si>
    <t/>
    <r>
      <rPr>
        <u/>
        <sz val="10.5"/>
        <color theme="10"/>
        <rFont val="Calibri"/>
        <family val="2"/>
      </rPr>
      <t>bambies@pd.jaring.my</t>
    </r>
  </si>
  <si>
    <t/>
    <r>
      <rPr>
        <u/>
        <sz val="10.5"/>
        <color theme="10"/>
        <rFont val="Calibri"/>
        <family val="2"/>
      </rPr>
      <t>farl.aphesteguy@free.fr</t>
    </r>
  </si>
  <si>
    <t/>
    <r>
      <rPr>
        <u/>
        <sz val="10.5"/>
        <color theme="10"/>
        <rFont val="Calibri"/>
        <family val="2"/>
      </rPr>
      <t>APHESTEGUY</t>
    </r>
  </si>
  <si>
    <t/>
    <r>
      <rPr>
        <u/>
        <sz val="10.5"/>
        <color theme="10"/>
        <rFont val="Calibri"/>
        <family val="2"/>
      </rPr>
      <t>manish@aprilsourcing.com</t>
    </r>
  </si>
  <si>
    <t/>
    <r>
      <rPr>
        <u/>
        <sz val="10.5"/>
        <color theme="10"/>
        <rFont val="Calibri"/>
        <family val="2"/>
      </rPr>
      <t>http://www.aprilsourcing.com</t>
    </r>
  </si>
  <si>
    <t/>
    <r>
      <rPr>
        <u/>
        <sz val="10.5"/>
        <color theme="10"/>
        <rFont val="Calibri"/>
        <family val="2"/>
      </rPr>
      <t xml:space="preserve">APRIL SOURCING</t>
    </r>
  </si>
  <si>
    <t/>
    <r>
      <rPr>
        <u/>
        <sz val="10.5"/>
        <color theme="10"/>
        <rFont val="Calibri"/>
        <family val="2"/>
      </rPr>
      <t xml:space="preserve">P A K AGENTUR</t>
    </r>
  </si>
  <si>
    <t/>
    <r>
      <rPr>
        <u/>
        <sz val="10.5"/>
        <color theme="10"/>
        <rFont val="Calibri"/>
        <family val="2"/>
      </rPr>
      <t>p.a.k.@online.no</t>
    </r>
  </si>
  <si>
    <t/>
    <r>
      <rPr>
        <u/>
        <sz val="10.5"/>
        <color theme="10"/>
        <rFont val="Calibri"/>
        <family val="2"/>
      </rPr>
      <t>http://www.pak-agentur.no</t>
    </r>
  </si>
  <si>
    <t/>
    <r>
      <rPr>
        <u/>
        <sz val="10.5"/>
        <color theme="10"/>
        <rFont val="Calibri"/>
        <family val="2"/>
      </rPr>
      <t>claymore@compurange.net</t>
    </r>
  </si>
  <si>
    <t/>
    <r>
      <rPr>
        <u/>
        <sz val="10.5"/>
        <color theme="10"/>
        <rFont val="Calibri"/>
        <family val="2"/>
      </rPr>
      <t>http://www.compurange.net</t>
    </r>
  </si>
  <si>
    <t/>
    <r>
      <rPr>
        <u/>
        <sz val="10.5"/>
        <color theme="10"/>
        <rFont val="Calibri"/>
        <family val="2"/>
      </rPr>
      <t xml:space="preserve">CLAYMORE TRADING</t>
    </r>
  </si>
  <si>
    <t/>
    <r>
      <rPr>
        <u/>
        <sz val="10.5"/>
        <color theme="10"/>
        <rFont val="Calibri"/>
        <family val="2"/>
      </rPr>
      <t>http://www.corbeta.com.co</t>
    </r>
  </si>
  <si>
    <t/>
    <r>
      <rPr>
        <u/>
        <sz val="10.5"/>
        <color theme="10"/>
        <rFont val="Calibri"/>
        <family val="2"/>
      </rPr>
      <t xml:space="preserve">COLOMBIAN DE COMERCIO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</si>
  <si>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体育及旅游休闲用品,其他,照明产品,玻璃工艺品,电子消费品及信息产品,箱包,餐厨用具</t>
    </r>
  </si>
  <si>
    <t/>
    <r>
      <rPr>
        <u/>
        <sz val="10.5"/>
        <color theme="10"/>
        <rFont val="Calibri"/>
        <family val="2"/>
      </rPr>
      <t>mlondono@corbeta.com.co</t>
    </r>
  </si>
  <si>
    <t/>
    <r>
      <rPr>
        <u/>
        <sz val="10.5"/>
        <color theme="10"/>
        <rFont val="Calibri"/>
        <family val="2"/>
      </rPr>
      <t>http://www.onewaysupply.com</t>
    </r>
  </si>
  <si>
    <t/>
    <r>
      <rPr>
        <u/>
        <sz val="10.5"/>
        <color theme="10"/>
        <rFont val="Calibri"/>
        <family val="2"/>
      </rPr>
      <t xml:space="preserve">ONE WAY</t>
    </r>
  </si>
  <si>
    <t/>
    <r>
      <rPr>
        <u/>
        <sz val="10.5"/>
        <color theme="10"/>
        <rFont val="Calibri"/>
        <family val="2"/>
      </rPr>
      <t xml:space="preserve">CHICAGO INTERNATIONAL TRADING</t>
    </r>
  </si>
  <si>
    <t/>
    <r>
      <rPr>
        <u/>
        <sz val="10.5"/>
        <color theme="10"/>
        <rFont val="Calibri"/>
        <family val="2"/>
      </rPr>
      <t>madankhatri@att.net</t>
    </r>
  </si>
  <si>
    <t/>
    <r>
      <rPr>
        <u/>
        <sz val="10.5"/>
        <color theme="10"/>
        <rFont val="Calibri"/>
        <family val="2"/>
      </rPr>
      <t xml:space="preserve">SUNLIGHT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</si>
  <si>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体育及旅游休闲用品,园林用品,家具,建筑及装饰材料,玩具,玻璃工艺品,箱包,节日用品,餐厨用具</t>
    </r>
  </si>
  <si>
    <t/>
    <r>
      <rPr>
        <u/>
        <sz val="10.5"/>
        <color theme="10"/>
        <rFont val="Calibri"/>
        <family val="2"/>
      </rPr>
      <t>http://www.sunlight.my</t>
    </r>
  </si>
  <si>
    <t/>
    <r>
      <rPr>
        <u/>
        <sz val="10.5"/>
        <color theme="10"/>
        <rFont val="Calibri"/>
        <family val="2"/>
      </rPr>
      <t>indiaking@eth.net</t>
    </r>
  </si>
  <si>
    <t/>
    <r>
      <rPr>
        <u/>
        <sz val="10.5"/>
        <color theme="10"/>
        <rFont val="Calibri"/>
        <family val="2"/>
      </rPr>
      <t xml:space="preserve">M/S REKHA STAINLESS</t>
    </r>
  </si>
  <si>
    <t/>
    <r>
      <rPr>
        <u/>
        <sz val="10.5"/>
        <color theme="10"/>
        <rFont val="Calibri"/>
        <family val="2"/>
      </rPr>
      <t xml:space="preserve">TOKYO DAIICHI</t>
    </r>
  </si>
  <si>
    <t/>
    <r>
      <rPr>
        <u/>
        <sz val="10.5"/>
        <color theme="10"/>
        <rFont val="Calibri"/>
        <family val="2"/>
      </rPr>
      <t>http://www.tokyo-daiichi.co.jp</t>
    </r>
  </si>
  <si>
    <t/>
    <r>
      <rPr>
        <u/>
        <sz val="10.5"/>
        <color theme="10"/>
        <rFont val="Calibri"/>
        <family val="2"/>
      </rPr>
      <t>http://www.abena.com</t>
    </r>
  </si>
  <si>
    <t/>
    <r>
      <rPr>
        <u/>
        <sz val="10.5"/>
        <color theme="10"/>
        <rFont val="Calibri"/>
        <family val="2"/>
      </rPr>
      <t>riv.norge@abena.com</t>
    </r>
  </si>
  <si>
    <t/>
    <r>
      <rPr>
        <u/>
        <sz val="10.5"/>
        <color theme="10"/>
        <rFont val="Calibri"/>
        <family val="2"/>
      </rPr>
      <t xml:space="preserve">ABENA HYGIENE</t>
    </r>
  </si>
  <si>
    <t/>
    <r>
      <rPr>
        <u/>
        <sz val="10.5"/>
        <color theme="10"/>
        <rFont val="Calibri"/>
        <family val="2"/>
      </rPr>
      <t>j.p.robberechts@wanadoo.be</t>
    </r>
  </si>
  <si>
    <t/>
    <r>
      <rPr>
        <u/>
        <sz val="10.5"/>
        <color theme="10"/>
        <rFont val="Calibri"/>
        <family val="2"/>
      </rPr>
      <t>PUBLIDES</t>
    </r>
  </si>
  <si>
    <t/>
    <r>
      <rPr>
        <u/>
        <sz val="10.5"/>
        <color theme="10"/>
        <rFont val="Calibri"/>
        <family val="2"/>
      </rPr>
      <t>http://www.wanadoo.be</t>
    </r>
  </si>
  <si>
    <t/>
    <r>
      <rPr>
        <u/>
        <sz val="10.5"/>
        <color theme="10"/>
        <rFont val="Calibri"/>
        <family val="2"/>
      </rPr>
      <t xml:space="preserve">COMERCIAL ECCSA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</si>
  <si>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体育及旅游休闲用品,其他,医药保健品及医疗器械,家具,家居用品,工艺陶瓷,服装饰物及配件,玻璃工艺品,电子消费品及信息产品,箱包,鞋,食品,餐厨用具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</si>
  <si>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>jddd69@yahoo.com</t>
    </r>
  </si>
  <si>
    <t/>
    <r>
      <rPr>
        <u/>
        <sz val="10.5"/>
        <color theme="10"/>
        <rFont val="Calibri"/>
        <family val="2"/>
      </rPr>
      <t>http://www.ripley.cl</t>
    </r>
  </si>
  <si>
    <t/>
    <r>
      <rPr>
        <u/>
        <sz val="10.5"/>
        <color theme="10"/>
        <rFont val="Calibri"/>
        <family val="2"/>
      </rPr>
      <t>http://www.papperssnabben.se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</si>
  <si>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办公文具,卫浴设备,大型机械及设备,家用纺织品,浴室用品,电子消费品及信息产品,节日用品,餐厨用具</t>
    </r>
  </si>
  <si>
    <t/>
    <r>
      <rPr>
        <u/>
        <sz val="10.5"/>
        <color theme="10"/>
        <rFont val="Calibri"/>
        <family val="2"/>
      </rPr>
      <t>papperssnabben@papperssnabben.se</t>
    </r>
  </si>
  <si>
    <t/>
    <r>
      <rPr>
        <u/>
        <sz val="10.5"/>
        <color theme="10"/>
        <rFont val="Calibri"/>
        <family val="2"/>
      </rPr>
      <t xml:space="preserve">PAPPERSSNABBEN I MALMO</t>
    </r>
  </si>
  <si>
    <t/>
    <r>
      <rPr>
        <u/>
        <sz val="10.5"/>
        <color theme="10"/>
        <rFont val="Calibri"/>
        <family val="2"/>
      </rPr>
      <t xml:space="preserve">ALL GOOD INDUSTRIES (HK)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</si>
  <si>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体育及旅游休闲用品,医药保健品及医疗器械,家具,家居用品,家用电器,玩具,礼品及赠品,食品,餐厨用具</t>
    </r>
  </si>
  <si>
    <t/>
    <r>
      <rPr>
        <u/>
        <sz val="10.5"/>
        <color theme="10"/>
        <rFont val="Calibri"/>
        <family val="2"/>
      </rPr>
      <t>allgood@exasia.net</t>
    </r>
  </si>
  <si>
    <t/>
    <r>
      <rPr>
        <u/>
        <sz val="10.5"/>
        <color theme="10"/>
        <rFont val="Calibri"/>
        <family val="2"/>
      </rPr>
      <t>http://www.exasia.net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</si>
  <si>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五金,体育及旅游休闲用品,其他,家用电器,工艺陶瓷,玻璃工艺品,箱包,钟表眼镜,鞋,餐厨用具</t>
    </r>
  </si>
  <si>
    <t/>
    <r>
      <rPr>
        <u/>
        <sz val="10.5"/>
        <color theme="10"/>
        <rFont val="Calibri"/>
        <family val="2"/>
      </rPr>
      <t>jse@fleggaard.dk</t>
    </r>
  </si>
  <si>
    <t/>
    <r>
      <rPr>
        <u/>
        <sz val="10.5"/>
        <color theme="10"/>
        <rFont val="Calibri"/>
        <family val="2"/>
      </rPr>
      <t>http://www.fleggaard.dk</t>
    </r>
  </si>
  <si>
    <t/>
    <r>
      <rPr>
        <u/>
        <sz val="10.5"/>
        <color theme="10"/>
        <rFont val="Calibri"/>
        <family val="2"/>
      </rPr>
      <t xml:space="preserve">FLEGGAARD INDKOEB</t>
    </r>
  </si>
  <si>
    <t/>
    <r>
      <rPr>
        <u/>
        <sz val="10.5"/>
        <color theme="10"/>
        <rFont val="Calibri"/>
        <family val="2"/>
      </rPr>
      <t>http://www.kcpenn.com.hk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</si>
  <si>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体育及旅游休闲用品,其他,家具,家居装饰品,服装饰物及配件,箱包,餐厨用具</t>
    </r>
  </si>
  <si>
    <t/>
    <r>
      <rPr>
        <u/>
        <sz val="10.5"/>
        <color theme="10"/>
        <rFont val="Calibri"/>
        <family val="2"/>
      </rPr>
      <t>kcpenn@kcpenn.com.hk</t>
    </r>
  </si>
  <si>
    <t/>
    <r>
      <rPr>
        <u/>
        <sz val="10.5"/>
        <color theme="10"/>
        <rFont val="Calibri"/>
        <family val="2"/>
      </rPr>
      <t xml:space="preserve">K C PENN</t>
    </r>
  </si>
  <si>
    <t/>
    <r>
      <rPr>
        <u/>
        <sz val="10.5"/>
        <color theme="10"/>
        <rFont val="Calibri"/>
        <family val="2"/>
      </rPr>
      <t>http://www.maroline.com</t>
    </r>
  </si>
  <si>
    <t/>
    <r>
      <rPr>
        <u/>
        <sz val="10.5"/>
        <color theme="10"/>
        <rFont val="Calibri"/>
        <family val="2"/>
      </rPr>
      <t>info@maroline.com</t>
    </r>
  </si>
  <si>
    <t/>
    <r>
      <rPr>
        <u/>
        <sz val="10.5"/>
        <color theme="10"/>
        <rFont val="Calibri"/>
        <family val="2"/>
      </rPr>
      <t xml:space="preserve">MAROLINE DISTRIBUTING</t>
    </r>
  </si>
  <si>
    <t/>
    <r>
      <rPr>
        <u/>
        <sz val="10.5"/>
        <color theme="10"/>
        <rFont val="Calibri"/>
        <family val="2"/>
      </rPr>
      <t>CIEL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</si>
  <si>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医药保健品及医疗器械,家用电器,家用纺织品,玻璃工艺品,电子消费品及信息产品,餐厨用具</t>
    </r>
  </si>
  <si>
    <t/>
    <r>
      <rPr>
        <u/>
        <sz val="10.5"/>
        <color theme="10"/>
        <rFont val="Calibri"/>
        <family val="2"/>
      </rPr>
      <t>hypark@dahamexpo.com</t>
    </r>
  </si>
  <si>
    <t/>
    <r>
      <rPr>
        <u/>
        <sz val="10.5"/>
        <color theme="10"/>
        <rFont val="Calibri"/>
        <family val="2"/>
      </rPr>
      <t>http://www.dahamexpo.com</t>
    </r>
  </si>
  <si>
    <t/>
    <r>
      <rPr>
        <u/>
        <sz val="10.5"/>
        <color theme="10"/>
        <rFont val="Calibri"/>
        <family val="2"/>
      </rPr>
      <t>ijaz@biinternational.co.uk</t>
    </r>
  </si>
  <si>
    <t/>
    <r>
      <rPr>
        <u/>
        <sz val="10.5"/>
        <color theme="10"/>
        <rFont val="Calibri"/>
        <family val="2"/>
      </rPr>
      <t>ABAROSE</t>
    </r>
  </si>
  <si>
    <t/>
    <r>
      <rPr>
        <u/>
        <sz val="10.5"/>
        <color theme="10"/>
        <rFont val="Calibri"/>
        <family val="2"/>
      </rPr>
      <t>http://www.biinternational.co.uk</t>
    </r>
  </si>
  <si>
    <t/>
    <r>
      <rPr>
        <u/>
        <sz val="10.5"/>
        <color theme="10"/>
        <rFont val="Calibri"/>
        <family val="2"/>
      </rPr>
      <t xml:space="preserve">CHINNAWORN MARKETING</t>
    </r>
  </si>
  <si>
    <t/>
    <r>
      <rPr>
        <u/>
        <sz val="10.5"/>
        <color theme="10"/>
        <rFont val="Calibri"/>
        <family val="2"/>
      </rPr>
      <t>http://www.anet.net.th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</si>
  <si>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五金,其他,大型机械及设备,家具,家居装饰品,家用电器,工具,工艺陶瓷,服装饰物及配件,照明产品,玩具,玻璃工艺品,电子消费品及信息产品,电子电气产品,礼品及赠品,自行车,餐厨用具</t>
    </r>
  </si>
  <si>
    <t/>
    <r>
      <rPr>
        <u/>
        <sz val="10.5"/>
        <color theme="10"/>
        <rFont val="Calibri"/>
        <family val="2"/>
      </rPr>
      <t>cmckim@anet.net</t>
    </r>
    <r>
      <t>.th</t>
    </r>
  </si>
  <si>
    <t/>
    <r>
      <rPr>
        <u/>
        <sz val="10.5"/>
        <color theme="10"/>
        <rFont val="Calibri"/>
        <family val="2"/>
      </rPr>
      <t xml:space="preserve">HOMEDIRECT SOUTHWEST</t>
    </r>
  </si>
  <si>
    <t/>
    <r>
      <rPr>
        <u/>
        <sz val="10.5"/>
        <color theme="10"/>
        <rFont val="Calibri"/>
        <family val="2"/>
      </rPr>
      <t>davidtravis2@aol.com</t>
    </r>
  </si>
  <si>
    <t/>
    <r>
      <rPr>
        <u/>
        <sz val="10.5"/>
        <color theme="10"/>
        <rFont val="Calibri"/>
        <family val="2"/>
      </rPr>
      <t>princeware@rediffmail.com</t>
    </r>
  </si>
  <si>
    <t/>
    <r>
      <rPr>
        <u/>
        <sz val="10.5"/>
        <color theme="10"/>
        <rFont val="Calibri"/>
        <family val="2"/>
      </rPr>
      <t xml:space="preserve">PRINCEWARE BUILDING PROCUCTS (P)</t>
    </r>
  </si>
  <si>
    <t/>
    <r>
      <rPr>
        <u/>
        <sz val="10.5"/>
        <color theme="10"/>
        <rFont val="Calibri"/>
        <family val="2"/>
      </rPr>
      <t xml:space="preserve">TABA TABAEI TRADING</t>
    </r>
  </si>
  <si>
    <t/>
    <r>
      <rPr>
        <u/>
        <sz val="10.5"/>
        <color theme="10"/>
        <rFont val="Calibri"/>
        <family val="2"/>
      </rPr>
      <t>sm-tabatabaei2003@yahoo.com</t>
    </r>
  </si>
  <si>
    <t/>
    <r>
      <rPr>
        <u/>
        <sz val="10.5"/>
        <color theme="10"/>
        <rFont val="Calibri"/>
        <family val="2"/>
      </rPr>
      <t>http://www.tabaaraktrading.com</t>
    </r>
  </si>
  <si>
    <t/>
    <r>
      <rPr>
        <u/>
        <sz val="10.5"/>
        <color theme="10"/>
        <rFont val="Calibri"/>
        <family val="2"/>
      </rPr>
      <t>http://www.etol-vertrieb-nord.de</t>
    </r>
  </si>
  <si>
    <t/>
    <r>
      <rPr>
        <u/>
        <sz val="10.5"/>
        <color theme="10"/>
        <rFont val="Calibri"/>
        <family val="2"/>
      </rPr>
      <t>BOETTGER</t>
    </r>
  </si>
  <si>
    <t/>
    <r>
      <rPr>
        <u/>
        <sz val="10.5"/>
        <color theme="10"/>
        <rFont val="Calibri"/>
        <family val="2"/>
      </rPr>
      <t>m.wehrmann@etol-vertrieb-nord.de</t>
    </r>
  </si>
  <si>
    <t/>
    <r>
      <rPr>
        <u/>
        <sz val="10.5"/>
        <color theme="10"/>
        <rFont val="Calibri"/>
        <family val="2"/>
      </rPr>
      <t xml:space="preserve">D AND D GENERAL ITEMS</t>
    </r>
  </si>
  <si>
    <t/>
    <r>
      <rPr>
        <u/>
        <sz val="10.5"/>
        <color theme="10"/>
        <rFont val="Calibri"/>
        <family val="2"/>
      </rPr>
      <t>danddgeneralitems@sbcglobal.net</t>
    </r>
  </si>
  <si>
    <t/>
    <r>
      <rPr>
        <u/>
        <sz val="10.5"/>
        <color theme="10"/>
        <rFont val="Calibri"/>
        <family val="2"/>
      </rPr>
      <t xml:space="preserve">TARGET EXPORT</t>
    </r>
  </si>
  <si>
    <t/>
    <r>
      <rPr>
        <u/>
        <sz val="10.5"/>
        <color theme="10"/>
        <rFont val="Calibri"/>
        <family val="2"/>
      </rPr>
      <t>targetexp@i-cable.com</t>
    </r>
  </si>
  <si>
    <t/>
    <r>
      <rPr>
        <u/>
        <sz val="10.5"/>
        <color theme="10"/>
        <rFont val="Calibri"/>
        <family val="2"/>
      </rPr>
      <t xml:space="preserve">MORINDERS VERKSTADER</t>
    </r>
  </si>
  <si>
    <t/>
    <r>
      <rPr>
        <u/>
        <sz val="10.5"/>
        <color theme="10"/>
        <rFont val="Calibri"/>
        <family val="2"/>
      </rPr>
      <t>info@morinders.se</t>
    </r>
  </si>
  <si>
    <t/>
    <r>
      <rPr>
        <u/>
        <sz val="10.5"/>
        <color theme="10"/>
        <rFont val="Calibri"/>
        <family val="2"/>
      </rPr>
      <t>http://www.morinders.se</t>
    </r>
  </si>
  <si>
    <t/>
    <r>
      <rPr>
        <u/>
        <sz val="10.5"/>
        <color theme="10"/>
        <rFont val="Calibri"/>
        <family val="2"/>
      </rPr>
      <t xml:space="preserve">ASHRAF PRODUCTS</t>
    </r>
  </si>
  <si>
    <t/>
    <r>
      <rPr>
        <u/>
        <sz val="10.5"/>
        <color theme="10"/>
        <rFont val="Calibri"/>
        <family val="2"/>
      </rPr>
      <t>http://www.ashrafproducts.com.pk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</si>
  <si>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个人护理用具,五金,体育及旅游休闲用品,其他,办公文具,医药保健品及医疗器械,园林用品,家具,家用电器,建筑及装饰材料,服装饰物及配件,玩具,箱包,鞋,食品,餐厨用具</t>
    </r>
  </si>
  <si>
    <t/>
    <r>
      <rPr>
        <u/>
        <sz val="10.5"/>
        <color theme="10"/>
        <rFont val="Calibri"/>
        <family val="2"/>
      </rPr>
      <t>gsfoodproducts@hotmail.com</t>
    </r>
  </si>
  <si>
    <t/>
    <r>
      <rPr>
        <u/>
        <sz val="10.5"/>
        <color theme="10"/>
        <rFont val="Calibri"/>
        <family val="2"/>
      </rPr>
      <t>http://www.evernuplastics.co.za</t>
    </r>
  </si>
  <si>
    <t/>
    <r>
      <rPr>
        <u/>
        <sz val="10.5"/>
        <color theme="10"/>
        <rFont val="Calibri"/>
        <family val="2"/>
      </rPr>
      <t>faisal@evernuplastics.co</t>
    </r>
    <r>
      <t>.za</t>
    </r>
  </si>
  <si>
    <t/>
    <r>
      <rPr>
        <u/>
        <sz val="10.5"/>
        <color theme="10"/>
        <rFont val="Calibri"/>
        <family val="2"/>
      </rPr>
      <t>EVERNUPLASTICS</t>
    </r>
  </si>
  <si>
    <t/>
    <r>
      <rPr>
        <u/>
        <sz val="10.5"/>
        <color theme="10"/>
        <rFont val="Calibri"/>
        <family val="2"/>
      </rPr>
      <t xml:space="preserve">MENAGE SELECTION IMPORT</t>
    </r>
  </si>
  <si>
    <t/>
    <r>
      <rPr>
        <u/>
        <sz val="10.5"/>
        <color theme="10"/>
        <rFont val="Calibri"/>
        <family val="2"/>
      </rPr>
      <t>http://www.menageselection.com</t>
    </r>
  </si>
  <si>
    <t/>
    <r>
      <rPr>
        <u/>
        <sz val="10.5"/>
        <color theme="10"/>
        <rFont val="Calibri"/>
        <family val="2"/>
      </rPr>
      <t>http://www.gocontinuum.com</t>
    </r>
  </si>
  <si>
    <t/>
    <r>
      <rPr>
        <u/>
        <sz val="10.5"/>
        <color theme="10"/>
        <rFont val="Calibri"/>
        <family val="2"/>
      </rPr>
      <t>bgordon@gocontinuum.com</t>
    </r>
  </si>
  <si>
    <t/>
    <r>
      <rPr>
        <u/>
        <sz val="10.5"/>
        <color theme="10"/>
        <rFont val="Calibri"/>
        <family val="2"/>
      </rPr>
      <t xml:space="preserve">CONTINUUM SALE &amp; MARKETING</t>
    </r>
  </si>
  <si>
    <t/>
    <r>
      <rPr>
        <u/>
        <sz val="10.5"/>
        <color theme="10"/>
        <rFont val="Calibri"/>
        <family val="2"/>
      </rPr>
      <t xml:space="preserve">LA VAISSELLE</t>
    </r>
  </si>
  <si>
    <t/>
    <r>
      <rPr>
        <u/>
        <sz val="10.5"/>
        <color theme="10"/>
        <rFont val="Calibri"/>
        <family val="2"/>
      </rPr>
      <t xml:space="preserve">SUNNY KITCHEN</t>
    </r>
  </si>
  <si>
    <t/>
    <r>
      <rPr>
        <u/>
        <sz val="10.5"/>
        <color theme="10"/>
        <rFont val="Calibri"/>
        <family val="2"/>
      </rPr>
      <t>sksi@igrelgon.com</t>
    </r>
  </si>
  <si>
    <t/>
    <r>
      <rPr>
        <u/>
        <sz val="10.5"/>
        <color theme="10"/>
        <rFont val="Calibri"/>
        <family val="2"/>
      </rPr>
      <t>http://www.igrelgon.com</t>
    </r>
  </si>
  <si>
    <t/>
    <r>
      <rPr>
        <u/>
        <sz val="10.5"/>
        <color theme="10"/>
        <rFont val="Calibri"/>
        <family val="2"/>
      </rPr>
      <t>http://www.quartic.hk</t>
    </r>
  </si>
  <si>
    <t/>
    <r>
      <rPr>
        <u/>
        <sz val="10.5"/>
        <color theme="10"/>
        <rFont val="Calibri"/>
        <family val="2"/>
      </rPr>
      <t>hk@quartic.hk</t>
    </r>
  </si>
  <si>
    <t/>
    <r>
      <rPr>
        <u/>
        <sz val="10.5"/>
        <color theme="10"/>
        <rFont val="Calibri"/>
        <family val="2"/>
      </rPr>
      <t xml:space="preserve">QUARTIC INTERNATIONAL</t>
    </r>
  </si>
  <si>
    <t/>
    <r>
      <rPr>
        <u/>
        <sz val="10.5"/>
        <color theme="10"/>
        <rFont val="Calibri"/>
        <family val="2"/>
      </rPr>
      <t>BERCELI</t>
    </r>
  </si>
  <si>
    <t/>
    <r>
      <rPr>
        <u/>
        <sz val="10.5"/>
        <color theme="10"/>
        <rFont val="Calibri"/>
        <family val="2"/>
      </rPr>
      <t xml:space="preserve">FUTURE ITERNATIONAL TRADING</t>
    </r>
  </si>
  <si>
    <t/>
    <r>
      <rPr>
        <u/>
        <sz val="10.5"/>
        <color theme="10"/>
        <rFont val="Calibri"/>
        <family val="2"/>
      </rPr>
      <t>futureahmed@hotmail.com</t>
    </r>
  </si>
  <si>
    <t/>
    <r>
      <rPr>
        <u/>
        <sz val="10.5"/>
        <color theme="10"/>
        <rFont val="Calibri"/>
        <family val="2"/>
      </rPr>
      <t>actron@info.com.ph</t>
    </r>
  </si>
  <si>
    <t/>
    <r>
      <rPr>
        <u/>
        <sz val="10.5"/>
        <color theme="10"/>
        <rFont val="Calibri"/>
        <family val="2"/>
      </rPr>
      <t xml:space="preserve">A R TECHNIKS</t>
    </r>
  </si>
  <si>
    <t/>
    <r>
      <rPr>
        <u/>
        <sz val="10.5"/>
        <color theme="10"/>
        <rFont val="Calibri"/>
        <family val="2"/>
      </rPr>
      <t xml:space="preserve">NG SYSTEM EXPORT-IMPORT ENTERPRISE</t>
    </r>
  </si>
  <si>
    <t/>
    <r>
      <rPr>
        <u/>
        <sz val="10.5"/>
        <color theme="10"/>
        <rFont val="Calibri"/>
        <family val="2"/>
      </rPr>
      <t>ngsistem@yahoo.com</t>
    </r>
  </si>
  <si>
    <t/>
    <r>
      <rPr>
        <u/>
        <sz val="10.5"/>
        <color theme="10"/>
        <rFont val="Calibri"/>
        <family val="2"/>
      </rPr>
      <t xml:space="preserve">ABDUL KARIM YAHYA MUNSHI EST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</si>
  <si>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其他,办公文具,医药保健品及医疗器械,卫浴设备,大型机械及设备,家具,家居用品,服装饰物及配件,玩具,电子电气产品,箱包,餐厨用具</t>
    </r>
  </si>
  <si>
    <t/>
    <r>
      <rPr>
        <u/>
        <sz val="10.5"/>
        <color theme="10"/>
        <rFont val="Calibri"/>
        <family val="2"/>
      </rPr>
      <t>abdulkarim_munshi@sol.net.sa</t>
    </r>
  </si>
  <si>
    <t/>
    <r>
      <rPr>
        <u/>
        <sz val="10.5"/>
        <color theme="10"/>
        <rFont val="Calibri"/>
        <family val="2"/>
      </rPr>
      <t>http://www.sol.net.sa</t>
    </r>
  </si>
  <si>
    <t/>
    <r>
      <rPr>
        <u/>
        <sz val="10.5"/>
        <color theme="10"/>
        <rFont val="Calibri"/>
        <family val="2"/>
      </rPr>
      <t>FOCUS-ART</t>
    </r>
  </si>
  <si>
    <t/>
    <r>
      <rPr>
        <u/>
        <sz val="10.5"/>
        <color theme="10"/>
        <rFont val="Calibri"/>
        <family val="2"/>
      </rPr>
      <t>toni73@o2.pl</t>
    </r>
  </si>
  <si>
    <t/>
    <r>
      <rPr>
        <u/>
        <sz val="10.5"/>
        <color theme="10"/>
        <rFont val="Calibri"/>
        <family val="2"/>
      </rPr>
      <t>http://www.o2.pl</t>
    </r>
  </si>
  <si>
    <t/>
    <r>
      <rPr>
        <u/>
        <sz val="10.5"/>
        <color theme="10"/>
        <rFont val="Calibri"/>
        <family val="2"/>
      </rPr>
      <t xml:space="preserve">ABU HARB EST</t>
    </r>
  </si>
  <si>
    <t/>
    <r>
      <rPr>
        <u/>
        <sz val="10.5"/>
        <color theme="10"/>
        <rFont val="Calibri"/>
        <family val="2"/>
      </rPr>
      <t>abdullah_alnahdi@hotmail.com</t>
    </r>
  </si>
  <si>
    <t/>
    <r>
      <rPr>
        <u/>
        <sz val="10.5"/>
        <color theme="10"/>
        <rFont val="Calibri"/>
        <family val="2"/>
      </rPr>
      <t xml:space="preserve">GOLDEN BRIDGE</t>
    </r>
  </si>
  <si>
    <t/>
    <r>
      <rPr>
        <u/>
        <sz val="10.5"/>
        <color theme="10"/>
        <rFont val="Calibri"/>
        <family val="2"/>
      </rPr>
      <t>http://www.exsite.com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</si>
  <si>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体育及旅游休闲用品,其他,园林用品,家具,建筑及装饰材料,照明产品,玻璃工艺品,箱包,节日用品,鞋,食品,餐厨用具</t>
    </r>
  </si>
  <si>
    <t/>
    <r>
      <rPr>
        <u/>
        <sz val="10.5"/>
        <color theme="10"/>
        <rFont val="Calibri"/>
        <family val="2"/>
      </rPr>
      <t>bonymona@exsite.com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</si>
  <si>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个人护理用具,五金,体育及旅游休闲用品,其他,家具,家居装饰品,家用电器,工艺陶瓷,玩具,玻璃工艺品,电子消费品及信息产品,箱包,鞋,餐厨用具</t>
    </r>
  </si>
  <si>
    <t/>
    <r>
      <rPr>
        <u/>
        <sz val="10.5"/>
        <color theme="10"/>
        <rFont val="Calibri"/>
        <family val="2"/>
      </rPr>
      <t>kristjan@lander.ee</t>
    </r>
  </si>
  <si>
    <t/>
    <r>
      <rPr>
        <u/>
        <sz val="10.5"/>
        <color theme="10"/>
        <rFont val="Calibri"/>
        <family val="2"/>
      </rPr>
      <t>http://www.lander.ee</t>
    </r>
  </si>
  <si>
    <t/>
    <r>
      <rPr>
        <u/>
        <sz val="10.5"/>
        <color theme="10"/>
        <rFont val="Calibri"/>
        <family val="2"/>
      </rPr>
      <t>LANDER</t>
    </r>
  </si>
  <si>
    <t/>
    <r>
      <rPr>
        <u/>
        <sz val="10.5"/>
        <color theme="10"/>
        <rFont val="Calibri"/>
        <family val="2"/>
      </rPr>
      <t xml:space="preserve">TAYLOR INDUSTRIES</t>
    </r>
  </si>
  <si>
    <t/>
    <r>
      <rPr>
        <u/>
        <sz val="10.5"/>
        <color theme="10"/>
        <rFont val="Calibri"/>
        <family val="2"/>
      </rPr>
      <t>http://www.taylorind.com</t>
    </r>
  </si>
  <si>
    <t/>
    <r>
      <rPr>
        <u/>
        <sz val="10.5"/>
        <color theme="10"/>
        <rFont val="Calibri"/>
        <family val="2"/>
      </rPr>
      <t>taylorsales@irco.com</t>
    </r>
  </si>
  <si>
    <t/>
    <r>
      <rPr>
        <u/>
        <sz val="10.5"/>
        <color theme="10"/>
        <rFont val="Calibri"/>
        <family val="2"/>
      </rPr>
      <t xml:space="preserve">SHERMAN INTERNATIONAL INDUSTRIAL</t>
    </r>
  </si>
  <si>
    <t/>
    <r>
      <rPr>
        <u/>
        <sz val="10.5"/>
        <color theme="10"/>
        <rFont val="Calibri"/>
        <family val="2"/>
      </rPr>
      <t>forest10@netvigator.com</t>
    </r>
  </si>
  <si>
    <t/>
    <r>
      <rPr>
        <u/>
        <sz val="10.5"/>
        <color theme="10"/>
        <rFont val="Calibri"/>
        <family val="2"/>
      </rPr>
      <t xml:space="preserve">BML IMPEX</t>
    </r>
  </si>
  <si>
    <t/>
    <r>
      <rPr>
        <u/>
        <sz val="10.5"/>
        <color theme="10"/>
        <rFont val="Calibri"/>
        <family val="2"/>
      </rPr>
      <t>bmlimpex@planet.tn</t>
    </r>
  </si>
  <si>
    <t/>
    <r>
      <rPr>
        <u/>
        <sz val="10.5"/>
        <color theme="10"/>
        <rFont val="Calibri"/>
        <family val="2"/>
      </rPr>
      <t>http://www.mingluji.com</t>
    </r>
  </si>
  <si>
    <t/>
    <r>
      <rPr>
        <u/>
        <sz val="10.5"/>
        <color theme="10"/>
        <rFont val="Calibri"/>
        <family val="2"/>
      </rPr>
      <t>http://www.intesa.com.mx</t>
    </r>
  </si>
  <si>
    <t/>
    <r>
      <rPr>
        <u/>
        <sz val="10.5"/>
        <color theme="10"/>
        <rFont val="Calibri"/>
        <family val="2"/>
      </rPr>
      <t>jack@intesa.com</t>
    </r>
    <r>
      <t>.mxl</t>
    </r>
  </si>
  <si>
    <t/>
    <r>
      <rPr>
        <u/>
        <sz val="10.5"/>
        <color theme="10"/>
        <rFont val="Calibri"/>
        <family val="2"/>
      </rPr>
      <t xml:space="preserve">HOGAR CONTEMPORANEO</t>
    </r>
  </si>
  <si>
    <t/>
    <r>
      <rPr>
        <u/>
        <sz val="10.5"/>
        <color theme="10"/>
        <rFont val="Calibri"/>
        <family val="2"/>
      </rPr>
      <t>ARMOBEL</t>
    </r>
  </si>
  <si>
    <t/>
    <r>
      <rPr>
        <u/>
        <sz val="10.5"/>
        <color theme="10"/>
        <rFont val="Calibri"/>
        <family val="2"/>
      </rPr>
      <t>armobel@armobel.net</t>
    </r>
  </si>
  <si>
    <t/>
    <r>
      <rPr>
        <u/>
        <sz val="10.5"/>
        <color theme="10"/>
        <rFont val="Calibri"/>
        <family val="2"/>
      </rPr>
      <t>http://www.armobel.net</t>
    </r>
  </si>
  <si>
    <t/>
    <r>
      <rPr>
        <u/>
        <sz val="10.5"/>
        <color theme="10"/>
        <rFont val="Calibri"/>
        <family val="2"/>
      </rPr>
      <t xml:space="preserve">BABCO INTERNATIONAL</t>
    </r>
  </si>
  <si>
    <t/>
    <r>
      <rPr>
        <u/>
        <sz val="10.5"/>
        <color theme="10"/>
        <rFont val="Calibri"/>
        <family val="2"/>
      </rPr>
      <t>http://www.babcotucson.com</t>
    </r>
  </si>
  <si>
    <t/>
    <r>
      <rPr>
        <u/>
        <sz val="10.5"/>
        <color theme="10"/>
        <rFont val="Calibri"/>
        <family val="2"/>
      </rPr>
      <t>contactus@babcotucson.com</t>
    </r>
  </si>
  <si>
    <t/>
    <r>
      <rPr>
        <u/>
        <sz val="10.5"/>
        <color theme="10"/>
        <rFont val="Calibri"/>
        <family val="2"/>
      </rPr>
      <t xml:space="preserve">FUKUSHO BUSSAN</t>
    </r>
  </si>
  <si>
    <t/>
    <r>
      <rPr>
        <u/>
        <sz val="10.5"/>
        <color theme="10"/>
        <rFont val="Calibri"/>
        <family val="2"/>
      </rPr>
      <t>beaubon@violin.ocn.ne.jp</t>
    </r>
  </si>
  <si>
    <t/>
    <r>
      <rPr>
        <u/>
        <sz val="10.5"/>
        <color theme="10"/>
        <rFont val="Calibri"/>
        <family val="2"/>
      </rPr>
      <t>http://www.violin.ocn.ne.jp</t>
    </r>
  </si>
  <si>
    <t/>
    <r>
      <rPr>
        <u/>
        <sz val="10.5"/>
        <color theme="10"/>
        <rFont val="Calibri"/>
        <family val="2"/>
      </rPr>
      <t>http://www.accentantiques.net</t>
    </r>
  </si>
  <si>
    <t/>
    <r>
      <rPr>
        <u/>
        <sz val="10.5"/>
        <color theme="10"/>
        <rFont val="Calibri"/>
        <family val="2"/>
      </rPr>
      <t xml:space="preserve">ACCENT ANTIQUES</t>
    </r>
  </si>
  <si>
    <t/>
    <r>
      <rPr>
        <u/>
        <sz val="10.5"/>
        <color theme="10"/>
        <rFont val="Calibri"/>
        <family val="2"/>
      </rPr>
      <t>antiqueron@msn.com</t>
    </r>
  </si>
  <si>
    <t/>
    <r>
      <rPr>
        <u/>
        <sz val="10.5"/>
        <color theme="10"/>
        <rFont val="Calibri"/>
        <family val="2"/>
      </rPr>
      <t>http://www.prestigeappliances.com.au</t>
    </r>
  </si>
  <si>
    <t/>
    <r>
      <rPr>
        <u/>
        <sz val="10.5"/>
        <color theme="10"/>
        <rFont val="Calibri"/>
        <family val="2"/>
      </rPr>
      <t>prestapp@optushome.com.au</t>
    </r>
  </si>
  <si>
    <t/>
    <r>
      <rPr>
        <u/>
        <sz val="10.5"/>
        <color theme="10"/>
        <rFont val="Calibri"/>
        <family val="2"/>
      </rPr>
      <t xml:space="preserve">IMPORTERSDIRECT AUSTRALIA</t>
    </r>
  </si>
  <si>
    <t/>
    <r>
      <rPr>
        <u/>
        <sz val="10.5"/>
        <color theme="10"/>
        <rFont val="Calibri"/>
        <family val="2"/>
      </rPr>
      <t xml:space="preserve">KAM SHING ENTERPRISES</t>
    </r>
  </si>
  <si>
    <t/>
    <r>
      <rPr>
        <u/>
        <sz val="10.5"/>
        <color theme="10"/>
        <rFont val="Calibri"/>
        <family val="2"/>
      </rPr>
      <t>kamshing@hknet.com</t>
    </r>
  </si>
  <si>
    <t/>
    <r>
      <rPr>
        <u/>
        <sz val="10.5"/>
        <color theme="10"/>
        <rFont val="Calibri"/>
        <family val="2"/>
      </rPr>
      <t>http://www.dhollander.be</t>
    </r>
  </si>
  <si>
    <t/>
    <r>
      <rPr>
        <u/>
        <sz val="10.5"/>
        <color theme="10"/>
        <rFont val="Calibri"/>
        <family val="2"/>
      </rPr>
      <t>adcom@dhollander.be</t>
    </r>
  </si>
  <si>
    <t/>
    <r>
      <rPr>
        <u/>
        <sz val="10.5"/>
        <color theme="10"/>
        <rFont val="Calibri"/>
        <family val="2"/>
      </rPr>
      <t xml:space="preserve">ALAIN DHOLLANDER</t>
    </r>
  </si>
  <si>
    <t/>
    <r>
      <rPr>
        <u/>
        <sz val="10.5"/>
        <color theme="10"/>
        <rFont val="Calibri"/>
        <family val="2"/>
      </rPr>
      <t xml:space="preserve">SOFUE JAPAN</t>
    </r>
  </si>
  <si>
    <t/>
    <r>
      <rPr>
        <u/>
        <sz val="10.5"/>
        <color theme="10"/>
        <rFont val="Calibri"/>
        <family val="2"/>
      </rPr>
      <t>http://www.sofuejapan.co.jp</t>
    </r>
  </si>
  <si>
    <t/>
    <r>
      <rPr>
        <u/>
        <sz val="10.5"/>
        <color theme="10"/>
        <rFont val="Calibri"/>
        <family val="2"/>
      </rPr>
      <t xml:space="preserve">HORIZON DESIGNS</t>
    </r>
  </si>
  <si>
    <t/>
    <r>
      <rPr>
        <u/>
        <sz val="10.5"/>
        <color theme="10"/>
        <rFont val="Calibri"/>
        <family val="2"/>
      </rPr>
      <t>http://www.horizondesigns.com</t>
    </r>
  </si>
  <si>
    <t/>
    <r>
      <rPr>
        <u/>
        <sz val="10.5"/>
        <color theme="10"/>
        <rFont val="Calibri"/>
        <family val="2"/>
      </rPr>
      <t>sdickey@horizondesigns.com</t>
    </r>
  </si>
  <si>
    <t/>
    <r>
      <rPr>
        <u/>
        <sz val="10.5"/>
        <color theme="10"/>
        <rFont val="Calibri"/>
        <family val="2"/>
      </rPr>
      <t>http://www.kokusai-kako.co.jp</t>
    </r>
  </si>
  <si>
    <t/>
    <r>
      <rPr>
        <u/>
        <sz val="10.5"/>
        <color theme="10"/>
        <rFont val="Calibri"/>
        <family val="2"/>
      </rPr>
      <t>KOKUSAI-KAKO</t>
    </r>
  </si>
  <si>
    <t/>
    <r>
      <rPr>
        <u/>
        <sz val="10.5"/>
        <color theme="10"/>
        <rFont val="Calibri"/>
        <family val="2"/>
      </rPr>
      <t>y.h.bai@kokusai-kako.co.jp</t>
    </r>
  </si>
  <si>
    <t/>
    <r>
      <rPr>
        <u/>
        <sz val="10.5"/>
        <color theme="10"/>
        <rFont val="Calibri"/>
        <family val="2"/>
      </rPr>
      <t>http://www.cosmic.co.uk</t>
    </r>
  </si>
  <si>
    <t/>
    <r>
      <rPr>
        <u/>
        <sz val="10.5"/>
        <color theme="10"/>
        <rFont val="Calibri"/>
        <family val="2"/>
      </rPr>
      <t xml:space="preserve">COSMIC (ADDLESTONE)</t>
    </r>
  </si>
  <si>
    <t/>
    <r>
      <rPr>
        <u/>
        <sz val="10.5"/>
        <color theme="10"/>
        <rFont val="Calibri"/>
        <family val="2"/>
      </rPr>
      <t>stevewilliams@ltwilliams.com.au</t>
    </r>
  </si>
  <si>
    <t/>
    <r>
      <rPr>
        <u/>
        <sz val="10.5"/>
        <color theme="10"/>
        <rFont val="Calibri"/>
        <family val="2"/>
      </rPr>
      <t>http://www.ltwilliams.com.au</t>
    </r>
  </si>
  <si>
    <t/>
    <r>
      <rPr>
        <u/>
        <sz val="10.5"/>
        <color theme="10"/>
        <rFont val="Calibri"/>
        <family val="2"/>
      </rPr>
      <t xml:space="preserve">L T WILLIAMS</t>
    </r>
  </si>
  <si>
    <t/>
    <r>
      <rPr>
        <u/>
        <sz val="10.5"/>
        <color theme="10"/>
        <rFont val="Calibri"/>
        <family val="2"/>
      </rPr>
      <t>info@suretyice.com</t>
    </r>
  </si>
  <si>
    <t/>
    <r>
      <rPr>
        <u/>
        <sz val="10.5"/>
        <color theme="10"/>
        <rFont val="Calibri"/>
        <family val="2"/>
      </rPr>
      <t>http://www.suretyice.com</t>
    </r>
  </si>
  <si>
    <t/>
    <r>
      <rPr>
        <u/>
        <sz val="10.5"/>
        <color theme="10"/>
        <rFont val="Calibri"/>
        <family val="2"/>
      </rPr>
      <t xml:space="preserve">SURETY FOODS</t>
    </r>
  </si>
  <si>
    <t/>
    <r>
      <rPr>
        <u/>
        <sz val="10.5"/>
        <color theme="10"/>
        <rFont val="Calibri"/>
        <family val="2"/>
      </rPr>
      <t xml:space="preserve">JETTY ENTERPRISES</t>
    </r>
  </si>
  <si>
    <t/>
    <r>
      <rPr>
        <u/>
        <sz val="10.5"/>
        <color theme="10"/>
        <rFont val="Calibri"/>
        <family val="2"/>
      </rPr>
      <t>jetty@ms2.hinet.net</t>
    </r>
  </si>
  <si>
    <t/>
    <r>
      <rPr>
        <u/>
        <sz val="10.5"/>
        <color theme="10"/>
        <rFont val="Calibri"/>
        <family val="2"/>
      </rPr>
      <t>jamisongreen@btinternet.com</t>
    </r>
  </si>
  <si>
    <t/>
    <r>
      <rPr>
        <u/>
        <sz val="10.5"/>
        <color theme="10"/>
        <rFont val="Calibri"/>
        <family val="2"/>
      </rPr>
      <t xml:space="preserve">JAMISON &amp; GREEN</t>
    </r>
  </si>
  <si>
    <t/>
    <r>
      <rPr>
        <u/>
        <sz val="10.5"/>
        <color theme="10"/>
        <rFont val="Calibri"/>
        <family val="2"/>
      </rPr>
      <t xml:space="preserve">CLYDESTYLE FURNITURE</t>
    </r>
  </si>
  <si>
    <t/>
    <r>
      <rPr>
        <u/>
        <sz val="10.5"/>
        <color theme="10"/>
        <rFont val="Calibri"/>
        <family val="2"/>
      </rPr>
      <t xml:space="preserve">PROMAL (M) SDN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</si>
  <si>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体育及旅游休闲用品,其他,家具,家居装饰品,工艺陶瓷,玻璃工艺品,箱包,鞋,餐厨用具</t>
    </r>
  </si>
  <si>
    <t/>
    <r>
      <rPr>
        <u/>
        <sz val="10.5"/>
        <color theme="10"/>
        <rFont val="Calibri"/>
        <family val="2"/>
      </rPr>
      <t>promal@po.jaring.my</t>
    </r>
  </si>
  <si>
    <t/>
    <r>
      <rPr>
        <u/>
        <sz val="10.5"/>
        <color theme="10"/>
        <rFont val="Calibri"/>
        <family val="2"/>
      </rPr>
      <t>ryan@the-menu.com.hk</t>
    </r>
  </si>
  <si>
    <t/>
    <r>
      <rPr>
        <u/>
        <sz val="10.5"/>
        <color theme="10"/>
        <rFont val="Calibri"/>
        <family val="2"/>
      </rPr>
      <t xml:space="preserve">THE MENU</t>
    </r>
  </si>
  <si>
    <t/>
    <r>
      <rPr>
        <u/>
        <sz val="10.5"/>
        <color theme="10"/>
        <rFont val="Calibri"/>
        <family val="2"/>
      </rPr>
      <t>http://www.themenu.com.hk</t>
    </r>
  </si>
  <si>
    <t/>
    <r>
      <rPr>
        <u/>
        <sz val="10.5"/>
        <color theme="10"/>
        <rFont val="Calibri"/>
        <family val="2"/>
      </rPr>
      <t>smi_3miti@hotmail.com</t>
    </r>
  </si>
  <si>
    <t/>
    <r>
      <rPr>
        <u/>
        <sz val="10.5"/>
        <color theme="10"/>
        <rFont val="Calibri"/>
        <family val="2"/>
      </rPr>
      <t xml:space="preserve">SEA VIEW MABLE INTERNATIONAL</t>
    </r>
  </si>
  <si>
    <t/>
    <r>
      <rPr>
        <u/>
        <sz val="10.5"/>
        <color theme="10"/>
        <rFont val="Calibri"/>
        <family val="2"/>
      </rPr>
      <t>http://www.spillanes.co.nz</t>
    </r>
  </si>
  <si>
    <t/>
    <r>
      <rPr>
        <u/>
        <sz val="10.5"/>
        <color theme="10"/>
        <rFont val="Calibri"/>
        <family val="2"/>
      </rPr>
      <t>bill@spillanes.co.nz</t>
    </r>
  </si>
  <si>
    <t/>
    <r>
      <rPr>
        <u/>
        <sz val="10.5"/>
        <color theme="10"/>
        <rFont val="Calibri"/>
        <family val="2"/>
      </rPr>
      <t xml:space="preserve">SPILLANE S TRADING</t>
    </r>
  </si>
  <si>
    <t/>
    <r>
      <rPr>
        <u/>
        <sz val="10.5"/>
        <color theme="10"/>
        <rFont val="Calibri"/>
        <family val="2"/>
      </rPr>
      <t>http://www.amcorgroupusa.com</t>
    </r>
  </si>
  <si>
    <t/>
    <r>
      <rPr>
        <u/>
        <sz val="10.5"/>
        <color theme="10"/>
        <rFont val="Calibri"/>
        <family val="2"/>
      </rPr>
      <t xml:space="preserve">THE AMCOR GROUP</t>
    </r>
  </si>
  <si>
    <t/>
    <r>
      <rPr>
        <u/>
        <sz val="10.5"/>
        <color theme="10"/>
        <rFont val="Calibri"/>
        <family val="2"/>
      </rPr>
      <t>info@amcorgroupusa.com</t>
    </r>
  </si>
  <si>
    <t/>
    <r>
      <rPr>
        <u/>
        <sz val="10.5"/>
        <color theme="10"/>
        <rFont val="Calibri"/>
        <family val="2"/>
      </rPr>
      <t>http://www.keul-badkissingen.de</t>
    </r>
  </si>
  <si>
    <t/>
    <r>
      <rPr>
        <u/>
        <sz val="10.5"/>
        <color theme="10"/>
        <rFont val="Calibri"/>
        <family val="2"/>
      </rPr>
      <t xml:space="preserve">CHRISTIAN KEUL WOHNTEXTILIA</t>
    </r>
  </si>
  <si>
    <t/>
    <r>
      <rPr>
        <u/>
        <sz val="10.5"/>
        <color theme="10"/>
        <rFont val="Calibri"/>
        <family val="2"/>
      </rPr>
      <t>mail@keul-badkissingen.de</t>
    </r>
  </si>
  <si>
    <t/>
    <r>
      <rPr>
        <u/>
        <sz val="10.5"/>
        <color theme="10"/>
        <rFont val="Calibri"/>
        <family val="2"/>
      </rPr>
      <t>info@cascohome.com</t>
    </r>
  </si>
  <si>
    <t/>
    <r>
      <rPr>
        <u/>
        <sz val="10.5"/>
        <color theme="10"/>
        <rFont val="Calibri"/>
        <family val="2"/>
      </rPr>
      <t xml:space="preserve">C A SOI &amp;</t>
    </r>
  </si>
  <si>
    <t/>
    <r>
      <rPr>
        <u/>
        <sz val="10.5"/>
        <color theme="10"/>
        <rFont val="Calibri"/>
        <family val="2"/>
      </rPr>
      <t>http://www.cascohome.com</t>
    </r>
  </si>
  <si>
    <t/>
    <r>
      <rPr>
        <u/>
        <sz val="10.5"/>
        <color theme="10"/>
        <rFont val="Calibri"/>
        <family val="2"/>
      </rPr>
      <t xml:space="preserve">ETS DES VENTES POUR L AFRIQUE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</si>
  <si>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其他,医药保健品及医疗器械,家用电器,服装饰物及配件,玻璃工艺品,食品,餐厨用具</t>
    </r>
  </si>
  <si>
    <t/>
    <r>
      <rPr>
        <u/>
        <sz val="10.5"/>
        <color theme="10"/>
        <rFont val="Calibri"/>
        <family val="2"/>
      </rPr>
      <t>etseva@biznetvigator.com</t>
    </r>
  </si>
  <si>
    <t/>
    <r>
      <rPr>
        <u/>
        <sz val="10.5"/>
        <color theme="10"/>
        <rFont val="Calibri"/>
        <family val="2"/>
      </rPr>
      <t>http://www.ibgregalos.com</t>
    </r>
  </si>
  <si>
    <t/>
    <r>
      <rPr>
        <u/>
        <sz val="10.5"/>
        <color theme="10"/>
        <rFont val="Calibri"/>
        <family val="2"/>
      </rPr>
      <t xml:space="preserve">IBG REGALOS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</si>
  <si>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五金,体育及旅游休闲用品,其他,医药保健品及医疗器械,工艺陶瓷,照明产品,玻璃工艺品,箱包,鞋,餐厨用具</t>
    </r>
  </si>
  <si>
    <t/>
    <r>
      <rPr>
        <u/>
        <sz val="10.5"/>
        <color theme="10"/>
        <rFont val="Calibri"/>
        <family val="2"/>
      </rPr>
      <t>info@ibgregalos.com</t>
    </r>
  </si>
  <si>
    <t/>
    <r>
      <rPr>
        <u/>
        <sz val="10.5"/>
        <color theme="10"/>
        <rFont val="Calibri"/>
        <family val="2"/>
      </rPr>
      <t xml:space="preserve">LINO METAALWARENFABRIKAGE</t>
    </r>
  </si>
  <si>
    <t/>
    <r>
      <rPr>
        <u/>
        <sz val="10.5"/>
        <color theme="10"/>
        <rFont val="Calibri"/>
        <family val="2"/>
      </rPr>
      <t>info@lino-metaal.nl</t>
    </r>
  </si>
  <si>
    <t/>
    <r>
      <rPr>
        <u/>
        <sz val="10.5"/>
        <color theme="10"/>
        <rFont val="Calibri"/>
        <family val="2"/>
      </rPr>
      <t>http://www.lino-metaal.nl</t>
    </r>
  </si>
  <si>
    <t/>
    <r>
      <rPr>
        <u/>
        <sz val="10.5"/>
        <color theme="10"/>
        <rFont val="Calibri"/>
        <family val="2"/>
      </rPr>
      <t xml:space="preserve">T SAPANHUN KITCHENWARE</t>
    </r>
  </si>
  <si>
    <t/>
    <r>
      <rPr>
        <u/>
        <sz val="10.5"/>
        <color theme="10"/>
        <rFont val="Calibri"/>
        <family val="2"/>
      </rPr>
      <t>astromonica@infonegocio.com</t>
    </r>
  </si>
  <si>
    <t/>
    <r>
      <rPr>
        <u/>
        <sz val="10.5"/>
        <color theme="10"/>
        <rFont val="Calibri"/>
        <family val="2"/>
      </rPr>
      <t xml:space="preserve">ASTRO SISTEMAS DE INVERSION Y COMERCIO</t>
    </r>
  </si>
  <si>
    <t/>
    <r>
      <rPr>
        <u/>
        <sz val="10.5"/>
        <color theme="10"/>
        <rFont val="Calibri"/>
        <family val="2"/>
      </rPr>
      <t xml:space="preserve">SAKAI SANGYO</t>
    </r>
  </si>
  <si>
    <t/>
    <r>
      <rPr>
        <u/>
        <sz val="10.5"/>
        <color theme="10"/>
        <rFont val="Calibri"/>
        <family val="2"/>
      </rPr>
      <t>ldn04343@niftyserve.or.jp</t>
    </r>
  </si>
  <si>
    <t/>
    <r>
      <rPr>
        <u/>
        <sz val="10.5"/>
        <color theme="10"/>
        <rFont val="Calibri"/>
        <family val="2"/>
      </rPr>
      <t>http://www.kiso-sakai.com</t>
    </r>
  </si>
  <si>
    <t/>
    <r>
      <rPr>
        <u/>
        <sz val="10.5"/>
        <color theme="10"/>
        <rFont val="Calibri"/>
        <family val="2"/>
      </rPr>
      <t xml:space="preserve">GOTTAWA (HK) INDUSTRIAL</t>
    </r>
  </si>
  <si>
    <t/>
    <r>
      <rPr>
        <u/>
        <sz val="10.5"/>
        <color theme="10"/>
        <rFont val="Calibri"/>
        <family val="2"/>
      </rPr>
      <t>gottaa@globalsources.com</t>
    </r>
  </si>
  <si>
    <t/>
    <r>
      <rPr>
        <u/>
        <sz val="10.5"/>
        <color theme="10"/>
        <rFont val="Calibri"/>
        <family val="2"/>
      </rPr>
      <t>valzobi@hotmail.com</t>
    </r>
  </si>
  <si>
    <t/>
    <r>
      <rPr>
        <u/>
        <sz val="10.5"/>
        <color theme="10"/>
        <rFont val="Calibri"/>
        <family val="2"/>
      </rPr>
      <t>JUMAGOZ</t>
    </r>
  </si>
  <si>
    <t/>
    <r>
      <rPr>
        <u/>
        <sz val="10.5"/>
        <color theme="10"/>
        <rFont val="Calibri"/>
        <family val="2"/>
      </rPr>
      <t xml:space="preserve">PACIFIC GLOBAL ENTERPRISES</t>
    </r>
  </si>
  <si>
    <t/>
    <r>
      <rPr>
        <u/>
        <sz val="10.5"/>
        <color theme="10"/>
        <rFont val="Calibri"/>
        <family val="2"/>
      </rPr>
      <t>kevin@pacific-global.com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</si>
  <si>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体育及旅游休闲用品,园林用品,家具,家居装饰品,建筑及装饰材料,箱包,鞋,餐厨用具</t>
    </r>
  </si>
  <si>
    <t/>
    <r>
      <rPr>
        <u/>
        <sz val="10.5"/>
        <color theme="10"/>
        <rFont val="Calibri"/>
        <family val="2"/>
      </rPr>
      <t>http://www.pacific-global.com</t>
    </r>
  </si>
  <si>
    <t/>
    <r>
      <rPr>
        <u/>
        <sz val="10.5"/>
        <color theme="10"/>
        <rFont val="Calibri"/>
        <family val="2"/>
      </rPr>
      <t>david100@ms42.hinet.net</t>
    </r>
  </si>
  <si>
    <t/>
    <r>
      <rPr>
        <u/>
        <sz val="10.5"/>
        <color theme="10"/>
        <rFont val="Calibri"/>
        <family val="2"/>
      </rPr>
      <t xml:space="preserve">AMILIBIA Y DE LA IGLESIA</t>
    </r>
  </si>
  <si>
    <t/>
    <r>
      <rPr>
        <u/>
        <sz val="10.5"/>
        <color theme="10"/>
        <rFont val="Calibri"/>
        <family val="2"/>
      </rPr>
      <t>http://www.amig.es</t>
    </r>
  </si>
  <si>
    <t/>
    <r>
      <rPr>
        <u/>
        <sz val="10.5"/>
        <color theme="10"/>
        <rFont val="Calibri"/>
        <family val="2"/>
      </rPr>
      <t xml:space="preserve">ETS SALGADO</t>
    </r>
  </si>
  <si>
    <t/>
    <r>
      <rPr>
        <u/>
        <sz val="10.5"/>
        <color theme="10"/>
        <rFont val="Calibri"/>
        <family val="2"/>
      </rPr>
      <t xml:space="preserve">RASENTHAL GMBIL</t>
    </r>
  </si>
  <si>
    <t/>
    <r>
      <rPr>
        <u/>
        <sz val="10.5"/>
        <color theme="10"/>
        <rFont val="Calibri"/>
        <family val="2"/>
      </rPr>
      <t>thomas.sollner@rosenthal.de</t>
    </r>
  </si>
  <si>
    <t/>
    <r>
      <rPr>
        <u/>
        <sz val="10.5"/>
        <color theme="10"/>
        <rFont val="Calibri"/>
        <family val="2"/>
      </rPr>
      <t>evanmaxell@comcast.net</t>
    </r>
  </si>
  <si>
    <t/>
    <r>
      <rPr>
        <u/>
        <sz val="10.5"/>
        <color theme="10"/>
        <rFont val="Calibri"/>
        <family val="2"/>
      </rPr>
      <t xml:space="preserve">EVAN MAXELL INTERNATIONAL</t>
    </r>
  </si>
  <si>
    <t/>
    <r>
      <rPr>
        <u/>
        <sz val="10.5"/>
        <color theme="10"/>
        <rFont val="Calibri"/>
        <family val="2"/>
      </rPr>
      <t>http://www.laprudential.com</t>
    </r>
  </si>
  <si>
    <t/>
    <r>
      <rPr>
        <u/>
        <sz val="10.5"/>
        <color theme="10"/>
        <rFont val="Calibri"/>
        <family val="2"/>
      </rPr>
      <t xml:space="preserve">LA PRUDENTIAL INDUSTRIAL</t>
    </r>
  </si>
  <si>
    <t/>
    <r>
      <rPr>
        <u/>
        <sz val="10.5"/>
        <color theme="10"/>
        <rFont val="Calibri"/>
        <family val="2"/>
      </rPr>
      <t>sales@laprudential.com</t>
    </r>
  </si>
  <si>
    <t/>
    <r>
      <rPr>
        <u/>
        <sz val="10.5"/>
        <color theme="10"/>
        <rFont val="Calibri"/>
        <family val="2"/>
      </rPr>
      <t xml:space="preserve">AMIGO GROUP</t>
    </r>
  </si>
  <si>
    <t/>
    <r>
      <rPr>
        <u/>
        <sz val="10.5"/>
        <color theme="10"/>
        <rFont val="Calibri"/>
        <family val="2"/>
      </rPr>
      <t>amiggo@pochta.ru</t>
    </r>
  </si>
  <si>
    <t/>
    <r>
      <rPr>
        <u/>
        <sz val="10.5"/>
        <color theme="10"/>
        <rFont val="Calibri"/>
        <family val="2"/>
      </rPr>
      <t>http://www.amigo-group.ru</t>
    </r>
  </si>
  <si>
    <t/>
    <r>
      <rPr>
        <u/>
        <sz val="10.5"/>
        <color theme="10"/>
        <rFont val="Calibri"/>
        <family val="2"/>
      </rPr>
      <t xml:space="preserve">SUNRISE TECHNOLOGY SYSTEMS</t>
    </r>
  </si>
  <si>
    <t/>
    <r>
      <rPr>
        <u/>
        <sz val="10.5"/>
        <color theme="10"/>
        <rFont val="Calibri"/>
        <family val="2"/>
      </rPr>
      <t>http://www.sunrisets.net</t>
    </r>
  </si>
  <si>
    <t/>
    <r>
      <rPr>
        <u/>
        <sz val="10.5"/>
        <color theme="10"/>
        <rFont val="Calibri"/>
        <family val="2"/>
      </rPr>
      <t>kirex@arc.net.my</t>
    </r>
  </si>
  <si>
    <t/>
    <r>
      <rPr>
        <u/>
        <sz val="10.5"/>
        <color theme="10"/>
        <rFont val="Calibri"/>
        <family val="2"/>
      </rPr>
      <t>http://www.arc.net.my</t>
    </r>
  </si>
  <si>
    <t/>
    <r>
      <rPr>
        <u/>
        <sz val="10.5"/>
        <color theme="10"/>
        <rFont val="Calibri"/>
        <family val="2"/>
      </rPr>
      <t>I-MODE</t>
    </r>
  </si>
  <si>
    <t/>
    <r>
      <rPr>
        <u/>
        <sz val="10.5"/>
        <color theme="10"/>
        <rFont val="Calibri"/>
        <family val="2"/>
      </rPr>
      <t>http://www.8m.com</t>
    </r>
  </si>
  <si>
    <t/>
    <r>
      <rPr>
        <u/>
        <sz val="10.5"/>
        <color theme="10"/>
        <rFont val="Calibri"/>
        <family val="2"/>
      </rPr>
      <t xml:space="preserve">AL-MOKHLEF TRADING</t>
    </r>
  </si>
  <si>
    <t/>
    <r>
      <rPr>
        <u/>
        <sz val="10.5"/>
        <color theme="10"/>
        <rFont val="Calibri"/>
        <family val="2"/>
      </rPr>
      <t>almokhlefgroup@hotmail.com</t>
    </r>
  </si>
  <si>
    <t/>
    <r>
      <rPr>
        <u/>
        <sz val="10.5"/>
        <color theme="10"/>
        <rFont val="Calibri"/>
        <family val="2"/>
      </rPr>
      <t xml:space="preserve">HAYASHI SHOJI C0RPORATION</t>
    </r>
  </si>
  <si>
    <t/>
    <r>
      <rPr>
        <u/>
        <sz val="10.5"/>
        <color theme="10"/>
        <rFont val="Calibri"/>
        <family val="2"/>
      </rPr>
      <t xml:space="preserve">G-SOURCE PHILIPPINES</t>
    </r>
  </si>
  <si>
    <t/>
    <r>
      <rPr>
        <u/>
        <sz val="10.5"/>
        <color theme="10"/>
        <rFont val="Calibri"/>
        <family val="2"/>
      </rPr>
      <t>gsource@pacific.net.ph</t>
    </r>
  </si>
  <si>
    <t/>
    <r>
      <rPr>
        <u/>
        <sz val="10.5"/>
        <color theme="10"/>
        <rFont val="Calibri"/>
        <family val="2"/>
      </rPr>
      <t xml:space="preserve">BRITISH FITTINGS CO (SOUTHERN)</t>
    </r>
  </si>
  <si>
    <t/>
    <r>
      <rPr>
        <u/>
        <sz val="10.5"/>
        <color theme="10"/>
        <rFont val="Calibri"/>
        <family val="2"/>
      </rPr>
      <t>thorn.light@thornlighting.co.nz</t>
    </r>
  </si>
  <si>
    <t/>
    <r>
      <rPr>
        <u/>
        <sz val="10.5"/>
        <color theme="10"/>
        <rFont val="Calibri"/>
        <family val="2"/>
      </rPr>
      <t xml:space="preserve">THORN LIGHTING (NZ)</t>
    </r>
  </si>
  <si>
    <t/>
    <r>
      <rPr>
        <u/>
        <sz val="10.5"/>
        <color theme="10"/>
        <rFont val="Calibri"/>
        <family val="2"/>
      </rPr>
      <t>http://www.thornlighting.co.nz</t>
    </r>
  </si>
  <si>
    <t/>
    <r>
      <rPr>
        <u/>
        <sz val="10.5"/>
        <color theme="10"/>
        <rFont val="Calibri"/>
        <family val="2"/>
      </rPr>
      <t xml:space="preserve">KLIR CHEMICALS MARKETING (1994)</t>
    </r>
  </si>
  <si>
    <t/>
    <r>
      <rPr>
        <u/>
        <sz val="10.5"/>
        <color theme="10"/>
        <rFont val="Calibri"/>
        <family val="2"/>
      </rPr>
      <t>klir@netvision.net</t>
    </r>
    <r>
      <t>.il</t>
    </r>
  </si>
  <si>
    <t/>
    <r>
      <rPr>
        <u/>
        <sz val="10.5"/>
        <color theme="10"/>
        <rFont val="Calibri"/>
        <family val="2"/>
      </rPr>
      <t>http://www.klir.co.il</t>
    </r>
  </si>
  <si>
    <t/>
    <r>
      <rPr>
        <u/>
        <sz val="10.5"/>
        <color theme="10"/>
        <rFont val="Calibri"/>
        <family val="2"/>
      </rPr>
      <t>NIELSEN-GRUPPEN</t>
    </r>
  </si>
  <si>
    <t/>
    <r>
      <rPr>
        <u/>
        <sz val="10.5"/>
        <color theme="10"/>
        <rFont val="Calibri"/>
        <family val="2"/>
      </rPr>
      <t>http://www.nielsen-gruppen.dk</t>
    </r>
  </si>
  <si>
    <t/>
    <r>
      <rPr>
        <u/>
        <sz val="10.5"/>
        <color theme="10"/>
        <rFont val="Calibri"/>
        <family val="2"/>
      </rPr>
      <t>DAARBAK</t>
    </r>
  </si>
  <si>
    <t/>
    <r>
      <rPr>
        <u/>
        <sz val="10.5"/>
        <color theme="10"/>
        <rFont val="Calibri"/>
        <family val="2"/>
      </rPr>
      <t>http://www.daarbak.dk</t>
    </r>
  </si>
  <si>
    <t/>
    <r>
      <rPr>
        <u/>
        <sz val="10.5"/>
        <color theme="10"/>
        <rFont val="Calibri"/>
        <family val="2"/>
      </rPr>
      <t>daarbak@daarbak.dk</t>
    </r>
  </si>
  <si>
    <t/>
    <r>
      <rPr>
        <u/>
        <sz val="10.5"/>
        <color theme="10"/>
        <rFont val="Calibri"/>
        <family val="2"/>
      </rPr>
      <t>http://www.pare.nl</t>
    </r>
  </si>
  <si>
    <t/>
    <r>
      <rPr>
        <u/>
        <sz val="10.5"/>
        <color theme="10"/>
        <rFont val="Calibri"/>
        <family val="2"/>
      </rPr>
      <t>info@pare.nl</t>
    </r>
  </si>
  <si>
    <t/>
    <r>
      <rPr>
        <u/>
        <sz val="10.5"/>
        <color theme="10"/>
        <rFont val="Calibri"/>
        <family val="2"/>
      </rPr>
      <t>PARE</t>
    </r>
  </si>
  <si>
    <t/>
    <r>
      <rPr>
        <u/>
        <sz val="10.5"/>
        <color theme="10"/>
        <rFont val="Calibri"/>
        <family val="2"/>
      </rPr>
      <t xml:space="preserve">ADAR AUDIO AGENCIES MARKETING (1991)</t>
    </r>
  </si>
  <si>
    <t/>
    <r>
      <rPr>
        <u/>
        <sz val="10.5"/>
        <color theme="10"/>
        <rFont val="Calibri"/>
        <family val="2"/>
      </rPr>
      <t>FINE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</si>
  <si>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其他,化工产品,医药保健品及医疗器械,大型机械及设备,家用纺织品,工具,工艺陶瓷,服装饰物及配件,玩具,箱包,编织及藤铁工艺品,车辆,鞋,食品,餐厨用具</t>
    </r>
  </si>
  <si>
    <t/>
    <r>
      <rPr>
        <u/>
        <sz val="10.5"/>
        <color theme="10"/>
        <rFont val="Calibri"/>
        <family val="2"/>
      </rPr>
      <t>fine001@ktnet.co</t>
    </r>
    <r>
      <t>.kr</t>
    </r>
  </si>
  <si>
    <t/>
    <r>
      <rPr>
        <u/>
        <sz val="10.5"/>
        <color theme="10"/>
        <rFont val="Calibri"/>
        <family val="2"/>
      </rPr>
      <t>http://www.ktnet.co.kr</t>
    </r>
  </si>
  <si>
    <t/>
    <r>
      <rPr>
        <u/>
        <sz val="10.5"/>
        <color theme="10"/>
        <rFont val="Calibri"/>
        <family val="2"/>
      </rPr>
      <t xml:space="preserve">ABDULAZIZ A AL-RASHED</t>
    </r>
  </si>
  <si>
    <t/>
    <r>
      <rPr>
        <u/>
        <sz val="10.5"/>
        <color theme="10"/>
        <rFont val="Calibri"/>
        <family val="2"/>
      </rPr>
      <t>http://www.hilmars.dk</t>
    </r>
  </si>
  <si>
    <t/>
    <r>
      <rPr>
        <u/>
        <sz val="10.5"/>
        <color theme="10"/>
        <rFont val="Calibri"/>
        <family val="2"/>
      </rPr>
      <t>info@hilmars.dk</t>
    </r>
  </si>
  <si>
    <t/>
    <r>
      <rPr>
        <u/>
        <sz val="10.5"/>
        <color theme="10"/>
        <rFont val="Calibri"/>
        <family val="2"/>
      </rPr>
      <t xml:space="preserve">HILMARS AGENTUR</t>
    </r>
  </si>
  <si>
    <t/>
    <r>
      <rPr>
        <u/>
        <sz val="10.5"/>
        <color theme="10"/>
        <rFont val="Calibri"/>
        <family val="2"/>
      </rPr>
      <t xml:space="preserve">HALLO LAMPS INDIA</t>
    </r>
  </si>
  <si>
    <t/>
    <r>
      <rPr>
        <u/>
        <sz val="10.5"/>
        <color theme="10"/>
        <rFont val="Calibri"/>
        <family val="2"/>
      </rPr>
      <t>hallo@sancharnet.in</t>
    </r>
  </si>
  <si>
    <t/>
    <r>
      <rPr>
        <u/>
        <sz val="10.5"/>
        <color theme="10"/>
        <rFont val="Calibri"/>
        <family val="2"/>
      </rPr>
      <t>aglangroup@link.net</t>
    </r>
  </si>
  <si>
    <t/>
    <r>
      <rPr>
        <u/>
        <sz val="10.5"/>
        <color theme="10"/>
        <rFont val="Calibri"/>
        <family val="2"/>
      </rPr>
      <t xml:space="preserve">EL-AGLAN GROUP</t>
    </r>
  </si>
  <si>
    <t/>
    <r>
      <rPr>
        <u/>
        <sz val="10.5"/>
        <color theme="10"/>
        <rFont val="Calibri"/>
        <family val="2"/>
      </rPr>
      <t>t_abushufa@hotmail.com</t>
    </r>
  </si>
  <si>
    <t/>
    <r>
      <rPr>
        <u/>
        <sz val="10.5"/>
        <color theme="10"/>
        <rFont val="Calibri"/>
        <family val="2"/>
      </rPr>
      <t xml:space="preserve">BUSHOFA GENERAL TRADING</t>
    </r>
  </si>
  <si>
    <t/>
    <r>
      <rPr>
        <u/>
        <sz val="10.5"/>
        <color theme="10"/>
        <rFont val="Calibri"/>
        <family val="2"/>
      </rPr>
      <t>http://www.usabizs.com</t>
    </r>
  </si>
  <si>
    <t/>
    <r>
      <rPr>
        <u/>
        <sz val="10.5"/>
        <color theme="10"/>
        <rFont val="Calibri"/>
        <family val="2"/>
      </rPr>
      <t xml:space="preserve">PROSPER OVERSEAS BUSINESS CO OPERATION</t>
    </r>
  </si>
  <si>
    <t/>
    <r>
      <rPr>
        <u/>
        <sz val="10.5"/>
        <color theme="10"/>
        <rFont val="Calibri"/>
        <family val="2"/>
      </rPr>
      <t>mail@aida.dk</t>
    </r>
  </si>
  <si>
    <t/>
    <r>
      <rPr>
        <u/>
        <sz val="10.5"/>
        <color theme="10"/>
        <rFont val="Calibri"/>
        <family val="2"/>
      </rPr>
      <t>http://www.soholm-dk.com</t>
    </r>
  </si>
  <si>
    <t/>
    <r>
      <rPr>
        <u/>
        <sz val="10.5"/>
        <color theme="10"/>
        <rFont val="Calibri"/>
        <family val="2"/>
      </rPr>
      <t>SOEHOLM</t>
    </r>
  </si>
  <si>
    <t/>
    <r>
      <rPr>
        <u/>
        <sz val="10.5"/>
        <color theme="10"/>
        <rFont val="Calibri"/>
        <family val="2"/>
      </rPr>
      <t xml:space="preserve">SHAKIR S COLLECTION</t>
    </r>
  </si>
  <si>
    <t/>
    <r>
      <rPr>
        <u/>
        <sz val="10.5"/>
        <color theme="10"/>
        <rFont val="Calibri"/>
        <family val="2"/>
      </rPr>
      <t>abbas.f@cyber.net.pk</t>
    </r>
  </si>
  <si>
    <t/>
    <r>
      <rPr>
        <u/>
        <sz val="10.5"/>
        <color theme="10"/>
        <rFont val="Calibri"/>
        <family val="2"/>
      </rPr>
      <t>http://www.shakirscollection.com</t>
    </r>
  </si>
  <si>
    <t/>
    <r>
      <rPr>
        <u/>
        <sz val="10.5"/>
        <color theme="10"/>
        <rFont val="Calibri"/>
        <family val="2"/>
      </rPr>
      <t>group@richman.com.hk</t>
    </r>
  </si>
  <si>
    <t/>
    <r>
      <rPr>
        <u/>
        <sz val="10.5"/>
        <color theme="10"/>
        <rFont val="Calibri"/>
        <family val="2"/>
      </rPr>
      <t xml:space="preserve">RICHMAN GROUP</t>
    </r>
  </si>
  <si>
    <t/>
    <r>
      <rPr>
        <u/>
        <sz val="10.5"/>
        <color theme="10"/>
        <rFont val="Calibri"/>
        <family val="2"/>
      </rPr>
      <t>http://www.richman.com.hk</t>
    </r>
  </si>
  <si>
    <t/>
    <r>
      <rPr>
        <u/>
        <sz val="10.5"/>
        <color theme="10"/>
        <rFont val="Calibri"/>
        <family val="2"/>
      </rPr>
      <t>http://www.intl-spectrum.com</t>
    </r>
  </si>
  <si>
    <t/>
    <r>
      <rPr>
        <u/>
        <sz val="10.5"/>
        <color theme="10"/>
        <rFont val="Calibri"/>
        <family val="2"/>
      </rPr>
      <t xml:space="preserve">SPECTRUM INTERNATIONAL</t>
    </r>
  </si>
  <si>
    <t/>
    <r>
      <rPr>
        <u/>
        <sz val="10.5"/>
        <color theme="10"/>
        <rFont val="Calibri"/>
        <family val="2"/>
      </rPr>
      <t>spectrum_inc@hotmail.com</t>
    </r>
  </si>
  <si>
    <t/>
    <r>
      <rPr>
        <u/>
        <sz val="10.5"/>
        <color theme="10"/>
        <rFont val="Calibri"/>
        <family val="2"/>
      </rPr>
      <t xml:space="preserve">NORTH SOUTH IMPORTER &amp; WHOLESALE</t>
    </r>
  </si>
  <si>
    <t/>
    <r>
      <rPr>
        <u/>
        <sz val="10.5"/>
        <color theme="10"/>
        <rFont val="Calibri"/>
        <family val="2"/>
      </rPr>
      <t xml:space="preserve">SMITHKLINE BEECHAM</t>
    </r>
  </si>
  <si>
    <t/>
    <r>
      <rPr>
        <u/>
        <sz val="10.5"/>
        <color theme="10"/>
        <rFont val="Calibri"/>
        <family val="2"/>
      </rPr>
      <t>http://www.smithkline.com</t>
    </r>
  </si>
  <si>
    <t/>
    <r>
      <rPr>
        <u/>
        <sz val="10.5"/>
        <color theme="10"/>
        <rFont val="Calibri"/>
        <family val="2"/>
      </rPr>
      <t>postmaster@sbphrd.com</t>
    </r>
  </si>
  <si>
    <t/>
    <r>
      <rPr>
        <u/>
        <sz val="10.5"/>
        <color theme="10"/>
        <rFont val="Calibri"/>
        <family val="2"/>
      </rPr>
      <t xml:space="preserve">K TACKLE</t>
    </r>
  </si>
  <si>
    <t/>
    <r>
      <rPr>
        <u/>
        <sz val="10.5"/>
        <color theme="10"/>
        <rFont val="Calibri"/>
        <family val="2"/>
      </rPr>
      <t>minppr@iris.ocn.ne.jp</t>
    </r>
  </si>
  <si>
    <t/>
    <r>
      <rPr>
        <u/>
        <sz val="10.5"/>
        <color theme="10"/>
        <rFont val="Calibri"/>
        <family val="2"/>
      </rPr>
      <t>http://www.iris.ocn.ne.jp</t>
    </r>
  </si>
  <si>
    <t/>
    <r>
      <rPr>
        <u/>
        <sz val="10.5"/>
        <color theme="10"/>
        <rFont val="Calibri"/>
        <family val="2"/>
      </rPr>
      <t>http://www.reximinternational.com</t>
    </r>
  </si>
  <si>
    <t/>
    <r>
      <rPr>
        <u/>
        <sz val="10.5"/>
        <color theme="10"/>
        <rFont val="Calibri"/>
        <family val="2"/>
      </rPr>
      <t xml:space="preserve">REXIM INTERNATIONAL</t>
    </r>
  </si>
  <si>
    <t/>
    <r>
      <rPr>
        <u/>
        <sz val="10.5"/>
        <color theme="10"/>
        <rFont val="Calibri"/>
        <family val="2"/>
      </rPr>
      <t>jmasudal@reximinternational.com</t>
    </r>
  </si>
  <si>
    <t/>
    <r>
      <rPr>
        <u/>
        <sz val="10.5"/>
        <color theme="10"/>
        <rFont val="Calibri"/>
        <family val="2"/>
      </rPr>
      <t>http://www.kaheku.com</t>
    </r>
  </si>
  <si>
    <t/>
    <r>
      <rPr>
        <u/>
        <sz val="10.5"/>
        <color theme="10"/>
        <rFont val="Calibri"/>
        <family val="2"/>
      </rPr>
      <t xml:space="preserve">KAHEKU SCHOENES WOHNEN</t>
    </r>
  </si>
  <si>
    <t/>
    <r>
      <rPr>
        <u/>
        <sz val="10.5"/>
        <color theme="10"/>
        <rFont val="Calibri"/>
        <family val="2"/>
      </rPr>
      <t>verkauf@kaheku.com</t>
    </r>
  </si>
  <si>
    <t/>
    <r>
      <rPr>
        <u/>
        <sz val="10.5"/>
        <color theme="10"/>
        <rFont val="Calibri"/>
        <family val="2"/>
      </rPr>
      <t>http://www.nebsails.fi</t>
    </r>
  </si>
  <si>
    <t/>
    <r>
      <rPr>
        <u/>
        <sz val="10.5"/>
        <color theme="10"/>
        <rFont val="Calibri"/>
        <family val="2"/>
      </rPr>
      <t xml:space="preserve">KB NEB-SAILS</t>
    </r>
  </si>
  <si>
    <t/>
    <r>
      <rPr>
        <u/>
        <sz val="10.5"/>
        <color theme="10"/>
        <rFont val="Calibri"/>
        <family val="2"/>
      </rPr>
      <t>rikard.bjurstrom@nebsails.fi</t>
    </r>
  </si>
  <si>
    <t/>
    <r>
      <rPr>
        <u/>
        <sz val="10.5"/>
        <color theme="10"/>
        <rFont val="Calibri"/>
        <family val="2"/>
      </rPr>
      <t xml:space="preserve">GLOBAL CONCEPT TRADING</t>
    </r>
  </si>
  <si>
    <t/>
    <r>
      <rPr>
        <u/>
        <sz val="10.5"/>
        <color theme="10"/>
        <rFont val="Calibri"/>
        <family val="2"/>
      </rPr>
      <t>veeveecee@yahoo.com.sg</t>
    </r>
  </si>
  <si>
    <t/>
    <r>
      <rPr>
        <u/>
        <sz val="10.5"/>
        <color theme="10"/>
        <rFont val="Calibri"/>
        <family val="2"/>
      </rPr>
      <t xml:space="preserve">MEDICAL AMERICA</t>
    </r>
  </si>
  <si>
    <t/>
    <r>
      <rPr>
        <u/>
        <sz val="10.5"/>
        <color theme="10"/>
        <rFont val="Calibri"/>
        <family val="2"/>
      </rPr>
      <t>http://www.medicalamerica.com</t>
    </r>
  </si>
  <si>
    <t/>
    <r>
      <rPr>
        <u/>
        <sz val="10.5"/>
        <color theme="10"/>
        <rFont val="Calibri"/>
        <family val="2"/>
      </rPr>
      <t xml:space="preserve">NAM SHIANG AND</t>
    </r>
  </si>
  <si>
    <t/>
    <r>
      <rPr>
        <u/>
        <sz val="10.5"/>
        <color theme="10"/>
        <rFont val="Calibri"/>
        <family val="2"/>
      </rPr>
      <t>chootzeann@pacific.net.sg</t>
    </r>
  </si>
  <si>
    <t/>
    <r>
      <rPr>
        <u/>
        <sz val="10.5"/>
        <color theme="10"/>
        <rFont val="Calibri"/>
        <family val="2"/>
      </rPr>
      <t xml:space="preserve">CHINA OVERSEAS BUYING SERVICE (HK)</t>
    </r>
  </si>
  <si>
    <t/>
    <r>
      <rPr>
        <u/>
        <sz val="10.5"/>
        <color theme="10"/>
        <rFont val="Calibri"/>
        <family val="2"/>
      </rPr>
      <t>cobshkgling@hutchcity.com</t>
    </r>
  </si>
  <si>
    <t/>
    <r>
      <rPr>
        <u/>
        <sz val="10.5"/>
        <color theme="10"/>
        <rFont val="Calibri"/>
        <family val="2"/>
      </rPr>
      <t xml:space="preserve">CV HARAPAN BARU</t>
    </r>
  </si>
  <si>
    <t/>
    <r>
      <rPr>
        <u/>
        <sz val="10.5"/>
        <color theme="10"/>
        <rFont val="Calibri"/>
        <family val="2"/>
      </rPr>
      <t>dud36@hotmail.com</t>
    </r>
  </si>
  <si>
    <t/>
    <r>
      <rPr>
        <u/>
        <sz val="10.5"/>
        <color theme="10"/>
        <rFont val="Calibri"/>
        <family val="2"/>
      </rPr>
      <t>http://www.selokasukma.com</t>
    </r>
  </si>
  <si>
    <t/>
    <r>
      <rPr>
        <u/>
        <sz val="10.5"/>
        <color theme="10"/>
        <rFont val="Calibri"/>
        <family val="2"/>
      </rPr>
      <t xml:space="preserve">FINERA AITATEOLLISUUS</t>
    </r>
  </si>
  <si>
    <t/>
    <r>
      <rPr>
        <u/>
        <sz val="10.5"/>
        <color theme="10"/>
        <rFont val="Calibri"/>
        <family val="2"/>
      </rPr>
      <t>seloka@tm.net.my</t>
    </r>
  </si>
  <si>
    <t/>
    <r>
      <rPr>
        <u/>
        <sz val="10.5"/>
        <color theme="10"/>
        <rFont val="Calibri"/>
        <family val="2"/>
      </rPr>
      <t>http://www.worldnet.fr</t>
    </r>
  </si>
  <si>
    <t/>
    <r>
      <rPr>
        <u/>
        <sz val="10.5"/>
        <color theme="10"/>
        <rFont val="Calibri"/>
        <family val="2"/>
      </rPr>
      <t>alif@worldnet.fr</t>
    </r>
  </si>
  <si>
    <t/>
    <r>
      <rPr>
        <u/>
        <sz val="10.5"/>
        <color theme="10"/>
        <rFont val="Calibri"/>
        <family val="2"/>
      </rPr>
      <t>ALIF</t>
    </r>
  </si>
  <si>
    <t/>
    <r>
      <rPr>
        <u/>
        <sz val="10.5"/>
        <color theme="10"/>
        <rFont val="Calibri"/>
        <family val="2"/>
      </rPr>
      <t xml:space="preserve">BACK TO</t>
    </r>
  </si>
  <si>
    <t/>
    <r>
      <rPr>
        <u/>
        <sz val="10.5"/>
        <color theme="10"/>
        <rFont val="Calibri"/>
        <family val="2"/>
      </rPr>
      <t>http://www.btbproducts.com</t>
    </r>
  </si>
  <si>
    <t/>
    <r>
      <rPr>
        <u/>
        <sz val="10.5"/>
        <color theme="10"/>
        <rFont val="Calibri"/>
        <family val="2"/>
      </rPr>
      <t>alan@btbproducts.com</t>
    </r>
  </si>
  <si>
    <t/>
    <r>
      <rPr>
        <u/>
        <sz val="10.5"/>
        <color theme="10"/>
        <rFont val="Calibri"/>
        <family val="2"/>
      </rPr>
      <t>http://www.cherubini.it</t>
    </r>
  </si>
  <si>
    <t/>
    <r>
      <rPr>
        <u/>
        <sz val="10.5"/>
        <color theme="10"/>
        <rFont val="Calibri"/>
        <family val="2"/>
      </rPr>
      <t>info@cherubini.it</t>
    </r>
  </si>
  <si>
    <t/>
    <r>
      <rPr>
        <u/>
        <sz val="10.5"/>
        <color theme="10"/>
        <rFont val="Calibri"/>
        <family val="2"/>
      </rPr>
      <t>CHERUBINI</t>
    </r>
  </si>
  <si>
    <t/>
    <r>
      <rPr>
        <u/>
        <sz val="10.5"/>
        <color theme="10"/>
        <rFont val="Calibri"/>
        <family val="2"/>
      </rPr>
      <t xml:space="preserve">RICHIE ENTERPRISES</t>
    </r>
  </si>
  <si>
    <t/>
    <r>
      <rPr>
        <u/>
        <sz val="10.5"/>
        <color theme="10"/>
        <rFont val="Calibri"/>
        <family val="2"/>
      </rPr>
      <t>buy@shopagift.com</t>
    </r>
  </si>
  <si>
    <t/>
    <r>
      <rPr>
        <u/>
        <sz val="10.5"/>
        <color theme="10"/>
        <rFont val="Calibri"/>
        <family val="2"/>
      </rPr>
      <t>http://www.shopagift.com</t>
    </r>
  </si>
  <si>
    <t/>
    <r>
      <rPr>
        <u/>
        <sz val="10.5"/>
        <color theme="10"/>
        <rFont val="Calibri"/>
        <family val="2"/>
      </rPr>
      <t>http://www.albedotour.com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</si>
  <si>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五金,体育及旅游休闲用品,其他,医药保健品及医疗器械,家居用品,家用纺织品,玻璃工艺品,箱包,鞋,食品,餐厨用具</t>
    </r>
  </si>
  <si>
    <t/>
    <r>
      <rPr>
        <u/>
        <sz val="10.5"/>
        <color theme="10"/>
        <rFont val="Calibri"/>
        <family val="2"/>
      </rPr>
      <t xml:space="preserve">ALBEDO TOUR</t>
    </r>
  </si>
  <si>
    <t/>
    <r>
      <rPr>
        <u/>
        <sz val="10.5"/>
        <color theme="10"/>
        <rFont val="Calibri"/>
        <family val="2"/>
      </rPr>
      <t>fuar@albedotour.com</t>
    </r>
  </si>
  <si>
    <t/>
    <r>
      <rPr>
        <u/>
        <sz val="10.5"/>
        <color theme="10"/>
        <rFont val="Calibri"/>
        <family val="2"/>
      </rPr>
      <t xml:space="preserve">HANSEATIC ENTERPRISES (H K)</t>
    </r>
  </si>
  <si>
    <t/>
    <r>
      <rPr>
        <u/>
        <sz val="10.5"/>
        <color theme="10"/>
        <rFont val="Calibri"/>
        <family val="2"/>
      </rPr>
      <t>hanseatic108@hotmail.com</t>
    </r>
  </si>
  <si>
    <t/>
    <r>
      <rPr>
        <u/>
        <sz val="10.5"/>
        <color theme="10"/>
        <rFont val="Calibri"/>
        <family val="2"/>
      </rPr>
      <t>imkcoltd@hotmail.com</t>
    </r>
  </si>
  <si>
    <t/>
    <r>
      <rPr>
        <u/>
        <sz val="10.5"/>
        <color theme="10"/>
        <rFont val="Calibri"/>
        <family val="2"/>
      </rPr>
      <t xml:space="preserve">I M K</t>
    </r>
  </si>
  <si>
    <t/>
    <r>
      <rPr>
        <u/>
        <sz val="10.5"/>
        <color theme="10"/>
        <rFont val="Calibri"/>
        <family val="2"/>
      </rPr>
      <t xml:space="preserve">CHINA WORLD TRADING</t>
    </r>
  </si>
  <si>
    <t/>
    <r>
      <rPr>
        <u/>
        <sz val="10.5"/>
        <color theme="10"/>
        <rFont val="Calibri"/>
        <family val="2"/>
      </rPr>
      <t>errol@cwtl.com.hk</t>
    </r>
  </si>
  <si>
    <t/>
    <r>
      <rPr>
        <u/>
        <sz val="10.5"/>
        <color theme="10"/>
        <rFont val="Calibri"/>
        <family val="2"/>
      </rPr>
      <t>http://www.cwtl.com.hk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</si>
  <si>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五金,其他,家用电器,家用纺织品,工艺陶瓷,玩具,节日用品,钟表眼镜,餐厨用具</t>
    </r>
  </si>
  <si>
    <t/>
    <r>
      <rPr>
        <u/>
        <sz val="10.5"/>
        <color theme="10"/>
        <rFont val="Calibri"/>
        <family val="2"/>
      </rPr>
      <t>randbimport@yahoo.com</t>
    </r>
  </si>
  <si>
    <t/>
    <r>
      <rPr>
        <u/>
        <sz val="10.5"/>
        <color theme="10"/>
        <rFont val="Calibri"/>
        <family val="2"/>
      </rPr>
      <t xml:space="preserve">R AND B IMPORT</t>
    </r>
  </si>
  <si>
    <t/>
    <r>
      <rPr>
        <u/>
        <sz val="10.5"/>
        <color theme="10"/>
        <rFont val="Calibri"/>
        <family val="2"/>
      </rPr>
      <t xml:space="preserve">BURMTONE ELECTRONICS</t>
    </r>
  </si>
  <si>
    <t/>
    <r>
      <rPr>
        <u/>
        <sz val="10.5"/>
        <color theme="10"/>
        <rFont val="Calibri"/>
        <family val="2"/>
      </rPr>
      <t>info@burmtone.com</t>
    </r>
  </si>
  <si>
    <t/>
    <r>
      <rPr>
        <u/>
        <sz val="10.5"/>
        <color theme="10"/>
        <rFont val="Calibri"/>
        <family val="2"/>
      </rPr>
      <t>http://www.burmtone.com</t>
    </r>
  </si>
  <si>
    <t/>
    <r>
      <rPr>
        <u/>
        <sz val="10.5"/>
        <color theme="10"/>
        <rFont val="Calibri"/>
        <family val="2"/>
      </rPr>
      <t xml:space="preserve">LILA INTERNATIONAL</t>
    </r>
  </si>
  <si>
    <t/>
    <r>
      <rPr>
        <u/>
        <sz val="10.5"/>
        <color theme="10"/>
        <rFont val="Calibri"/>
        <family val="2"/>
      </rPr>
      <t>lila0205@kotis.net</t>
    </r>
  </si>
  <si>
    <t/>
    <r>
      <rPr>
        <u/>
        <sz val="10.5"/>
        <color theme="10"/>
        <rFont val="Calibri"/>
        <family val="2"/>
      </rPr>
      <t>fuji-mfg@mub.biglobe.ne.jp</t>
    </r>
  </si>
  <si>
    <t/>
    <r>
      <rPr>
        <u/>
        <sz val="10.5"/>
        <color theme="10"/>
        <rFont val="Calibri"/>
        <family val="2"/>
      </rPr>
      <t xml:space="preserve">FUJI MANUFACTURING</t>
    </r>
  </si>
  <si>
    <t/>
    <r>
      <rPr>
        <u/>
        <sz val="10.5"/>
        <color theme="10"/>
        <rFont val="Calibri"/>
        <family val="2"/>
      </rPr>
      <t>http://www.mub.biglobe.ne.jp</t>
    </r>
  </si>
  <si>
    <t/>
    <r>
      <rPr>
        <u/>
        <sz val="10.5"/>
        <color theme="10"/>
        <rFont val="Calibri"/>
        <family val="2"/>
      </rPr>
      <t>http://www.theoriginaltree.nl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</si>
  <si>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体育及旅游休闲用品,其他,医药保健品及医疗器械,家具,家居用品,家用纺织品,玻璃工艺品,箱包,鞋,餐厨用具</t>
    </r>
  </si>
  <si>
    <t/>
    <r>
      <rPr>
        <u/>
        <sz val="10.5"/>
        <color theme="10"/>
        <rFont val="Calibri"/>
        <family val="2"/>
      </rPr>
      <t>r.botman@boezerbv.nl</t>
    </r>
  </si>
  <si>
    <t/>
    <r>
      <rPr>
        <u/>
        <sz val="10.5"/>
        <color theme="10"/>
        <rFont val="Calibri"/>
        <family val="2"/>
      </rPr>
      <t xml:space="preserve">BOEZER IMPORT EXPORT</t>
    </r>
  </si>
  <si>
    <t/>
    <r>
      <rPr>
        <u/>
        <sz val="10.5"/>
        <color theme="10"/>
        <rFont val="Calibri"/>
        <family val="2"/>
      </rPr>
      <t xml:space="preserve">J&amp;K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</si>
  <si>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五金,其他,家具,家居装饰品,家用电器,服装饰物及配件,玻璃工艺品,餐厨用具</t>
    </r>
  </si>
  <si>
    <t/>
    <r>
      <rPr>
        <u/>
        <sz val="10.5"/>
        <color theme="10"/>
        <rFont val="Calibri"/>
        <family val="2"/>
      </rPr>
      <t>http://www.jkenterprisellc.org</t>
    </r>
  </si>
  <si>
    <t/>
    <r>
      <rPr>
        <u/>
        <sz val="10.5"/>
        <color theme="10"/>
        <rFont val="Calibri"/>
        <family val="2"/>
      </rPr>
      <t>jkenterprise58@hotmail.com</t>
    </r>
  </si>
  <si>
    <t/>
    <r>
      <rPr>
        <u/>
        <sz val="10.5"/>
        <color theme="10"/>
        <rFont val="Calibri"/>
        <family val="2"/>
      </rPr>
      <t xml:space="preserve">SUGIMOTO SHOKUHIN YOKI</t>
    </r>
  </si>
  <si>
    <t/>
    <r>
      <rPr>
        <u/>
        <sz val="10.5"/>
        <color theme="10"/>
        <rFont val="Calibri"/>
        <family val="2"/>
      </rPr>
      <t>http://www.utensils.com</t>
    </r>
  </si>
  <si>
    <t/>
    <r>
      <rPr>
        <u/>
        <sz val="10.5"/>
        <color theme="10"/>
        <rFont val="Calibri"/>
        <family val="2"/>
      </rPr>
      <t>aldahan@utensils.com</t>
    </r>
  </si>
  <si>
    <t/>
    <r>
      <rPr>
        <u/>
        <sz val="10.5"/>
        <color theme="10"/>
        <rFont val="Calibri"/>
        <family val="2"/>
      </rPr>
      <t xml:space="preserve">ALI H AL DAHAN &amp; SONS</t>
    </r>
  </si>
  <si>
    <t/>
    <r>
      <rPr>
        <u/>
        <sz val="10.5"/>
        <color theme="10"/>
        <rFont val="Calibri"/>
        <family val="2"/>
      </rPr>
      <t>commestero@brunettipg.it</t>
    </r>
  </si>
  <si>
    <t/>
    <r>
      <rPr>
        <u/>
        <sz val="10.5"/>
        <color theme="10"/>
        <rFont val="Calibri"/>
        <family val="2"/>
      </rPr>
      <t>http://www.brunettipg.it</t>
    </r>
  </si>
  <si>
    <t/>
    <r>
      <rPr>
        <u/>
        <sz val="10.5"/>
        <color theme="10"/>
        <rFont val="Calibri"/>
        <family val="2"/>
      </rPr>
      <t xml:space="preserve">BRUNETTI P G</t>
    </r>
  </si>
  <si>
    <t/>
    <r>
      <rPr>
        <u/>
        <sz val="10.5"/>
        <color theme="10"/>
        <rFont val="Calibri"/>
        <family val="2"/>
      </rPr>
      <t xml:space="preserve">ENTECH LOGISTICS</t>
    </r>
  </si>
  <si>
    <t/>
    <r>
      <rPr>
        <u/>
        <sz val="10.5"/>
        <color theme="10"/>
        <rFont val="Calibri"/>
        <family val="2"/>
      </rPr>
      <t>entech@bdmail.net</t>
    </r>
  </si>
  <si>
    <t/>
    <r>
      <rPr>
        <u/>
        <sz val="10.5"/>
        <color theme="10"/>
        <rFont val="Calibri"/>
        <family val="2"/>
      </rPr>
      <t>global_connexions@hotmail.com</t>
    </r>
  </si>
  <si>
    <t/>
    <r>
      <rPr>
        <u/>
        <sz val="10.5"/>
        <color theme="10"/>
        <rFont val="Calibri"/>
        <family val="2"/>
      </rPr>
      <t xml:space="preserve">PONTEX INTERNATIONAL</t>
    </r>
  </si>
  <si>
    <t/>
    <r>
      <rPr>
        <u/>
        <sz val="10.5"/>
        <color theme="10"/>
        <rFont val="Calibri"/>
        <family val="2"/>
      </rPr>
      <t>http://www.asianet.co.th</t>
    </r>
  </si>
  <si>
    <t/>
    <r>
      <rPr>
        <u/>
        <sz val="10.5"/>
        <color theme="10"/>
        <rFont val="Calibri"/>
        <family val="2"/>
      </rPr>
      <t>amarin1@asianet.co</t>
    </r>
    <r>
      <t>.th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</si>
  <si>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五金,其他,卫浴设备,园林用品,大型机械及设备,家具,家用电器,家用纺织品,工具,建筑及装饰材料,服装饰物及配件,照明产品,玩具,玻璃工艺品,礼品及赠品,箱包,节日用品,食品,餐厨用具</t>
    </r>
  </si>
  <si>
    <t/>
    <r>
      <rPr>
        <u/>
        <sz val="10.5"/>
        <color theme="10"/>
        <rFont val="Calibri"/>
        <family val="2"/>
      </rPr>
      <t xml:space="preserve">C MAHAKITYOTHA</t>
    </r>
  </si>
  <si>
    <t/>
    <r>
      <rPr>
        <u/>
        <sz val="10.5"/>
        <color theme="10"/>
        <rFont val="Calibri"/>
        <family val="2"/>
      </rPr>
      <t>http://www.hudora.de</t>
    </r>
  </si>
  <si>
    <t/>
    <r>
      <rPr>
        <u/>
        <sz val="10.5"/>
        <color theme="10"/>
        <rFont val="Calibri"/>
        <family val="2"/>
      </rPr>
      <t>c.ruediger@hudora.de</t>
    </r>
  </si>
  <si>
    <t/>
    <r>
      <rPr>
        <u/>
        <sz val="10.5"/>
        <color theme="10"/>
        <rFont val="Calibri"/>
        <family val="2"/>
      </rPr>
      <t>HUDORA</t>
    </r>
  </si>
  <si>
    <t/>
    <r>
      <rPr>
        <u/>
        <sz val="10.5"/>
        <color theme="10"/>
        <rFont val="Calibri"/>
        <family val="2"/>
      </rPr>
      <t>http://www.classic-intl.com</t>
    </r>
  </si>
  <si>
    <t/>
    <r>
      <rPr>
        <u/>
        <sz val="10.5"/>
        <color theme="10"/>
        <rFont val="Calibri"/>
        <family val="2"/>
      </rPr>
      <t>david@classic-intl.com</t>
    </r>
  </si>
  <si>
    <t/>
    <r>
      <rPr>
        <u/>
        <sz val="10.5"/>
        <color theme="10"/>
        <rFont val="Calibri"/>
        <family val="2"/>
      </rPr>
      <t xml:space="preserve">CLASSIC INTERNATIONAL</t>
    </r>
  </si>
  <si>
    <t/>
    <r>
      <rPr>
        <u/>
        <sz val="10.5"/>
        <color theme="10"/>
        <rFont val="Calibri"/>
        <family val="2"/>
      </rPr>
      <t>http://www.thepartystore.org</t>
    </r>
  </si>
  <si>
    <t/>
    <r>
      <rPr>
        <u/>
        <sz val="10.5"/>
        <color theme="10"/>
        <rFont val="Calibri"/>
        <family val="2"/>
      </rPr>
      <t xml:space="preserve">PARTY STORE</t>
    </r>
  </si>
  <si>
    <t/>
    <r>
      <rPr>
        <u/>
        <sz val="10.5"/>
        <color theme="10"/>
        <rFont val="Calibri"/>
        <family val="2"/>
      </rPr>
      <t>potpandist@hotmail.com</t>
    </r>
  </si>
  <si>
    <t/>
    <r>
      <rPr>
        <u/>
        <sz val="10.5"/>
        <color theme="10"/>
        <rFont val="Calibri"/>
        <family val="2"/>
      </rPr>
      <t xml:space="preserve">POTS &amp; PANS</t>
    </r>
  </si>
  <si>
    <t/>
    <r>
      <rPr>
        <u/>
        <sz val="10.5"/>
        <color theme="10"/>
        <rFont val="Calibri"/>
        <family val="2"/>
      </rPr>
      <t xml:space="preserve">CAB MARKETING</t>
    </r>
  </si>
  <si>
    <t/>
    <r>
      <rPr>
        <u/>
        <sz val="10.5"/>
        <color theme="10"/>
        <rFont val="Calibri"/>
        <family val="2"/>
      </rPr>
      <t>cbertrand@cabmarketing.net</t>
    </r>
  </si>
  <si>
    <t/>
    <r>
      <rPr>
        <u/>
        <sz val="10.5"/>
        <color theme="10"/>
        <rFont val="Calibri"/>
        <family val="2"/>
      </rPr>
      <t>http://www.cabmarketing.net</t>
    </r>
  </si>
  <si>
    <t/>
    <r>
      <rPr>
        <u/>
        <sz val="10.5"/>
        <color theme="10"/>
        <rFont val="Calibri"/>
        <family val="2"/>
      </rPr>
      <t xml:space="preserve">TECHNO RALCO</t>
    </r>
  </si>
  <si>
    <t/>
    <r>
      <rPr>
        <u/>
        <sz val="10.5"/>
        <color theme="10"/>
        <rFont val="Calibri"/>
        <family val="2"/>
      </rPr>
      <t>http://www.ralco.co.il</t>
    </r>
  </si>
  <si>
    <t/>
    <r>
      <rPr>
        <u/>
        <sz val="10.5"/>
        <color theme="10"/>
        <rFont val="Calibri"/>
        <family val="2"/>
      </rPr>
      <t xml:space="preserve">NIHON YOSYOKKI</t>
    </r>
  </si>
  <si>
    <t/>
    <r>
      <rPr>
        <u/>
        <sz val="10.5"/>
        <color theme="10"/>
        <rFont val="Calibri"/>
        <family val="2"/>
      </rPr>
      <t>amannheim@pierrebelvedere.com</t>
    </r>
  </si>
  <si>
    <t/>
    <r>
      <rPr>
        <u/>
        <sz val="10.5"/>
        <color theme="10"/>
        <rFont val="Calibri"/>
        <family val="2"/>
      </rPr>
      <t xml:space="preserve">PIERRE BELVEDERE</t>
    </r>
  </si>
  <si>
    <t/>
    <r>
      <rPr>
        <u/>
        <sz val="10.5"/>
        <color theme="10"/>
        <rFont val="Calibri"/>
        <family val="2"/>
      </rPr>
      <t>http://www.pierrebelvedere.com</t>
    </r>
  </si>
  <si>
    <t/>
    <r>
      <rPr>
        <u/>
        <sz val="10.5"/>
        <color theme="10"/>
        <rFont val="Calibri"/>
        <family val="2"/>
      </rPr>
      <t>http://www.pro-promotion.de</t>
    </r>
  </si>
  <si>
    <t/>
    <r>
      <rPr>
        <u/>
        <sz val="10.5"/>
        <color theme="10"/>
        <rFont val="Calibri"/>
        <family val="2"/>
      </rPr>
      <t>propromotion@t-online.de</t>
    </r>
  </si>
  <si>
    <t/>
    <r>
      <rPr>
        <u/>
        <sz val="10.5"/>
        <color theme="10"/>
        <rFont val="Calibri"/>
        <family val="2"/>
      </rPr>
      <t>PROPROMOTION</t>
    </r>
  </si>
  <si>
    <t/>
    <r>
      <rPr>
        <u/>
        <sz val="10.5"/>
        <color theme="10"/>
        <rFont val="Calibri"/>
        <family val="2"/>
      </rPr>
      <t>http://www.aisen.co.jp</t>
    </r>
  </si>
  <si>
    <t/>
    <r>
      <rPr>
        <u/>
        <sz val="10.5"/>
        <color theme="10"/>
        <rFont val="Calibri"/>
        <family val="2"/>
      </rPr>
      <t xml:space="preserve">AISEN INDUSTRIAL</t>
    </r>
  </si>
  <si>
    <t/>
    <r>
      <rPr>
        <u/>
        <sz val="10.5"/>
        <color theme="10"/>
        <rFont val="Calibri"/>
        <family val="2"/>
      </rPr>
      <t xml:space="preserve">BRITISH CANADIAN IMPORTERS (VANCOUVER)</t>
    </r>
  </si>
  <si>
    <t/>
    <r>
      <rPr>
        <u/>
        <sz val="10.5"/>
        <color theme="10"/>
        <rFont val="Calibri"/>
        <family val="2"/>
      </rPr>
      <t>http://www.kingfisherasia.com.hk</t>
    </r>
  </si>
  <si>
    <t/>
    <r>
      <rPr>
        <u/>
        <sz val="10.5"/>
        <color theme="10"/>
        <rFont val="Calibri"/>
        <family val="2"/>
      </rPr>
      <t>andy.broom@kingfisherasia.com.hk</t>
    </r>
  </si>
  <si>
    <t/>
    <r>
      <rPr>
        <u/>
        <sz val="10.5"/>
        <color theme="10"/>
        <rFont val="Calibri"/>
        <family val="2"/>
      </rPr>
      <t xml:space="preserve">B&amp;Q ASIA</t>
    </r>
  </si>
  <si>
    <t/>
    <r>
      <rPr>
        <u/>
        <sz val="10.5"/>
        <color theme="10"/>
        <rFont val="Calibri"/>
        <family val="2"/>
      </rPr>
      <t>http://www.rchagen.com</t>
    </r>
  </si>
  <si>
    <t/>
    <r>
      <rPr>
        <u/>
        <sz val="10.5"/>
        <color theme="10"/>
        <rFont val="Calibri"/>
        <family val="2"/>
      </rPr>
      <t xml:space="preserve">PRIEBE A/S - SCENETEKNIK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</si>
  <si>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体育及旅游休闲用品,化工产品,大型机械及设备,建筑及装饰材料,照明产品,食品,餐厨用具</t>
    </r>
  </si>
  <si>
    <t/>
    <r>
      <rPr>
        <u/>
        <sz val="10.5"/>
        <color theme="10"/>
        <rFont val="Calibri"/>
        <family val="2"/>
      </rPr>
      <t>tom.ferguson@rchagen.com</t>
    </r>
  </si>
  <si>
    <t/>
    <r>
      <rPr>
        <u/>
        <sz val="10.5"/>
        <color theme="10"/>
        <rFont val="Calibri"/>
        <family val="2"/>
      </rPr>
      <t xml:space="preserve">SHIV METALS</t>
    </r>
  </si>
  <si>
    <t/>
    <r>
      <rPr>
        <u/>
        <sz val="10.5"/>
        <color theme="10"/>
        <rFont val="Calibri"/>
        <family val="2"/>
      </rPr>
      <t>shivmetals@vsnl.com</t>
    </r>
  </si>
  <si>
    <t/>
    <r>
      <rPr>
        <u/>
        <sz val="10.5"/>
        <color theme="10"/>
        <rFont val="Calibri"/>
        <family val="2"/>
      </rPr>
      <t>http://www.shivkitchenware.com</t>
    </r>
  </si>
  <si>
    <t/>
    <r>
      <rPr>
        <u/>
        <sz val="10.5"/>
        <color theme="10"/>
        <rFont val="Calibri"/>
        <family val="2"/>
      </rPr>
      <t xml:space="preserve">SHENZHEN GOOD&amp;SANT INDUSTRIAL</t>
    </r>
  </si>
  <si>
    <t/>
    <r>
      <rPr>
        <u/>
        <sz val="10.5"/>
        <color theme="10"/>
        <rFont val="Calibri"/>
        <family val="2"/>
      </rPr>
      <t>lqg2921982@163.com</t>
    </r>
  </si>
  <si>
    <t/>
    <r>
      <rPr>
        <u/>
        <sz val="10.5"/>
        <color theme="10"/>
        <rFont val="Calibri"/>
        <family val="2"/>
      </rPr>
      <t>http://www.isakssongruppen.se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</si>
  <si>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其他,医药保健品及医疗器械,卫浴设备,大型机械及设备,汽车配件,照明产品,鞋,餐厨用具</t>
    </r>
  </si>
  <si>
    <t/>
    <r>
      <rPr>
        <u/>
        <sz val="10.5"/>
        <color theme="10"/>
        <rFont val="Calibri"/>
        <family val="2"/>
      </rPr>
      <t>order@isakssongruppen.se</t>
    </r>
  </si>
  <si>
    <t/>
    <r>
      <rPr>
        <u/>
        <sz val="10.5"/>
        <color theme="10"/>
        <rFont val="Calibri"/>
        <family val="2"/>
      </rPr>
      <t xml:space="preserve">ISAKSSON GRUPPEN</t>
    </r>
  </si>
  <si>
    <t/>
    <r>
      <rPr>
        <u/>
        <sz val="10.5"/>
        <color theme="10"/>
        <rFont val="Calibri"/>
        <family val="2"/>
      </rPr>
      <t>http://www.stalad.nl</t>
    </r>
  </si>
  <si>
    <t/>
    <r>
      <rPr>
        <u/>
        <sz val="10.5"/>
        <color theme="10"/>
        <rFont val="Calibri"/>
        <family val="2"/>
      </rPr>
      <t xml:space="preserve">STALAD WESTERKWARTIER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</si>
  <si>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体育及旅游休闲用品,办公文具,医药保健品及医疗器械,家具,建筑及装饰材料,餐厨用具</t>
    </r>
  </si>
  <si>
    <t/>
    <r>
      <rPr>
        <u/>
        <sz val="10.5"/>
        <color theme="10"/>
        <rFont val="Calibri"/>
        <family val="2"/>
      </rPr>
      <t>stalad@stalad.nl</t>
    </r>
  </si>
  <si>
    <t/>
    <r>
      <rPr>
        <u/>
        <sz val="10.5"/>
        <color theme="10"/>
        <rFont val="Calibri"/>
        <family val="2"/>
      </rPr>
      <t xml:space="preserve">AMERICAN BEVERAGE SYSTEMS</t>
    </r>
  </si>
  <si>
    <t/>
    <r>
      <rPr>
        <u/>
        <sz val="10.5"/>
        <color theme="10"/>
        <rFont val="Calibri"/>
        <family val="2"/>
      </rPr>
      <t>sales@americanbev.com</t>
    </r>
  </si>
  <si>
    <t/>
    <r>
      <rPr>
        <u/>
        <sz val="10.5"/>
        <color theme="10"/>
        <rFont val="Calibri"/>
        <family val="2"/>
      </rPr>
      <t>http://www.americanbev.com</t>
    </r>
  </si>
  <si>
    <t/>
    <r>
      <rPr>
        <u/>
        <sz val="10.5"/>
        <color theme="10"/>
        <rFont val="Calibri"/>
        <family val="2"/>
      </rPr>
      <t>or.chi.de</t>
    </r>
    <r>
      <t>.a@libero.it</t>
    </r>
  </si>
  <si>
    <t/>
    <r>
      <rPr>
        <u/>
        <sz val="10.5"/>
        <color theme="10"/>
        <rFont val="Calibri"/>
        <family val="2"/>
      </rPr>
      <t xml:space="preserve">OR CHI DE A</t>
    </r>
  </si>
  <si>
    <t/>
    <r>
      <rPr>
        <u/>
        <sz val="10.5"/>
        <color theme="10"/>
        <rFont val="Calibri"/>
        <family val="2"/>
      </rPr>
      <t>travisbush@hotmail.com</t>
    </r>
  </si>
  <si>
    <t/>
    <r>
      <rPr>
        <u/>
        <sz val="10.5"/>
        <color theme="10"/>
        <rFont val="Calibri"/>
        <family val="2"/>
      </rPr>
      <t xml:space="preserve">FACTORY DIRECT SALES GROUP</t>
    </r>
  </si>
  <si>
    <t/>
    <r>
      <rPr>
        <u/>
        <sz val="10.5"/>
        <color theme="10"/>
        <rFont val="Calibri"/>
        <family val="2"/>
      </rPr>
      <t xml:space="preserve">ABLE CHINA INDUSTRIAL</t>
    </r>
  </si>
  <si>
    <t/>
    <r>
      <rPr>
        <u/>
        <sz val="10.5"/>
        <color theme="10"/>
        <rFont val="Calibri"/>
        <family val="2"/>
      </rPr>
      <t>able_china@hotmail.com</t>
    </r>
  </si>
  <si>
    <t/>
    <r>
      <rPr>
        <u/>
        <sz val="10.5"/>
        <color theme="10"/>
        <rFont val="Calibri"/>
        <family val="2"/>
      </rPr>
      <t>http://www.cato.org</t>
    </r>
  </si>
  <si>
    <t/>
    <r>
      <rPr>
        <u/>
        <sz val="10.5"/>
        <color theme="10"/>
        <rFont val="Calibri"/>
        <family val="2"/>
      </rPr>
      <t>info@vermes.nl</t>
    </r>
  </si>
  <si>
    <t/>
    <r>
      <rPr>
        <u/>
        <sz val="10.5"/>
        <color theme="10"/>
        <rFont val="Calibri"/>
        <family val="2"/>
      </rPr>
      <t xml:space="preserve">G VERMES</t>
    </r>
  </si>
  <si>
    <t/>
    <r>
      <rPr>
        <u/>
        <sz val="10.5"/>
        <color theme="10"/>
        <rFont val="Calibri"/>
        <family val="2"/>
      </rPr>
      <t>http://www.vermes.nl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</si>
  <si>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体育及旅游休闲用品,其他,工艺陶瓷,服装饰物及配件,玩具,玻璃工艺品,鞋,餐厨用具</t>
    </r>
  </si>
  <si>
    <t/>
    <r>
      <rPr>
        <u/>
        <sz val="10.5"/>
        <color theme="10"/>
        <rFont val="Calibri"/>
        <family val="2"/>
      </rPr>
      <t>fantex@netvigator.com</t>
    </r>
  </si>
  <si>
    <t/>
    <r>
      <rPr>
        <u/>
        <sz val="10.5"/>
        <color theme="10"/>
        <rFont val="Calibri"/>
        <family val="2"/>
      </rPr>
      <t xml:space="preserve">
FANTEX (H K )</t>
    </r>
  </si>
  <si>
    <t/>
    <r>
      <rPr>
        <u/>
        <sz val="10.5"/>
        <color theme="10"/>
        <rFont val="Calibri"/>
        <family val="2"/>
      </rPr>
      <t xml:space="preserve">SCANMARC TRADING</t>
    </r>
  </si>
  <si>
    <t/>
    <r>
      <rPr>
        <u/>
        <sz val="10.5"/>
        <color theme="10"/>
        <rFont val="Calibri"/>
        <family val="2"/>
      </rPr>
      <t>scanmarc@post.tele.dk</t>
    </r>
  </si>
  <si>
    <t/>
    <r>
      <rPr>
        <u/>
        <sz val="10.5"/>
        <color theme="10"/>
        <rFont val="Calibri"/>
        <family val="2"/>
      </rPr>
      <t>http://www.scanmarctrading.dk</t>
    </r>
  </si>
  <si>
    <t/>
    <r>
      <rPr>
        <u/>
        <sz val="10.5"/>
        <color theme="10"/>
        <rFont val="Calibri"/>
        <family val="2"/>
      </rPr>
      <t xml:space="preserve">POLYMECH INTERNATIONAL</t>
    </r>
  </si>
  <si>
    <t/>
    <r>
      <rPr>
        <u/>
        <sz val="10.5"/>
        <color theme="10"/>
        <rFont val="Calibri"/>
        <family val="2"/>
      </rPr>
      <t>polymech@eth.net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</si>
  <si>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医药保健品及医疗器械,玻璃工艺品,电子消费品及信息产品,食品,餐厨用具</t>
    </r>
  </si>
  <si>
    <t/>
    <r>
      <rPr>
        <u/>
        <sz val="10.5"/>
        <color theme="10"/>
        <rFont val="Calibri"/>
        <family val="2"/>
      </rPr>
      <t>malekalpha@yahoo.com</t>
    </r>
  </si>
  <si>
    <t/>
    <r>
      <rPr>
        <u/>
        <sz val="10.5"/>
        <color theme="10"/>
        <rFont val="Calibri"/>
        <family val="2"/>
      </rPr>
      <t xml:space="preserve">BEST OF THE BEST ENT S</t>
    </r>
  </si>
  <si>
    <t/>
    <r>
      <rPr>
        <u/>
        <sz val="10.5"/>
        <color theme="10"/>
        <rFont val="Calibri"/>
        <family val="2"/>
      </rPr>
      <t xml:space="preserve">ACTIVE DEVELOPMENT</t>
    </r>
  </si>
  <si>
    <t/>
    <r>
      <rPr>
        <u/>
        <sz val="10.5"/>
        <color theme="10"/>
        <rFont val="Calibri"/>
        <family val="2"/>
      </rPr>
      <t>coray@.netvigator.com</t>
    </r>
  </si>
  <si>
    <t/>
    <r>
      <rPr>
        <u/>
        <sz val="10.5"/>
        <color theme="10"/>
        <rFont val="Calibri"/>
        <family val="2"/>
      </rPr>
      <t>http://www.netvigator.com</t>
    </r>
  </si>
  <si>
    <t/>
    <r>
      <rPr>
        <u/>
        <sz val="10.5"/>
        <color theme="10"/>
        <rFont val="Calibri"/>
        <family val="2"/>
      </rPr>
      <t>PIO</t>
    </r>
  </si>
  <si>
    <t/>
    <r>
      <rPr>
        <u/>
        <sz val="10.5"/>
        <color theme="10"/>
        <rFont val="Calibri"/>
        <family val="2"/>
      </rPr>
      <t>porcelain@astel.kz</t>
    </r>
  </si>
  <si>
    <t/>
    <r>
      <rPr>
        <u/>
        <sz val="10.5"/>
        <color theme="10"/>
        <rFont val="Calibri"/>
        <family val="2"/>
      </rPr>
      <t>http://www.pio.kz</t>
    </r>
  </si>
  <si>
    <t/>
    <r>
      <rPr>
        <u/>
        <sz val="10.5"/>
        <color theme="10"/>
        <rFont val="Calibri"/>
        <family val="2"/>
      </rPr>
      <t>BAMERICA</t>
    </r>
  </si>
  <si>
    <t/>
    <r>
      <rPr>
        <u/>
        <sz val="10.5"/>
        <color theme="10"/>
        <rFont val="Calibri"/>
        <family val="2"/>
      </rPr>
      <t>http://www.bamerica.us</t>
    </r>
  </si>
  <si>
    <t/>
    <r>
      <rPr>
        <u/>
        <sz val="10.5"/>
        <color theme="10"/>
        <rFont val="Calibri"/>
        <family val="2"/>
      </rPr>
      <t>http://www.cookscorrectional.com</t>
    </r>
  </si>
  <si>
    <t/>
    <r>
      <rPr>
        <u/>
        <sz val="10.5"/>
        <color theme="10"/>
        <rFont val="Calibri"/>
        <family val="2"/>
      </rPr>
      <t>jeff@cookscorrectional.com</t>
    </r>
  </si>
  <si>
    <t/>
    <r>
      <rPr>
        <u/>
        <sz val="10.5"/>
        <color theme="10"/>
        <rFont val="Calibri"/>
        <family val="2"/>
      </rPr>
      <t xml:space="preserve">COOK S CORRECTIONAL KITCHEN EQUIPMENT</t>
    </r>
  </si>
  <si>
    <t/>
    <r>
      <rPr>
        <u/>
        <sz val="10.5"/>
        <color theme="10"/>
        <rFont val="Calibri"/>
        <family val="2"/>
      </rPr>
      <t>http://www.hindusthanenterprises.co.in</t>
    </r>
  </si>
  <si>
    <t/>
    <r>
      <rPr>
        <u/>
        <sz val="10.5"/>
        <color theme="10"/>
        <rFont val="Calibri"/>
        <family val="2"/>
      </rPr>
      <t xml:space="preserve">HINDUSTHAN ENTERPRISES</t>
    </r>
  </si>
  <si>
    <t/>
    <r>
      <rPr>
        <u/>
        <sz val="10.5"/>
        <color theme="10"/>
        <rFont val="Calibri"/>
        <family val="2"/>
      </rPr>
      <t>kamal_bhuwalka@hotmail.com</t>
    </r>
  </si>
  <si>
    <t/>
    <r>
      <rPr>
        <u/>
        <sz val="10.5"/>
        <color theme="10"/>
        <rFont val="Calibri"/>
        <family val="2"/>
      </rPr>
      <t xml:space="preserve">O N BECK &amp;</t>
    </r>
  </si>
  <si>
    <t/>
    <r>
      <rPr>
        <u/>
        <sz val="10.5"/>
        <color theme="10"/>
        <rFont val="Calibri"/>
        <family val="2"/>
      </rPr>
      <t>http://www.onbeckltd.co.uk</t>
    </r>
  </si>
  <si>
    <t/>
    <r>
      <rPr>
        <u/>
        <sz val="10.5"/>
        <color theme="10"/>
        <rFont val="Calibri"/>
        <family val="2"/>
      </rPr>
      <t>sales@onbeckltd.co.uk</t>
    </r>
  </si>
  <si>
    <t/>
    <r>
      <rPr>
        <u/>
        <sz val="10.5"/>
        <color theme="10"/>
        <rFont val="Calibri"/>
        <family val="2"/>
      </rPr>
      <t xml:space="preserve">INTERSOURCE GROUP</t>
    </r>
  </si>
  <si>
    <t/>
    <r>
      <rPr>
        <u/>
        <sz val="10.5"/>
        <color theme="10"/>
        <rFont val="Calibri"/>
        <family val="2"/>
      </rPr>
      <t>paul.hamilton@intersourcegroup.com</t>
    </r>
  </si>
  <si>
    <t/>
    <r>
      <rPr>
        <u/>
        <sz val="10.5"/>
        <color theme="10"/>
        <rFont val="Calibri"/>
        <family val="2"/>
      </rPr>
      <t>http://www.intersourcegroup.com</t>
    </r>
  </si>
  <si>
    <t/>
    <r>
      <rPr>
        <u/>
        <sz val="10.5"/>
        <color theme="10"/>
        <rFont val="Calibri"/>
        <family val="2"/>
      </rPr>
      <t>almazenimport@arnet.com.ar</t>
    </r>
  </si>
  <si>
    <t/>
    <r>
      <rPr>
        <u/>
        <sz val="10.5"/>
        <color theme="10"/>
        <rFont val="Calibri"/>
        <family val="2"/>
      </rPr>
      <t xml:space="preserve">ALMAZEN IMPORT</t>
    </r>
  </si>
  <si>
    <t/>
    <r>
      <rPr>
        <u/>
        <sz val="10.5"/>
        <color theme="10"/>
        <rFont val="Calibri"/>
        <family val="2"/>
      </rPr>
      <t>http://www.almazenimport.com.ar</t>
    </r>
  </si>
  <si>
    <t/>
    <r>
      <rPr>
        <u/>
        <sz val="10.5"/>
        <color theme="10"/>
        <rFont val="Calibri"/>
        <family val="2"/>
      </rPr>
      <t xml:space="preserve">ROYAL LACEWOOD</t>
    </r>
  </si>
  <si>
    <t/>
    <r>
      <rPr>
        <u/>
        <sz val="10.5"/>
        <color theme="10"/>
        <rFont val="Calibri"/>
        <family val="2"/>
      </rPr>
      <t>roylacewood@thai.com</t>
    </r>
  </si>
  <si>
    <t/>
    <r>
      <rPr>
        <u/>
        <sz val="10.5"/>
        <color theme="10"/>
        <rFont val="Calibri"/>
        <family val="2"/>
      </rPr>
      <t>http://www.royallacewood.com</t>
    </r>
  </si>
  <si>
    <t/>
    <r>
      <rPr>
        <u/>
        <sz val="10.5"/>
        <color theme="10"/>
        <rFont val="Calibri"/>
        <family val="2"/>
      </rPr>
      <t xml:space="preserve">KOLBO TRADING</t>
    </r>
  </si>
  <si>
    <t/>
    <r>
      <rPr>
        <u/>
        <sz val="10.5"/>
        <color theme="10"/>
        <rFont val="Calibri"/>
        <family val="2"/>
      </rPr>
      <t>t.aub1800@aol.com</t>
    </r>
  </si>
  <si>
    <t/>
    <r>
      <rPr>
        <u/>
        <sz val="10.5"/>
        <color theme="10"/>
        <rFont val="Calibri"/>
        <family val="2"/>
      </rPr>
      <t>suliaogy@yahoo.com.cn</t>
    </r>
  </si>
  <si>
    <t/>
    <r>
      <rPr>
        <u/>
        <sz val="10.5"/>
        <color theme="10"/>
        <rFont val="Calibri"/>
        <family val="2"/>
      </rPr>
      <t xml:space="preserve">LIKO TRADING</t>
    </r>
  </si>
  <si>
    <t/>
    <r>
      <rPr>
        <u/>
        <sz val="10.5"/>
        <color theme="10"/>
        <rFont val="Calibri"/>
        <family val="2"/>
      </rPr>
      <t>http://www.arcoimp.com</t>
    </r>
  </si>
  <si>
    <t/>
    <r>
      <rPr>
        <u/>
        <sz val="10.5"/>
        <color theme="10"/>
        <rFont val="Calibri"/>
        <family val="2"/>
      </rPr>
      <t>arcop@mail.telepac.pt</t>
    </r>
  </si>
  <si>
    <t/>
    <r>
      <rPr>
        <u/>
        <sz val="10.5"/>
        <color theme="10"/>
        <rFont val="Calibri"/>
        <family val="2"/>
      </rPr>
      <t>ARCOIMP</t>
    </r>
  </si>
  <si>
    <t/>
    <r>
      <rPr>
        <u/>
        <sz val="10.5"/>
        <color theme="10"/>
        <rFont val="Calibri"/>
        <family val="2"/>
      </rPr>
      <t xml:space="preserve">KIAW YUEN (M) SDN</t>
    </r>
  </si>
  <si>
    <t/>
    <r>
      <rPr>
        <u/>
        <sz val="10.5"/>
        <color theme="10"/>
        <rFont val="Calibri"/>
        <family val="2"/>
      </rPr>
      <t>http://www.kiawyuen.com</t>
    </r>
  </si>
  <si>
    <t/>
    <r>
      <rPr>
        <u/>
        <sz val="10.5"/>
        <color theme="10"/>
        <rFont val="Calibri"/>
        <family val="2"/>
      </rPr>
      <t>evay@tm.net.my</t>
    </r>
  </si>
  <si>
    <t/>
    <r>
      <rPr>
        <u/>
        <sz val="10.5"/>
        <color theme="10"/>
        <rFont val="Calibri"/>
        <family val="2"/>
      </rPr>
      <t>http://www.braucke.com</t>
    </r>
  </si>
  <si>
    <t/>
    <r>
      <rPr>
        <u/>
        <sz val="10.5"/>
        <color theme="10"/>
        <rFont val="Calibri"/>
        <family val="2"/>
      </rPr>
      <t>info@braucke.com</t>
    </r>
  </si>
  <si>
    <t/>
    <r>
      <rPr>
        <u/>
        <sz val="10.5"/>
        <color theme="10"/>
        <rFont val="Calibri"/>
        <family val="2"/>
      </rPr>
      <t xml:space="preserve">GEBR VOM BRAUCKE GMBH &amp;</t>
    </r>
  </si>
  <si>
    <t/>
    <r>
      <rPr>
        <u/>
        <sz val="10.5"/>
        <color theme="10"/>
        <rFont val="Calibri"/>
        <family val="2"/>
      </rPr>
      <t xml:space="preserve">CRANE DISTRIBUTION LIMITED T/AS RAYMOR TAPWARE</t>
    </r>
  </si>
  <si>
    <t/>
    <r>
      <rPr>
        <u/>
        <sz val="10.5"/>
        <color theme="10"/>
        <rFont val="Calibri"/>
        <family val="2"/>
      </rPr>
      <t>barbara.fox@raymor.com.au</t>
    </r>
  </si>
  <si>
    <t/>
    <r>
      <rPr>
        <u/>
        <sz val="10.5"/>
        <color theme="10"/>
        <rFont val="Calibri"/>
        <family val="2"/>
      </rPr>
      <t>http://www.raymor.com.au</t>
    </r>
  </si>
  <si>
    <t/>
    <r>
      <rPr>
        <u/>
        <sz val="10.5"/>
        <color theme="10"/>
        <rFont val="Calibri"/>
        <family val="2"/>
      </rPr>
      <t xml:space="preserve">BERGER ASIA</t>
    </r>
  </si>
  <si>
    <t/>
    <r>
      <rPr>
        <u/>
        <sz val="10.5"/>
        <color theme="10"/>
        <rFont val="Calibri"/>
        <family val="2"/>
      </rPr>
      <t>http://www.tri-isys.com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</si>
  <si>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五金,体育及旅游休闲用品,其他,化工产品,家具,家居装饰品,工具,工艺陶瓷,建筑及装饰材料,照明产品,玩具,电子电气产品,箱包,自行车,节日用品,鞋,餐厨用具</t>
    </r>
  </si>
  <si>
    <t/>
    <r>
      <rPr>
        <u/>
        <sz val="10.5"/>
        <color theme="10"/>
        <rFont val="Calibri"/>
        <family val="2"/>
      </rPr>
      <t>artformjon@tri-isys.com</t>
    </r>
  </si>
  <si>
    <t/>
    <r>
      <rPr>
        <u/>
        <sz val="10.5"/>
        <color theme="10"/>
        <rFont val="Calibri"/>
        <family val="2"/>
      </rPr>
      <t xml:space="preserve">ARCOBALENO TRADING</t>
    </r>
  </si>
  <si>
    <t/>
    <r>
      <rPr>
        <u/>
        <sz val="10.5"/>
        <color theme="10"/>
        <rFont val="Calibri"/>
        <family val="2"/>
      </rPr>
      <t xml:space="preserve">LIBAIO INTERNATIONAL</t>
    </r>
  </si>
  <si>
    <t/>
    <r>
      <rPr>
        <u/>
        <sz val="10.5"/>
        <color theme="10"/>
        <rFont val="Calibri"/>
        <family val="2"/>
      </rPr>
      <t>mslee@dohoko.com</t>
    </r>
  </si>
  <si>
    <t/>
    <r>
      <rPr>
        <u/>
        <sz val="10.5"/>
        <color theme="10"/>
        <rFont val="Calibri"/>
        <family val="2"/>
      </rPr>
      <t>http://www.dohoko.com</t>
    </r>
  </si>
  <si>
    <t/>
    <r>
      <rPr>
        <u/>
        <sz val="10.5"/>
        <color theme="10"/>
        <rFont val="Calibri"/>
        <family val="2"/>
      </rPr>
      <t xml:space="preserve">AMTES INTERNATIONAL</t>
    </r>
  </si>
  <si>
    <t/>
    <r>
      <rPr>
        <u/>
        <sz val="10.5"/>
        <color theme="10"/>
        <rFont val="Calibri"/>
        <family val="2"/>
      </rPr>
      <t>amtes@gemel.com</t>
    </r>
    <r>
      <t>.er</t>
    </r>
  </si>
  <si>
    <t/>
    <r>
      <rPr>
        <u/>
        <sz val="10.5"/>
        <color theme="10"/>
        <rFont val="Calibri"/>
        <family val="2"/>
      </rPr>
      <t>http://www.gemel.com.er</t>
    </r>
  </si>
  <si>
    <t/>
    <r>
      <rPr>
        <u/>
        <sz val="10.5"/>
        <color theme="10"/>
        <rFont val="Calibri"/>
        <family val="2"/>
      </rPr>
      <t xml:space="preserve">IKARI DE MEXICO</t>
    </r>
  </si>
  <si>
    <t/>
    <r>
      <rPr>
        <u/>
        <sz val="10.5"/>
        <color theme="10"/>
        <rFont val="Calibri"/>
        <family val="2"/>
      </rPr>
      <t>ghvillalon@yahoo.com</t>
    </r>
  </si>
  <si>
    <t/>
    <r>
      <rPr>
        <u/>
        <sz val="10.5"/>
        <color theme="10"/>
        <rFont val="Calibri"/>
        <family val="2"/>
      </rPr>
      <t>http://www.s.audionline.com.sa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</si>
  <si>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卫浴设备,大型机械及设备,家具,家用电器,工艺陶瓷,建筑及装饰材料,服装饰物及配件,照明产品,玩具,玻璃工艺品,电子消费品及信息产品,电子电气产品,礼品及赠品,箱包,鞋,食品,餐厨用具</t>
    </r>
  </si>
  <si>
    <t/>
    <r>
      <rPr>
        <u/>
        <sz val="10.5"/>
        <color theme="10"/>
        <rFont val="Calibri"/>
        <family val="2"/>
      </rPr>
      <t>basmair@saudionline.com.sa</t>
    </r>
  </si>
  <si>
    <t/>
    <r>
      <rPr>
        <u/>
        <sz val="10.5"/>
        <color theme="10"/>
        <rFont val="Calibri"/>
        <family val="2"/>
      </rPr>
      <t xml:space="preserve">ABDULLAHI AL BAIJAN TRADING EST</t>
    </r>
  </si>
  <si>
    <t/>
    <r>
      <rPr>
        <u/>
        <sz val="10.5"/>
        <color theme="10"/>
        <rFont val="Calibri"/>
        <family val="2"/>
      </rPr>
      <t xml:space="preserve">ALPHA MEDICA</t>
    </r>
  </si>
  <si>
    <t/>
    <r>
      <rPr>
        <u/>
        <sz val="10.5"/>
        <color theme="10"/>
        <rFont val="Calibri"/>
        <family val="2"/>
      </rPr>
      <t>http://www.terra.com.gt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</si>
  <si>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五金,体育及旅游休闲用品,其他,办公文具,医药保健品及医疗器械,家具,家用电器,照明产品,电子电气产品,箱包,钟表眼镜,鞋,餐厨用具</t>
    </r>
  </si>
  <si>
    <t/>
    <r>
      <rPr>
        <u/>
        <sz val="10.5"/>
        <color theme="10"/>
        <rFont val="Calibri"/>
        <family val="2"/>
      </rPr>
      <t>aquinto@terra.com.gt</t>
    </r>
  </si>
  <si>
    <t/>
    <r>
      <rPr>
        <u/>
        <sz val="10.5"/>
        <color theme="10"/>
        <rFont val="Calibri"/>
        <family val="2"/>
      </rPr>
      <t xml:space="preserve">RUKNUSSIHALAH EST</t>
    </r>
  </si>
  <si>
    <t/>
    <r>
      <rPr>
        <u/>
        <sz val="10.5"/>
        <color theme="10"/>
        <rFont val="Calibri"/>
        <family val="2"/>
      </rPr>
      <t>info@romagnaplastic.com</t>
    </r>
  </si>
  <si>
    <t/>
    <r>
      <rPr>
        <u/>
        <sz val="10.5"/>
        <color theme="10"/>
        <rFont val="Calibri"/>
        <family val="2"/>
      </rPr>
      <t>http://www.romagnaplastic.com</t>
    </r>
  </si>
  <si>
    <t/>
    <r>
      <rPr>
        <u/>
        <sz val="10.5"/>
        <color theme="10"/>
        <rFont val="Calibri"/>
        <family val="2"/>
      </rPr>
      <t xml:space="preserve">ROMAGNA PLASTIC</t>
    </r>
  </si>
  <si>
    <t/>
    <r>
      <rPr>
        <u/>
        <sz val="10.5"/>
        <color theme="10"/>
        <rFont val="Calibri"/>
        <family val="2"/>
      </rPr>
      <t>astrainter@aol.com</t>
    </r>
  </si>
  <si>
    <t/>
    <r>
      <rPr>
        <u/>
        <sz val="10.5"/>
        <color theme="10"/>
        <rFont val="Calibri"/>
        <family val="2"/>
      </rPr>
      <t xml:space="preserve">ASTRA INTERNATIONAL</t>
    </r>
  </si>
  <si>
    <t/>
    <r>
      <rPr>
        <u/>
        <sz val="10.5"/>
        <color theme="10"/>
        <rFont val="Calibri"/>
        <family val="2"/>
      </rPr>
      <t>forumint@mweb.co</t>
    </r>
    <r>
      <t>.za</t>
    </r>
  </si>
  <si>
    <t/>
    <r>
      <rPr>
        <u/>
        <sz val="10.5"/>
        <color theme="10"/>
        <rFont val="Calibri"/>
        <family val="2"/>
      </rPr>
      <t xml:space="preserve">FORUM INTERNATIONAL</t>
    </r>
  </si>
  <si>
    <t/>
    <r>
      <rPr>
        <u/>
        <sz val="10.5"/>
        <color theme="10"/>
        <rFont val="Calibri"/>
        <family val="2"/>
      </rPr>
      <t xml:space="preserve">K WAH CONSTRUCTION MATERIALS (HK)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</si>
  <si>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其他,医药保健品及医疗器械,卫浴设备,园林用品,工艺陶瓷,建筑及装饰材料,玻璃工艺品,餐厨用具</t>
    </r>
  </si>
  <si>
    <t/>
    <r>
      <rPr>
        <u/>
        <sz val="10.5"/>
        <color theme="10"/>
        <rFont val="Calibri"/>
        <family val="2"/>
      </rPr>
      <t>angelachung@kwah.com</t>
    </r>
  </si>
  <si>
    <t/>
    <r>
      <rPr>
        <u/>
        <sz val="10.5"/>
        <color theme="10"/>
        <rFont val="Calibri"/>
        <family val="2"/>
      </rPr>
      <t>http://www.kwah.com</t>
    </r>
  </si>
  <si>
    <t/>
    <r>
      <rPr>
        <u/>
        <sz val="10.5"/>
        <color theme="10"/>
        <rFont val="Calibri"/>
        <family val="2"/>
      </rPr>
      <t>http://www.shoueigp.jp</t>
    </r>
  </si>
  <si>
    <t/>
    <r>
      <rPr>
        <u/>
        <sz val="10.5"/>
        <color theme="10"/>
        <rFont val="Calibri"/>
        <family val="2"/>
      </rPr>
      <t>SHOUEI</t>
    </r>
  </si>
  <si>
    <t/>
    <r>
      <rPr>
        <u/>
        <sz val="10.5"/>
        <color theme="10"/>
        <rFont val="Calibri"/>
        <family val="2"/>
      </rPr>
      <t>http://www.propert.com.au</t>
    </r>
  </si>
  <si>
    <t/>
    <r>
      <rPr>
        <u/>
        <sz val="10.5"/>
        <color theme="10"/>
        <rFont val="Calibri"/>
        <family val="2"/>
      </rPr>
      <t>propert@propert.com.au</t>
    </r>
  </si>
  <si>
    <t/>
    <r>
      <rPr>
        <u/>
        <sz val="10.5"/>
        <color theme="10"/>
        <rFont val="Calibri"/>
        <family val="2"/>
      </rPr>
      <t xml:space="preserve">C E PROPERT</t>
    </r>
  </si>
  <si>
    <t/>
    <r>
      <rPr>
        <u/>
        <sz val="10.5"/>
        <color theme="10"/>
        <rFont val="Calibri"/>
        <family val="2"/>
      </rPr>
      <t>http://www.sunderlandtrading.com</t>
    </r>
  </si>
  <si>
    <t/>
    <r>
      <rPr>
        <u/>
        <sz val="10.5"/>
        <color theme="10"/>
        <rFont val="Calibri"/>
        <family val="2"/>
      </rPr>
      <t xml:space="preserve">SUNDERLAND TRADING</t>
    </r>
  </si>
  <si>
    <t/>
    <r>
      <rPr>
        <u/>
        <sz val="10.5"/>
        <color theme="10"/>
        <rFont val="Calibri"/>
        <family val="2"/>
      </rPr>
      <t>http://www.telesat.com.co</t>
    </r>
  </si>
  <si>
    <t/>
    <r>
      <rPr>
        <u/>
        <sz val="10.5"/>
        <color theme="10"/>
        <rFont val="Calibri"/>
        <family val="2"/>
      </rPr>
      <t>BELLISIMA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</si>
  <si>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体育及旅游休闲用品,其他,办公文具,医药保健品及医疗器械,家具,家居装饰品,家用电器,家用纺织品,服装饰物及配件,照明产品,玩具,礼品及赠品,鞋,食品,餐厨用具</t>
    </r>
  </si>
  <si>
    <t/>
    <r>
      <rPr>
        <u/>
        <sz val="10.5"/>
        <color theme="10"/>
        <rFont val="Calibri"/>
        <family val="2"/>
      </rPr>
      <t>be-export@telesat.com.co</t>
    </r>
  </si>
  <si>
    <t/>
    <r>
      <rPr>
        <u/>
        <sz val="10.5"/>
        <color theme="10"/>
        <rFont val="Calibri"/>
        <family val="2"/>
      </rPr>
      <t>http://www.grandstar-overseas-ltd.com</t>
    </r>
  </si>
  <si>
    <t/>
    <r>
      <rPr>
        <u/>
        <sz val="10.5"/>
        <color theme="10"/>
        <rFont val="Calibri"/>
        <family val="2"/>
      </rPr>
      <t xml:space="preserve">GRANDSTAR OVERSEAS</t>
    </r>
  </si>
  <si>
    <t/>
    <r>
      <rPr>
        <u/>
        <sz val="10.5"/>
        <color theme="10"/>
        <rFont val="Calibri"/>
        <family val="2"/>
      </rPr>
      <t>gsmaster@grandstar2001.biz.com.hk</t>
    </r>
  </si>
  <si>
    <t/>
    <r>
      <rPr>
        <u/>
        <sz val="10.5"/>
        <color theme="10"/>
        <rFont val="Calibri"/>
        <family val="2"/>
      </rPr>
      <t>http://www.alisenkram.dk</t>
    </r>
  </si>
  <si>
    <t/>
    <r>
      <rPr>
        <u/>
        <sz val="10.5"/>
        <color theme="10"/>
        <rFont val="Calibri"/>
        <family val="2"/>
      </rPr>
      <t>mail@alisenkram.dk</t>
    </r>
  </si>
  <si>
    <t/>
    <r>
      <rPr>
        <u/>
        <sz val="10.5"/>
        <color theme="10"/>
        <rFont val="Calibri"/>
        <family val="2"/>
      </rPr>
      <t xml:space="preserve">A-L ISENKRAM EN GROS</t>
    </r>
  </si>
  <si>
    <t/>
    <r>
      <rPr>
        <u/>
        <sz val="10.5"/>
        <color theme="10"/>
        <rFont val="Calibri"/>
        <family val="2"/>
      </rPr>
      <t>tnh-trad@msn.com</t>
    </r>
  </si>
  <si>
    <t/>
    <r>
      <rPr>
        <u/>
        <sz val="10.5"/>
        <color theme="10"/>
        <rFont val="Calibri"/>
        <family val="2"/>
      </rPr>
      <t xml:space="preserve">T &amp; H TRADING</t>
    </r>
  </si>
  <si>
    <t/>
    <r>
      <rPr>
        <u/>
        <sz val="10.5"/>
        <color theme="10"/>
        <rFont val="Calibri"/>
        <family val="2"/>
      </rPr>
      <t>http://www.roberts-metpack.co.uk</t>
    </r>
  </si>
  <si>
    <t/>
    <r>
      <rPr>
        <u/>
        <sz val="10.5"/>
        <color theme="10"/>
        <rFont val="Calibri"/>
        <family val="2"/>
      </rPr>
      <t>enquiries@roberts-metpack.co.uk</t>
    </r>
  </si>
  <si>
    <t/>
    <r>
      <rPr>
        <u/>
        <sz val="10.5"/>
        <color theme="10"/>
        <rFont val="Calibri"/>
        <family val="2"/>
      </rPr>
      <t xml:space="preserve">ROBERTS METAL PACKAGING</t>
    </r>
  </si>
  <si>
    <t/>
    <r>
      <rPr>
        <u/>
        <sz val="10.5"/>
        <color theme="10"/>
        <rFont val="Calibri"/>
        <family val="2"/>
      </rPr>
      <t>http://www.diy-world.de</t>
    </r>
  </si>
  <si>
    <t/>
    <r>
      <rPr>
        <u/>
        <sz val="10.5"/>
        <color theme="10"/>
        <rFont val="Calibri"/>
        <family val="2"/>
      </rPr>
      <t>jens.ludwig@diy-world.de</t>
    </r>
  </si>
  <si>
    <t/>
    <r>
      <rPr>
        <u/>
        <sz val="10.5"/>
        <color theme="10"/>
        <rFont val="Calibri"/>
        <family val="2"/>
      </rPr>
      <t xml:space="preserve">DIY WORLD</t>
    </r>
  </si>
  <si>
    <t/>
    <r>
      <rPr>
        <u/>
        <sz val="10.5"/>
        <color theme="10"/>
        <rFont val="Calibri"/>
        <family val="2"/>
      </rPr>
      <t xml:space="preserve">CABINA MOEBLER</t>
    </r>
  </si>
  <si>
    <t/>
    <r>
      <rPr>
        <u/>
        <sz val="10.5"/>
        <color theme="10"/>
        <rFont val="Calibri"/>
        <family val="2"/>
      </rPr>
      <t>cabina@cortland.dk</t>
    </r>
  </si>
  <si>
    <t/>
    <r>
      <rPr>
        <u/>
        <sz val="10.5"/>
        <color theme="10"/>
        <rFont val="Calibri"/>
        <family val="2"/>
      </rPr>
      <t>http://www.cabina.dk</t>
    </r>
  </si>
  <si>
    <t/>
    <r>
      <rPr>
        <u/>
        <sz val="10.5"/>
        <color theme="10"/>
        <rFont val="Calibri"/>
        <family val="2"/>
      </rPr>
      <t xml:space="preserve">C &amp; M LIQUIDATORS</t>
    </r>
  </si>
  <si>
    <t/>
    <r>
      <rPr>
        <u/>
        <sz val="10.5"/>
        <color theme="10"/>
        <rFont val="Calibri"/>
        <family val="2"/>
      </rPr>
      <t>http://www.telpacific.com.au</t>
    </r>
  </si>
  <si>
    <t/>
    <r>
      <rPr>
        <u/>
        <sz val="10.5"/>
        <color theme="10"/>
        <rFont val="Calibri"/>
        <family val="2"/>
      </rPr>
      <t xml:space="preserve">ACTIVE BLINDS</t>
    </r>
  </si>
  <si>
    <t/>
    <r>
      <rPr>
        <u/>
        <sz val="10.5"/>
        <color theme="10"/>
        <rFont val="Calibri"/>
        <family val="2"/>
      </rPr>
      <t>ablinds@telpacific.com.au</t>
    </r>
  </si>
  <si>
    <t/>
    <r>
      <rPr>
        <u/>
        <sz val="10.5"/>
        <color theme="10"/>
        <rFont val="Calibri"/>
        <family val="2"/>
      </rPr>
      <t>EURO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</si>
  <si>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五金,体育及旅游休闲用品,其他,医药保健品及医疗器械,家用纺织品,工艺陶瓷,服装饰物及配件,照明产品,玻璃工艺品,箱包,鞋,餐厨用具</t>
    </r>
  </si>
  <si>
    <t/>
    <r>
      <rPr>
        <u/>
        <sz val="10.5"/>
        <color theme="10"/>
        <rFont val="Calibri"/>
        <family val="2"/>
      </rPr>
      <t>mor-gy@online.no</t>
    </r>
  </si>
  <si>
    <t/>
    <r>
      <rPr>
        <u/>
        <sz val="10.5"/>
        <color theme="10"/>
        <rFont val="Calibri"/>
        <family val="2"/>
      </rPr>
      <t xml:space="preserve">CASA CAROLINA</t>
    </r>
  </si>
  <si>
    <t/>
    <r>
      <rPr>
        <u/>
        <sz val="10.5"/>
        <color theme="10"/>
        <rFont val="Calibri"/>
        <family val="2"/>
      </rPr>
      <t>http://www.codetel.net.do</t>
    </r>
  </si>
  <si>
    <t/>
    <r>
      <rPr>
        <u/>
        <sz val="10.5"/>
        <color theme="10"/>
        <rFont val="Calibri"/>
        <family val="2"/>
      </rPr>
      <t>casacarolina@codetel.net</t>
    </r>
    <r>
      <t>.do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</si>
  <si>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体育及旅游休闲用品,其他,办公文具,家具,家居用品,玻璃工艺品,箱包,鞋,餐厨用具</t>
    </r>
  </si>
  <si>
    <t/>
    <r>
      <rPr>
        <u/>
        <sz val="10.5"/>
        <color theme="10"/>
        <rFont val="Calibri"/>
        <family val="2"/>
      </rPr>
      <t>http://www.alcologistics.com</t>
    </r>
  </si>
  <si>
    <t/>
    <r>
      <rPr>
        <u/>
        <sz val="10.5"/>
        <color theme="10"/>
        <rFont val="Calibri"/>
        <family val="2"/>
      </rPr>
      <t xml:space="preserve">ARI CORPERATOR</t>
    </r>
  </si>
  <si>
    <t/>
    <r>
      <rPr>
        <u/>
        <sz val="10.5"/>
        <color theme="10"/>
        <rFont val="Calibri"/>
        <family val="2"/>
      </rPr>
      <t>arico@telus.net</t>
    </r>
  </si>
  <si>
    <t/>
    <r>
      <rPr>
        <u/>
        <sz val="10.5"/>
        <color theme="10"/>
        <rFont val="Calibri"/>
        <family val="2"/>
      </rPr>
      <t xml:space="preserve">SLH MARKETING &amp; CONSULTING</t>
    </r>
  </si>
  <si>
    <t/>
    <r>
      <rPr>
        <u/>
        <sz val="10.5"/>
        <color theme="10"/>
        <rFont val="Calibri"/>
        <family val="2"/>
      </rPr>
      <t>suli.huang@freenet.de</t>
    </r>
  </si>
  <si>
    <t/>
    <r>
      <rPr>
        <u/>
        <sz val="10.5"/>
        <color theme="10"/>
        <rFont val="Calibri"/>
        <family val="2"/>
      </rPr>
      <t>http://www.clifflau.com</t>
    </r>
  </si>
  <si>
    <t/>
    <r>
      <rPr>
        <u/>
        <sz val="10.5"/>
        <color theme="10"/>
        <rFont val="Calibri"/>
        <family val="2"/>
      </rPr>
      <t>clifflau@clifflau.com.hk</t>
    </r>
  </si>
  <si>
    <t/>
    <r>
      <rPr>
        <u/>
        <sz val="10.5"/>
        <color theme="10"/>
        <rFont val="Calibri"/>
        <family val="2"/>
      </rPr>
      <t xml:space="preserve">CLIFF LAU &amp;</t>
    </r>
  </si>
  <si>
    <t/>
    <r>
      <rPr>
        <u/>
        <sz val="10.5"/>
        <color theme="10"/>
        <rFont val="Calibri"/>
        <family val="2"/>
      </rPr>
      <t xml:space="preserve">FULLMAX IMPORT &amp; EXPORT</t>
    </r>
  </si>
  <si>
    <t/>
    <r>
      <rPr>
        <u/>
        <sz val="10.5"/>
        <color theme="10"/>
        <rFont val="Calibri"/>
        <family val="2"/>
      </rPr>
      <t>fullmaxwholesale@yahoo.com</t>
    </r>
  </si>
  <si>
    <t/>
    <r>
      <rPr>
        <u/>
        <sz val="10.5"/>
        <color theme="10"/>
        <rFont val="Calibri"/>
        <family val="2"/>
      </rPr>
      <t>http://www.fullmax.usa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</si>
  <si>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个人护理用具,五金,体育及旅游休闲用品,其他,办公文具,医药保健品及医疗器械,园林用品,家具,家用电器,建筑及装饰材料,服装饰物及配件,玻璃工艺品,箱包,钟表眼镜,食品,餐厨用具</t>
    </r>
  </si>
  <si>
    <t/>
    <r>
      <rPr>
        <u/>
        <sz val="10.5"/>
        <color theme="10"/>
        <rFont val="Calibri"/>
        <family val="2"/>
      </rPr>
      <t>bdasia@bdasia.com.hk</t>
    </r>
  </si>
  <si>
    <t/>
    <r>
      <rPr>
        <u/>
        <sz val="10.5"/>
        <color theme="10"/>
        <rFont val="Calibri"/>
        <family val="2"/>
      </rPr>
      <t xml:space="preserve">B AND D (ASIA)</t>
    </r>
  </si>
  <si>
    <t/>
    <r>
      <rPr>
        <u/>
        <sz val="10.5"/>
        <color theme="10"/>
        <rFont val="Calibri"/>
        <family val="2"/>
      </rPr>
      <t>http://www.bdasia.com.hk</t>
    </r>
  </si>
  <si>
    <t/>
    <r>
      <rPr>
        <u/>
        <sz val="10.5"/>
        <color theme="10"/>
        <rFont val="Calibri"/>
        <family val="2"/>
      </rPr>
      <t>fare@netvigator.com</t>
    </r>
  </si>
  <si>
    <t/>
    <r>
      <rPr>
        <u/>
        <sz val="10.5"/>
        <color theme="10"/>
        <rFont val="Calibri"/>
        <family val="2"/>
      </rPr>
      <t xml:space="preserve">FAR EAST INTERNATIONAL</t>
    </r>
  </si>
  <si>
    <t/>
    <r>
      <rPr>
        <u/>
        <sz val="10.5"/>
        <color theme="10"/>
        <rFont val="Calibri"/>
        <family val="2"/>
      </rPr>
      <t>maxis95@yahoo.com</t>
    </r>
  </si>
  <si>
    <t/>
    <r>
      <rPr>
        <u/>
        <sz val="10.5"/>
        <color theme="10"/>
        <rFont val="Calibri"/>
        <family val="2"/>
      </rPr>
      <t xml:space="preserve">CARNEGIE MELLON UNIVERSITY</t>
    </r>
  </si>
  <si>
    <t/>
    <r>
      <rPr>
        <u/>
        <sz val="10.5"/>
        <color theme="10"/>
        <rFont val="Calibri"/>
        <family val="2"/>
      </rPr>
      <t xml:space="preserve">
MUELLER SAFE GERHARD MUELLER</t>
    </r>
  </si>
  <si>
    <t/>
    <r>
      <rPr>
        <u/>
        <sz val="10.5"/>
        <color theme="10"/>
        <rFont val="Calibri"/>
        <family val="2"/>
      </rPr>
      <t>http://www.mueller-safe.de</t>
    </r>
  </si>
  <si>
    <t/>
    <r>
      <rPr>
        <u/>
        <sz val="10.5"/>
        <color theme="10"/>
        <rFont val="Calibri"/>
        <family val="2"/>
      </rPr>
      <t>info@mueller-safe.de</t>
    </r>
  </si>
  <si>
    <t/>
    <r>
      <rPr>
        <u/>
        <sz val="10.5"/>
        <color theme="10"/>
        <rFont val="Calibri"/>
        <family val="2"/>
      </rPr>
      <t>drterrance@hotmail.com</t>
    </r>
  </si>
  <si>
    <t/>
    <r>
      <rPr>
        <u/>
        <sz val="10.5"/>
        <color theme="10"/>
        <rFont val="Calibri"/>
        <family val="2"/>
      </rPr>
      <t xml:space="preserve">BFC IMPORT &amp; EXPORT (PVT)</t>
    </r>
  </si>
  <si>
    <t/>
    <r>
      <rPr>
        <u/>
        <sz val="10.5"/>
        <color theme="10"/>
        <rFont val="Calibri"/>
        <family val="2"/>
      </rPr>
      <t>http://www.bargreen.com</t>
    </r>
  </si>
  <si>
    <t/>
    <r>
      <rPr>
        <u/>
        <sz val="10.5"/>
        <color theme="10"/>
        <rFont val="Calibri"/>
        <family val="2"/>
      </rPr>
      <t>becatalog@bargreen.com</t>
    </r>
  </si>
  <si>
    <t/>
    <r>
      <rPr>
        <u/>
        <sz val="10.5"/>
        <color theme="10"/>
        <rFont val="Calibri"/>
        <family val="2"/>
      </rPr>
      <t>BARGREEN-ELLINGSON</t>
    </r>
  </si>
  <si>
    <t/>
    <r>
      <rPr>
        <u/>
        <sz val="10.5"/>
        <color theme="10"/>
        <rFont val="Calibri"/>
        <family val="2"/>
      </rPr>
      <t>euroasiaproducts@cfl.rr.com</t>
    </r>
  </si>
  <si>
    <t/>
    <r>
      <rPr>
        <u/>
        <sz val="10.5"/>
        <color theme="10"/>
        <rFont val="Calibri"/>
        <family val="2"/>
      </rPr>
      <t>http://www.euroasiaproducts.com</t>
    </r>
  </si>
  <si>
    <t/>
    <r>
      <rPr>
        <u/>
        <sz val="10.5"/>
        <color theme="10"/>
        <rFont val="Calibri"/>
        <family val="2"/>
      </rPr>
      <t xml:space="preserve">EUROASIA PRODUCTS</t>
    </r>
  </si>
  <si>
    <t/>
    <r>
      <rPr>
        <u/>
        <sz val="10.5"/>
        <color theme="10"/>
        <rFont val="Calibri"/>
        <family val="2"/>
      </rPr>
      <t>ellen@ebase4.com</t>
    </r>
  </si>
  <si>
    <t/>
    <r>
      <rPr>
        <u/>
        <sz val="10.5"/>
        <color theme="10"/>
        <rFont val="Calibri"/>
        <family val="2"/>
      </rPr>
      <t>http://www.ebase4.com</t>
    </r>
  </si>
  <si>
    <t/>
    <r>
      <rPr>
        <u/>
        <sz val="10.5"/>
        <color theme="10"/>
        <rFont val="Calibri"/>
        <family val="2"/>
      </rPr>
      <t xml:space="preserve">BASE4 GROUP</t>
    </r>
  </si>
  <si>
    <t/>
    <r>
      <rPr>
        <u/>
        <sz val="10.5"/>
        <color theme="10"/>
        <rFont val="Calibri"/>
        <family val="2"/>
      </rPr>
      <t>enquiries@aldershotgreenhouses.com</t>
    </r>
  </si>
  <si>
    <t/>
    <r>
      <rPr>
        <u/>
        <sz val="10.5"/>
        <color theme="10"/>
        <rFont val="Calibri"/>
        <family val="2"/>
      </rPr>
      <t xml:space="preserve">ALDERSHOT GREENHOUSES</t>
    </r>
  </si>
  <si>
    <t/>
    <r>
      <rPr>
        <u/>
        <sz val="10.5"/>
        <color theme="10"/>
        <rFont val="Calibri"/>
        <family val="2"/>
      </rPr>
      <t>http://www.aldershotgreenhouses.com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</si>
  <si>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个人护理用具,其他,医药保健品及医疗器械,园林用品,家具,家用纺织品,工艺陶瓷,玻璃工艺品,箱包,食品,餐厨用具</t>
    </r>
  </si>
  <si>
    <t/>
    <r>
      <rPr>
        <u/>
        <sz val="10.5"/>
        <color theme="10"/>
        <rFont val="Calibri"/>
        <family val="2"/>
      </rPr>
      <t>djafaraly@wanadoo.fr</t>
    </r>
  </si>
  <si>
    <t/>
    <r>
      <rPr>
        <u/>
        <sz val="10.5"/>
        <color theme="10"/>
        <rFont val="Calibri"/>
        <family val="2"/>
      </rPr>
      <t xml:space="preserve">MAGASIN HYPER CENTER</t>
    </r>
  </si>
  <si>
    <t/>
    <r>
      <rPr>
        <u/>
        <sz val="10.5"/>
        <color theme="10"/>
        <rFont val="Calibri"/>
        <family val="2"/>
      </rPr>
      <t>http://www.henrygross.co.uk</t>
    </r>
  </si>
  <si>
    <t/>
    <r>
      <rPr>
        <u/>
        <sz val="10.5"/>
        <color theme="10"/>
        <rFont val="Calibri"/>
        <family val="2"/>
      </rPr>
      <t>roger@henrygross.co.uk</t>
    </r>
  </si>
  <si>
    <t/>
    <r>
      <rPr>
        <u/>
        <sz val="10.5"/>
        <color theme="10"/>
        <rFont val="Calibri"/>
        <family val="2"/>
      </rPr>
      <t xml:space="preserve">HENRY GROSS</t>
    </r>
  </si>
  <si>
    <t/>
    <r>
      <rPr>
        <u/>
        <sz val="10.5"/>
        <color theme="10"/>
        <rFont val="Calibri"/>
        <family val="2"/>
      </rPr>
      <t>http://www.trophy.com.au</t>
    </r>
  </si>
  <si>
    <t/>
    <r>
      <rPr>
        <u/>
        <sz val="10.5"/>
        <color theme="10"/>
        <rFont val="Calibri"/>
        <family val="2"/>
      </rPr>
      <t>kevin@trophy.com.au</t>
    </r>
  </si>
  <si>
    <t/>
    <r>
      <rPr>
        <u/>
        <sz val="10.5"/>
        <color theme="10"/>
        <rFont val="Calibri"/>
        <family val="2"/>
      </rPr>
      <t xml:space="preserve">STYLES FACTORY</t>
    </r>
  </si>
  <si>
    <t/>
    <r>
      <rPr>
        <u/>
        <sz val="10.5"/>
        <color theme="10"/>
        <rFont val="Calibri"/>
        <family val="2"/>
      </rPr>
      <t>http://www.bigfoot.com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</si>
  <si>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体育及旅游休闲用品,其他,园林用品,大型机械及设备,家具,家居用品,家居装饰品,家用纺织品,工艺陶瓷,玻璃工艺品,节日用品,餐厨用具</t>
    </r>
  </si>
  <si>
    <t/>
    <r>
      <rPr>
        <u/>
        <sz val="10.5"/>
        <color theme="10"/>
        <rFont val="Calibri"/>
        <family val="2"/>
      </rPr>
      <t>david.ho@bigfoot.com</t>
    </r>
  </si>
  <si>
    <t/>
    <r>
      <rPr>
        <u/>
        <sz val="10.5"/>
        <color theme="10"/>
        <rFont val="Calibri"/>
        <family val="2"/>
      </rPr>
      <t xml:space="preserve">FAITHFUL DEVELOPMENT</t>
    </r>
  </si>
  <si>
    <t/>
    <r>
      <rPr>
        <u/>
        <sz val="10.5"/>
        <color theme="10"/>
        <rFont val="Calibri"/>
        <family val="2"/>
      </rPr>
      <t xml:space="preserve">BG BL CORPORATION LTD (SEOUL)</t>
    </r>
  </si>
  <si>
    <t/>
    <r>
      <rPr>
        <u/>
        <sz val="10.5"/>
        <color theme="10"/>
        <rFont val="Calibri"/>
        <family val="2"/>
      </rPr>
      <t>enterpola@yahoo.com</t>
    </r>
    <r>
      <t>.kr,</t>
    </r>
    <r>
      <rPr>
        <u/>
        <sz val="10.5"/>
        <color theme="10"/>
        <rFont val="Calibri"/>
        <family val="2"/>
      </rPr>
      <t>polaris62@163.com</t>
    </r>
  </si>
  <si>
    <t/>
    <r>
      <rPr>
        <u/>
        <sz val="10.5"/>
        <color theme="10"/>
        <rFont val="Calibri"/>
        <family val="2"/>
      </rPr>
      <t>http://www.norrona-vm.no</t>
    </r>
  </si>
  <si>
    <t/>
    <r>
      <rPr>
        <u/>
        <sz val="10.5"/>
        <color theme="10"/>
        <rFont val="Calibri"/>
        <family val="2"/>
      </rPr>
      <t>firma@norrona-vm.no</t>
    </r>
  </si>
  <si>
    <t/>
    <r>
      <rPr>
        <u/>
        <sz val="10.5"/>
        <color theme="10"/>
        <rFont val="Calibri"/>
        <family val="2"/>
      </rPr>
      <t xml:space="preserve">NORROENA VEKTER &amp; MASKINER</t>
    </r>
  </si>
  <si>
    <t/>
    <r>
      <rPr>
        <u/>
        <sz val="10.5"/>
        <color theme="10"/>
        <rFont val="Calibri"/>
        <family val="2"/>
      </rPr>
      <t>http://www.sinyoke.de</t>
    </r>
  </si>
  <si>
    <t/>
    <r>
      <rPr>
        <u/>
        <sz val="10.5"/>
        <color theme="10"/>
        <rFont val="Calibri"/>
        <family val="2"/>
      </rPr>
      <t xml:space="preserve">SINYOKE TRADING</t>
    </r>
  </si>
  <si>
    <t/>
    <r>
      <rPr>
        <u/>
        <sz val="10.5"/>
        <color theme="10"/>
        <rFont val="Calibri"/>
        <family val="2"/>
      </rPr>
      <t>sinyoke@t-online.de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</si>
  <si>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体育及旅游休闲用品,其他,家具,家居装饰品,照明产品,玻璃工艺品,电子消费品及信息产品,箱包,鞋,食品,餐厨用具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</si>
  <si>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>ecotext@yahoo.com</t>
    </r>
  </si>
  <si>
    <t/>
    <r>
      <rPr>
        <u/>
        <sz val="10.5"/>
        <color theme="10"/>
        <rFont val="Calibri"/>
        <family val="2"/>
      </rPr>
      <t>http://www.iaswww.com</t>
    </r>
  </si>
  <si>
    <t/>
    <r>
      <rPr>
        <u/>
        <sz val="10.5"/>
        <color theme="10"/>
        <rFont val="Calibri"/>
        <family val="2"/>
      </rPr>
      <t xml:space="preserve">ECONOMIC TEXTILES</t>
    </r>
  </si>
  <si>
    <t/>
    <r>
      <rPr>
        <u/>
        <sz val="10.5"/>
        <color theme="10"/>
        <rFont val="Calibri"/>
        <family val="2"/>
      </rPr>
      <t xml:space="preserve">DREAMWORKS U S A &amp;</t>
    </r>
  </si>
  <si>
    <t/>
    <r>
      <rPr>
        <u/>
        <sz val="10.5"/>
        <color theme="10"/>
        <rFont val="Calibri"/>
        <family val="2"/>
      </rPr>
      <t>dreamworks2@aol.com</t>
    </r>
  </si>
  <si>
    <t/>
    <r>
      <rPr>
        <u/>
        <sz val="10.5"/>
        <color theme="10"/>
        <rFont val="Calibri"/>
        <family val="2"/>
      </rPr>
      <t>SHOWERTEK</t>
    </r>
  </si>
  <si>
    <t/>
    <r>
      <rPr>
        <u/>
        <sz val="10.5"/>
        <color theme="10"/>
        <rFont val="Calibri"/>
        <family val="2"/>
      </rPr>
      <t>http://www.showertek.com</t>
    </r>
  </si>
  <si>
    <t/>
    <r>
      <rPr>
        <u/>
        <sz val="10.5"/>
        <color theme="10"/>
        <rFont val="Calibri"/>
        <family val="2"/>
      </rPr>
      <t xml:space="preserve">NIIGATA BOEKI</t>
    </r>
  </si>
  <si>
    <t/>
    <r>
      <rPr>
        <u/>
        <sz val="10.5"/>
        <color theme="10"/>
        <rFont val="Calibri"/>
        <family val="2"/>
      </rPr>
      <t>niigatac@info-niigata.or.jp</t>
    </r>
  </si>
  <si>
    <t/>
    <r>
      <rPr>
        <u/>
        <sz val="10.5"/>
        <color theme="10"/>
        <rFont val="Calibri"/>
        <family val="2"/>
      </rPr>
      <t>http://www.info-niigata.or.jp</t>
    </r>
  </si>
  <si>
    <t/>
    <r>
      <rPr>
        <u/>
        <sz val="10.5"/>
        <color theme="10"/>
        <rFont val="Calibri"/>
        <family val="2"/>
      </rPr>
      <t>info@richie-target.com.hk</t>
    </r>
  </si>
  <si>
    <t/>
    <r>
      <rPr>
        <u/>
        <sz val="10.5"/>
        <color theme="10"/>
        <rFont val="Calibri"/>
        <family val="2"/>
      </rPr>
      <t>http://www.richie-target.com.hk</t>
    </r>
  </si>
  <si>
    <t/>
    <r>
      <rPr>
        <u/>
        <sz val="10.5"/>
        <color theme="10"/>
        <rFont val="Calibri"/>
        <family val="2"/>
      </rPr>
      <t xml:space="preserve">RICHIE TARGET</t>
    </r>
  </si>
  <si>
    <t/>
    <r>
      <rPr>
        <u/>
        <sz val="10.5"/>
        <color theme="10"/>
        <rFont val="Calibri"/>
        <family val="2"/>
      </rPr>
      <t>http://www.rajaset.fi</t>
    </r>
  </si>
  <si>
    <t/>
    <r>
      <rPr>
        <u/>
        <sz val="10.5"/>
        <color theme="10"/>
        <rFont val="Calibri"/>
        <family val="2"/>
      </rPr>
      <t>kalevi.rajanen@rajaset.fi</t>
    </r>
  </si>
  <si>
    <t/>
    <r>
      <rPr>
        <u/>
        <sz val="10.5"/>
        <color theme="10"/>
        <rFont val="Calibri"/>
        <family val="2"/>
      </rPr>
      <t>RAJASET</t>
    </r>
  </si>
  <si>
    <t/>
    <r>
      <rPr>
        <u/>
        <sz val="10.5"/>
        <color theme="10"/>
        <rFont val="Calibri"/>
        <family val="2"/>
      </rPr>
      <t>SCHNUERLE</t>
    </r>
  </si>
  <si>
    <t/>
    <r>
      <rPr>
        <u/>
        <sz val="10.5"/>
        <color theme="10"/>
        <rFont val="Calibri"/>
        <family val="2"/>
      </rPr>
      <t>http://www.schnuerle.de</t>
    </r>
  </si>
  <si>
    <t/>
    <r>
      <rPr>
        <u/>
        <sz val="10.5"/>
        <color theme="10"/>
        <rFont val="Calibri"/>
        <family val="2"/>
      </rPr>
      <t>f.w.schnuerle@t-online.de</t>
    </r>
  </si>
  <si>
    <t/>
    <r>
      <rPr>
        <u/>
        <sz val="10.5"/>
        <color theme="10"/>
        <rFont val="Calibri"/>
        <family val="2"/>
      </rPr>
      <t>info@sabita.it</t>
    </r>
  </si>
  <si>
    <t/>
    <r>
      <rPr>
        <u/>
        <sz val="10.5"/>
        <color theme="10"/>
        <rFont val="Calibri"/>
        <family val="2"/>
      </rPr>
      <t>http://www.sabita.it</t>
    </r>
  </si>
  <si>
    <t/>
    <r>
      <rPr>
        <u/>
        <sz val="10.5"/>
        <color theme="10"/>
        <rFont val="Calibri"/>
        <family val="2"/>
      </rPr>
      <t>SAB</t>
    </r>
  </si>
  <si>
    <t/>
    <r>
      <rPr>
        <u/>
        <sz val="10.5"/>
        <color theme="10"/>
        <rFont val="Calibri"/>
        <family val="2"/>
      </rPr>
      <t>http://www.bradcokitchen.com</t>
    </r>
  </si>
  <si>
    <t/>
    <r>
      <rPr>
        <u/>
        <sz val="10.5"/>
        <color theme="10"/>
        <rFont val="Calibri"/>
        <family val="2"/>
      </rPr>
      <t xml:space="preserve">ALFI IMPORTS</t>
    </r>
  </si>
  <si>
    <t/>
    <r>
      <rPr>
        <u/>
        <sz val="10.5"/>
        <color theme="10"/>
        <rFont val="Calibri"/>
        <family val="2"/>
      </rPr>
      <t>info@bradcokitchen.com</t>
    </r>
  </si>
  <si>
    <t/>
    <r>
      <rPr>
        <u/>
        <sz val="10.5"/>
        <color theme="10"/>
        <rFont val="Calibri"/>
        <family val="2"/>
      </rPr>
      <t>sinexco@cyberway.com.sg</t>
    </r>
  </si>
  <si>
    <t/>
    <r>
      <rPr>
        <u/>
        <sz val="10.5"/>
        <color theme="10"/>
        <rFont val="Calibri"/>
        <family val="2"/>
      </rPr>
      <t>SINEXIMCO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</si>
  <si>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个人护理用具,其他,医药保健品及医疗器械,服装饰物及配件,玻璃工艺品,餐厨用具</t>
    </r>
  </si>
  <si>
    <t/>
    <r>
      <rPr>
        <u/>
        <sz val="10.5"/>
        <color theme="10"/>
        <rFont val="Calibri"/>
        <family val="2"/>
      </rPr>
      <t>jurajura12@hotmail.com</t>
    </r>
  </si>
  <si>
    <t/>
    <r>
      <rPr>
        <u/>
        <sz val="10.5"/>
        <color theme="10"/>
        <rFont val="Calibri"/>
        <family val="2"/>
      </rPr>
      <t xml:space="preserve">ANAIS CONFECTION</t>
    </r>
  </si>
  <si>
    <t/>
    <r>
      <rPr>
        <u/>
        <sz val="10.5"/>
        <color theme="10"/>
        <rFont val="Calibri"/>
        <family val="2"/>
      </rPr>
      <t>http://www.eland.co.kr</t>
    </r>
  </si>
  <si>
    <t/>
    <r>
      <rPr>
        <u/>
        <sz val="10.5"/>
        <color theme="10"/>
        <rFont val="Calibri"/>
        <family val="2"/>
      </rPr>
      <t>jwpark@eland.co</t>
    </r>
    <r>
      <t>.kr</t>
    </r>
  </si>
  <si>
    <t/>
    <r>
      <rPr>
        <u/>
        <sz val="10.5"/>
        <color theme="10"/>
        <rFont val="Calibri"/>
        <family val="2"/>
      </rPr>
      <t xml:space="preserve">2001 OUT LET</t>
    </r>
  </si>
  <si>
    <t/>
    <r>
      <rPr>
        <u/>
        <sz val="10.5"/>
        <color theme="10"/>
        <rFont val="Calibri"/>
        <family val="2"/>
      </rPr>
      <t xml:space="preserve">BUBBA S BAR B Q OVENS</t>
    </r>
  </si>
  <si>
    <t/>
    <r>
      <rPr>
        <u/>
        <sz val="10.5"/>
        <color theme="10"/>
        <rFont val="Calibri"/>
        <family val="2"/>
      </rPr>
      <t>http://www.bubbasovens.com</t>
    </r>
  </si>
  <si>
    <t/>
    <r>
      <rPr>
        <u/>
        <sz val="10.5"/>
        <color theme="10"/>
        <rFont val="Calibri"/>
        <family val="2"/>
      </rPr>
      <t>ollie@bubbasovens.com</t>
    </r>
  </si>
  <si>
    <t/>
    <r>
      <rPr>
        <u/>
        <sz val="10.5"/>
        <color theme="10"/>
        <rFont val="Calibri"/>
        <family val="2"/>
      </rPr>
      <t xml:space="preserve">HOMELINE CREATION</t>
    </r>
  </si>
  <si>
    <t/>
    <r>
      <rPr>
        <u/>
        <sz val="10.5"/>
        <color theme="10"/>
        <rFont val="Calibri"/>
        <family val="2"/>
      </rPr>
      <t>eddie@homeline.cn</t>
    </r>
  </si>
  <si>
    <t/>
    <r>
      <rPr>
        <u/>
        <sz val="10.5"/>
        <color theme="10"/>
        <rFont val="Calibri"/>
        <family val="2"/>
      </rPr>
      <t>http://www.homeline.cn</t>
    </r>
  </si>
  <si>
    <t/>
    <r>
      <rPr>
        <u/>
        <sz val="10.5"/>
        <color theme="10"/>
        <rFont val="Calibri"/>
        <family val="2"/>
      </rPr>
      <t xml:space="preserve">AGRODOM(GROUP)SP Z O O</t>
    </r>
  </si>
  <si>
    <t/>
    <r>
      <rPr>
        <u/>
        <sz val="10.5"/>
        <color theme="10"/>
        <rFont val="Calibri"/>
        <family val="2"/>
      </rPr>
      <t>daliankmk@sohu.com</t>
    </r>
  </si>
  <si>
    <t/>
    <r>
      <rPr>
        <u/>
        <sz val="10.5"/>
        <color theme="10"/>
        <rFont val="Calibri"/>
        <family val="2"/>
      </rPr>
      <t>DALIANKUMIKAPLASTICCO;LTD</t>
    </r>
  </si>
  <si>
    <t/>
    <r>
      <rPr>
        <u/>
        <sz val="10.5"/>
        <color theme="10"/>
        <rFont val="Calibri"/>
        <family val="2"/>
      </rPr>
      <t>disanti@ono.com</t>
    </r>
  </si>
  <si>
    <t/>
    <r>
      <rPr>
        <u/>
        <sz val="10.5"/>
        <color theme="10"/>
        <rFont val="Calibri"/>
        <family val="2"/>
      </rPr>
      <t xml:space="preserve">C B DISANTI MOTOR</t>
    </r>
  </si>
  <si>
    <t/>
    <r>
      <rPr>
        <u/>
        <sz val="10.5"/>
        <color theme="10"/>
        <rFont val="Calibri"/>
        <family val="2"/>
      </rPr>
      <t xml:space="preserve">KENIX STATIONERIES &amp; GIFTS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</si>
  <si>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体育及旅游休闲用品,其他,医药保健品及医疗器械,家用电器,工艺陶瓷,玻璃工艺品,箱包,餐厨用具</t>
    </r>
  </si>
  <si>
    <t/>
    <r>
      <rPr>
        <u/>
        <sz val="10.5"/>
        <color theme="10"/>
        <rFont val="Calibri"/>
        <family val="2"/>
      </rPr>
      <t>siewkhentan@pd.jaring.my</t>
    </r>
  </si>
  <si>
    <t/>
    <r>
      <rPr>
        <u/>
        <sz val="10.5"/>
        <color theme="10"/>
        <rFont val="Calibri"/>
        <family val="2"/>
      </rPr>
      <t xml:space="preserve">THE TRAVEL SHOP</t>
    </r>
  </si>
  <si>
    <t/>
    <r>
      <rPr>
        <u/>
        <sz val="10.5"/>
        <color theme="10"/>
        <rFont val="Calibri"/>
        <family val="2"/>
      </rPr>
      <t>http://www.hihostels.ca</t>
    </r>
  </si>
  <si>
    <t/>
    <r>
      <rPr>
        <u/>
        <sz val="10.5"/>
        <color theme="10"/>
        <rFont val="Calibri"/>
        <family val="2"/>
      </rPr>
      <t>http://www.bekkoame.ne.jp</t>
    </r>
  </si>
  <si>
    <t/>
    <r>
      <rPr>
        <u/>
        <sz val="10.5"/>
        <color theme="10"/>
        <rFont val="Calibri"/>
        <family val="2"/>
      </rPr>
      <t xml:space="preserve">ADLER AND</t>
    </r>
  </si>
  <si>
    <t/>
    <r>
      <rPr>
        <u/>
        <sz val="10.5"/>
        <color theme="10"/>
        <rFont val="Calibri"/>
        <family val="2"/>
      </rPr>
      <t>daisyo@bekkoame.ne.jp</t>
    </r>
  </si>
  <si>
    <t/>
    <r>
      <rPr>
        <u/>
        <sz val="10.5"/>
        <color theme="10"/>
        <rFont val="Calibri"/>
        <family val="2"/>
      </rPr>
      <t xml:space="preserve">OLICA SANGYO</t>
    </r>
  </si>
  <si>
    <t/>
    <r>
      <rPr>
        <u/>
        <sz val="10.5"/>
        <color theme="10"/>
        <rFont val="Calibri"/>
        <family val="2"/>
      </rPr>
      <t xml:space="preserve">CITRUS DESIGN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</si>
  <si>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体育及旅游休闲用品,家具,家用电器,建筑及装饰材料,照明产品,玩具,玻璃工艺品,电子消费品及信息产品,餐厨用具</t>
    </r>
  </si>
  <si>
    <t/>
    <r>
      <rPr>
        <u/>
        <sz val="10.5"/>
        <color theme="10"/>
        <rFont val="Calibri"/>
        <family val="2"/>
      </rPr>
      <t>martin@citrusgroup.ie</t>
    </r>
  </si>
  <si>
    <t/>
    <r>
      <rPr>
        <u/>
        <sz val="10.5"/>
        <color theme="10"/>
        <rFont val="Calibri"/>
        <family val="2"/>
      </rPr>
      <t>http://www.citrusgroup.ie</t>
    </r>
  </si>
  <si>
    <t/>
    <r>
      <rPr>
        <u/>
        <sz val="10.5"/>
        <color theme="10"/>
        <rFont val="Calibri"/>
        <family val="2"/>
      </rPr>
      <t>http://www.qed.co.uk</t>
    </r>
  </si>
  <si>
    <t/>
    <r>
      <rPr>
        <u/>
        <sz val="10.5"/>
        <color theme="10"/>
        <rFont val="Calibri"/>
        <family val="2"/>
      </rPr>
      <t>panic@qed.co.uk</t>
    </r>
  </si>
  <si>
    <t/>
    <r>
      <rPr>
        <u/>
        <sz val="10.5"/>
        <color theme="10"/>
        <rFont val="Calibri"/>
        <family val="2"/>
      </rPr>
      <t xml:space="preserve">QED AUDIO PRODUCTS</t>
    </r>
  </si>
  <si>
    <t/>
    <r>
      <rPr>
        <u/>
        <sz val="10.5"/>
        <color theme="10"/>
        <rFont val="Calibri"/>
        <family val="2"/>
      </rPr>
      <t>http://www.aetilley.co.nz</t>
    </r>
  </si>
  <si>
    <t/>
    <r>
      <rPr>
        <u/>
        <sz val="10.5"/>
        <color theme="10"/>
        <rFont val="Calibri"/>
        <family val="2"/>
      </rPr>
      <t>a.e.tilley@clear.net.nz</t>
    </r>
  </si>
  <si>
    <t/>
    <r>
      <rPr>
        <u/>
        <sz val="10.5"/>
        <color theme="10"/>
        <rFont val="Calibri"/>
        <family val="2"/>
      </rPr>
      <t xml:space="preserve">A E TILLEY</t>
    </r>
  </si>
  <si>
    <t/>
    <r>
      <rPr>
        <u/>
        <sz val="10.5"/>
        <color theme="10"/>
        <rFont val="Calibri"/>
        <family val="2"/>
      </rPr>
      <t>kai2851@yahoo.com.cn</t>
    </r>
  </si>
  <si>
    <t/>
    <r>
      <rPr>
        <u/>
        <sz val="10.5"/>
        <color theme="10"/>
        <rFont val="Calibri"/>
        <family val="2"/>
      </rPr>
      <t xml:space="preserve">LAI`S INDUSTRY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</si>
  <si>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五金,体育及旅游休闲用品,其他,家具,家居用品,家用电器,家用纺织品,工艺陶瓷,服装饰物及配件,照明产品,玻璃工艺品,箱包,鞋,餐厨用具</t>
    </r>
  </si>
  <si>
    <t/>
    <r>
      <rPr>
        <u/>
        <sz val="10.5"/>
        <color theme="10"/>
        <rFont val="Calibri"/>
        <family val="2"/>
      </rPr>
      <t>h.matsui@k-onishi.co.jp</t>
    </r>
  </si>
  <si>
    <t/>
    <r>
      <rPr>
        <u/>
        <sz val="10.5"/>
        <color theme="10"/>
        <rFont val="Calibri"/>
        <family val="2"/>
      </rPr>
      <t>http://www.k-onishi.co.jp</t>
    </r>
  </si>
  <si>
    <t/>
    <r>
      <rPr>
        <u/>
        <sz val="10.5"/>
        <color theme="10"/>
        <rFont val="Calibri"/>
        <family val="2"/>
      </rPr>
      <t xml:space="preserve">K ONISHI</t>
    </r>
  </si>
  <si>
    <t/>
    <r>
      <rPr>
        <u/>
        <sz val="10.5"/>
        <color theme="10"/>
        <rFont val="Calibri"/>
        <family val="2"/>
      </rPr>
      <t xml:space="preserve">SHREE KRISHNA OVERSEAS</t>
    </r>
  </si>
  <si>
    <t/>
    <r>
      <rPr>
        <u/>
        <sz val="10.5"/>
        <color theme="10"/>
        <rFont val="Calibri"/>
        <family val="2"/>
      </rPr>
      <t>dipakgoyal@rediffmail.com</t>
    </r>
  </si>
  <si>
    <t/>
    <r>
      <rPr>
        <u/>
        <sz val="10.5"/>
        <color theme="10"/>
        <rFont val="Calibri"/>
        <family val="2"/>
      </rPr>
      <t xml:space="preserve">G-TECH INTERNATIONAL (HOLDINGS)</t>
    </r>
  </si>
  <si>
    <t/>
    <r>
      <rPr>
        <u/>
        <sz val="10.5"/>
        <color theme="10"/>
        <rFont val="Calibri"/>
        <family val="2"/>
      </rPr>
      <t>info@g-vision.com.hk</t>
    </r>
  </si>
  <si>
    <t/>
    <r>
      <rPr>
        <u/>
        <sz val="10.5"/>
        <color theme="10"/>
        <rFont val="Calibri"/>
        <family val="2"/>
      </rPr>
      <t>http://www.g-vision.com.hk</t>
    </r>
  </si>
  <si>
    <t/>
    <r>
      <rPr>
        <u/>
        <sz val="10.5"/>
        <color theme="10"/>
        <rFont val="Calibri"/>
        <family val="2"/>
      </rPr>
      <t>bargal2@netvision.net</t>
    </r>
    <r>
      <t>.il</t>
    </r>
  </si>
  <si>
    <t/>
    <r>
      <rPr>
        <u/>
        <sz val="10.5"/>
        <color theme="10"/>
        <rFont val="Calibri"/>
        <family val="2"/>
      </rPr>
      <t xml:space="preserve">HANDASAT MIZOG AVIR L T D</t>
    </r>
  </si>
  <si>
    <t/>
    <r>
      <rPr>
        <u/>
        <sz val="10.5"/>
        <color theme="10"/>
        <rFont val="Calibri"/>
        <family val="2"/>
      </rPr>
      <t>lmcclave@designermoulding.com</t>
    </r>
  </si>
  <si>
    <t/>
    <r>
      <rPr>
        <u/>
        <sz val="10.5"/>
        <color theme="10"/>
        <rFont val="Calibri"/>
        <family val="2"/>
      </rPr>
      <t xml:space="preserve">DESIGNER MOULDING</t>
    </r>
  </si>
  <si>
    <t/>
    <r>
      <rPr>
        <u/>
        <sz val="10.5"/>
        <color theme="10"/>
        <rFont val="Calibri"/>
        <family val="2"/>
      </rPr>
      <t>http://www.designermoulding.com</t>
    </r>
  </si>
  <si>
    <t/>
    <r>
      <rPr>
        <u/>
        <sz val="10.5"/>
        <color theme="10"/>
        <rFont val="Calibri"/>
        <family val="2"/>
      </rPr>
      <t>AITOC</t>
    </r>
  </si>
  <si>
    <t/>
    <r>
      <rPr>
        <u/>
        <sz val="10.5"/>
        <color theme="10"/>
        <rFont val="Calibri"/>
        <family val="2"/>
      </rPr>
      <t>http://www.aidoc.co.jp</t>
    </r>
  </si>
  <si>
    <t/>
    <r>
      <rPr>
        <u/>
        <sz val="10.5"/>
        <color theme="10"/>
        <rFont val="Calibri"/>
        <family val="2"/>
      </rPr>
      <t>j-itoh@aidoc.co</t>
    </r>
    <r>
      <t>.jp</t>
    </r>
  </si>
  <si>
    <t/>
    <r>
      <rPr>
        <u/>
        <sz val="10.5"/>
        <color theme="10"/>
        <rFont val="Calibri"/>
        <family val="2"/>
      </rPr>
      <t xml:space="preserve">DURATRON INDUSTRIES</t>
    </r>
  </si>
  <si>
    <t/>
    <r>
      <rPr>
        <u/>
        <sz val="10.5"/>
        <color theme="10"/>
        <rFont val="Calibri"/>
        <family val="2"/>
      </rPr>
      <t>duratron@sbcglobal.net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</si>
  <si>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五金,医药保健品及医疗器械,家具,家居装饰品,玻璃工艺品,电子消费品及信息产品,餐厨用具</t>
    </r>
  </si>
  <si>
    <t/>
    <r>
      <rPr>
        <u/>
        <sz val="10.5"/>
        <color theme="10"/>
        <rFont val="Calibri"/>
        <family val="2"/>
      </rPr>
      <t xml:space="preserve">PT KORIN METAL-ARTS</t>
    </r>
  </si>
  <si>
    <t/>
    <r>
      <rPr>
        <u/>
        <sz val="10.5"/>
        <color theme="10"/>
        <rFont val="Calibri"/>
        <family val="2"/>
      </rPr>
      <t>korin01@cbn.net.id</t>
    </r>
  </si>
  <si>
    <t/>
    <r>
      <rPr>
        <u/>
        <sz val="10.5"/>
        <color theme="10"/>
        <rFont val="Calibri"/>
        <family val="2"/>
      </rPr>
      <t xml:space="preserve">FAVOR BRIDGE</t>
    </r>
  </si>
  <si>
    <t/>
    <r>
      <rPr>
        <u/>
        <sz val="10.5"/>
        <color theme="10"/>
        <rFont val="Calibri"/>
        <family val="2"/>
      </rPr>
      <t>fbc.a6@msa.hinet.net</t>
    </r>
  </si>
  <si>
    <t/>
    <r>
      <rPr>
        <u/>
        <sz val="10.5"/>
        <color theme="10"/>
        <rFont val="Calibri"/>
        <family val="2"/>
      </rPr>
      <t>richard@romman.com</t>
    </r>
  </si>
  <si>
    <t/>
    <r>
      <rPr>
        <u/>
        <sz val="10.5"/>
        <color theme="10"/>
        <rFont val="Calibri"/>
        <family val="2"/>
      </rPr>
      <t>http://www.romman.com</t>
    </r>
  </si>
  <si>
    <t/>
    <r>
      <rPr>
        <u/>
        <sz val="10.5"/>
        <color theme="10"/>
        <rFont val="Calibri"/>
        <family val="2"/>
      </rPr>
      <t>ROM-MAN</t>
    </r>
  </si>
  <si>
    <t/>
    <r>
      <rPr>
        <u/>
        <sz val="10.5"/>
        <color theme="10"/>
        <rFont val="Calibri"/>
        <family val="2"/>
      </rPr>
      <t>EKORT</t>
    </r>
  </si>
  <si>
    <t/>
    <r>
      <rPr>
        <u/>
        <sz val="10.5"/>
        <color theme="10"/>
        <rFont val="Calibri"/>
        <family val="2"/>
      </rPr>
      <t>klan@ekort.ru</t>
    </r>
  </si>
  <si>
    <t/>
    <r>
      <rPr>
        <u/>
        <sz val="10.5"/>
        <color theme="10"/>
        <rFont val="Calibri"/>
        <family val="2"/>
      </rPr>
      <t>http://www.ekort.ru</t>
    </r>
  </si>
  <si>
    <t/>
    <r>
      <rPr>
        <u/>
        <sz val="10.5"/>
        <color theme="10"/>
        <rFont val="Calibri"/>
        <family val="2"/>
      </rPr>
      <t>http://www.normarkcanada.com</t>
    </r>
  </si>
  <si>
    <t/>
    <r>
      <rPr>
        <u/>
        <sz val="10.5"/>
        <color theme="10"/>
        <rFont val="Calibri"/>
        <family val="2"/>
      </rPr>
      <t>info@normarkcanada.com</t>
    </r>
  </si>
  <si>
    <t/>
    <r>
      <rPr>
        <u/>
        <sz val="10.5"/>
        <color theme="10"/>
        <rFont val="Calibri"/>
        <family val="2"/>
      </rPr>
      <t>NORMARK</t>
    </r>
  </si>
  <si>
    <t/>
    <r>
      <rPr>
        <u/>
        <sz val="10.5"/>
        <color theme="10"/>
        <rFont val="Calibri"/>
        <family val="2"/>
      </rPr>
      <t>BARNES</t>
    </r>
  </si>
  <si>
    <t/>
    <r>
      <rPr>
        <u/>
        <sz val="10.5"/>
        <color theme="10"/>
        <rFont val="Calibri"/>
        <family val="2"/>
      </rPr>
      <t>http://www.bun.com</t>
    </r>
  </si>
  <si>
    <t/>
    <r>
      <rPr>
        <u/>
        <sz val="10.5"/>
        <color theme="10"/>
        <rFont val="Calibri"/>
        <family val="2"/>
      </rPr>
      <t>nbss@bun.com</t>
    </r>
  </si>
  <si>
    <t/>
    <r>
      <rPr>
        <u/>
        <sz val="10.5"/>
        <color theme="10"/>
        <rFont val="Calibri"/>
        <family val="2"/>
      </rPr>
      <t>http://www.greyland.com.hk</t>
    </r>
  </si>
  <si>
    <t/>
    <r>
      <rPr>
        <u/>
        <sz val="10.5"/>
        <color theme="10"/>
        <rFont val="Calibri"/>
        <family val="2"/>
      </rPr>
      <t>info@greyland.com.hk</t>
    </r>
  </si>
  <si>
    <t/>
    <r>
      <rPr>
        <u/>
        <sz val="10.5"/>
        <color theme="10"/>
        <rFont val="Calibri"/>
        <family val="2"/>
      </rPr>
      <t xml:space="preserve">GREYLAND TRADING</t>
    </r>
  </si>
  <si>
    <t/>
    <r>
      <rPr>
        <u/>
        <sz val="10.5"/>
        <color theme="10"/>
        <rFont val="Calibri"/>
        <family val="2"/>
      </rPr>
      <t xml:space="preserve">AMA ZING SHUZ (PTY)</t>
    </r>
  </si>
  <si>
    <t/>
    <r>
      <rPr>
        <u/>
        <sz val="10.5"/>
        <color theme="10"/>
        <rFont val="Calibri"/>
        <family val="2"/>
      </rPr>
      <t>merle@amazinshuz.co</t>
    </r>
    <r>
      <t>.za</t>
    </r>
  </si>
  <si>
    <t/>
    <r>
      <rPr>
        <u/>
        <sz val="10.5"/>
        <color theme="10"/>
        <rFont val="Calibri"/>
        <family val="2"/>
      </rPr>
      <t>http://www.amazinshuz.co.za</t>
    </r>
  </si>
  <si>
    <t/>
    <r>
      <rPr>
        <u/>
        <sz val="10.5"/>
        <color theme="10"/>
        <rFont val="Calibri"/>
        <family val="2"/>
      </rPr>
      <t>http://www.alphainternational.com.hk</t>
    </r>
  </si>
  <si>
    <t/>
    <r>
      <rPr>
        <u/>
        <sz val="10.5"/>
        <color theme="10"/>
        <rFont val="Calibri"/>
        <family val="2"/>
      </rPr>
      <t>k.itty@alphainternational.com.hk</t>
    </r>
  </si>
  <si>
    <t/>
    <r>
      <rPr>
        <u/>
        <sz val="10.5"/>
        <color theme="10"/>
        <rFont val="Calibri"/>
        <family val="2"/>
      </rPr>
      <t xml:space="preserve">CHIP SENG (HUP KEE) TRADING SDN</t>
    </r>
  </si>
  <si>
    <t/>
    <r>
      <rPr>
        <u/>
        <sz val="10.5"/>
        <color theme="10"/>
        <rFont val="Calibri"/>
        <family val="2"/>
      </rPr>
      <t>qual.ity@.netpci.com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</si>
  <si>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其他,医药保健品及医疗器械,家用电器,服装饰物及配件,照明产品,玩具,玻璃工艺品,电子电气产品,礼品及赠品,箱包,鞋,餐厨用具</t>
    </r>
  </si>
  <si>
    <t/>
    <r>
      <rPr>
        <u/>
        <sz val="10.5"/>
        <color theme="10"/>
        <rFont val="Calibri"/>
        <family val="2"/>
      </rPr>
      <t>http://www.netpci.com</t>
    </r>
  </si>
  <si>
    <t/>
    <r>
      <rPr>
        <u/>
        <sz val="10.5"/>
        <color theme="10"/>
        <rFont val="Calibri"/>
        <family val="2"/>
      </rPr>
      <t xml:space="preserve">ARKAU HEERA SONS</t>
    </r>
  </si>
  <si>
    <t/>
    <r>
      <rPr>
        <u/>
        <sz val="10.5"/>
        <color theme="10"/>
        <rFont val="Calibri"/>
        <family val="2"/>
      </rPr>
      <t xml:space="preserve">TOKIWA SHOKAI</t>
    </r>
  </si>
  <si>
    <t/>
    <r>
      <rPr>
        <u/>
        <sz val="10.5"/>
        <color theme="10"/>
        <rFont val="Calibri"/>
        <family val="2"/>
      </rPr>
      <t xml:space="preserve">BENGAL POTTERIES &amp; ALLIED STORES</t>
    </r>
  </si>
  <si>
    <t/>
    <r>
      <rPr>
        <u/>
        <sz val="10.5"/>
        <color theme="10"/>
        <rFont val="Calibri"/>
        <family val="2"/>
      </rPr>
      <t>behl1@vsnl.com</t>
    </r>
  </si>
  <si>
    <t/>
    <r>
      <rPr>
        <u/>
        <sz val="10.5"/>
        <color theme="10"/>
        <rFont val="Calibri"/>
        <family val="2"/>
      </rPr>
      <t>info@gaefgen.de</t>
    </r>
  </si>
  <si>
    <t/>
    <r>
      <rPr>
        <u/>
        <sz val="10.5"/>
        <color theme="10"/>
        <rFont val="Calibri"/>
        <family val="2"/>
      </rPr>
      <t>http://www.gaefgen.de</t>
    </r>
  </si>
  <si>
    <t/>
    <r>
      <rPr>
        <u/>
        <sz val="10.5"/>
        <color theme="10"/>
        <rFont val="Calibri"/>
        <family val="2"/>
      </rPr>
      <t xml:space="preserve">GAEFGEN GMBH &amp;</t>
    </r>
  </si>
  <si>
    <t/>
    <r>
      <rPr>
        <u/>
        <sz val="10.5"/>
        <color theme="10"/>
        <rFont val="Calibri"/>
        <family val="2"/>
      </rPr>
      <t>OSRAM</t>
    </r>
  </si>
  <si>
    <t/>
    <r>
      <rPr>
        <u/>
        <sz val="10.5"/>
        <color theme="10"/>
        <rFont val="Calibri"/>
        <family val="2"/>
      </rPr>
      <t>csc@osram.co.uk</t>
    </r>
  </si>
  <si>
    <t/>
    <r>
      <rPr>
        <u/>
        <sz val="10.5"/>
        <color theme="10"/>
        <rFont val="Calibri"/>
        <family val="2"/>
      </rPr>
      <t>http://www.osram.co.uk</t>
    </r>
  </si>
  <si>
    <t/>
    <r>
      <rPr>
        <u/>
        <sz val="10.5"/>
        <color theme="10"/>
        <rFont val="Calibri"/>
        <family val="2"/>
      </rPr>
      <t>SOFOEST</t>
    </r>
  </si>
  <si>
    <t/>
    <r>
      <rPr>
        <u/>
        <sz val="10.5"/>
        <color theme="10"/>
        <rFont val="Calibri"/>
        <family val="2"/>
      </rPr>
      <t xml:space="preserve">SAMSON INNOVATION</t>
    </r>
  </si>
  <si>
    <t/>
    <r>
      <rPr>
        <u/>
        <sz val="10.5"/>
        <color theme="10"/>
        <rFont val="Calibri"/>
        <family val="2"/>
      </rPr>
      <t>manager@hksic.com</t>
    </r>
  </si>
  <si>
    <t/>
    <r>
      <rPr>
        <u/>
        <sz val="10.5"/>
        <color theme="10"/>
        <rFont val="Calibri"/>
        <family val="2"/>
      </rPr>
      <t>http://www.hksic.com</t>
    </r>
  </si>
  <si>
    <t/>
    <r>
      <rPr>
        <u/>
        <sz val="10.5"/>
        <color theme="10"/>
        <rFont val="Calibri"/>
        <family val="2"/>
      </rPr>
      <t xml:space="preserve">BROTHER GROUP</t>
    </r>
  </si>
  <si>
    <t/>
    <r>
      <rPr>
        <u/>
        <sz val="10.5"/>
        <color theme="10"/>
        <rFont val="Calibri"/>
        <family val="2"/>
      </rPr>
      <t>http://www.mahprinting.com</t>
    </r>
  </si>
  <si>
    <t/>
    <r>
      <rPr>
        <u/>
        <sz val="10.5"/>
        <color theme="10"/>
        <rFont val="Calibri"/>
        <family val="2"/>
      </rPr>
      <t>chayanon@mahprinting.com</t>
    </r>
  </si>
  <si>
    <t/>
    <r>
      <rPr>
        <u/>
        <sz val="10.5"/>
        <color theme="10"/>
        <rFont val="Calibri"/>
        <family val="2"/>
      </rPr>
      <t>stefan.gillberg@bengtsson-gedelius.se</t>
    </r>
  </si>
  <si>
    <t/>
    <r>
      <rPr>
        <u/>
        <sz val="10.5"/>
        <color theme="10"/>
        <rFont val="Calibri"/>
        <family val="2"/>
      </rPr>
      <t xml:space="preserve">BENGTSSON &amp; GEDELIUS</t>
    </r>
  </si>
  <si>
    <t/>
    <r>
      <rPr>
        <u/>
        <sz val="10.5"/>
        <color theme="10"/>
        <rFont val="Calibri"/>
        <family val="2"/>
      </rPr>
      <t>http://www.bengtssongedeluis.se</t>
    </r>
  </si>
  <si>
    <t/>
    <r>
      <rPr>
        <u/>
        <sz val="10.5"/>
        <color theme="10"/>
        <rFont val="Calibri"/>
        <family val="2"/>
      </rPr>
      <t>stefan.velthaus@emsa.de</t>
    </r>
  </si>
  <si>
    <t/>
    <r>
      <rPr>
        <u/>
        <sz val="10.5"/>
        <color theme="10"/>
        <rFont val="Calibri"/>
        <family val="2"/>
      </rPr>
      <t xml:space="preserve">EMSA WERKE WULF GMBH &amp;</t>
    </r>
  </si>
  <si>
    <t/>
    <r>
      <rPr>
        <u/>
        <sz val="10.5"/>
        <color theme="10"/>
        <rFont val="Calibri"/>
        <family val="2"/>
      </rPr>
      <t>http://www.emsa.com</t>
    </r>
  </si>
  <si>
    <t/>
    <r>
      <rPr>
        <u/>
        <sz val="10.5"/>
        <color theme="10"/>
        <rFont val="Calibri"/>
        <family val="2"/>
      </rPr>
      <t>bbv@butonia-group.com</t>
    </r>
  </si>
  <si>
    <t/>
    <r>
      <rPr>
        <u/>
        <sz val="10.5"/>
        <color theme="10"/>
        <rFont val="Calibri"/>
        <family val="2"/>
      </rPr>
      <t>BUTONIA</t>
    </r>
  </si>
  <si>
    <t/>
    <r>
      <rPr>
        <u/>
        <sz val="10.5"/>
        <color theme="10"/>
        <rFont val="Calibri"/>
        <family val="2"/>
      </rPr>
      <t>http://www.butonia-group.com</t>
    </r>
  </si>
  <si>
    <t/>
    <r>
      <rPr>
        <u/>
        <sz val="10.5"/>
        <color theme="10"/>
        <rFont val="Calibri"/>
        <family val="2"/>
      </rPr>
      <t xml:space="preserve">BETRAS PLASTICS</t>
    </r>
  </si>
  <si>
    <t/>
    <r>
      <rPr>
        <u/>
        <sz val="10.5"/>
        <color theme="10"/>
        <rFont val="Calibri"/>
        <family val="2"/>
      </rPr>
      <t>betras@betras.com</t>
    </r>
  </si>
  <si>
    <t/>
    <r>
      <rPr>
        <u/>
        <sz val="10.5"/>
        <color theme="10"/>
        <rFont val="Calibri"/>
        <family val="2"/>
      </rPr>
      <t>http://www.betras.com</t>
    </r>
  </si>
  <si>
    <t/>
    <r>
      <rPr>
        <u/>
        <sz val="10.5"/>
        <color theme="10"/>
        <rFont val="Calibri"/>
        <family val="2"/>
      </rPr>
      <t>http://www.rdsahara.com</t>
    </r>
  </si>
  <si>
    <t/>
    <r>
      <rPr>
        <u/>
        <sz val="10.5"/>
        <color theme="10"/>
        <rFont val="Calibri"/>
        <family val="2"/>
      </rPr>
      <t>sahara@rdsahara.com</t>
    </r>
  </si>
  <si>
    <t/>
    <r>
      <rPr>
        <u/>
        <sz val="10.5"/>
        <color theme="10"/>
        <rFont val="Calibri"/>
        <family val="2"/>
      </rPr>
      <t xml:space="preserve">ROSE DE SAHARA</t>
    </r>
  </si>
  <si>
    <t/>
    <r>
      <rPr>
        <u/>
        <sz val="10.5"/>
        <color theme="10"/>
        <rFont val="Calibri"/>
        <family val="2"/>
      </rPr>
      <t xml:space="preserve">ARLINI FRERES</t>
    </r>
  </si>
  <si>
    <t/>
    <r>
      <rPr>
        <u/>
        <sz val="10.5"/>
        <color theme="10"/>
        <rFont val="Calibri"/>
        <family val="2"/>
      </rPr>
      <t>http://www.arlini.fr</t>
    </r>
  </si>
  <si>
    <t/>
    <r>
      <rPr>
        <u/>
        <sz val="10.5"/>
        <color theme="10"/>
        <rFont val="Calibri"/>
        <family val="2"/>
      </rPr>
      <t>cerome@arlini.fr</t>
    </r>
  </si>
  <si>
    <t/>
    <r>
      <rPr>
        <u/>
        <sz val="10.5"/>
        <color theme="10"/>
        <rFont val="Calibri"/>
        <family val="2"/>
      </rPr>
      <t xml:space="preserve">HANDFIELD ACCESSORIES</t>
    </r>
  </si>
  <si>
    <t/>
    <r>
      <rPr>
        <u/>
        <sz val="10.5"/>
        <color theme="10"/>
        <rFont val="Calibri"/>
        <family val="2"/>
      </rPr>
      <t>mark.handfield@ukf.net</t>
    </r>
  </si>
  <si>
    <t/>
    <r>
      <rPr>
        <u/>
        <sz val="10.5"/>
        <color theme="10"/>
        <rFont val="Calibri"/>
        <family val="2"/>
      </rPr>
      <t>http://www.ukf.net</t>
    </r>
  </si>
  <si>
    <t/>
    <r>
      <rPr>
        <u/>
        <sz val="10.5"/>
        <color theme="10"/>
        <rFont val="Calibri"/>
        <family val="2"/>
      </rPr>
      <t>evasze@netvigator.com</t>
    </r>
  </si>
  <si>
    <t/>
    <r>
      <rPr>
        <u/>
        <sz val="10.5"/>
        <color theme="10"/>
        <rFont val="Calibri"/>
        <family val="2"/>
      </rPr>
      <t xml:space="preserve">LUEN TAT TOYS DEVELOP</t>
    </r>
  </si>
  <si>
    <t/>
    <r>
      <rPr>
        <u/>
        <sz val="10.5"/>
        <color theme="10"/>
        <rFont val="Calibri"/>
        <family val="2"/>
      </rPr>
      <t xml:space="preserve">HUSSAIN &amp; MALIK TRADE &amp; CONTR</t>
    </r>
  </si>
  <si>
    <t/>
    <r>
      <rPr>
        <u/>
        <sz val="10.5"/>
        <color theme="10"/>
        <rFont val="Calibri"/>
        <family val="2"/>
      </rPr>
      <t>winda@glaskoch.com.hk</t>
    </r>
  </si>
  <si>
    <t/>
    <r>
      <rPr>
        <u/>
        <sz val="10.5"/>
        <color theme="10"/>
        <rFont val="Calibri"/>
        <family val="2"/>
      </rPr>
      <t>http://www.leomardo.de</t>
    </r>
  </si>
  <si>
    <t/>
    <r>
      <rPr>
        <u/>
        <sz val="10.5"/>
        <color theme="10"/>
        <rFont val="Calibri"/>
        <family val="2"/>
      </rPr>
      <t xml:space="preserve">GLASKOCH ASIA</t>
    </r>
  </si>
  <si>
    <t/>
    <r>
      <rPr>
        <u/>
        <sz val="10.5"/>
        <color theme="10"/>
        <rFont val="Calibri"/>
        <family val="2"/>
      </rPr>
      <t xml:space="preserve">IHLAS TURIZM</t>
    </r>
  </si>
  <si>
    <t/>
    <r>
      <rPr>
        <u/>
        <sz val="10.5"/>
        <color theme="10"/>
        <rFont val="Calibri"/>
        <family val="2"/>
      </rPr>
      <t>munlu@img.com.tr</t>
    </r>
  </si>
  <si>
    <t/>
    <r>
      <rPr>
        <u/>
        <sz val="10.5"/>
        <color theme="10"/>
        <rFont val="Calibri"/>
        <family val="2"/>
      </rPr>
      <t>http://www.img.com.tr</t>
    </r>
  </si>
  <si>
    <t/>
    <r>
      <rPr>
        <u/>
        <sz val="10.5"/>
        <color theme="10"/>
        <rFont val="Calibri"/>
        <family val="2"/>
      </rPr>
      <t>http://www.ranir.com</t>
    </r>
  </si>
  <si>
    <t/>
    <r>
      <rPr>
        <u/>
        <sz val="10.5"/>
        <color theme="10"/>
        <rFont val="Calibri"/>
        <family val="2"/>
      </rPr>
      <t>RANIR</t>
    </r>
  </si>
  <si>
    <t/>
    <r>
      <rPr>
        <u/>
        <sz val="10.5"/>
        <color theme="10"/>
        <rFont val="Calibri"/>
        <family val="2"/>
      </rPr>
      <t>wong252pt@yahoo.com.hk</t>
    </r>
  </si>
  <si>
    <t/>
    <r>
      <rPr>
        <u/>
        <sz val="10.5"/>
        <color theme="10"/>
        <rFont val="Calibri"/>
        <family val="2"/>
      </rPr>
      <t xml:space="preserve">JASON WONDERFUL</t>
    </r>
  </si>
  <si>
    <t/>
    <r>
      <rPr>
        <u/>
        <sz val="10.5"/>
        <color theme="10"/>
        <rFont val="Calibri"/>
        <family val="2"/>
      </rPr>
      <t xml:space="preserve">SAVOY ENTERPRISES</t>
    </r>
  </si>
  <si>
    <t/>
    <r>
      <rPr>
        <u/>
        <sz val="10.5"/>
        <color theme="10"/>
        <rFont val="Calibri"/>
        <family val="2"/>
      </rPr>
      <t>patelyusuf@msn.com</t>
    </r>
  </si>
  <si>
    <t/>
    <r>
      <rPr>
        <u/>
        <sz val="10.5"/>
        <color theme="10"/>
        <rFont val="Calibri"/>
        <family val="2"/>
      </rPr>
      <t>pek2001@emirates.net</t>
    </r>
    <r>
      <t>.ae</t>
    </r>
  </si>
  <si>
    <t/>
    <r>
      <rPr>
        <u/>
        <sz val="10.5"/>
        <color theme="10"/>
        <rFont val="Calibri"/>
        <family val="2"/>
      </rPr>
      <t xml:space="preserve">AL RAIEE KITCHENS EQUIP TR</t>
    </r>
  </si>
  <si>
    <t/>
    <r>
      <rPr>
        <u/>
        <sz val="10.5"/>
        <color theme="10"/>
        <rFont val="Calibri"/>
        <family val="2"/>
      </rPr>
      <t>AIKOGEI</t>
    </r>
  </si>
  <si>
    <t/>
    <r>
      <rPr>
        <u/>
        <sz val="10.5"/>
        <color theme="10"/>
        <rFont val="Calibri"/>
        <family val="2"/>
      </rPr>
      <t>http://www.post4.tele.dk</t>
    </r>
  </si>
  <si>
    <t/>
    <r>
      <rPr>
        <u/>
        <sz val="10.5"/>
        <color theme="10"/>
        <rFont val="Calibri"/>
        <family val="2"/>
      </rPr>
      <t>HESTEHAVEGAARD</t>
    </r>
  </si>
  <si>
    <t/>
    <r>
      <rPr>
        <u/>
        <sz val="10.5"/>
        <color theme="10"/>
        <rFont val="Calibri"/>
        <family val="2"/>
      </rPr>
      <t>hhmelvvs@post4.tele.dk</t>
    </r>
  </si>
  <si>
    <t/>
    <r>
      <rPr>
        <u/>
        <sz val="10.5"/>
        <color theme="10"/>
        <rFont val="Calibri"/>
        <family val="2"/>
      </rPr>
      <t xml:space="preserve">FOREIGN IMPEX MANUFACTURERS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</si>
  <si>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体育及旅游休闲用品,其他,医药保健品及医疗器械,家用电器,服装饰物及配件,食品,餐厨用具</t>
    </r>
  </si>
  <si>
    <t/>
    <r>
      <rPr>
        <u/>
        <sz val="10.5"/>
        <color theme="10"/>
        <rFont val="Calibri"/>
        <family val="2"/>
      </rPr>
      <t>sales@foreignimpex.com</t>
    </r>
  </si>
  <si>
    <t/>
    <r>
      <rPr>
        <u/>
        <sz val="10.5"/>
        <color theme="10"/>
        <rFont val="Calibri"/>
        <family val="2"/>
      </rPr>
      <t>http://www.foreignimpex.com</t>
    </r>
  </si>
  <si>
    <t/>
    <r>
      <rPr>
        <u/>
        <sz val="10.5"/>
        <color theme="10"/>
        <rFont val="Calibri"/>
        <family val="2"/>
      </rPr>
      <t xml:space="preserve">LANCOME FRANCE</t>
    </r>
  </si>
  <si>
    <t/>
    <r>
      <rPr>
        <u/>
        <sz val="10.5"/>
        <color theme="10"/>
        <rFont val="Calibri"/>
        <family val="2"/>
      </rPr>
      <t>institut@lancome.com</t>
    </r>
  </si>
  <si>
    <t/>
    <r>
      <rPr>
        <u/>
        <sz val="10.5"/>
        <color theme="10"/>
        <rFont val="Calibri"/>
        <family val="2"/>
      </rPr>
      <t>http://www.lancome.com</t>
    </r>
  </si>
  <si>
    <t/>
    <r>
      <rPr>
        <u/>
        <sz val="10.5"/>
        <color theme="10"/>
        <rFont val="Calibri"/>
        <family val="2"/>
      </rPr>
      <t xml:space="preserve">SCAN-CO DANMARK</t>
    </r>
  </si>
  <si>
    <t/>
    <r>
      <rPr>
        <u/>
        <sz val="10.5"/>
        <color theme="10"/>
        <rFont val="Calibri"/>
        <family val="2"/>
      </rPr>
      <t>scan-co@scan-co.dk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</si>
  <si>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其他,办公文具,医药保健品及医疗器械,大型机械及设备,汽车配件,照明产品,餐厨用具</t>
    </r>
  </si>
  <si>
    <t/>
    <r>
      <rPr>
        <u/>
        <sz val="10.5"/>
        <color theme="10"/>
        <rFont val="Calibri"/>
        <family val="2"/>
      </rPr>
      <t>http://www.scan-co.dk</t>
    </r>
  </si>
  <si>
    <t/>
    <r>
      <rPr>
        <u/>
        <sz val="10.5"/>
        <color theme="10"/>
        <rFont val="Calibri"/>
        <family val="2"/>
      </rPr>
      <t>donna@formfurniture.com.au</t>
    </r>
  </si>
  <si>
    <t/>
    <r>
      <rPr>
        <u/>
        <sz val="10.5"/>
        <color theme="10"/>
        <rFont val="Calibri"/>
        <family val="2"/>
      </rPr>
      <t xml:space="preserve">FORM FURNITURE</t>
    </r>
  </si>
  <si>
    <t/>
    <r>
      <rPr>
        <u/>
        <sz val="10.5"/>
        <color theme="10"/>
        <rFont val="Calibri"/>
        <family val="2"/>
      </rPr>
      <t>http://www.formfurniture.com.au</t>
    </r>
  </si>
  <si>
    <t/>
    <r>
      <rPr>
        <u/>
        <sz val="10.5"/>
        <color theme="10"/>
        <rFont val="Calibri"/>
        <family val="2"/>
      </rPr>
      <t>management@foxcs.com</t>
    </r>
  </si>
  <si>
    <t/>
    <r>
      <rPr>
        <u/>
        <sz val="10.5"/>
        <color theme="10"/>
        <rFont val="Calibri"/>
        <family val="2"/>
      </rPr>
      <t>http://www.foxcs.com</t>
    </r>
  </si>
  <si>
    <t/>
    <r>
      <rPr>
        <u/>
        <sz val="10.5"/>
        <color theme="10"/>
        <rFont val="Calibri"/>
        <family val="2"/>
      </rPr>
      <t>ALLIDAN</t>
    </r>
  </si>
  <si>
    <t/>
    <r>
      <rPr>
        <u/>
        <sz val="10.5"/>
        <color theme="10"/>
        <rFont val="Calibri"/>
        <family val="2"/>
      </rPr>
      <t>enor@culina.no</t>
    </r>
  </si>
  <si>
    <t/>
    <r>
      <rPr>
        <u/>
        <sz val="10.5"/>
        <color theme="10"/>
        <rFont val="Calibri"/>
        <family val="2"/>
      </rPr>
      <t>CULINA</t>
    </r>
  </si>
  <si>
    <t/>
    <r>
      <rPr>
        <u/>
        <sz val="10.5"/>
        <color theme="10"/>
        <rFont val="Calibri"/>
        <family val="2"/>
      </rPr>
      <t>http://www.culina.no</t>
    </r>
  </si>
  <si>
    <t/>
    <r>
      <rPr>
        <u/>
        <sz val="10.5"/>
        <color theme="10"/>
        <rFont val="Calibri"/>
        <family val="2"/>
      </rPr>
      <t>FARATEX</t>
    </r>
  </si>
  <si>
    <t/>
    <r>
      <rPr>
        <u/>
        <sz val="10.5"/>
        <color theme="10"/>
        <rFont val="Calibri"/>
        <family val="2"/>
      </rPr>
      <t>contact@faratex.fr</t>
    </r>
  </si>
  <si>
    <t/>
    <r>
      <rPr>
        <u/>
        <sz val="10.5"/>
        <color theme="10"/>
        <rFont val="Calibri"/>
        <family val="2"/>
      </rPr>
      <t>http://www.faratex.fr</t>
    </r>
  </si>
  <si>
    <t/>
    <r>
      <rPr>
        <u/>
        <sz val="10.5"/>
        <color theme="10"/>
        <rFont val="Calibri"/>
        <family val="2"/>
      </rPr>
      <t>http://www.monz-trier.de</t>
    </r>
  </si>
  <si>
    <t/>
    <r>
      <rPr>
        <u/>
        <sz val="10.5"/>
        <color theme="10"/>
        <rFont val="Calibri"/>
        <family val="2"/>
      </rPr>
      <t>info@monz-trier.de</t>
    </r>
  </si>
  <si>
    <t/>
    <r>
      <rPr>
        <u/>
        <sz val="10.5"/>
        <color theme="10"/>
        <rFont val="Calibri"/>
        <family val="2"/>
      </rPr>
      <t xml:space="preserve">MONZ GMBH &amp;</t>
    </r>
  </si>
  <si>
    <t/>
    <r>
      <rPr>
        <u/>
        <sz val="10.5"/>
        <color theme="10"/>
        <rFont val="Calibri"/>
        <family val="2"/>
      </rPr>
      <t>gentrex@pacific.net.sg</t>
    </r>
  </si>
  <si>
    <t/>
    <r>
      <rPr>
        <u/>
        <sz val="10.5"/>
        <color theme="10"/>
        <rFont val="Calibri"/>
        <family val="2"/>
      </rPr>
      <t xml:space="preserve">GANTREX (PTE)</t>
    </r>
  </si>
  <si>
    <t/>
    <r>
      <rPr>
        <u/>
        <sz val="10.5"/>
        <color theme="10"/>
        <rFont val="Calibri"/>
        <family val="2"/>
      </rPr>
      <t xml:space="preserve">ROYAL PLAZA HOTEL</t>
    </r>
  </si>
  <si>
    <t/>
    <r>
      <rPr>
        <u/>
        <sz val="10.5"/>
        <color theme="10"/>
        <rFont val="Calibri"/>
        <family val="2"/>
      </rPr>
      <t>http://www.royalplaza.com.hk</t>
    </r>
  </si>
  <si>
    <t/>
    <r>
      <rPr>
        <u/>
        <sz val="10.5"/>
        <color theme="10"/>
        <rFont val="Calibri"/>
        <family val="2"/>
      </rPr>
      <t xml:space="preserve">THORNHILL BROS ELECTRICAL</t>
    </r>
  </si>
  <si>
    <t/>
    <r>
      <rPr>
        <u/>
        <sz val="10.5"/>
        <color theme="10"/>
        <rFont val="Calibri"/>
        <family val="2"/>
      </rPr>
      <t>http://www.housingjusticeleague.org</t>
    </r>
  </si>
  <si>
    <t/>
    <r>
      <rPr>
        <u/>
        <sz val="10.5"/>
        <color theme="10"/>
        <rFont val="Calibri"/>
        <family val="2"/>
      </rPr>
      <t>heiner.laxen@arcor.de</t>
    </r>
  </si>
  <si>
    <t/>
    <r>
      <rPr>
        <u/>
        <sz val="10.5"/>
        <color theme="10"/>
        <rFont val="Calibri"/>
        <family val="2"/>
      </rPr>
      <t xml:space="preserve">H J L</t>
    </r>
  </si>
  <si>
    <t/>
    <r>
      <rPr>
        <u/>
        <sz val="10.5"/>
        <color theme="10"/>
        <rFont val="Calibri"/>
        <family val="2"/>
      </rPr>
      <t>http://www.sunrise.co.jp</t>
    </r>
  </si>
  <si>
    <t/>
    <r>
      <rPr>
        <u/>
        <sz val="10.5"/>
        <color theme="10"/>
        <rFont val="Calibri"/>
        <family val="2"/>
      </rPr>
      <t>sunrise@nisiq.net</t>
    </r>
  </si>
  <si>
    <t/>
    <r>
      <rPr>
        <u/>
        <sz val="10.5"/>
        <color theme="10"/>
        <rFont val="Calibri"/>
        <family val="2"/>
      </rPr>
      <t xml:space="preserve">SUNRISE SYSTEM SERVICE</t>
    </r>
  </si>
  <si>
    <t/>
    <r>
      <rPr>
        <u/>
        <sz val="10.5"/>
        <color theme="10"/>
        <rFont val="Calibri"/>
        <family val="2"/>
      </rPr>
      <t>http://www.twpoly.com</t>
    </r>
  </si>
  <si>
    <t/>
    <r>
      <rPr>
        <u/>
        <sz val="10.5"/>
        <color theme="10"/>
        <rFont val="Calibri"/>
        <family val="2"/>
      </rPr>
      <t xml:space="preserve">TRANS WESTERN POLYMERS</t>
    </r>
  </si>
  <si>
    <t/>
    <r>
      <rPr>
        <u/>
        <sz val="10.5"/>
        <color theme="10"/>
        <rFont val="Calibri"/>
        <family val="2"/>
      </rPr>
      <t xml:space="preserve">TRIUMPH DISTRIBUTION &amp; MARKETING</t>
    </r>
  </si>
  <si>
    <t/>
    <r>
      <rPr>
        <u/>
        <sz val="10.5"/>
        <color theme="10"/>
        <rFont val="Calibri"/>
        <family val="2"/>
      </rPr>
      <t>http://www.sharmabrothersethnic.com</t>
    </r>
  </si>
  <si>
    <t/>
    <r>
      <rPr>
        <u/>
        <sz val="10.5"/>
        <color theme="10"/>
        <rFont val="Calibri"/>
        <family val="2"/>
      </rPr>
      <t>sharmabro@bigpond.net.au</t>
    </r>
  </si>
  <si>
    <t/>
    <r>
      <rPr>
        <u/>
        <sz val="10.5"/>
        <color theme="10"/>
        <rFont val="Calibri"/>
        <family val="2"/>
      </rPr>
      <t xml:space="preserve">SHARMA BROTHERS</t>
    </r>
  </si>
  <si>
    <t/>
    <r>
      <rPr>
        <u/>
        <sz val="10.5"/>
        <color theme="10"/>
        <rFont val="Calibri"/>
        <family val="2"/>
      </rPr>
      <t>http://www.shepleyspring.co.uk</t>
    </r>
  </si>
  <si>
    <t/>
    <r>
      <rPr>
        <u/>
        <sz val="10.5"/>
        <color theme="10"/>
        <rFont val="Calibri"/>
        <family val="2"/>
      </rPr>
      <t>shepley.spring@virgin.net</t>
    </r>
  </si>
  <si>
    <t/>
    <r>
      <rPr>
        <u/>
        <sz val="10.5"/>
        <color theme="10"/>
        <rFont val="Calibri"/>
        <family val="2"/>
      </rPr>
      <t xml:space="preserve">SHEPLEY SPRING</t>
    </r>
  </si>
  <si>
    <t/>
    <r>
      <rPr>
        <u/>
        <sz val="10.5"/>
        <color theme="10"/>
        <rFont val="Calibri"/>
        <family val="2"/>
      </rPr>
      <t xml:space="preserve">REDMOND SALES</t>
    </r>
  </si>
  <si>
    <t/>
    <r>
      <rPr>
        <u/>
        <sz val="10.5"/>
        <color theme="10"/>
        <rFont val="Calibri"/>
        <family val="2"/>
      </rPr>
      <t>mike_mccalman@yahoo.com</t>
    </r>
  </si>
  <si>
    <t/>
    <r>
      <rPr>
        <u/>
        <sz val="10.5"/>
        <color theme="10"/>
        <rFont val="Calibri"/>
        <family val="2"/>
      </rPr>
      <t>http://www.redmondsalescompany.com</t>
    </r>
  </si>
  <si>
    <t/>
    <r>
      <rPr>
        <u/>
        <sz val="10.5"/>
        <color theme="10"/>
        <rFont val="Calibri"/>
        <family val="2"/>
      </rPr>
      <t>http://www.tv-showroom.com</t>
    </r>
  </si>
  <si>
    <t/>
    <r>
      <rPr>
        <u/>
        <sz val="10.5"/>
        <color theme="10"/>
        <rFont val="Calibri"/>
        <family val="2"/>
      </rPr>
      <t xml:space="preserve">AS SEEN ON TV</t>
    </r>
  </si>
  <si>
    <t/>
    <r>
      <rPr>
        <u/>
        <sz val="10.5"/>
        <color theme="10"/>
        <rFont val="Calibri"/>
        <family val="2"/>
      </rPr>
      <t>jimmy987@chol.com</t>
    </r>
  </si>
  <si>
    <t/>
    <r>
      <rPr>
        <u/>
        <sz val="10.5"/>
        <color theme="10"/>
        <rFont val="Calibri"/>
        <family val="2"/>
      </rPr>
      <t xml:space="preserve">DONG HWA HOUSEWARE</t>
    </r>
  </si>
  <si>
    <t/>
    <r>
      <rPr>
        <u/>
        <sz val="10.5"/>
        <color theme="10"/>
        <rFont val="Calibri"/>
        <family val="2"/>
      </rPr>
      <t xml:space="preserve">EDWARD KELLER</t>
    </r>
  </si>
  <si>
    <t/>
    <r>
      <rPr>
        <u/>
        <sz val="10.5"/>
        <color theme="10"/>
        <rFont val="Calibri"/>
        <family val="2"/>
      </rPr>
      <t>http://www.dksh.com</t>
    </r>
  </si>
  <si>
    <t/>
    <r>
      <rPr>
        <u/>
        <sz val="10.5"/>
        <color theme="10"/>
        <rFont val="Calibri"/>
        <family val="2"/>
      </rPr>
      <t>rucheng42501@yahoo.com.cn</t>
    </r>
  </si>
  <si>
    <t/>
    <r>
      <rPr>
        <u/>
        <sz val="10.5"/>
        <color theme="10"/>
        <rFont val="Calibri"/>
        <family val="2"/>
      </rPr>
      <t>http://www.kingbuffetgreenville.com</t>
    </r>
  </si>
  <si>
    <t/>
    <r>
      <rPr>
        <u/>
        <sz val="10.5"/>
        <color theme="10"/>
        <rFont val="Calibri"/>
        <family val="2"/>
      </rPr>
      <t xml:space="preserve">KING BUFFET</t>
    </r>
  </si>
  <si>
    <t/>
    <r>
      <rPr>
        <u/>
        <sz val="10.5"/>
        <color theme="10"/>
        <rFont val="Calibri"/>
        <family val="2"/>
      </rPr>
      <t xml:space="preserve">OCEAN TRADING</t>
    </r>
  </si>
  <si>
    <t/>
    <r>
      <rPr>
        <u/>
        <sz val="10.5"/>
        <color theme="10"/>
        <rFont val="Calibri"/>
        <family val="2"/>
      </rPr>
      <t>http://www.oak.ocn.le.jp</t>
    </r>
  </si>
  <si>
    <t/>
    <r>
      <rPr>
        <u/>
        <sz val="10.5"/>
        <color theme="10"/>
        <rFont val="Calibri"/>
        <family val="2"/>
      </rPr>
      <t>anb70804@nifty.com</t>
    </r>
  </si>
  <si>
    <t/>
    <r>
      <rPr>
        <u/>
        <sz val="10.5"/>
        <color theme="10"/>
        <rFont val="Calibri"/>
        <family val="2"/>
      </rPr>
      <t>DAO-SERVISE</t>
    </r>
  </si>
  <si>
    <t/>
    <r>
      <rPr>
        <u/>
        <sz val="10.5"/>
        <color theme="10"/>
        <rFont val="Calibri"/>
        <family val="2"/>
      </rPr>
      <t>avd@asiaf.ru</t>
    </r>
  </si>
  <si>
    <t/>
    <r>
      <rPr>
        <u/>
        <sz val="10.5"/>
        <color theme="10"/>
        <rFont val="Calibri"/>
        <family val="2"/>
      </rPr>
      <t>http://www.asiaf.ru</t>
    </r>
  </si>
  <si>
    <t/>
    <r>
      <rPr>
        <u/>
        <sz val="10.5"/>
        <color theme="10"/>
        <rFont val="Calibri"/>
        <family val="2"/>
      </rPr>
      <t>http://www.bragliacucine.it</t>
    </r>
  </si>
  <si>
    <t/>
    <r>
      <rPr>
        <u/>
        <sz val="10.5"/>
        <color theme="10"/>
        <rFont val="Calibri"/>
        <family val="2"/>
      </rPr>
      <t>braglia@interbusiness.it</t>
    </r>
  </si>
  <si>
    <t/>
    <r>
      <rPr>
        <u/>
        <sz val="10.5"/>
        <color theme="10"/>
        <rFont val="Calibri"/>
        <family val="2"/>
      </rPr>
      <t xml:space="preserve">BRAGLIA CUCINE COMPONIBILI</t>
    </r>
  </si>
  <si>
    <t/>
    <r>
      <rPr>
        <u/>
        <sz val="10.5"/>
        <color theme="10"/>
        <rFont val="Calibri"/>
        <family val="2"/>
      </rPr>
      <t>mersatelgrup@mersatel.com</t>
    </r>
  </si>
  <si>
    <t/>
    <r>
      <rPr>
        <u/>
        <sz val="10.5"/>
        <color theme="10"/>
        <rFont val="Calibri"/>
        <family val="2"/>
      </rPr>
      <t xml:space="preserve">SISTEMAS INTEGRALES MERSATEL S L</t>
    </r>
  </si>
  <si>
    <t/>
    <r>
      <rPr>
        <u/>
        <sz val="10.5"/>
        <color theme="10"/>
        <rFont val="Calibri"/>
        <family val="2"/>
      </rPr>
      <t>http://www.mersatel.com</t>
    </r>
  </si>
  <si>
    <t/>
    <r>
      <rPr>
        <u/>
        <sz val="10.5"/>
        <color theme="10"/>
        <rFont val="Calibri"/>
        <family val="2"/>
      </rPr>
      <t>fareastmerchants@aol.com</t>
    </r>
  </si>
  <si>
    <t/>
    <r>
      <rPr>
        <u/>
        <sz val="10.5"/>
        <color theme="10"/>
        <rFont val="Calibri"/>
        <family val="2"/>
      </rPr>
      <t xml:space="preserve">FAR EAST MERCHANTS</t>
    </r>
  </si>
  <si>
    <t/>
    <r>
      <rPr>
        <u/>
        <sz val="10.5"/>
        <color theme="10"/>
        <rFont val="Calibri"/>
        <family val="2"/>
      </rPr>
      <t>http://www.shikishima.co.jp</t>
    </r>
  </si>
  <si>
    <t/>
    <r>
      <rPr>
        <u/>
        <sz val="10.5"/>
        <color theme="10"/>
        <rFont val="Calibri"/>
        <family val="2"/>
      </rPr>
      <t>SHIKISHIMA</t>
    </r>
  </si>
  <si>
    <t/>
    <r>
      <rPr>
        <u/>
        <sz val="10.5"/>
        <color theme="10"/>
        <rFont val="Calibri"/>
        <family val="2"/>
      </rPr>
      <t xml:space="preserve">CHUEN KEE BUILDING MATERIAL</t>
    </r>
  </si>
  <si>
    <t/>
    <r>
      <rPr>
        <u/>
        <sz val="10.5"/>
        <color theme="10"/>
        <rFont val="Calibri"/>
        <family val="2"/>
      </rPr>
      <t>lumberc@netvigator.com</t>
    </r>
  </si>
  <si>
    <t/>
    <r>
      <rPr>
        <u/>
        <sz val="10.5"/>
        <color theme="10"/>
        <rFont val="Calibri"/>
        <family val="2"/>
      </rPr>
      <t>PALUX</t>
    </r>
  </si>
  <si>
    <t/>
    <r>
      <rPr>
        <u/>
        <sz val="10.5"/>
        <color theme="10"/>
        <rFont val="Calibri"/>
        <family val="2"/>
      </rPr>
      <t>http://www.palux.nl</t>
    </r>
  </si>
  <si>
    <t/>
    <r>
      <rPr>
        <u/>
        <sz val="10.5"/>
        <color theme="10"/>
        <rFont val="Calibri"/>
        <family val="2"/>
      </rPr>
      <t>http://www.cni.co.id</t>
    </r>
  </si>
  <si>
    <t/>
    <r>
      <rPr>
        <u/>
        <sz val="10.5"/>
        <color theme="10"/>
        <rFont val="Calibri"/>
        <family val="2"/>
      </rPr>
      <t xml:space="preserve">PT CENTRANUSA INSANCEMERLANG</t>
    </r>
  </si>
  <si>
    <t/>
    <r>
      <rPr>
        <u/>
        <sz val="10.5"/>
        <color theme="10"/>
        <rFont val="Calibri"/>
        <family val="2"/>
      </rPr>
      <t>info@cni.co.id</t>
    </r>
  </si>
  <si>
    <t/>
    <r>
      <rPr>
        <u/>
        <sz val="10.5"/>
        <color theme="10"/>
        <rFont val="Calibri"/>
        <family val="2"/>
      </rPr>
      <t xml:space="preserve">BOYD AT GRAHAM</t>
    </r>
  </si>
  <si>
    <t/>
    <r>
      <rPr>
        <u/>
        <sz val="10.5"/>
        <color theme="10"/>
        <rFont val="Calibri"/>
        <family val="2"/>
      </rPr>
      <t>clarapdegomez@hotmail.com</t>
    </r>
  </si>
  <si>
    <t/>
    <r>
      <rPr>
        <u/>
        <sz val="10.5"/>
        <color theme="10"/>
        <rFont val="Calibri"/>
        <family val="2"/>
      </rPr>
      <t xml:space="preserve">GALERIA CLARA DE GOMEZ</t>
    </r>
  </si>
  <si>
    <t/>
    <r>
      <rPr>
        <u/>
        <sz val="10.5"/>
        <color theme="10"/>
        <rFont val="Calibri"/>
        <family val="2"/>
      </rPr>
      <t xml:space="preserve">MIAMI CONNECTION</t>
    </r>
  </si>
  <si>
    <t/>
    <r>
      <rPr>
        <u/>
        <sz val="10.5"/>
        <color theme="10"/>
        <rFont val="Calibri"/>
        <family val="2"/>
      </rPr>
      <t>http://www.vounpysresh.com</t>
    </r>
  </si>
  <si>
    <t/>
    <r>
      <rPr>
        <u/>
        <sz val="10.5"/>
        <color theme="10"/>
        <rFont val="Calibri"/>
        <family val="2"/>
      </rPr>
      <t>http://www.neyonline.be</t>
    </r>
  </si>
  <si>
    <t/>
    <r>
      <rPr>
        <u/>
        <sz val="10.5"/>
        <color theme="10"/>
        <rFont val="Calibri"/>
        <family val="2"/>
      </rPr>
      <t>ney@skynet.be</t>
    </r>
  </si>
  <si>
    <t/>
    <r>
      <rPr>
        <u/>
        <sz val="10.5"/>
        <color theme="10"/>
        <rFont val="Calibri"/>
        <family val="2"/>
      </rPr>
      <t>NEY</t>
    </r>
  </si>
  <si>
    <t/>
    <r>
      <rPr>
        <u/>
        <sz val="10.5"/>
        <color theme="10"/>
        <rFont val="Calibri"/>
        <family val="2"/>
      </rPr>
      <t>http://www.meimeitableware.com</t>
    </r>
  </si>
  <si>
    <t/>
    <r>
      <rPr>
        <u/>
        <sz val="10.5"/>
        <color theme="10"/>
        <rFont val="Calibri"/>
        <family val="2"/>
      </rPr>
      <t xml:space="preserve">JIAMEI HOUSEWARE INDUSTRIAL</t>
    </r>
  </si>
  <si>
    <t/>
    <r>
      <rPr>
        <u/>
        <sz val="10.5"/>
        <color theme="10"/>
        <rFont val="Calibri"/>
        <family val="2"/>
      </rPr>
      <t>meimei99@ms24.hinet.net</t>
    </r>
  </si>
  <si>
    <t/>
    <r>
      <rPr>
        <u/>
        <sz val="10.5"/>
        <color theme="10"/>
        <rFont val="Calibri"/>
        <family val="2"/>
      </rPr>
      <t>PONIKASEIKOGYO</t>
    </r>
  </si>
  <si>
    <t/>
    <r>
      <rPr>
        <u/>
        <sz val="10.5"/>
        <color theme="10"/>
        <rFont val="Calibri"/>
        <family val="2"/>
      </rPr>
      <t xml:space="preserve">IKEA INDIRECT MATERIAL &amp; SERVICES</t>
    </r>
  </si>
  <si>
    <t/>
    <r>
      <rPr>
        <u/>
        <sz val="10.5"/>
        <color theme="10"/>
        <rFont val="Calibri"/>
        <family val="2"/>
      </rPr>
      <t>andreas.engdahl@memo.ikea.com</t>
    </r>
  </si>
  <si>
    <t/>
    <r>
      <rPr>
        <u/>
        <sz val="10.5"/>
        <color theme="10"/>
        <rFont val="Calibri"/>
        <family val="2"/>
      </rPr>
      <t>http://www.memo.ikea.com</t>
    </r>
  </si>
  <si>
    <t/>
    <r>
      <rPr>
        <u/>
        <sz val="10.5"/>
        <color theme="10"/>
        <rFont val="Calibri"/>
        <family val="2"/>
      </rPr>
      <t xml:space="preserve">BHALARIA METAL CRAFT</t>
    </r>
  </si>
  <si>
    <t/>
    <r>
      <rPr>
        <u/>
        <sz val="10.5"/>
        <color theme="10"/>
        <rFont val="Calibri"/>
        <family val="2"/>
      </rPr>
      <t>http://www.bhalaria.com</t>
    </r>
  </si>
  <si>
    <t/>
    <r>
      <rPr>
        <u/>
        <sz val="10.5"/>
        <color theme="10"/>
        <rFont val="Calibri"/>
        <family val="2"/>
      </rPr>
      <t>bhalaria@vsnl.com</t>
    </r>
  </si>
  <si>
    <t/>
    <r>
      <rPr>
        <u/>
        <sz val="10.5"/>
        <color theme="10"/>
        <rFont val="Calibri"/>
        <family val="2"/>
      </rPr>
      <t>KAREL</t>
    </r>
  </si>
  <si>
    <t/>
    <r>
      <rPr>
        <u/>
        <sz val="10.5"/>
        <color theme="10"/>
        <rFont val="Calibri"/>
        <family val="2"/>
      </rPr>
      <t>karel@popnet.it</t>
    </r>
  </si>
  <si>
    <t/>
    <r>
      <rPr>
        <u/>
        <sz val="10.5"/>
        <color theme="10"/>
        <rFont val="Calibri"/>
        <family val="2"/>
      </rPr>
      <t>http://www.karelsrl.com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</si>
  <si>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五金,体育及旅游休闲用品,其他,家用电器,家用纺织品,服装饰物及配件,照明产品,玻璃工艺品,电子消费品及信息产品,箱包,鞋,食品,餐厨用具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</si>
  <si>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>eager@zeus.eo.net</t>
    </r>
    <r>
      <t>.ne.jp</t>
    </r>
  </si>
  <si>
    <t/>
    <r>
      <rPr>
        <u/>
        <sz val="10.5"/>
        <color theme="10"/>
        <rFont val="Calibri"/>
        <family val="2"/>
      </rPr>
      <t>http://www.teacup.com</t>
    </r>
  </si>
  <si>
    <t/>
    <r>
      <rPr>
        <u/>
        <sz val="10.5"/>
        <color theme="10"/>
        <rFont val="Calibri"/>
        <family val="2"/>
      </rPr>
      <t>EAGER</t>
    </r>
  </si>
  <si>
    <t/>
    <r>
      <rPr>
        <u/>
        <sz val="10.5"/>
        <color theme="10"/>
        <rFont val="Calibri"/>
        <family val="2"/>
      </rPr>
      <t>antony_kwee@yahoo.com</t>
    </r>
  </si>
  <si>
    <t/>
    <r>
      <rPr>
        <u/>
        <sz val="10.5"/>
        <color theme="10"/>
        <rFont val="Calibri"/>
        <family val="2"/>
      </rPr>
      <t xml:space="preserve">CV ARJUNA MULTI AGRIBIS</t>
    </r>
  </si>
  <si>
    <t/>
    <r>
      <rPr>
        <u/>
        <sz val="10.5"/>
        <color theme="10"/>
        <rFont val="Calibri"/>
        <family val="2"/>
      </rPr>
      <t>http://www.alhuraizgroup.com</t>
    </r>
  </si>
  <si>
    <t/>
    <r>
      <rPr>
        <u/>
        <sz val="10.5"/>
        <color theme="10"/>
        <rFont val="Calibri"/>
        <family val="2"/>
      </rPr>
      <t xml:space="preserve">AL HURAIZ ESTABLISHMENT FOR INDUSTRY</t>
    </r>
  </si>
  <si>
    <t/>
    <r>
      <rPr>
        <u/>
        <sz val="10.5"/>
        <color theme="10"/>
        <rFont val="Calibri"/>
        <family val="2"/>
      </rPr>
      <t>alhuraiz@emirates.net</t>
    </r>
    <r>
      <t>.ae</t>
    </r>
  </si>
  <si>
    <t/>
    <r>
      <rPr>
        <u/>
        <sz val="10.5"/>
        <color theme="10"/>
        <rFont val="Calibri"/>
        <family val="2"/>
      </rPr>
      <t>http://www.parmalat.ca</t>
    </r>
  </si>
  <si>
    <t/>
    <r>
      <rPr>
        <u/>
        <sz val="10.5"/>
        <color theme="10"/>
        <rFont val="Calibri"/>
        <family val="2"/>
      </rPr>
      <t xml:space="preserve">PARMALAT DAIRY &amp; BAKERY INC/LA ITERIE ET BOULANGERIE PARMALAT</t>
    </r>
  </si>
  <si>
    <t/>
    <r>
      <rPr>
        <u/>
        <sz val="10.5"/>
        <color theme="10"/>
        <rFont val="Calibri"/>
        <family val="2"/>
      </rPr>
      <t>yves_leroux@parmalat.ca</t>
    </r>
  </si>
  <si>
    <t/>
    <r>
      <rPr>
        <u/>
        <sz val="10.5"/>
        <color theme="10"/>
        <rFont val="Calibri"/>
        <family val="2"/>
      </rPr>
      <t>http://www.dishmachine.com</t>
    </r>
  </si>
  <si>
    <t/>
    <r>
      <rPr>
        <u/>
        <sz val="10.5"/>
        <color theme="10"/>
        <rFont val="Calibri"/>
        <family val="2"/>
      </rPr>
      <t xml:space="preserve">NORTHEAST RESTAURANT EQUIPMENT/DISHMACHINE</t>
    </r>
  </si>
  <si>
    <t/>
    <r>
      <rPr>
        <u/>
        <sz val="10.5"/>
        <color theme="10"/>
        <rFont val="Calibri"/>
        <family val="2"/>
      </rPr>
      <t>http://www.gaggia.net</t>
    </r>
  </si>
  <si>
    <t/>
    <r>
      <rPr>
        <u/>
        <sz val="10.5"/>
        <color theme="10"/>
        <rFont val="Calibri"/>
        <family val="2"/>
      </rPr>
      <t xml:space="preserve">GAGGIA ESPANOLA</t>
    </r>
  </si>
  <si>
    <t/>
    <r>
      <rPr>
        <u/>
        <sz val="10.5"/>
        <color theme="10"/>
        <rFont val="Calibri"/>
        <family val="2"/>
      </rPr>
      <t xml:space="preserve">FARM FRESH</t>
    </r>
  </si>
  <si>
    <t/>
    <r>
      <rPr>
        <u/>
        <sz val="10.5"/>
        <color theme="10"/>
        <rFont val="Calibri"/>
        <family val="2"/>
      </rPr>
      <t>dannywang@verizon.net</t>
    </r>
  </si>
  <si>
    <t/>
    <r>
      <rPr>
        <u/>
        <sz val="10.5"/>
        <color theme="10"/>
        <rFont val="Calibri"/>
        <family val="2"/>
      </rPr>
      <t>http://www.farmfresh.com</t>
    </r>
  </si>
  <si>
    <t/>
    <r>
      <rPr>
        <u/>
        <sz val="10.5"/>
        <color theme="10"/>
        <rFont val="Calibri"/>
        <family val="2"/>
      </rPr>
      <t xml:space="preserve">GRAHAM AND BROWN</t>
    </r>
  </si>
  <si>
    <t/>
    <r>
      <rPr>
        <u/>
        <sz val="10.5"/>
        <color theme="10"/>
        <rFont val="Calibri"/>
        <family val="2"/>
      </rPr>
      <t>emma.broster@grahambrown.com</t>
    </r>
  </si>
  <si>
    <t/>
    <r>
      <rPr>
        <u/>
        <sz val="10.5"/>
        <color theme="10"/>
        <rFont val="Calibri"/>
        <family val="2"/>
      </rPr>
      <t>http://www.grahambrown.com</t>
    </r>
  </si>
  <si>
    <t/>
    <r>
      <rPr>
        <u/>
        <sz val="10.5"/>
        <color theme="10"/>
        <rFont val="Calibri"/>
        <family val="2"/>
      </rPr>
      <t>dpec@hotmail.com</t>
    </r>
  </si>
  <si>
    <t/>
    <r>
      <rPr>
        <u/>
        <sz val="10.5"/>
        <color theme="10"/>
        <rFont val="Calibri"/>
        <family val="2"/>
      </rPr>
      <t xml:space="preserve">DAILY PROGRESS ENTERPRISES</t>
    </r>
  </si>
  <si>
    <t/>
    <r>
      <rPr>
        <u/>
        <sz val="10.5"/>
        <color theme="10"/>
        <rFont val="Calibri"/>
        <family val="2"/>
      </rPr>
      <t xml:space="preserve">MARTIN-BROWER OF CANADA</t>
    </r>
  </si>
  <si>
    <t/>
    <r>
      <rPr>
        <u/>
        <sz val="10.5"/>
        <color theme="10"/>
        <rFont val="Calibri"/>
        <family val="2"/>
      </rPr>
      <t>http://www.onyxhouseware.com</t>
    </r>
  </si>
  <si>
    <t/>
    <r>
      <rPr>
        <u/>
        <sz val="10.5"/>
        <color theme="10"/>
        <rFont val="Calibri"/>
        <family val="2"/>
      </rPr>
      <t>presindo@onyxhouseware.com</t>
    </r>
  </si>
  <si>
    <t/>
    <r>
      <rPr>
        <u/>
        <sz val="10.5"/>
        <color theme="10"/>
        <rFont val="Calibri"/>
        <family val="2"/>
      </rPr>
      <t xml:space="preserve">PT PRESINDO CENTRAL</t>
    </r>
  </si>
  <si>
    <t/>
    <r>
      <rPr>
        <u/>
        <sz val="10.5"/>
        <color theme="10"/>
        <rFont val="Calibri"/>
        <family val="2"/>
      </rPr>
      <t xml:space="preserve">DE SLEUTELBAL</t>
    </r>
  </si>
  <si>
    <t/>
    <r>
      <rPr>
        <u/>
        <sz val="10.5"/>
        <color theme="10"/>
        <rFont val="Calibri"/>
        <family val="2"/>
      </rPr>
      <t>http://www.sleutelbal.nl</t>
    </r>
  </si>
  <si>
    <t/>
    <r>
      <rPr>
        <u/>
        <sz val="10.5"/>
        <color theme="10"/>
        <rFont val="Calibri"/>
        <family val="2"/>
      </rPr>
      <t>info@sleutelbal.nl</t>
    </r>
  </si>
  <si>
    <t/>
    <r>
      <rPr>
        <u/>
        <sz val="10.5"/>
        <color theme="10"/>
        <rFont val="Calibri"/>
        <family val="2"/>
      </rPr>
      <t>http://www.restamp.it</t>
    </r>
  </si>
  <si>
    <t/>
    <r>
      <rPr>
        <u/>
        <sz val="10.5"/>
        <color theme="10"/>
        <rFont val="Calibri"/>
        <family val="2"/>
      </rPr>
      <t>info@restamp.it</t>
    </r>
  </si>
  <si>
    <t/>
    <r>
      <rPr>
        <u/>
        <sz val="10.5"/>
        <color theme="10"/>
        <rFont val="Calibri"/>
        <family val="2"/>
      </rPr>
      <t>RESTAMP</t>
    </r>
  </si>
  <si>
    <t/>
    <r>
      <rPr>
        <u/>
        <sz val="10.5"/>
        <color theme="10"/>
        <rFont val="Calibri"/>
        <family val="2"/>
      </rPr>
      <t>http://www.amenwardy.com</t>
    </r>
  </si>
  <si>
    <t/>
    <r>
      <rPr>
        <u/>
        <sz val="10.5"/>
        <color theme="10"/>
        <rFont val="Calibri"/>
        <family val="2"/>
      </rPr>
      <t xml:space="preserve">AMEN WARDY HOME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</si>
  <si>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体育及旅游休闲用品,其他,医药保健品及医疗器械,家具,家居装饰品,家用电器,家用纺织品,钟表眼镜,餐厨用具</t>
    </r>
  </si>
  <si>
    <t/>
    <r>
      <rPr>
        <u/>
        <sz val="10.5"/>
        <color theme="10"/>
        <rFont val="Calibri"/>
        <family val="2"/>
      </rPr>
      <t>amen@amenwardy.com</t>
    </r>
  </si>
  <si>
    <t/>
    <r>
      <rPr>
        <u/>
        <sz val="10.5"/>
        <color theme="10"/>
        <rFont val="Calibri"/>
        <family val="2"/>
      </rPr>
      <t xml:space="preserve">B E H</t>
    </r>
  </si>
  <si>
    <t/>
    <r>
      <rPr>
        <u/>
        <sz val="10.5"/>
        <color theme="10"/>
        <rFont val="Calibri"/>
        <family val="2"/>
      </rPr>
      <t>http://www.beh.com.tn</t>
    </r>
  </si>
  <si>
    <t/>
    <r>
      <rPr>
        <u/>
        <sz val="10.5"/>
        <color theme="10"/>
        <rFont val="Calibri"/>
        <family val="2"/>
      </rPr>
      <t>equipements.hoteliers@beh.com</t>
    </r>
    <r>
      <t>.tn</t>
    </r>
  </si>
  <si>
    <t/>
    <r>
      <rPr>
        <u/>
        <sz val="10.5"/>
        <color theme="10"/>
        <rFont val="Calibri"/>
        <family val="2"/>
      </rPr>
      <t xml:space="preserve">CARRETERO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</si>
  <si>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个人护理用具,体育及旅游休闲用品,其他,家居用品,家用电器,建筑及装饰材料,服装饰物及配件,玩具,玻璃工艺品,电子消费品及信息产品,餐厨用具</t>
    </r>
  </si>
  <si>
    <t/>
    <r>
      <rPr>
        <u/>
        <sz val="10.5"/>
        <color theme="10"/>
        <rFont val="Calibri"/>
        <family val="2"/>
      </rPr>
      <t>hudsond@carreterozl.com</t>
    </r>
  </si>
  <si>
    <t/>
    <r>
      <rPr>
        <u/>
        <sz val="10.5"/>
        <color theme="10"/>
        <rFont val="Calibri"/>
        <family val="2"/>
      </rPr>
      <t>http://www.carreterozl.com</t>
    </r>
  </si>
  <si>
    <t/>
    <r>
      <rPr>
        <u/>
        <sz val="10.5"/>
        <color theme="10"/>
        <rFont val="Calibri"/>
        <family val="2"/>
      </rPr>
      <t xml:space="preserve">EXPERT METAL WORK SDN</t>
    </r>
  </si>
  <si>
    <t/>
    <r>
      <rPr>
        <u/>
        <sz val="10.5"/>
        <color theme="10"/>
        <rFont val="Calibri"/>
        <family val="2"/>
      </rPr>
      <t>expertm@tm.net.my</t>
    </r>
  </si>
  <si>
    <t/>
    <r>
      <rPr>
        <u/>
        <sz val="10.5"/>
        <color theme="10"/>
        <rFont val="Calibri"/>
        <family val="2"/>
      </rPr>
      <t xml:space="preserve">M/S ERAN CONSULTANTS</t>
    </r>
  </si>
  <si>
    <t/>
    <r>
      <rPr>
        <u/>
        <sz val="10.5"/>
        <color theme="10"/>
        <rFont val="Calibri"/>
        <family val="2"/>
      </rPr>
      <t>shabbireran@hotmail.com</t>
    </r>
  </si>
  <si>
    <t/>
    <r>
      <rPr>
        <u/>
        <sz val="10.5"/>
        <color theme="10"/>
        <rFont val="Calibri"/>
        <family val="2"/>
      </rPr>
      <t xml:space="preserve">THE NORTHERN SHOP MAIL ORDER</t>
    </r>
  </si>
  <si>
    <t/>
    <r>
      <rPr>
        <u/>
        <sz val="10.5"/>
        <color theme="10"/>
        <rFont val="Calibri"/>
        <family val="2"/>
      </rPr>
      <t>sell@northernshop.ca</t>
    </r>
  </si>
  <si>
    <t/>
    <r>
      <rPr>
        <u/>
        <sz val="10.5"/>
        <color theme="10"/>
        <rFont val="Calibri"/>
        <family val="2"/>
      </rPr>
      <t>http://www.thenorthernshop.com</t>
    </r>
  </si>
  <si>
    <t/>
    <r>
      <rPr>
        <u/>
        <sz val="10.5"/>
        <color theme="10"/>
        <rFont val="Calibri"/>
        <family val="2"/>
      </rPr>
      <t>http://www.gf-i.kr</t>
    </r>
  </si>
  <si>
    <t/>
    <r>
      <rPr>
        <u/>
        <sz val="10.5"/>
        <color theme="10"/>
        <rFont val="Calibri"/>
        <family val="2"/>
      </rPr>
      <t>rimjin@hanmail.net</t>
    </r>
  </si>
  <si>
    <t/>
    <r>
      <rPr>
        <u/>
        <sz val="10.5"/>
        <color theme="10"/>
        <rFont val="Calibri"/>
        <family val="2"/>
      </rPr>
      <t xml:space="preserve">R J</t>
    </r>
  </si>
  <si>
    <t/>
    <r>
      <rPr>
        <u/>
        <sz val="10.5"/>
        <color theme="10"/>
        <rFont val="Calibri"/>
        <family val="2"/>
      </rPr>
      <t xml:space="preserve">SYSTEM 14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</si>
  <si>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其他,医药保健品及医疗器械,家用电器,家用纺织品,照明产品,玩具,玻璃工艺品,电子消费品及信息产品,箱包,餐厨用具</t>
    </r>
  </si>
  <si>
    <t/>
    <r>
      <rPr>
        <u/>
        <sz val="10.5"/>
        <color theme="10"/>
        <rFont val="Calibri"/>
        <family val="2"/>
      </rPr>
      <t>http://www.boezerbv.nl</t>
    </r>
  </si>
  <si>
    <t/>
    <r>
      <rPr>
        <u/>
        <sz val="10.5"/>
        <color theme="10"/>
        <rFont val="Calibri"/>
        <family val="2"/>
      </rPr>
      <t>selfast@cyberia.net</t>
    </r>
    <r>
      <t>.lb</t>
    </r>
  </si>
  <si>
    <t/>
    <r>
      <rPr>
        <u/>
        <sz val="10.5"/>
        <color theme="10"/>
        <rFont val="Calibri"/>
        <family val="2"/>
      </rPr>
      <t>http://www.sellfast.com</t>
    </r>
  </si>
  <si>
    <t/>
    <r>
      <rPr>
        <u/>
        <sz val="10.5"/>
        <color theme="10"/>
        <rFont val="Calibri"/>
        <family val="2"/>
      </rPr>
      <t xml:space="preserve">SELL FAST</t>
    </r>
  </si>
  <si>
    <t/>
    <r>
      <rPr>
        <u/>
        <sz val="10.5"/>
        <color theme="10"/>
        <rFont val="Calibri"/>
        <family val="2"/>
      </rPr>
      <t>http://www.haaning.dk</t>
    </r>
  </si>
  <si>
    <t/>
    <r>
      <rPr>
        <u/>
        <sz val="10.5"/>
        <color theme="10"/>
        <rFont val="Calibri"/>
        <family val="2"/>
      </rPr>
      <t>haaning@haaning.dk</t>
    </r>
  </si>
  <si>
    <t/>
    <r>
      <rPr>
        <u/>
        <sz val="10.5"/>
        <color theme="10"/>
        <rFont val="Calibri"/>
        <family val="2"/>
      </rPr>
      <t>HAANING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</si>
  <si>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五金,其他,家具,家居用品,家居装饰品,工具,工艺陶瓷,玩具,自行车,食品,餐厨用具</t>
    </r>
  </si>
  <si>
    <t/>
    <r>
      <rPr>
        <u/>
        <sz val="10.5"/>
        <color theme="10"/>
        <rFont val="Calibri"/>
        <family val="2"/>
      </rPr>
      <t>a7517031@ms59.hinet.net</t>
    </r>
  </si>
  <si>
    <t/>
    <r>
      <rPr>
        <u/>
        <sz val="10.5"/>
        <color theme="10"/>
        <rFont val="Calibri"/>
        <family val="2"/>
      </rPr>
      <t>http://www.ms59.hinet.net</t>
    </r>
  </si>
  <si>
    <t/>
    <r>
      <rPr>
        <u/>
        <sz val="10.5"/>
        <color theme="10"/>
        <rFont val="Calibri"/>
        <family val="2"/>
      </rPr>
      <t xml:space="preserve">CHOW WANG</t>
    </r>
  </si>
  <si>
    <t/>
    <r>
      <rPr>
        <u/>
        <sz val="10.5"/>
        <color theme="10"/>
        <rFont val="Calibri"/>
        <family val="2"/>
      </rPr>
      <t xml:space="preserve">JNK BUSINESS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</si>
  <si>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五金,其他,医药保健品及医疗器械,家具,家居装饰品,工艺陶瓷,服装饰物及配件,玻璃工艺品,鞋,餐厨用具</t>
    </r>
  </si>
  <si>
    <t/>
    <r>
      <rPr>
        <u/>
        <sz val="10.5"/>
        <color theme="10"/>
        <rFont val="Calibri"/>
        <family val="2"/>
      </rPr>
      <t>gjk_2119@yahoo.co.in</t>
    </r>
  </si>
  <si>
    <t/>
    <r>
      <rPr>
        <u/>
        <sz val="10.5"/>
        <color theme="10"/>
        <rFont val="Calibri"/>
        <family val="2"/>
      </rPr>
      <t>http://www.msv.co.uk</t>
    </r>
  </si>
  <si>
    <t/>
    <r>
      <rPr>
        <u/>
        <sz val="10.5"/>
        <color theme="10"/>
        <rFont val="Calibri"/>
        <family val="2"/>
      </rPr>
      <t>shab@msv.co.uk</t>
    </r>
  </si>
  <si>
    <t/>
    <r>
      <rPr>
        <u/>
        <sz val="10.5"/>
        <color theme="10"/>
        <rFont val="Calibri"/>
        <family val="2"/>
      </rPr>
      <t xml:space="preserve">M S V</t>
    </r>
  </si>
  <si>
    <t/>
    <r>
      <rPr>
        <u/>
        <sz val="10.5"/>
        <color theme="10"/>
        <rFont val="Calibri"/>
        <family val="2"/>
      </rPr>
      <t>http://www.blingandboomwholesale.com</t>
    </r>
  </si>
  <si>
    <t/>
    <r>
      <rPr>
        <u/>
        <sz val="10.5"/>
        <color theme="10"/>
        <rFont val="Calibri"/>
        <family val="2"/>
      </rPr>
      <t>boom@blingandboomwholesale.com</t>
    </r>
  </si>
  <si>
    <t/>
    <r>
      <rPr>
        <u/>
        <sz val="10.5"/>
        <color theme="10"/>
        <rFont val="Calibri"/>
        <family val="2"/>
      </rPr>
      <t>HAOMAR</t>
    </r>
  </si>
  <si>
    <t/>
    <r>
      <rPr>
        <u/>
        <sz val="10.5"/>
        <color theme="10"/>
        <rFont val="Calibri"/>
        <family val="2"/>
      </rPr>
      <t>http://www.gtlnetworks.com</t>
    </r>
  </si>
  <si>
    <t/>
    <r>
      <rPr>
        <u/>
        <sz val="10.5"/>
        <color theme="10"/>
        <rFont val="Calibri"/>
        <family val="2"/>
      </rPr>
      <t xml:space="preserve">GTL NETWORKS</t>
    </r>
  </si>
  <si>
    <t/>
    <r>
      <rPr>
        <u/>
        <sz val="10.5"/>
        <color theme="10"/>
        <rFont val="Calibri"/>
        <family val="2"/>
      </rPr>
      <t>dave@gtlnetworks.com</t>
    </r>
  </si>
  <si>
    <t/>
    <r>
      <rPr>
        <u/>
        <sz val="10.5"/>
        <color theme="10"/>
        <rFont val="Calibri"/>
        <family val="2"/>
      </rPr>
      <t>rilly8@hotmail.com</t>
    </r>
  </si>
  <si>
    <t/>
    <r>
      <rPr>
        <u/>
        <sz val="10.5"/>
        <color theme="10"/>
        <rFont val="Calibri"/>
        <family val="2"/>
      </rPr>
      <t xml:space="preserve">BORONG NIGERIA</t>
    </r>
  </si>
  <si>
    <t/>
    <r>
      <rPr>
        <u/>
        <sz val="10.5"/>
        <color theme="10"/>
        <rFont val="Calibri"/>
        <family val="2"/>
      </rPr>
      <t>TIIMARI</t>
    </r>
  </si>
  <si>
    <t/>
    <r>
      <rPr>
        <u/>
        <sz val="10.5"/>
        <color theme="10"/>
        <rFont val="Calibri"/>
        <family val="2"/>
      </rPr>
      <t>http://www.tiimari.fi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</si>
  <si>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办公文具,卫浴设备,家具,家用电器,工艺陶瓷,建筑及装饰材料,玩具,玻璃工艺品,节日用品,餐厨用具</t>
    </r>
  </si>
  <si>
    <t/>
    <r>
      <rPr>
        <u/>
        <sz val="10.5"/>
        <color theme="10"/>
        <rFont val="Calibri"/>
        <family val="2"/>
      </rPr>
      <t>info@tiimari.fi</t>
    </r>
  </si>
  <si>
    <t/>
    <r>
      <rPr>
        <u/>
        <sz val="10.5"/>
        <color theme="10"/>
        <rFont val="Calibri"/>
        <family val="2"/>
      </rPr>
      <t>TSUCHIHASHI</t>
    </r>
  </si>
  <si>
    <t/>
    <r>
      <rPr>
        <u/>
        <sz val="10.5"/>
        <color theme="10"/>
        <rFont val="Calibri"/>
        <family val="2"/>
      </rPr>
      <t xml:space="preserve">CUTE IRONWARE</t>
    </r>
  </si>
  <si>
    <t/>
    <r>
      <rPr>
        <u/>
        <sz val="10.5"/>
        <color theme="10"/>
        <rFont val="Calibri"/>
        <family val="2"/>
      </rPr>
      <t>cuteironware@optusnet.com.au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</si>
  <si>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其他,医药保健品及医疗器械,家用电器,建筑及装饰材料,汽车配件,玻璃工艺品,鞋,餐厨用具</t>
    </r>
  </si>
  <si>
    <t/>
    <r>
      <rPr>
        <u/>
        <sz val="10.5"/>
        <color theme="10"/>
        <rFont val="Calibri"/>
        <family val="2"/>
      </rPr>
      <t>arabi_research@hotmail.com</t>
    </r>
  </si>
  <si>
    <t/>
    <r>
      <rPr>
        <u/>
        <sz val="10.5"/>
        <color theme="10"/>
        <rFont val="Calibri"/>
        <family val="2"/>
      </rPr>
      <t>http://www.arabigroup.com</t>
    </r>
  </si>
  <si>
    <t/>
    <r>
      <rPr>
        <u/>
        <sz val="10.5"/>
        <color theme="10"/>
        <rFont val="Calibri"/>
        <family val="2"/>
      </rPr>
      <t xml:space="preserve">ARABI COMPANY W L L</t>
    </r>
  </si>
  <si>
    <t/>
    <r>
      <rPr>
        <u/>
        <sz val="10.5"/>
        <color theme="10"/>
        <rFont val="Calibri"/>
        <family val="2"/>
      </rPr>
      <t>o.pardini.srl@lunet.it</t>
    </r>
  </si>
  <si>
    <t/>
    <r>
      <rPr>
        <u/>
        <sz val="10.5"/>
        <color theme="10"/>
        <rFont val="Calibri"/>
        <family val="2"/>
      </rPr>
      <t xml:space="preserve">ORESTE PARDINI</t>
    </r>
  </si>
  <si>
    <t/>
    <r>
      <rPr>
        <u/>
        <sz val="10.5"/>
        <color theme="10"/>
        <rFont val="Calibri"/>
        <family val="2"/>
      </rPr>
      <t>http://www.pardini-srl.it</t>
    </r>
  </si>
  <si>
    <t/>
    <r>
      <rPr>
        <u/>
        <sz val="10.5"/>
        <color theme="10"/>
        <rFont val="Calibri"/>
        <family val="2"/>
      </rPr>
      <t>mariajose@secaneta.com</t>
    </r>
  </si>
  <si>
    <t/>
    <r>
      <rPr>
        <u/>
        <sz val="10.5"/>
        <color theme="10"/>
        <rFont val="Calibri"/>
        <family val="2"/>
      </rPr>
      <t xml:space="preserve">JOSE ALBERO PUERTO S L</t>
    </r>
  </si>
  <si>
    <t/>
    <r>
      <rPr>
        <u/>
        <sz val="10.5"/>
        <color theme="10"/>
        <rFont val="Calibri"/>
        <family val="2"/>
      </rPr>
      <t>http://www.secaneta.com</t>
    </r>
  </si>
  <si>
    <t/>
    <r>
      <rPr>
        <u/>
        <sz val="10.5"/>
        <color theme="10"/>
        <rFont val="Calibri"/>
        <family val="2"/>
      </rPr>
      <t xml:space="preserve">IOD IMPORT-EXPORT</t>
    </r>
  </si>
  <si>
    <t/>
    <r>
      <rPr>
        <u/>
        <sz val="10.5"/>
        <color theme="10"/>
        <rFont val="Calibri"/>
        <family val="2"/>
      </rPr>
      <t xml:space="preserve">NIPPON ROSOKU</t>
    </r>
  </si>
  <si>
    <t/>
    <r>
      <rPr>
        <u/>
        <sz val="10.5"/>
        <color theme="10"/>
        <rFont val="Calibri"/>
        <family val="2"/>
      </rPr>
      <t xml:space="preserve">
ONLINE MEDIA</t>
    </r>
  </si>
  <si>
    <t/>
    <r>
      <rPr>
        <u/>
        <sz val="10.5"/>
        <color theme="10"/>
        <rFont val="Calibri"/>
        <family val="2"/>
      </rPr>
      <t>http://www.olm1.com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</si>
  <si>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五金,体育及旅游休闲用品,其他,医药保健品及医疗器械,园林用品,大型机械及设备,家具,家用电器,工具,建筑及装饰材料,照明产品,玩具,箱包,节日用品,钟表眼镜,餐厨用具</t>
    </r>
  </si>
  <si>
    <t/>
    <r>
      <rPr>
        <u/>
        <sz val="10.5"/>
        <color theme="10"/>
        <rFont val="Calibri"/>
        <family val="2"/>
      </rPr>
      <t>templinben@hotmail.com</t>
    </r>
  </si>
  <si>
    <t/>
    <r>
      <rPr>
        <u/>
        <sz val="10.5"/>
        <color theme="10"/>
        <rFont val="Calibri"/>
        <family val="2"/>
      </rPr>
      <t>http://www.globalsourcingservices.com</t>
    </r>
  </si>
  <si>
    <t/>
    <r>
      <rPr>
        <u/>
        <sz val="10.5"/>
        <color theme="10"/>
        <rFont val="Calibri"/>
        <family val="2"/>
      </rPr>
      <t>1samdelapa@gmail.com</t>
    </r>
  </si>
  <si>
    <t/>
    <r>
      <rPr>
        <u/>
        <sz val="10.5"/>
        <color theme="10"/>
        <rFont val="Calibri"/>
        <family val="2"/>
      </rPr>
      <t xml:space="preserve">GLOBAL SOURCING SERVICES</t>
    </r>
  </si>
  <si>
    <t/>
    <r>
      <rPr>
        <u/>
        <sz val="10.5"/>
        <color theme="10"/>
        <rFont val="Calibri"/>
        <family val="2"/>
      </rPr>
      <t xml:space="preserve">KOLOB INTERTRADE</t>
    </r>
  </si>
  <si>
    <t/>
    <r>
      <rPr>
        <u/>
        <sz val="10.5"/>
        <color theme="10"/>
        <rFont val="Calibri"/>
        <family val="2"/>
      </rPr>
      <t>http://www.kolobthailand.com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</si>
  <si>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五金,体育及旅游休闲用品,其他,家具,家用电器,家用纺织品,工艺陶瓷,玻璃工艺品,箱包,餐厨用具</t>
    </r>
  </si>
  <si>
    <t/>
    <r>
      <rPr>
        <u/>
        <sz val="10.5"/>
        <color theme="10"/>
        <rFont val="Calibri"/>
        <family val="2"/>
      </rPr>
      <t>pum@kolobthailand.com</t>
    </r>
  </si>
  <si>
    <t/>
    <r>
      <rPr>
        <u/>
        <sz val="10.5"/>
        <color theme="10"/>
        <rFont val="Calibri"/>
        <family val="2"/>
      </rPr>
      <t>ali333@psh.paknet.com.pk</t>
    </r>
  </si>
  <si>
    <t/>
    <r>
      <rPr>
        <u/>
        <sz val="10.5"/>
        <color theme="10"/>
        <rFont val="Calibri"/>
        <family val="2"/>
      </rPr>
      <t>http://www.psh.paknet.com.pk</t>
    </r>
  </si>
  <si>
    <t/>
    <r>
      <rPr>
        <u/>
        <sz val="10.5"/>
        <color theme="10"/>
        <rFont val="Calibri"/>
        <family val="2"/>
      </rPr>
      <t xml:space="preserve">ALREHMAN INTERNATIONAL TRADING</t>
    </r>
  </si>
  <si>
    <t/>
    <r>
      <rPr>
        <u/>
        <sz val="10.5"/>
        <color theme="10"/>
        <rFont val="Calibri"/>
        <family val="2"/>
      </rPr>
      <t>http://www.ott-el.com</t>
    </r>
  </si>
  <si>
    <t/>
    <r>
      <rPr>
        <u/>
        <sz val="10.5"/>
        <color theme="10"/>
        <rFont val="Calibri"/>
        <family val="2"/>
      </rPr>
      <t>OTT-EL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</si>
  <si>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体育及旅游休闲用品,医药保健品及医疗器械,家具,工艺陶瓷,箱包,鞋,餐厨用具</t>
    </r>
  </si>
  <si>
    <t/>
    <r>
      <rPr>
        <u/>
        <sz val="10.5"/>
        <color theme="10"/>
        <rFont val="Calibri"/>
        <family val="2"/>
      </rPr>
      <t>davida@ott-el.com</t>
    </r>
  </si>
  <si>
    <t/>
    <r>
      <rPr>
        <u/>
        <sz val="10.5"/>
        <color theme="10"/>
        <rFont val="Calibri"/>
        <family val="2"/>
      </rPr>
      <t xml:space="preserve">TL ARGENTUM HANSEATISCHE SILBERHANDELSGESELLSCHAFT MBH</t>
    </r>
  </si>
  <si>
    <t/>
    <r>
      <rPr>
        <u/>
        <sz val="10.5"/>
        <color theme="10"/>
        <rFont val="Calibri"/>
        <family val="2"/>
      </rPr>
      <t xml:space="preserve">SELECCIONES DEL MENAJE</t>
    </r>
  </si>
  <si>
    <t/>
    <r>
      <rPr>
        <u/>
        <sz val="10.5"/>
        <color theme="10"/>
        <rFont val="Calibri"/>
        <family val="2"/>
      </rPr>
      <t>sdm@ya.com</t>
    </r>
  </si>
  <si>
    <t/>
    <r>
      <rPr>
        <u/>
        <sz val="10.5"/>
        <color theme="10"/>
        <rFont val="Calibri"/>
        <family val="2"/>
      </rPr>
      <t>ARAI-GUMI</t>
    </r>
  </si>
  <si>
    <t/>
    <r>
      <rPr>
        <u/>
        <sz val="10.5"/>
        <color theme="10"/>
        <rFont val="Calibri"/>
        <family val="2"/>
      </rPr>
      <t>kitada-shuuzou@araigumi.co</t>
    </r>
    <r>
      <t>.jp</t>
    </r>
  </si>
  <si>
    <t/>
    <r>
      <rPr>
        <u/>
        <sz val="10.5"/>
        <color theme="10"/>
        <rFont val="Calibri"/>
        <family val="2"/>
      </rPr>
      <t>http://www.araigumi.co.jp</t>
    </r>
  </si>
  <si>
    <t/>
    <r>
      <rPr>
        <u/>
        <sz val="10.5"/>
        <color theme="10"/>
        <rFont val="Calibri"/>
        <family val="2"/>
      </rPr>
      <t>rancho@cytanet.com.cy</t>
    </r>
  </si>
  <si>
    <t/>
    <r>
      <rPr>
        <u/>
        <sz val="10.5"/>
        <color theme="10"/>
        <rFont val="Calibri"/>
        <family val="2"/>
      </rPr>
      <t xml:space="preserve">RANCHO BAR &amp; GRILL</t>
    </r>
  </si>
  <si>
    <t/>
    <r>
      <rPr>
        <u/>
        <sz val="10.5"/>
        <color theme="10"/>
        <rFont val="Calibri"/>
        <family val="2"/>
      </rPr>
      <t xml:space="preserve">BE-A TRADING</t>
    </r>
  </si>
  <si>
    <t/>
    <r>
      <rPr>
        <u/>
        <sz val="10.5"/>
        <color theme="10"/>
        <rFont val="Calibri"/>
        <family val="2"/>
      </rPr>
      <t>http://www.globalmarket.com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</si>
  <si>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体育及旅游休闲用品,医药保健品及医疗器械,家用电器,家用纺织品,电子消费品及信息产品,箱包,鞋,餐厨用具</t>
    </r>
  </si>
  <si>
    <t/>
    <r>
      <rPr>
        <u/>
        <sz val="10.5"/>
        <color theme="10"/>
        <rFont val="Calibri"/>
        <family val="2"/>
      </rPr>
      <t>america@globalmarket.com</t>
    </r>
  </si>
  <si>
    <t/>
    <r>
      <rPr>
        <u/>
        <sz val="10.5"/>
        <color theme="10"/>
        <rFont val="Calibri"/>
        <family val="2"/>
      </rPr>
      <t>sx1@fotobox.be</t>
    </r>
  </si>
  <si>
    <t/>
    <r>
      <rPr>
        <u/>
        <sz val="10.5"/>
        <color theme="10"/>
        <rFont val="Calibri"/>
        <family val="2"/>
      </rPr>
      <t>http://www.fotobox.be</t>
    </r>
  </si>
  <si>
    <t/>
    <r>
      <rPr>
        <u/>
        <sz val="10.5"/>
        <color theme="10"/>
        <rFont val="Calibri"/>
        <family val="2"/>
      </rPr>
      <t>FOTOBOX</t>
    </r>
  </si>
  <si>
    <t/>
    <r>
      <rPr>
        <u/>
        <sz val="10.5"/>
        <color theme="10"/>
        <rFont val="Calibri"/>
        <family val="2"/>
      </rPr>
      <t>dattanihitesh@hotmail.com</t>
    </r>
  </si>
  <si>
    <t/>
    <r>
      <rPr>
        <u/>
        <sz val="10.5"/>
        <color theme="10"/>
        <rFont val="Calibri"/>
        <family val="2"/>
      </rPr>
      <t xml:space="preserve">ASSENT POLYMERS</t>
    </r>
  </si>
  <si>
    <t/>
    <r>
      <rPr>
        <u/>
        <sz val="10.5"/>
        <color theme="10"/>
        <rFont val="Calibri"/>
        <family val="2"/>
      </rPr>
      <t xml:space="preserve">G L TRADING</t>
    </r>
  </si>
  <si>
    <t/>
    <r>
      <rPr>
        <u/>
        <sz val="10.5"/>
        <color theme="10"/>
        <rFont val="Calibri"/>
        <family val="2"/>
      </rPr>
      <t>doojee7@hotmail.com</t>
    </r>
  </si>
  <si>
    <t/>
    <r>
      <rPr>
        <u/>
        <sz val="10.5"/>
        <color theme="10"/>
        <rFont val="Calibri"/>
        <family val="2"/>
      </rPr>
      <t>http://www.glcompany.co.kr</t>
    </r>
  </si>
  <si>
    <t/>
    <r>
      <rPr>
        <u/>
        <sz val="10.5"/>
        <color theme="10"/>
        <rFont val="Calibri"/>
        <family val="2"/>
      </rPr>
      <t>tlik@tm.net.my</t>
    </r>
  </si>
  <si>
    <t/>
    <r>
      <rPr>
        <u/>
        <sz val="10.5"/>
        <color theme="10"/>
        <rFont val="Calibri"/>
        <family val="2"/>
      </rPr>
      <t>CHUANG</t>
    </r>
  </si>
  <si>
    <t/>
    <r>
      <rPr>
        <u/>
        <sz val="10.5"/>
        <color theme="10"/>
        <rFont val="Calibri"/>
        <family val="2"/>
      </rPr>
      <t xml:space="preserve">GRAND STAR DEVELOPMENT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</si>
  <si>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体育及旅游休闲用品,其他,家具,家居用品,工艺陶瓷,玩具,玻璃工艺品,鞋,餐厨用具</t>
    </r>
  </si>
  <si>
    <t/>
    <r>
      <rPr>
        <u/>
        <sz val="10.5"/>
        <color theme="10"/>
        <rFont val="Calibri"/>
        <family val="2"/>
      </rPr>
      <t>happyvivianwong@yahoo.com.hk</t>
    </r>
  </si>
  <si>
    <t/>
    <r>
      <rPr>
        <u/>
        <sz val="10.5"/>
        <color theme="10"/>
        <rFont val="Calibri"/>
        <family val="2"/>
      </rPr>
      <t xml:space="preserve">FAISALTRADING ESTABLISHMENT</t>
    </r>
  </si>
  <si>
    <t/>
    <r>
      <rPr>
        <u/>
        <sz val="10.5"/>
        <color theme="10"/>
        <rFont val="Calibri"/>
        <family val="2"/>
      </rPr>
      <t>faisal_444@hotmail.com</t>
    </r>
  </si>
  <si>
    <t/>
    <r>
      <rPr>
        <u/>
        <sz val="10.5"/>
        <color theme="10"/>
        <rFont val="Calibri"/>
        <family val="2"/>
      </rPr>
      <t>http://www.giftsatprincess.com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</si>
  <si>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体育及旅游休闲用品,化工产品,医药保健品及医疗器械,家具,家居用品,家居装饰品,家用电器,玩具,电子消费品及信息产品,节日用品,钟表眼镜,餐厨用具</t>
    </r>
  </si>
  <si>
    <t/>
    <r>
      <rPr>
        <u/>
        <sz val="10.5"/>
        <color theme="10"/>
        <rFont val="Calibri"/>
        <family val="2"/>
      </rPr>
      <t>david@giftsatprincess.com</t>
    </r>
  </si>
  <si>
    <t/>
    <r>
      <rPr>
        <u/>
        <sz val="10.5"/>
        <color theme="10"/>
        <rFont val="Calibri"/>
        <family val="2"/>
      </rPr>
      <t xml:space="preserve">PRINCESS INTERNATIONAL</t>
    </r>
  </si>
  <si>
    <t/>
    <r>
      <rPr>
        <u/>
        <sz val="10.5"/>
        <color theme="10"/>
        <rFont val="Calibri"/>
        <family val="2"/>
      </rPr>
      <t>big_centre_co@yahoo.com.hk</t>
    </r>
  </si>
  <si>
    <t/>
    <r>
      <rPr>
        <u/>
        <sz val="10.5"/>
        <color theme="10"/>
        <rFont val="Calibri"/>
        <family val="2"/>
      </rPr>
      <t xml:space="preserve">BIG CENTRE</t>
    </r>
  </si>
  <si>
    <t/>
    <r>
      <rPr>
        <u/>
        <sz val="10.5"/>
        <color theme="10"/>
        <rFont val="Calibri"/>
        <family val="2"/>
      </rPr>
      <t>http://www.correct.com</t>
    </r>
  </si>
  <si>
    <t/>
    <r>
      <rPr>
        <u/>
        <sz val="10.5"/>
        <color theme="10"/>
        <rFont val="Calibri"/>
        <family val="2"/>
      </rPr>
      <t>jennytyus@hotmail.com</t>
    </r>
  </si>
  <si>
    <t/>
    <r>
      <rPr>
        <u/>
        <sz val="10.5"/>
        <color theme="10"/>
        <rFont val="Calibri"/>
        <family val="2"/>
      </rPr>
      <t xml:space="preserve">INTERNATIONAL CRAFT</t>
    </r>
  </si>
  <si>
    <t/>
    <r>
      <rPr>
        <u/>
        <sz val="10.5"/>
        <color theme="10"/>
        <rFont val="Calibri"/>
        <family val="2"/>
      </rPr>
      <t xml:space="preserve">ATC TOOLS AUSTRALASIA</t>
    </r>
  </si>
  <si>
    <t/>
    <r>
      <rPr>
        <u/>
        <sz val="10.5"/>
        <color theme="10"/>
        <rFont val="Calibri"/>
        <family val="2"/>
      </rPr>
      <t xml:space="preserve">AXA STENMAN</t>
    </r>
  </si>
  <si>
    <t/>
    <r>
      <rPr>
        <u/>
        <sz val="10.5"/>
        <color theme="10"/>
        <rFont val="Calibri"/>
        <family val="2"/>
      </rPr>
      <t>http://www.axaveilig.nl</t>
    </r>
  </si>
  <si>
    <t/>
    <r>
      <rPr>
        <u/>
        <sz val="10.5"/>
        <color theme="10"/>
        <rFont val="Calibri"/>
        <family val="2"/>
      </rPr>
      <t>info@axa-stenman.nl</t>
    </r>
  </si>
  <si>
    <t/>
    <r>
      <rPr>
        <u/>
        <sz val="10.5"/>
        <color theme="10"/>
        <rFont val="Calibri"/>
        <family val="2"/>
      </rPr>
      <t>http://www.shopbrs.com</t>
    </r>
  </si>
  <si>
    <t/>
    <r>
      <rPr>
        <u/>
        <sz val="10.5"/>
        <color theme="10"/>
        <rFont val="Calibri"/>
        <family val="2"/>
      </rPr>
      <t xml:space="preserve">BATAVIA RESTAURANT</t>
    </r>
  </si>
  <si>
    <t/>
    <r>
      <rPr>
        <u/>
        <sz val="10.5"/>
        <color theme="10"/>
        <rFont val="Calibri"/>
        <family val="2"/>
      </rPr>
      <t xml:space="preserve">SILIT FRANCE</t>
    </r>
  </si>
  <si>
    <t/>
    <r>
      <rPr>
        <u/>
        <sz val="10.5"/>
        <color theme="10"/>
        <rFont val="Calibri"/>
        <family val="2"/>
      </rPr>
      <t>http://www.sunguider.com.br</t>
    </r>
  </si>
  <si>
    <t/>
    <r>
      <rPr>
        <u/>
        <sz val="10.5"/>
        <color theme="10"/>
        <rFont val="Calibri"/>
        <family val="2"/>
      </rPr>
      <t>sunguider@sunguider.com.br</t>
    </r>
  </si>
  <si>
    <t/>
    <r>
      <rPr>
        <u/>
        <sz val="10.5"/>
        <color theme="10"/>
        <rFont val="Calibri"/>
        <family val="2"/>
      </rPr>
      <t xml:space="preserve">SUN GUIDER</t>
    </r>
  </si>
  <si>
    <t/>
    <r>
      <rPr>
        <u/>
        <sz val="10.5"/>
        <color theme="10"/>
        <rFont val="Calibri"/>
        <family val="2"/>
      </rPr>
      <t>amirmansourian@yahoo.com</t>
    </r>
  </si>
  <si>
    <t/>
    <r>
      <rPr>
        <u/>
        <sz val="10.5"/>
        <color theme="10"/>
        <rFont val="Calibri"/>
        <family val="2"/>
      </rPr>
      <t xml:space="preserve">JORDAN TRADING</t>
    </r>
  </si>
  <si>
    <t/>
    <r>
      <rPr>
        <u/>
        <sz val="10.5"/>
        <color theme="10"/>
        <rFont val="Calibri"/>
        <family val="2"/>
      </rPr>
      <t>http://www.jordantrading.com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</si>
  <si>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医药保健品及医疗器械,家具,家居装饰品,电子消费品及信息产品,餐厨用具</t>
    </r>
  </si>
  <si>
    <t/>
    <r>
      <rPr>
        <u/>
        <sz val="10.5"/>
        <color theme="10"/>
        <rFont val="Calibri"/>
        <family val="2"/>
      </rPr>
      <t>tigrburt@pchome.com</t>
    </r>
    <r>
      <t>.tw</t>
    </r>
  </si>
  <si>
    <t/>
    <r>
      <rPr>
        <u/>
        <sz val="10.5"/>
        <color theme="10"/>
        <rFont val="Calibri"/>
        <family val="2"/>
      </rPr>
      <t>http://www.burtcompany.com</t>
    </r>
  </si>
  <si>
    <t/>
    <r>
      <rPr>
        <u/>
        <sz val="10.5"/>
        <color theme="10"/>
        <rFont val="Calibri"/>
        <family val="2"/>
      </rPr>
      <t xml:space="preserve">BURT AND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</si>
  <si>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五金,体育及旅游休闲用品,其他,医药保健品及医疗器械,家具,家居装饰品,家用电器,家用纺织品,工艺陶瓷,玻璃工艺品,箱包,鞋,餐厨用具</t>
    </r>
  </si>
  <si>
    <t/>
    <r>
      <rPr>
        <u/>
        <sz val="10.5"/>
        <color theme="10"/>
        <rFont val="Calibri"/>
        <family val="2"/>
      </rPr>
      <t>stacey@eiglobal.com</t>
    </r>
  </si>
  <si>
    <t/>
    <r>
      <rPr>
        <u/>
        <sz val="10.5"/>
        <color theme="10"/>
        <rFont val="Calibri"/>
        <family val="2"/>
      </rPr>
      <t xml:space="preserve">ETIENNE INTERNATIONAL</t>
    </r>
  </si>
  <si>
    <t/>
    <r>
      <rPr>
        <u/>
        <sz val="10.5"/>
        <color theme="10"/>
        <rFont val="Calibri"/>
        <family val="2"/>
      </rPr>
      <t>http://www.eiglobal.com</t>
    </r>
  </si>
  <si>
    <t/>
    <r>
      <rPr>
        <u/>
        <sz val="10.5"/>
        <color theme="10"/>
        <rFont val="Calibri"/>
        <family val="2"/>
      </rPr>
      <t xml:space="preserve">ETIQUETTES RAMGAL</t>
    </r>
  </si>
  <si>
    <t/>
    <r>
      <rPr>
        <u/>
        <sz val="10.5"/>
        <color theme="10"/>
        <rFont val="Calibri"/>
        <family val="2"/>
      </rPr>
      <t>http://www.ping.be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</si>
  <si>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体育及旅游休闲用品,其他,办公文具,化工产品,大型机械及设备,家具,家居装饰品,工艺陶瓷,建筑及装饰材料,照明产品,玻璃工艺品,车辆,鞋,餐厨用具</t>
    </r>
  </si>
  <si>
    <t/>
    <r>
      <rPr>
        <u/>
        <sz val="10.5"/>
        <color theme="10"/>
        <rFont val="Calibri"/>
        <family val="2"/>
      </rPr>
      <t>bvba.picard@ping.be</t>
    </r>
  </si>
  <si>
    <t/>
    <r>
      <rPr>
        <u/>
        <sz val="10.5"/>
        <color theme="10"/>
        <rFont val="Calibri"/>
        <family val="2"/>
      </rPr>
      <t>http://www.thermoserv.com</t>
    </r>
  </si>
  <si>
    <t/>
    <r>
      <rPr>
        <u/>
        <sz val="10.5"/>
        <color theme="10"/>
        <rFont val="Calibri"/>
        <family val="2"/>
      </rPr>
      <t xml:space="preserve">NEW THERMO SERVICE</t>
    </r>
  </si>
  <si>
    <t/>
    <r>
      <rPr>
        <u/>
        <sz val="10.5"/>
        <color theme="10"/>
        <rFont val="Calibri"/>
        <family val="2"/>
      </rPr>
      <t xml:space="preserve">DORIAN S HK LIAISON OFFICE</t>
    </r>
  </si>
  <si>
    <t/>
    <r>
      <rPr>
        <u/>
        <sz val="10.5"/>
        <color theme="10"/>
        <rFont val="Calibri"/>
        <family val="2"/>
      </rPr>
      <t>http://www.ibshkg.com.hk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</si>
  <si>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体育及旅游休闲用品,其他,化工产品,医药保健品及医疗器械,园林用品,家具,工艺陶瓷,服装饰物及配件,玻璃工艺品,电子消费品及信息产品,餐厨用具</t>
    </r>
  </si>
  <si>
    <t/>
    <r>
      <rPr>
        <u/>
        <sz val="10.5"/>
        <color theme="10"/>
        <rFont val="Calibri"/>
        <family val="2"/>
      </rPr>
      <t>ibs@ibshkg.com.hk</t>
    </r>
  </si>
  <si>
    <t/>
    <r>
      <rPr>
        <u/>
        <sz val="10.5"/>
        <color theme="10"/>
        <rFont val="Calibri"/>
        <family val="2"/>
      </rPr>
      <t xml:space="preserve">GRAHAM GROUP P L C</t>
    </r>
  </si>
  <si>
    <t/>
    <r>
      <rPr>
        <u/>
        <sz val="10.5"/>
        <color theme="10"/>
        <rFont val="Calibri"/>
        <family val="2"/>
      </rPr>
      <t xml:space="preserve">J R DISCOUNT OUTLETS</t>
    </r>
  </si>
  <si>
    <t/>
    <r>
      <rPr>
        <u/>
        <sz val="10.5"/>
        <color theme="10"/>
        <rFont val="Calibri"/>
        <family val="2"/>
      </rPr>
      <t>janevargas@mcmail.cc</t>
    </r>
  </si>
  <si>
    <t/>
    <r>
      <rPr>
        <u/>
        <sz val="10.5"/>
        <color theme="10"/>
        <rFont val="Calibri"/>
        <family val="2"/>
      </rPr>
      <t>http://www.jrdiscount.com</t>
    </r>
  </si>
  <si>
    <t/>
    <r>
      <rPr>
        <u/>
        <sz val="10.5"/>
        <color theme="10"/>
        <rFont val="Calibri"/>
        <family val="2"/>
      </rPr>
      <t xml:space="preserve">THOMAS &amp; JONES (TEJAY)</t>
    </r>
  </si>
  <si>
    <t/>
    <r>
      <rPr>
        <u/>
        <sz val="10.5"/>
        <color theme="10"/>
        <rFont val="Calibri"/>
        <family val="2"/>
      </rPr>
      <t>impexj@carrot.ocn.ne.jp</t>
    </r>
  </si>
  <si>
    <t/>
    <r>
      <rPr>
        <u/>
        <sz val="10.5"/>
        <color theme="10"/>
        <rFont val="Calibri"/>
        <family val="2"/>
      </rPr>
      <t>http://www.carrot.ocn.ne.jp</t>
    </r>
  </si>
  <si>
    <t/>
    <r>
      <rPr>
        <u/>
        <sz val="10.5"/>
        <color theme="10"/>
        <rFont val="Calibri"/>
        <family val="2"/>
      </rPr>
      <t xml:space="preserve">IMPEX JAPAN</t>
    </r>
  </si>
  <si>
    <t/>
    <r>
      <rPr>
        <u/>
        <sz val="10.5"/>
        <color theme="10"/>
        <rFont val="Calibri"/>
        <family val="2"/>
      </rPr>
      <t xml:space="preserve">APELDOORNSE MESSENFABRIEK AMEFA</t>
    </r>
  </si>
  <si>
    <t/>
    <r>
      <rPr>
        <u/>
        <sz val="10.5"/>
        <color theme="10"/>
        <rFont val="Calibri"/>
        <family val="2"/>
      </rPr>
      <t>purchase@amefa.com</t>
    </r>
    <r>
      <t>,</t>
    </r>
    <r>
      <rPr>
        <u/>
        <sz val="10.5"/>
        <color theme="10"/>
        <rFont val="Calibri"/>
        <family val="2"/>
      </rPr>
      <t>export@amefa.com</t>
    </r>
  </si>
  <si>
    <t/>
    <r>
      <rPr>
        <u/>
        <sz val="10.5"/>
        <color theme="10"/>
        <rFont val="Calibri"/>
        <family val="2"/>
      </rPr>
      <t>http://www.sfterra.co.jp</t>
    </r>
  </si>
  <si>
    <t/>
    <r>
      <rPr>
        <u/>
        <sz val="10.5"/>
        <color theme="10"/>
        <rFont val="Calibri"/>
        <family val="2"/>
      </rPr>
      <t xml:space="preserve">SAPPORO FURNISHING</t>
    </r>
  </si>
  <si>
    <t/>
    <r>
      <rPr>
        <u/>
        <sz val="10.5"/>
        <color theme="10"/>
        <rFont val="Calibri"/>
        <family val="2"/>
      </rPr>
      <t>http://www.innocentini.com</t>
    </r>
  </si>
  <si>
    <t/>
    <r>
      <rPr>
        <u/>
        <sz val="10.5"/>
        <color theme="10"/>
        <rFont val="Calibri"/>
        <family val="2"/>
      </rPr>
      <t>tinnocentini@innocentini.com</t>
    </r>
  </si>
  <si>
    <t/>
    <r>
      <rPr>
        <u/>
        <sz val="10.5"/>
        <color theme="10"/>
        <rFont val="Calibri"/>
        <family val="2"/>
      </rPr>
      <t xml:space="preserve">SA MAISON INNOCENTINI</t>
    </r>
  </si>
  <si>
    <t/>
    <r>
      <rPr>
        <u/>
        <sz val="10.5"/>
        <color theme="10"/>
        <rFont val="Calibri"/>
        <family val="2"/>
      </rPr>
      <t>kusherinternational@hotmail.com</t>
    </r>
  </si>
  <si>
    <t/>
    <r>
      <rPr>
        <u/>
        <sz val="10.5"/>
        <color theme="10"/>
        <rFont val="Calibri"/>
        <family val="2"/>
      </rPr>
      <t xml:space="preserve">KUSHNER INTERNATIONAL</t>
    </r>
  </si>
  <si>
    <t/>
    <r>
      <rPr>
        <u/>
        <sz val="10.5"/>
        <color theme="10"/>
        <rFont val="Calibri"/>
        <family val="2"/>
      </rPr>
      <t xml:space="preserve">ROSSANO LEOPOLDO</t>
    </r>
  </si>
  <si>
    <t/>
    <r>
      <rPr>
        <u/>
        <sz val="10.5"/>
        <color theme="10"/>
        <rFont val="Calibri"/>
        <family val="2"/>
      </rPr>
      <t xml:space="preserve">NICE STAR INTERNATIONAL</t>
    </r>
  </si>
  <si>
    <t/>
    <r>
      <rPr>
        <u/>
        <sz val="10.5"/>
        <color theme="10"/>
        <rFont val="Calibri"/>
        <family val="2"/>
      </rPr>
      <t>jhambala@wlink.com</t>
    </r>
    <r>
      <t>.np</t>
    </r>
  </si>
  <si>
    <t/>
    <r>
      <rPr>
        <u/>
        <sz val="10.5"/>
        <color theme="10"/>
        <rFont val="Calibri"/>
        <family val="2"/>
      </rPr>
      <t xml:space="preserve">NAMASTE NEPAL</t>
    </r>
  </si>
  <si>
    <t/>
    <r>
      <rPr>
        <u/>
        <sz val="10.5"/>
        <color theme="10"/>
        <rFont val="Calibri"/>
        <family val="2"/>
      </rPr>
      <t>http://www.ceibo.entelnet.bo</t>
    </r>
  </si>
  <si>
    <t/>
    <r>
      <rPr>
        <u/>
        <sz val="10.5"/>
        <color theme="10"/>
        <rFont val="Calibri"/>
        <family val="2"/>
      </rPr>
      <t xml:space="preserve">D &amp; 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</si>
  <si>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其他,办公文具,家居装饰品,电子消费品及信息产品,电子电气产品,餐厨用具</t>
    </r>
  </si>
  <si>
    <t/>
    <r>
      <rPr>
        <u/>
        <sz val="10.5"/>
        <color theme="10"/>
        <rFont val="Calibri"/>
        <family val="2"/>
      </rPr>
      <t>dyp@ceibo.entelnet.bo</t>
    </r>
  </si>
  <si>
    <t/>
    <r>
      <rPr>
        <u/>
        <sz val="10.5"/>
        <color theme="10"/>
        <rFont val="Calibri"/>
        <family val="2"/>
      </rPr>
      <t xml:space="preserve">M/S MANZOOR &amp;</t>
    </r>
  </si>
  <si>
    <t/>
    <r>
      <rPr>
        <u/>
        <sz val="10.5"/>
        <color theme="10"/>
        <rFont val="Calibri"/>
        <family val="2"/>
      </rPr>
      <t>hakimi-heena@cyber.net.pk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</si>
  <si>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其他,医药保健品及医疗器械,家居用品,家用电器,工艺陶瓷,玻璃工艺品,餐厨用具</t>
    </r>
  </si>
  <si>
    <t/>
    <r>
      <rPr>
        <u/>
        <sz val="10.5"/>
        <color theme="10"/>
        <rFont val="Calibri"/>
        <family val="2"/>
      </rPr>
      <t xml:space="preserve">SHRI BALAJI TECHNOWORLD</t>
    </r>
  </si>
  <si>
    <t/>
    <r>
      <rPr>
        <u/>
        <sz val="10.5"/>
        <color theme="10"/>
        <rFont val="Calibri"/>
        <family val="2"/>
      </rPr>
      <t>http://www.sbtcindia.com</t>
    </r>
  </si>
  <si>
    <t/>
    <r>
      <rPr>
        <u/>
        <sz val="10.5"/>
        <color theme="10"/>
        <rFont val="Calibri"/>
        <family val="2"/>
      </rPr>
      <t xml:space="preserve">TAE HWA TRADING</t>
    </r>
  </si>
  <si>
    <t/>
    <r>
      <rPr>
        <u/>
        <sz val="10.5"/>
        <color theme="10"/>
        <rFont val="Calibri"/>
        <family val="2"/>
      </rPr>
      <t>thehwa7@kornet.net</t>
    </r>
  </si>
  <si>
    <t/>
    <r>
      <rPr>
        <u/>
        <sz val="10.5"/>
        <color theme="10"/>
        <rFont val="Calibri"/>
        <family val="2"/>
      </rPr>
      <t xml:space="preserve">PACIFIC MARKET</t>
    </r>
  </si>
  <si>
    <t/>
    <r>
      <rPr>
        <u/>
        <sz val="10.5"/>
        <color theme="10"/>
        <rFont val="Calibri"/>
        <family val="2"/>
      </rPr>
      <t>http://www.migo.net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</si>
  <si>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体育及旅游休闲用品,办公文具,建筑及装饰材料,照明产品,玩具,礼品及赠品,编织及藤铁工艺品,餐厨用具</t>
    </r>
  </si>
  <si>
    <t/>
    <r>
      <rPr>
        <u/>
        <sz val="10.5"/>
        <color theme="10"/>
        <rFont val="Calibri"/>
        <family val="2"/>
      </rPr>
      <t>info@interstudio.com</t>
    </r>
  </si>
  <si>
    <t/>
    <r>
      <rPr>
        <u/>
        <sz val="10.5"/>
        <color theme="10"/>
        <rFont val="Calibri"/>
        <family val="2"/>
      </rPr>
      <t>INTERSTUDIO</t>
    </r>
  </si>
  <si>
    <t/>
    <r>
      <rPr>
        <u/>
        <sz val="10.5"/>
        <color theme="10"/>
        <rFont val="Calibri"/>
        <family val="2"/>
      </rPr>
      <t>http://www.interstudio.com</t>
    </r>
  </si>
  <si>
    <t/>
    <r>
      <rPr>
        <u/>
        <sz val="10.5"/>
        <color theme="10"/>
        <rFont val="Calibri"/>
        <family val="2"/>
      </rPr>
      <t>info@bardenhewer.de</t>
    </r>
  </si>
  <si>
    <t/>
    <r>
      <rPr>
        <u/>
        <sz val="10.5"/>
        <color theme="10"/>
        <rFont val="Calibri"/>
        <family val="2"/>
      </rPr>
      <t xml:space="preserve">BARDENHEWER GMBH &amp;</t>
    </r>
  </si>
  <si>
    <t/>
    <r>
      <rPr>
        <u/>
        <sz val="10.5"/>
        <color theme="10"/>
        <rFont val="Calibri"/>
        <family val="2"/>
      </rPr>
      <t>http://www.bardenhewer.de</t>
    </r>
  </si>
  <si>
    <t/>
    <r>
      <rPr>
        <u/>
        <sz val="10.5"/>
        <color theme="10"/>
        <rFont val="Calibri"/>
        <family val="2"/>
      </rPr>
      <t>http://www.eastman-intl.com</t>
    </r>
  </si>
  <si>
    <t/>
    <r>
      <rPr>
        <u/>
        <sz val="10.5"/>
        <color theme="10"/>
        <rFont val="Calibri"/>
        <family val="2"/>
      </rPr>
      <t xml:space="preserve">EASTMAN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</si>
  <si>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体育及旅游休闲用品,其他,家居装饰品,家用电器,玻璃工艺品,电子消费品及信息产品,箱包,餐厨用具</t>
    </r>
  </si>
  <si>
    <t/>
    <r>
      <rPr>
        <u/>
        <sz val="10.5"/>
        <color theme="10"/>
        <rFont val="Calibri"/>
        <family val="2"/>
      </rPr>
      <t>eastman@eastman-intl.com</t>
    </r>
  </si>
  <si>
    <t/>
    <r>
      <rPr>
        <u/>
        <sz val="10.5"/>
        <color theme="10"/>
        <rFont val="Calibri"/>
        <family val="2"/>
      </rPr>
      <t>dreamberry@earthlink.net</t>
    </r>
  </si>
  <si>
    <t/>
    <r>
      <rPr>
        <u/>
        <sz val="10.5"/>
        <color theme="10"/>
        <rFont val="Calibri"/>
        <family val="2"/>
      </rPr>
      <t xml:space="preserve">THE DREAMBERRY</t>
    </r>
  </si>
  <si>
    <t/>
    <r>
      <rPr>
        <u/>
        <sz val="10.5"/>
        <color theme="10"/>
        <rFont val="Calibri"/>
        <family val="2"/>
      </rPr>
      <t xml:space="preserve">DAHIRU SOLAR TECHNICAL SERVICES</t>
    </r>
  </si>
  <si>
    <t/>
    <r>
      <rPr>
        <u/>
        <sz val="10.5"/>
        <color theme="10"/>
        <rFont val="Calibri"/>
        <family val="2"/>
      </rPr>
      <t>dahirusolar@yahoo.com</t>
    </r>
  </si>
  <si>
    <t/>
    <r>
      <rPr>
        <u/>
        <sz val="10.5"/>
        <color theme="10"/>
        <rFont val="Calibri"/>
        <family val="2"/>
      </rPr>
      <t xml:space="preserve">KOREACLAD TECH</t>
    </r>
  </si>
  <si>
    <t/>
    <r>
      <rPr>
        <u/>
        <sz val="10.5"/>
        <color theme="10"/>
        <rFont val="Calibri"/>
        <family val="2"/>
      </rPr>
      <t>jy@koreaclad.com</t>
    </r>
  </si>
  <si>
    <t/>
    <r>
      <rPr>
        <u/>
        <sz val="10.5"/>
        <color theme="10"/>
        <rFont val="Calibri"/>
        <family val="2"/>
      </rPr>
      <t>http://www.koreaclad.com</t>
    </r>
  </si>
  <si>
    <t/>
    <r>
      <rPr>
        <u/>
        <sz val="10.5"/>
        <color theme="10"/>
        <rFont val="Calibri"/>
        <family val="2"/>
      </rPr>
      <t xml:space="preserve">AMDEHUN GENERAL TRADING ENTERPRISE</t>
    </r>
  </si>
  <si>
    <t/>
    <r>
      <rPr>
        <u/>
        <sz val="10.5"/>
        <color theme="10"/>
        <rFont val="Calibri"/>
        <family val="2"/>
      </rPr>
      <t>amdehun@telecom.net</t>
    </r>
    <r>
      <t>.et</t>
    </r>
  </si>
  <si>
    <t/>
    <r>
      <rPr>
        <u/>
        <sz val="10.5"/>
        <color theme="10"/>
        <rFont val="Calibri"/>
        <family val="2"/>
      </rPr>
      <t xml:space="preserve">RS AGENCIES</t>
    </r>
  </si>
  <si>
    <t/>
    <r>
      <rPr>
        <u/>
        <sz val="10.5"/>
        <color theme="10"/>
        <rFont val="Calibri"/>
        <family val="2"/>
      </rPr>
      <t>logo.comp@hotmail.com</t>
    </r>
  </si>
  <si>
    <t/>
    <r>
      <rPr>
        <u/>
        <sz val="10.5"/>
        <color theme="10"/>
        <rFont val="Calibri"/>
        <family val="2"/>
      </rPr>
      <t xml:space="preserve">S SARID</t>
    </r>
  </si>
  <si>
    <t/>
    <r>
      <rPr>
        <u/>
        <sz val="10.5"/>
        <color theme="10"/>
        <rFont val="Calibri"/>
        <family val="2"/>
      </rPr>
      <t>limam66@yahoo.com</t>
    </r>
  </si>
  <si>
    <t/>
    <r>
      <rPr>
        <u/>
        <sz val="10.5"/>
        <color theme="10"/>
        <rFont val="Calibri"/>
        <family val="2"/>
      </rPr>
      <t xml:space="preserve">E U R L LIMOBEK TRADING</t>
    </r>
  </si>
  <si>
    <t/>
    <r>
      <rPr>
        <u/>
        <sz val="10.5"/>
        <color theme="10"/>
        <rFont val="Calibri"/>
        <family val="2"/>
      </rPr>
      <t>http://www.thelakesvenue.co.uk</t>
    </r>
  </si>
  <si>
    <t/>
    <r>
      <rPr>
        <u/>
        <sz val="10.5"/>
        <color theme="10"/>
        <rFont val="Calibri"/>
        <family val="2"/>
      </rPr>
      <t xml:space="preserve">THE LAKES</t>
    </r>
  </si>
  <si>
    <t/>
    <r>
      <rPr>
        <u/>
        <sz val="10.5"/>
        <color theme="10"/>
        <rFont val="Calibri"/>
        <family val="2"/>
      </rPr>
      <t>info@thelakesvenue.co.uk</t>
    </r>
  </si>
  <si>
    <t/>
    <r>
      <rPr>
        <u/>
        <sz val="10.5"/>
        <color theme="10"/>
        <rFont val="Calibri"/>
        <family val="2"/>
      </rPr>
      <t xml:space="preserve">AJ S HOME FASHIONS</t>
    </r>
  </si>
  <si>
    <t/>
    <r>
      <rPr>
        <u/>
        <sz val="10.5"/>
        <color theme="10"/>
        <rFont val="Calibri"/>
        <family val="2"/>
      </rPr>
      <t>nashat_abdel@yahoo.com</t>
    </r>
  </si>
  <si>
    <t/>
    <r>
      <rPr>
        <u/>
        <sz val="10.5"/>
        <color theme="10"/>
        <rFont val="Calibri"/>
        <family val="2"/>
      </rPr>
      <t>http://www.demon.co.uk</t>
    </r>
  </si>
  <si>
    <t/>
    <r>
      <rPr>
        <u/>
        <sz val="10.5"/>
        <color theme="10"/>
        <rFont val="Calibri"/>
        <family val="2"/>
      </rPr>
      <t>AMALGAMATED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</si>
  <si>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五金,其他,办公文具,大型机械及设备,玻璃工艺品,电子电气产品,车辆,餐厨用具</t>
    </r>
  </si>
  <si>
    <t/>
    <r>
      <rPr>
        <u/>
        <sz val="10.5"/>
        <color theme="10"/>
        <rFont val="Calibri"/>
        <family val="2"/>
      </rPr>
      <t>amalgamated@demon.co.uk</t>
    </r>
  </si>
  <si>
    <t/>
    <r>
      <rPr>
        <u/>
        <sz val="10.5"/>
        <color theme="10"/>
        <rFont val="Calibri"/>
        <family val="2"/>
      </rPr>
      <t>SONALI</t>
    </r>
  </si>
  <si>
    <t/>
    <r>
      <rPr>
        <u/>
        <sz val="10.5"/>
        <color theme="10"/>
        <rFont val="Calibri"/>
        <family val="2"/>
      </rPr>
      <t>http://www.sonali.com.my</t>
    </r>
  </si>
  <si>
    <t/>
    <r>
      <rPr>
        <u/>
        <sz val="10.5"/>
        <color theme="10"/>
        <rFont val="Calibri"/>
        <family val="2"/>
      </rPr>
      <t>adeline@sonali.com.my</t>
    </r>
  </si>
  <si>
    <t/>
    <r>
      <rPr>
        <u/>
        <sz val="10.5"/>
        <color theme="10"/>
        <rFont val="Calibri"/>
        <family val="2"/>
      </rPr>
      <t>asken@asken2u.com</t>
    </r>
  </si>
  <si>
    <t/>
    <r>
      <rPr>
        <u/>
        <sz val="10.5"/>
        <color theme="10"/>
        <rFont val="Calibri"/>
        <family val="2"/>
      </rPr>
      <t>http://www.asken2u.com</t>
    </r>
  </si>
  <si>
    <t/>
    <r>
      <rPr>
        <u/>
        <sz val="10.5"/>
        <color theme="10"/>
        <rFont val="Calibri"/>
        <family val="2"/>
      </rPr>
      <t xml:space="preserve">ASKEN MARKETING &amp; SERVICES (M) SDN</t>
    </r>
  </si>
  <si>
    <t/>
    <r>
      <rPr>
        <u/>
        <sz val="10.5"/>
        <color theme="10"/>
        <rFont val="Calibri"/>
        <family val="2"/>
      </rPr>
      <t xml:space="preserve">SENKEN ROJE</t>
    </r>
  </si>
  <si>
    <t/>
    <r>
      <rPr>
        <u/>
        <sz val="10.5"/>
        <color theme="10"/>
        <rFont val="Calibri"/>
        <family val="2"/>
      </rPr>
      <t>sdin_97@hotmail.com</t>
    </r>
  </si>
  <si>
    <t/>
    <r>
      <rPr>
        <u/>
        <sz val="10.5"/>
        <color theme="10"/>
        <rFont val="Calibri"/>
        <family val="2"/>
      </rPr>
      <t xml:space="preserve">MYDIN WHOLESALE EMPORIUM SDN</t>
    </r>
  </si>
  <si>
    <t/>
    <r>
      <rPr>
        <u/>
        <sz val="10.5"/>
        <color theme="10"/>
        <rFont val="Calibri"/>
        <family val="2"/>
      </rPr>
      <t xml:space="preserve">NOERGAARD TRADING</t>
    </r>
  </si>
  <si>
    <t/>
    <r>
      <rPr>
        <u/>
        <sz val="10.5"/>
        <color theme="10"/>
        <rFont val="Calibri"/>
        <family val="2"/>
      </rPr>
      <t>info@victorinox.dk</t>
    </r>
  </si>
  <si>
    <t/>
    <r>
      <rPr>
        <u/>
        <sz val="10.5"/>
        <color theme="10"/>
        <rFont val="Calibri"/>
        <family val="2"/>
      </rPr>
      <t>http://www.victorinox.dk</t>
    </r>
  </si>
  <si>
    <t/>
    <r>
      <rPr>
        <u/>
        <sz val="10.5"/>
        <color theme="10"/>
        <rFont val="Calibri"/>
        <family val="2"/>
      </rPr>
      <t xml:space="preserve">AVONITE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</si>
  <si>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医药保健品及医疗器械,家用电器,家用纺织品,照明产品,玻璃工艺品,节日用品,餐厨用具</t>
    </r>
  </si>
  <si>
    <t/>
    <r>
      <rPr>
        <u/>
        <sz val="10.5"/>
        <color theme="10"/>
        <rFont val="Calibri"/>
        <family val="2"/>
      </rPr>
      <t>avon.iteenterprise@hotmail.com</t>
    </r>
  </si>
  <si>
    <t/>
    <r>
      <rPr>
        <u/>
        <sz val="10.5"/>
        <color theme="10"/>
        <rFont val="Calibri"/>
        <family val="2"/>
      </rPr>
      <t>http://www.penpaper.co.nz</t>
    </r>
  </si>
  <si>
    <t/>
    <r>
      <rPr>
        <u/>
        <sz val="10.5"/>
        <color theme="10"/>
        <rFont val="Calibri"/>
        <family val="2"/>
      </rPr>
      <t>ceratelle@penpaper.co.nz</t>
    </r>
  </si>
  <si>
    <t/>
    <r>
      <rPr>
        <u/>
        <sz val="10.5"/>
        <color theme="10"/>
        <rFont val="Calibri"/>
        <family val="2"/>
      </rPr>
      <t xml:space="preserve">CERATELLE MARKETING</t>
    </r>
  </si>
  <si>
    <t/>
    <r>
      <rPr>
        <u/>
        <sz val="10.5"/>
        <color theme="10"/>
        <rFont val="Calibri"/>
        <family val="2"/>
      </rPr>
      <t>http://www.scheie.no</t>
    </r>
  </si>
  <si>
    <t/>
    <r>
      <rPr>
        <u/>
        <sz val="10.5"/>
        <color theme="10"/>
        <rFont val="Calibri"/>
        <family val="2"/>
      </rPr>
      <t>scheie@scheie.no</t>
    </r>
  </si>
  <si>
    <t/>
    <r>
      <rPr>
        <u/>
        <sz val="10.5"/>
        <color theme="10"/>
        <rFont val="Calibri"/>
        <family val="2"/>
      </rPr>
      <t xml:space="preserve">SCHEIE &amp;</t>
    </r>
  </si>
  <si>
    <t/>
    <r>
      <rPr>
        <u/>
        <sz val="10.5"/>
        <color theme="10"/>
        <rFont val="Calibri"/>
        <family val="2"/>
      </rPr>
      <t>http://www.miele.fi</t>
    </r>
  </si>
  <si>
    <t/>
    <r>
      <rPr>
        <u/>
        <sz val="10.5"/>
        <color theme="10"/>
        <rFont val="Calibri"/>
        <family val="2"/>
      </rPr>
      <t>info@miele.fi</t>
    </r>
  </si>
  <si>
    <t/>
    <r>
      <rPr>
        <u/>
        <sz val="10.5"/>
        <color theme="10"/>
        <rFont val="Calibri"/>
        <family val="2"/>
      </rPr>
      <t>MIELE</t>
    </r>
  </si>
  <si>
    <t/>
    <r>
      <rPr>
        <u/>
        <sz val="10.5"/>
        <color theme="10"/>
        <rFont val="Calibri"/>
        <family val="2"/>
      </rPr>
      <t>http://www.ncr.com</t>
    </r>
  </si>
  <si>
    <t/>
    <r>
      <rPr>
        <u/>
        <sz val="10.5"/>
        <color theme="10"/>
        <rFont val="Calibri"/>
        <family val="2"/>
      </rPr>
      <t xml:space="preserve">AT&amp;T GLOBAL INFORMATION SOLUTIONS DE CHILE</t>
    </r>
  </si>
  <si>
    <t/>
    <r>
      <rPr>
        <u/>
        <sz val="10.5"/>
        <color theme="10"/>
        <rFont val="Calibri"/>
        <family val="2"/>
      </rPr>
      <t>http://www.dreamx.net</t>
    </r>
  </si>
  <si>
    <t/>
    <r>
      <rPr>
        <u/>
        <sz val="10.5"/>
        <color theme="10"/>
        <rFont val="Calibri"/>
        <family val="2"/>
      </rPr>
      <t>jkchoi0419@dreamx.net</t>
    </r>
  </si>
  <si>
    <t/>
    <r>
      <rPr>
        <u/>
        <sz val="10.5"/>
        <color theme="10"/>
        <rFont val="Calibri"/>
        <family val="2"/>
      </rPr>
      <t xml:space="preserve">SE CHANG</t>
    </r>
  </si>
  <si>
    <t/>
    <r>
      <rPr>
        <u/>
        <sz val="10.5"/>
        <color theme="10"/>
        <rFont val="Calibri"/>
        <family val="2"/>
      </rPr>
      <t>OFICINA</t>
    </r>
  </si>
  <si>
    <t/>
    <r>
      <rPr>
        <u/>
        <sz val="10.5"/>
        <color theme="10"/>
        <rFont val="Calibri"/>
        <family val="2"/>
      </rPr>
      <t>oficina@oficina.biz.com.hk</t>
    </r>
  </si>
  <si>
    <t/>
    <r>
      <rPr>
        <u/>
        <sz val="10.5"/>
        <color theme="10"/>
        <rFont val="Calibri"/>
        <family val="2"/>
      </rPr>
      <t>http://www.oficina.biz.com.hk</t>
    </r>
  </si>
  <si>
    <t/>
    <r>
      <rPr>
        <u/>
        <sz val="10.5"/>
        <color theme="10"/>
        <rFont val="Calibri"/>
        <family val="2"/>
      </rPr>
      <t xml:space="preserve">PAK ENTERPRISES</t>
    </r>
  </si>
  <si>
    <t/>
    <r>
      <rPr>
        <u/>
        <sz val="10.5"/>
        <color theme="10"/>
        <rFont val="Calibri"/>
        <family val="2"/>
      </rPr>
      <t>pakent2@wol.net.pk</t>
    </r>
  </si>
  <si>
    <t/>
    <r>
      <rPr>
        <u/>
        <sz val="10.5"/>
        <color theme="10"/>
        <rFont val="Calibri"/>
        <family val="2"/>
      </rPr>
      <t>http://www.brad-pak.com</t>
    </r>
  </si>
  <si>
    <t/>
    <r>
      <rPr>
        <u/>
        <sz val="10.5"/>
        <color theme="10"/>
        <rFont val="Calibri"/>
        <family val="2"/>
      </rPr>
      <t xml:space="preserve">BARUBIZON FUJI</t>
    </r>
  </si>
  <si>
    <t/>
    <r>
      <rPr>
        <u/>
        <sz val="10.5"/>
        <color theme="10"/>
        <rFont val="Calibri"/>
        <family val="2"/>
      </rPr>
      <t>thelma@asiaaccess.net</t>
    </r>
    <r>
      <t>.th</t>
    </r>
  </si>
  <si>
    <t/>
    <r>
      <rPr>
        <u/>
        <sz val="10.5"/>
        <color theme="10"/>
        <rFont val="Calibri"/>
        <family val="2"/>
      </rPr>
      <t>THELMA</t>
    </r>
  </si>
  <si>
    <t/>
    <r>
      <rPr>
        <u/>
        <sz val="10.5"/>
        <color theme="10"/>
        <rFont val="Calibri"/>
        <family val="2"/>
      </rPr>
      <t>http://www.thelmawood.com</t>
    </r>
  </si>
  <si>
    <t/>
    <r>
      <rPr>
        <u/>
        <sz val="10.5"/>
        <color theme="10"/>
        <rFont val="Calibri"/>
        <family val="2"/>
      </rPr>
      <t>henry@hibefree.com</t>
    </r>
  </si>
  <si>
    <t/>
    <r>
      <rPr>
        <u/>
        <sz val="10.5"/>
        <color theme="10"/>
        <rFont val="Calibri"/>
        <family val="2"/>
      </rPr>
      <t>HIBEFREE</t>
    </r>
  </si>
  <si>
    <t/>
    <r>
      <rPr>
        <u/>
        <sz val="10.5"/>
        <color theme="10"/>
        <rFont val="Calibri"/>
        <family val="2"/>
      </rPr>
      <t>http://www.hibefree.com</t>
    </r>
  </si>
  <si>
    <t/>
    <r>
      <rPr>
        <u/>
        <sz val="10.5"/>
        <color theme="10"/>
        <rFont val="Calibri"/>
        <family val="2"/>
      </rPr>
      <t>HUNGERKAMP</t>
    </r>
  </si>
  <si>
    <t/>
    <r>
      <rPr>
        <u/>
        <sz val="10.5"/>
        <color theme="10"/>
        <rFont val="Calibri"/>
        <family val="2"/>
      </rPr>
      <t>http://www.hungerkamp-bocholt.de</t>
    </r>
  </si>
  <si>
    <t/>
    <r>
      <rPr>
        <u/>
        <sz val="10.5"/>
        <color theme="10"/>
        <rFont val="Calibri"/>
        <family val="2"/>
      </rPr>
      <t>aliozer@burakperde.com</t>
    </r>
  </si>
  <si>
    <t/>
    <r>
      <rPr>
        <u/>
        <sz val="10.5"/>
        <color theme="10"/>
        <rFont val="Calibri"/>
        <family val="2"/>
      </rPr>
      <t xml:space="preserve">BURAK TEXTILE</t>
    </r>
  </si>
  <si>
    <t/>
    <r>
      <rPr>
        <u/>
        <sz val="10.5"/>
        <color theme="10"/>
        <rFont val="Calibri"/>
        <family val="2"/>
      </rPr>
      <t>http://www.burakperde.com</t>
    </r>
  </si>
  <si>
    <t/>
    <r>
      <rPr>
        <u/>
        <sz val="10.5"/>
        <color theme="10"/>
        <rFont val="Calibri"/>
        <family val="2"/>
      </rPr>
      <t>http://www.takari.com</t>
    </r>
  </si>
  <si>
    <t/>
    <r>
      <rPr>
        <u/>
        <sz val="10.5"/>
        <color theme="10"/>
        <rFont val="Calibri"/>
        <family val="2"/>
      </rPr>
      <t xml:space="preserve">TAKARI INTERNATIONAL</t>
    </r>
  </si>
  <si>
    <t/>
    <r>
      <rPr>
        <u/>
        <sz val="10.5"/>
        <color theme="10"/>
        <rFont val="Calibri"/>
        <family val="2"/>
      </rPr>
      <t xml:space="preserve">SGH MACHINERY SDN</t>
    </r>
  </si>
  <si>
    <t/>
    <r>
      <rPr>
        <u/>
        <sz val="10.5"/>
        <color theme="10"/>
        <rFont val="Calibri"/>
        <family val="2"/>
      </rPr>
      <t>gglim@pl.jaring.my</t>
    </r>
  </si>
  <si>
    <t/>
    <r>
      <rPr>
        <u/>
        <sz val="10.5"/>
        <color theme="10"/>
        <rFont val="Calibri"/>
        <family val="2"/>
      </rPr>
      <t>http://www.pl.jaring.my</t>
    </r>
  </si>
  <si>
    <t/>
    <r>
      <rPr>
        <u/>
        <sz val="10.5"/>
        <color theme="10"/>
        <rFont val="Calibri"/>
        <family val="2"/>
      </rPr>
      <t>http://www.fukadac.co.jp</t>
    </r>
  </si>
  <si>
    <t/>
    <r>
      <rPr>
        <u/>
        <sz val="10.5"/>
        <color theme="10"/>
        <rFont val="Calibri"/>
        <family val="2"/>
      </rPr>
      <t>FUKADACK</t>
    </r>
  </si>
  <si>
    <t/>
    <r>
      <rPr>
        <u/>
        <sz val="10.5"/>
        <color theme="10"/>
        <rFont val="Calibri"/>
        <family val="2"/>
      </rPr>
      <t>fukadac@gold.ocn.ne.jp</t>
    </r>
  </si>
  <si>
    <t/>
    <r>
      <rPr>
        <u/>
        <sz val="10.5"/>
        <color theme="10"/>
        <rFont val="Calibri"/>
        <family val="2"/>
      </rPr>
      <t xml:space="preserve">GOD S TIME INVESTMENT</t>
    </r>
  </si>
  <si>
    <t/>
    <r>
      <rPr>
        <u/>
        <sz val="10.5"/>
        <color theme="10"/>
        <rFont val="Calibri"/>
        <family val="2"/>
      </rPr>
      <t>godstime@nova.net</t>
    </r>
    <r>
      <t>.ng</t>
    </r>
  </si>
  <si>
    <t/>
    <r>
      <rPr>
        <u/>
        <sz val="10.5"/>
        <color theme="10"/>
        <rFont val="Calibri"/>
        <family val="2"/>
      </rPr>
      <t>http://www.nova.net.ng</t>
    </r>
  </si>
  <si>
    <t/>
    <r>
      <rPr>
        <u/>
        <sz val="10.5"/>
        <color theme="10"/>
        <rFont val="Calibri"/>
        <family val="2"/>
      </rPr>
      <t xml:space="preserve">BIRLIK FOREIGN TRADE</t>
    </r>
  </si>
  <si>
    <t/>
    <r>
      <rPr>
        <u/>
        <sz val="10.5"/>
        <color theme="10"/>
        <rFont val="Calibri"/>
        <family val="2"/>
      </rPr>
      <t>mehbir@yahoo.com</t>
    </r>
  </si>
  <si>
    <t/>
    <r>
      <rPr>
        <u/>
        <sz val="10.5"/>
        <color theme="10"/>
        <rFont val="Calibri"/>
        <family val="2"/>
      </rPr>
      <t>http://www.cpfriends.com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</si>
  <si>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体育及旅游休闲用品,其他,医药保健品及医疗器械,园林用品,家用电器,服装饰物及配件,玩具,玻璃工艺品,电子消费品及信息产品,餐厨用具</t>
    </r>
  </si>
  <si>
    <t/>
    <r>
      <rPr>
        <u/>
        <sz val="10.5"/>
        <color theme="10"/>
        <rFont val="Calibri"/>
        <family val="2"/>
      </rPr>
      <t>cp.friends@.hk.net.com</t>
    </r>
  </si>
  <si>
    <t/>
    <r>
      <rPr>
        <u/>
        <sz val="10.5"/>
        <color theme="10"/>
        <rFont val="Calibri"/>
        <family val="2"/>
      </rPr>
      <t xml:space="preserve">CREATIVE PROMOTIONS INT L</t>
    </r>
  </si>
  <si>
    <t/>
    <r>
      <rPr>
        <u/>
        <sz val="10.5"/>
        <color theme="10"/>
        <rFont val="Calibri"/>
        <family val="2"/>
      </rPr>
      <t xml:space="preserve">SHIROKI ZAKKA</t>
    </r>
  </si>
  <si>
    <t/>
    <r>
      <rPr>
        <u/>
        <sz val="10.5"/>
        <color theme="10"/>
        <rFont val="Calibri"/>
        <family val="2"/>
      </rPr>
      <t xml:space="preserve">AL-CA LTD STI</t>
    </r>
  </si>
  <si>
    <t/>
    <r>
      <rPr>
        <u/>
        <sz val="10.5"/>
        <color theme="10"/>
        <rFont val="Calibri"/>
        <family val="2"/>
      </rPr>
      <t xml:space="preserve">MELITTA AROMATEKNIK</t>
    </r>
  </si>
  <si>
    <t/>
    <r>
      <rPr>
        <u/>
        <sz val="10.5"/>
        <color theme="10"/>
        <rFont val="Calibri"/>
        <family val="2"/>
      </rPr>
      <t>http://www.aromateknik.dk</t>
    </r>
  </si>
  <si>
    <t/>
    <r>
      <rPr>
        <u/>
        <sz val="10.5"/>
        <color theme="10"/>
        <rFont val="Calibri"/>
        <family val="2"/>
      </rPr>
      <t>aromateknik@aromateknik.dk</t>
    </r>
  </si>
  <si>
    <t/>
    <r>
      <rPr>
        <u/>
        <sz val="10.5"/>
        <color theme="10"/>
        <rFont val="Calibri"/>
        <family val="2"/>
      </rPr>
      <t xml:space="preserve">ENG LEONG AUTO SUPPLIES (PERLIS) SDN</t>
    </r>
  </si>
  <si>
    <t/>
    <r>
      <rPr>
        <u/>
        <sz val="10.5"/>
        <color theme="10"/>
        <rFont val="Calibri"/>
        <family val="2"/>
      </rPr>
      <t>koksean@streamyx.com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</si>
  <si>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五金,体育及旅游休闲用品,其他,医药保健品及医疗器械,家具,家居装饰品,家用电器,家用纺织品,服装饰物及配件,玻璃工艺品,箱包,鞋,餐厨用具</t>
    </r>
  </si>
  <si>
    <t/>
    <r>
      <rPr>
        <u/>
        <sz val="10.5"/>
        <color theme="10"/>
        <rFont val="Calibri"/>
        <family val="2"/>
      </rPr>
      <t>guleryuz1@hotmail.com</t>
    </r>
  </si>
  <si>
    <t/>
    <r>
      <rPr>
        <u/>
        <sz val="10.5"/>
        <color theme="10"/>
        <rFont val="Calibri"/>
        <family val="2"/>
      </rPr>
      <t xml:space="preserve">GULEKS INTERNATIONAL TRADING&amp;SAATCILIK KUYUMCULUK INS TUR OTM ITH IHR A S</t>
    </r>
  </si>
  <si>
    <t/>
    <r>
      <rPr>
        <u/>
        <sz val="10.5"/>
        <color theme="10"/>
        <rFont val="Calibri"/>
        <family val="2"/>
      </rPr>
      <t>http://www.e-scooter.com.tr</t>
    </r>
  </si>
  <si>
    <t/>
    <r>
      <rPr>
        <u/>
        <sz val="10.5"/>
        <color theme="10"/>
        <rFont val="Calibri"/>
        <family val="2"/>
      </rPr>
      <t xml:space="preserve">AMERICA WORLD CARGO</t>
    </r>
  </si>
  <si>
    <t/>
    <r>
      <rPr>
        <u/>
        <sz val="10.5"/>
        <color theme="10"/>
        <rFont val="Calibri"/>
        <family val="2"/>
      </rPr>
      <t xml:space="preserve">PAHMEYER &amp;</t>
    </r>
  </si>
  <si>
    <t/>
    <r>
      <rPr>
        <u/>
        <sz val="10.5"/>
        <color theme="10"/>
        <rFont val="Calibri"/>
        <family val="2"/>
      </rPr>
      <t>contact@pahmeyer-export.de</t>
    </r>
  </si>
  <si>
    <t/>
    <r>
      <rPr>
        <u/>
        <sz val="10.5"/>
        <color theme="10"/>
        <rFont val="Calibri"/>
        <family val="2"/>
      </rPr>
      <t>http://www.pahmeyer.com</t>
    </r>
  </si>
  <si>
    <t/>
    <r>
      <rPr>
        <u/>
        <sz val="10.5"/>
        <color theme="10"/>
        <rFont val="Calibri"/>
        <family val="2"/>
      </rPr>
      <t>http://www.benjac.com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</si>
  <si>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个人护理用具,五金,体育及旅游休闲用品,其他,园林用品,大型机械及设备,服装饰物及配件,玩具,玻璃工艺品,电子消费品及信息产品,箱包,餐厨用具</t>
    </r>
  </si>
  <si>
    <t/>
    <r>
      <rPr>
        <u/>
        <sz val="10.5"/>
        <color theme="10"/>
        <rFont val="Calibri"/>
        <family val="2"/>
      </rPr>
      <t>sales@benjac.com</t>
    </r>
  </si>
  <si>
    <t/>
    <r>
      <rPr>
        <u/>
        <sz val="10.5"/>
        <color theme="10"/>
        <rFont val="Calibri"/>
        <family val="2"/>
      </rPr>
      <t xml:space="preserve">BENJAC PROMOTIONS &amp; GFITS</t>
    </r>
  </si>
  <si>
    <t/>
    <r>
      <rPr>
        <u/>
        <sz val="10.5"/>
        <color theme="10"/>
        <rFont val="Calibri"/>
        <family val="2"/>
      </rPr>
      <t xml:space="preserve">SAMUEL GROVES</t>
    </r>
  </si>
  <si>
    <t/>
    <r>
      <rPr>
        <u/>
        <sz val="10.5"/>
        <color theme="10"/>
        <rFont val="Calibri"/>
        <family val="2"/>
      </rPr>
      <t>richardb@samuelgroves.co.uk</t>
    </r>
  </si>
  <si>
    <t/>
    <r>
      <rPr>
        <u/>
        <sz val="10.5"/>
        <color theme="10"/>
        <rFont val="Calibri"/>
        <family val="2"/>
      </rPr>
      <t>http://www.samuelgroves.co.uk</t>
    </r>
  </si>
  <si>
    <t/>
    <r>
      <rPr>
        <u/>
        <sz val="10.5"/>
        <color theme="10"/>
        <rFont val="Calibri"/>
        <family val="2"/>
      </rPr>
      <t xml:space="preserve">BHL GROUP</t>
    </r>
  </si>
  <si>
    <t/>
    <r>
      <rPr>
        <u/>
        <sz val="10.5"/>
        <color theme="10"/>
        <rFont val="Calibri"/>
        <family val="2"/>
      </rPr>
      <t>http://www.bhlgroup.co.uk</t>
    </r>
  </si>
  <si>
    <t/>
    <r>
      <rPr>
        <u/>
        <sz val="10.5"/>
        <color theme="10"/>
        <rFont val="Calibri"/>
        <family val="2"/>
      </rPr>
      <t>nick.kime@bhlgroup.co.uk</t>
    </r>
  </si>
  <si>
    <t/>
    <r>
      <rPr>
        <u/>
        <sz val="10.5"/>
        <color theme="10"/>
        <rFont val="Calibri"/>
        <family val="2"/>
      </rPr>
      <t xml:space="preserve">MAKISE &amp;</t>
    </r>
  </si>
  <si>
    <t/>
    <r>
      <rPr>
        <u/>
        <sz val="10.5"/>
        <color theme="10"/>
        <rFont val="Calibri"/>
        <family val="2"/>
      </rPr>
      <t>http://www.barenthal.com</t>
    </r>
  </si>
  <si>
    <t/>
    <r>
      <rPr>
        <u/>
        <sz val="10.5"/>
        <color theme="10"/>
        <rFont val="Calibri"/>
        <family val="2"/>
      </rPr>
      <t>barenthal@barenthal.com</t>
    </r>
  </si>
  <si>
    <t/>
    <r>
      <rPr>
        <u/>
        <sz val="10.5"/>
        <color theme="10"/>
        <rFont val="Calibri"/>
        <family val="2"/>
      </rPr>
      <t>BARENTHAL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</si>
  <si>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体育及旅游休闲用品,其他,化工产品,卫浴设备,大型机械及设备,家具,家用电器,建筑及装饰材料,照明产品,餐厨用具</t>
    </r>
  </si>
  <si>
    <t/>
    <r>
      <rPr>
        <u/>
        <sz val="10.5"/>
        <color theme="10"/>
        <rFont val="Calibri"/>
        <family val="2"/>
      </rPr>
      <t>http://www.gjr.paknet.com.pk</t>
    </r>
  </si>
  <si>
    <t/>
    <r>
      <rPr>
        <u/>
        <sz val="10.5"/>
        <color theme="10"/>
        <rFont val="Calibri"/>
        <family val="2"/>
      </rPr>
      <t>cheapp@gjr.paknet.com.pk</t>
    </r>
  </si>
  <si>
    <t/>
    <r>
      <rPr>
        <u/>
        <sz val="10.5"/>
        <color theme="10"/>
        <rFont val="Calibri"/>
        <family val="2"/>
      </rPr>
      <t xml:space="preserve">BHATTI ENGINEERS</t>
    </r>
  </si>
  <si>
    <t/>
    <r>
      <rPr>
        <u/>
        <sz val="10.5"/>
        <color theme="10"/>
        <rFont val="Calibri"/>
        <family val="2"/>
      </rPr>
      <t xml:space="preserve">
AP</t>
    </r>
  </si>
  <si>
    <t/>
    <r>
      <rPr>
        <u/>
        <sz val="10.5"/>
        <color theme="10"/>
        <rFont val="Calibri"/>
        <family val="2"/>
      </rPr>
      <t>http://www.stockbags.com</t>
    </r>
  </si>
  <si>
    <t/>
    <r>
      <rPr>
        <u/>
        <sz val="10.5"/>
        <color theme="10"/>
        <rFont val="Calibri"/>
        <family val="2"/>
      </rPr>
      <t xml:space="preserve">T V S</t>
    </r>
  </si>
  <si>
    <t/>
    <r>
      <rPr>
        <u/>
        <sz val="10.5"/>
        <color theme="10"/>
        <rFont val="Calibri"/>
        <family val="2"/>
      </rPr>
      <t>topvente@aol.com</t>
    </r>
  </si>
  <si>
    <t/>
    <r>
      <t xml:space="preserve">13 BIS </t>
    </r>
    <r>
      <rPr>
        <u/>
        <sz val="10.5"/>
        <color theme="10"/>
        <rFont val="Calibri"/>
        <family val="2"/>
      </rPr>
      <t>IMP.DE</t>
    </r>
    <r>
      <t xml:space="preserve"> LA RIVIERE 42290 SORBIERS</t>
    </r>
  </si>
  <si>
    <t/>
    <r>
      <rPr>
        <u/>
        <sz val="10.5"/>
        <color theme="10"/>
        <rFont val="Calibri"/>
        <family val="2"/>
      </rPr>
      <t>http://www.rpc-gizen.com</t>
    </r>
  </si>
  <si>
    <t/>
    <r>
      <rPr>
        <u/>
        <sz val="10.5"/>
        <color theme="10"/>
        <rFont val="Calibri"/>
        <family val="2"/>
      </rPr>
      <t>wirom.dev@wxs.nl</t>
    </r>
  </si>
  <si>
    <t/>
    <r>
      <rPr>
        <u/>
        <sz val="10.5"/>
        <color theme="10"/>
        <rFont val="Calibri"/>
        <family val="2"/>
      </rPr>
      <t xml:space="preserve">RPC TEDECO-GIZEN</t>
    </r>
  </si>
  <si>
    <t/>
    <r>
      <rPr>
        <u/>
        <sz val="10.5"/>
        <color theme="10"/>
        <rFont val="Calibri"/>
        <family val="2"/>
      </rPr>
      <t>http://www.bew-westheim.de</t>
    </r>
  </si>
  <si>
    <t/>
    <r>
      <rPr>
        <u/>
        <sz val="10.5"/>
        <color theme="10"/>
        <rFont val="Calibri"/>
        <family val="2"/>
      </rPr>
      <t xml:space="preserve">BEW-UMFORMTECHNIK WESTHEIM</t>
    </r>
  </si>
  <si>
    <t/>
    <r>
      <rPr>
        <u/>
        <sz val="10.5"/>
        <color theme="10"/>
        <rFont val="Calibri"/>
        <family val="2"/>
      </rPr>
      <t>k.fleischer@bew-westheim.de</t>
    </r>
  </si>
  <si>
    <t/>
    <r>
      <rPr>
        <u/>
        <sz val="10.5"/>
        <color theme="10"/>
        <rFont val="Calibri"/>
        <family val="2"/>
      </rPr>
      <t xml:space="preserve">
MEENA-ARJAN(PTE)LTD</t>
    </r>
  </si>
  <si>
    <t/>
    <r>
      <rPr>
        <u/>
        <sz val="10.5"/>
        <color theme="10"/>
        <rFont val="Calibri"/>
        <family val="2"/>
      </rPr>
      <t>http://www.amway.it</t>
    </r>
  </si>
  <si>
    <t/>
    <r>
      <rPr>
        <u/>
        <sz val="10.5"/>
        <color theme="10"/>
        <rFont val="Calibri"/>
        <family val="2"/>
      </rPr>
      <t xml:space="preserve">AMWAY ITALIA</t>
    </r>
  </si>
  <si>
    <t/>
    <r>
      <rPr>
        <u/>
        <sz val="10.5"/>
        <color theme="10"/>
        <rFont val="Calibri"/>
        <family val="2"/>
      </rPr>
      <t xml:space="preserve">HAROON ZAKI</t>
    </r>
  </si>
  <si>
    <t/>
    <r>
      <rPr>
        <u/>
        <sz val="10.5"/>
        <color theme="10"/>
        <rFont val="Calibri"/>
        <family val="2"/>
      </rPr>
      <t>haroonzaki@hotmail.com</t>
    </r>
  </si>
  <si>
    <t/>
    <r>
      <rPr>
        <u/>
        <sz val="10.5"/>
        <color theme="10"/>
        <rFont val="Calibri"/>
        <family val="2"/>
      </rPr>
      <t>http://www.edg.it</t>
    </r>
  </si>
  <si>
    <t/>
    <r>
      <rPr>
        <u/>
        <sz val="10.5"/>
        <color theme="10"/>
        <rFont val="Calibri"/>
        <family val="2"/>
      </rPr>
      <t xml:space="preserve">DE GASPERI ENZO IMPRESA INDIVIDUALE</t>
    </r>
  </si>
  <si>
    <t/>
    <r>
      <rPr>
        <u/>
        <sz val="10.5"/>
        <color theme="10"/>
        <rFont val="Calibri"/>
        <family val="2"/>
      </rPr>
      <t>info@edg.it</t>
    </r>
  </si>
  <si>
    <t/>
    <r>
      <rPr>
        <u/>
        <sz val="10.5"/>
        <color theme="10"/>
        <rFont val="Calibri"/>
        <family val="2"/>
      </rPr>
      <t xml:space="preserve">HELA CHINA TRADING</t>
    </r>
  </si>
  <si>
    <t/>
    <r>
      <rPr>
        <u/>
        <sz val="10.5"/>
        <color theme="10"/>
        <rFont val="Calibri"/>
        <family val="2"/>
      </rPr>
      <t>http://www.hela.com</t>
    </r>
  </si>
  <si>
    <t/>
    <r>
      <rPr>
        <u/>
        <sz val="10.5"/>
        <color theme="10"/>
        <rFont val="Calibri"/>
        <family val="2"/>
      </rPr>
      <t>catherine@hela.com</t>
    </r>
  </si>
  <si>
    <t/>
    <r>
      <rPr>
        <u/>
        <sz val="10.5"/>
        <color theme="10"/>
        <rFont val="Calibri"/>
        <family val="2"/>
      </rPr>
      <t>http://www.flaxmer.com</t>
    </r>
  </si>
  <si>
    <t/>
    <r>
      <rPr>
        <u/>
        <sz val="10.5"/>
        <color theme="10"/>
        <rFont val="Calibri"/>
        <family val="2"/>
      </rPr>
      <t>flaxmer@flaxmer.com</t>
    </r>
  </si>
  <si>
    <t/>
    <r>
      <rPr>
        <u/>
        <sz val="10.5"/>
        <color theme="10"/>
        <rFont val="Calibri"/>
        <family val="2"/>
      </rPr>
      <t>FLAXMER</t>
    </r>
  </si>
  <si>
    <t/>
    <r>
      <rPr>
        <u/>
        <sz val="10.5"/>
        <color theme="10"/>
        <rFont val="Calibri"/>
        <family val="2"/>
      </rPr>
      <t>http://www.atgroupasia.com</t>
    </r>
  </si>
  <si>
    <t/>
    <r>
      <rPr>
        <u/>
        <sz val="10.5"/>
        <color theme="10"/>
        <rFont val="Calibri"/>
        <family val="2"/>
      </rPr>
      <t xml:space="preserve">A T IMPORT Y ASOCIADOS S L</t>
    </r>
  </si>
  <si>
    <t/>
    <r>
      <rPr>
        <u/>
        <sz val="10.5"/>
        <color theme="10"/>
        <rFont val="Calibri"/>
        <family val="2"/>
      </rPr>
      <t>atimport@arrakis.es</t>
    </r>
  </si>
  <si>
    <t/>
    <r>
      <rPr>
        <u/>
        <sz val="10.5"/>
        <color theme="10"/>
        <rFont val="Calibri"/>
        <family val="2"/>
      </rPr>
      <t xml:space="preserve">SHIR-WYN TRADING</t>
    </r>
  </si>
  <si>
    <t/>
    <r>
      <rPr>
        <u/>
        <sz val="10.5"/>
        <color theme="10"/>
        <rFont val="Calibri"/>
        <family val="2"/>
      </rPr>
      <t>shirwyn@singnet.com.sg</t>
    </r>
  </si>
  <si>
    <t/>
    <r>
      <rPr>
        <u/>
        <sz val="10.5"/>
        <color theme="10"/>
        <rFont val="Calibri"/>
        <family val="2"/>
      </rPr>
      <t>info@gate11.it</t>
    </r>
  </si>
  <si>
    <t/>
    <r>
      <rPr>
        <u/>
        <sz val="10.5"/>
        <color theme="10"/>
        <rFont val="Calibri"/>
        <family val="2"/>
      </rPr>
      <t xml:space="preserve">GATE ELEVEN</t>
    </r>
  </si>
  <si>
    <t/>
    <r>
      <rPr>
        <u/>
        <sz val="10.5"/>
        <color theme="10"/>
        <rFont val="Calibri"/>
        <family val="2"/>
      </rPr>
      <t>http://www.gate11.it</t>
    </r>
  </si>
  <si>
    <t/>
    <r>
      <rPr>
        <u/>
        <sz val="10.5"/>
        <color theme="10"/>
        <rFont val="Calibri"/>
        <family val="2"/>
      </rPr>
      <t>http://www.benihana.com</t>
    </r>
  </si>
  <si>
    <t/>
    <r>
      <rPr>
        <u/>
        <sz val="10.5"/>
        <color theme="10"/>
        <rFont val="Calibri"/>
        <family val="2"/>
      </rPr>
      <t xml:space="preserve">BENIHANA INT L TRADING</t>
    </r>
  </si>
  <si>
    <t/>
    <r>
      <rPr>
        <u/>
        <sz val="10.5"/>
        <color theme="10"/>
        <rFont val="Calibri"/>
        <family val="2"/>
      </rPr>
      <t xml:space="preserve">HUA LUN ENTERPRISE</t>
    </r>
  </si>
  <si>
    <t/>
    <r>
      <rPr>
        <u/>
        <sz val="10.5"/>
        <color theme="10"/>
        <rFont val="Calibri"/>
        <family val="2"/>
      </rPr>
      <t>clee@cplabels.com.hk</t>
    </r>
  </si>
  <si>
    <t/>
    <r>
      <rPr>
        <u/>
        <sz val="10.5"/>
        <color theme="10"/>
        <rFont val="Calibri"/>
        <family val="2"/>
      </rPr>
      <t>http://www.cplabels.com.hk</t>
    </r>
  </si>
  <si>
    <t/>
    <r>
      <rPr>
        <u/>
        <sz val="10.5"/>
        <color theme="10"/>
        <rFont val="Calibri"/>
        <family val="2"/>
      </rPr>
      <t xml:space="preserve">KEY CATERING P L C</t>
    </r>
  </si>
  <si>
    <t/>
    <r>
      <rPr>
        <u/>
        <sz val="10.5"/>
        <color theme="10"/>
        <rFont val="Calibri"/>
        <family val="2"/>
      </rPr>
      <t>http://www.catering.co.uk</t>
    </r>
  </si>
  <si>
    <t/>
    <r>
      <rPr>
        <u/>
        <sz val="10.5"/>
        <color theme="10"/>
        <rFont val="Calibri"/>
        <family val="2"/>
      </rPr>
      <t>MANUTHIERS</t>
    </r>
  </si>
  <si>
    <t/>
    <r>
      <rPr>
        <u/>
        <sz val="10.5"/>
        <color theme="10"/>
        <rFont val="Calibri"/>
        <family val="2"/>
      </rPr>
      <t>manuthiers@wanadoo.fr</t>
    </r>
  </si>
  <si>
    <t/>
    <r>
      <rPr>
        <u/>
        <sz val="10.5"/>
        <color theme="10"/>
        <rFont val="Calibri"/>
        <family val="2"/>
      </rPr>
      <t>http://www.manuthiers.com</t>
    </r>
  </si>
  <si>
    <t/>
    <r>
      <rPr>
        <u/>
        <sz val="10.5"/>
        <color theme="10"/>
        <rFont val="Calibri"/>
        <family val="2"/>
      </rPr>
      <t xml:space="preserve">OFFICINE ERNESTO BELTRAME</t>
    </r>
  </si>
  <si>
    <t/>
    <r>
      <rPr>
        <u/>
        <sz val="10.5"/>
        <color theme="10"/>
        <rFont val="Calibri"/>
        <family val="2"/>
      </rPr>
      <t>cutting@agemont.it</t>
    </r>
  </si>
  <si>
    <t/>
    <r>
      <rPr>
        <u/>
        <sz val="10.5"/>
        <color theme="10"/>
        <rFont val="Calibri"/>
        <family val="2"/>
      </rPr>
      <t>http://www.cuttingbeltrame.it</t>
    </r>
  </si>
  <si>
    <t/>
    <r>
      <rPr>
        <u/>
        <sz val="10.5"/>
        <color theme="10"/>
        <rFont val="Calibri"/>
        <family val="2"/>
      </rPr>
      <t xml:space="preserve">HI-STEP TECHNOLOGY</t>
    </r>
  </si>
  <si>
    <t/>
    <r>
      <rPr>
        <u/>
        <sz val="10.5"/>
        <color theme="10"/>
        <rFont val="Calibri"/>
        <family val="2"/>
      </rPr>
      <t>sam0127@yahoo.com</t>
    </r>
  </si>
  <si>
    <t/>
    <r>
      <rPr>
        <u/>
        <sz val="10.5"/>
        <color theme="10"/>
        <rFont val="Calibri"/>
        <family val="2"/>
      </rPr>
      <t xml:space="preserve">BEBECO SWEDEN</t>
    </r>
  </si>
  <si>
    <t/>
    <r>
      <rPr>
        <u/>
        <sz val="10.5"/>
        <color theme="10"/>
        <rFont val="Calibri"/>
        <family val="2"/>
      </rPr>
      <t>http://www.bebeco.se</t>
    </r>
  </si>
  <si>
    <t/>
    <r>
      <rPr>
        <u/>
        <sz val="10.5"/>
        <color theme="10"/>
        <rFont val="Calibri"/>
        <family val="2"/>
      </rPr>
      <t>info@bebeco.se</t>
    </r>
  </si>
  <si>
    <t/>
    <r>
      <rPr>
        <u/>
        <sz val="10.5"/>
        <color theme="10"/>
        <rFont val="Calibri"/>
        <family val="2"/>
      </rPr>
      <t xml:space="preserve">CHINA WINDOW ARTS &amp; CRAFTS</t>
    </r>
  </si>
  <si>
    <t/>
    <r>
      <rPr>
        <u/>
        <sz val="10.5"/>
        <color theme="10"/>
        <rFont val="Calibri"/>
        <family val="2"/>
      </rPr>
      <t>marketing@chinawindow.biz.com.hk</t>
    </r>
  </si>
  <si>
    <t/>
    <r>
      <rPr>
        <u/>
        <sz val="10.5"/>
        <color theme="10"/>
        <rFont val="Calibri"/>
        <family val="2"/>
      </rPr>
      <t>http://www.chinawindow.biz.com.hk</t>
    </r>
  </si>
  <si>
    <t/>
    <r>
      <rPr>
        <u/>
        <sz val="10.5"/>
        <color theme="10"/>
        <rFont val="Calibri"/>
        <family val="2"/>
      </rPr>
      <t xml:space="preserve">FIRST TREAD</t>
    </r>
  </si>
  <si>
    <t/>
    <r>
      <rPr>
        <u/>
        <sz val="10.5"/>
        <color theme="10"/>
        <rFont val="Calibri"/>
        <family val="2"/>
      </rPr>
      <t>maruichi@d5.dion.ne.jp</t>
    </r>
  </si>
  <si>
    <t/>
    <r>
      <rPr>
        <u/>
        <sz val="10.5"/>
        <color theme="10"/>
        <rFont val="Calibri"/>
        <family val="2"/>
      </rPr>
      <t>http://www.d5.dion.ne.jp</t>
    </r>
  </si>
  <si>
    <t/>
    <r>
      <rPr>
        <u/>
        <sz val="10.5"/>
        <color theme="10"/>
        <rFont val="Calibri"/>
        <family val="2"/>
      </rPr>
      <t>http://www.kantineservice.no</t>
    </r>
  </si>
  <si>
    <t/>
    <r>
      <rPr>
        <u/>
        <sz val="10.5"/>
        <color theme="10"/>
        <rFont val="Calibri"/>
        <family val="2"/>
      </rPr>
      <t>KANTINESERVICE</t>
    </r>
  </si>
  <si>
    <t/>
    <r>
      <rPr>
        <u/>
        <sz val="10.5"/>
        <color theme="10"/>
        <rFont val="Calibri"/>
        <family val="2"/>
      </rPr>
      <t>http://www.teka.net</t>
    </r>
  </si>
  <si>
    <t/>
    <r>
      <rPr>
        <u/>
        <sz val="10.5"/>
        <color theme="10"/>
        <rFont val="Calibri"/>
        <family val="2"/>
      </rPr>
      <t xml:space="preserve">THIELMANN TEKA</t>
    </r>
  </si>
  <si>
    <t/>
    <r>
      <rPr>
        <u/>
        <sz val="10.5"/>
        <color theme="10"/>
        <rFont val="Calibri"/>
        <family val="2"/>
      </rPr>
      <t>select@select.dk</t>
    </r>
  </si>
  <si>
    <t/>
    <r>
      <rPr>
        <u/>
        <sz val="10.5"/>
        <color theme="10"/>
        <rFont val="Calibri"/>
        <family val="2"/>
      </rPr>
      <t xml:space="preserve">SELECT SPORT</t>
    </r>
  </si>
  <si>
    <t/>
    <r>
      <rPr>
        <u/>
        <sz val="10.5"/>
        <color theme="10"/>
        <rFont val="Calibri"/>
        <family val="2"/>
      </rPr>
      <t>http://www.select.dk</t>
    </r>
  </si>
  <si>
    <t/>
    <r>
      <rPr>
        <u/>
        <sz val="10.5"/>
        <color theme="10"/>
        <rFont val="Calibri"/>
        <family val="2"/>
      </rPr>
      <t xml:space="preserve">NORPLAN STORKJOEKKEN</t>
    </r>
  </si>
  <si>
    <t/>
    <r>
      <rPr>
        <u/>
        <sz val="10.5"/>
        <color theme="10"/>
        <rFont val="Calibri"/>
        <family val="2"/>
      </rPr>
      <t>norplan.stokj@ah.telia.no</t>
    </r>
  </si>
  <si>
    <t/>
    <r>
      <rPr>
        <u/>
        <sz val="10.5"/>
        <color theme="10"/>
        <rFont val="Calibri"/>
        <family val="2"/>
      </rPr>
      <t>http://www.norplanas.no</t>
    </r>
  </si>
  <si>
    <t/>
    <r>
      <rPr>
        <u/>
        <sz val="10.5"/>
        <color theme="10"/>
        <rFont val="Calibri"/>
        <family val="2"/>
      </rPr>
      <t>http://www.merran.fr</t>
    </r>
  </si>
  <si>
    <t/>
    <r>
      <rPr>
        <u/>
        <sz val="10.5"/>
        <color theme="10"/>
        <rFont val="Calibri"/>
        <family val="2"/>
      </rPr>
      <t xml:space="preserve">ARM HOSTEL LA V P C PRO</t>
    </r>
  </si>
  <si>
    <t/>
    <r>
      <rPr>
        <u/>
        <sz val="10.5"/>
        <color theme="10"/>
        <rFont val="Calibri"/>
        <family val="2"/>
      </rPr>
      <t>armhostel@groupefirst.com</t>
    </r>
  </si>
  <si>
    <t/>
    <r>
      <rPr>
        <u/>
        <sz val="10.5"/>
        <color theme="10"/>
        <rFont val="Calibri"/>
        <family val="2"/>
      </rPr>
      <t>http://www.silviocolombo.it</t>
    </r>
  </si>
  <si>
    <t/>
    <r>
      <rPr>
        <u/>
        <sz val="10.5"/>
        <color theme="10"/>
        <rFont val="Calibri"/>
        <family val="2"/>
      </rPr>
      <t>silcol@silviocolombo.it</t>
    </r>
  </si>
  <si>
    <t/>
    <r>
      <rPr>
        <u/>
        <sz val="10.5"/>
        <color theme="10"/>
        <rFont val="Calibri"/>
        <family val="2"/>
      </rPr>
      <t xml:space="preserve">SILVIO COLOMBO</t>
    </r>
  </si>
  <si>
    <t/>
    <r>
      <rPr>
        <u/>
        <sz val="10.5"/>
        <color theme="10"/>
        <rFont val="Calibri"/>
        <family val="2"/>
      </rPr>
      <t xml:space="preserve">ADVANCED MEDICAL DESIGNS</t>
    </r>
  </si>
  <si>
    <t/>
    <r>
      <rPr>
        <u/>
        <sz val="10.5"/>
        <color theme="10"/>
        <rFont val="Calibri"/>
        <family val="2"/>
      </rPr>
      <t>http://www.advancedmedicaldesigns.com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</si>
  <si>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体育及旅游休闲用品,其他,医药保健品及医疗器械,家用电器,箱包,鞋,食品,餐厨用具</t>
    </r>
  </si>
  <si>
    <t/>
    <r>
      <rPr>
        <u/>
        <sz val="10.5"/>
        <color theme="10"/>
        <rFont val="Calibri"/>
        <family val="2"/>
      </rPr>
      <t>alfamarketing@aol.com</t>
    </r>
  </si>
  <si>
    <t/>
    <r>
      <rPr>
        <u/>
        <sz val="10.5"/>
        <color theme="10"/>
        <rFont val="Calibri"/>
        <family val="2"/>
      </rPr>
      <t xml:space="preserve">ALFA MARKETING SERVICES</t>
    </r>
  </si>
  <si>
    <t/>
    <r>
      <rPr>
        <u/>
        <sz val="10.5"/>
        <color theme="10"/>
        <rFont val="Calibri"/>
        <family val="2"/>
      </rPr>
      <t>halabibasem2002@yahoo.com</t>
    </r>
  </si>
  <si>
    <t/>
    <r>
      <rPr>
        <u/>
        <sz val="10.5"/>
        <color theme="10"/>
        <rFont val="Calibri"/>
        <family val="2"/>
      </rPr>
      <t xml:space="preserve">MADI TRADING</t>
    </r>
  </si>
  <si>
    <t/>
    <r>
      <rPr>
        <u/>
        <sz val="10.5"/>
        <color theme="10"/>
        <rFont val="Calibri"/>
        <family val="2"/>
      </rPr>
      <t xml:space="preserve">NRK ENTERPRISE</t>
    </r>
  </si>
  <si>
    <t/>
    <r>
      <rPr>
        <u/>
        <sz val="10.5"/>
        <color theme="10"/>
        <rFont val="Calibri"/>
        <family val="2"/>
      </rPr>
      <t>http://www.trinitythai.com</t>
    </r>
  </si>
  <si>
    <t/>
    <r>
      <rPr>
        <u/>
        <sz val="10.5"/>
        <color theme="10"/>
        <rFont val="Calibri"/>
        <family val="2"/>
      </rPr>
      <t>arthivon@trinitythai.com</t>
    </r>
  </si>
  <si>
    <t/>
    <r>
      <rPr>
        <u/>
        <sz val="10.5"/>
        <color theme="10"/>
        <rFont val="Calibri"/>
        <family val="2"/>
      </rPr>
      <t>MADONE</t>
    </r>
  </si>
  <si>
    <t/>
    <r>
      <rPr>
        <u/>
        <sz val="10.5"/>
        <color theme="10"/>
        <rFont val="Calibri"/>
        <family val="2"/>
      </rPr>
      <t>http://www.madone.co.jp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</si>
  <si>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其他,办公文具,园林用品,家具,家居装饰品,建筑及装饰材料,玩具,玻璃工艺品,电子电气产品,箱包,食品,餐厨用具</t>
    </r>
  </si>
  <si>
    <t/>
    <r>
      <rPr>
        <u/>
        <sz val="10.5"/>
        <color theme="10"/>
        <rFont val="Calibri"/>
        <family val="2"/>
      </rPr>
      <t>.francis@softworld.ie</t>
    </r>
  </si>
  <si>
    <t/>
    <r>
      <rPr>
        <u/>
        <sz val="10.5"/>
        <color theme="10"/>
        <rFont val="Calibri"/>
        <family val="2"/>
      </rPr>
      <t>http://www.softworld.ie</t>
    </r>
  </si>
  <si>
    <t/>
    <r>
      <rPr>
        <u/>
        <sz val="10.5"/>
        <color theme="10"/>
        <rFont val="Calibri"/>
        <family val="2"/>
      </rPr>
      <t xml:space="preserve">SOFT WORLD</t>
    </r>
  </si>
  <si>
    <t/>
    <r>
      <rPr>
        <u/>
        <sz val="10.5"/>
        <color theme="10"/>
        <rFont val="Calibri"/>
        <family val="2"/>
      </rPr>
      <t xml:space="preserve">MEULEMAN SPECIAL GIFTS &amp; PREMIUMS</t>
    </r>
  </si>
  <si>
    <t/>
    <r>
      <rPr>
        <u/>
        <sz val="10.5"/>
        <color theme="10"/>
        <rFont val="Calibri"/>
        <family val="2"/>
      </rPr>
      <t>sales@meulemangifts.nl</t>
    </r>
  </si>
  <si>
    <t/>
    <r>
      <rPr>
        <u/>
        <sz val="10.5"/>
        <color theme="10"/>
        <rFont val="Calibri"/>
        <family val="2"/>
      </rPr>
      <t>http://www.meulemangifts.nl</t>
    </r>
  </si>
  <si>
    <t/>
    <r>
      <rPr>
        <u/>
        <sz val="10.5"/>
        <color theme="10"/>
        <rFont val="Calibri"/>
        <family val="2"/>
      </rPr>
      <t>panakkal@vsnl.com</t>
    </r>
  </si>
  <si>
    <t/>
    <r>
      <rPr>
        <u/>
        <sz val="10.5"/>
        <color theme="10"/>
        <rFont val="Calibri"/>
        <family val="2"/>
      </rPr>
      <t xml:space="preserve">
PANAKKAL AGENCIES</t>
    </r>
  </si>
  <si>
    <t/>
    <r>
      <rPr>
        <u/>
        <sz val="10.5"/>
        <color theme="10"/>
        <rFont val="Calibri"/>
        <family val="2"/>
      </rPr>
      <t>maison.milhau@wanadoo.fr</t>
    </r>
  </si>
  <si>
    <t/>
    <r>
      <rPr>
        <u/>
        <sz val="10.5"/>
        <color theme="10"/>
        <rFont val="Calibri"/>
        <family val="2"/>
      </rPr>
      <t xml:space="preserve">SA D EXPLOITATION MAISON MILHAU</t>
    </r>
  </si>
  <si>
    <t/>
    <r>
      <rPr>
        <u/>
        <sz val="10.5"/>
        <color theme="10"/>
        <rFont val="Calibri"/>
        <family val="2"/>
      </rPr>
      <t>tia@global.co</t>
    </r>
    <r>
      <t>.za</t>
    </r>
  </si>
  <si>
    <t/>
    <r>
      <rPr>
        <u/>
        <sz val="10.5"/>
        <color theme="10"/>
        <rFont val="Calibri"/>
        <family val="2"/>
      </rPr>
      <t xml:space="preserve">GLASS WORTH MANUFACTORING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</si>
  <si>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五金,体育及旅游休闲用品,其他,家具,家用电器,工具,照明产品,玩具,节日用品,餐厨用具</t>
    </r>
  </si>
  <si>
    <t/>
    <r>
      <rPr>
        <u/>
        <sz val="10.5"/>
        <color theme="10"/>
        <rFont val="Calibri"/>
        <family val="2"/>
      </rPr>
      <t>bobashlizdon@msn.com</t>
    </r>
  </si>
  <si>
    <t/>
    <r>
      <rPr>
        <u/>
        <sz val="10.5"/>
        <color theme="10"/>
        <rFont val="Calibri"/>
        <family val="2"/>
      </rPr>
      <t xml:space="preserve">MALL BARGAIN</t>
    </r>
  </si>
  <si>
    <t/>
    <r>
      <rPr>
        <u/>
        <sz val="10.5"/>
        <color theme="10"/>
        <rFont val="Calibri"/>
        <family val="2"/>
      </rPr>
      <t xml:space="preserve">ADVANCE TIDE</t>
    </r>
  </si>
  <si>
    <t/>
    <r>
      <rPr>
        <u/>
        <sz val="10.5"/>
        <color theme="10"/>
        <rFont val="Calibri"/>
        <family val="2"/>
      </rPr>
      <t>shincho@ms19.hinet.net</t>
    </r>
  </si>
  <si>
    <t/>
    <r>
      <rPr>
        <u/>
        <sz val="10.5"/>
        <color theme="10"/>
        <rFont val="Calibri"/>
        <family val="2"/>
      </rPr>
      <t>http://www.advtide.com.tw</t>
    </r>
  </si>
  <si>
    <t/>
    <r>
      <rPr>
        <u/>
        <sz val="10.5"/>
        <color theme="10"/>
        <rFont val="Calibri"/>
        <family val="2"/>
      </rPr>
      <t>http://www.dong-lee.com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</si>
  <si>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其他,家居装饰品,家用电器,服装饰物及配件,电子消费品及信息产品,餐厨用具</t>
    </r>
  </si>
  <si>
    <t/>
    <r>
      <rPr>
        <u/>
        <sz val="10.5"/>
        <color theme="10"/>
        <rFont val="Calibri"/>
        <family val="2"/>
      </rPr>
      <t>brady@dong-lee.com</t>
    </r>
  </si>
  <si>
    <t/>
    <r>
      <rPr>
        <u/>
        <sz val="10.5"/>
        <color theme="10"/>
        <rFont val="Calibri"/>
        <family val="2"/>
      </rPr>
      <t xml:space="preserve">D L IND</t>
    </r>
  </si>
  <si>
    <t/>
    <r>
      <rPr>
        <u/>
        <sz val="10.5"/>
        <color theme="10"/>
        <rFont val="Calibri"/>
        <family val="2"/>
      </rPr>
      <t xml:space="preserve">PUNJAB CROCKERY STORE</t>
    </r>
  </si>
  <si>
    <t/>
    <r>
      <rPr>
        <u/>
        <sz val="10.5"/>
        <color theme="10"/>
        <rFont val="Calibri"/>
        <family val="2"/>
      </rPr>
      <t>http://www.bunhoi.com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</si>
  <si>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五金,体育及旅游休闲用品,其他,医药保健品及医疗器械,园林用品,家具,家居装饰品,家用电器,玻璃工艺品,电子消费品及信息产品,铁石装饰品及户外水疗设施,餐厨用具</t>
    </r>
  </si>
  <si>
    <t/>
    <r>
      <rPr>
        <u/>
        <sz val="10.5"/>
        <color theme="10"/>
        <rFont val="Calibri"/>
        <family val="2"/>
      </rPr>
      <t>BUNHOI</t>
    </r>
  </si>
  <si>
    <t/>
    <r>
      <rPr>
        <u/>
        <sz val="10.5"/>
        <color theme="10"/>
        <rFont val="Calibri"/>
        <family val="2"/>
      </rPr>
      <t>monique.kwan@bunhoi.com</t>
    </r>
  </si>
  <si>
    <t/>
    <r>
      <rPr>
        <u/>
        <sz val="10.5"/>
        <color theme="10"/>
        <rFont val="Calibri"/>
        <family val="2"/>
      </rPr>
      <t>http://www.genuitygroup.com</t>
    </r>
  </si>
  <si>
    <t/>
    <r>
      <rPr>
        <u/>
        <sz val="10.5"/>
        <color theme="10"/>
        <rFont val="Calibri"/>
        <family val="2"/>
      </rPr>
      <t>anuj_31@hotmail.com</t>
    </r>
  </si>
  <si>
    <t/>
    <r>
      <rPr>
        <u/>
        <sz val="10.5"/>
        <color theme="10"/>
        <rFont val="Calibri"/>
        <family val="2"/>
      </rPr>
      <t xml:space="preserve">GENUITY GROUP</t>
    </r>
  </si>
  <si>
    <t/>
    <r>
      <rPr>
        <u/>
        <sz val="10.5"/>
        <color theme="10"/>
        <rFont val="Calibri"/>
        <family val="2"/>
      </rPr>
      <t xml:space="preserve">MITSUBISHI INTERNATIONAL</t>
    </r>
  </si>
  <si>
    <t/>
    <r>
      <rPr>
        <u/>
        <sz val="10.5"/>
        <color theme="10"/>
        <rFont val="Calibri"/>
        <family val="2"/>
      </rPr>
      <t>http://www.mig.de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</si>
  <si>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大型机械及设备,家具,家用纺织品,工具,工艺陶瓷,建筑及装饰材料,服装饰物及配件,汽车配件,照明产品,玩具,玻璃工艺品,箱包,食品,餐厨用具</t>
    </r>
  </si>
  <si>
    <t/>
    <r>
      <rPr>
        <u/>
        <sz val="10.5"/>
        <color theme="10"/>
        <rFont val="Calibri"/>
        <family val="2"/>
      </rPr>
      <t xml:space="preserve">CCI FORMATIONS</t>
    </r>
  </si>
  <si>
    <t/>
    <r>
      <rPr>
        <u/>
        <sz val="10.5"/>
        <color theme="10"/>
        <rFont val="Calibri"/>
        <family val="2"/>
      </rPr>
      <t>tchayman@yahoo.fr</t>
    </r>
  </si>
  <si>
    <t/>
    <r>
      <rPr>
        <u/>
        <sz val="10.5"/>
        <color theme="10"/>
        <rFont val="Calibri"/>
        <family val="2"/>
      </rPr>
      <t>nlz@bigpond.com.au</t>
    </r>
  </si>
  <si>
    <t/>
    <r>
      <rPr>
        <u/>
        <sz val="10.5"/>
        <color theme="10"/>
        <rFont val="Calibri"/>
        <family val="2"/>
      </rPr>
      <t xml:space="preserve">N L &amp; Z IMPORT</t>
    </r>
  </si>
  <si>
    <t/>
    <r>
      <rPr>
        <u/>
        <sz val="10.5"/>
        <color theme="10"/>
        <rFont val="Calibri"/>
        <family val="2"/>
      </rPr>
      <t>http://www.multimaya.com.au</t>
    </r>
  </si>
  <si>
    <t/>
    <r>
      <rPr>
        <u/>
        <sz val="10.5"/>
        <color theme="10"/>
        <rFont val="Calibri"/>
        <family val="2"/>
      </rPr>
      <t>MULTIMAYA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</si>
  <si>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体育及旅游休闲用品,其他,医药保健品及医疗器械,家具,家居用品,工艺陶瓷,玩具,玻璃工艺品,箱包,鞋,餐厨用具</t>
    </r>
  </si>
  <si>
    <t/>
    <r>
      <rPr>
        <u/>
        <sz val="10.5"/>
        <color theme="10"/>
        <rFont val="Calibri"/>
        <family val="2"/>
      </rPr>
      <t>lax@multimaya.com.au</t>
    </r>
  </si>
  <si>
    <t/>
    <r>
      <rPr>
        <u/>
        <sz val="10.5"/>
        <color theme="10"/>
        <rFont val="Calibri"/>
        <family val="2"/>
      </rPr>
      <t>FILUET</t>
    </r>
  </si>
  <si>
    <t/>
    <r>
      <rPr>
        <u/>
        <sz val="10.5"/>
        <color theme="10"/>
        <rFont val="Calibri"/>
        <family val="2"/>
      </rPr>
      <t>admin@filuet.com</t>
    </r>
  </si>
  <si>
    <t/>
    <r>
      <rPr>
        <u/>
        <sz val="10.5"/>
        <color theme="10"/>
        <rFont val="Calibri"/>
        <family val="2"/>
      </rPr>
      <t>http://www.filuet.com</t>
    </r>
  </si>
  <si>
    <t/>
    <r>
      <rPr>
        <u/>
        <sz val="10.5"/>
        <color theme="10"/>
        <rFont val="Calibri"/>
        <family val="2"/>
      </rPr>
      <t>PASLODE</t>
    </r>
  </si>
  <si>
    <t/>
    <r>
      <rPr>
        <u/>
        <sz val="10.5"/>
        <color theme="10"/>
        <rFont val="Calibri"/>
        <family val="2"/>
      </rPr>
      <t>http://www.paslode.co.uk</t>
    </r>
  </si>
  <si>
    <t/>
    <r>
      <rPr>
        <u/>
        <sz val="10.5"/>
        <color theme="10"/>
        <rFont val="Calibri"/>
        <family val="2"/>
      </rPr>
      <t>ed.grass@fleetwood.com</t>
    </r>
  </si>
  <si>
    <t/>
    <r>
      <rPr>
        <u/>
        <sz val="10.5"/>
        <color theme="10"/>
        <rFont val="Calibri"/>
        <family val="2"/>
      </rPr>
      <t xml:space="preserve">FLEETWOOD CANADA</t>
    </r>
  </si>
  <si>
    <t/>
    <r>
      <rPr>
        <u/>
        <sz val="10.5"/>
        <color theme="10"/>
        <rFont val="Calibri"/>
        <family val="2"/>
      </rPr>
      <t>http://www.fleetwood.com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</si>
  <si>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体育及旅游休闲用品,其他,家具,家居装饰品,建筑及装饰材料,玻璃工艺品,箱包,鞋,食品,餐厨用具</t>
    </r>
  </si>
  <si>
    <t/>
    <r>
      <rPr>
        <u/>
        <sz val="10.5"/>
        <color theme="10"/>
        <rFont val="Calibri"/>
        <family val="2"/>
      </rPr>
      <t>winkwong8@hotmail.com</t>
    </r>
  </si>
  <si>
    <t/>
    <r>
      <rPr>
        <u/>
        <sz val="10.5"/>
        <color theme="10"/>
        <rFont val="Calibri"/>
        <family val="2"/>
      </rPr>
      <t xml:space="preserve">AUSTRALIAN CHINA GROUP DEVELOPMENT</t>
    </r>
  </si>
  <si>
    <t/>
    <r>
      <rPr>
        <u/>
        <sz val="10.5"/>
        <color theme="10"/>
        <rFont val="Calibri"/>
        <family val="2"/>
      </rPr>
      <t xml:space="preserve">COMBI ASIA</t>
    </r>
  </si>
  <si>
    <t/>
    <r>
      <rPr>
        <u/>
        <sz val="10.5"/>
        <color theme="10"/>
        <rFont val="Calibri"/>
        <family val="2"/>
      </rPr>
      <t>http://www.mobile.combi.co.jp</t>
    </r>
  </si>
  <si>
    <t/>
    <r>
      <rPr>
        <u/>
        <sz val="10.5"/>
        <color theme="10"/>
        <rFont val="Calibri"/>
        <family val="2"/>
      </rPr>
      <t>jackie@mobile.combi.co</t>
    </r>
    <r>
      <t>.jp</t>
    </r>
  </si>
  <si>
    <t/>
    <r>
      <rPr>
        <u/>
        <sz val="10.5"/>
        <color theme="10"/>
        <rFont val="Calibri"/>
        <family val="2"/>
      </rPr>
      <t xml:space="preserve">SAGE MS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</si>
  <si>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其他,办公文具,家用电器,服装饰物及配件,照明产品,玻璃工艺品,箱包,餐厨用具</t>
    </r>
  </si>
  <si>
    <t/>
    <r>
      <rPr>
        <u/>
        <sz val="10.5"/>
        <color theme="10"/>
        <rFont val="Calibri"/>
        <family val="2"/>
      </rPr>
      <t>prburges@sagems.net</t>
    </r>
  </si>
  <si>
    <t/>
    <r>
      <rPr>
        <u/>
        <sz val="10.5"/>
        <color theme="10"/>
        <rFont val="Calibri"/>
        <family val="2"/>
      </rPr>
      <t>http://www.sagems.net</t>
    </r>
  </si>
  <si>
    <t/>
    <r>
      <rPr>
        <u/>
        <sz val="10.5"/>
        <color theme="10"/>
        <rFont val="Calibri"/>
        <family val="2"/>
      </rPr>
      <t>http://www.sapphire-intl.com</t>
    </r>
  </si>
  <si>
    <t/>
    <r>
      <rPr>
        <u/>
        <sz val="10.5"/>
        <color theme="10"/>
        <rFont val="Calibri"/>
        <family val="2"/>
      </rPr>
      <t xml:space="preserve">SAPPHIRE INTERNATIONAL</t>
    </r>
  </si>
  <si>
    <t/>
    <r>
      <rPr>
        <u/>
        <sz val="10.5"/>
        <color theme="10"/>
        <rFont val="Calibri"/>
        <family val="2"/>
      </rPr>
      <t>exports@sapphire-intl.com</t>
    </r>
  </si>
  <si>
    <t/>
    <r>
      <rPr>
        <u/>
        <sz val="10.5"/>
        <color theme="10"/>
        <rFont val="Calibri"/>
        <family val="2"/>
      </rPr>
      <t>ABEGGLEN-PFISTER</t>
    </r>
  </si>
  <si>
    <t/>
    <r>
      <rPr>
        <u/>
        <sz val="10.5"/>
        <color theme="10"/>
        <rFont val="Calibri"/>
        <family val="2"/>
      </rPr>
      <t>http://www.abegglen-pfister.ch</t>
    </r>
  </si>
  <si>
    <t/>
    <r>
      <rPr>
        <u/>
        <sz val="10.5"/>
        <color theme="10"/>
        <rFont val="Calibri"/>
        <family val="2"/>
      </rPr>
      <t xml:space="preserve">SOUTH AMERICA PARAGUAY</t>
    </r>
  </si>
  <si>
    <t/>
    <r>
      <rPr>
        <u/>
        <sz val="10.5"/>
        <color theme="10"/>
        <rFont val="Calibri"/>
        <family val="2"/>
      </rPr>
      <t>ouro@netvigator.com</t>
    </r>
  </si>
  <si>
    <t/>
    <r>
      <rPr>
        <u/>
        <sz val="10.5"/>
        <color theme="10"/>
        <rFont val="Calibri"/>
        <family val="2"/>
      </rPr>
      <t xml:space="preserve">C A I</t>
    </r>
  </si>
  <si>
    <t/>
    <r>
      <rPr>
        <u/>
        <sz val="10.5"/>
        <color theme="10"/>
        <rFont val="Calibri"/>
        <family val="2"/>
      </rPr>
      <t>www.cjustinny@.com</t>
    </r>
  </si>
  <si>
    <t/>
    <r>
      <rPr>
        <u/>
        <sz val="10.5"/>
        <color theme="10"/>
        <rFont val="Calibri"/>
        <family val="2"/>
      </rPr>
      <t>http://www.acu.city</t>
    </r>
  </si>
  <si>
    <t/>
    <r>
      <rPr>
        <u/>
        <sz val="10.5"/>
        <color theme="10"/>
        <rFont val="Calibri"/>
        <family val="2"/>
      </rPr>
      <t>http://www.inoxytra.be</t>
    </r>
  </si>
  <si>
    <t/>
    <r>
      <rPr>
        <u/>
        <sz val="10.5"/>
        <color theme="10"/>
        <rFont val="Calibri"/>
        <family val="2"/>
      </rPr>
      <t>info@inoxytra.be</t>
    </r>
  </si>
  <si>
    <t/>
    <r>
      <rPr>
        <u/>
        <sz val="10.5"/>
        <color theme="10"/>
        <rFont val="Calibri"/>
        <family val="2"/>
      </rPr>
      <t xml:space="preserve">INOXYTRA PRODUCT</t>
    </r>
  </si>
  <si>
    <t/>
    <r>
      <rPr>
        <u/>
        <sz val="10.5"/>
        <color theme="10"/>
        <rFont val="Calibri"/>
        <family val="2"/>
      </rPr>
      <t>http://www.aimcorp.com.tw</t>
    </r>
  </si>
  <si>
    <t/>
    <r>
      <rPr>
        <u/>
        <sz val="10.5"/>
        <color theme="10"/>
        <rFont val="Calibri"/>
        <family val="2"/>
      </rPr>
      <t>louie@aimcorp.com</t>
    </r>
    <r>
      <t>.tw</t>
    </r>
  </si>
  <si>
    <t/>
    <r>
      <rPr>
        <u/>
        <sz val="10.5"/>
        <color theme="10"/>
        <rFont val="Calibri"/>
        <family val="2"/>
      </rPr>
      <t xml:space="preserve">AISIAN INNOVATIVE MERCHANDISING</t>
    </r>
  </si>
  <si>
    <t/>
    <r>
      <rPr>
        <u/>
        <sz val="10.5"/>
        <color theme="10"/>
        <rFont val="Calibri"/>
        <family val="2"/>
      </rPr>
      <t>http://www.artistickitchendesign.com</t>
    </r>
  </si>
  <si>
    <t/>
    <r>
      <rPr>
        <u/>
        <sz val="10.5"/>
        <color theme="10"/>
        <rFont val="Calibri"/>
        <family val="2"/>
      </rPr>
      <t>info@artistickitchendesign.com</t>
    </r>
  </si>
  <si>
    <t/>
    <r>
      <rPr>
        <u/>
        <sz val="10.5"/>
        <color theme="10"/>
        <rFont val="Calibri"/>
        <family val="2"/>
      </rPr>
      <t xml:space="preserve">ARTISTIC KITCHEN DESIGN</t>
    </r>
  </si>
  <si>
    <t/>
    <r>
      <rPr>
        <u/>
        <sz val="10.5"/>
        <color theme="10"/>
        <rFont val="Calibri"/>
        <family val="2"/>
      </rPr>
      <t xml:space="preserve">CARLISLE BRASS</t>
    </r>
  </si>
  <si>
    <t/>
    <r>
      <rPr>
        <u/>
        <sz val="10.5"/>
        <color theme="10"/>
        <rFont val="Calibri"/>
        <family val="2"/>
      </rPr>
      <t>http://www.carlislebrass.co.uk</t>
    </r>
  </si>
  <si>
    <t/>
    <r>
      <rPr>
        <u/>
        <sz val="10.5"/>
        <color theme="10"/>
        <rFont val="Calibri"/>
        <family val="2"/>
      </rPr>
      <t>adavis@carlislebrass.co.uk</t>
    </r>
  </si>
  <si>
    <t/>
    <r>
      <rPr>
        <u/>
        <sz val="10.5"/>
        <color theme="10"/>
        <rFont val="Calibri"/>
        <family val="2"/>
      </rPr>
      <t xml:space="preserve">ORYX DAN</t>
    </r>
  </si>
  <si>
    <t/>
    <r>
      <rPr>
        <u/>
        <sz val="10.5"/>
        <color theme="10"/>
        <rFont val="Calibri"/>
        <family val="2"/>
      </rPr>
      <t>http://www.oryx.co.il</t>
    </r>
  </si>
  <si>
    <t/>
    <r>
      <rPr>
        <u/>
        <sz val="10.5"/>
        <color theme="10"/>
        <rFont val="Calibri"/>
        <family val="2"/>
      </rPr>
      <t>http://www.digimarconworld.com</t>
    </r>
  </si>
  <si>
    <t/>
    <r>
      <rPr>
        <u/>
        <sz val="10.5"/>
        <color theme="10"/>
        <rFont val="Calibri"/>
        <family val="2"/>
      </rPr>
      <t xml:space="preserve">TOP WORLD MARKETING</t>
    </r>
  </si>
  <si>
    <t/>
    <r>
      <rPr>
        <u/>
        <sz val="10.5"/>
        <color theme="10"/>
        <rFont val="Calibri"/>
        <family val="2"/>
      </rPr>
      <t>twmc@netvigator.com</t>
    </r>
  </si>
  <si>
    <t/>
    <r>
      <rPr>
        <u/>
        <sz val="10.5"/>
        <color theme="10"/>
        <rFont val="Calibri"/>
        <family val="2"/>
      </rPr>
      <t xml:space="preserve">CHRISTIANE MARTIN VIVANT</t>
    </r>
  </si>
  <si>
    <t/>
    <r>
      <rPr>
        <u/>
        <sz val="10.5"/>
        <color theme="10"/>
        <rFont val="Calibri"/>
        <family val="2"/>
      </rPr>
      <t>http://www.swedetrade.se</t>
    </r>
  </si>
  <si>
    <t/>
    <r>
      <rPr>
        <u/>
        <sz val="10.5"/>
        <color theme="10"/>
        <rFont val="Calibri"/>
        <family val="2"/>
      </rPr>
      <t xml:space="preserve">SWEDE-TRADE INNOVATION</t>
    </r>
  </si>
  <si>
    <t/>
    <r>
      <rPr>
        <u/>
        <sz val="10.5"/>
        <color theme="10"/>
        <rFont val="Calibri"/>
        <family val="2"/>
      </rPr>
      <t>gote.jansson@swedetrade.se</t>
    </r>
  </si>
  <si>
    <t/>
    <r>
      <rPr>
        <u/>
        <sz val="10.5"/>
        <color theme="10"/>
        <rFont val="Calibri"/>
        <family val="2"/>
      </rPr>
      <t>TRISTAR</t>
    </r>
  </si>
  <si>
    <t/>
    <r>
      <rPr>
        <u/>
        <sz val="10.5"/>
        <color theme="10"/>
        <rFont val="Calibri"/>
        <family val="2"/>
      </rPr>
      <t>http://www.tristar.dk</t>
    </r>
  </si>
  <si>
    <t/>
    <r>
      <rPr>
        <u/>
        <sz val="10.5"/>
        <color theme="10"/>
        <rFont val="Calibri"/>
        <family val="2"/>
      </rPr>
      <t>tristar@tristar.dk</t>
    </r>
  </si>
  <si>
    <t/>
    <r>
      <rPr>
        <u/>
        <sz val="10.5"/>
        <color theme="10"/>
        <rFont val="Calibri"/>
        <family val="2"/>
      </rPr>
      <t xml:space="preserve">TIEN THINH</t>
    </r>
  </si>
  <si>
    <t/>
    <r>
      <rPr>
        <u/>
        <sz val="10.5"/>
        <color theme="10"/>
        <rFont val="Calibri"/>
        <family val="2"/>
      </rPr>
      <t>http://www.vnn.vn</t>
    </r>
  </si>
  <si>
    <t/>
    <r>
      <rPr>
        <u/>
        <sz val="10.5"/>
        <color theme="10"/>
        <rFont val="Calibri"/>
        <family val="2"/>
      </rPr>
      <t>anth@hcm.fpt.vn</t>
    </r>
  </si>
  <si>
    <t/>
    <r>
      <rPr>
        <u/>
        <sz val="10.5"/>
        <color theme="10"/>
        <rFont val="Calibri"/>
        <family val="2"/>
      </rPr>
      <t xml:space="preserve">MC COMAS SALES</t>
    </r>
  </si>
  <si>
    <t/>
    <r>
      <rPr>
        <u/>
        <sz val="10.5"/>
        <color theme="10"/>
        <rFont val="Calibri"/>
        <family val="2"/>
      </rPr>
      <t>http://www.mccomassales.com</t>
    </r>
  </si>
  <si>
    <t/>
    <r>
      <rPr>
        <u/>
        <sz val="10.5"/>
        <color theme="10"/>
        <rFont val="Calibri"/>
        <family val="2"/>
      </rPr>
      <t>mccomas@aol.com</t>
    </r>
  </si>
  <si>
    <t/>
    <r>
      <rPr>
        <u/>
        <sz val="10.5"/>
        <color theme="10"/>
        <rFont val="Calibri"/>
        <family val="2"/>
      </rPr>
      <t xml:space="preserve">GALLERY MULOT</t>
    </r>
  </si>
  <si>
    <t/>
    <r>
      <rPr>
        <u/>
        <sz val="10.5"/>
        <color theme="10"/>
        <rFont val="Calibri"/>
        <family val="2"/>
      </rPr>
      <t>galerymulo@aol.com</t>
    </r>
  </si>
  <si>
    <t/>
    <r>
      <rPr>
        <u/>
        <sz val="10.5"/>
        <color theme="10"/>
        <rFont val="Calibri"/>
        <family val="2"/>
      </rPr>
      <t xml:space="preserve">SEPTEMBER MOON</t>
    </r>
  </si>
  <si>
    <t/>
    <r>
      <rPr>
        <u/>
        <sz val="10.5"/>
        <color theme="10"/>
        <rFont val="Calibri"/>
        <family val="2"/>
      </rPr>
      <t>ivw18@pacific.net.hk</t>
    </r>
  </si>
  <si>
    <t/>
    <r>
      <rPr>
        <u/>
        <sz val="10.5"/>
        <color theme="10"/>
        <rFont val="Calibri"/>
        <family val="2"/>
      </rPr>
      <t>http://www.septembermoon.com.hk</t>
    </r>
  </si>
  <si>
    <t/>
    <r>
      <rPr>
        <u/>
        <sz val="10.5"/>
        <color theme="10"/>
        <rFont val="Calibri"/>
        <family val="2"/>
      </rPr>
      <t>cb@forumplus.fr</t>
    </r>
  </si>
  <si>
    <t/>
    <r>
      <rPr>
        <u/>
        <sz val="10.5"/>
        <color theme="10"/>
        <rFont val="Calibri"/>
        <family val="2"/>
      </rPr>
      <t>http://www.forumplus.fr</t>
    </r>
  </si>
  <si>
    <t/>
    <r>
      <rPr>
        <u/>
        <sz val="10.5"/>
        <color theme="10"/>
        <rFont val="Calibri"/>
        <family val="2"/>
      </rPr>
      <t xml:space="preserve">SA FORUM</t>
    </r>
  </si>
  <si>
    <t/>
    <r>
      <rPr>
        <u/>
        <sz val="10.5"/>
        <color theme="10"/>
        <rFont val="Calibri"/>
        <family val="2"/>
      </rPr>
      <t>SATOMI&amp;CO</t>
    </r>
  </si>
  <si>
    <t/>
    <r>
      <rPr>
        <u/>
        <sz val="10.5"/>
        <color theme="10"/>
        <rFont val="Calibri"/>
        <family val="2"/>
      </rPr>
      <t>FILGO</t>
    </r>
  </si>
  <si>
    <t/>
    <r>
      <rPr>
        <u/>
        <sz val="10.5"/>
        <color theme="10"/>
        <rFont val="Calibri"/>
        <family val="2"/>
      </rPr>
      <t>jhsia@mikevin.com</t>
    </r>
  </si>
  <si>
    <t/>
    <r>
      <rPr>
        <u/>
        <sz val="10.5"/>
        <color theme="10"/>
        <rFont val="Calibri"/>
        <family val="2"/>
      </rPr>
      <t>http://www.mikevin.com</t>
    </r>
  </si>
  <si>
    <t/>
    <r>
      <rPr>
        <u/>
        <sz val="10.5"/>
        <color theme="10"/>
        <rFont val="Calibri"/>
        <family val="2"/>
      </rPr>
      <t xml:space="preserve">BD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</si>
  <si>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体育及旅游休闲用品,医药保健品及医疗器械,家具,家居装饰品,玻璃工艺品,电子消费品及信息产品,餐厨用具</t>
    </r>
  </si>
  <si>
    <t/>
    <r>
      <rPr>
        <u/>
        <sz val="10.5"/>
        <color theme="10"/>
        <rFont val="Calibri"/>
        <family val="2"/>
      </rPr>
      <t>bdintlhk@yahoo.com.cn</t>
    </r>
  </si>
  <si>
    <t/>
    <r>
      <rPr>
        <u/>
        <sz val="10.5"/>
        <color theme="10"/>
        <rFont val="Calibri"/>
        <family val="2"/>
      </rPr>
      <t>http://www.matco.co.nz</t>
    </r>
  </si>
  <si>
    <t/>
    <r>
      <rPr>
        <u/>
        <sz val="10.5"/>
        <color theme="10"/>
        <rFont val="Calibri"/>
        <family val="2"/>
      </rPr>
      <t>albert@matco.co.nz</t>
    </r>
  </si>
  <si>
    <t/>
    <r>
      <rPr>
        <u/>
        <sz val="10.5"/>
        <color theme="10"/>
        <rFont val="Calibri"/>
        <family val="2"/>
      </rPr>
      <t xml:space="preserve">MACHINE &amp; TOOL</t>
    </r>
  </si>
  <si>
    <t/>
    <r>
      <rPr>
        <u/>
        <sz val="10.5"/>
        <color theme="10"/>
        <rFont val="Calibri"/>
        <family val="2"/>
      </rPr>
      <t xml:space="preserve">
PATEL CLOTH STORE</t>
    </r>
  </si>
  <si>
    <t/>
    <r>
      <rPr>
        <u/>
        <sz val="10.5"/>
        <color theme="10"/>
        <rFont val="Calibri"/>
        <family val="2"/>
      </rPr>
      <t>yousuf_patel@hotmail.com</t>
    </r>
  </si>
  <si>
    <t/>
    <r>
      <rPr>
        <u/>
        <sz val="10.5"/>
        <color theme="10"/>
        <rFont val="Calibri"/>
        <family val="2"/>
      </rPr>
      <t xml:space="preserve">INDOCHINE MARKETING</t>
    </r>
  </si>
  <si>
    <t/>
    <r>
      <rPr>
        <u/>
        <sz val="10.5"/>
        <color theme="10"/>
        <rFont val="Calibri"/>
        <family val="2"/>
      </rPr>
      <t>http://www.agdasia.com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</si>
  <si>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体育及旅游休闲用品,其他,医药保健品及医疗器械,园林用品,工艺陶瓷,建筑及装饰材料,餐厨用具</t>
    </r>
  </si>
  <si>
    <t/>
    <r>
      <rPr>
        <u/>
        <sz val="10.5"/>
        <color theme="10"/>
        <rFont val="Calibri"/>
        <family val="2"/>
      </rPr>
      <t>indochine@sh163.net</t>
    </r>
  </si>
  <si>
    <t/>
    <r>
      <rPr>
        <u/>
        <sz val="10.5"/>
        <color theme="10"/>
        <rFont val="Calibri"/>
        <family val="2"/>
      </rPr>
      <t>http://www.manila-online.net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</si>
  <si>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个人护理用具,五金,其他,办公文具,家具,工具,玩具,玻璃工艺品,食品,餐厨用具</t>
    </r>
  </si>
  <si>
    <t/>
    <r>
      <rPr>
        <u/>
        <sz val="10.5"/>
        <color theme="10"/>
        <rFont val="Calibri"/>
        <family val="2"/>
      </rPr>
      <t>kawboys@manila-online.net</t>
    </r>
  </si>
  <si>
    <t/>
    <r>
      <rPr>
        <u/>
        <sz val="10.5"/>
        <color theme="10"/>
        <rFont val="Calibri"/>
        <family val="2"/>
      </rPr>
      <t xml:space="preserve">MEGAMERGE INT L</t>
    </r>
  </si>
  <si>
    <t/>
    <r>
      <rPr>
        <u/>
        <sz val="10.5"/>
        <color theme="10"/>
        <rFont val="Calibri"/>
        <family val="2"/>
      </rPr>
      <t xml:space="preserve">RATIONAL NORGE</t>
    </r>
  </si>
  <si>
    <t/>
    <r>
      <rPr>
        <u/>
        <sz val="10.5"/>
        <color theme="10"/>
        <rFont val="Calibri"/>
        <family val="2"/>
      </rPr>
      <t>http://www.rational-online.com</t>
    </r>
  </si>
  <si>
    <t/>
    <r>
      <rPr>
        <u/>
        <sz val="10.5"/>
        <color theme="10"/>
        <rFont val="Calibri"/>
        <family val="2"/>
      </rPr>
      <t xml:space="preserve">ALBERTO TRADING</t>
    </r>
  </si>
  <si>
    <t/>
    <r>
      <rPr>
        <u/>
        <sz val="10.5"/>
        <color theme="10"/>
        <rFont val="Calibri"/>
        <family val="2"/>
      </rPr>
      <t>info@alberto-trading.com</t>
    </r>
  </si>
  <si>
    <t/>
    <r>
      <rPr>
        <u/>
        <sz val="10.5"/>
        <color theme="10"/>
        <rFont val="Calibri"/>
        <family val="2"/>
      </rPr>
      <t>http://www.alberto-trading.com</t>
    </r>
  </si>
  <si>
    <t/>
    <r>
      <rPr>
        <u/>
        <sz val="10.5"/>
        <color theme="10"/>
        <rFont val="Calibri"/>
        <family val="2"/>
      </rPr>
      <t>http://www.mint.ocn.ne.jp</t>
    </r>
  </si>
  <si>
    <t/>
    <r>
      <rPr>
        <u/>
        <sz val="10.5"/>
        <color theme="10"/>
        <rFont val="Calibri"/>
        <family val="2"/>
      </rPr>
      <t>kandj@mint.ocn.ne.jp</t>
    </r>
  </si>
  <si>
    <t/>
    <r>
      <rPr>
        <u/>
        <sz val="10.5"/>
        <color theme="10"/>
        <rFont val="Calibri"/>
        <family val="2"/>
      </rPr>
      <t xml:space="preserve">GRORY PLAN</t>
    </r>
  </si>
  <si>
    <t/>
    <r>
      <rPr>
        <u/>
        <sz val="10.5"/>
        <color theme="10"/>
        <rFont val="Calibri"/>
        <family val="2"/>
      </rPr>
      <t>weisifa@yahoo.com</t>
    </r>
  </si>
  <si>
    <t/>
    <r>
      <rPr>
        <u/>
        <sz val="10.5"/>
        <color theme="10"/>
        <rFont val="Calibri"/>
        <family val="2"/>
      </rPr>
      <t>http://www.grupo-mobel.com</t>
    </r>
  </si>
  <si>
    <t/>
    <r>
      <rPr>
        <u/>
        <sz val="10.5"/>
        <color theme="10"/>
        <rFont val="Calibri"/>
        <family val="2"/>
      </rPr>
      <t xml:space="preserve">MOBEL REUNIDOS S L</t>
    </r>
  </si>
  <si>
    <t/>
    <r>
      <rPr>
        <u/>
        <sz val="10.5"/>
        <color theme="10"/>
        <rFont val="Calibri"/>
        <family val="2"/>
      </rPr>
      <t xml:space="preserve">MABEL MARKETING</t>
    </r>
  </si>
  <si>
    <t/>
    <r>
      <rPr>
        <u/>
        <sz val="10.5"/>
        <color theme="10"/>
        <rFont val="Calibri"/>
        <family val="2"/>
      </rPr>
      <t>alantan_123@yahoo.com</t>
    </r>
  </si>
  <si>
    <t/>
    <r>
      <rPr>
        <u/>
        <sz val="10.5"/>
        <color theme="10"/>
        <rFont val="Calibri"/>
        <family val="2"/>
      </rPr>
      <t>http://www.mabelmarketinganddesign.com</t>
    </r>
  </si>
  <si>
    <t/>
    <r>
      <rPr>
        <u/>
        <sz val="10.5"/>
        <color theme="10"/>
        <rFont val="Calibri"/>
        <family val="2"/>
      </rPr>
      <t xml:space="preserve">IDEAL BATHROOMS</t>
    </r>
  </si>
  <si>
    <t/>
    <r>
      <rPr>
        <u/>
        <sz val="10.5"/>
        <color theme="10"/>
        <rFont val="Calibri"/>
        <family val="2"/>
      </rPr>
      <t>idealbathrooms@onvol.net</t>
    </r>
  </si>
  <si>
    <t/>
    <r>
      <rPr>
        <u/>
        <sz val="10.5"/>
        <color theme="10"/>
        <rFont val="Calibri"/>
        <family val="2"/>
      </rPr>
      <t>http://www.idealbathrooms.com.mt</t>
    </r>
  </si>
  <si>
    <t/>
    <r>
      <rPr>
        <u/>
        <sz val="10.5"/>
        <color theme="10"/>
        <rFont val="Calibri"/>
        <family val="2"/>
      </rPr>
      <t>hhughes@sunterrausa.com</t>
    </r>
  </si>
  <si>
    <t/>
    <r>
      <rPr>
        <u/>
        <sz val="10.5"/>
        <color theme="10"/>
        <rFont val="Calibri"/>
        <family val="2"/>
      </rPr>
      <t>SUNTERRA</t>
    </r>
  </si>
  <si>
    <t/>
    <r>
      <rPr>
        <u/>
        <sz val="10.5"/>
        <color theme="10"/>
        <rFont val="Calibri"/>
        <family val="2"/>
      </rPr>
      <t>http://www.sunterra.com</t>
    </r>
  </si>
  <si>
    <t/>
    <r>
      <rPr>
        <u/>
        <sz val="10.5"/>
        <color theme="10"/>
        <rFont val="Calibri"/>
        <family val="2"/>
      </rPr>
      <t>kerryb@jason.co.nz</t>
    </r>
  </si>
  <si>
    <t/>
    <r>
      <rPr>
        <u/>
        <sz val="10.5"/>
        <color theme="10"/>
        <rFont val="Calibri"/>
        <family val="2"/>
      </rPr>
      <t>http://www.jasonproducts.com</t>
    </r>
  </si>
  <si>
    <t/>
    <r>
      <rPr>
        <u/>
        <sz val="10.5"/>
        <color theme="10"/>
        <rFont val="Calibri"/>
        <family val="2"/>
      </rPr>
      <t xml:space="preserve">JASON PRODUCTS</t>
    </r>
  </si>
  <si>
    <t/>
    <r>
      <rPr>
        <u/>
        <sz val="10.5"/>
        <color theme="10"/>
        <rFont val="Calibri"/>
        <family val="2"/>
      </rPr>
      <t>http://www.lnlinc.com</t>
    </r>
  </si>
  <si>
    <t/>
    <r>
      <rPr>
        <u/>
        <sz val="10.5"/>
        <color theme="10"/>
        <rFont val="Calibri"/>
        <family val="2"/>
      </rPr>
      <t xml:space="preserve">L&amp;L TRADING AND INVESTMENTS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</si>
  <si>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五金,体育及旅游休闲用品,医药保健品及医疗器械,家具,家用电器,照明产品,箱包,鞋,餐厨用具</t>
    </r>
  </si>
  <si>
    <t/>
    <r>
      <rPr>
        <u/>
        <sz val="10.5"/>
        <color theme="10"/>
        <rFont val="Calibri"/>
        <family val="2"/>
      </rPr>
      <t>eric@lnlinc.com</t>
    </r>
  </si>
  <si>
    <t/>
    <r>
      <rPr>
        <u/>
        <sz val="10.5"/>
        <color theme="10"/>
        <rFont val="Calibri"/>
        <family val="2"/>
      </rPr>
      <t>maseela@yahoo.com</t>
    </r>
  </si>
  <si>
    <t/>
    <r>
      <rPr>
        <u/>
        <sz val="10.5"/>
        <color theme="10"/>
        <rFont val="Calibri"/>
        <family val="2"/>
      </rPr>
      <t xml:space="preserve">AL MASEELA</t>
    </r>
  </si>
  <si>
    <t/>
    <r>
      <rPr>
        <u/>
        <sz val="10.5"/>
        <color theme="10"/>
        <rFont val="Calibri"/>
        <family val="2"/>
      </rPr>
      <t>http://www.rarrae.com</t>
    </r>
  </si>
  <si>
    <t/>
    <r>
      <rPr>
        <u/>
        <sz val="10.5"/>
        <color theme="10"/>
        <rFont val="Calibri"/>
        <family val="2"/>
      </rPr>
      <t xml:space="preserve">E R A DISPLAY</t>
    </r>
  </si>
  <si>
    <t/>
    <r>
      <rPr>
        <u/>
        <sz val="10.5"/>
        <color theme="10"/>
        <rFont val="Calibri"/>
        <family val="2"/>
      </rPr>
      <t>http://www.calco.com.au</t>
    </r>
  </si>
  <si>
    <t/>
    <r>
      <rPr>
        <u/>
        <sz val="10.5"/>
        <color theme="10"/>
        <rFont val="Calibri"/>
        <family val="2"/>
      </rPr>
      <t xml:space="preserve">CALCO TIMBERS</t>
    </r>
  </si>
  <si>
    <t/>
    <r>
      <rPr>
        <u/>
        <sz val="10.5"/>
        <color theme="10"/>
        <rFont val="Calibri"/>
        <family val="2"/>
      </rPr>
      <t>accounts@calco.com.au</t>
    </r>
  </si>
  <si>
    <t/>
    <r>
      <rPr>
        <u/>
        <sz val="10.5"/>
        <color theme="10"/>
        <rFont val="Calibri"/>
        <family val="2"/>
      </rPr>
      <t>interieur-decor@wanadoo.fr</t>
    </r>
  </si>
  <si>
    <t/>
    <r>
      <rPr>
        <u/>
        <sz val="10.5"/>
        <color theme="10"/>
        <rFont val="Calibri"/>
        <family val="2"/>
      </rPr>
      <t xml:space="preserve">SARL INTERIEUR DECOR</t>
    </r>
  </si>
  <si>
    <t/>
    <r>
      <rPr>
        <u/>
        <sz val="10.5"/>
        <color theme="10"/>
        <rFont val="Calibri"/>
        <family val="2"/>
      </rPr>
      <t xml:space="preserve">HARIYANA GROUP</t>
    </r>
  </si>
  <si>
    <t/>
    <r>
      <rPr>
        <u/>
        <sz val="10.5"/>
        <color theme="10"/>
        <rFont val="Calibri"/>
        <family val="2"/>
      </rPr>
      <t>hsbl@vsnl.com</t>
    </r>
  </si>
  <si>
    <t/>
    <r>
      <rPr>
        <u/>
        <sz val="10.5"/>
        <color theme="10"/>
        <rFont val="Calibri"/>
        <family val="2"/>
      </rPr>
      <t>http://www.hariyanagroup.com</t>
    </r>
  </si>
  <si>
    <t/>
    <r>
      <rPr>
        <u/>
        <sz val="10.5"/>
        <color theme="10"/>
        <rFont val="Calibri"/>
        <family val="2"/>
      </rPr>
      <t xml:space="preserve">POL S POTTEN</t>
    </r>
  </si>
  <si>
    <t/>
    <r>
      <rPr>
        <u/>
        <sz val="10.5"/>
        <color theme="10"/>
        <rFont val="Calibri"/>
        <family val="2"/>
      </rPr>
      <t>http://www.polspotten.nl</t>
    </r>
  </si>
  <si>
    <t/>
    <r>
      <rPr>
        <u/>
        <sz val="10.5"/>
        <color theme="10"/>
        <rFont val="Calibri"/>
        <family val="2"/>
      </rPr>
      <t>http://www.bellaplast.ch</t>
    </r>
  </si>
  <si>
    <t/>
    <r>
      <rPr>
        <u/>
        <sz val="10.5"/>
        <color theme="10"/>
        <rFont val="Calibri"/>
        <family val="2"/>
      </rPr>
      <t xml:space="preserve">SWISS PACK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</si>
  <si>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个人护理用具,家具,家居装饰品,家用纺织品,工艺陶瓷,玻璃工艺品,箱包,鞋,食品,餐厨用具</t>
    </r>
  </si>
  <si>
    <t/>
    <r>
      <rPr>
        <u/>
        <sz val="10.5"/>
        <color theme="10"/>
        <rFont val="Calibri"/>
        <family val="2"/>
      </rPr>
      <t>dbusiness@bigfoot.com</t>
    </r>
  </si>
  <si>
    <t/>
    <r>
      <rPr>
        <u/>
        <sz val="10.5"/>
        <color theme="10"/>
        <rFont val="Calibri"/>
        <family val="2"/>
      </rPr>
      <t xml:space="preserve">AIG TRADING</t>
    </r>
  </si>
  <si>
    <t/>
    <r>
      <rPr>
        <u/>
        <sz val="10.5"/>
        <color theme="10"/>
        <rFont val="Calibri"/>
        <family val="2"/>
      </rPr>
      <t xml:space="preserve">SA PIFFAUT ET FILS</t>
    </r>
  </si>
  <si>
    <t/>
    <r>
      <rPr>
        <u/>
        <sz val="10.5"/>
        <color theme="10"/>
        <rFont val="Calibri"/>
        <family val="2"/>
      </rPr>
      <t>http://www.piffaut.com</t>
    </r>
  </si>
  <si>
    <t/>
    <r>
      <rPr>
        <u/>
        <sz val="10.5"/>
        <color theme="10"/>
        <rFont val="Calibri"/>
        <family val="2"/>
      </rPr>
      <t>piffaut@piffaut.com</t>
    </r>
  </si>
  <si>
    <t/>
    <r>
      <rPr>
        <u/>
        <sz val="10.5"/>
        <color theme="10"/>
        <rFont val="Calibri"/>
        <family val="2"/>
      </rPr>
      <t>http://www.readersdigest.ca</t>
    </r>
  </si>
  <si>
    <t/>
    <r>
      <rPr>
        <u/>
        <sz val="10.5"/>
        <color theme="10"/>
        <rFont val="Calibri"/>
        <family val="2"/>
      </rPr>
      <t xml:space="preserve">THE READER S DIGEST ASSOCIATION (CANADA)</t>
    </r>
  </si>
  <si>
    <t/>
    <r>
      <rPr>
        <u/>
        <sz val="10.5"/>
        <color theme="10"/>
        <rFont val="Calibri"/>
        <family val="2"/>
      </rPr>
      <t>http://www.fsgroup.net</t>
    </r>
  </si>
  <si>
    <t/>
    <r>
      <rPr>
        <u/>
        <sz val="10.5"/>
        <color theme="10"/>
        <rFont val="Calibri"/>
        <family val="2"/>
      </rPr>
      <t xml:space="preserve">FOURSTAR GROUP HK</t>
    </r>
  </si>
  <si>
    <t/>
    <r>
      <rPr>
        <u/>
        <sz val="10.5"/>
        <color theme="10"/>
        <rFont val="Calibri"/>
        <family val="2"/>
      </rPr>
      <t>rachelli@fourstar.com.hk</t>
    </r>
  </si>
  <si>
    <t/>
    <r>
      <rPr>
        <u/>
        <sz val="10.5"/>
        <color theme="10"/>
        <rFont val="Calibri"/>
        <family val="2"/>
      </rPr>
      <t xml:space="preserve">PARAMOUNT PACIFIC</t>
    </r>
  </si>
  <si>
    <t/>
    <r>
      <rPr>
        <u/>
        <sz val="10.5"/>
        <color theme="10"/>
        <rFont val="Calibri"/>
        <family val="2"/>
      </rPr>
      <t>paramountpacific@aol.com</t>
    </r>
  </si>
  <si>
    <t/>
    <r>
      <rPr>
        <u/>
        <sz val="10.5"/>
        <color theme="10"/>
        <rFont val="Calibri"/>
        <family val="2"/>
      </rPr>
      <t>rkananda@myanmar.com</t>
    </r>
    <r>
      <t>.mm</t>
    </r>
  </si>
  <si>
    <t/>
    <r>
      <rPr>
        <u/>
        <sz val="10.5"/>
        <color theme="10"/>
        <rFont val="Calibri"/>
        <family val="2"/>
      </rPr>
      <t xml:space="preserve">MYANMAR ANANDA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</si>
  <si>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体育及旅游休闲用品,家具,家居装饰品,玩具,玻璃工艺品,箱包,鞋,食品,餐厨用具</t>
    </r>
  </si>
  <si>
    <t/>
    <r>
      <rPr>
        <u/>
        <sz val="10.5"/>
        <color theme="10"/>
        <rFont val="Calibri"/>
        <family val="2"/>
      </rPr>
      <t>mgascon@sbcglobal.net</t>
    </r>
  </si>
  <si>
    <t/>
    <r>
      <rPr>
        <u/>
        <sz val="10.5"/>
        <color theme="10"/>
        <rFont val="Calibri"/>
        <family val="2"/>
      </rPr>
      <t xml:space="preserve">CARIBBEAN IMPORTS</t>
    </r>
  </si>
  <si>
    <t/>
    <r>
      <rPr>
        <u/>
        <sz val="10.5"/>
        <color theme="10"/>
        <rFont val="Calibri"/>
        <family val="2"/>
      </rPr>
      <t>http://www.staat.nl</t>
    </r>
  </si>
  <si>
    <t/>
    <r>
      <rPr>
        <u/>
        <sz val="10.5"/>
        <color theme="10"/>
        <rFont val="Calibri"/>
        <family val="2"/>
      </rPr>
      <t>gifts@staat.nl</t>
    </r>
  </si>
  <si>
    <t/>
    <r>
      <rPr>
        <u/>
        <sz val="10.5"/>
        <color theme="10"/>
        <rFont val="Calibri"/>
        <family val="2"/>
      </rPr>
      <t xml:space="preserve">STAAT &amp; CO MEPPEL</t>
    </r>
  </si>
  <si>
    <t/>
    <r>
      <rPr>
        <u/>
        <sz val="10.5"/>
        <color theme="10"/>
        <rFont val="Calibri"/>
        <family val="2"/>
      </rPr>
      <t>http://www.hashem-contracting.com</t>
    </r>
  </si>
  <si>
    <t/>
    <r>
      <rPr>
        <u/>
        <sz val="10.5"/>
        <color theme="10"/>
        <rFont val="Calibri"/>
        <family val="2"/>
      </rPr>
      <t>khober@hashem-contracting.com</t>
    </r>
  </si>
  <si>
    <t/>
    <r>
      <rPr>
        <u/>
        <sz val="10.5"/>
        <color theme="10"/>
        <rFont val="Calibri"/>
        <family val="2"/>
      </rPr>
      <t xml:space="preserve">HASHEM CONTRACTING &amp; TRADING</t>
    </r>
  </si>
  <si>
    <t/>
    <r>
      <rPr>
        <u/>
        <sz val="10.5"/>
        <color theme="10"/>
        <rFont val="Calibri"/>
        <family val="2"/>
      </rPr>
      <t>oscar.hornsleth@email.dk</t>
    </r>
  </si>
  <si>
    <t/>
    <r>
      <rPr>
        <u/>
        <sz val="10.5"/>
        <color theme="10"/>
        <rFont val="Calibri"/>
        <family val="2"/>
      </rPr>
      <t>HORNSLETH</t>
    </r>
  </si>
  <si>
    <t/>
    <r>
      <rPr>
        <u/>
        <sz val="10.5"/>
        <color theme="10"/>
        <rFont val="Calibri"/>
        <family val="2"/>
      </rPr>
      <t xml:space="preserve">TECHNISCH BUREAU KNOL</t>
    </r>
  </si>
  <si>
    <t/>
    <r>
      <rPr>
        <u/>
        <sz val="10.5"/>
        <color theme="10"/>
        <rFont val="Calibri"/>
        <family val="2"/>
      </rPr>
      <t xml:space="preserve">SHREE PASHUPATI OVERSEAS</t>
    </r>
  </si>
  <si>
    <t/>
    <r>
      <rPr>
        <u/>
        <sz val="10.5"/>
        <color theme="10"/>
        <rFont val="Calibri"/>
        <family val="2"/>
      </rPr>
      <t>pokhrelkp@hotmail.com</t>
    </r>
  </si>
  <si>
    <t/>
    <r>
      <rPr>
        <u/>
        <sz val="10.5"/>
        <color theme="10"/>
        <rFont val="Calibri"/>
        <family val="2"/>
      </rPr>
      <t>http://www.wildberryfoods.com</t>
    </r>
  </si>
  <si>
    <t/>
    <r>
      <rPr>
        <u/>
        <sz val="10.5"/>
        <color theme="10"/>
        <rFont val="Calibri"/>
        <family val="2"/>
      </rPr>
      <t>WILDBERRY</t>
    </r>
  </si>
  <si>
    <t/>
    <r>
      <rPr>
        <u/>
        <sz val="10.5"/>
        <color theme="10"/>
        <rFont val="Calibri"/>
        <family val="2"/>
      </rPr>
      <t>wildberryltd@hotmail.com</t>
    </r>
  </si>
  <si>
    <t/>
    <r>
      <rPr>
        <u/>
        <sz val="10.5"/>
        <color theme="10"/>
        <rFont val="Calibri"/>
        <family val="2"/>
      </rPr>
      <t>http://www.schoenhuberfranchi.com</t>
    </r>
  </si>
  <si>
    <t/>
    <r>
      <rPr>
        <u/>
        <sz val="10.5"/>
        <color theme="10"/>
        <rFont val="Calibri"/>
        <family val="2"/>
      </rPr>
      <t xml:space="preserve">SCHOENHUBER FRANCHI</t>
    </r>
  </si>
  <si>
    <t/>
    <r>
      <rPr>
        <u/>
        <sz val="10.5"/>
        <color theme="10"/>
        <rFont val="Calibri"/>
        <family val="2"/>
      </rPr>
      <t>federica.franchi@schoenhuberfranchi.com</t>
    </r>
  </si>
  <si>
    <t/>
    <r>
      <rPr>
        <u/>
        <sz val="10.5"/>
        <color theme="10"/>
        <rFont val="Calibri"/>
        <family val="2"/>
      </rPr>
      <t>edisonsign@aol.com</t>
    </r>
  </si>
  <si>
    <t/>
    <r>
      <rPr>
        <u/>
        <sz val="10.5"/>
        <color theme="10"/>
        <rFont val="Calibri"/>
        <family val="2"/>
      </rPr>
      <t xml:space="preserve">EDISON SIGN</t>
    </r>
  </si>
  <si>
    <t/>
    <r>
      <rPr>
        <u/>
        <sz val="10.5"/>
        <color theme="10"/>
        <rFont val="Calibri"/>
        <family val="2"/>
      </rPr>
      <t>AMERIMPEX</t>
    </r>
  </si>
  <si>
    <t/>
    <r>
      <rPr>
        <u/>
        <sz val="10.5"/>
        <color theme="10"/>
        <rFont val="Calibri"/>
        <family val="2"/>
      </rPr>
      <t xml:space="preserve">
FLO FRANCE</t>
    </r>
  </si>
  <si>
    <t/>
    <r>
      <rPr>
        <u/>
        <sz val="10.5"/>
        <color theme="10"/>
        <rFont val="Calibri"/>
        <family val="2"/>
      </rPr>
      <t>http://www.fr-yonne.com</t>
    </r>
  </si>
  <si>
    <t/>
    <r>
      <rPr>
        <u/>
        <sz val="10.5"/>
        <color theme="10"/>
        <rFont val="Calibri"/>
        <family val="2"/>
      </rPr>
      <t>jpz.flofrance@wanadoo.fr</t>
    </r>
  </si>
  <si>
    <t/>
    <r>
      <rPr>
        <u/>
        <sz val="10.5"/>
        <color theme="10"/>
        <rFont val="Calibri"/>
        <family val="2"/>
      </rPr>
      <t>info@moritani.co</t>
    </r>
    <r>
      <t>.jp</t>
    </r>
  </si>
  <si>
    <t/>
    <r>
      <rPr>
        <u/>
        <sz val="10.5"/>
        <color theme="10"/>
        <rFont val="Calibri"/>
        <family val="2"/>
      </rPr>
      <t>MORITANI</t>
    </r>
  </si>
  <si>
    <t/>
    <r>
      <rPr>
        <u/>
        <sz val="10.5"/>
        <color theme="10"/>
        <rFont val="Calibri"/>
        <family val="2"/>
      </rPr>
      <t>http://www.moritani.co.jp</t>
    </r>
  </si>
  <si>
    <t/>
    <r>
      <rPr>
        <u/>
        <sz val="10.5"/>
        <color theme="10"/>
        <rFont val="Calibri"/>
        <family val="2"/>
      </rPr>
      <t>rahmountex@mail.sy</t>
    </r>
  </si>
  <si>
    <t/>
    <r>
      <rPr>
        <u/>
        <sz val="10.5"/>
        <color theme="10"/>
        <rFont val="Calibri"/>
        <family val="2"/>
      </rPr>
      <t xml:space="preserve">RAHMOUNTEX TRADING EST</t>
    </r>
  </si>
  <si>
    <t/>
    <r>
      <rPr>
        <u/>
        <sz val="10.5"/>
        <color theme="10"/>
        <rFont val="Calibri"/>
        <family val="2"/>
      </rPr>
      <t xml:space="preserve">EVANGELOPOULOS NIKOLAOS P &amp;</t>
    </r>
  </si>
  <si>
    <t/>
    <r>
      <rPr>
        <u/>
        <sz val="10.5"/>
        <color theme="10"/>
        <rFont val="Calibri"/>
        <family val="2"/>
      </rPr>
      <t xml:space="preserve">ALCAN SINGEN</t>
    </r>
  </si>
  <si>
    <t/>
    <r>
      <rPr>
        <u/>
        <sz val="10.5"/>
        <color theme="10"/>
        <rFont val="Calibri"/>
        <family val="2"/>
      </rPr>
      <t>alcan.singen@alcan.com</t>
    </r>
  </si>
  <si>
    <t/>
    <r>
      <rPr>
        <u/>
        <sz val="10.5"/>
        <color theme="10"/>
        <rFont val="Calibri"/>
        <family val="2"/>
      </rPr>
      <t>http://www.alcan.com</t>
    </r>
  </si>
  <si>
    <t/>
    <r>
      <rPr>
        <u/>
        <sz val="10.5"/>
        <color theme="10"/>
        <rFont val="Calibri"/>
        <family val="2"/>
      </rPr>
      <t>http://www.unilever.com</t>
    </r>
  </si>
  <si>
    <t/>
    <r>
      <rPr>
        <u/>
        <sz val="10.5"/>
        <color theme="10"/>
        <rFont val="Calibri"/>
        <family val="2"/>
      </rPr>
      <t>pison.panichakasem@unilever.com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</si>
  <si>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五金,体育及旅游休闲用品,其他,家具,家用纺织品,服装饰物及配件,箱包,食品,餐厨用具</t>
    </r>
  </si>
  <si>
    <t/>
    <r>
      <rPr>
        <u/>
        <sz val="10.5"/>
        <color theme="10"/>
        <rFont val="Calibri"/>
        <family val="2"/>
      </rPr>
      <t xml:space="preserve">UNILEVER THAI TRADING</t>
    </r>
  </si>
  <si>
    <t/>
    <r>
      <rPr>
        <u/>
        <sz val="10.5"/>
        <color theme="10"/>
        <rFont val="Calibri"/>
        <family val="2"/>
      </rPr>
      <t xml:space="preserve">KAYEE EUROPE</t>
    </r>
  </si>
  <si>
    <t/>
    <r>
      <rPr>
        <u/>
        <sz val="10.5"/>
        <color theme="10"/>
        <rFont val="Calibri"/>
        <family val="2"/>
      </rPr>
      <t>kayee-europe@wanadoo.fr</t>
    </r>
  </si>
  <si>
    <t/>
    <r>
      <rPr>
        <u/>
        <sz val="10.5"/>
        <color theme="10"/>
        <rFont val="Calibri"/>
        <family val="2"/>
      </rPr>
      <t xml:space="preserve">AMERICAN CUSTOMS BROKERAGE</t>
    </r>
  </si>
  <si>
    <t/>
    <r>
      <rPr>
        <u/>
        <sz val="10.5"/>
        <color theme="10"/>
        <rFont val="Calibri"/>
        <family val="2"/>
      </rPr>
      <t>steve@americancustomsscale.com</t>
    </r>
  </si>
  <si>
    <t/>
    <r>
      <rPr>
        <u/>
        <sz val="10.5"/>
        <color theme="10"/>
        <rFont val="Calibri"/>
        <family val="2"/>
      </rPr>
      <t>http://www.americancustomsscale.com</t>
    </r>
  </si>
  <si>
    <t/>
    <r>
      <rPr>
        <u/>
        <sz val="10.5"/>
        <color theme="10"/>
        <rFont val="Calibri"/>
        <family val="2"/>
      </rPr>
      <t xml:space="preserve">PARTNER PRODUCTIONS IMPORT-EXPORT</t>
    </r>
  </si>
  <si>
    <t/>
    <r>
      <rPr>
        <u/>
        <sz val="10.5"/>
        <color theme="10"/>
        <rFont val="Calibri"/>
        <family val="2"/>
      </rPr>
      <t xml:space="preserve">ARREDAMENTI MONTEGRAPPA</t>
    </r>
  </si>
  <si>
    <t/>
    <r>
      <rPr>
        <u/>
        <sz val="10.5"/>
        <color theme="10"/>
        <rFont val="Calibri"/>
        <family val="2"/>
      </rPr>
      <t>info@montegrappa.it</t>
    </r>
  </si>
  <si>
    <t/>
    <r>
      <rPr>
        <u/>
        <sz val="10.5"/>
        <color theme="10"/>
        <rFont val="Calibri"/>
        <family val="2"/>
      </rPr>
      <t>http://www.montegrappa.it</t>
    </r>
  </si>
  <si>
    <t/>
    <r>
      <rPr>
        <u/>
        <sz val="10.5"/>
        <color theme="10"/>
        <rFont val="Calibri"/>
        <family val="2"/>
      </rPr>
      <t xml:space="preserve">L Y UNITED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</si>
  <si>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体育及旅游休闲用品,其他,家具,照明产品,玩具,玻璃工艺品,节日用品,餐厨用具</t>
    </r>
  </si>
  <si>
    <t/>
    <r>
      <rPr>
        <u/>
        <sz val="10.5"/>
        <color theme="10"/>
        <rFont val="Calibri"/>
        <family val="2"/>
      </rPr>
      <t>ray888yg@msn.com</t>
    </r>
  </si>
  <si>
    <t/>
    <r>
      <rPr>
        <u/>
        <sz val="10.5"/>
        <color theme="10"/>
        <rFont val="Calibri"/>
        <family val="2"/>
      </rPr>
      <t>http://www.dnet.net.id</t>
    </r>
  </si>
  <si>
    <t/>
    <r>
      <rPr>
        <u/>
        <sz val="10.5"/>
        <color theme="10"/>
        <rFont val="Calibri"/>
        <family val="2"/>
      </rPr>
      <t xml:space="preserve">AMAN JAYA</t>
    </r>
  </si>
  <si>
    <t/>
    <r>
      <rPr>
        <u/>
        <sz val="10.5"/>
        <color theme="10"/>
        <rFont val="Calibri"/>
        <family val="2"/>
      </rPr>
      <t>altindo@dnet.net.id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</si>
  <si>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医药保健品及医疗器械,卫浴设备,大型机械及设备,家具,家居用品,家居装饰品,家用电器,家用纺织品,工具,工艺陶瓷,建筑及装饰材料,服装饰物及配件,汽车配件,照明产品,玩具,玻璃工艺品,电子消费品及信息产品,电子电气产品,礼品及赠品,箱包,节日用品,鞋,食品,餐厨用具</t>
    </r>
  </si>
  <si>
    <t/>
    <r>
      <rPr>
        <u/>
        <sz val="10.5"/>
        <color theme="10"/>
        <rFont val="Calibri"/>
        <family val="2"/>
      </rPr>
      <t xml:space="preserve">COOLER JUG PTYLTD</t>
    </r>
  </si>
  <si>
    <t/>
    <r>
      <rPr>
        <u/>
        <sz val="10.5"/>
        <color theme="10"/>
        <rFont val="Calibri"/>
        <family val="2"/>
      </rPr>
      <t>cooljug@bigpond.net.au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</si>
  <si>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体育及旅游休闲用品,其他,大型机械及设备,工具,建筑及装饰材料,照明产品,玻璃工艺品,车辆,餐厨用具</t>
    </r>
  </si>
  <si>
    <t/>
    <r>
      <rPr>
        <u/>
        <sz val="10.5"/>
        <color theme="10"/>
        <rFont val="Calibri"/>
        <family val="2"/>
      </rPr>
      <t>http://www.motoral.fi</t>
    </r>
  </si>
  <si>
    <t/>
    <r>
      <rPr>
        <u/>
        <sz val="10.5"/>
        <color theme="10"/>
        <rFont val="Calibri"/>
        <family val="2"/>
      </rPr>
      <t>MOTORAL</t>
    </r>
  </si>
  <si>
    <t/>
    <r>
      <rPr>
        <u/>
        <sz val="10.5"/>
        <color theme="10"/>
        <rFont val="Calibri"/>
        <family val="2"/>
      </rPr>
      <t xml:space="preserve">SUNFLOWER PLASTIC PRODUCTS</t>
    </r>
  </si>
  <si>
    <t/>
    <r>
      <rPr>
        <u/>
        <sz val="10.5"/>
        <color theme="10"/>
        <rFont val="Calibri"/>
        <family val="2"/>
      </rPr>
      <t>hlee@sunflowerpkg.com</t>
    </r>
  </si>
  <si>
    <t/>
    <r>
      <rPr>
        <u/>
        <sz val="10.5"/>
        <color theme="10"/>
        <rFont val="Calibri"/>
        <family val="2"/>
      </rPr>
      <t>http://www.sunflowerpkg.com</t>
    </r>
  </si>
  <si>
    <t/>
    <r>
      <rPr>
        <u/>
        <sz val="10.5"/>
        <color theme="10"/>
        <rFont val="Calibri"/>
        <family val="2"/>
      </rPr>
      <t>hanul-99@orgio.net</t>
    </r>
  </si>
  <si>
    <t/>
    <r>
      <rPr>
        <u/>
        <sz val="10.5"/>
        <color theme="10"/>
        <rFont val="Calibri"/>
        <family val="2"/>
      </rPr>
      <t xml:space="preserve">HAN-UL TRADING</t>
    </r>
  </si>
  <si>
    <t/>
    <r>
      <rPr>
        <u/>
        <sz val="10.5"/>
        <color theme="10"/>
        <rFont val="Calibri"/>
        <family val="2"/>
      </rPr>
      <t>http://www.orgio.net</t>
    </r>
  </si>
  <si>
    <t/>
    <r>
      <rPr>
        <u/>
        <sz val="10.5"/>
        <color theme="10"/>
        <rFont val="Calibri"/>
        <family val="2"/>
      </rPr>
      <t>customerservice@accu-serv.com</t>
    </r>
  </si>
  <si>
    <t/>
    <r>
      <rPr>
        <u/>
        <sz val="10.5"/>
        <color theme="10"/>
        <rFont val="Calibri"/>
        <family val="2"/>
      </rPr>
      <t xml:space="preserve">SIGNATURE SALES</t>
    </r>
  </si>
  <si>
    <t/>
    <r>
      <rPr>
        <u/>
        <sz val="10.5"/>
        <color theme="10"/>
        <rFont val="Calibri"/>
        <family val="2"/>
      </rPr>
      <t>http://www.sigsales.com</t>
    </r>
  </si>
  <si>
    <t/>
    <r>
      <rPr>
        <u/>
        <sz val="10.5"/>
        <color theme="10"/>
        <rFont val="Calibri"/>
        <family val="2"/>
      </rPr>
      <t xml:space="preserve">ROBERT BOSCH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</si>
  <si>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其他,化工产品,卫浴设备,大型机械及设备,家具,家用电器,家用纺织品,工具,汽车配件,照明产品,电子电气产品,餐厨用具</t>
    </r>
  </si>
  <si>
    <t/>
    <r>
      <rPr>
        <u/>
        <sz val="10.5"/>
        <color theme="10"/>
        <rFont val="Calibri"/>
        <family val="2"/>
      </rPr>
      <t>http://www.robertbosch.nl</t>
    </r>
  </si>
  <si>
    <t/>
    <r>
      <rPr>
        <u/>
        <sz val="10.5"/>
        <color theme="10"/>
        <rFont val="Calibri"/>
        <family val="2"/>
      </rPr>
      <t xml:space="preserve">TAHITI DISTRIBUTION</t>
    </r>
  </si>
  <si>
    <t/>
    <r>
      <rPr>
        <u/>
        <sz val="10.5"/>
        <color theme="10"/>
        <rFont val="Calibri"/>
        <family val="2"/>
      </rPr>
      <t>tadco@mail.pf</t>
    </r>
  </si>
  <si>
    <t/>
    <r>
      <rPr>
        <u/>
        <sz val="10.5"/>
        <color theme="10"/>
        <rFont val="Calibri"/>
        <family val="2"/>
      </rPr>
      <t>iakhund@cogeco.ca</t>
    </r>
  </si>
  <si>
    <t/>
    <r>
      <rPr>
        <u/>
        <sz val="10.5"/>
        <color theme="10"/>
        <rFont val="Calibri"/>
        <family val="2"/>
      </rPr>
      <t xml:space="preserve">CONSULTANTS GROUP</t>
    </r>
  </si>
  <si>
    <t/>
    <r>
      <rPr>
        <u/>
        <sz val="10.5"/>
        <color theme="10"/>
        <rFont val="Calibri"/>
        <family val="2"/>
      </rPr>
      <t>ian.eberle@richardson-sheffield.co.uk</t>
    </r>
  </si>
  <si>
    <t/>
    <r>
      <rPr>
        <u/>
        <sz val="10.5"/>
        <color theme="10"/>
        <rFont val="Calibri"/>
        <family val="2"/>
      </rPr>
      <t xml:space="preserve">RICHARDSON SHEFFIELD</t>
    </r>
  </si>
  <si>
    <t/>
    <r>
      <rPr>
        <u/>
        <sz val="10.5"/>
        <color theme="10"/>
        <rFont val="Calibri"/>
        <family val="2"/>
      </rPr>
      <t>http://www.richardson-sheffield.co.uk</t>
    </r>
  </si>
  <si>
    <t/>
    <r>
      <rPr>
        <u/>
        <sz val="10.5"/>
        <color theme="10"/>
        <rFont val="Calibri"/>
        <family val="2"/>
      </rPr>
      <t>http://www.lapaco.com</t>
    </r>
  </si>
  <si>
    <t/>
    <r>
      <rPr>
        <u/>
        <sz val="10.5"/>
        <color theme="10"/>
        <rFont val="Calibri"/>
        <family val="2"/>
      </rPr>
      <t>info@lapaco.com</t>
    </r>
  </si>
  <si>
    <t/>
    <r>
      <rPr>
        <u/>
        <sz val="10.5"/>
        <color theme="10"/>
        <rFont val="Calibri"/>
        <family val="2"/>
      </rPr>
      <t xml:space="preserve">LAPACO PAPER PRODUCTS</t>
    </r>
  </si>
  <si>
    <t/>
    <r>
      <rPr>
        <u/>
        <sz val="10.5"/>
        <color theme="10"/>
        <rFont val="Calibri"/>
        <family val="2"/>
      </rPr>
      <t>http://www.mitalin.com</t>
    </r>
  </si>
  <si>
    <t/>
    <r>
      <rPr>
        <u/>
        <sz val="10.5"/>
        <color theme="10"/>
        <rFont val="Calibri"/>
        <family val="2"/>
      </rPr>
      <t xml:space="preserve">MITTAL REFRIGERATIONS</t>
    </r>
  </si>
  <si>
    <t/>
    <r>
      <rPr>
        <u/>
        <sz val="10.5"/>
        <color theme="10"/>
        <rFont val="Calibri"/>
        <family val="2"/>
      </rPr>
      <t>gaurav_mi@yahoo.com</t>
    </r>
  </si>
  <si>
    <t/>
    <r>
      <rPr>
        <u/>
        <sz val="10.5"/>
        <color theme="10"/>
        <rFont val="Calibri"/>
        <family val="2"/>
      </rPr>
      <t xml:space="preserve">T &amp; A BOGHDADI</t>
    </r>
  </si>
  <si>
    <t/>
    <r>
      <rPr>
        <u/>
        <sz val="10.5"/>
        <color theme="10"/>
        <rFont val="Calibri"/>
        <family val="2"/>
      </rPr>
      <t>boghdadi_61@hotmail.com</t>
    </r>
  </si>
  <si>
    <t/>
    <r>
      <rPr>
        <u/>
        <sz val="10.5"/>
        <color theme="10"/>
        <rFont val="Calibri"/>
        <family val="2"/>
      </rPr>
      <t xml:space="preserve">CHINA INTERNATIONAL (ASIA)LTD</t>
    </r>
  </si>
  <si>
    <t/>
    <r>
      <rPr>
        <u/>
        <sz val="10.5"/>
        <color theme="10"/>
        <rFont val="Calibri"/>
        <family val="2"/>
      </rPr>
      <t>chinas88@netvigator.com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</si>
  <si>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体育及旅游休闲用品,医药保健品及医疗器械,家用电器,电子消费品及信息产品,餐厨用具</t>
    </r>
  </si>
  <si>
    <t/>
    <r>
      <rPr>
        <u/>
        <sz val="10.5"/>
        <color theme="10"/>
        <rFont val="Calibri"/>
        <family val="2"/>
      </rPr>
      <t>wayne@cheerful.com</t>
    </r>
    <r>
      <t>.tw</t>
    </r>
  </si>
  <si>
    <t/>
    <r>
      <rPr>
        <u/>
        <sz val="10.5"/>
        <color theme="10"/>
        <rFont val="Calibri"/>
        <family val="2"/>
      </rPr>
      <t>http://www.cheerful.com.tw</t>
    </r>
  </si>
  <si>
    <t/>
    <r>
      <rPr>
        <u/>
        <sz val="10.5"/>
        <color theme="10"/>
        <rFont val="Calibri"/>
        <family val="2"/>
      </rPr>
      <t xml:space="preserve">CHEERFUL FASHION GOODS</t>
    </r>
  </si>
  <si>
    <t/>
    <r>
      <rPr>
        <u/>
        <sz val="10.5"/>
        <color theme="10"/>
        <rFont val="Calibri"/>
        <family val="2"/>
      </rPr>
      <t>http://www.magasin.dk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</si>
  <si>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体育及旅游休闲用品,化工产品,服装饰物及配件,照明产品,箱包,鞋,食品,餐厨用具</t>
    </r>
  </si>
  <si>
    <t/>
    <r>
      <rPr>
        <u/>
        <sz val="10.5"/>
        <color theme="10"/>
        <rFont val="Calibri"/>
        <family val="2"/>
      </rPr>
      <t>debbie.henneberg@magasin.dk</t>
    </r>
  </si>
  <si>
    <t/>
    <r>
      <rPr>
        <u/>
        <sz val="10.5"/>
        <color theme="10"/>
        <rFont val="Calibri"/>
        <family val="2"/>
      </rPr>
      <t>MAGASIN</t>
    </r>
  </si>
  <si>
    <t/>
    <r>
      <rPr>
        <u/>
        <sz val="10.5"/>
        <color theme="10"/>
        <rFont val="Calibri"/>
        <family val="2"/>
      </rPr>
      <t xml:space="preserve">BALJEET S BHASIN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</si>
  <si>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五金,体育及旅游休闲用品,其他,大型机械及设备,家具,工具,工艺陶瓷,照明产品,玻璃工艺品,箱包,鞋,食品,餐厨用具</t>
    </r>
  </si>
  <si>
    <t/>
    <r>
      <rPr>
        <u/>
        <sz val="10.5"/>
        <color theme="10"/>
        <rFont val="Calibri"/>
        <family val="2"/>
      </rPr>
      <t>fossil@net4india.com</t>
    </r>
  </si>
  <si>
    <t/>
    <r>
      <rPr>
        <u/>
        <sz val="10.5"/>
        <color theme="10"/>
        <rFont val="Calibri"/>
        <family val="2"/>
      </rPr>
      <t>http://www.net4india.com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</si>
  <si>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体育及旅游休闲用品,其他,园林用品,家具,建筑及装饰材料,箱包,鞋,食品,餐厨用具</t>
    </r>
  </si>
  <si>
    <t/>
    <r>
      <rPr>
        <u/>
        <sz val="10.5"/>
        <color theme="10"/>
        <rFont val="Calibri"/>
        <family val="2"/>
      </rPr>
      <t>bangyoun@empal.com</t>
    </r>
  </si>
  <si>
    <t/>
    <r>
      <rPr>
        <u/>
        <sz val="10.5"/>
        <color theme="10"/>
        <rFont val="Calibri"/>
        <family val="2"/>
      </rPr>
      <t>K&amp;C</t>
    </r>
  </si>
  <si>
    <t/>
    <r>
      <rPr>
        <u/>
        <sz val="10.5"/>
        <color theme="10"/>
        <rFont val="Calibri"/>
        <family val="2"/>
      </rPr>
      <t>http://www.dynatec.no</t>
    </r>
  </si>
  <si>
    <t/>
    <r>
      <rPr>
        <u/>
        <sz val="10.5"/>
        <color theme="10"/>
        <rFont val="Calibri"/>
        <family val="2"/>
      </rPr>
      <t>dynatec@dynatec.no</t>
    </r>
  </si>
  <si>
    <t/>
    <r>
      <rPr>
        <u/>
        <sz val="10.5"/>
        <color theme="10"/>
        <rFont val="Calibri"/>
        <family val="2"/>
      </rPr>
      <t>DYNATEC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</si>
  <si>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体育及旅游休闲用品,家具,建筑及装饰材料,服装饰物及配件,箱包,鞋,餐厨用具</t>
    </r>
  </si>
  <si>
    <t/>
    <r>
      <rPr>
        <u/>
        <sz val="10.5"/>
        <color theme="10"/>
        <rFont val="Calibri"/>
        <family val="2"/>
      </rPr>
      <t>utranslucent@hotmail.com</t>
    </r>
  </si>
  <si>
    <t/>
    <r>
      <rPr>
        <u/>
        <sz val="10.5"/>
        <color theme="10"/>
        <rFont val="Calibri"/>
        <family val="2"/>
      </rPr>
      <t>http://www.translucenttb.com</t>
    </r>
  </si>
  <si>
    <t/>
    <r>
      <rPr>
        <u/>
        <sz val="10.5"/>
        <color theme="10"/>
        <rFont val="Calibri"/>
        <family val="2"/>
      </rPr>
      <t>TRANSLUCENT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</si>
  <si>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五金,体育及旅游休闲用品,其他,医药保健品及医疗器械,家具,家用电器,家用纺织品,工具,服装饰物及配件,箱包,钟表眼镜,鞋,食品,餐厨用具</t>
    </r>
  </si>
  <si>
    <t/>
    <r>
      <rPr>
        <u/>
        <sz val="10.5"/>
        <color theme="10"/>
        <rFont val="Calibri"/>
        <family val="2"/>
      </rPr>
      <t>mrcheng@yahoo.com</t>
    </r>
  </si>
  <si>
    <t/>
    <r>
      <rPr>
        <u/>
        <sz val="10.5"/>
        <color theme="10"/>
        <rFont val="Calibri"/>
        <family val="2"/>
      </rPr>
      <t xml:space="preserve">KC NEW YORK CONSULTING</t>
    </r>
  </si>
  <si>
    <t/>
    <r>
      <rPr>
        <u/>
        <sz val="10.5"/>
        <color theme="10"/>
        <rFont val="Calibri"/>
        <family val="2"/>
      </rPr>
      <t xml:space="preserve">GURUP YAG SAN LTD STI</t>
    </r>
  </si>
  <si>
    <t/>
    <r>
      <rPr>
        <u/>
        <sz val="10.5"/>
        <color theme="10"/>
        <rFont val="Calibri"/>
        <family val="2"/>
      </rPr>
      <t>kngun@yahoo.com</t>
    </r>
  </si>
  <si>
    <t/>
    <r>
      <rPr>
        <u/>
        <sz val="10.5"/>
        <color theme="10"/>
        <rFont val="Calibri"/>
        <family val="2"/>
      </rPr>
      <t>service3450@yahoo.com</t>
    </r>
  </si>
  <si>
    <t/>
    <r>
      <rPr>
        <u/>
        <sz val="10.5"/>
        <color theme="10"/>
        <rFont val="Calibri"/>
        <family val="2"/>
      </rPr>
      <t xml:space="preserve">LIQUENOSI VENTURES</t>
    </r>
  </si>
  <si>
    <t/>
    <r>
      <rPr>
        <u/>
        <sz val="10.5"/>
        <color theme="10"/>
        <rFont val="Calibri"/>
        <family val="2"/>
      </rPr>
      <t>agostini@teac.it</t>
    </r>
  </si>
  <si>
    <t/>
    <r>
      <rPr>
        <u/>
        <sz val="10.5"/>
        <color theme="10"/>
        <rFont val="Calibri"/>
        <family val="2"/>
      </rPr>
      <t>http://www.teac.it</t>
    </r>
  </si>
  <si>
    <t/>
    <r>
      <rPr>
        <u/>
        <sz val="10.5"/>
        <color theme="10"/>
        <rFont val="Calibri"/>
        <family val="2"/>
      </rPr>
      <t xml:space="preserve">TEAC ITALIANA</t>
    </r>
  </si>
  <si>
    <t/>
    <r>
      <rPr>
        <u/>
        <sz val="10.5"/>
        <color theme="10"/>
        <rFont val="Calibri"/>
        <family val="2"/>
      </rPr>
      <t>scatenayork@aol.com</t>
    </r>
  </si>
  <si>
    <t/>
    <r>
      <rPr>
        <u/>
        <sz val="10.5"/>
        <color theme="10"/>
        <rFont val="Calibri"/>
        <family val="2"/>
      </rPr>
      <t xml:space="preserve">SCATENA YORK</t>
    </r>
  </si>
  <si>
    <t/>
    <r>
      <rPr>
        <u/>
        <sz val="10.5"/>
        <color theme="10"/>
        <rFont val="Calibri"/>
        <family val="2"/>
      </rPr>
      <t>design2@eeboo.com</t>
    </r>
  </si>
  <si>
    <t/>
    <r>
      <rPr>
        <u/>
        <sz val="10.5"/>
        <color theme="10"/>
        <rFont val="Calibri"/>
        <family val="2"/>
      </rPr>
      <t>http://www.eeboo.com</t>
    </r>
  </si>
  <si>
    <t/>
    <r>
      <rPr>
        <u/>
        <sz val="10.5"/>
        <color theme="10"/>
        <rFont val="Calibri"/>
        <family val="2"/>
      </rPr>
      <t>EEBOO</t>
    </r>
  </si>
  <si>
    <t/>
    <r>
      <rPr>
        <u/>
        <sz val="10.5"/>
        <color theme="10"/>
        <rFont val="Calibri"/>
        <family val="2"/>
      </rPr>
      <t xml:space="preserve">SV DELAHUNT &amp;</t>
    </r>
  </si>
  <si>
    <t/>
    <r>
      <rPr>
        <u/>
        <sz val="10.5"/>
        <color theme="10"/>
        <rFont val="Calibri"/>
        <family val="2"/>
      </rPr>
      <t>TROFINA</t>
    </r>
  </si>
  <si>
    <t/>
    <r>
      <rPr>
        <u/>
        <sz val="10.5"/>
        <color theme="10"/>
        <rFont val="Calibri"/>
        <family val="2"/>
      </rPr>
      <t xml:space="preserve">KUANG SENG HANG TRADING</t>
    </r>
  </si>
  <si>
    <t/>
    <r>
      <rPr>
        <u/>
        <sz val="10.5"/>
        <color theme="10"/>
        <rFont val="Calibri"/>
        <family val="2"/>
      </rPr>
      <t>kshtrade@singnet.com.sg</t>
    </r>
  </si>
  <si>
    <t/>
    <r>
      <rPr>
        <u/>
        <sz val="10.5"/>
        <color theme="10"/>
        <rFont val="Calibri"/>
        <family val="2"/>
      </rPr>
      <t>chtrade@charterise.corp.com.hk</t>
    </r>
  </si>
  <si>
    <t/>
    <r>
      <rPr>
        <u/>
        <sz val="10.5"/>
        <color theme="10"/>
        <rFont val="Calibri"/>
        <family val="2"/>
      </rPr>
      <t xml:space="preserve">CHARTERISE TRADING</t>
    </r>
  </si>
  <si>
    <t/>
    <r>
      <rPr>
        <u/>
        <sz val="10.5"/>
        <color theme="10"/>
        <rFont val="Calibri"/>
        <family val="2"/>
      </rPr>
      <t>http://www.charterise.corp.com.hk</t>
    </r>
  </si>
  <si>
    <t/>
    <r>
      <rPr>
        <u/>
        <sz val="10.5"/>
        <color theme="10"/>
        <rFont val="Calibri"/>
        <family val="2"/>
      </rPr>
      <t xml:space="preserve">LADYBIRD CREATIONS</t>
    </r>
  </si>
  <si>
    <t/>
    <r>
      <rPr>
        <u/>
        <sz val="10.5"/>
        <color theme="10"/>
        <rFont val="Calibri"/>
        <family val="2"/>
      </rPr>
      <t>ladybird@vsnl.net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</si>
  <si>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其他,办公文具,医药保健品及医疗器械,卫浴设备,家具,工具,照明产品,餐厨用具</t>
    </r>
  </si>
  <si>
    <t/>
    <r>
      <rPr>
        <u/>
        <sz val="10.5"/>
        <color theme="10"/>
        <rFont val="Calibri"/>
        <family val="2"/>
      </rPr>
      <t>vertriet@plastipol.de</t>
    </r>
  </si>
  <si>
    <t/>
    <r>
      <rPr>
        <u/>
        <sz val="10.5"/>
        <color theme="10"/>
        <rFont val="Calibri"/>
        <family val="2"/>
      </rPr>
      <t xml:space="preserve">PLASTIPOL GMBH &amp;</t>
    </r>
  </si>
  <si>
    <t/>
    <r>
      <rPr>
        <u/>
        <sz val="10.5"/>
        <color theme="10"/>
        <rFont val="Calibri"/>
        <family val="2"/>
      </rPr>
      <t>http://www.plastipol.de</t>
    </r>
  </si>
  <si>
    <t/>
    <r>
      <rPr>
        <u/>
        <sz val="10.5"/>
        <color theme="10"/>
        <rFont val="Calibri"/>
        <family val="2"/>
      </rPr>
      <t xml:space="preserve">AUNTIES ANTIQUES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</si>
  <si>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体育及旅游休闲用品,其他,医药保健品及医疗器械,箱包,钟表眼镜,鞋,餐厨用具</t>
    </r>
  </si>
  <si>
    <t/>
    <r>
      <rPr>
        <u/>
        <sz val="10.5"/>
        <color theme="10"/>
        <rFont val="Calibri"/>
        <family val="2"/>
      </rPr>
      <t>jane.scott5@virgin.net</t>
    </r>
  </si>
  <si>
    <t/>
    <r>
      <rPr>
        <u/>
        <sz val="10.5"/>
        <color theme="10"/>
        <rFont val="Calibri"/>
        <family val="2"/>
      </rPr>
      <t>http://www.siacweb.it</t>
    </r>
  </si>
  <si>
    <t/>
    <r>
      <rPr>
        <u/>
        <sz val="10.5"/>
        <color theme="10"/>
        <rFont val="Calibri"/>
        <family val="2"/>
      </rPr>
      <t xml:space="preserve">S I A C</t>
    </r>
  </si>
  <si>
    <t/>
    <r>
      <rPr>
        <u/>
        <sz val="10.5"/>
        <color theme="10"/>
        <rFont val="Calibri"/>
        <family val="2"/>
      </rPr>
      <t>KOIVUPUISTO</t>
    </r>
  </si>
  <si>
    <t/>
    <r>
      <rPr>
        <u/>
        <sz val="10.5"/>
        <color theme="10"/>
        <rFont val="Calibri"/>
        <family val="2"/>
      </rPr>
      <t>hannu.koivupuisto@koivupuisto.fi</t>
    </r>
  </si>
  <si>
    <t/>
    <r>
      <rPr>
        <u/>
        <sz val="10.5"/>
        <color theme="10"/>
        <rFont val="Calibri"/>
        <family val="2"/>
      </rPr>
      <t>http://www.koivupuisto.fi</t>
    </r>
  </si>
  <si>
    <t/>
    <r>
      <rPr>
        <u/>
        <sz val="10.5"/>
        <color theme="10"/>
        <rFont val="Calibri"/>
        <family val="2"/>
      </rPr>
      <t xml:space="preserve">TAJ CERAMICS &amp; POTTERIES［P］LTD</t>
    </r>
  </si>
  <si>
    <t/>
    <r>
      <rPr>
        <u/>
        <sz val="10.5"/>
        <color theme="10"/>
        <rFont val="Calibri"/>
        <family val="2"/>
      </rPr>
      <t>tajindia@rediffmail.com</t>
    </r>
  </si>
  <si>
    <t/>
    <r>
      <rPr>
        <u/>
        <sz val="10.5"/>
        <color theme="10"/>
        <rFont val="Calibri"/>
        <family val="2"/>
      </rPr>
      <t>http://www.kandfdesign.com</t>
    </r>
  </si>
  <si>
    <t/>
    <r>
      <rPr>
        <u/>
        <sz val="10.5"/>
        <color theme="10"/>
        <rFont val="Calibri"/>
        <family val="2"/>
      </rPr>
      <t xml:space="preserve">K &amp; F</t>
    </r>
  </si>
  <si>
    <t/>
    <r>
      <rPr>
        <u/>
        <sz val="10.5"/>
        <color theme="10"/>
        <rFont val="Calibri"/>
        <family val="2"/>
      </rPr>
      <t>sidneylaw@hotmail.com</t>
    </r>
  </si>
  <si>
    <t/>
    <r>
      <rPr>
        <u/>
        <sz val="10.5"/>
        <color theme="10"/>
        <rFont val="Calibri"/>
        <family val="2"/>
      </rPr>
      <t>info@msprof.be</t>
    </r>
  </si>
  <si>
    <t/>
    <r>
      <rPr>
        <u/>
        <sz val="10.5"/>
        <color theme="10"/>
        <rFont val="Calibri"/>
        <family val="2"/>
      </rPr>
      <t xml:space="preserve">M &amp; S PROFESSIONAL TEAM SA-NV</t>
    </r>
  </si>
  <si>
    <t/>
    <r>
      <rPr>
        <u/>
        <sz val="10.5"/>
        <color theme="10"/>
        <rFont val="Calibri"/>
        <family val="2"/>
      </rPr>
      <t>http://www.msprof.com</t>
    </r>
  </si>
  <si>
    <t/>
    <r>
      <rPr>
        <u/>
        <sz val="10.5"/>
        <color theme="10"/>
        <rFont val="Calibri"/>
        <family val="2"/>
      </rPr>
      <t>http://www.itochu.it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</si>
  <si>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办公文具,化工产品,医药保健品及医疗器械,家用纺织品,工艺陶瓷,鞋,食品,餐厨用具</t>
    </r>
  </si>
  <si>
    <t/>
    <r>
      <rPr>
        <u/>
        <sz val="10.5"/>
        <color theme="10"/>
        <rFont val="Calibri"/>
        <family val="2"/>
      </rPr>
      <t>corbellaa@itochu.it</t>
    </r>
  </si>
  <si>
    <t/>
    <r>
      <rPr>
        <u/>
        <sz val="10.5"/>
        <color theme="10"/>
        <rFont val="Calibri"/>
        <family val="2"/>
      </rPr>
      <t xml:space="preserve">ITOCHU ITALIANA</t>
    </r>
  </si>
  <si>
    <t/>
    <r>
      <rPr>
        <u/>
        <sz val="10.5"/>
        <color theme="10"/>
        <rFont val="Calibri"/>
        <family val="2"/>
      </rPr>
      <t>http://www.atima.at</t>
    </r>
  </si>
  <si>
    <t/>
    <r>
      <rPr>
        <u/>
        <sz val="10.5"/>
        <color theme="10"/>
        <rFont val="Calibri"/>
        <family val="2"/>
      </rPr>
      <t>atima@skynet.be</t>
    </r>
  </si>
  <si>
    <t/>
    <r>
      <rPr>
        <u/>
        <sz val="10.5"/>
        <color theme="10"/>
        <rFont val="Calibri"/>
        <family val="2"/>
      </rPr>
      <t>ATIMA</t>
    </r>
  </si>
  <si>
    <t/>
    <r>
      <rPr>
        <u/>
        <sz val="10.5"/>
        <color theme="10"/>
        <rFont val="Calibri"/>
        <family val="2"/>
      </rPr>
      <t xml:space="preserve">CIRCLE SHOE</t>
    </r>
  </si>
  <si>
    <t/>
    <r>
      <rPr>
        <u/>
        <sz val="10.5"/>
        <color theme="10"/>
        <rFont val="Calibri"/>
        <family val="2"/>
      </rPr>
      <t>smmenz@yahoo.com</t>
    </r>
  </si>
  <si>
    <t/>
    <r>
      <rPr>
        <u/>
        <sz val="10.5"/>
        <color theme="10"/>
        <rFont val="Calibri"/>
        <family val="2"/>
      </rPr>
      <t>http://www.jnl.fm</t>
    </r>
  </si>
  <si>
    <t/>
    <r>
      <rPr>
        <u/>
        <sz val="10.5"/>
        <color theme="10"/>
        <rFont val="Calibri"/>
        <family val="2"/>
      </rPr>
      <t>jnlmetal@kornet.net</t>
    </r>
  </si>
  <si>
    <t/>
    <r>
      <rPr>
        <u/>
        <sz val="10.5"/>
        <color theme="10"/>
        <rFont val="Calibri"/>
        <family val="2"/>
      </rPr>
      <t>JNL</t>
    </r>
  </si>
  <si>
    <t/>
    <r>
      <rPr>
        <u/>
        <sz val="10.5"/>
        <color theme="10"/>
        <rFont val="Calibri"/>
        <family val="2"/>
      </rPr>
      <t xml:space="preserve">ALPINE CLOTHING S L</t>
    </r>
  </si>
  <si>
    <t/>
    <r>
      <rPr>
        <u/>
        <sz val="10.5"/>
        <color theme="10"/>
        <rFont val="Calibri"/>
        <family val="2"/>
      </rPr>
      <t>alpineclothing@infonegocio.com</t>
    </r>
  </si>
  <si>
    <t/>
    <r>
      <rPr>
        <u/>
        <sz val="10.5"/>
        <color theme="10"/>
        <rFont val="Calibri"/>
        <family val="2"/>
      </rPr>
      <t>SOCAMEL</t>
    </r>
  </si>
  <si>
    <t/>
    <r>
      <rPr>
        <u/>
        <sz val="10.5"/>
        <color theme="10"/>
        <rFont val="Calibri"/>
        <family val="2"/>
      </rPr>
      <t>http://www.socamel.com</t>
    </r>
  </si>
  <si>
    <t/>
    <r>
      <rPr>
        <u/>
        <sz val="10.5"/>
        <color theme="10"/>
        <rFont val="Calibri"/>
        <family val="2"/>
      </rPr>
      <t>socamel@socamel.com</t>
    </r>
  </si>
  <si>
    <t/>
    <r>
      <rPr>
        <u/>
        <sz val="10.5"/>
        <color theme="10"/>
        <rFont val="Calibri"/>
        <family val="2"/>
      </rPr>
      <t>carlocasagrande@carlocasagrande.fi</t>
    </r>
  </si>
  <si>
    <t/>
    <r>
      <rPr>
        <u/>
        <sz val="10.5"/>
        <color theme="10"/>
        <rFont val="Calibri"/>
        <family val="2"/>
      </rPr>
      <t xml:space="preserve">CARLO CASAGRANDE &amp;</t>
    </r>
  </si>
  <si>
    <t/>
    <r>
      <rPr>
        <u/>
        <sz val="10.5"/>
        <color theme="10"/>
        <rFont val="Calibri"/>
        <family val="2"/>
      </rPr>
      <t>http://www.carlocasagrande.fi</t>
    </r>
  </si>
  <si>
    <t/>
    <r>
      <rPr>
        <u/>
        <sz val="10.5"/>
        <color theme="10"/>
        <rFont val="Calibri"/>
        <family val="2"/>
      </rPr>
      <t>http://www.jobar.com</t>
    </r>
  </si>
  <si>
    <t/>
    <r>
      <rPr>
        <u/>
        <sz val="10.5"/>
        <color theme="10"/>
        <rFont val="Calibri"/>
        <family val="2"/>
      </rPr>
      <t>t.baker@jobar.com</t>
    </r>
  </si>
  <si>
    <t/>
    <r>
      <rPr>
        <u/>
        <sz val="10.5"/>
        <color theme="10"/>
        <rFont val="Calibri"/>
        <family val="2"/>
      </rPr>
      <t xml:space="preserve">JOBAR INTERNATIONAL</t>
    </r>
  </si>
  <si>
    <t/>
    <r>
      <rPr>
        <u/>
        <sz val="10.5"/>
        <color theme="10"/>
        <rFont val="Calibri"/>
        <family val="2"/>
      </rPr>
      <t xml:space="preserve">BONSUTA HAMBAI</t>
    </r>
  </si>
  <si>
    <t/>
    <r>
      <rPr>
        <u/>
        <sz val="10.5"/>
        <color theme="10"/>
        <rFont val="Calibri"/>
        <family val="2"/>
      </rPr>
      <t>http://www.muc.bignobe.ne.jp</t>
    </r>
  </si>
  <si>
    <t/>
    <r>
      <rPr>
        <u/>
        <sz val="10.5"/>
        <color theme="10"/>
        <rFont val="Calibri"/>
        <family val="2"/>
      </rPr>
      <t>bonstar@muc.bignobe.ne.jp</t>
    </r>
  </si>
  <si>
    <t/>
    <r>
      <rPr>
        <u/>
        <sz val="10.5"/>
        <color theme="10"/>
        <rFont val="Calibri"/>
        <family val="2"/>
      </rPr>
      <t>email@supremesteel.com</t>
    </r>
  </si>
  <si>
    <t/>
    <r>
      <rPr>
        <u/>
        <sz val="10.5"/>
        <color theme="10"/>
        <rFont val="Calibri"/>
        <family val="2"/>
      </rPr>
      <t xml:space="preserve">SUPREME STEEL</t>
    </r>
  </si>
  <si>
    <t/>
    <r>
      <rPr>
        <u/>
        <sz val="10.5"/>
        <color theme="10"/>
        <rFont val="Calibri"/>
        <family val="2"/>
      </rPr>
      <t>http://www.supremesteel.com</t>
    </r>
  </si>
  <si>
    <t/>
    <r>
      <rPr>
        <u/>
        <sz val="10.5"/>
        <color theme="10"/>
        <rFont val="Calibri"/>
        <family val="2"/>
      </rPr>
      <t>http://www.paradise.net.nz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</si>
  <si>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五金,其他,办公文具,卫浴设备,园林用品,大型机械及设备,家具,家居用品,家居装饰品,家用电器,工具,工艺陶瓷,照明产品,玩具,玻璃工艺品,电子电气产品,礼品及赠品,箱包,节日用品,鞋,食品,餐厨用具</t>
    </r>
  </si>
  <si>
    <t/>
    <r>
      <rPr>
        <u/>
        <sz val="10.5"/>
        <color theme="10"/>
        <rFont val="Calibri"/>
        <family val="2"/>
      </rPr>
      <t>barons@paradise.net.nz</t>
    </r>
  </si>
  <si>
    <t/>
    <r>
      <rPr>
        <u/>
        <sz val="10.5"/>
        <color theme="10"/>
        <rFont val="Calibri"/>
        <family val="2"/>
      </rPr>
      <t xml:space="preserve">ABBEY PACIFIC</t>
    </r>
  </si>
  <si>
    <t/>
    <r>
      <rPr>
        <u/>
        <sz val="10.5"/>
        <color theme="10"/>
        <rFont val="Calibri"/>
        <family val="2"/>
      </rPr>
      <t xml:space="preserve">AFA GLOBAL TRADING&amp;INVESTMENT</t>
    </r>
  </si>
  <si>
    <t/>
    <r>
      <rPr>
        <u/>
        <sz val="10.5"/>
        <color theme="10"/>
        <rFont val="Calibri"/>
        <family val="2"/>
      </rPr>
      <t>yuan_sheng@yahoo.com</t>
    </r>
  </si>
  <si>
    <t/>
    <r>
      <rPr>
        <u/>
        <sz val="10.5"/>
        <color theme="10"/>
        <rFont val="Calibri"/>
        <family val="2"/>
      </rPr>
      <t>MALDER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</si>
  <si>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个人护理用具,体育及旅游休闲用品,其他,医药保健品及医疗器械,家用电器,照明产品,玩具,电子消费品及信息产品,箱包,餐厨用具</t>
    </r>
  </si>
  <si>
    <t/>
    <r>
      <rPr>
        <u/>
        <sz val="10.5"/>
        <color theme="10"/>
        <rFont val="Calibri"/>
        <family val="2"/>
      </rPr>
      <t>cesana@delfi.lv</t>
    </r>
  </si>
  <si>
    <t/>
    <r>
      <rPr>
        <u/>
        <sz val="10.5"/>
        <color theme="10"/>
        <rFont val="Calibri"/>
        <family val="2"/>
      </rPr>
      <t>http://www.delfi.lv</t>
    </r>
  </si>
  <si>
    <t/>
    <r>
      <rPr>
        <u/>
        <sz val="10.5"/>
        <color theme="10"/>
        <rFont val="Calibri"/>
        <family val="2"/>
      </rPr>
      <t xml:space="preserve">SWAD INTERNATIONAL</t>
    </r>
  </si>
  <si>
    <t/>
    <r>
      <rPr>
        <u/>
        <sz val="10.5"/>
        <color theme="10"/>
        <rFont val="Calibri"/>
        <family val="2"/>
      </rPr>
      <t>http://www.swad.pk</t>
    </r>
  </si>
  <si>
    <t/>
    <r>
      <rPr>
        <u/>
        <sz val="10.5"/>
        <color theme="10"/>
        <rFont val="Calibri"/>
        <family val="2"/>
      </rPr>
      <t>swadjeddah@hotmail.com</t>
    </r>
  </si>
  <si>
    <t/>
    <r>
      <rPr>
        <u/>
        <sz val="10.5"/>
        <color theme="10"/>
        <rFont val="Calibri"/>
        <family val="2"/>
      </rPr>
      <t>http://www.falgi.pt</t>
    </r>
  </si>
  <si>
    <t/>
    <r>
      <rPr>
        <u/>
        <sz val="10.5"/>
        <color theme="10"/>
        <rFont val="Calibri"/>
        <family val="2"/>
      </rPr>
      <t>giestas@falgi.pt</t>
    </r>
  </si>
  <si>
    <t/>
    <r>
      <rPr>
        <u/>
        <sz val="10.5"/>
        <color theme="10"/>
        <rFont val="Calibri"/>
        <family val="2"/>
      </rPr>
      <t xml:space="preserve">LURCA UTILIDADES DO LAR</t>
    </r>
  </si>
  <si>
    <t/>
    <r>
      <rPr>
        <u/>
        <sz val="10.5"/>
        <color theme="10"/>
        <rFont val="Calibri"/>
        <family val="2"/>
      </rPr>
      <t xml:space="preserve">PHYTOCULTURE CONTROL</t>
    </r>
  </si>
  <si>
    <t/>
    <r>
      <rPr>
        <u/>
        <sz val="10.5"/>
        <color theme="10"/>
        <rFont val="Calibri"/>
        <family val="2"/>
      </rPr>
      <t>http://www.marhabalubnan.org</t>
    </r>
  </si>
  <si>
    <t/>
    <r>
      <rPr>
        <u/>
        <sz val="10.5"/>
        <color theme="10"/>
        <rFont val="Calibri"/>
        <family val="2"/>
      </rPr>
      <t xml:space="preserve">CLASSICA KITCHEN &amp; GIFTWARE P/L</t>
    </r>
  </si>
  <si>
    <t/>
    <r>
      <rPr>
        <u/>
        <sz val="10.5"/>
        <color theme="10"/>
        <rFont val="Calibri"/>
        <family val="2"/>
      </rPr>
      <t>info@marhabalubnan.org</t>
    </r>
  </si>
  <si>
    <t/>
    <r>
      <rPr>
        <u/>
        <sz val="10.5"/>
        <color theme="10"/>
        <rFont val="Calibri"/>
        <family val="2"/>
      </rPr>
      <t>http://www.pfaff.dk</t>
    </r>
  </si>
  <si>
    <t/>
    <r>
      <rPr>
        <u/>
        <sz val="10.5"/>
        <color theme="10"/>
        <rFont val="Calibri"/>
        <family val="2"/>
      </rPr>
      <t>SIGA</t>
    </r>
  </si>
  <si>
    <t/>
    <r>
      <rPr>
        <u/>
        <sz val="10.5"/>
        <color theme="10"/>
        <rFont val="Calibri"/>
        <family val="2"/>
      </rPr>
      <t xml:space="preserve">SUGISAKI SHOUTEN</t>
    </r>
  </si>
  <si>
    <t/>
    <r>
      <rPr>
        <u/>
        <sz val="10.5"/>
        <color theme="10"/>
        <rFont val="Calibri"/>
        <family val="2"/>
      </rPr>
      <t>spi1@frontiernet.net</t>
    </r>
  </si>
  <si>
    <t/>
    <r>
      <rPr>
        <u/>
        <sz val="10.5"/>
        <color theme="10"/>
        <rFont val="Calibri"/>
        <family val="2"/>
      </rPr>
      <t>http://www.superiorperformance.com</t>
    </r>
  </si>
  <si>
    <t/>
    <r>
      <rPr>
        <u/>
        <sz val="10.5"/>
        <color theme="10"/>
        <rFont val="Calibri"/>
        <family val="2"/>
      </rPr>
      <t xml:space="preserve">SUPERIOR PERFORMANCE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</si>
  <si>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个人护理用具,五金,体育及旅游休闲用品,其他,家用纺织品,工艺陶瓷,玻璃工艺品,箱包,鞋,食品,餐厨用具</t>
    </r>
  </si>
  <si>
    <t/>
    <r>
      <rPr>
        <u/>
        <sz val="10.5"/>
        <color theme="10"/>
        <rFont val="Calibri"/>
        <family val="2"/>
      </rPr>
      <t>pmm@mactz.com</t>
    </r>
  </si>
  <si>
    <t/>
    <r>
      <rPr>
        <u/>
        <sz val="10.5"/>
        <color theme="10"/>
        <rFont val="Calibri"/>
        <family val="2"/>
      </rPr>
      <t xml:space="preserve">MANEK TRADING</t>
    </r>
  </si>
  <si>
    <t/>
    <r>
      <rPr>
        <u/>
        <sz val="10.5"/>
        <color theme="10"/>
        <rFont val="Calibri"/>
        <family val="2"/>
      </rPr>
      <t>http://www.mactz.com</t>
    </r>
  </si>
  <si>
    <t/>
    <r>
      <rPr>
        <u/>
        <sz val="10.5"/>
        <color theme="10"/>
        <rFont val="Calibri"/>
        <family val="2"/>
      </rPr>
      <t xml:space="preserve">GRAND VENTURE (HONG KONG)</t>
    </r>
  </si>
  <si>
    <t/>
    <r>
      <rPr>
        <u/>
        <sz val="10.5"/>
        <color theme="10"/>
        <rFont val="Calibri"/>
        <family val="2"/>
      </rPr>
      <t>chucga@yahoo.com.hk</t>
    </r>
  </si>
  <si>
    <t/>
    <r>
      <rPr>
        <u/>
        <sz val="10.5"/>
        <color theme="10"/>
        <rFont val="Calibri"/>
        <family val="2"/>
      </rPr>
      <t xml:space="preserve">BASHIR AHMED &amp;</t>
    </r>
  </si>
  <si>
    <t/>
    <r>
      <rPr>
        <u/>
        <sz val="10.5"/>
        <color theme="10"/>
        <rFont val="Calibri"/>
        <family val="2"/>
      </rPr>
      <t>bashirof@yahoo.com</t>
    </r>
  </si>
  <si>
    <t/>
    <r>
      <rPr>
        <u/>
        <sz val="10.5"/>
        <color theme="10"/>
        <rFont val="Calibri"/>
        <family val="2"/>
      </rPr>
      <t>lewintec@yahoo.com</t>
    </r>
  </si>
  <si>
    <t/>
    <r>
      <rPr>
        <u/>
        <sz val="10.5"/>
        <color theme="10"/>
        <rFont val="Calibri"/>
        <family val="2"/>
      </rPr>
      <t xml:space="preserve">LEWINTEC (LNTERNATIONAL)</t>
    </r>
  </si>
  <si>
    <t/>
    <r>
      <rPr>
        <u/>
        <sz val="10.5"/>
        <color theme="10"/>
        <rFont val="Calibri"/>
        <family val="2"/>
      </rPr>
      <t>http://www.lewintec.com</t>
    </r>
  </si>
  <si>
    <t/>
    <r>
      <rPr>
        <u/>
        <sz val="10.5"/>
        <color theme="10"/>
        <rFont val="Calibri"/>
        <family val="2"/>
      </rPr>
      <t>http://www.mouldtec.de</t>
    </r>
  </si>
  <si>
    <t/>
    <r>
      <rPr>
        <u/>
        <sz val="10.5"/>
        <color theme="10"/>
        <rFont val="Calibri"/>
        <family val="2"/>
      </rPr>
      <t>info@mouldtec.de</t>
    </r>
  </si>
  <si>
    <t/>
    <r>
      <rPr>
        <u/>
        <sz val="10.5"/>
        <color theme="10"/>
        <rFont val="Calibri"/>
        <family val="2"/>
      </rPr>
      <t xml:space="preserve">MOULDTEC KUNSTSTOFF</t>
    </r>
  </si>
  <si>
    <t/>
    <r>
      <rPr>
        <u/>
        <sz val="10.5"/>
        <color theme="10"/>
        <rFont val="Calibri"/>
        <family val="2"/>
      </rPr>
      <t>http://www.ijf.com.au</t>
    </r>
  </si>
  <si>
    <t/>
    <r>
      <rPr>
        <u/>
        <sz val="10.5"/>
        <color theme="10"/>
        <rFont val="Calibri"/>
        <family val="2"/>
      </rPr>
      <t xml:space="preserve">INTERIOR JOINERY &amp; FURNITURE</t>
    </r>
  </si>
  <si>
    <t/>
    <r>
      <rPr>
        <u/>
        <sz val="10.5"/>
        <color theme="10"/>
        <rFont val="Calibri"/>
        <family val="2"/>
      </rPr>
      <t>ijf@ijf.com.au</t>
    </r>
  </si>
  <si>
    <t/>
    <r>
      <rPr>
        <u/>
        <sz val="10.5"/>
        <color theme="10"/>
        <rFont val="Calibri"/>
        <family val="2"/>
      </rPr>
      <t>fibro@fibro.cl</t>
    </r>
  </si>
  <si>
    <t/>
    <r>
      <rPr>
        <u/>
        <sz val="10.5"/>
        <color theme="10"/>
        <rFont val="Calibri"/>
        <family val="2"/>
      </rPr>
      <t>http://www.fibro.cl</t>
    </r>
  </si>
  <si>
    <t/>
    <r>
      <rPr>
        <u/>
        <sz val="10.5"/>
        <color theme="10"/>
        <rFont val="Calibri"/>
        <family val="2"/>
      </rPr>
      <t xml:space="preserve">FIBRO CHILE</t>
    </r>
  </si>
  <si>
    <t/>
    <r>
      <rPr>
        <u/>
        <sz val="10.5"/>
        <color theme="10"/>
        <rFont val="Calibri"/>
        <family val="2"/>
      </rPr>
      <t>jukka.toiviainen@haklift.com</t>
    </r>
  </si>
  <si>
    <t/>
    <r>
      <rPr>
        <u/>
        <sz val="10.5"/>
        <color theme="10"/>
        <rFont val="Calibri"/>
        <family val="2"/>
      </rPr>
      <t xml:space="preserve">HAKLIFT ABT</t>
    </r>
  </si>
  <si>
    <t/>
    <r>
      <rPr>
        <u/>
        <sz val="10.5"/>
        <color theme="10"/>
        <rFont val="Calibri"/>
        <family val="2"/>
      </rPr>
      <t>http://www.haklift.com</t>
    </r>
  </si>
  <si>
    <t/>
    <r>
      <rPr>
        <u/>
        <sz val="10.5"/>
        <color theme="10"/>
        <rFont val="Calibri"/>
        <family val="2"/>
      </rPr>
      <t xml:space="preserve">SPRINGFIELD GROCERY</t>
    </r>
  </si>
  <si>
    <t/>
    <r>
      <rPr>
        <u/>
        <sz val="10.5"/>
        <color theme="10"/>
        <rFont val="Calibri"/>
        <family val="2"/>
      </rPr>
      <t>http://www.sgclink.com</t>
    </r>
  </si>
  <si>
    <t/>
    <r>
      <rPr>
        <u/>
        <sz val="10.5"/>
        <color theme="10"/>
        <rFont val="Calibri"/>
        <family val="2"/>
      </rPr>
      <t>jtynes@sgclink.com</t>
    </r>
  </si>
  <si>
    <t/>
    <r>
      <rPr>
        <u/>
        <sz val="10.5"/>
        <color theme="10"/>
        <rFont val="Calibri"/>
        <family val="2"/>
      </rPr>
      <t>http://www.sriwani.com.my</t>
    </r>
  </si>
  <si>
    <t/>
    <r>
      <rPr>
        <u/>
        <sz val="10.5"/>
        <color theme="10"/>
        <rFont val="Calibri"/>
        <family val="2"/>
      </rPr>
      <t xml:space="preserve">SRIWANI HOLDINGS BERHAD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</si>
  <si>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体育及旅游休闲用品,其他,办公文具,家具,工艺陶瓷,玩具,电子电气产品,餐厨用具</t>
    </r>
  </si>
  <si>
    <t/>
    <r>
      <rPr>
        <u/>
        <sz val="10.5"/>
        <color theme="10"/>
        <rFont val="Calibri"/>
        <family val="2"/>
      </rPr>
      <t>gohsc.shpa@sriwani.com.my</t>
    </r>
  </si>
  <si>
    <t/>
    <r>
      <rPr>
        <u/>
        <sz val="10.5"/>
        <color theme="10"/>
        <rFont val="Calibri"/>
        <family val="2"/>
      </rPr>
      <t xml:space="preserve">QUEST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</si>
  <si>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五金,体育及旅游休闲用品,医药保健品及医疗器械,工艺陶瓷,照明产品,玩具,玻璃工艺品,箱包,鞋,餐厨用具</t>
    </r>
  </si>
  <si>
    <t/>
    <r>
      <rPr>
        <u/>
        <sz val="10.5"/>
        <color theme="10"/>
        <rFont val="Calibri"/>
        <family val="2"/>
      </rPr>
      <t xml:space="preserve">ISURA LANKA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</si>
  <si>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体育及旅游休闲用品,其他,家用电器,家用纺织品,玻璃工艺品,箱包,钟表眼镜,鞋,餐厨用具</t>
    </r>
  </si>
  <si>
    <t/>
    <r>
      <rPr>
        <u/>
        <sz val="10.5"/>
        <color theme="10"/>
        <rFont val="Calibri"/>
        <family val="2"/>
      </rPr>
      <t>isuralak@sltnet.lk</t>
    </r>
  </si>
  <si>
    <t/>
    <r>
      <rPr>
        <u/>
        <sz val="10.5"/>
        <color theme="10"/>
        <rFont val="Calibri"/>
        <family val="2"/>
      </rPr>
      <t>http://www.chinaexporter.com</t>
    </r>
  </si>
  <si>
    <t/>
    <r>
      <rPr>
        <u/>
        <sz val="10.5"/>
        <color theme="10"/>
        <rFont val="Calibri"/>
        <family val="2"/>
      </rPr>
      <t xml:space="preserve">PACIFIC EAST</t>
    </r>
  </si>
  <si>
    <t/>
    <r>
      <rPr>
        <u/>
        <sz val="10.5"/>
        <color theme="10"/>
        <rFont val="Calibri"/>
        <family val="2"/>
      </rPr>
      <t>http://www.pacificeastcompany.com</t>
    </r>
  </si>
  <si>
    <t/>
    <r>
      <rPr>
        <u/>
        <sz val="10.5"/>
        <color theme="10"/>
        <rFont val="Calibri"/>
        <family val="2"/>
      </rPr>
      <t xml:space="preserve">SANKEI RYUTSU</t>
    </r>
  </si>
  <si>
    <t/>
    <r>
      <rPr>
        <u/>
        <sz val="10.5"/>
        <color theme="10"/>
        <rFont val="Calibri"/>
        <family val="2"/>
      </rPr>
      <t>artalent@biznetvigator.com</t>
    </r>
  </si>
  <si>
    <t/>
    <r>
      <rPr>
        <u/>
        <sz val="10.5"/>
        <color theme="10"/>
        <rFont val="Calibri"/>
        <family val="2"/>
      </rPr>
      <t xml:space="preserve">ART TALENT INDUSTRIAL</t>
    </r>
  </si>
  <si>
    <t/>
    <r>
      <rPr>
        <u/>
        <sz val="10.5"/>
        <color theme="10"/>
        <rFont val="Calibri"/>
        <family val="2"/>
      </rPr>
      <t xml:space="preserve">EURO HOME</t>
    </r>
  </si>
  <si>
    <t/>
    <r>
      <rPr>
        <u/>
        <sz val="10.5"/>
        <color theme="10"/>
        <rFont val="Calibri"/>
        <family val="2"/>
      </rPr>
      <t>http://www.euro-home.com</t>
    </r>
  </si>
  <si>
    <t/>
    <r>
      <rPr>
        <u/>
        <sz val="10.5"/>
        <color theme="10"/>
        <rFont val="Calibri"/>
        <family val="2"/>
      </rPr>
      <t>fanita@otenet.gr</t>
    </r>
  </si>
  <si>
    <t/>
    <r>
      <rPr>
        <u/>
        <sz val="10.5"/>
        <color theme="10"/>
        <rFont val="Calibri"/>
        <family val="2"/>
      </rPr>
      <t>http://www.chelsea-inc.com</t>
    </r>
  </si>
  <si>
    <t/>
    <r>
      <rPr>
        <u/>
        <sz val="10.5"/>
        <color theme="10"/>
        <rFont val="Calibri"/>
        <family val="2"/>
      </rPr>
      <t xml:space="preserve">CHELSEA INTERNATIONAL</t>
    </r>
  </si>
  <si>
    <t/>
    <r>
      <rPr>
        <u/>
        <sz val="10.5"/>
        <color theme="10"/>
        <rFont val="Calibri"/>
        <family val="2"/>
      </rPr>
      <t>chelsea7@qa2.so-net.ne.jp</t>
    </r>
  </si>
  <si>
    <t/>
    <r>
      <rPr>
        <u/>
        <sz val="10.5"/>
        <color theme="10"/>
        <rFont val="Calibri"/>
        <family val="2"/>
      </rPr>
      <t xml:space="preserve">EMBERTON HOLDINGS SDN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</si>
  <si>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体育及旅游休闲用品,其他,家具,家用纺织品,服装饰物及配件,玻璃工艺品,箱包,鞋,食品,餐厨用具</t>
    </r>
  </si>
  <si>
    <t/>
    <r>
      <rPr>
        <u/>
        <sz val="10.5"/>
        <color theme="10"/>
        <rFont val="Calibri"/>
        <family val="2"/>
      </rPr>
      <t>ember@po.jaring.my</t>
    </r>
  </si>
  <si>
    <t/>
    <r>
      <rPr>
        <u/>
        <sz val="10.5"/>
        <color theme="10"/>
        <rFont val="Calibri"/>
        <family val="2"/>
      </rPr>
      <t>http://www.hopeland.biz.com.hk</t>
    </r>
  </si>
  <si>
    <t/>
    <r>
      <rPr>
        <u/>
        <sz val="10.5"/>
        <color theme="10"/>
        <rFont val="Calibri"/>
        <family val="2"/>
      </rPr>
      <t xml:space="preserve">HOPE LAND (HK) ENTERPRISE</t>
    </r>
  </si>
  <si>
    <t/>
    <r>
      <rPr>
        <u/>
        <sz val="10.5"/>
        <color theme="10"/>
        <rFont val="Calibri"/>
        <family val="2"/>
      </rPr>
      <t>vickytsoi@hopeland.biz.com.hk</t>
    </r>
  </si>
  <si>
    <t/>
    <r>
      <rPr>
        <u/>
        <sz val="10.5"/>
        <color theme="10"/>
        <rFont val="Calibri"/>
        <family val="2"/>
      </rPr>
      <t>http://www.toysrus.com</t>
    </r>
  </si>
  <si>
    <t/>
    <r>
      <rPr>
        <u/>
        <sz val="10.5"/>
        <color theme="10"/>
        <rFont val="Calibri"/>
        <family val="2"/>
      </rPr>
      <t>christine.lai@toysrus.com</t>
    </r>
  </si>
  <si>
    <t/>
    <r>
      <rPr>
        <u/>
        <sz val="10.5"/>
        <color theme="10"/>
        <rFont val="Calibri"/>
        <family val="2"/>
      </rPr>
      <t xml:space="preserve">TOYS R US</t>
    </r>
  </si>
  <si>
    <t/>
    <r>
      <rPr>
        <u/>
        <sz val="10.5"/>
        <color theme="10"/>
        <rFont val="Calibri"/>
        <family val="2"/>
      </rPr>
      <t>http://www.le-gobw.de</t>
    </r>
  </si>
  <si>
    <t/>
    <r>
      <rPr>
        <u/>
        <sz val="10.5"/>
        <color theme="10"/>
        <rFont val="Calibri"/>
        <family val="2"/>
      </rPr>
      <t xml:space="preserve">LE-GO GARMENT INDUSTRIES</t>
    </r>
  </si>
  <si>
    <t/>
    <r>
      <rPr>
        <u/>
        <sz val="10.5"/>
        <color theme="10"/>
        <rFont val="Calibri"/>
        <family val="2"/>
      </rPr>
      <t>j.gon@computer.org</t>
    </r>
  </si>
  <si>
    <t/>
    <r>
      <rPr>
        <u/>
        <sz val="10.5"/>
        <color theme="10"/>
        <rFont val="Calibri"/>
        <family val="2"/>
      </rPr>
      <t xml:space="preserve">SUN PACIFIC (NSW)</t>
    </r>
  </si>
  <si>
    <t/>
    <r>
      <rPr>
        <u/>
        <sz val="10.5"/>
        <color theme="10"/>
        <rFont val="Calibri"/>
        <family val="2"/>
      </rPr>
      <t>peter@sunpacific.com.au</t>
    </r>
  </si>
  <si>
    <t/>
    <r>
      <rPr>
        <u/>
        <sz val="10.5"/>
        <color theme="10"/>
        <rFont val="Calibri"/>
        <family val="2"/>
      </rPr>
      <t>http://www.sunpacific.com.au</t>
    </r>
  </si>
  <si>
    <t/>
    <r>
      <rPr>
        <u/>
        <sz val="10.5"/>
        <color theme="10"/>
        <rFont val="Calibri"/>
        <family val="2"/>
      </rPr>
      <t>http://www.silver.ocn.ne.jp</t>
    </r>
  </si>
  <si>
    <t/>
    <r>
      <rPr>
        <u/>
        <sz val="10.5"/>
        <color theme="10"/>
        <rFont val="Calibri"/>
        <family val="2"/>
      </rPr>
      <t>mands@silver.ocn.ne.jp</t>
    </r>
  </si>
  <si>
    <t/>
    <r>
      <rPr>
        <u/>
        <sz val="10.5"/>
        <color theme="10"/>
        <rFont val="Calibri"/>
        <family val="2"/>
      </rPr>
      <t xml:space="preserve">M &amp; S CORPORATION JAPAN</t>
    </r>
  </si>
  <si>
    <t/>
    <r>
      <rPr>
        <u/>
        <sz val="10.5"/>
        <color theme="10"/>
        <rFont val="Calibri"/>
        <family val="2"/>
      </rPr>
      <t xml:space="preserve">BAHRAIN FOUNDRY &amp; ENGENERING WORKS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</si>
  <si>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体育及旅游休闲用品,大型机械及设备,家具,家居装饰品,玻璃工艺品,箱包,鞋,餐厨用具</t>
    </r>
  </si>
  <si>
    <t/>
    <r>
      <rPr>
        <u/>
        <sz val="10.5"/>
        <color theme="10"/>
        <rFont val="Calibri"/>
        <family val="2"/>
      </rPr>
      <t>bahrain_foundry@yahoo.com</t>
    </r>
  </si>
  <si>
    <t/>
    <r>
      <rPr>
        <u/>
        <sz val="10.5"/>
        <color theme="10"/>
        <rFont val="Calibri"/>
        <family val="2"/>
      </rPr>
      <t>http://www.azg.com.pk</t>
    </r>
  </si>
  <si>
    <t/>
    <r>
      <rPr>
        <u/>
        <sz val="10.5"/>
        <color theme="10"/>
        <rFont val="Calibri"/>
        <family val="2"/>
      </rPr>
      <t xml:space="preserve">KJELLERUP PEJSE &amp; ENERGICENTER</t>
    </r>
  </si>
  <si>
    <t/>
    <r>
      <rPr>
        <u/>
        <sz val="10.5"/>
        <color theme="10"/>
        <rFont val="Calibri"/>
        <family val="2"/>
      </rPr>
      <t xml:space="preserve">CHINA INN</t>
    </r>
  </si>
  <si>
    <t/>
    <r>
      <rPr>
        <u/>
        <sz val="10.5"/>
        <color theme="10"/>
        <rFont val="Calibri"/>
        <family val="2"/>
      </rPr>
      <t>goldf2000@yahoo.com</t>
    </r>
  </si>
  <si>
    <t/>
    <r>
      <rPr>
        <u/>
        <sz val="10.5"/>
        <color theme="10"/>
        <rFont val="Calibri"/>
        <family val="2"/>
      </rPr>
      <t>http://www.chinainnroyersford.com</t>
    </r>
  </si>
  <si>
    <t/>
    <r>
      <rPr>
        <u/>
        <sz val="10.5"/>
        <color theme="10"/>
        <rFont val="Calibri"/>
        <family val="2"/>
      </rPr>
      <t>commercial@ets-korzilius.fr</t>
    </r>
  </si>
  <si>
    <t/>
    <r>
      <rPr>
        <u/>
        <sz val="10.5"/>
        <color theme="10"/>
        <rFont val="Calibri"/>
        <family val="2"/>
      </rPr>
      <t>http://www.ets-korzilius.fr</t>
    </r>
  </si>
  <si>
    <t/>
    <r>
      <rPr>
        <u/>
        <sz val="10.5"/>
        <color theme="10"/>
        <rFont val="Calibri"/>
        <family val="2"/>
      </rPr>
      <t>KORZILIUS</t>
    </r>
  </si>
  <si>
    <t/>
    <r>
      <rPr>
        <u/>
        <sz val="10.5"/>
        <color theme="10"/>
        <rFont val="Calibri"/>
        <family val="2"/>
      </rPr>
      <t>http://www.arplex.com</t>
    </r>
  </si>
  <si>
    <t/>
    <r>
      <rPr>
        <u/>
        <sz val="10.5"/>
        <color theme="10"/>
        <rFont val="Calibri"/>
        <family val="2"/>
      </rPr>
      <t>stephanie.arplex@wanadoo.fr</t>
    </r>
  </si>
  <si>
    <t/>
    <r>
      <rPr>
        <u/>
        <sz val="10.5"/>
        <color theme="10"/>
        <rFont val="Calibri"/>
        <family val="2"/>
      </rPr>
      <t>ARPLEX</t>
    </r>
  </si>
  <si>
    <t/>
    <r>
      <rPr>
        <u/>
        <sz val="10.5"/>
        <color theme="10"/>
        <rFont val="Calibri"/>
        <family val="2"/>
      </rPr>
      <t>info@buckpaper.com</t>
    </r>
  </si>
  <si>
    <t/>
    <r>
      <rPr>
        <u/>
        <sz val="10.5"/>
        <color theme="10"/>
        <rFont val="Calibri"/>
        <family val="2"/>
      </rPr>
      <t>http://www.buckpaper.com</t>
    </r>
  </si>
  <si>
    <t/>
    <r>
      <rPr>
        <u/>
        <sz val="10.5"/>
        <color theme="10"/>
        <rFont val="Calibri"/>
        <family val="2"/>
      </rPr>
      <t xml:space="preserve">BUCK PAPER</t>
    </r>
  </si>
  <si>
    <t/>
    <r>
      <rPr>
        <u/>
        <sz val="10.5"/>
        <color theme="10"/>
        <rFont val="Calibri"/>
        <family val="2"/>
      </rPr>
      <t>PUDDIFOOT</t>
    </r>
  </si>
  <si>
    <t/>
    <r>
      <rPr>
        <u/>
        <sz val="10.5"/>
        <color theme="10"/>
        <rFont val="Calibri"/>
        <family val="2"/>
      </rPr>
      <t>http://www.metos.com</t>
    </r>
  </si>
  <si>
    <t/>
    <r>
      <rPr>
        <u/>
        <sz val="10.5"/>
        <color theme="10"/>
        <rFont val="Calibri"/>
        <family val="2"/>
      </rPr>
      <t>merja.laaksonen@hackman.fi</t>
    </r>
  </si>
  <si>
    <t/>
    <r>
      <rPr>
        <u/>
        <sz val="10.5"/>
        <color theme="10"/>
        <rFont val="Calibri"/>
        <family val="2"/>
      </rPr>
      <t xml:space="preserve">HACKMAN METOS</t>
    </r>
  </si>
  <si>
    <t/>
    <r>
      <rPr>
        <u/>
        <sz val="10.5"/>
        <color theme="10"/>
        <rFont val="Calibri"/>
        <family val="2"/>
      </rPr>
      <t xml:space="preserve">PAPIRCENTRALEN ATK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</si>
  <si>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办公文具,化工产品,大型机械及设备,家具,家用纺织品,工具,电子消费品及信息产品,节日用品,餐厨用具</t>
    </r>
  </si>
  <si>
    <t/>
    <r>
      <rPr>
        <u/>
        <sz val="10.5"/>
        <color theme="10"/>
        <rFont val="Calibri"/>
        <family val="2"/>
      </rPr>
      <t>SHINSENDO</t>
    </r>
  </si>
  <si>
    <t/>
    <r>
      <rPr>
        <u/>
        <sz val="10.5"/>
        <color theme="10"/>
        <rFont val="Calibri"/>
        <family val="2"/>
      </rPr>
      <t>http://www.shinsendo.jp</t>
    </r>
  </si>
  <si>
    <t/>
    <r>
      <rPr>
        <u/>
        <sz val="10.5"/>
        <color theme="10"/>
        <rFont val="Calibri"/>
        <family val="2"/>
      </rPr>
      <t xml:space="preserve">EVERGREEN PROPAGATORS</t>
    </r>
  </si>
  <si>
    <t/>
    <r>
      <rPr>
        <u/>
        <sz val="10.5"/>
        <color theme="10"/>
        <rFont val="Calibri"/>
        <family val="2"/>
      </rPr>
      <t>http://www.evergreenpropagators.com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</si>
  <si>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其他,园林用品,家具,家居用品,家居装饰品,工艺陶瓷,玻璃工艺品,节日用品,餐厨用具</t>
    </r>
  </si>
  <si>
    <t/>
    <r>
      <rPr>
        <u/>
        <sz val="10.5"/>
        <color theme="10"/>
        <rFont val="Calibri"/>
        <family val="2"/>
      </rPr>
      <t>preetk@shaw.ca</t>
    </r>
  </si>
  <si>
    <t/>
    <r>
      <rPr>
        <u/>
        <sz val="10.5"/>
        <color theme="10"/>
        <rFont val="Calibri"/>
        <family val="2"/>
      </rPr>
      <t>BHARAT</t>
    </r>
  </si>
  <si>
    <t/>
    <r>
      <rPr>
        <u/>
        <sz val="10.5"/>
        <color theme="10"/>
        <rFont val="Calibri"/>
        <family val="2"/>
      </rPr>
      <t>bindia@bharatin.com</t>
    </r>
  </si>
  <si>
    <t/>
    <r>
      <rPr>
        <u/>
        <sz val="10.5"/>
        <color theme="10"/>
        <rFont val="Calibri"/>
        <family val="2"/>
      </rPr>
      <t>http://www.bharatin.com</t>
    </r>
  </si>
  <si>
    <t/>
    <r>
      <rPr>
        <u/>
        <sz val="10.5"/>
        <color theme="10"/>
        <rFont val="Calibri"/>
        <family val="2"/>
      </rPr>
      <t>http://www.gobot.com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</si>
  <si>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体育及旅游休闲用品,其他,医药保健品及医疗器械,家具,家用电器,家用纺织品,工艺陶瓷,玩具,箱包,食品,餐厨用具</t>
    </r>
  </si>
  <si>
    <t/>
    <r>
      <rPr>
        <u/>
        <sz val="10.5"/>
        <color theme="10"/>
        <rFont val="Calibri"/>
        <family val="2"/>
      </rPr>
      <t>budgetprofile@yahoo.com</t>
    </r>
  </si>
  <si>
    <t/>
    <r>
      <rPr>
        <u/>
        <sz val="10.5"/>
        <color theme="10"/>
        <rFont val="Calibri"/>
        <family val="2"/>
      </rPr>
      <t xml:space="preserve">MAA ABINA ENTERPRISE</t>
    </r>
  </si>
  <si>
    <t/>
    <r>
      <rPr>
        <u/>
        <sz val="10.5"/>
        <color theme="10"/>
        <rFont val="Calibri"/>
        <family val="2"/>
      </rPr>
      <t>http://www.diet.com</t>
    </r>
  </si>
  <si>
    <t/>
    <r>
      <rPr>
        <u/>
        <sz val="10.5"/>
        <color theme="10"/>
        <rFont val="Calibri"/>
        <family val="2"/>
      </rPr>
      <t>plastinox@diet.com</t>
    </r>
  </si>
  <si>
    <t/>
    <r>
      <rPr>
        <u/>
        <sz val="10.5"/>
        <color theme="10"/>
        <rFont val="Calibri"/>
        <family val="2"/>
      </rPr>
      <t>PLASTINOX</t>
    </r>
  </si>
  <si>
    <t/>
    <r>
      <rPr>
        <u/>
        <sz val="10.5"/>
        <color theme="10"/>
        <rFont val="Calibri"/>
        <family val="2"/>
      </rPr>
      <t>cffbox@nyc.odn.ne.jp</t>
    </r>
  </si>
  <si>
    <t/>
    <r>
      <rPr>
        <u/>
        <sz val="10.5"/>
        <color theme="10"/>
        <rFont val="Calibri"/>
        <family val="2"/>
      </rPr>
      <t>http://www.nyc.odn.ne.jp</t>
    </r>
  </si>
  <si>
    <t/>
    <r>
      <rPr>
        <u/>
        <sz val="10.5"/>
        <color theme="10"/>
        <rFont val="Calibri"/>
        <family val="2"/>
      </rPr>
      <t xml:space="preserve">SHINSEI TRADING</t>
    </r>
  </si>
  <si>
    <t/>
    <r>
      <rPr>
        <u/>
        <sz val="10.5"/>
        <color theme="10"/>
        <rFont val="Calibri"/>
        <family val="2"/>
      </rPr>
      <t xml:space="preserve">ELITE JJ APPAREL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</si>
  <si>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体育及旅游休闲用品,其他,家用电器,服装饰物及配件,玻璃工艺品,食品,餐厨用具</t>
    </r>
  </si>
  <si>
    <t/>
    <r>
      <rPr>
        <u/>
        <sz val="10.5"/>
        <color theme="10"/>
        <rFont val="Calibri"/>
        <family val="2"/>
      </rPr>
      <t>elitejj@netvigator.com</t>
    </r>
  </si>
  <si>
    <t/>
    <r>
      <rPr>
        <u/>
        <sz val="10.5"/>
        <color theme="10"/>
        <rFont val="Calibri"/>
        <family val="2"/>
      </rPr>
      <t>http://www.elitejj.com</t>
    </r>
  </si>
  <si>
    <t/>
    <r>
      <rPr>
        <u/>
        <sz val="10.5"/>
        <color theme="10"/>
        <rFont val="Calibri"/>
        <family val="2"/>
      </rPr>
      <t xml:space="preserve">
HOSHI SHOJI</t>
    </r>
  </si>
  <si>
    <t/>
    <r>
      <rPr>
        <u/>
        <sz val="10.5"/>
        <color theme="10"/>
        <rFont val="Calibri"/>
        <family val="2"/>
      </rPr>
      <t>http://www.herend.co.jp</t>
    </r>
  </si>
  <si>
    <t/>
    <r>
      <rPr>
        <u/>
        <sz val="10.5"/>
        <color theme="10"/>
        <rFont val="Calibri"/>
        <family val="2"/>
      </rPr>
      <t>hoshi-pr@po.iijnet.or.jp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</si>
  <si>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五金,体育及旅游休闲用品,其他,医药保健品及医疗器械,园林用品,家具,家用电器,家用纺织品,工具,工艺陶瓷,建筑及装饰材料,服装饰物及配件,照明产品,玩具,箱包,节日用品,钟表眼镜,食品,餐厨用具</t>
    </r>
  </si>
  <si>
    <t/>
    <r>
      <rPr>
        <u/>
        <sz val="10.5"/>
        <color theme="10"/>
        <rFont val="Calibri"/>
        <family val="2"/>
      </rPr>
      <t>ilovebuddha@hotmail.com</t>
    </r>
  </si>
  <si>
    <t/>
    <r>
      <rPr>
        <u/>
        <sz val="10.5"/>
        <color theme="10"/>
        <rFont val="Calibri"/>
        <family val="2"/>
      </rPr>
      <t xml:space="preserve">KIM LAI SHING</t>
    </r>
  </si>
  <si>
    <t/>
    <r>
      <rPr>
        <u/>
        <sz val="10.5"/>
        <color theme="10"/>
        <rFont val="Calibri"/>
        <family val="2"/>
      </rPr>
      <t>timpolar@netvigator.com</t>
    </r>
  </si>
  <si>
    <t/>
    <r>
      <rPr>
        <u/>
        <sz val="10.5"/>
        <color theme="10"/>
        <rFont val="Calibri"/>
        <family val="2"/>
      </rPr>
      <t>http://www.timpolar.com</t>
    </r>
  </si>
  <si>
    <t/>
    <r>
      <rPr>
        <u/>
        <sz val="10.5"/>
        <color theme="10"/>
        <rFont val="Calibri"/>
        <family val="2"/>
      </rPr>
      <t xml:space="preserve">TIMPOLAR INTERNATIONAL</t>
    </r>
  </si>
  <si>
    <t/>
    <r>
      <rPr>
        <u/>
        <sz val="10.5"/>
        <color theme="10"/>
        <rFont val="Calibri"/>
        <family val="2"/>
      </rPr>
      <t xml:space="preserve">PULSE MARKETING</t>
    </r>
  </si>
  <si>
    <t/>
    <r>
      <rPr>
        <u/>
        <sz val="10.5"/>
        <color theme="10"/>
        <rFont val="Calibri"/>
        <family val="2"/>
      </rPr>
      <t>pw.harish@vsnl.com</t>
    </r>
  </si>
  <si>
    <t/>
    <r>
      <rPr>
        <u/>
        <sz val="10.5"/>
        <color theme="10"/>
        <rFont val="Calibri"/>
        <family val="2"/>
      </rPr>
      <t xml:space="preserve">HELLADES WORLD DIFFUSION</t>
    </r>
  </si>
  <si>
    <t/>
    <r>
      <rPr>
        <u/>
        <sz val="10.5"/>
        <color theme="10"/>
        <rFont val="Calibri"/>
        <family val="2"/>
      </rPr>
      <t>http://www.hellades.com</t>
    </r>
  </si>
  <si>
    <t/>
    <r>
      <rPr>
        <u/>
        <sz val="10.5"/>
        <color theme="10"/>
        <rFont val="Calibri"/>
        <family val="2"/>
      </rPr>
      <t>m.vilallonga@hellades.com</t>
    </r>
  </si>
  <si>
    <t/>
    <r>
      <rPr>
        <u/>
        <sz val="10.5"/>
        <color theme="10"/>
        <rFont val="Calibri"/>
        <family val="2"/>
      </rPr>
      <t>http://www.seidel.de</t>
    </r>
  </si>
  <si>
    <t/>
    <r>
      <rPr>
        <u/>
        <sz val="10.5"/>
        <color theme="10"/>
        <rFont val="Calibri"/>
        <family val="2"/>
      </rPr>
      <t>info@seidel.de</t>
    </r>
    <r>
      <t>`</t>
    </r>
  </si>
  <si>
    <t/>
    <r>
      <rPr>
        <u/>
        <sz val="10.5"/>
        <color theme="10"/>
        <rFont val="Calibri"/>
        <family val="2"/>
      </rPr>
      <t>SEIDEL</t>
    </r>
  </si>
  <si>
    <t/>
    <r>
      <rPr>
        <u/>
        <sz val="10.5"/>
        <color theme="10"/>
        <rFont val="Calibri"/>
        <family val="2"/>
      </rPr>
      <t xml:space="preserve">BENTA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</si>
  <si>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体育及旅游休闲用品,其他,办公文具,卫浴设备,大型机械及设备,家具,家用电器,工具,工艺陶瓷,服装饰物及配件,玩具,电子电气产品,节日用品,鞋,食品,餐厨用具</t>
    </r>
  </si>
  <si>
    <t/>
    <r>
      <rPr>
        <u/>
        <sz val="10.5"/>
        <color theme="10"/>
        <rFont val="Calibri"/>
        <family val="2"/>
      </rPr>
      <t>asiasky@onetelhk.net</t>
    </r>
  </si>
  <si>
    <t/>
    <r>
      <rPr>
        <u/>
        <sz val="10.5"/>
        <color theme="10"/>
        <rFont val="Calibri"/>
        <family val="2"/>
      </rPr>
      <t>http://www.onetelhk.net</t>
    </r>
  </si>
  <si>
    <t/>
    <r>
      <rPr>
        <u/>
        <sz val="10.5"/>
        <color theme="10"/>
        <rFont val="Calibri"/>
        <family val="2"/>
      </rPr>
      <t>cindyc@repcmi.com</t>
    </r>
  </si>
  <si>
    <t/>
    <r>
      <rPr>
        <u/>
        <sz val="10.5"/>
        <color theme="10"/>
        <rFont val="Calibri"/>
        <family val="2"/>
      </rPr>
      <t>CMI</t>
    </r>
  </si>
  <si>
    <t/>
    <r>
      <rPr>
        <u/>
        <sz val="10.5"/>
        <color theme="10"/>
        <rFont val="Calibri"/>
        <family val="2"/>
      </rPr>
      <t>http://www.repcmi.com</t>
    </r>
  </si>
  <si>
    <t/>
    <r>
      <rPr>
        <u/>
        <sz val="10.5"/>
        <color theme="10"/>
        <rFont val="Calibri"/>
        <family val="2"/>
      </rPr>
      <t>kohno@toa-corp.com</t>
    </r>
  </si>
  <si>
    <t/>
    <r>
      <rPr>
        <u/>
        <sz val="10.5"/>
        <color theme="10"/>
        <rFont val="Calibri"/>
        <family val="2"/>
      </rPr>
      <t xml:space="preserve">
TOA MANUFACTURING</t>
    </r>
  </si>
  <si>
    <t/>
    <r>
      <rPr>
        <u/>
        <sz val="10.5"/>
        <color theme="10"/>
        <rFont val="Calibri"/>
        <family val="2"/>
      </rPr>
      <t>http://www.toa-corp.com</t>
    </r>
  </si>
  <si>
    <t/>
    <r>
      <rPr>
        <u/>
        <sz val="10.5"/>
        <color theme="10"/>
        <rFont val="Calibri"/>
        <family val="2"/>
      </rPr>
      <t>http://www.thomascrowninc.com</t>
    </r>
  </si>
  <si>
    <t/>
    <r>
      <rPr>
        <u/>
        <sz val="10.5"/>
        <color theme="10"/>
        <rFont val="Calibri"/>
        <family val="2"/>
      </rPr>
      <t>elui@thomascrowninc.com</t>
    </r>
  </si>
  <si>
    <t/>
    <r>
      <rPr>
        <u/>
        <sz val="10.5"/>
        <color theme="10"/>
        <rFont val="Calibri"/>
        <family val="2"/>
      </rPr>
      <t xml:space="preserve">THOMAS CROWN &amp; ASSOCIATES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</si>
  <si>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办公文具,大型机械及设备,建筑及装饰材料,玩具,玻璃工艺品,箱包,餐厨用具</t>
    </r>
  </si>
  <si>
    <t/>
    <r>
      <rPr>
        <u/>
        <sz val="10.5"/>
        <color theme="10"/>
        <rFont val="Calibri"/>
        <family val="2"/>
      </rPr>
      <t>tcburcher@hotmail.com</t>
    </r>
  </si>
  <si>
    <t/>
    <r>
      <rPr>
        <u/>
        <sz val="10.5"/>
        <color theme="10"/>
        <rFont val="Calibri"/>
        <family val="2"/>
      </rPr>
      <t xml:space="preserve">TCB CONTRACTING</t>
    </r>
  </si>
  <si>
    <t/>
    <r>
      <rPr>
        <u/>
        <sz val="10.5"/>
        <color theme="10"/>
        <rFont val="Calibri"/>
        <family val="2"/>
      </rPr>
      <t xml:space="preserve">GOLDEN RICH SHENG TRADING</t>
    </r>
  </si>
  <si>
    <t/>
    <r>
      <rPr>
        <u/>
        <sz val="10.5"/>
        <color theme="10"/>
        <rFont val="Calibri"/>
        <family val="2"/>
      </rPr>
      <t>free20@sohu.com</t>
    </r>
  </si>
  <si>
    <t/>
    <r>
      <rPr>
        <u/>
        <sz val="10.5"/>
        <color theme="10"/>
        <rFont val="Calibri"/>
        <family val="2"/>
      </rPr>
      <t>http://www.taiwantrade.com.tw</t>
    </r>
  </si>
  <si>
    <t/>
    <r>
      <rPr>
        <u/>
        <sz val="10.5"/>
        <color theme="10"/>
        <rFont val="Calibri"/>
        <family val="2"/>
      </rPr>
      <t xml:space="preserve">PT SKY WORLDWIDE INDONESIA</t>
    </r>
  </si>
  <si>
    <t/>
    <r>
      <rPr>
        <u/>
        <sz val="10.5"/>
        <color theme="10"/>
        <rFont val="Calibri"/>
        <family val="2"/>
      </rPr>
      <t>skywwide@centrin.net.id</t>
    </r>
  </si>
  <si>
    <t/>
    <r>
      <rPr>
        <u/>
        <sz val="10.5"/>
        <color theme="10"/>
        <rFont val="Calibri"/>
        <family val="2"/>
      </rPr>
      <t>leefok@pd.jaring.my</t>
    </r>
  </si>
  <si>
    <t/>
    <r>
      <rPr>
        <u/>
        <sz val="10.5"/>
        <color theme="10"/>
        <rFont val="Calibri"/>
        <family val="2"/>
      </rPr>
      <t xml:space="preserve">LEE ENTERPRISE</t>
    </r>
  </si>
  <si>
    <t/>
    <r>
      <rPr>
        <u/>
        <sz val="10.5"/>
        <color theme="10"/>
        <rFont val="Calibri"/>
        <family val="2"/>
      </rPr>
      <t>citeranu@cbn.net.id</t>
    </r>
  </si>
  <si>
    <t/>
    <r>
      <rPr>
        <u/>
        <sz val="10.5"/>
        <color theme="10"/>
        <rFont val="Calibri"/>
        <family val="2"/>
      </rPr>
      <t xml:space="preserve">PT CITERANUSA MESINDO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</si>
  <si>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家具,家居装饰品,工艺陶瓷,建筑及装饰材料,玻璃工艺品,编织及藤铁工艺品,餐厨用具</t>
    </r>
  </si>
  <si>
    <t/>
    <r>
      <rPr>
        <u/>
        <sz val="10.5"/>
        <color theme="10"/>
        <rFont val="Calibri"/>
        <family val="2"/>
      </rPr>
      <t>innoteam@po.jaring.my</t>
    </r>
  </si>
  <si>
    <t/>
    <r>
      <rPr>
        <u/>
        <sz val="10.5"/>
        <color theme="10"/>
        <rFont val="Calibri"/>
        <family val="2"/>
      </rPr>
      <t xml:space="preserve">INNOVATIVE TEAMWORK SDN</t>
    </r>
  </si>
  <si>
    <t/>
    <r>
      <rPr>
        <u/>
        <sz val="10.5"/>
        <color theme="10"/>
        <rFont val="Calibri"/>
        <family val="2"/>
      </rPr>
      <t>david.idl@msa.hinet.net</t>
    </r>
  </si>
  <si>
    <t/>
    <r>
      <rPr>
        <u/>
        <sz val="10.5"/>
        <color theme="10"/>
        <rFont val="Calibri"/>
        <family val="2"/>
      </rPr>
      <t xml:space="preserve">INTERIOR DETAIL</t>
    </r>
  </si>
  <si>
    <t/>
    <r>
      <rPr>
        <u/>
        <sz val="10.5"/>
        <color theme="10"/>
        <rFont val="Calibri"/>
        <family val="2"/>
      </rPr>
      <t>82042666@sinaman.com</t>
    </r>
  </si>
  <si>
    <t/>
    <r>
      <rPr>
        <u/>
        <sz val="10.5"/>
        <color theme="10"/>
        <rFont val="Calibri"/>
        <family val="2"/>
      </rPr>
      <t>BALI</t>
    </r>
  </si>
  <si>
    <t/>
    <r>
      <rPr>
        <u/>
        <sz val="10.5"/>
        <color theme="10"/>
        <rFont val="Calibri"/>
        <family val="2"/>
      </rPr>
      <t>info@tepol.com.mx</t>
    </r>
  </si>
  <si>
    <t/>
    <r>
      <rPr>
        <u/>
        <sz val="10.5"/>
        <color theme="10"/>
        <rFont val="Calibri"/>
        <family val="2"/>
      </rPr>
      <t>http://www.tepol.com.mx</t>
    </r>
  </si>
  <si>
    <t/>
    <r>
      <rPr>
        <u/>
        <sz val="10.5"/>
        <color theme="10"/>
        <rFont val="Calibri"/>
        <family val="2"/>
      </rPr>
      <t>ALTROX</t>
    </r>
  </si>
  <si>
    <t/>
    <r>
      <rPr>
        <u/>
        <sz val="10.5"/>
        <color theme="10"/>
        <rFont val="Calibri"/>
        <family val="2"/>
      </rPr>
      <t>http://www.sunsingtea.com</t>
    </r>
  </si>
  <si>
    <t/>
    <r>
      <rPr>
        <u/>
        <sz val="10.5"/>
        <color theme="10"/>
        <rFont val="Calibri"/>
        <family val="2"/>
      </rPr>
      <t>henry@sunsingtea.com</t>
    </r>
  </si>
  <si>
    <t/>
    <r>
      <rPr>
        <u/>
        <sz val="10.5"/>
        <color theme="10"/>
        <rFont val="Calibri"/>
        <family val="2"/>
      </rPr>
      <t xml:space="preserve">SUN SING TEA</t>
    </r>
  </si>
  <si>
    <t/>
    <r>
      <rPr>
        <u/>
        <sz val="10.5"/>
        <color theme="10"/>
        <rFont val="Calibri"/>
        <family val="2"/>
      </rPr>
      <t xml:space="preserve">SERTAS ZUCCACIYE TIC VE SAN LTD STI</t>
    </r>
  </si>
  <si>
    <t/>
    <r>
      <rPr>
        <u/>
        <sz val="10.5"/>
        <color theme="10"/>
        <rFont val="Calibri"/>
        <family val="2"/>
      </rPr>
      <t>http://www.kheatari.com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</si>
  <si>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体育及旅游休闲用品,其他,医药保健品及医疗器械,家具,服装饰物及配件,玻璃工艺品,餐厨用具</t>
    </r>
  </si>
  <si>
    <t/>
    <r>
      <rPr>
        <u/>
        <sz val="10.5"/>
        <color theme="10"/>
        <rFont val="Calibri"/>
        <family val="2"/>
      </rPr>
      <t>kheatari@netvigator.com</t>
    </r>
  </si>
  <si>
    <t/>
    <r>
      <rPr>
        <u/>
        <sz val="10.5"/>
        <color theme="10"/>
        <rFont val="Calibri"/>
        <family val="2"/>
      </rPr>
      <t xml:space="preserve">KHEATARI (H K )</t>
    </r>
  </si>
  <si>
    <t/>
    <r>
      <rPr>
        <u/>
        <sz val="10.5"/>
        <color theme="10"/>
        <rFont val="Calibri"/>
        <family val="2"/>
      </rPr>
      <t xml:space="preserve">APPLIANCE MAINTENANCE</t>
    </r>
  </si>
  <si>
    <t/>
    <r>
      <rPr>
        <u/>
        <sz val="10.5"/>
        <color theme="10"/>
        <rFont val="Calibri"/>
        <family val="2"/>
      </rPr>
      <t>http://www.appliancemaintenance.com.au</t>
    </r>
  </si>
  <si>
    <t/>
    <r>
      <rPr>
        <u/>
        <sz val="10.5"/>
        <color theme="10"/>
        <rFont val="Calibri"/>
        <family val="2"/>
      </rPr>
      <t xml:space="preserve">ACTIVE SPORTSWEAR INT</t>
    </r>
  </si>
  <si>
    <t/>
    <r>
      <rPr>
        <u/>
        <sz val="10.5"/>
        <color theme="10"/>
        <rFont val="Calibri"/>
        <family val="2"/>
      </rPr>
      <t>http://www.activesportswear.dk</t>
    </r>
  </si>
  <si>
    <t/>
    <r>
      <rPr>
        <u/>
        <sz val="10.5"/>
        <color theme="10"/>
        <rFont val="Calibri"/>
        <family val="2"/>
      </rPr>
      <t xml:space="preserve">FEMIKING TRADING INTERNATION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</si>
  <si>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五金,体育及旅游休闲用品,其他,办公文具,医药保健品及医疗器械,园林用品,家具,家用纺织品,工艺陶瓷,玻璃工艺品,箱包,鞋,食品,餐厨用具</t>
    </r>
  </si>
  <si>
    <t/>
    <r>
      <rPr>
        <u/>
        <sz val="10.5"/>
        <color theme="10"/>
        <rFont val="Calibri"/>
        <family val="2"/>
      </rPr>
      <t>femiking@consultant.com</t>
    </r>
  </si>
  <si>
    <t/>
    <r>
      <rPr>
        <u/>
        <sz val="10.5"/>
        <color theme="10"/>
        <rFont val="Calibri"/>
        <family val="2"/>
      </rPr>
      <t>http://www.members.tripod.lycos.co.kr</t>
    </r>
  </si>
  <si>
    <t/>
    <r>
      <rPr>
        <u/>
        <sz val="10.5"/>
        <color theme="10"/>
        <rFont val="Calibri"/>
        <family val="2"/>
      </rPr>
      <t>topeye@lycos.co</t>
    </r>
    <r>
      <t>.kr</t>
    </r>
  </si>
  <si>
    <t/>
    <r>
      <rPr>
        <u/>
        <sz val="10.5"/>
        <color theme="10"/>
        <rFont val="Calibri"/>
        <family val="2"/>
      </rPr>
      <t>TOPEYE</t>
    </r>
  </si>
  <si>
    <t/>
    <r>
      <rPr>
        <u/>
        <sz val="10.5"/>
        <color theme="10"/>
        <rFont val="Calibri"/>
        <family val="2"/>
      </rPr>
      <t xml:space="preserve">JTB IMPORTS</t>
    </r>
  </si>
  <si>
    <t/>
    <r>
      <rPr>
        <u/>
        <sz val="10.5"/>
        <color theme="10"/>
        <rFont val="Calibri"/>
        <family val="2"/>
      </rPr>
      <t>jbreitman@ciudad.com.ar</t>
    </r>
  </si>
  <si>
    <t/>
    <r>
      <rPr>
        <u/>
        <sz val="10.5"/>
        <color theme="10"/>
        <rFont val="Calibri"/>
        <family val="2"/>
      </rPr>
      <t xml:space="preserve">TIONG SENG LEATHER GOODS(PTE)LTD</t>
    </r>
  </si>
  <si>
    <t/>
    <r>
      <rPr>
        <u/>
        <sz val="10.5"/>
        <color theme="10"/>
        <rFont val="Calibri"/>
        <family val="2"/>
      </rPr>
      <t>http://www.lexingtonlimited.com</t>
    </r>
  </si>
  <si>
    <t/>
    <r>
      <rPr>
        <u/>
        <sz val="10.5"/>
        <color theme="10"/>
        <rFont val="Calibri"/>
        <family val="2"/>
      </rPr>
      <t>LEXINGTON</t>
    </r>
  </si>
  <si>
    <t/>
    <r>
      <rPr>
        <u/>
        <sz val="10.5"/>
        <color theme="10"/>
        <rFont val="Calibri"/>
        <family val="2"/>
      </rPr>
      <t>justan@lexlim.com</t>
    </r>
  </si>
  <si>
    <t/>
    <r>
      <rPr>
        <u/>
        <sz val="10.5"/>
        <color theme="10"/>
        <rFont val="Calibri"/>
        <family val="2"/>
      </rPr>
      <t xml:space="preserve">FI CORPORATIION</t>
    </r>
  </si>
  <si>
    <t/>
    <r>
      <rPr>
        <u/>
        <sz val="10.5"/>
        <color theme="10"/>
        <rFont val="Calibri"/>
        <family val="2"/>
      </rPr>
      <t>fic@hkg.odn.ne.jp</t>
    </r>
  </si>
  <si>
    <t/>
    <r>
      <rPr>
        <u/>
        <sz val="10.5"/>
        <color theme="10"/>
        <rFont val="Calibri"/>
        <family val="2"/>
      </rPr>
      <t>http://www.hkg.odn.ne.jp</t>
    </r>
  </si>
  <si>
    <t/>
    <r>
      <rPr>
        <u/>
        <sz val="10.5"/>
        <color theme="10"/>
        <rFont val="Calibri"/>
        <family val="2"/>
      </rPr>
      <t>http://www.royalselangor.com</t>
    </r>
  </si>
  <si>
    <t/>
    <r>
      <rPr>
        <u/>
        <sz val="10.5"/>
        <color theme="10"/>
        <rFont val="Calibri"/>
        <family val="2"/>
      </rPr>
      <t>rs_canada@rs1885.com</t>
    </r>
  </si>
  <si>
    <t/>
    <r>
      <rPr>
        <u/>
        <sz val="10.5"/>
        <color theme="10"/>
        <rFont val="Calibri"/>
        <family val="2"/>
      </rPr>
      <t xml:space="preserve">ROYAL SELANGOR</t>
    </r>
  </si>
  <si>
    <t/>
    <r>
      <rPr>
        <u/>
        <sz val="10.5"/>
        <color theme="10"/>
        <rFont val="Calibri"/>
        <family val="2"/>
      </rPr>
      <t>http://www.shrishakun.com</t>
    </r>
  </si>
  <si>
    <t/>
    <r>
      <rPr>
        <u/>
        <sz val="10.5"/>
        <color theme="10"/>
        <rFont val="Calibri"/>
        <family val="2"/>
      </rPr>
      <t xml:space="preserve">SHRI SHAKUN AGENCIES</t>
    </r>
  </si>
  <si>
    <t/>
    <r>
      <rPr>
        <u/>
        <sz val="10.5"/>
        <color theme="10"/>
        <rFont val="Calibri"/>
        <family val="2"/>
      </rPr>
      <t>info@shrishakun.com</t>
    </r>
  </si>
  <si>
    <t/>
    <r>
      <rPr>
        <u/>
        <sz val="10.5"/>
        <color theme="10"/>
        <rFont val="Calibri"/>
        <family val="2"/>
      </rPr>
      <t>sndl@hotmail.com</t>
    </r>
  </si>
  <si>
    <t/>
    <r>
      <rPr>
        <u/>
        <sz val="10.5"/>
        <color theme="10"/>
        <rFont val="Calibri"/>
        <family val="2"/>
      </rPr>
      <t xml:space="preserve">SP SOLID INTERNATIONAL</t>
    </r>
  </si>
  <si>
    <t/>
    <r>
      <rPr>
        <u/>
        <sz val="10.5"/>
        <color theme="10"/>
        <rFont val="Calibri"/>
        <family val="2"/>
      </rPr>
      <t xml:space="preserve">DORSET ALUMINIUM PRODUCTS</t>
    </r>
  </si>
  <si>
    <t/>
    <r>
      <rPr>
        <u/>
        <sz val="10.5"/>
        <color theme="10"/>
        <rFont val="Calibri"/>
        <family val="2"/>
      </rPr>
      <t>http://www.dorsetaluminium.com</t>
    </r>
  </si>
  <si>
    <t/>
    <r>
      <rPr>
        <u/>
        <sz val="10.5"/>
        <color theme="10"/>
        <rFont val="Calibri"/>
        <family val="2"/>
      </rPr>
      <t>sales@dorsetaluminium.com</t>
    </r>
  </si>
  <si>
    <t/>
    <r>
      <rPr>
        <u/>
        <sz val="10.5"/>
        <color theme="10"/>
        <rFont val="Calibri"/>
        <family val="2"/>
      </rPr>
      <t>amefa@amefa.de</t>
    </r>
  </si>
  <si>
    <t/>
    <r>
      <rPr>
        <u/>
        <sz val="10.5"/>
        <color theme="10"/>
        <rFont val="Calibri"/>
        <family val="2"/>
      </rPr>
      <t xml:space="preserve">AMEFA STAHLWAREN</t>
    </r>
  </si>
  <si>
    <t/>
    <r>
      <rPr>
        <u/>
        <sz val="10.5"/>
        <color theme="10"/>
        <rFont val="Calibri"/>
        <family val="2"/>
      </rPr>
      <t>http://www.amefa.de</t>
    </r>
  </si>
  <si>
    <t/>
    <r>
      <rPr>
        <u/>
        <sz val="10.5"/>
        <color theme="10"/>
        <rFont val="Calibri"/>
        <family val="2"/>
      </rPr>
      <t xml:space="preserve">SIR MAIL ORDER</t>
    </r>
  </si>
  <si>
    <t/>
    <r>
      <rPr>
        <u/>
        <sz val="10.5"/>
        <color theme="10"/>
        <rFont val="Calibri"/>
        <family val="2"/>
      </rPr>
      <t>sir@sirmailorder.ca</t>
    </r>
  </si>
  <si>
    <t/>
    <r>
      <rPr>
        <u/>
        <sz val="10.5"/>
        <color theme="10"/>
        <rFont val="Calibri"/>
        <family val="2"/>
      </rPr>
      <t>http://www.sirmailorder.ca</t>
    </r>
  </si>
  <si>
    <t/>
    <r>
      <rPr>
        <u/>
        <sz val="10.5"/>
        <color theme="10"/>
        <rFont val="Calibri"/>
        <family val="2"/>
      </rPr>
      <t>http://www.pp.inet.fi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</si>
  <si>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五金,体育及旅游休闲用品,其他,医药保健品及医疗器械,卫浴设备,园林用品,家具,家用电器,家用纺织品,建筑及装饰材料,服装饰物及配件,照明产品,玩具,玻璃工艺品,箱包,餐厨用具</t>
    </r>
  </si>
  <si>
    <t/>
    <r>
      <rPr>
        <u/>
        <sz val="10.5"/>
        <color theme="10"/>
        <rFont val="Calibri"/>
        <family val="2"/>
      </rPr>
      <t>kimmo.ikonen@pp.inet.fi</t>
    </r>
  </si>
  <si>
    <t/>
    <r>
      <rPr>
        <u/>
        <sz val="10.5"/>
        <color theme="10"/>
        <rFont val="Calibri"/>
        <family val="2"/>
      </rPr>
      <t xml:space="preserve">DESIGN FOUR SEASONS</t>
    </r>
  </si>
  <si>
    <t/>
    <r>
      <rPr>
        <u/>
        <sz val="10.5"/>
        <color theme="10"/>
        <rFont val="Calibri"/>
        <family val="2"/>
      </rPr>
      <t>systems@stclairsupply.com</t>
    </r>
  </si>
  <si>
    <t/>
    <r>
      <rPr>
        <u/>
        <sz val="10.5"/>
        <color theme="10"/>
        <rFont val="Calibri"/>
        <family val="2"/>
      </rPr>
      <t>http://www.stclairsupply.com</t>
    </r>
  </si>
  <si>
    <t/>
    <r>
      <rPr>
        <u/>
        <sz val="10.5"/>
        <color theme="10"/>
        <rFont val="Calibri"/>
        <family val="2"/>
      </rPr>
      <t xml:space="preserve">ST CLAIR</t>
    </r>
  </si>
  <si>
    <t/>
    <r>
      <rPr>
        <u/>
        <sz val="10.5"/>
        <color theme="10"/>
        <rFont val="Calibri"/>
        <family val="2"/>
      </rPr>
      <t>edwardsong@techmark.com.cn</t>
    </r>
  </si>
  <si>
    <t/>
    <r>
      <rPr>
        <u/>
        <sz val="10.5"/>
        <color theme="10"/>
        <rFont val="Calibri"/>
        <family val="2"/>
      </rPr>
      <t xml:space="preserve">GOOD THINGS INTERNATIONAL</t>
    </r>
  </si>
  <si>
    <t/>
    <r>
      <rPr>
        <u/>
        <sz val="10.5"/>
        <color theme="10"/>
        <rFont val="Calibri"/>
        <family val="2"/>
      </rPr>
      <t>http://www.goodthings.com.tw</t>
    </r>
  </si>
  <si>
    <t/>
    <r>
      <rPr>
        <u/>
        <sz val="10.5"/>
        <color theme="10"/>
        <rFont val="Calibri"/>
        <family val="2"/>
      </rPr>
      <t>http://www.royalpaperconverting.com</t>
    </r>
  </si>
  <si>
    <t/>
    <r>
      <rPr>
        <u/>
        <sz val="10.5"/>
        <color theme="10"/>
        <rFont val="Calibri"/>
        <family val="2"/>
      </rPr>
      <t>sy@royalpaperconverting.com</t>
    </r>
  </si>
  <si>
    <t/>
    <r>
      <rPr>
        <u/>
        <sz val="10.5"/>
        <color theme="10"/>
        <rFont val="Calibri"/>
        <family val="2"/>
      </rPr>
      <t xml:space="preserve">ROYAL PAPER CONVERTING</t>
    </r>
  </si>
  <si>
    <t/>
    <r>
      <rPr>
        <u/>
        <sz val="10.5"/>
        <color theme="10"/>
        <rFont val="Calibri"/>
        <family val="2"/>
      </rPr>
      <t xml:space="preserve">AMGENERAL NIGERIA</t>
    </r>
  </si>
  <si>
    <t/>
    <r>
      <rPr>
        <u/>
        <sz val="10.5"/>
        <color theme="10"/>
        <rFont val="Calibri"/>
        <family val="2"/>
      </rPr>
      <t>http://www.sabroe-stephensen.dk</t>
    </r>
  </si>
  <si>
    <t/>
    <r>
      <rPr>
        <u/>
        <sz val="10.5"/>
        <color theme="10"/>
        <rFont val="Calibri"/>
        <family val="2"/>
      </rPr>
      <t>amgeneralltd2000@yahoo.com</t>
    </r>
  </si>
  <si>
    <t/>
    <r>
      <rPr>
        <u/>
        <sz val="10.5"/>
        <color theme="10"/>
        <rFont val="Calibri"/>
        <family val="2"/>
      </rPr>
      <t xml:space="preserve">HONG XING HANG -MACAU</t>
    </r>
  </si>
  <si>
    <t/>
    <r>
      <rPr>
        <u/>
        <sz val="10.5"/>
        <color theme="10"/>
        <rFont val="Calibri"/>
        <family val="2"/>
      </rPr>
      <t>shermanyeh@163.com</t>
    </r>
  </si>
  <si>
    <t/>
    <r>
      <rPr>
        <u/>
        <sz val="10.5"/>
        <color theme="10"/>
        <rFont val="Calibri"/>
        <family val="2"/>
      </rPr>
      <t>http://www.tokoma.com</t>
    </r>
  </si>
  <si>
    <t/>
    <r>
      <rPr>
        <u/>
        <sz val="10.5"/>
        <color theme="10"/>
        <rFont val="Calibri"/>
        <family val="2"/>
      </rPr>
      <t>TOKOMA</t>
    </r>
  </si>
  <si>
    <t/>
    <r>
      <rPr>
        <u/>
        <sz val="10.5"/>
        <color theme="10"/>
        <rFont val="Calibri"/>
        <family val="2"/>
      </rPr>
      <t>inquiry@tokoma.co</t>
    </r>
    <r>
      <t>.jp</t>
    </r>
  </si>
  <si>
    <t/>
    <r>
      <rPr>
        <u/>
        <sz val="10.5"/>
        <color theme="10"/>
        <rFont val="Calibri"/>
        <family val="2"/>
      </rPr>
      <t xml:space="preserve">I-LEX INT 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</si>
  <si>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五金,体育及旅游休闲用品,家用纺织品,工具,服装饰物及配件,箱包,餐厨用具</t>
    </r>
  </si>
  <si>
    <t/>
    <r>
      <rPr>
        <u/>
        <sz val="10.5"/>
        <color theme="10"/>
        <rFont val="Calibri"/>
        <family val="2"/>
      </rPr>
      <t>i-lex@gmsnet.com</t>
    </r>
  </si>
  <si>
    <t/>
    <r>
      <rPr>
        <u/>
        <sz val="10.5"/>
        <color theme="10"/>
        <rFont val="Calibri"/>
        <family val="2"/>
      </rPr>
      <t>http://www.gmsnet.com</t>
    </r>
  </si>
  <si>
    <t/>
    <r>
      <rPr>
        <u/>
        <sz val="10.5"/>
        <color theme="10"/>
        <rFont val="Calibri"/>
        <family val="2"/>
      </rPr>
      <t>royalaccents@skyinet.net</t>
    </r>
  </si>
  <si>
    <t/>
    <r>
      <rPr>
        <u/>
        <sz val="10.5"/>
        <color theme="10"/>
        <rFont val="Calibri"/>
        <family val="2"/>
      </rPr>
      <t xml:space="preserve">ROYAL ACCENTS</t>
    </r>
  </si>
  <si>
    <t/>
    <r>
      <rPr>
        <u/>
        <sz val="10.5"/>
        <color theme="10"/>
        <rFont val="Calibri"/>
        <family val="2"/>
      </rPr>
      <t>AARSKOG</t>
    </r>
  </si>
  <si>
    <t/>
    <r>
      <rPr>
        <u/>
        <sz val="10.5"/>
        <color theme="10"/>
        <rFont val="Calibri"/>
        <family val="2"/>
      </rPr>
      <t>firmapost@per.aarskog.no</t>
    </r>
  </si>
  <si>
    <t/>
    <r>
      <rPr>
        <u/>
        <sz val="10.5"/>
        <color theme="10"/>
        <rFont val="Calibri"/>
        <family val="2"/>
      </rPr>
      <t>http://www.per.aarskog.no</t>
    </r>
  </si>
  <si>
    <t/>
    <r>
      <rPr>
        <u/>
        <sz val="10.5"/>
        <color theme="10"/>
        <rFont val="Calibri"/>
        <family val="2"/>
      </rPr>
      <t>pap.angl@infonie.be</t>
    </r>
  </si>
  <si>
    <t/>
    <r>
      <rPr>
        <u/>
        <sz val="10.5"/>
        <color theme="10"/>
        <rFont val="Calibri"/>
        <family val="2"/>
      </rPr>
      <t xml:space="preserve">PAPETERIE ANGLAISE SA-NV</t>
    </r>
  </si>
  <si>
    <t/>
    <r>
      <rPr>
        <u/>
        <sz val="10.5"/>
        <color theme="10"/>
        <rFont val="Calibri"/>
        <family val="2"/>
      </rPr>
      <t>http://www.infonie.be</t>
    </r>
  </si>
  <si>
    <t/>
    <r>
      <rPr>
        <u/>
        <sz val="10.5"/>
        <color theme="10"/>
        <rFont val="Calibri"/>
        <family val="2"/>
      </rPr>
      <t>azadinte@asiansources.com</t>
    </r>
  </si>
  <si>
    <t/>
    <r>
      <rPr>
        <u/>
        <sz val="10.5"/>
        <color theme="10"/>
        <rFont val="Calibri"/>
        <family val="2"/>
      </rPr>
      <t xml:space="preserve">AZAD INTERNATIONAL (H K )</t>
    </r>
  </si>
  <si>
    <t/>
    <r>
      <rPr>
        <u/>
        <sz val="10.5"/>
        <color theme="10"/>
        <rFont val="Calibri"/>
        <family val="2"/>
      </rPr>
      <t xml:space="preserve">B CANNON</t>
    </r>
  </si>
  <si>
    <t/>
    <r>
      <rPr>
        <u/>
        <sz val="10.5"/>
        <color theme="10"/>
        <rFont val="Calibri"/>
        <family val="2"/>
      </rPr>
      <t>bcannon@pacific.net.hk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</si>
  <si>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五金,其他,医药保健品及医疗器械,园林用品,家具,家用电器,家用纺织品,工艺陶瓷,服装饰物及配件,玻璃工艺品,箱包,食品,餐厨用具</t>
    </r>
  </si>
  <si>
    <t/>
    <r>
      <rPr>
        <u/>
        <sz val="10.5"/>
        <color theme="10"/>
        <rFont val="Calibri"/>
        <family val="2"/>
      </rPr>
      <t>rezek2001@hotmail.com</t>
    </r>
  </si>
  <si>
    <t/>
    <r>
      <rPr>
        <u/>
        <sz val="10.5"/>
        <color theme="10"/>
        <rFont val="Calibri"/>
        <family val="2"/>
      </rPr>
      <t xml:space="preserve">HASSAN MASHADI CINTER</t>
    </r>
  </si>
  <si>
    <t/>
    <r>
      <rPr>
        <u/>
        <sz val="10.5"/>
        <color theme="10"/>
        <rFont val="Calibri"/>
        <family val="2"/>
      </rPr>
      <t xml:space="preserve">TIKO SPOLKA HANDLOWA SP Z O O</t>
    </r>
  </si>
  <si>
    <t/>
    <r>
      <rPr>
        <u/>
        <sz val="10.5"/>
        <color theme="10"/>
        <rFont val="Calibri"/>
        <family val="2"/>
      </rPr>
      <t>infotiko@c.pl</t>
    </r>
  </si>
  <si>
    <t/>
    <r>
      <rPr>
        <u/>
        <sz val="10.5"/>
        <color theme="10"/>
        <rFont val="Calibri"/>
        <family val="2"/>
      </rPr>
      <t>http://www.tiko.pl</t>
    </r>
  </si>
  <si>
    <t/>
    <r>
      <rPr>
        <u/>
        <sz val="10.5"/>
        <color theme="10"/>
        <rFont val="Calibri"/>
        <family val="2"/>
      </rPr>
      <t>http://www.nishijima.co.jp</t>
    </r>
  </si>
  <si>
    <t/>
    <r>
      <rPr>
        <u/>
        <sz val="10.5"/>
        <color theme="10"/>
        <rFont val="Calibri"/>
        <family val="2"/>
      </rPr>
      <t>NISHIJIMA</t>
    </r>
  </si>
  <si>
    <t/>
    <r>
      <rPr>
        <u/>
        <sz val="10.5"/>
        <color theme="10"/>
        <rFont val="Calibri"/>
        <family val="2"/>
      </rPr>
      <t xml:space="preserve">MORNING TRADING</t>
    </r>
  </si>
  <si>
    <t/>
    <r>
      <rPr>
        <u/>
        <sz val="10.5"/>
        <color theme="10"/>
        <rFont val="Calibri"/>
        <family val="2"/>
      </rPr>
      <t>morningt@netsgo.com</t>
    </r>
  </si>
  <si>
    <t/>
    <r>
      <rPr>
        <u/>
        <sz val="10.5"/>
        <color theme="10"/>
        <rFont val="Calibri"/>
        <family val="2"/>
      </rPr>
      <t>http://www.morningt.com</t>
    </r>
  </si>
  <si>
    <t/>
    <r>
      <rPr>
        <u/>
        <sz val="10.5"/>
        <color theme="10"/>
        <rFont val="Calibri"/>
        <family val="2"/>
      </rPr>
      <t>http://www.aluart.nl</t>
    </r>
  </si>
  <si>
    <t/>
    <r>
      <rPr>
        <u/>
        <sz val="10.5"/>
        <color theme="10"/>
        <rFont val="Calibri"/>
        <family val="2"/>
      </rPr>
      <t>aluart@aluart.nl</t>
    </r>
  </si>
  <si>
    <t/>
    <r>
      <rPr>
        <u/>
        <sz val="10.5"/>
        <color theme="10"/>
        <rFont val="Calibri"/>
        <family val="2"/>
      </rPr>
      <t xml:space="preserve">ALUART ALUMINIUM</t>
    </r>
  </si>
  <si>
    <t/>
    <r>
      <rPr>
        <u/>
        <sz val="10.5"/>
        <color theme="10"/>
        <rFont val="Calibri"/>
        <family val="2"/>
      </rPr>
      <t xml:space="preserve">B C M MIDLAND MICROWAVES</t>
    </r>
  </si>
  <si>
    <t/>
    <r>
      <rPr>
        <u/>
        <sz val="10.5"/>
        <color theme="10"/>
        <rFont val="Calibri"/>
        <family val="2"/>
      </rPr>
      <t>sales@cateringeqpt.com</t>
    </r>
  </si>
  <si>
    <t/>
    <r>
      <rPr>
        <u/>
        <sz val="10.5"/>
        <color theme="10"/>
        <rFont val="Calibri"/>
        <family val="2"/>
      </rPr>
      <t>http://www.cateringeqpt.com</t>
    </r>
  </si>
  <si>
    <t/>
    <r>
      <rPr>
        <u/>
        <sz val="10.5"/>
        <color theme="10"/>
        <rFont val="Calibri"/>
        <family val="2"/>
      </rPr>
      <t xml:space="preserve">RA TRADING</t>
    </r>
  </si>
  <si>
    <t/>
    <r>
      <rPr>
        <u/>
        <sz val="10.5"/>
        <color theme="10"/>
        <rFont val="Calibri"/>
        <family val="2"/>
      </rPr>
      <t>ramiro611@hotmail.com</t>
    </r>
  </si>
  <si>
    <t/>
    <r>
      <rPr>
        <u/>
        <sz val="10.5"/>
        <color theme="10"/>
        <rFont val="Calibri"/>
        <family val="2"/>
      </rPr>
      <t>prestige@prestigeitalianaspa.it</t>
    </r>
  </si>
  <si>
    <t/>
    <r>
      <rPr>
        <u/>
        <sz val="10.5"/>
        <color theme="10"/>
        <rFont val="Calibri"/>
        <family val="2"/>
      </rPr>
      <t xml:space="preserve">PRESTIGE ITALIANA</t>
    </r>
  </si>
  <si>
    <t/>
    <r>
      <rPr>
        <u/>
        <sz val="10.5"/>
        <color theme="10"/>
        <rFont val="Calibri"/>
        <family val="2"/>
      </rPr>
      <t>http://www.prestigeitalianaspa.it</t>
    </r>
  </si>
  <si>
    <t/>
    <r>
      <rPr>
        <u/>
        <sz val="10.5"/>
        <color theme="10"/>
        <rFont val="Calibri"/>
        <family val="2"/>
      </rPr>
      <t>CELLYNNE</t>
    </r>
  </si>
  <si>
    <t/>
    <r>
      <rPr>
        <u/>
        <sz val="10.5"/>
        <color theme="10"/>
        <rFont val="Calibri"/>
        <family val="2"/>
      </rPr>
      <t>mallegre@cellynne.com</t>
    </r>
  </si>
  <si>
    <t/>
    <r>
      <rPr>
        <u/>
        <sz val="10.5"/>
        <color theme="10"/>
        <rFont val="Calibri"/>
        <family val="2"/>
      </rPr>
      <t>http://www.cellynne.com</t>
    </r>
  </si>
  <si>
    <t/>
    <r>
      <rPr>
        <u/>
        <sz val="10.5"/>
        <color theme="10"/>
        <rFont val="Calibri"/>
        <family val="2"/>
      </rPr>
      <t xml:space="preserve">SINOWAY MANUFACTURE</t>
    </r>
  </si>
  <si>
    <t/>
    <r>
      <rPr>
        <u/>
        <sz val="10.5"/>
        <color theme="10"/>
        <rFont val="Calibri"/>
        <family val="2"/>
      </rPr>
      <t>http://www.sinowayhk.com.hk</t>
    </r>
  </si>
  <si>
    <t/>
    <r>
      <rPr>
        <u/>
        <sz val="10.5"/>
        <color theme="10"/>
        <rFont val="Calibri"/>
        <family val="2"/>
      </rPr>
      <t>jackie@sinowayhk.com.hk</t>
    </r>
  </si>
  <si>
    <t/>
    <r>
      <rPr>
        <u/>
        <sz val="10.5"/>
        <color theme="10"/>
        <rFont val="Calibri"/>
        <family val="2"/>
      </rPr>
      <t>http://www.gerardoortiz.com</t>
    </r>
  </si>
  <si>
    <t/>
    <r>
      <rPr>
        <u/>
        <sz val="10.5"/>
        <color theme="10"/>
        <rFont val="Calibri"/>
        <family val="2"/>
      </rPr>
      <t xml:space="preserve">GERARDO ORTIZ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</si>
  <si>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五金,体育及旅游休闲用品,其他,医药保健品及医疗器械,园林用品,家具,家居装饰品,家用电器,工艺陶瓷,建筑及装饰材料,服装饰物及配件,玻璃工艺品,箱包,节日用品,食品,餐厨用具</t>
    </r>
  </si>
  <si>
    <t/>
    <r>
      <rPr>
        <u/>
        <sz val="10.5"/>
        <color theme="10"/>
        <rFont val="Calibri"/>
        <family val="2"/>
      </rPr>
      <t>portiz@gerardoortiz.com</t>
    </r>
  </si>
  <si>
    <t/>
    <r>
      <rPr>
        <u/>
        <sz val="10.5"/>
        <color theme="10"/>
        <rFont val="Calibri"/>
        <family val="2"/>
      </rPr>
      <t xml:space="preserve">BULL FABRICATORS</t>
    </r>
  </si>
  <si>
    <t/>
    <r>
      <rPr>
        <u/>
        <sz val="10.5"/>
        <color theme="10"/>
        <rFont val="Calibri"/>
        <family val="2"/>
      </rPr>
      <t>http://www.carib-link.net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</si>
  <si>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五金,体育及旅游休闲用品,其他,大型机械及设备,家具,家居用品,家居装饰品,家用电器,家用纺织品,建筑及装饰材料,服装饰物及配件,玻璃工艺品,箱包,鞋,食品,餐厨用具</t>
    </r>
  </si>
  <si>
    <t/>
    <r>
      <rPr>
        <u/>
        <sz val="10.5"/>
        <color theme="10"/>
        <rFont val="Calibri"/>
        <family val="2"/>
      </rPr>
      <t>arnold@carib-link.net</t>
    </r>
  </si>
  <si>
    <t/>
    <r>
      <rPr>
        <u/>
        <sz val="10.5"/>
        <color theme="10"/>
        <rFont val="Calibri"/>
        <family val="2"/>
      </rPr>
      <t xml:space="preserve">SIMEX NEDERLAND</t>
    </r>
  </si>
  <si>
    <t/>
    <r>
      <rPr>
        <u/>
        <sz val="10.5"/>
        <color theme="10"/>
        <rFont val="Calibri"/>
        <family val="2"/>
      </rPr>
      <t>http://www.simexnl.com</t>
    </r>
  </si>
  <si>
    <t/>
    <r>
      <rPr>
        <u/>
        <sz val="10.5"/>
        <color theme="10"/>
        <rFont val="Calibri"/>
        <family val="2"/>
      </rPr>
      <t xml:space="preserve">BAYER ABDIQANE</t>
    </r>
  </si>
  <si>
    <t/>
    <r>
      <rPr>
        <u/>
        <sz val="10.5"/>
        <color theme="10"/>
        <rFont val="Calibri"/>
        <family val="2"/>
      </rPr>
      <t>maneytolk@yahoo.com</t>
    </r>
  </si>
  <si>
    <t/>
    <r>
      <rPr>
        <u/>
        <sz val="10.5"/>
        <color theme="10"/>
        <rFont val="Calibri"/>
        <family val="2"/>
      </rPr>
      <t>http://www.smico.ca</t>
    </r>
  </si>
  <si>
    <t/>
    <r>
      <rPr>
        <u/>
        <sz val="10.5"/>
        <color theme="10"/>
        <rFont val="Calibri"/>
        <family val="2"/>
      </rPr>
      <t>SMICO</t>
    </r>
  </si>
  <si>
    <t/>
    <r>
      <rPr>
        <u/>
        <sz val="10.5"/>
        <color theme="10"/>
        <rFont val="Calibri"/>
        <family val="2"/>
      </rPr>
      <t>http://www.kuhnrikon.com</t>
    </r>
  </si>
  <si>
    <t/>
    <r>
      <rPr>
        <u/>
        <sz val="10.5"/>
        <color theme="10"/>
        <rFont val="Calibri"/>
        <family val="2"/>
      </rPr>
      <t xml:space="preserve">KUHN RIKON</t>
    </r>
  </si>
  <si>
    <t/>
    <r>
      <rPr>
        <u/>
        <sz val="10.5"/>
        <color theme="10"/>
        <rFont val="Calibri"/>
        <family val="2"/>
      </rPr>
      <t>mail@schottsvenska.se</t>
    </r>
  </si>
  <si>
    <t/>
    <r>
      <rPr>
        <u/>
        <sz val="10.5"/>
        <color theme="10"/>
        <rFont val="Calibri"/>
        <family val="2"/>
      </rPr>
      <t>http://www.schottsvenska.se</t>
    </r>
  </si>
  <si>
    <t/>
    <r>
      <rPr>
        <u/>
        <sz val="10.5"/>
        <color theme="10"/>
        <rFont val="Calibri"/>
        <family val="2"/>
      </rPr>
      <t xml:space="preserve">SCHOTT SVENSKA</t>
    </r>
  </si>
  <si>
    <t/>
    <r>
      <rPr>
        <u/>
        <sz val="10.5"/>
        <color theme="10"/>
        <rFont val="Calibri"/>
        <family val="2"/>
      </rPr>
      <t xml:space="preserve">ENI-TRADE INTERNATIONAL</t>
    </r>
  </si>
  <si>
    <t/>
    <r>
      <rPr>
        <u/>
        <sz val="10.5"/>
        <color theme="10"/>
        <rFont val="Calibri"/>
        <family val="2"/>
      </rPr>
      <t>http://www.eni-trade.dk</t>
    </r>
  </si>
  <si>
    <t/>
    <r>
      <rPr>
        <u/>
        <sz val="10.5"/>
        <color theme="10"/>
        <rFont val="Calibri"/>
        <family val="2"/>
      </rPr>
      <t>info@eni-trade.dk</t>
    </r>
  </si>
  <si>
    <t/>
    <r>
      <rPr>
        <u/>
        <sz val="10.5"/>
        <color theme="10"/>
        <rFont val="Calibri"/>
        <family val="2"/>
      </rPr>
      <t>masrico@inco.com</t>
    </r>
    <r>
      <t>.lb</t>
    </r>
  </si>
  <si>
    <t/>
    <r>
      <rPr>
        <u/>
        <sz val="10.5"/>
        <color theme="10"/>
        <rFont val="Calibri"/>
        <family val="2"/>
      </rPr>
      <t xml:space="preserve">O-YO ITANI &amp; CO EXPORT &amp; IMPORT</t>
    </r>
  </si>
  <si>
    <t/>
    <r>
      <rPr>
        <u/>
        <sz val="10.5"/>
        <color theme="10"/>
        <rFont val="Calibri"/>
        <family val="2"/>
      </rPr>
      <t xml:space="preserve">C N EKWUOGOR INVESTMENT (NIG)</t>
    </r>
  </si>
  <si>
    <t/>
    <r>
      <rPr>
        <u/>
        <sz val="10.5"/>
        <color theme="10"/>
        <rFont val="Calibri"/>
        <family val="2"/>
      </rPr>
      <t>ekwuogor@yahoo.com</t>
    </r>
  </si>
  <si>
    <t/>
    <r>
      <rPr>
        <u/>
        <sz val="10.5"/>
        <color theme="10"/>
        <rFont val="Calibri"/>
        <family val="2"/>
      </rPr>
      <t>KJELDGAARD</t>
    </r>
  </si>
  <si>
    <t/>
    <r>
      <rPr>
        <u/>
        <sz val="10.5"/>
        <color theme="10"/>
        <rFont val="Calibri"/>
        <family val="2"/>
      </rPr>
      <t>kjeldgaard@k-kjeldgaard.dk</t>
    </r>
  </si>
  <si>
    <t/>
    <r>
      <rPr>
        <u/>
        <sz val="10.5"/>
        <color theme="10"/>
        <rFont val="Calibri"/>
        <family val="2"/>
      </rPr>
      <t>http://www.k-kjeldgaard.dk</t>
    </r>
  </si>
  <si>
    <t/>
    <r>
      <rPr>
        <u/>
        <sz val="10.5"/>
        <color theme="10"/>
        <rFont val="Calibri"/>
        <family val="2"/>
      </rPr>
      <t xml:space="preserve">LACEDELLI MOBILI</t>
    </r>
  </si>
  <si>
    <t/>
    <r>
      <rPr>
        <u/>
        <sz val="10.5"/>
        <color theme="10"/>
        <rFont val="Calibri"/>
        <family val="2"/>
      </rPr>
      <t>http://www.lacedelli.com</t>
    </r>
  </si>
  <si>
    <t/>
    <r>
      <rPr>
        <u/>
        <sz val="10.5"/>
        <color theme="10"/>
        <rFont val="Calibri"/>
        <family val="2"/>
      </rPr>
      <t>http://www.e2oinc.com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</si>
  <si>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五金,其他,办公文具,医药保健品及医疗器械,园林用品,家具,家居装饰品,家用电器,建筑及装饰材料,玩具,玻璃工艺品,箱包,餐厨用具</t>
    </r>
  </si>
  <si>
    <t/>
    <r>
      <rPr>
        <u/>
        <sz val="10.5"/>
        <color theme="10"/>
        <rFont val="Calibri"/>
        <family val="2"/>
      </rPr>
      <t>mycheng@e2oinc.com</t>
    </r>
  </si>
  <si>
    <t/>
    <r>
      <rPr>
        <u/>
        <sz val="10.5"/>
        <color theme="10"/>
        <rFont val="Calibri"/>
        <family val="2"/>
      </rPr>
      <t xml:space="preserve">ANDERSON TRADING</t>
    </r>
  </si>
  <si>
    <t/>
    <r>
      <rPr>
        <u/>
        <sz val="10.5"/>
        <color theme="10"/>
        <rFont val="Calibri"/>
        <family val="2"/>
      </rPr>
      <t xml:space="preserve">ORGANIZACION SORIANA 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</si>
  <si>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五金,医药保健品及医疗器械,园林用品,家用纺织品,工艺陶瓷,照明产品,玻璃工艺品,箱包,餐厨用具</t>
    </r>
  </si>
  <si>
    <t/>
    <r>
      <rPr>
        <u/>
        <sz val="10.5"/>
        <color theme="10"/>
        <rFont val="Calibri"/>
        <family val="2"/>
      </rPr>
      <t>ae-mexico@testritegroup.com</t>
    </r>
  </si>
  <si>
    <t/>
    <r>
      <rPr>
        <u/>
        <sz val="10.5"/>
        <color theme="10"/>
        <rFont val="Calibri"/>
        <family val="2"/>
      </rPr>
      <t>http://www.levent.com</t>
    </r>
  </si>
  <si>
    <t/>
    <r>
      <rPr>
        <u/>
        <sz val="10.5"/>
        <color theme="10"/>
        <rFont val="Calibri"/>
        <family val="2"/>
      </rPr>
      <t>gmentes@levent.com</t>
    </r>
  </si>
  <si>
    <t/>
    <r>
      <rPr>
        <u/>
        <sz val="10.5"/>
        <color theme="10"/>
        <rFont val="Calibri"/>
        <family val="2"/>
      </rPr>
      <t xml:space="preserve">LEVENT SANAYI</t>
    </r>
  </si>
  <si>
    <t/>
    <r>
      <rPr>
        <u/>
        <sz val="10.5"/>
        <color theme="10"/>
        <rFont val="Calibri"/>
        <family val="2"/>
      </rPr>
      <t>david@fullbillion.com</t>
    </r>
  </si>
  <si>
    <t/>
    <r>
      <rPr>
        <u/>
        <sz val="10.5"/>
        <color theme="10"/>
        <rFont val="Calibri"/>
        <family val="2"/>
      </rPr>
      <t>http://www.fullbillion.com</t>
    </r>
  </si>
  <si>
    <t/>
    <r>
      <rPr>
        <u/>
        <sz val="10.5"/>
        <color theme="10"/>
        <rFont val="Calibri"/>
        <family val="2"/>
      </rPr>
      <t xml:space="preserve">FULL BILLION</t>
    </r>
  </si>
  <si>
    <t/>
    <r>
      <rPr>
        <u/>
        <sz val="10.5"/>
        <color theme="10"/>
        <rFont val="Calibri"/>
        <family val="2"/>
      </rPr>
      <t>http://www.tommyvarden.ie</t>
    </r>
  </si>
  <si>
    <t/>
    <r>
      <rPr>
        <u/>
        <sz val="10.5"/>
        <color theme="10"/>
        <rFont val="Calibri"/>
        <family val="2"/>
      </rPr>
      <t xml:space="preserve">TOMMY VARDEN</t>
    </r>
  </si>
  <si>
    <t/>
    <r>
      <rPr>
        <u/>
        <sz val="10.5"/>
        <color theme="10"/>
        <rFont val="Calibri"/>
        <family val="2"/>
      </rPr>
      <t>http://www.newleaf.com</t>
    </r>
  </si>
  <si>
    <t/>
    <r>
      <rPr>
        <u/>
        <sz val="10.5"/>
        <color theme="10"/>
        <rFont val="Calibri"/>
        <family val="2"/>
      </rPr>
      <t xml:space="preserve">NEW LEAF INTERNATIONAL</t>
    </r>
  </si>
  <si>
    <t/>
    <r>
      <rPr>
        <u/>
        <sz val="10.5"/>
        <color theme="10"/>
        <rFont val="Calibri"/>
        <family val="2"/>
      </rPr>
      <t>renint@hotmail.com</t>
    </r>
  </si>
  <si>
    <t/>
    <r>
      <rPr>
        <u/>
        <sz val="10.5"/>
        <color theme="10"/>
        <rFont val="Calibri"/>
        <family val="2"/>
      </rPr>
      <t xml:space="preserve">A KLAASSEN</t>
    </r>
  </si>
  <si>
    <t/>
    <r>
      <rPr>
        <u/>
        <sz val="10.5"/>
        <color theme="10"/>
        <rFont val="Calibri"/>
        <family val="2"/>
      </rPr>
      <t>http://www.klaassen.nl</t>
    </r>
  </si>
  <si>
    <t/>
    <r>
      <rPr>
        <u/>
        <sz val="10.5"/>
        <color theme="10"/>
        <rFont val="Calibri"/>
        <family val="2"/>
      </rPr>
      <t>info@klaassen.nl</t>
    </r>
  </si>
  <si>
    <t/>
    <r>
      <rPr>
        <u/>
        <sz val="10.5"/>
        <color theme="10"/>
        <rFont val="Calibri"/>
        <family val="2"/>
      </rPr>
      <t>sfaulkner@bostoninternational.com</t>
    </r>
  </si>
  <si>
    <t/>
    <r>
      <rPr>
        <u/>
        <sz val="10.5"/>
        <color theme="10"/>
        <rFont val="Calibri"/>
        <family val="2"/>
      </rPr>
      <t>http://www.bostoninternational.com</t>
    </r>
  </si>
  <si>
    <t/>
    <r>
      <rPr>
        <u/>
        <sz val="10.5"/>
        <color theme="10"/>
        <rFont val="Calibri"/>
        <family val="2"/>
      </rPr>
      <t xml:space="preserve">BOSTON INTERNATIONAL</t>
    </r>
  </si>
  <si>
    <t/>
    <r>
      <rPr>
        <u/>
        <sz val="10.5"/>
        <color theme="10"/>
        <rFont val="Calibri"/>
        <family val="2"/>
      </rPr>
      <t>riwi.armann@t-online.de</t>
    </r>
  </si>
  <si>
    <t/>
    <r>
      <rPr>
        <u/>
        <sz val="10.5"/>
        <color theme="10"/>
        <rFont val="Calibri"/>
        <family val="2"/>
      </rPr>
      <t>http://www.fwglas.com</t>
    </r>
  </si>
  <si>
    <t/>
    <r>
      <rPr>
        <u/>
        <sz val="10.5"/>
        <color theme="10"/>
        <rFont val="Calibri"/>
        <family val="2"/>
      </rPr>
      <t>FW-GLAS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</si>
  <si>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体育及旅游休闲用品,其他,医药保健品及医疗器械,家具,家居用品,家用电器,工艺陶瓷,照明产品,玻璃工艺品,箱包,鞋,餐厨用具</t>
    </r>
  </si>
  <si>
    <t/>
    <r>
      <rPr>
        <u/>
        <sz val="10.5"/>
        <color theme="10"/>
        <rFont val="Calibri"/>
        <family val="2"/>
      </rPr>
      <t>info@eurofashion.be</t>
    </r>
  </si>
  <si>
    <t/>
    <r>
      <rPr>
        <u/>
        <sz val="10.5"/>
        <color theme="10"/>
        <rFont val="Calibri"/>
        <family val="2"/>
      </rPr>
      <t>http://www.eurofashion.be</t>
    </r>
  </si>
  <si>
    <t/>
    <r>
      <rPr>
        <u/>
        <sz val="10.5"/>
        <color theme="10"/>
        <rFont val="Calibri"/>
        <family val="2"/>
      </rPr>
      <t>EUROFASHION</t>
    </r>
  </si>
  <si>
    <t/>
    <r>
      <rPr>
        <u/>
        <sz val="10.5"/>
        <color theme="10"/>
        <rFont val="Calibri"/>
        <family val="2"/>
      </rPr>
      <t xml:space="preserve">ALL WAYS FWDG</t>
    </r>
  </si>
  <si>
    <t/>
    <r>
      <rPr>
        <u/>
        <sz val="10.5"/>
        <color theme="10"/>
        <rFont val="Calibri"/>
        <family val="2"/>
      </rPr>
      <t xml:space="preserve">NEW ANES TRADING</t>
    </r>
  </si>
  <si>
    <t/>
    <r>
      <rPr>
        <u/>
        <sz val="10.5"/>
        <color theme="10"/>
        <rFont val="Calibri"/>
        <family val="2"/>
      </rPr>
      <t>anes@eureka.lk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</si>
  <si>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五金,体育及旅游休闲用品,其他,家用纺织品,工艺陶瓷,玻璃工艺品,箱包,鞋,餐厨用具</t>
    </r>
  </si>
  <si>
    <t/>
    <r>
      <rPr>
        <u/>
        <sz val="10.5"/>
        <color theme="10"/>
        <rFont val="Calibri"/>
        <family val="2"/>
      </rPr>
      <t>NKOK</t>
    </r>
  </si>
  <si>
    <t/>
    <r>
      <rPr>
        <u/>
        <sz val="10.5"/>
        <color theme="10"/>
        <rFont val="Calibri"/>
        <family val="2"/>
      </rPr>
      <t>chowmk@oktoys.com</t>
    </r>
  </si>
  <si>
    <t/>
    <r>
      <rPr>
        <u/>
        <sz val="10.5"/>
        <color theme="10"/>
        <rFont val="Calibri"/>
        <family val="2"/>
      </rPr>
      <t>http://www.nkok.com</t>
    </r>
  </si>
  <si>
    <t/>
    <r>
      <rPr>
        <u/>
        <sz val="10.5"/>
        <color theme="10"/>
        <rFont val="Calibri"/>
        <family val="2"/>
      </rPr>
      <t>delphine.degreef@jh-intl.com</t>
    </r>
  </si>
  <si>
    <t/>
    <r>
      <rPr>
        <u/>
        <sz val="10.5"/>
        <color theme="10"/>
        <rFont val="Calibri"/>
        <family val="2"/>
      </rPr>
      <t>http://www.jh-intl.com</t>
    </r>
  </si>
  <si>
    <t/>
    <r>
      <rPr>
        <u/>
        <sz val="10.5"/>
        <color theme="10"/>
        <rFont val="Calibri"/>
        <family val="2"/>
      </rPr>
      <t xml:space="preserve">J &amp; H INTERNATIONAL (EUROPE)</t>
    </r>
  </si>
  <si>
    <t/>
    <r>
      <rPr>
        <u/>
        <sz val="10.5"/>
        <color theme="10"/>
        <rFont val="Calibri"/>
        <family val="2"/>
      </rPr>
      <t>markson@luckyco.com</t>
    </r>
    <r>
      <t>.tw</t>
    </r>
  </si>
  <si>
    <t/>
    <r>
      <rPr>
        <u/>
        <sz val="10.5"/>
        <color theme="10"/>
        <rFont val="Calibri"/>
        <family val="2"/>
      </rPr>
      <t xml:space="preserve">LUCKY INDUSTRIAL</t>
    </r>
  </si>
  <si>
    <t/>
    <r>
      <rPr>
        <u/>
        <sz val="10.5"/>
        <color theme="10"/>
        <rFont val="Calibri"/>
        <family val="2"/>
      </rPr>
      <t>http://www.luckyco.com.tw</t>
    </r>
  </si>
  <si>
    <t/>
    <r>
      <rPr>
        <u/>
        <sz val="10.5"/>
        <color theme="10"/>
        <rFont val="Calibri"/>
        <family val="2"/>
      </rPr>
      <t xml:space="preserve">ESSENTIAL AIR &amp; SEA SDN</t>
    </r>
  </si>
  <si>
    <t/>
    <r>
      <rPr>
        <u/>
        <sz val="10.5"/>
        <color theme="10"/>
        <rFont val="Calibri"/>
        <family val="2"/>
      </rPr>
      <t>eycm@nasioncom.net</t>
    </r>
  </si>
  <si>
    <t/>
    <r>
      <rPr>
        <u/>
        <sz val="10.5"/>
        <color theme="10"/>
        <rFont val="Calibri"/>
        <family val="2"/>
      </rPr>
      <t>http://www.nasioncom.net</t>
    </r>
  </si>
  <si>
    <t/>
    <r>
      <rPr>
        <u/>
        <sz val="10.5"/>
        <color theme="10"/>
        <rFont val="Calibri"/>
        <family val="2"/>
      </rPr>
      <t>http://www.mahroos.com</t>
    </r>
  </si>
  <si>
    <t/>
    <r>
      <rPr>
        <u/>
        <sz val="10.5"/>
        <color theme="10"/>
        <rFont val="Calibri"/>
        <family val="2"/>
      </rPr>
      <t>ALMAHROOS</t>
    </r>
  </si>
  <si>
    <t/>
    <r>
      <rPr>
        <u/>
        <sz val="10.5"/>
        <color theme="10"/>
        <rFont val="Calibri"/>
        <family val="2"/>
      </rPr>
      <t>almahroos@mahroos.com</t>
    </r>
  </si>
  <si>
    <t/>
    <r>
      <rPr>
        <u/>
        <sz val="10.5"/>
        <color theme="10"/>
        <rFont val="Calibri"/>
        <family val="2"/>
      </rPr>
      <t xml:space="preserve">
OIRA</t>
    </r>
  </si>
  <si>
    <t/>
    <r>
      <rPr>
        <u/>
        <sz val="10.5"/>
        <color theme="10"/>
        <rFont val="Calibri"/>
        <family val="2"/>
      </rPr>
      <t>http://www.oiler.co.jp</t>
    </r>
  </si>
  <si>
    <t/>
    <r>
      <rPr>
        <u/>
        <sz val="10.5"/>
        <color theme="10"/>
        <rFont val="Calibri"/>
        <family val="2"/>
      </rPr>
      <t xml:space="preserve">GLORY BRIGHT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</si>
  <si>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体育及旅游休闲用品,家具,家居装饰品,家用电器,玩具,玻璃工艺品,餐厨用具</t>
    </r>
  </si>
  <si>
    <t/>
    <r>
      <rPr>
        <u/>
        <sz val="10.5"/>
        <color theme="10"/>
        <rFont val="Calibri"/>
        <family val="2"/>
      </rPr>
      <t>gloryb@netvigator.com</t>
    </r>
  </si>
  <si>
    <t/>
    <r>
      <rPr>
        <u/>
        <sz val="10.5"/>
        <color theme="10"/>
        <rFont val="Calibri"/>
        <family val="2"/>
      </rPr>
      <t>http://www.abdallaomari.com</t>
    </r>
  </si>
  <si>
    <t/>
    <r>
      <rPr>
        <u/>
        <sz val="10.5"/>
        <color theme="10"/>
        <rFont val="Calibri"/>
        <family val="2"/>
      </rPr>
      <t>AL-OMARI</t>
    </r>
  </si>
  <si>
    <t/>
    <r>
      <rPr>
        <u/>
        <sz val="10.5"/>
        <color theme="10"/>
        <rFont val="Calibri"/>
        <family val="2"/>
      </rPr>
      <t>ehsan@ms2.hinet.net</t>
    </r>
  </si>
  <si>
    <t/>
    <r>
      <rPr>
        <u/>
        <sz val="10.5"/>
        <color theme="10"/>
        <rFont val="Calibri"/>
        <family val="2"/>
      </rPr>
      <t xml:space="preserve">HEART S IINSPIRATION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</si>
  <si>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五金,体育及旅游休闲用品,其他,办公文具,医药保健品及医疗器械,家具,家用电器,家用纺织品,工艺陶瓷,服装饰物及配件,玻璃工艺品,箱包,食品,餐厨用具</t>
    </r>
  </si>
  <si>
    <t/>
    <r>
      <rPr>
        <u/>
        <sz val="10.5"/>
        <color theme="10"/>
        <rFont val="Calibri"/>
        <family val="2"/>
      </rPr>
      <t>mmo_1@yahoo.com</t>
    </r>
  </si>
  <si>
    <t/>
    <r>
      <rPr>
        <u/>
        <sz val="10.5"/>
        <color theme="10"/>
        <rFont val="Calibri"/>
        <family val="2"/>
      </rPr>
      <t xml:space="preserve">RAFEL TRADING EST</t>
    </r>
  </si>
  <si>
    <t/>
    <r>
      <rPr>
        <u/>
        <sz val="10.5"/>
        <color theme="10"/>
        <rFont val="Calibri"/>
        <family val="2"/>
      </rPr>
      <t>bjones@saltonusa.com</t>
    </r>
  </si>
  <si>
    <t/>
    <r>
      <rPr>
        <u/>
        <sz val="10.5"/>
        <color theme="10"/>
        <rFont val="Calibri"/>
        <family val="2"/>
      </rPr>
      <t>http://www.saltonusa.com</t>
    </r>
  </si>
  <si>
    <t/>
    <r>
      <rPr>
        <u/>
        <sz val="10.5"/>
        <color theme="10"/>
        <rFont val="Calibri"/>
        <family val="2"/>
      </rPr>
      <t>SALTON</t>
    </r>
  </si>
  <si>
    <t/>
    <r>
      <rPr>
        <u/>
        <sz val="10.5"/>
        <color theme="10"/>
        <rFont val="Calibri"/>
        <family val="2"/>
      </rPr>
      <t>http://www.smartmaple.com</t>
    </r>
  </si>
  <si>
    <t/>
    <r>
      <rPr>
        <u/>
        <sz val="10.5"/>
        <color theme="10"/>
        <rFont val="Calibri"/>
        <family val="2"/>
      </rPr>
      <t>info@smartmaple.com</t>
    </r>
  </si>
  <si>
    <t/>
    <r>
      <rPr>
        <u/>
        <sz val="10.5"/>
        <color theme="10"/>
        <rFont val="Calibri"/>
        <family val="2"/>
      </rPr>
      <t xml:space="preserve">SMART MAPLE</t>
    </r>
  </si>
  <si>
    <t/>
    <r>
      <rPr>
        <u/>
        <sz val="10.5"/>
        <color theme="10"/>
        <rFont val="Calibri"/>
        <family val="2"/>
      </rPr>
      <t>info@domestic.com.cy</t>
    </r>
  </si>
  <si>
    <t/>
    <r>
      <rPr>
        <u/>
        <sz val="10.5"/>
        <color theme="10"/>
        <rFont val="Calibri"/>
        <family val="2"/>
      </rPr>
      <t xml:space="preserve">
DOMESTICA</t>
    </r>
  </si>
  <si>
    <t/>
    <r>
      <rPr>
        <u/>
        <sz val="10.5"/>
        <color theme="10"/>
        <rFont val="Calibri"/>
        <family val="2"/>
      </rPr>
      <t>http://www.domestic.com.cy</t>
    </r>
  </si>
  <si>
    <t/>
    <r>
      <rPr>
        <u/>
        <sz val="10.5"/>
        <color theme="10"/>
        <rFont val="Calibri"/>
        <family val="2"/>
      </rPr>
      <t>http://www.hotelisboa.com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</si>
  <si>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体育及旅游休闲用品,办公文具,医药保健品及医疗器械,家用电器,箱包,钟表眼镜,铁石装饰品及户外水疗设施,食品,餐厨用具</t>
    </r>
  </si>
  <si>
    <t/>
    <r>
      <rPr>
        <u/>
        <sz val="10.5"/>
        <color theme="10"/>
        <rFont val="Calibri"/>
        <family val="2"/>
      </rPr>
      <t>emd@hotelisboa.com</t>
    </r>
  </si>
  <si>
    <t/>
    <r>
      <rPr>
        <u/>
        <sz val="10.5"/>
        <color theme="10"/>
        <rFont val="Calibri"/>
        <family val="2"/>
      </rPr>
      <t xml:space="preserve">HOTEL LISBOA</t>
    </r>
  </si>
  <si>
    <t/>
    <r>
      <rPr>
        <u/>
        <sz val="10.5"/>
        <color theme="10"/>
        <rFont val="Calibri"/>
        <family val="2"/>
      </rPr>
      <t xml:space="preserve">BELDIS G C V</t>
    </r>
  </si>
  <si>
    <t/>
    <r>
      <rPr>
        <u/>
        <sz val="10.5"/>
        <color theme="10"/>
        <rFont val="Calibri"/>
        <family val="2"/>
      </rPr>
      <t>beldts@skynet.be</t>
    </r>
  </si>
  <si>
    <t/>
    <r>
      <rPr>
        <u/>
        <sz val="10.5"/>
        <color theme="10"/>
        <rFont val="Calibri"/>
        <family val="2"/>
      </rPr>
      <t>pisces3@eircom.net</t>
    </r>
  </si>
  <si>
    <t/>
    <r>
      <rPr>
        <u/>
        <sz val="10.5"/>
        <color theme="10"/>
        <rFont val="Calibri"/>
        <family val="2"/>
      </rPr>
      <t>ALLENELLA</t>
    </r>
  </si>
  <si>
    <t/>
    <r>
      <rPr>
        <u/>
        <sz val="10.5"/>
        <color theme="10"/>
        <rFont val="Calibri"/>
        <family val="2"/>
      </rPr>
      <t xml:space="preserve">ADOLFO FELISATI &amp; C</t>
    </r>
  </si>
  <si>
    <t/>
    <r>
      <rPr>
        <u/>
        <sz val="10.5"/>
        <color theme="10"/>
        <rFont val="Calibri"/>
        <family val="2"/>
      </rPr>
      <t>info@felisati.it</t>
    </r>
  </si>
  <si>
    <t/>
    <r>
      <rPr>
        <u/>
        <sz val="10.5"/>
        <color theme="10"/>
        <rFont val="Calibri"/>
        <family val="2"/>
      </rPr>
      <t>http://www.felisati.it</t>
    </r>
  </si>
  <si>
    <t/>
    <r>
      <rPr>
        <u/>
        <sz val="10.5"/>
        <color theme="10"/>
        <rFont val="Calibri"/>
        <family val="2"/>
      </rPr>
      <t>http://www.shoprite.co.za</t>
    </r>
  </si>
  <si>
    <t/>
    <r>
      <rPr>
        <u/>
        <sz val="10.5"/>
        <color theme="10"/>
        <rFont val="Calibri"/>
        <family val="2"/>
      </rPr>
      <t>dfraser@shoprite.co</t>
    </r>
    <r>
      <t>.za</t>
    </r>
  </si>
  <si>
    <t/>
    <r>
      <rPr>
        <u/>
        <sz val="10.5"/>
        <color theme="10"/>
        <rFont val="Calibri"/>
        <family val="2"/>
      </rPr>
      <t xml:space="preserve">OK FURNITURE</t>
    </r>
  </si>
  <si>
    <t/>
    <r>
      <rPr>
        <u/>
        <sz val="10.5"/>
        <color theme="10"/>
        <rFont val="Calibri"/>
        <family val="2"/>
      </rPr>
      <t>agora.tec.jf@wanadoo.fr</t>
    </r>
  </si>
  <si>
    <t/>
    <r>
      <rPr>
        <u/>
        <sz val="10.5"/>
        <color theme="10"/>
        <rFont val="Calibri"/>
        <family val="2"/>
      </rPr>
      <t xml:space="preserve">AGORA TEC</t>
    </r>
  </si>
  <si>
    <t/>
    <r>
      <rPr>
        <u/>
        <sz val="10.5"/>
        <color theme="10"/>
        <rFont val="Calibri"/>
        <family val="2"/>
      </rPr>
      <t>http://www.la-especial.com</t>
    </r>
  </si>
  <si>
    <t/>
    <r>
      <rPr>
        <u/>
        <sz val="10.5"/>
        <color theme="10"/>
        <rFont val="Calibri"/>
        <family val="2"/>
      </rPr>
      <t>info@la-especial.com</t>
    </r>
  </si>
  <si>
    <t/>
    <r>
      <rPr>
        <u/>
        <sz val="10.5"/>
        <color theme="10"/>
        <rFont val="Calibri"/>
        <family val="2"/>
      </rPr>
      <t xml:space="preserve">LA ESPECIAL INTERNATIONAL</t>
    </r>
  </si>
  <si>
    <t/>
    <r>
      <rPr>
        <u/>
        <sz val="10.5"/>
        <color theme="10"/>
        <rFont val="Calibri"/>
        <family val="2"/>
      </rPr>
      <t xml:space="preserve">MOHAMMED ABDULRAHMAN AL-BAHAR</t>
    </r>
  </si>
  <si>
    <t/>
    <r>
      <rPr>
        <u/>
        <sz val="10.5"/>
        <color theme="10"/>
        <rFont val="Calibri"/>
        <family val="2"/>
      </rPr>
      <t>http://www.albahar.co.ae</t>
    </r>
  </si>
  <si>
    <t/>
    <r>
      <rPr>
        <u/>
        <sz val="10.5"/>
        <color theme="10"/>
        <rFont val="Calibri"/>
        <family val="2"/>
      </rPr>
      <t xml:space="preserve">CHR AGATHOCLEOUS</t>
    </r>
  </si>
  <si>
    <t/>
    <r>
      <rPr>
        <u/>
        <sz val="10.5"/>
        <color theme="10"/>
        <rFont val="Calibri"/>
        <family val="2"/>
      </rPr>
      <t>http://www.agathocleous.com.cy</t>
    </r>
  </si>
  <si>
    <t/>
    <r>
      <rPr>
        <u/>
        <sz val="10.5"/>
        <color theme="10"/>
        <rFont val="Calibri"/>
        <family val="2"/>
      </rPr>
      <t>agathocleous@cytanet.com.cy</t>
    </r>
  </si>
  <si>
    <t/>
    <r>
      <rPr>
        <u/>
        <sz val="10.5"/>
        <color theme="10"/>
        <rFont val="Calibri"/>
        <family val="2"/>
      </rPr>
      <t>http://www.inka-impex.si</t>
    </r>
  </si>
  <si>
    <t/>
    <r>
      <rPr>
        <u/>
        <sz val="10.5"/>
        <color theme="10"/>
        <rFont val="Calibri"/>
        <family val="2"/>
      </rPr>
      <t xml:space="preserve">INKA IMPEX D O O</t>
    </r>
  </si>
  <si>
    <t/>
    <r>
      <rPr>
        <u/>
        <sz val="10.5"/>
        <color theme="10"/>
        <rFont val="Calibri"/>
        <family val="2"/>
      </rPr>
      <t>inka-impex@siol.net</t>
    </r>
  </si>
  <si>
    <t/>
    <r>
      <rPr>
        <u/>
        <sz val="10.5"/>
        <color theme="10"/>
        <rFont val="Calibri"/>
        <family val="2"/>
      </rPr>
      <t xml:space="preserve">SRICHAND GOPUMAL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</si>
  <si>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体育及旅游休闲用品,其他,卫浴设备,工艺陶瓷,建筑及装饰材料,服装饰物及配件,玩具,箱包,鞋,食品,餐厨用具</t>
    </r>
  </si>
  <si>
    <t/>
    <r>
      <rPr>
        <u/>
        <sz val="10.5"/>
        <color theme="10"/>
        <rFont val="Calibri"/>
        <family val="2"/>
      </rPr>
      <t>bijusudhakaran@yahoo.com</t>
    </r>
  </si>
  <si>
    <t/>
    <r>
      <rPr>
        <u/>
        <sz val="10.5"/>
        <color theme="10"/>
        <rFont val="Calibri"/>
        <family val="2"/>
      </rPr>
      <t xml:space="preserve">SWAN INTERNATIONAL TRADERS</t>
    </r>
  </si>
  <si>
    <t/>
    <r>
      <rPr>
        <u/>
        <sz val="10.5"/>
        <color theme="10"/>
        <rFont val="Calibri"/>
        <family val="2"/>
      </rPr>
      <t xml:space="preserve">AL DAN TRADING</t>
    </r>
  </si>
  <si>
    <t/>
    <r>
      <rPr>
        <u/>
        <sz val="10.5"/>
        <color theme="10"/>
        <rFont val="Calibri"/>
        <family val="2"/>
      </rPr>
      <t>h-salehico@yahoo.com</t>
    </r>
  </si>
  <si>
    <t/>
    <r>
      <rPr>
        <u/>
        <sz val="10.5"/>
        <color theme="10"/>
        <rFont val="Calibri"/>
        <family val="2"/>
      </rPr>
      <t xml:space="preserve">SALEHI KITCHENWARE PRODUCTION</t>
    </r>
  </si>
  <si>
    <t/>
    <r>
      <rPr>
        <u/>
        <sz val="10.5"/>
        <color theme="10"/>
        <rFont val="Calibri"/>
        <family val="2"/>
      </rPr>
      <t>ATRINA</t>
    </r>
  </si>
  <si>
    <t/>
    <r>
      <rPr>
        <u/>
        <sz val="10.5"/>
        <color theme="10"/>
        <rFont val="Calibri"/>
        <family val="2"/>
      </rPr>
      <t>http://www.atriina.com</t>
    </r>
  </si>
  <si>
    <t/>
    <r>
      <rPr>
        <u/>
        <sz val="10.5"/>
        <color theme="10"/>
        <rFont val="Calibri"/>
        <family val="2"/>
      </rPr>
      <t>http://www.takeyaburashi.co.jp</t>
    </r>
  </si>
  <si>
    <t/>
    <r>
      <rPr>
        <u/>
        <sz val="10.5"/>
        <color theme="10"/>
        <rFont val="Calibri"/>
        <family val="2"/>
      </rPr>
      <t xml:space="preserve">TAKEYA BURASHI KOGYO</t>
    </r>
  </si>
  <si>
    <t/>
    <r>
      <rPr>
        <u/>
        <sz val="10.5"/>
        <color theme="10"/>
        <rFont val="Calibri"/>
        <family val="2"/>
      </rPr>
      <t xml:space="preserve">ZHONGSHENG INTERNATIONAL (THAILAND)</t>
    </r>
  </si>
  <si>
    <t/>
    <r>
      <rPr>
        <u/>
        <sz val="10.5"/>
        <color theme="10"/>
        <rFont val="Calibri"/>
        <family val="2"/>
      </rPr>
      <t>anusornbzb@hotmail.com</t>
    </r>
  </si>
  <si>
    <t/>
    <r>
      <rPr>
        <u/>
        <sz val="10.5"/>
        <color theme="10"/>
        <rFont val="Calibri"/>
        <family val="2"/>
      </rPr>
      <t>ATRON</t>
    </r>
  </si>
  <si>
    <t/>
    <r>
      <rPr>
        <u/>
        <sz val="10.5"/>
        <color theme="10"/>
        <rFont val="Calibri"/>
        <family val="2"/>
      </rPr>
      <t>cm@atron.ca</t>
    </r>
  </si>
  <si>
    <t/>
    <r>
      <rPr>
        <u/>
        <sz val="10.5"/>
        <color theme="10"/>
        <rFont val="Calibri"/>
        <family val="2"/>
      </rPr>
      <t>http://www.atron.ca</t>
    </r>
  </si>
  <si>
    <t/>
    <r>
      <rPr>
        <u/>
        <sz val="10.5"/>
        <color theme="10"/>
        <rFont val="Calibri"/>
        <family val="2"/>
      </rPr>
      <t>http://www.kawanlama.com</t>
    </r>
  </si>
  <si>
    <t/>
    <r>
      <rPr>
        <u/>
        <sz val="10.5"/>
        <color theme="10"/>
        <rFont val="Calibri"/>
        <family val="2"/>
      </rPr>
      <t>angelaaneke@kawanlama.com</t>
    </r>
  </si>
  <si>
    <t/>
    <r>
      <rPr>
        <u/>
        <sz val="10.5"/>
        <color theme="10"/>
        <rFont val="Calibri"/>
        <family val="2"/>
      </rPr>
      <t xml:space="preserve">ACE HARDWARE INDONESIA</t>
    </r>
  </si>
  <si>
    <t/>
    <r>
      <rPr>
        <u/>
        <sz val="10.5"/>
        <color theme="10"/>
        <rFont val="Calibri"/>
        <family val="2"/>
      </rPr>
      <t xml:space="preserve">PROSPERITY USA</t>
    </r>
  </si>
  <si>
    <t/>
    <r>
      <rPr>
        <u/>
        <sz val="10.5"/>
        <color theme="10"/>
        <rFont val="Calibri"/>
        <family val="2"/>
      </rPr>
      <t>lx_prosperity@yahoo.com</t>
    </r>
  </si>
  <si>
    <t/>
    <r>
      <rPr>
        <u/>
        <sz val="10.5"/>
        <color theme="10"/>
        <rFont val="Calibri"/>
        <family val="2"/>
      </rPr>
      <t xml:space="preserve">EXECUTIVE LIN INVESTMENTS</t>
    </r>
  </si>
  <si>
    <t/>
    <r>
      <rPr>
        <u/>
        <sz val="10.5"/>
        <color theme="10"/>
        <rFont val="Calibri"/>
        <family val="2"/>
      </rPr>
      <t>imagetech@mweb.co</t>
    </r>
    <r>
      <t>.za</t>
    </r>
  </si>
  <si>
    <t/>
    <r>
      <rPr>
        <u/>
        <sz val="10.5"/>
        <color theme="10"/>
        <rFont val="Calibri"/>
        <family val="2"/>
      </rPr>
      <t>suneelswaika@rediffmail.com</t>
    </r>
  </si>
  <si>
    <t/>
    <r>
      <rPr>
        <u/>
        <sz val="10.5"/>
        <color theme="10"/>
        <rFont val="Calibri"/>
        <family val="2"/>
      </rPr>
      <t xml:space="preserve">KAURO RESINS</t>
    </r>
  </si>
  <si>
    <t/>
    <r>
      <rPr>
        <u/>
        <sz val="10.5"/>
        <color theme="10"/>
        <rFont val="Calibri"/>
        <family val="2"/>
      </rPr>
      <t>kmowling@sympatico.ca</t>
    </r>
  </si>
  <si>
    <t/>
    <r>
      <rPr>
        <u/>
        <sz val="10.5"/>
        <color theme="10"/>
        <rFont val="Calibri"/>
        <family val="2"/>
      </rPr>
      <t xml:space="preserve">K MOWLING &amp; ASSOCIATES</t>
    </r>
  </si>
  <si>
    <t/>
    <r>
      <rPr>
        <u/>
        <sz val="10.5"/>
        <color theme="10"/>
        <rFont val="Calibri"/>
        <family val="2"/>
      </rPr>
      <t xml:space="preserve">FISHER WORLD WIDE IMPORT/EXPORT</t>
    </r>
  </si>
  <si>
    <t/>
    <r>
      <rPr>
        <u/>
        <sz val="10.5"/>
        <color theme="10"/>
        <rFont val="Calibri"/>
        <family val="2"/>
      </rPr>
      <t>rfisher268@aol.com</t>
    </r>
  </si>
  <si>
    <t/>
    <r>
      <rPr>
        <u/>
        <sz val="10.5"/>
        <color theme="10"/>
        <rFont val="Calibri"/>
        <family val="2"/>
      </rPr>
      <t xml:space="preserve">HOME TECH INDUSTRIES</t>
    </r>
  </si>
  <si>
    <t/>
    <r>
      <rPr>
        <u/>
        <sz val="10.5"/>
        <color theme="10"/>
        <rFont val="Calibri"/>
        <family val="2"/>
      </rPr>
      <t>info@hometech-industries.com.hk</t>
    </r>
  </si>
  <si>
    <t/>
    <r>
      <rPr>
        <u/>
        <sz val="10.5"/>
        <color theme="10"/>
        <rFont val="Calibri"/>
        <family val="2"/>
      </rPr>
      <t>http://www.hometech-industries.com.hk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</si>
  <si>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五金,体育及旅游休闲用品,其他,化工产品,大型机械及设备,家具,家居用品,家用纺织品,工艺陶瓷,服装饰物及配件,玩具,玻璃工艺品,箱包,钟表眼镜,食品,餐厨用具</t>
    </r>
  </si>
  <si>
    <t/>
    <r>
      <rPr>
        <u/>
        <sz val="10.5"/>
        <color theme="10"/>
        <rFont val="Calibri"/>
        <family val="2"/>
      </rPr>
      <t>newworldfoods@yahoo.com</t>
    </r>
  </si>
  <si>
    <t/>
    <r>
      <rPr>
        <u/>
        <sz val="10.5"/>
        <color theme="10"/>
        <rFont val="Calibri"/>
        <family val="2"/>
      </rPr>
      <t xml:space="preserve">NEW WORLD FOODS ENT</t>
    </r>
  </si>
  <si>
    <t/>
    <r>
      <rPr>
        <u/>
        <sz val="10.5"/>
        <color theme="10"/>
        <rFont val="Calibri"/>
        <family val="2"/>
      </rPr>
      <t>NAA</t>
    </r>
  </si>
  <si>
    <t/>
    <r>
      <rPr>
        <u/>
        <sz val="10.5"/>
        <color theme="10"/>
        <rFont val="Calibri"/>
        <family val="2"/>
      </rPr>
      <t>http://www.naa.ie</t>
    </r>
  </si>
  <si>
    <t/>
    <r>
      <rPr>
        <u/>
        <sz val="10.5"/>
        <color theme="10"/>
        <rFont val="Calibri"/>
        <family val="2"/>
      </rPr>
      <t xml:space="preserve">BEN ARI ARTS</t>
    </r>
  </si>
  <si>
    <t/>
    <r>
      <rPr>
        <u/>
        <sz val="10.5"/>
        <color theme="10"/>
        <rFont val="Calibri"/>
        <family val="2"/>
      </rPr>
      <t>http://www.ceraform.co.uk</t>
    </r>
  </si>
  <si>
    <t/>
    <r>
      <rPr>
        <u/>
        <sz val="10.5"/>
        <color theme="10"/>
        <rFont val="Calibri"/>
        <family val="2"/>
      </rPr>
      <t>CERAFORM</t>
    </r>
  </si>
  <si>
    <t/>
    <r>
      <rPr>
        <u/>
        <sz val="10.5"/>
        <color theme="10"/>
        <rFont val="Calibri"/>
        <family val="2"/>
      </rPr>
      <t>cityrich@netvigator.com</t>
    </r>
  </si>
  <si>
    <t/>
    <r>
      <rPr>
        <u/>
        <sz val="10.5"/>
        <color theme="10"/>
        <rFont val="Calibri"/>
        <family val="2"/>
      </rPr>
      <t xml:space="preserve">CITY RICH INTERNATIONAL ENTERPRISES</t>
    </r>
  </si>
  <si>
    <t/>
    <r>
      <rPr>
        <u/>
        <sz val="10.5"/>
        <color theme="10"/>
        <rFont val="Calibri"/>
        <family val="2"/>
      </rPr>
      <t>http://www.laporcellanabianca.it</t>
    </r>
  </si>
  <si>
    <t/>
    <r>
      <rPr>
        <u/>
        <sz val="10.5"/>
        <color theme="10"/>
        <rFont val="Calibri"/>
        <family val="2"/>
      </rPr>
      <t>info@laporcellanabianca.it</t>
    </r>
  </si>
  <si>
    <t/>
    <r>
      <rPr>
        <u/>
        <sz val="10.5"/>
        <color theme="10"/>
        <rFont val="Calibri"/>
        <family val="2"/>
      </rPr>
      <t xml:space="preserve">LA PORCELLANA BIANCA</t>
    </r>
  </si>
  <si>
    <t/>
    <r>
      <rPr>
        <u/>
        <sz val="10.5"/>
        <color theme="10"/>
        <rFont val="Calibri"/>
        <family val="2"/>
      </rPr>
      <t>shimada@nordiska.co</t>
    </r>
    <r>
      <t>.jp</t>
    </r>
  </si>
  <si>
    <t/>
    <r>
      <rPr>
        <u/>
        <sz val="10.5"/>
        <color theme="10"/>
        <rFont val="Calibri"/>
        <family val="2"/>
      </rPr>
      <t>http://www.nordiska.co.jp</t>
    </r>
  </si>
  <si>
    <t/>
    <r>
      <rPr>
        <u/>
        <sz val="10.5"/>
        <color theme="10"/>
        <rFont val="Calibri"/>
        <family val="2"/>
      </rPr>
      <t xml:space="preserve">NORDISKA-HUS JAPAN</t>
    </r>
  </si>
  <si>
    <t/>
    <r>
      <rPr>
        <u/>
        <sz val="10.5"/>
        <color theme="10"/>
        <rFont val="Calibri"/>
        <family val="2"/>
      </rPr>
      <t>FAGNER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</si>
  <si>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体育及旅游休闲用品,其他,医药保健品及医疗器械,家具,家用纺织品,工艺陶瓷,玻璃工艺品,箱包,鞋,餐厨用具</t>
    </r>
  </si>
  <si>
    <t/>
    <r>
      <rPr>
        <u/>
        <sz val="10.5"/>
        <color theme="10"/>
        <rFont val="Calibri"/>
        <family val="2"/>
      </rPr>
      <t>tonyliane008@hotmail.com</t>
    </r>
  </si>
  <si>
    <t/>
    <r>
      <rPr>
        <u/>
        <sz val="10.5"/>
        <color theme="10"/>
        <rFont val="Calibri"/>
        <family val="2"/>
      </rPr>
      <t>http://www.fagner.net.lb</t>
    </r>
  </si>
  <si>
    <t/>
    <r>
      <rPr>
        <u/>
        <sz val="10.5"/>
        <color theme="10"/>
        <rFont val="Calibri"/>
        <family val="2"/>
      </rPr>
      <t xml:space="preserve">DB TECH SERVICES</t>
    </r>
  </si>
  <si>
    <t/>
    <r>
      <rPr>
        <u/>
        <sz val="10.5"/>
        <color theme="10"/>
        <rFont val="Calibri"/>
        <family val="2"/>
      </rPr>
      <t>http://www.dbtech.com.hk</t>
    </r>
  </si>
  <si>
    <t/>
    <r>
      <rPr>
        <u/>
        <sz val="10.5"/>
        <color theme="10"/>
        <rFont val="Calibri"/>
        <family val="2"/>
      </rPr>
      <t>cywong@dbtech.com.hk</t>
    </r>
  </si>
  <si>
    <t/>
    <r>
      <rPr>
        <u/>
        <sz val="10.5"/>
        <color theme="10"/>
        <rFont val="Calibri"/>
        <family val="2"/>
      </rPr>
      <t>skytiger@usa.com</t>
    </r>
  </si>
  <si>
    <t/>
    <r>
      <rPr>
        <u/>
        <sz val="10.5"/>
        <color theme="10"/>
        <rFont val="Calibri"/>
        <family val="2"/>
      </rPr>
      <t>DRAGONFIRE</t>
    </r>
  </si>
  <si>
    <t/>
    <r>
      <rPr>
        <u/>
        <sz val="10.5"/>
        <color theme="10"/>
        <rFont val="Calibri"/>
        <family val="2"/>
      </rPr>
      <t>http://www.dragonfire.net</t>
    </r>
  </si>
  <si>
    <t/>
    <r>
      <rPr>
        <u/>
        <sz val="10.5"/>
        <color theme="10"/>
        <rFont val="Calibri"/>
        <family val="2"/>
      </rPr>
      <t xml:space="preserve">OYA SHOTEN</t>
    </r>
  </si>
  <si>
    <t/>
    <r>
      <rPr>
        <u/>
        <sz val="10.5"/>
        <color theme="10"/>
        <rFont val="Calibri"/>
        <family val="2"/>
      </rPr>
      <t>lk53929@netvigator.com</t>
    </r>
  </si>
  <si>
    <t/>
    <r>
      <rPr>
        <u/>
        <sz val="10.5"/>
        <color theme="10"/>
        <rFont val="Calibri"/>
        <family val="2"/>
      </rPr>
      <t>KONIG</t>
    </r>
  </si>
  <si>
    <t/>
    <r>
      <rPr>
        <u/>
        <sz val="10.5"/>
        <color theme="10"/>
        <rFont val="Calibri"/>
        <family val="2"/>
      </rPr>
      <t>HANNA</t>
    </r>
  </si>
  <si>
    <t/>
    <r>
      <rPr>
        <u/>
        <sz val="10.5"/>
        <color theme="10"/>
        <rFont val="Calibri"/>
        <family val="2"/>
      </rPr>
      <t>http://www.infoseek.co.jp</t>
    </r>
  </si>
  <si>
    <t/>
    <r>
      <rPr>
        <u/>
        <sz val="10.5"/>
        <color theme="10"/>
        <rFont val="Calibri"/>
        <family val="2"/>
      </rPr>
      <t>hanosk@sea.plala.or.jp</t>
    </r>
  </si>
  <si>
    <t/>
    <r>
      <rPr>
        <u/>
        <sz val="10.5"/>
        <color theme="10"/>
        <rFont val="Calibri"/>
        <family val="2"/>
      </rPr>
      <t>http://www.vandoornbv.nl</t>
    </r>
  </si>
  <si>
    <t/>
    <r>
      <rPr>
        <u/>
        <sz val="10.5"/>
        <color theme="10"/>
        <rFont val="Calibri"/>
        <family val="2"/>
      </rPr>
      <t>info@vandoornbv.nl</t>
    </r>
  </si>
  <si>
    <t/>
    <r>
      <rPr>
        <u/>
        <sz val="10.5"/>
        <color theme="10"/>
        <rFont val="Calibri"/>
        <family val="2"/>
      </rPr>
      <t xml:space="preserve">J VAN DOORN</t>
    </r>
  </si>
  <si>
    <t/>
    <r>
      <rPr>
        <u/>
        <sz val="10.5"/>
        <color theme="10"/>
        <rFont val="Calibri"/>
        <family val="2"/>
      </rPr>
      <t>BICRIMO</t>
    </r>
  </si>
  <si>
    <t/>
    <r>
      <rPr>
        <u/>
        <sz val="10.5"/>
        <color theme="10"/>
        <rFont val="Calibri"/>
        <family val="2"/>
      </rPr>
      <t>bicrimo@wanadoo.es</t>
    </r>
  </si>
  <si>
    <t/>
    <r>
      <rPr>
        <u/>
        <sz val="10.5"/>
        <color theme="10"/>
        <rFont val="Calibri"/>
        <family val="2"/>
      </rPr>
      <t>http://www.solar.de</t>
    </r>
  </si>
  <si>
    <t/>
    <r>
      <rPr>
        <u/>
        <sz val="10.5"/>
        <color theme="10"/>
        <rFont val="Calibri"/>
        <family val="2"/>
      </rPr>
      <t>SOLAR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</si>
  <si>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五金,其他,办公文具,化工产品,大型机械及设备,家用电器,工具,照明产品,电子电气产品,餐厨用具</t>
    </r>
  </si>
  <si>
    <t/>
    <r>
      <rPr>
        <u/>
        <sz val="10.5"/>
        <color theme="10"/>
        <rFont val="Calibri"/>
        <family val="2"/>
      </rPr>
      <t xml:space="preserve">INTEGRATE INDUSTRIAL</t>
    </r>
  </si>
  <si>
    <t/>
    <r>
      <rPr>
        <u/>
        <sz val="10.5"/>
        <color theme="10"/>
        <rFont val="Calibri"/>
        <family val="2"/>
      </rPr>
      <t>http://www.integrate.com.hk</t>
    </r>
  </si>
  <si>
    <t/>
    <r>
      <rPr>
        <u/>
        <sz val="10.5"/>
        <color theme="10"/>
        <rFont val="Calibri"/>
        <family val="2"/>
      </rPr>
      <t>frankihui@integrate.com.hk</t>
    </r>
  </si>
  <si>
    <t/>
    <r>
      <rPr>
        <u/>
        <sz val="10.5"/>
        <color theme="10"/>
        <rFont val="Calibri"/>
        <family val="2"/>
      </rPr>
      <t>http://www.freemail.ph</t>
    </r>
  </si>
  <si>
    <t/>
    <r>
      <rPr>
        <u/>
        <sz val="10.5"/>
        <color theme="10"/>
        <rFont val="Calibri"/>
        <family val="2"/>
      </rPr>
      <t>alexsy@freemail.ph</t>
    </r>
  </si>
  <si>
    <t/>
    <r>
      <rPr>
        <u/>
        <sz val="10.5"/>
        <color theme="10"/>
        <rFont val="Calibri"/>
        <family val="2"/>
      </rPr>
      <t xml:space="preserve">ALENEX MERCHANDISING</t>
    </r>
  </si>
  <si>
    <t/>
    <r>
      <rPr>
        <u/>
        <sz val="10.5"/>
        <color theme="10"/>
        <rFont val="Calibri"/>
        <family val="2"/>
      </rPr>
      <t>http://www.legend-sa.co.za</t>
    </r>
  </si>
  <si>
    <t/>
    <r>
      <rPr>
        <u/>
        <sz val="10.5"/>
        <color theme="10"/>
        <rFont val="Calibri"/>
        <family val="2"/>
      </rPr>
      <t xml:space="preserve">LEGEND HOUSEWARES (PTY)</t>
    </r>
  </si>
  <si>
    <t/>
    <r>
      <rPr>
        <u/>
        <sz val="10.5"/>
        <color theme="10"/>
        <rFont val="Calibri"/>
        <family val="2"/>
      </rPr>
      <t>shaunm@legend-sa.co</t>
    </r>
    <r>
      <t>.za</t>
    </r>
  </si>
  <si>
    <t/>
    <r>
      <rPr>
        <u/>
        <sz val="10.5"/>
        <color theme="10"/>
        <rFont val="Calibri"/>
        <family val="2"/>
      </rPr>
      <t xml:space="preserve">HONG KONG WILLER IMPORTS</t>
    </r>
  </si>
  <si>
    <t/>
    <r>
      <rPr>
        <u/>
        <sz val="10.5"/>
        <color theme="10"/>
        <rFont val="Calibri"/>
        <family val="2"/>
      </rPr>
      <t>http://www.willer.com.hk</t>
    </r>
  </si>
  <si>
    <t/>
    <r>
      <rPr>
        <u/>
        <sz val="10.5"/>
        <color theme="10"/>
        <rFont val="Calibri"/>
        <family val="2"/>
      </rPr>
      <t>sales@willer.com.hk</t>
    </r>
  </si>
  <si>
    <t/>
    <r>
      <rPr>
        <u/>
        <sz val="10.5"/>
        <color theme="10"/>
        <rFont val="Calibri"/>
        <family val="2"/>
      </rPr>
      <t>ECOFRANT</t>
    </r>
  </si>
  <si>
    <t/>
    <r>
      <rPr>
        <u/>
        <sz val="10.5"/>
        <color theme="10"/>
        <rFont val="Calibri"/>
        <family val="2"/>
      </rPr>
      <t>contactqueens@evhr.net</t>
    </r>
  </si>
  <si>
    <t/>
    <r>
      <rPr>
        <u/>
        <sz val="10.5"/>
        <color theme="10"/>
        <rFont val="Calibri"/>
        <family val="2"/>
      </rPr>
      <t>http://www.evhr.net</t>
    </r>
  </si>
  <si>
    <t/>
    <r>
      <rPr>
        <u/>
        <sz val="10.5"/>
        <color theme="10"/>
        <rFont val="Calibri"/>
        <family val="2"/>
      </rPr>
      <t xml:space="preserve">EKUSH ENTERPRISES</t>
    </r>
  </si>
  <si>
    <t/>
    <r>
      <rPr>
        <u/>
        <sz val="10.5"/>
        <color theme="10"/>
        <rFont val="Calibri"/>
        <family val="2"/>
      </rPr>
      <t>ekush@ekush.com</t>
    </r>
  </si>
  <si>
    <t/>
    <r>
      <rPr>
        <u/>
        <sz val="10.5"/>
        <color theme="10"/>
        <rFont val="Calibri"/>
        <family val="2"/>
      </rPr>
      <t>http://www.ekush.com</t>
    </r>
  </si>
  <si>
    <t/>
    <r>
      <rPr>
        <u/>
        <sz val="10.5"/>
        <color theme="10"/>
        <rFont val="Calibri"/>
        <family val="2"/>
      </rPr>
      <t>http://www.billsanders.com</t>
    </r>
  </si>
  <si>
    <t/>
    <r>
      <rPr>
        <u/>
        <sz val="10.5"/>
        <color theme="10"/>
        <rFont val="Calibri"/>
        <family val="2"/>
      </rPr>
      <t>kerrie@billsanders.com</t>
    </r>
  </si>
  <si>
    <t/>
    <r>
      <rPr>
        <u/>
        <sz val="10.5"/>
        <color theme="10"/>
        <rFont val="Calibri"/>
        <family val="2"/>
      </rPr>
      <t xml:space="preserve">JK TEES</t>
    </r>
  </si>
  <si>
    <t/>
    <r>
      <rPr>
        <u/>
        <sz val="10.5"/>
        <color theme="10"/>
        <rFont val="Calibri"/>
        <family val="2"/>
      </rPr>
      <t xml:space="preserve">ROH S TRADING</t>
    </r>
  </si>
  <si>
    <t/>
    <r>
      <rPr>
        <u/>
        <sz val="10.5"/>
        <color theme="10"/>
        <rFont val="Calibri"/>
        <family val="2"/>
      </rPr>
      <t>rto@womantouch.com</t>
    </r>
  </si>
  <si>
    <t/>
    <r>
      <rPr>
        <u/>
        <sz val="10.5"/>
        <color theme="10"/>
        <rFont val="Calibri"/>
        <family val="2"/>
      </rPr>
      <t>http://www.womantouch.com</t>
    </r>
  </si>
  <si>
    <t/>
    <r>
      <rPr>
        <u/>
        <sz val="10.5"/>
        <color theme="10"/>
        <rFont val="Calibri"/>
        <family val="2"/>
      </rPr>
      <t xml:space="preserve">HANA TRUCK SPORT</t>
    </r>
  </si>
  <si>
    <t/>
    <r>
      <rPr>
        <u/>
        <sz val="10.5"/>
        <color theme="10"/>
        <rFont val="Calibri"/>
        <family val="2"/>
      </rPr>
      <t>ffuture@hotmail.com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</si>
  <si>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其他,办公文具,医药保健品及医疗器械,家用电器,玻璃工艺品,电子消费品及信息产品,电子电气产品,餐厨用具</t>
    </r>
  </si>
  <si>
    <t/>
    <r>
      <rPr>
        <u/>
        <sz val="10.5"/>
        <color theme="10"/>
        <rFont val="Calibri"/>
        <family val="2"/>
      </rPr>
      <t>cshelpdesk@sony.com.hk</t>
    </r>
  </si>
  <si>
    <t/>
    <r>
      <rPr>
        <u/>
        <sz val="10.5"/>
        <color theme="10"/>
        <rFont val="Calibri"/>
        <family val="2"/>
      </rPr>
      <t xml:space="preserve">SONY CORP OF HONG KONG</t>
    </r>
  </si>
  <si>
    <t/>
    <r>
      <rPr>
        <u/>
        <sz val="10.5"/>
        <color theme="10"/>
        <rFont val="Calibri"/>
        <family val="2"/>
      </rPr>
      <t>http://www.sony.com.hk</t>
    </r>
  </si>
  <si>
    <t/>
    <r>
      <rPr>
        <u/>
        <sz val="10.5"/>
        <color theme="10"/>
        <rFont val="Calibri"/>
        <family val="2"/>
      </rPr>
      <t>http://www.boxernw-online.com</t>
    </r>
  </si>
  <si>
    <t/>
    <r>
      <rPr>
        <u/>
        <sz val="10.5"/>
        <color theme="10"/>
        <rFont val="Calibri"/>
        <family val="2"/>
      </rPr>
      <t>BOXER-NORTHWEST</t>
    </r>
  </si>
  <si>
    <t/>
    <r>
      <rPr>
        <u/>
        <sz val="10.5"/>
        <color theme="10"/>
        <rFont val="Calibri"/>
        <family val="2"/>
      </rPr>
      <t>trofeos@ya.com</t>
    </r>
  </si>
  <si>
    <t/>
    <r>
      <rPr>
        <u/>
        <sz val="10.5"/>
        <color theme="10"/>
        <rFont val="Calibri"/>
        <family val="2"/>
      </rPr>
      <t xml:space="preserve">TROFEOS MARTINEZ</t>
    </r>
  </si>
  <si>
    <t/>
    <r>
      <rPr>
        <u/>
        <sz val="10.5"/>
        <color theme="10"/>
        <rFont val="Calibri"/>
        <family val="2"/>
      </rPr>
      <t>http://www.trofeosmartinez.com</t>
    </r>
  </si>
  <si>
    <t/>
    <r>
      <rPr>
        <u/>
        <sz val="10.5"/>
        <color theme="10"/>
        <rFont val="Calibri"/>
        <family val="2"/>
      </rPr>
      <t>http://www.tred.it</t>
    </r>
  </si>
  <si>
    <t/>
    <r>
      <rPr>
        <u/>
        <sz val="10.5"/>
        <color theme="10"/>
        <rFont val="Calibri"/>
        <family val="2"/>
      </rPr>
      <t xml:space="preserve">TRE D</t>
    </r>
  </si>
  <si>
    <t/>
    <r>
      <rPr>
        <u/>
        <sz val="10.5"/>
        <color theme="10"/>
        <rFont val="Calibri"/>
        <family val="2"/>
      </rPr>
      <t>info@tred.it</t>
    </r>
  </si>
  <si>
    <t/>
    <r>
      <rPr>
        <u/>
        <sz val="10.5"/>
        <color theme="10"/>
        <rFont val="Calibri"/>
        <family val="2"/>
      </rPr>
      <t>http://www.lifung.com</t>
    </r>
    <r>
      <t>..hk</t>
    </r>
  </si>
  <si>
    <t/>
    <r>
      <rPr>
        <u/>
        <sz val="10.5"/>
        <color theme="10"/>
        <rFont val="Calibri"/>
        <family val="2"/>
      </rPr>
      <t xml:space="preserve">LI &amp; FUNG (TRADING)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</si>
  <si>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体育及旅游休闲用品,其他,医药保健品及医疗器械,园林用品,家具,家用电器,工艺陶瓷,玩具,餐厨用具</t>
    </r>
  </si>
  <si>
    <t/>
    <r>
      <rPr>
        <u/>
        <sz val="10.5"/>
        <color theme="10"/>
        <rFont val="Calibri"/>
        <family val="2"/>
      </rPr>
      <t>cathyypchan.hk@lifung.com.hk</t>
    </r>
  </si>
  <si>
    <t/>
    <r>
      <rPr>
        <u/>
        <sz val="10.5"/>
        <color theme="10"/>
        <rFont val="Calibri"/>
        <family val="2"/>
      </rPr>
      <t xml:space="preserve">ARTURO SALICE</t>
    </r>
  </si>
  <si>
    <t/>
    <r>
      <rPr>
        <u/>
        <sz val="10.5"/>
        <color theme="10"/>
        <rFont val="Calibri"/>
        <family val="2"/>
      </rPr>
      <t>http://www.salice.com</t>
    </r>
  </si>
  <si>
    <t/>
    <r>
      <rPr>
        <u/>
        <sz val="10.5"/>
        <color theme="10"/>
        <rFont val="Calibri"/>
        <family val="2"/>
      </rPr>
      <t>http://www.prinal.cl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</si>
  <si>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其他,化工产品,大型机械及设备,家用电器,家用纺织品,工具,照明产品,玻璃工艺品,食品,餐厨用具</t>
    </r>
  </si>
  <si>
    <t/>
    <r>
      <rPr>
        <u/>
        <sz val="10.5"/>
        <color theme="10"/>
        <rFont val="Calibri"/>
        <family val="2"/>
      </rPr>
      <t>contacto@prinal.cl</t>
    </r>
  </si>
  <si>
    <t/>
    <r>
      <rPr>
        <u/>
        <sz val="10.5"/>
        <color theme="10"/>
        <rFont val="Calibri"/>
        <family val="2"/>
      </rPr>
      <t>PRINAL</t>
    </r>
  </si>
  <si>
    <t/>
    <r>
      <rPr>
        <u/>
        <sz val="10.5"/>
        <color theme="10"/>
        <rFont val="Calibri"/>
        <family val="2"/>
      </rPr>
      <t xml:space="preserve">HOTRI - LARS TRIER HANSEN</t>
    </r>
  </si>
  <si>
    <t/>
    <r>
      <rPr>
        <u/>
        <sz val="10.5"/>
        <color theme="10"/>
        <rFont val="Calibri"/>
        <family val="2"/>
      </rPr>
      <t>http://www.hotri.dk</t>
    </r>
  </si>
  <si>
    <t/>
    <r>
      <rPr>
        <u/>
        <sz val="10.5"/>
        <color theme="10"/>
        <rFont val="Calibri"/>
        <family val="2"/>
      </rPr>
      <t>hotri@hotri.dk</t>
    </r>
  </si>
  <si>
    <t/>
    <r>
      <rPr>
        <u/>
        <sz val="10.5"/>
        <color theme="10"/>
        <rFont val="Calibri"/>
        <family val="2"/>
      </rPr>
      <t xml:space="preserve">FERGAN TRADING</t>
    </r>
  </si>
  <si>
    <t/>
    <r>
      <rPr>
        <u/>
        <sz val="10.5"/>
        <color theme="10"/>
        <rFont val="Calibri"/>
        <family val="2"/>
      </rPr>
      <t>fganie@iafrica.com</t>
    </r>
  </si>
  <si>
    <t/>
    <r>
      <rPr>
        <u/>
        <sz val="10.5"/>
        <color theme="10"/>
        <rFont val="Calibri"/>
        <family val="2"/>
      </rPr>
      <t xml:space="preserve">ICD HOME</t>
    </r>
  </si>
  <si>
    <t/>
    <r>
      <rPr>
        <u/>
        <sz val="10.5"/>
        <color theme="10"/>
        <rFont val="Calibri"/>
        <family val="2"/>
      </rPr>
      <t>pantherchoi@hkbn.net</t>
    </r>
  </si>
  <si>
    <t/>
    <r>
      <rPr>
        <u/>
        <sz val="10.5"/>
        <color theme="10"/>
        <rFont val="Calibri"/>
        <family val="2"/>
      </rPr>
      <t>astrolanson@yahoo.com</t>
    </r>
  </si>
  <si>
    <t/>
    <r>
      <rPr>
        <u/>
        <sz val="10.5"/>
        <color theme="10"/>
        <rFont val="Calibri"/>
        <family val="2"/>
      </rPr>
      <t xml:space="preserve">ASTRO LANSON INVESTMENT</t>
    </r>
  </si>
  <si>
    <t/>
    <r>
      <rPr>
        <u/>
        <sz val="10.5"/>
        <color theme="10"/>
        <rFont val="Calibri"/>
        <family val="2"/>
      </rPr>
      <t xml:space="preserve">
AIG TRADING</t>
    </r>
  </si>
  <si>
    <t/>
    <r>
      <rPr>
        <u/>
        <sz val="10.5"/>
        <color theme="10"/>
        <rFont val="Calibri"/>
        <family val="2"/>
      </rPr>
      <t>jinxiang@msn.com</t>
    </r>
  </si>
  <si>
    <t/>
    <r>
      <rPr>
        <u/>
        <sz val="10.5"/>
        <color theme="10"/>
        <rFont val="Calibri"/>
        <family val="2"/>
      </rPr>
      <t xml:space="preserve">JINXIANG KITCHEN EQUIPMENT</t>
    </r>
  </si>
  <si>
    <t/>
    <r>
      <rPr>
        <u/>
        <sz val="10.5"/>
        <color theme="10"/>
        <rFont val="Calibri"/>
        <family val="2"/>
      </rPr>
      <t xml:space="preserve">GOODVIEW RATTAN</t>
    </r>
  </si>
  <si>
    <t/>
    <r>
      <rPr>
        <u/>
        <sz val="10.5"/>
        <color theme="10"/>
        <rFont val="Calibri"/>
        <family val="2"/>
      </rPr>
      <t>http://www.gvrac.com</t>
    </r>
  </si>
  <si>
    <t/>
    <r>
      <rPr>
        <u/>
        <sz val="10.5"/>
        <color theme="10"/>
        <rFont val="Calibri"/>
        <family val="2"/>
      </rPr>
      <t>shipping@gvrac.com</t>
    </r>
  </si>
  <si>
    <t/>
    <r>
      <rPr>
        <u/>
        <sz val="10.5"/>
        <color theme="10"/>
        <rFont val="Calibri"/>
        <family val="2"/>
      </rPr>
      <t>http://www.tanitakorea.co.kr</t>
    </r>
  </si>
  <si>
    <t/>
    <r>
      <rPr>
        <u/>
        <sz val="10.5"/>
        <color theme="10"/>
        <rFont val="Calibri"/>
        <family val="2"/>
      </rPr>
      <t>kumho21c@yahoo.co</t>
    </r>
    <r>
      <t>.kr</t>
    </r>
  </si>
  <si>
    <t/>
    <r>
      <rPr>
        <u/>
        <sz val="10.5"/>
        <color theme="10"/>
        <rFont val="Calibri"/>
        <family val="2"/>
      </rPr>
      <t xml:space="preserve">BOKJUNG SCALE</t>
    </r>
  </si>
  <si>
    <t/>
    <r>
      <rPr>
        <u/>
        <sz val="10.5"/>
        <color theme="10"/>
        <rFont val="Calibri"/>
        <family val="2"/>
      </rPr>
      <t xml:space="preserve">OY SABOURE</t>
    </r>
  </si>
  <si>
    <t/>
    <r>
      <rPr>
        <u/>
        <sz val="10.5"/>
        <color theme="10"/>
        <rFont val="Calibri"/>
        <family val="2"/>
      </rPr>
      <t>saboure@kolumbus.fi</t>
    </r>
  </si>
  <si>
    <t/>
    <r>
      <rPr>
        <u/>
        <sz val="10.5"/>
        <color theme="10"/>
        <rFont val="Calibri"/>
        <family val="2"/>
      </rPr>
      <t>http://www.saboure.com</t>
    </r>
  </si>
  <si>
    <t/>
    <r>
      <rPr>
        <u/>
        <sz val="10.5"/>
        <color theme="10"/>
        <rFont val="Calibri"/>
        <family val="2"/>
      </rPr>
      <t xml:space="preserve">ALL IRELAND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</si>
  <si>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个人护理用具,体育及旅游休闲用品,其他,化工产品,卫浴设备,家具,家居用品,家居装饰品,工具,建筑及装饰材料,玩具,食品,餐厨用具</t>
    </r>
  </si>
  <si>
    <t/>
    <r>
      <rPr>
        <u/>
        <sz val="10.5"/>
        <color theme="10"/>
        <rFont val="Calibri"/>
        <family val="2"/>
      </rPr>
      <t>b.g.t@online.be</t>
    </r>
  </si>
  <si>
    <t/>
    <r>
      <rPr>
        <u/>
        <sz val="10.5"/>
        <color theme="10"/>
        <rFont val="Calibri"/>
        <family val="2"/>
      </rPr>
      <t xml:space="preserve">AHMED TANNAF TRADING(L L C)</t>
    </r>
  </si>
  <si>
    <t/>
    <r>
      <rPr>
        <u/>
        <sz val="10.5"/>
        <color theme="10"/>
        <rFont val="Calibri"/>
        <family val="2"/>
      </rPr>
      <t>http://www.online.be</t>
    </r>
  </si>
  <si>
    <t/>
    <r>
      <rPr>
        <u/>
        <sz val="10.5"/>
        <color theme="10"/>
        <rFont val="Calibri"/>
        <family val="2"/>
      </rPr>
      <t>cee@engholm.dk</t>
    </r>
  </si>
  <si>
    <t/>
    <r>
      <rPr>
        <u/>
        <sz val="10.5"/>
        <color theme="10"/>
        <rFont val="Calibri"/>
        <family val="2"/>
      </rPr>
      <t>ENGHOLM</t>
    </r>
  </si>
  <si>
    <t/>
    <r>
      <rPr>
        <u/>
        <sz val="10.5"/>
        <color theme="10"/>
        <rFont val="Calibri"/>
        <family val="2"/>
      </rPr>
      <t>http://www.engholm.dk</t>
    </r>
  </si>
  <si>
    <t/>
    <r>
      <rPr>
        <u/>
        <sz val="10.5"/>
        <color theme="10"/>
        <rFont val="Calibri"/>
        <family val="2"/>
      </rPr>
      <t>http://www.sessing.de</t>
    </r>
  </si>
  <si>
    <t/>
    <r>
      <rPr>
        <u/>
        <sz val="10.5"/>
        <color theme="10"/>
        <rFont val="Calibri"/>
        <family val="2"/>
      </rPr>
      <t xml:space="preserve">SESSINGHAUS METALLWARENFABRIK</t>
    </r>
  </si>
  <si>
    <t/>
    <r>
      <rPr>
        <u/>
        <sz val="10.5"/>
        <color theme="10"/>
        <rFont val="Calibri"/>
        <family val="2"/>
      </rPr>
      <t>info@baumgarten-group.com</t>
    </r>
  </si>
  <si>
    <t/>
    <r>
      <rPr>
        <u/>
        <sz val="10.5"/>
        <color theme="10"/>
        <rFont val="Calibri"/>
        <family val="2"/>
      </rPr>
      <t>http://www.baumgarten-group.com</t>
    </r>
  </si>
  <si>
    <t/>
    <r>
      <rPr>
        <u/>
        <sz val="10.5"/>
        <color theme="10"/>
        <rFont val="Calibri"/>
        <family val="2"/>
      </rPr>
      <t>BAUMGARTEN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</si>
  <si>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体育及旅游休闲用品,其他,家居用品,工艺陶瓷,玻璃工艺品,箱包,鞋,食品,餐厨用具</t>
    </r>
  </si>
  <si>
    <t/>
    <r>
      <rPr>
        <u/>
        <sz val="10.5"/>
        <color theme="10"/>
        <rFont val="Calibri"/>
        <family val="2"/>
      </rPr>
      <t>apachoken@yahoo.fr</t>
    </r>
  </si>
  <si>
    <t/>
    <r>
      <rPr>
        <u/>
        <sz val="10.5"/>
        <color theme="10"/>
        <rFont val="Calibri"/>
        <family val="2"/>
      </rPr>
      <t xml:space="preserve">Q&amp; J BUSINESS GUIDE</t>
    </r>
  </si>
  <si>
    <t/>
    <r>
      <rPr>
        <u/>
        <sz val="10.5"/>
        <color theme="10"/>
        <rFont val="Calibri"/>
        <family val="2"/>
      </rPr>
      <t xml:space="preserve">SWED THINGS</t>
    </r>
  </si>
  <si>
    <t/>
    <r>
      <rPr>
        <u/>
        <sz val="10.5"/>
        <color theme="10"/>
        <rFont val="Calibri"/>
        <family val="2"/>
      </rPr>
      <t>http://www.swedthings.se</t>
    </r>
  </si>
  <si>
    <t/>
    <r>
      <rPr>
        <u/>
        <sz val="10.5"/>
        <color theme="10"/>
        <rFont val="Calibri"/>
        <family val="2"/>
      </rPr>
      <t>rosen@swedthings.se</t>
    </r>
  </si>
  <si>
    <t/>
    <r>
      <rPr>
        <u/>
        <sz val="10.5"/>
        <color theme="10"/>
        <rFont val="Calibri"/>
        <family val="2"/>
      </rPr>
      <t>BREDEMEIJER</t>
    </r>
  </si>
  <si>
    <t/>
    <r>
      <rPr>
        <u/>
        <sz val="10.5"/>
        <color theme="10"/>
        <rFont val="Calibri"/>
        <family val="2"/>
      </rPr>
      <t>info@bredemeijer.nl</t>
    </r>
  </si>
  <si>
    <t/>
    <r>
      <rPr>
        <u/>
        <sz val="10.5"/>
        <color theme="10"/>
        <rFont val="Calibri"/>
        <family val="2"/>
      </rPr>
      <t>http://www.bredemeijer.com</t>
    </r>
  </si>
  <si>
    <t/>
    <r>
      <rPr>
        <u/>
        <sz val="10.5"/>
        <color theme="10"/>
        <rFont val="Calibri"/>
        <family val="2"/>
      </rPr>
      <t xml:space="preserve">KAERE BESSEBERG</t>
    </r>
  </si>
  <si>
    <t/>
    <r>
      <rPr>
        <u/>
        <sz val="10.5"/>
        <color theme="10"/>
        <rFont val="Calibri"/>
        <family val="2"/>
      </rPr>
      <t>SUNBIRDO</t>
    </r>
  </si>
  <si>
    <t/>
    <r>
      <rPr>
        <u/>
        <sz val="10.5"/>
        <color theme="10"/>
        <rFont val="Calibri"/>
        <family val="2"/>
      </rPr>
      <t xml:space="preserve">JOYERIA ERIKA</t>
    </r>
  </si>
  <si>
    <t/>
    <r>
      <rPr>
        <u/>
        <sz val="10.5"/>
        <color theme="10"/>
        <rFont val="Calibri"/>
        <family val="2"/>
      </rPr>
      <t>quiquito441@hotmail.com</t>
    </r>
  </si>
  <si>
    <t/>
    <r>
      <rPr>
        <u/>
        <sz val="10.5"/>
        <color theme="10"/>
        <rFont val="Calibri"/>
        <family val="2"/>
      </rPr>
      <t xml:space="preserve">CLASSIC IMPORTS</t>
    </r>
  </si>
  <si>
    <t/>
    <r>
      <rPr>
        <u/>
        <sz val="10.5"/>
        <color theme="10"/>
        <rFont val="Calibri"/>
        <family val="2"/>
      </rPr>
      <t>classic@alol.com.br</t>
    </r>
  </si>
  <si>
    <t/>
    <r>
      <rPr>
        <u/>
        <sz val="10.5"/>
        <color theme="10"/>
        <rFont val="Calibri"/>
        <family val="2"/>
      </rPr>
      <t>http://www.classicimports.com.br</t>
    </r>
  </si>
  <si>
    <t/>
    <r>
      <rPr>
        <u/>
        <sz val="10.5"/>
        <color theme="10"/>
        <rFont val="Calibri"/>
        <family val="2"/>
      </rPr>
      <t>amaras10@yahoo.com.au</t>
    </r>
  </si>
  <si>
    <t/>
    <r>
      <rPr>
        <u/>
        <sz val="10.5"/>
        <color theme="10"/>
        <rFont val="Calibri"/>
        <family val="2"/>
      </rPr>
      <t>AMARAS</t>
    </r>
  </si>
  <si>
    <t/>
    <r>
      <rPr>
        <u/>
        <sz val="10.5"/>
        <color theme="10"/>
        <rFont val="Calibri"/>
        <family val="2"/>
      </rPr>
      <t>http://www.titgemeyer.de</t>
    </r>
  </si>
  <si>
    <t/>
    <r>
      <rPr>
        <u/>
        <sz val="10.5"/>
        <color theme="10"/>
        <rFont val="Calibri"/>
        <family val="2"/>
      </rPr>
      <t xml:space="preserve">TITGEMEYER ITALIANA</t>
    </r>
  </si>
  <si>
    <t/>
    <r>
      <rPr>
        <u/>
        <sz val="10.5"/>
        <color theme="10"/>
        <rFont val="Calibri"/>
        <family val="2"/>
      </rPr>
      <t>mamayr@tin.it</t>
    </r>
  </si>
  <si>
    <t/>
    <r>
      <rPr>
        <u/>
        <sz val="10.5"/>
        <color theme="10"/>
        <rFont val="Calibri"/>
        <family val="2"/>
      </rPr>
      <t>forte@hotmail.com</t>
    </r>
  </si>
  <si>
    <t/>
    <r>
      <rPr>
        <u/>
        <sz val="10.5"/>
        <color theme="10"/>
        <rFont val="Calibri"/>
        <family val="2"/>
      </rPr>
      <t>http://www.ionq.com</t>
    </r>
  </si>
  <si>
    <t/>
    <r>
      <rPr>
        <u/>
        <sz val="10.5"/>
        <color theme="10"/>
        <rFont val="Calibri"/>
        <family val="2"/>
      </rPr>
      <t xml:space="preserve">FORTE ENTERPRISE</t>
    </r>
  </si>
  <si>
    <t/>
    <r>
      <rPr>
        <u/>
        <sz val="10.5"/>
        <color theme="10"/>
        <rFont val="Calibri"/>
        <family val="2"/>
      </rPr>
      <t>ALLTRONICS</t>
    </r>
  </si>
  <si>
    <t/>
    <r>
      <rPr>
        <u/>
        <sz val="10.5"/>
        <color theme="10"/>
        <rFont val="Calibri"/>
        <family val="2"/>
      </rPr>
      <t>http://www.alltronics.com</t>
    </r>
  </si>
  <si>
    <t/>
    <r>
      <rPr>
        <u/>
        <sz val="10.5"/>
        <color theme="10"/>
        <rFont val="Calibri"/>
        <family val="2"/>
      </rPr>
      <t>all_tronics@yahoo.com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</si>
  <si>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体育及旅游休闲用品,化工产品,医药保健品及医疗器械,家用电器,照明产品,玩具,电子电气产品,箱包,钟表眼镜,餐厨用具</t>
    </r>
  </si>
  <si>
    <t/>
    <r>
      <rPr>
        <u/>
        <sz val="10.5"/>
        <color theme="10"/>
        <rFont val="Calibri"/>
        <family val="2"/>
      </rPr>
      <t>abesrl@libero.it</t>
    </r>
  </si>
  <si>
    <t/>
    <r>
      <rPr>
        <u/>
        <sz val="10.5"/>
        <color theme="10"/>
        <rFont val="Calibri"/>
        <family val="2"/>
      </rPr>
      <t>ABE</t>
    </r>
  </si>
  <si>
    <t/>
    <r>
      <rPr>
        <u/>
        <sz val="10.5"/>
        <color theme="10"/>
        <rFont val="Calibri"/>
        <family val="2"/>
      </rPr>
      <t>http://www.felederia.com</t>
    </r>
  </si>
  <si>
    <t/>
    <r>
      <rPr>
        <u/>
        <sz val="10.5"/>
        <color theme="10"/>
        <rFont val="Calibri"/>
        <family val="2"/>
      </rPr>
      <t>apollo_adv@ctimail3.com</t>
    </r>
  </si>
  <si>
    <t/>
    <r>
      <rPr>
        <u/>
        <sz val="10.5"/>
        <color theme="10"/>
        <rFont val="Calibri"/>
        <family val="2"/>
      </rPr>
      <t xml:space="preserve">APPOLLO ADVERTISING &amp; HOTEL SUPPLIER</t>
    </r>
  </si>
  <si>
    <t/>
    <r>
      <rPr>
        <u/>
        <sz val="10.5"/>
        <color theme="10"/>
        <rFont val="Calibri"/>
        <family val="2"/>
      </rPr>
      <t xml:space="preserve">KITCHEN PLAST</t>
    </r>
  </si>
  <si>
    <t/>
    <r>
      <rPr>
        <u/>
        <sz val="10.5"/>
        <color theme="10"/>
        <rFont val="Calibri"/>
        <family val="2"/>
      </rPr>
      <t>amritkitchenplast@hotmail.com</t>
    </r>
  </si>
  <si>
    <t/>
    <r>
      <rPr>
        <u/>
        <sz val="10.5"/>
        <color theme="10"/>
        <rFont val="Calibri"/>
        <family val="2"/>
      </rPr>
      <t xml:space="preserve">PARSALLAN TRADING</t>
    </r>
  </si>
  <si>
    <t/>
    <r>
      <rPr>
        <u/>
        <sz val="10.5"/>
        <color theme="10"/>
        <rFont val="Calibri"/>
        <family val="2"/>
      </rPr>
      <t>parsallan@hotmail.com</t>
    </r>
  </si>
  <si>
    <t/>
    <r>
      <rPr>
        <u/>
        <sz val="10.5"/>
        <color theme="10"/>
        <rFont val="Calibri"/>
        <family val="2"/>
      </rPr>
      <t>http://www.clavedenia.com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</si>
  <si>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五金,其他,医药保健品及医疗器械,家居用品,家用纺织品,照明产品,玻璃工艺品,箱包,餐厨用具</t>
    </r>
  </si>
  <si>
    <t/>
    <r>
      <rPr>
        <u/>
        <sz val="10.5"/>
        <color theme="10"/>
        <rFont val="Calibri"/>
        <family val="2"/>
      </rPr>
      <t>clave@clavedenia.com</t>
    </r>
  </si>
  <si>
    <t/>
    <r>
      <rPr>
        <u/>
        <sz val="10.5"/>
        <color theme="10"/>
        <rFont val="Calibri"/>
        <family val="2"/>
      </rPr>
      <t xml:space="preserve">CLAVE DENIA</t>
    </r>
  </si>
  <si>
    <t/>
    <r>
      <rPr>
        <u/>
        <sz val="10.5"/>
        <color theme="10"/>
        <rFont val="Calibri"/>
        <family val="2"/>
      </rPr>
      <t xml:space="preserve">PARAGON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</si>
  <si>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五金,体育及旅游休闲用品,医药保健品及医疗器械,大型机械及设备,家用电器,建筑及装饰材料,服装饰物及配件,玻璃工艺品,箱包,食品,餐厨用具</t>
    </r>
  </si>
  <si>
    <t/>
    <r>
      <rPr>
        <u/>
        <sz val="10.5"/>
        <color theme="10"/>
        <rFont val="Calibri"/>
        <family val="2"/>
      </rPr>
      <t>http://www.paragonabroad.com</t>
    </r>
  </si>
  <si>
    <t/>
    <r>
      <rPr>
        <u/>
        <sz val="10.5"/>
        <color theme="10"/>
        <rFont val="Calibri"/>
        <family val="2"/>
      </rPr>
      <t xml:space="preserve">EL G B WEST VLAANDEREN</t>
    </r>
  </si>
  <si>
    <t/>
    <r>
      <rPr>
        <u/>
        <sz val="10.5"/>
        <color theme="10"/>
        <rFont val="Calibri"/>
        <family val="2"/>
      </rPr>
      <t xml:space="preserve">ALMA RESTAURANTINRICHTERS</t>
    </r>
  </si>
  <si>
    <t/>
    <r>
      <rPr>
        <u/>
        <sz val="10.5"/>
        <color theme="10"/>
        <rFont val="Calibri"/>
        <family val="2"/>
      </rPr>
      <t>http://www.alma.nl</t>
    </r>
  </si>
  <si>
    <t/>
    <r>
      <rPr>
        <u/>
        <sz val="10.5"/>
        <color theme="10"/>
        <rFont val="Calibri"/>
        <family val="2"/>
      </rPr>
      <t>info@alma.nl</t>
    </r>
  </si>
  <si>
    <t/>
    <r>
      <rPr>
        <u/>
        <sz val="10.5"/>
        <color theme="10"/>
        <rFont val="Calibri"/>
        <family val="2"/>
      </rPr>
      <t xml:space="preserve">
FOG</t>
    </r>
  </si>
  <si>
    <t/>
    <r>
      <rPr>
        <u/>
        <sz val="10.5"/>
        <color theme="10"/>
        <rFont val="Calibri"/>
        <family val="2"/>
      </rPr>
      <t>http://www.the-fog.net</t>
    </r>
  </si>
  <si>
    <t/>
    <r>
      <rPr>
        <u/>
        <sz val="10.5"/>
        <color theme="10"/>
        <rFont val="Calibri"/>
        <family val="2"/>
      </rPr>
      <t>MODIYARNS</t>
    </r>
  </si>
  <si>
    <t/>
    <r>
      <rPr>
        <u/>
        <sz val="10.5"/>
        <color theme="10"/>
        <rFont val="Calibri"/>
        <family val="2"/>
      </rPr>
      <t>modicom@hotmail.com</t>
    </r>
  </si>
  <si>
    <t/>
    <r>
      <rPr>
        <u/>
        <sz val="10.5"/>
        <color theme="10"/>
        <rFont val="Calibri"/>
        <family val="2"/>
      </rPr>
      <t xml:space="preserve">KNIV &amp; GAFFEL</t>
    </r>
  </si>
  <si>
    <t/>
    <r>
      <rPr>
        <u/>
        <sz val="10.5"/>
        <color theme="10"/>
        <rFont val="Calibri"/>
        <family val="2"/>
      </rPr>
      <t>knut@knivogaffel.no</t>
    </r>
  </si>
  <si>
    <t/>
    <r>
      <rPr>
        <u/>
        <sz val="10.5"/>
        <color theme="10"/>
        <rFont val="Calibri"/>
        <family val="2"/>
      </rPr>
      <t>http://www.knivogaffel.no</t>
    </r>
  </si>
  <si>
    <t/>
    <r>
      <rPr>
        <u/>
        <sz val="10.5"/>
        <color theme="10"/>
        <rFont val="Calibri"/>
        <family val="2"/>
      </rPr>
      <t>ifsalex@hotmail.com</t>
    </r>
  </si>
  <si>
    <t/>
    <r>
      <rPr>
        <u/>
        <sz val="10.5"/>
        <color theme="10"/>
        <rFont val="Calibri"/>
        <family val="2"/>
      </rPr>
      <t xml:space="preserve">IBRAHIM FARGHALY SONS</t>
    </r>
  </si>
  <si>
    <t/>
    <r>
      <rPr>
        <u/>
        <sz val="10.5"/>
        <color theme="10"/>
        <rFont val="Calibri"/>
        <family val="2"/>
      </rPr>
      <t xml:space="preserve">AFRICAN DIAMOND GENERAL TRADING</t>
    </r>
  </si>
  <si>
    <t/>
    <r>
      <rPr>
        <u/>
        <sz val="10.5"/>
        <color theme="10"/>
        <rFont val="Calibri"/>
        <family val="2"/>
      </rPr>
      <t>mareli@cytanet.com.cy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</si>
  <si>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体育及旅游休闲用品,其他,家居用品,工艺陶瓷,玻璃工艺品,箱包,鞋,餐厨用具</t>
    </r>
  </si>
  <si>
    <t/>
    <r>
      <rPr>
        <u/>
        <sz val="10.5"/>
        <color theme="10"/>
        <rFont val="Calibri"/>
        <family val="2"/>
      </rPr>
      <t xml:space="preserve">L M &amp;M UNITED PROMOTIONS</t>
    </r>
  </si>
  <si>
    <t/>
    <r>
      <rPr>
        <u/>
        <sz val="10.5"/>
        <color theme="10"/>
        <rFont val="Calibri"/>
        <family val="2"/>
      </rPr>
      <t>http://www.adrianobandeira.pt</t>
    </r>
  </si>
  <si>
    <t/>
    <r>
      <rPr>
        <u/>
        <sz val="10.5"/>
        <color theme="10"/>
        <rFont val="Calibri"/>
        <family val="2"/>
      </rPr>
      <t xml:space="preserve">ADRIANO BANDEIRA</t>
    </r>
  </si>
  <si>
    <t/>
    <r>
      <rPr>
        <u/>
        <sz val="10.5"/>
        <color theme="10"/>
        <rFont val="Calibri"/>
        <family val="2"/>
      </rPr>
      <t>adriano.bandeira@mail.ptprime.pt</t>
    </r>
  </si>
  <si>
    <t/>
    <r>
      <rPr>
        <u/>
        <sz val="10.5"/>
        <color theme="10"/>
        <rFont val="Calibri"/>
        <family val="2"/>
      </rPr>
      <t>GIFTECH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</si>
  <si>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五金,体育及旅游休闲用品,其他,医药保健品及医疗器械,园林用品,家具,工艺陶瓷,玩具,玻璃工艺品,礼品及赠品,钟表眼镜,鞋,食品,餐厨用具</t>
    </r>
  </si>
  <si>
    <t/>
    <r>
      <rPr>
        <u/>
        <sz val="10.5"/>
        <color theme="10"/>
        <rFont val="Calibri"/>
        <family val="2"/>
      </rPr>
      <t>info@giftech.com.hk</t>
    </r>
  </si>
  <si>
    <t/>
    <r>
      <rPr>
        <u/>
        <sz val="10.5"/>
        <color theme="10"/>
        <rFont val="Calibri"/>
        <family val="2"/>
      </rPr>
      <t>http://www.giftech.com.hk</t>
    </r>
  </si>
  <si>
    <t/>
    <r>
      <rPr>
        <u/>
        <sz val="10.5"/>
        <color theme="10"/>
        <rFont val="Calibri"/>
        <family val="2"/>
      </rPr>
      <t xml:space="preserve">CHOUDREY TRADERS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</si>
  <si>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其他,家具,家居装饰品,照明产品,玻璃工艺品,电子消费品及信息产品,餐厨用具</t>
    </r>
  </si>
  <si>
    <t/>
    <r>
      <rPr>
        <u/>
        <sz val="10.5"/>
        <color theme="10"/>
        <rFont val="Calibri"/>
        <family val="2"/>
      </rPr>
      <t>choudray786@hotmail.com</t>
    </r>
  </si>
  <si>
    <t/>
    <r>
      <rPr>
        <u/>
        <sz val="10.5"/>
        <color theme="10"/>
        <rFont val="Calibri"/>
        <family val="2"/>
      </rPr>
      <t xml:space="preserve">FERID KHEMAKHEM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</si>
  <si>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五金,其他,家居用品,家用电器,家用纺织品,工艺陶瓷,建筑及装饰材料,服装饰物及配件,玻璃工艺品,餐厨用具</t>
    </r>
  </si>
  <si>
    <t/>
    <r>
      <rPr>
        <u/>
        <sz val="10.5"/>
        <color theme="10"/>
        <rFont val="Calibri"/>
        <family val="2"/>
      </rPr>
      <t>ferid.khemakhem@catering.com</t>
    </r>
    <r>
      <t>.tn</t>
    </r>
  </si>
  <si>
    <t/>
    <r>
      <rPr>
        <u/>
        <sz val="10.5"/>
        <color theme="10"/>
        <rFont val="Calibri"/>
        <family val="2"/>
      </rPr>
      <t>http://www.catering.com.tn</t>
    </r>
  </si>
  <si>
    <t/>
    <r>
      <rPr>
        <u/>
        <sz val="10.5"/>
        <color theme="10"/>
        <rFont val="Calibri"/>
        <family val="2"/>
      </rPr>
      <t>http://www.silnox.com</t>
    </r>
  </si>
  <si>
    <t/>
    <r>
      <rPr>
        <u/>
        <sz val="10.5"/>
        <color theme="10"/>
        <rFont val="Calibri"/>
        <family val="2"/>
      </rPr>
      <t>silnox@silnox.com</t>
    </r>
  </si>
  <si>
    <t/>
    <r>
      <rPr>
        <u/>
        <sz val="10.5"/>
        <color theme="10"/>
        <rFont val="Calibri"/>
        <family val="2"/>
      </rPr>
      <t xml:space="preserve">ANTONIO DA SILVA</t>
    </r>
  </si>
  <si>
    <t/>
    <r>
      <rPr>
        <u/>
        <sz val="10.5"/>
        <color theme="10"/>
        <rFont val="Calibri"/>
        <family val="2"/>
      </rPr>
      <t>SAHKOTASO</t>
    </r>
  </si>
  <si>
    <t/>
    <r>
      <rPr>
        <u/>
        <sz val="10.5"/>
        <color theme="10"/>
        <rFont val="Calibri"/>
        <family val="2"/>
      </rPr>
      <t>http://www.sahkotaso.fi</t>
    </r>
  </si>
  <si>
    <t/>
    <r>
      <rPr>
        <u/>
        <sz val="10.5"/>
        <color theme="10"/>
        <rFont val="Calibri"/>
        <family val="2"/>
      </rPr>
      <t>info@sahkotaso.fi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</si>
  <si>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五金,其他,医药保健品及医疗器械,家用电器,家用纺织品,服装饰物及配件,电子消费品及信息产品,箱包,食品,餐厨用具</t>
    </r>
  </si>
  <si>
    <t/>
    <r>
      <rPr>
        <u/>
        <sz val="10.5"/>
        <color theme="10"/>
        <rFont val="Calibri"/>
        <family val="2"/>
      </rPr>
      <t>mdiabove@adi.net.com.uy</t>
    </r>
  </si>
  <si>
    <t/>
    <r>
      <rPr>
        <u/>
        <sz val="10.5"/>
        <color theme="10"/>
        <rFont val="Calibri"/>
        <family val="2"/>
      </rPr>
      <t>CRISWELL</t>
    </r>
  </si>
  <si>
    <t/>
    <r>
      <rPr>
        <u/>
        <sz val="10.5"/>
        <color theme="10"/>
        <rFont val="Calibri"/>
        <family val="2"/>
      </rPr>
      <t>http://www.adi.net.com.uy</t>
    </r>
  </si>
  <si>
    <t/>
    <r>
      <rPr>
        <u/>
        <sz val="10.5"/>
        <color theme="10"/>
        <rFont val="Calibri"/>
        <family val="2"/>
      </rPr>
      <t>honkietonk@i-cable.com</t>
    </r>
  </si>
  <si>
    <t/>
    <r>
      <rPr>
        <u/>
        <sz val="10.5"/>
        <color theme="10"/>
        <rFont val="Calibri"/>
        <family val="2"/>
      </rPr>
      <t xml:space="preserve">MILENNA (HONG KONG) TRADING</t>
    </r>
  </si>
  <si>
    <t/>
    <r>
      <rPr>
        <u/>
        <sz val="10.5"/>
        <color theme="10"/>
        <rFont val="Calibri"/>
        <family val="2"/>
      </rPr>
      <t>http://www.srinternational.com</t>
    </r>
  </si>
  <si>
    <t/>
    <r>
      <rPr>
        <u/>
        <sz val="10.5"/>
        <color theme="10"/>
        <rFont val="Calibri"/>
        <family val="2"/>
      </rPr>
      <t>srintl@indiatimes.com</t>
    </r>
  </si>
  <si>
    <t/>
    <r>
      <rPr>
        <u/>
        <sz val="10.5"/>
        <color theme="10"/>
        <rFont val="Calibri"/>
        <family val="2"/>
      </rPr>
      <t xml:space="preserve">S R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</si>
  <si>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五金,体育及旅游休闲用品,其他,医药保健品及医疗器械,家具,工艺陶瓷,玻璃工艺品,箱包,鞋,餐厨用具</t>
    </r>
  </si>
  <si>
    <t/>
    <r>
      <rPr>
        <u/>
        <sz val="10.5"/>
        <color theme="10"/>
        <rFont val="Calibri"/>
        <family val="2"/>
      </rPr>
      <t xml:space="preserve">PEARL S ARTS &amp; GIFTS</t>
    </r>
  </si>
  <si>
    <t/>
    <r>
      <rPr>
        <u/>
        <sz val="10.5"/>
        <color theme="10"/>
        <rFont val="Calibri"/>
        <family val="2"/>
      </rPr>
      <t>http://www.bihler-co.de</t>
    </r>
  </si>
  <si>
    <t/>
    <r>
      <rPr>
        <u/>
        <sz val="10.5"/>
        <color theme="10"/>
        <rFont val="Calibri"/>
        <family val="2"/>
      </rPr>
      <t xml:space="preserve">BIHLER ELEKTROFACHGROSSHANDEL GMBH &amp;</t>
    </r>
  </si>
  <si>
    <t/>
    <r>
      <rPr>
        <u/>
        <sz val="10.5"/>
        <color theme="10"/>
        <rFont val="Calibri"/>
        <family val="2"/>
      </rPr>
      <t>http://www.bigtr.co.uk</t>
    </r>
  </si>
  <si>
    <t/>
    <r>
      <rPr>
        <u/>
        <sz val="10.5"/>
        <color theme="10"/>
        <rFont val="Calibri"/>
        <family val="2"/>
      </rPr>
      <t>bigtr@bigtr.co.uk</t>
    </r>
  </si>
  <si>
    <t/>
    <r>
      <rPr>
        <u/>
        <sz val="10.5"/>
        <color theme="10"/>
        <rFont val="Calibri"/>
        <family val="2"/>
      </rPr>
      <t xml:space="preserve">DESKTOP TRADING (UK)</t>
    </r>
  </si>
  <si>
    <t/>
    <r>
      <rPr>
        <u/>
        <sz val="10.5"/>
        <color theme="10"/>
        <rFont val="Calibri"/>
        <family val="2"/>
      </rPr>
      <t xml:space="preserve">THONG NAM POTTERY(PTE)LTD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</si>
  <si>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其他,化工产品,医药保健品及医疗器械,卫浴设备,照明产品,玻璃工艺品,餐厨用具</t>
    </r>
  </si>
  <si>
    <t/>
    <r>
      <rPr>
        <u/>
        <sz val="10.5"/>
        <color theme="10"/>
        <rFont val="Calibri"/>
        <family val="2"/>
      </rPr>
      <t>hewi.italia@hewi.it</t>
    </r>
  </si>
  <si>
    <t/>
    <r>
      <rPr>
        <u/>
        <sz val="10.5"/>
        <color theme="10"/>
        <rFont val="Calibri"/>
        <family val="2"/>
      </rPr>
      <t>http://www.hewi.it</t>
    </r>
  </si>
  <si>
    <t/>
    <r>
      <rPr>
        <u/>
        <sz val="10.5"/>
        <color theme="10"/>
        <rFont val="Calibri"/>
        <family val="2"/>
      </rPr>
      <t xml:space="preserve">HEWI ITALIA</t>
    </r>
  </si>
  <si>
    <t/>
    <r>
      <rPr>
        <u/>
        <sz val="10.5"/>
        <color theme="10"/>
        <rFont val="Calibri"/>
        <family val="2"/>
      </rPr>
      <t xml:space="preserve">HOME N OFFICE</t>
    </r>
  </si>
  <si>
    <t/>
    <r>
      <rPr>
        <u/>
        <sz val="10.5"/>
        <color theme="10"/>
        <rFont val="Calibri"/>
        <family val="2"/>
      </rPr>
      <t>http://www.homenoffice.com.pk</t>
    </r>
  </si>
  <si>
    <t/>
    <r>
      <rPr>
        <u/>
        <sz val="10.5"/>
        <color theme="10"/>
        <rFont val="Calibri"/>
        <family val="2"/>
      </rPr>
      <t>info@homenoffice.com.pk</t>
    </r>
  </si>
  <si>
    <t/>
    <r>
      <rPr>
        <u/>
        <sz val="10.5"/>
        <color theme="10"/>
        <rFont val="Calibri"/>
        <family val="2"/>
      </rPr>
      <t xml:space="preserve">EXETER SURPLUS</t>
    </r>
  </si>
  <si>
    <t/>
    <r>
      <rPr>
        <u/>
        <sz val="10.5"/>
        <color theme="10"/>
        <rFont val="Calibri"/>
        <family val="2"/>
      </rPr>
      <t>exetersurplus@hotmail.com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</si>
  <si>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个人护理用具,家具,建筑及装饰材料,照明产品,电子消费品及信息产品,餐厨用具</t>
    </r>
  </si>
  <si>
    <t/>
    <r>
      <rPr>
        <u/>
        <sz val="10.5"/>
        <color theme="10"/>
        <rFont val="Calibri"/>
        <family val="2"/>
      </rPr>
      <t>hannah@golden.net</t>
    </r>
  </si>
  <si>
    <t/>
    <r>
      <rPr>
        <u/>
        <sz val="10.5"/>
        <color theme="10"/>
        <rFont val="Calibri"/>
        <family val="2"/>
      </rPr>
      <t>http://www.golden.net</t>
    </r>
  </si>
  <si>
    <t/>
    <r>
      <rPr>
        <u/>
        <sz val="10.5"/>
        <color theme="10"/>
        <rFont val="Calibri"/>
        <family val="2"/>
      </rPr>
      <t xml:space="preserve">DRS TECHNOLOGIES</t>
    </r>
  </si>
  <si>
    <t/>
    <r>
      <rPr>
        <u/>
        <sz val="10.5"/>
        <color theme="10"/>
        <rFont val="Calibri"/>
        <family val="2"/>
      </rPr>
      <t xml:space="preserve">EDITIONS VALOIRE</t>
    </r>
  </si>
  <si>
    <t/>
    <r>
      <rPr>
        <u/>
        <sz val="10.5"/>
        <color theme="10"/>
        <rFont val="Calibri"/>
        <family val="2"/>
      </rPr>
      <t>http://www.bellari.net</t>
    </r>
  </si>
  <si>
    <t/>
    <r>
      <rPr>
        <u/>
        <sz val="10.5"/>
        <color theme="10"/>
        <rFont val="Calibri"/>
        <family val="2"/>
      </rPr>
      <t>tchoy@starhub.net.sg</t>
    </r>
  </si>
  <si>
    <t/>
    <r>
      <rPr>
        <u/>
        <sz val="10.5"/>
        <color theme="10"/>
        <rFont val="Calibri"/>
        <family val="2"/>
      </rPr>
      <t>BELLARI</t>
    </r>
  </si>
  <si>
    <t/>
    <r>
      <rPr>
        <u/>
        <sz val="10.5"/>
        <color theme="10"/>
        <rFont val="Calibri"/>
        <family val="2"/>
      </rPr>
      <t>CERAWORLD</t>
    </r>
  </si>
  <si>
    <t/>
    <r>
      <rPr>
        <u/>
        <sz val="10.5"/>
        <color theme="10"/>
        <rFont val="Calibri"/>
        <family val="2"/>
      </rPr>
      <t>kambe@ceraworld.co</t>
    </r>
    <r>
      <t>.jp</t>
    </r>
  </si>
  <si>
    <t/>
    <r>
      <rPr>
        <u/>
        <sz val="10.5"/>
        <color theme="10"/>
        <rFont val="Calibri"/>
        <family val="2"/>
      </rPr>
      <t>http://www.ceraworld.co.jp</t>
    </r>
  </si>
  <si>
    <t/>
    <r>
      <rPr>
        <u/>
        <sz val="10.5"/>
        <color theme="10"/>
        <rFont val="Calibri"/>
        <family val="2"/>
      </rPr>
      <t>techhk@netvigator.com</t>
    </r>
  </si>
  <si>
    <t/>
    <r>
      <rPr>
        <u/>
        <sz val="10.5"/>
        <color theme="10"/>
        <rFont val="Calibri"/>
        <family val="2"/>
      </rPr>
      <t xml:space="preserve">TECHNICAL (HK)</t>
    </r>
  </si>
  <si>
    <t/>
    <r>
      <rPr>
        <u/>
        <sz val="10.5"/>
        <color theme="10"/>
        <rFont val="Calibri"/>
        <family val="2"/>
      </rPr>
      <t>http://www.hktechnical.com</t>
    </r>
  </si>
  <si>
    <t/>
    <r>
      <rPr>
        <u/>
        <sz val="10.5"/>
        <color theme="10"/>
        <rFont val="Calibri"/>
        <family val="2"/>
      </rPr>
      <t>REELS</t>
    </r>
  </si>
  <si>
    <t/>
    <r>
      <rPr>
        <u/>
        <sz val="10.5"/>
        <color theme="10"/>
        <rFont val="Calibri"/>
        <family val="2"/>
      </rPr>
      <t>http://www.reels.be</t>
    </r>
  </si>
  <si>
    <t/>
    <r>
      <rPr>
        <u/>
        <sz val="10.5"/>
        <color theme="10"/>
        <rFont val="Calibri"/>
        <family val="2"/>
      </rPr>
      <t>info@reels.be</t>
    </r>
  </si>
  <si>
    <t/>
    <r>
      <rPr>
        <u/>
        <sz val="10.5"/>
        <color theme="10"/>
        <rFont val="Calibri"/>
        <family val="2"/>
      </rPr>
      <t xml:space="preserve">BRAAT KWASTENFABRIEK</t>
    </r>
  </si>
  <si>
    <t/>
    <r>
      <rPr>
        <u/>
        <sz val="10.5"/>
        <color theme="10"/>
        <rFont val="Calibri"/>
        <family val="2"/>
      </rPr>
      <t>shay-ltd@netvision.net</t>
    </r>
    <r>
      <t>.il</t>
    </r>
  </si>
  <si>
    <t/>
    <r>
      <rPr>
        <u/>
        <sz val="10.5"/>
        <color theme="10"/>
        <rFont val="Calibri"/>
        <family val="2"/>
      </rPr>
      <t xml:space="preserve">SHAY HANDBAGS</t>
    </r>
  </si>
  <si>
    <t/>
    <r>
      <rPr>
        <u/>
        <sz val="10.5"/>
        <color theme="10"/>
        <rFont val="Calibri"/>
        <family val="2"/>
      </rPr>
      <t xml:space="preserve">FIDEOS CAROZZI</t>
    </r>
  </si>
  <si>
    <t/>
    <r>
      <rPr>
        <u/>
        <sz val="10.5"/>
        <color theme="10"/>
        <rFont val="Calibri"/>
        <family val="2"/>
      </rPr>
      <t>http://www.carozzi.cl</t>
    </r>
  </si>
  <si>
    <t/>
    <r>
      <rPr>
        <u/>
        <sz val="10.5"/>
        <color theme="10"/>
        <rFont val="Calibri"/>
        <family val="2"/>
      </rPr>
      <t xml:space="preserve">ABDOOLALLY EBRAHIM HOUSEWARES</t>
    </r>
  </si>
  <si>
    <t/>
    <r>
      <rPr>
        <u/>
        <sz val="10.5"/>
        <color theme="10"/>
        <rFont val="Calibri"/>
        <family val="2"/>
      </rPr>
      <t>dicky@abdoolally.com</t>
    </r>
  </si>
  <si>
    <t/>
    <r>
      <rPr>
        <u/>
        <sz val="10.5"/>
        <color theme="10"/>
        <rFont val="Calibri"/>
        <family val="2"/>
      </rPr>
      <t>http://www.abdoolally.com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</si>
  <si>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五金,其他,办公文具,医药保健品及医疗器械,家具,家居装饰品,家用电器,照明产品,玻璃工艺品,箱包,餐厨用具</t>
    </r>
  </si>
  <si>
    <t/>
    <r>
      <rPr>
        <u/>
        <sz val="10.5"/>
        <color theme="10"/>
        <rFont val="Calibri"/>
        <family val="2"/>
      </rPr>
      <t xml:space="preserve">WESTPAK USA</t>
    </r>
  </si>
  <si>
    <t/>
    <r>
      <rPr>
        <u/>
        <sz val="10.5"/>
        <color theme="10"/>
        <rFont val="Calibri"/>
        <family val="2"/>
      </rPr>
      <t>stevet@westpakusa.com</t>
    </r>
  </si>
  <si>
    <t/>
    <r>
      <rPr>
        <u/>
        <sz val="10.5"/>
        <color theme="10"/>
        <rFont val="Calibri"/>
        <family val="2"/>
      </rPr>
      <t>http://www.westpakusa.com</t>
    </r>
  </si>
  <si>
    <t/>
    <r>
      <rPr>
        <u/>
        <sz val="10.5"/>
        <color theme="10"/>
        <rFont val="Calibri"/>
        <family val="2"/>
      </rPr>
      <t>dutchi.motors@dutchi.nl</t>
    </r>
  </si>
  <si>
    <t/>
    <r>
      <rPr>
        <u/>
        <sz val="10.5"/>
        <color theme="10"/>
        <rFont val="Calibri"/>
        <family val="2"/>
      </rPr>
      <t>http://www.dutchi.nl</t>
    </r>
  </si>
  <si>
    <t/>
    <r>
      <rPr>
        <u/>
        <sz val="10.5"/>
        <color theme="10"/>
        <rFont val="Calibri"/>
        <family val="2"/>
      </rPr>
      <t xml:space="preserve">DUTCHI HOLDING</t>
    </r>
  </si>
  <si>
    <t/>
    <r>
      <rPr>
        <u/>
        <sz val="10.5"/>
        <color theme="10"/>
        <rFont val="Calibri"/>
        <family val="2"/>
      </rPr>
      <t>safi1962@sbcglobal.net</t>
    </r>
  </si>
  <si>
    <t/>
    <r>
      <rPr>
        <u/>
        <sz val="10.5"/>
        <color theme="10"/>
        <rFont val="Calibri"/>
        <family val="2"/>
      </rPr>
      <t>http://www.discounts.com</t>
    </r>
  </si>
  <si>
    <t/>
    <r>
      <rPr>
        <u/>
        <sz val="10.5"/>
        <color theme="10"/>
        <rFont val="Calibri"/>
        <family val="2"/>
      </rPr>
      <t>DISCOUNTS</t>
    </r>
  </si>
  <si>
    <t/>
    <r>
      <rPr>
        <u/>
        <sz val="10.5"/>
        <color theme="10"/>
        <rFont val="Calibri"/>
        <family val="2"/>
      </rPr>
      <t>http://www.sancor.com</t>
    </r>
  </si>
  <si>
    <t/>
    <r>
      <rPr>
        <u/>
        <sz val="10.5"/>
        <color theme="10"/>
        <rFont val="Calibri"/>
        <family val="2"/>
      </rPr>
      <t>SANCOR</t>
    </r>
  </si>
  <si>
    <t/>
    <r>
      <rPr>
        <u/>
        <sz val="10.5"/>
        <color theme="10"/>
        <rFont val="Calibri"/>
        <family val="2"/>
      </rPr>
      <t>http://www.butorasz.hu</t>
    </r>
  </si>
  <si>
    <t/>
    <r>
      <rPr>
        <u/>
        <sz val="10.5"/>
        <color theme="10"/>
        <rFont val="Calibri"/>
        <family val="2"/>
      </rPr>
      <t>zsolt.hrabovszki@butorasz.hu</t>
    </r>
  </si>
  <si>
    <t/>
    <r>
      <rPr>
        <u/>
        <sz val="10.5"/>
        <color theme="10"/>
        <rFont val="Calibri"/>
        <family val="2"/>
      </rPr>
      <t xml:space="preserve">NON-FOOD HUNGARIA KFT</t>
    </r>
  </si>
  <si>
    <t/>
    <r>
      <rPr>
        <u/>
        <sz val="10.5"/>
        <color theme="10"/>
        <rFont val="Calibri"/>
        <family val="2"/>
      </rPr>
      <t xml:space="preserve">ROBERT MARCOS</t>
    </r>
  </si>
  <si>
    <t/>
    <r>
      <rPr>
        <u/>
        <sz val="10.5"/>
        <color theme="10"/>
        <rFont val="Calibri"/>
        <family val="2"/>
      </rPr>
      <t>http://www.robertmarcosinc.com</t>
    </r>
  </si>
  <si>
    <t/>
    <r>
      <rPr>
        <u/>
        <sz val="10.5"/>
        <color theme="10"/>
        <rFont val="Calibri"/>
        <family val="2"/>
      </rPr>
      <t>http://www.duni.com</t>
    </r>
  </si>
  <si>
    <t/>
    <r>
      <rPr>
        <u/>
        <sz val="10.5"/>
        <color theme="10"/>
        <rFont val="Calibri"/>
        <family val="2"/>
      </rPr>
      <t>duni@duni.fi</t>
    </r>
  </si>
  <si>
    <t/>
    <r>
      <rPr>
        <u/>
        <sz val="10.5"/>
        <color theme="10"/>
        <rFont val="Calibri"/>
        <family val="2"/>
      </rPr>
      <t xml:space="preserve">LAN YUK LIN KIM SIONG</t>
    </r>
  </si>
  <si>
    <t/>
    <r>
      <rPr>
        <u/>
        <sz val="10.5"/>
        <color theme="10"/>
        <rFont val="Calibri"/>
        <family val="2"/>
      </rPr>
      <t>lanyuklin@intnet.mu</t>
    </r>
  </si>
  <si>
    <t/>
    <r>
      <rPr>
        <u/>
        <sz val="10.5"/>
        <color theme="10"/>
        <rFont val="Calibri"/>
        <family val="2"/>
      </rPr>
      <t>jmpnet@indosat.net.id</t>
    </r>
  </si>
  <si>
    <t/>
    <r>
      <rPr>
        <u/>
        <sz val="10.5"/>
        <color theme="10"/>
        <rFont val="Calibri"/>
        <family val="2"/>
      </rPr>
      <t xml:space="preserve">PT JAYA MULYA PERKASA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</si>
  <si>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其他,家具,家居装饰品,家用纺织品,服装饰物及配件,玻璃工艺品,食品,餐厨用具</t>
    </r>
  </si>
  <si>
    <t/>
    <r>
      <rPr>
        <u/>
        <sz val="10.5"/>
        <color theme="10"/>
        <rFont val="Calibri"/>
        <family val="2"/>
      </rPr>
      <t>naeem_biz6@hotmail.com</t>
    </r>
  </si>
  <si>
    <t/>
    <r>
      <rPr>
        <u/>
        <sz val="10.5"/>
        <color theme="10"/>
        <rFont val="Calibri"/>
        <family val="2"/>
      </rPr>
      <t xml:space="preserve">SALEH BIN FAWAZ TRADING</t>
    </r>
  </si>
  <si>
    <t/>
    <r>
      <rPr>
        <u/>
        <sz val="10.5"/>
        <color theme="10"/>
        <rFont val="Calibri"/>
        <family val="2"/>
      </rPr>
      <t>http://www.att.net.mx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</si>
  <si>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其他,家具,家居装饰品,家用电器,工具,照明产品,玩具,礼品及赠品,钟表眼镜,餐厨用具</t>
    </r>
  </si>
  <si>
    <t/>
    <r>
      <rPr>
        <u/>
        <sz val="10.5"/>
        <color theme="10"/>
        <rFont val="Calibri"/>
        <family val="2"/>
      </rPr>
      <t>asialink@att.net.mx</t>
    </r>
  </si>
  <si>
    <t/>
    <r>
      <rPr>
        <u/>
        <sz val="10.5"/>
        <color theme="10"/>
        <rFont val="Calibri"/>
        <family val="2"/>
      </rPr>
      <t xml:space="preserve">ASIA LINK PROMOTIONS</t>
    </r>
  </si>
  <si>
    <t/>
    <r>
      <rPr>
        <u/>
        <sz val="10.5"/>
        <color theme="10"/>
        <rFont val="Calibri"/>
        <family val="2"/>
      </rPr>
      <t>apogeo94@tin.it</t>
    </r>
  </si>
  <si>
    <t/>
    <r>
      <rPr>
        <u/>
        <sz val="10.5"/>
        <color theme="10"/>
        <rFont val="Calibri"/>
        <family val="2"/>
      </rPr>
      <t xml:space="preserve">APOGEO 94</t>
    </r>
  </si>
  <si>
    <t/>
    <r>
      <rPr>
        <u/>
        <sz val="10.5"/>
        <color theme="10"/>
        <rFont val="Calibri"/>
        <family val="2"/>
      </rPr>
      <t>http://www.lazada.com.ph</t>
    </r>
  </si>
  <si>
    <t/>
    <r>
      <rPr>
        <u/>
        <sz val="10.5"/>
        <color theme="10"/>
        <rFont val="Calibri"/>
        <family val="2"/>
      </rPr>
      <t>POETRACO</t>
    </r>
  </si>
  <si>
    <t/>
    <r>
      <rPr>
        <u/>
        <sz val="10.5"/>
        <color theme="10"/>
        <rFont val="Calibri"/>
        <family val="2"/>
      </rPr>
      <t>junwise@tinyworld.co.uk</t>
    </r>
  </si>
  <si>
    <t/>
    <r>
      <rPr>
        <u/>
        <sz val="10.5"/>
        <color theme="10"/>
        <rFont val="Calibri"/>
        <family val="2"/>
      </rPr>
      <t xml:space="preserve">MUST HAVE IT!</t>
    </r>
  </si>
  <si>
    <t/>
    <r>
      <rPr>
        <u/>
        <sz val="10.5"/>
        <color theme="10"/>
        <rFont val="Calibri"/>
        <family val="2"/>
      </rPr>
      <t>http://www.tinyworld.co.uk</t>
    </r>
  </si>
  <si>
    <t/>
    <r>
      <rPr>
        <u/>
        <sz val="10.5"/>
        <color theme="10"/>
        <rFont val="Calibri"/>
        <family val="2"/>
      </rPr>
      <t>http://www.brandt.be</t>
    </r>
  </si>
  <si>
    <t/>
    <r>
      <rPr>
        <u/>
        <sz val="10.5"/>
        <color theme="10"/>
        <rFont val="Calibri"/>
        <family val="2"/>
      </rPr>
      <t xml:space="preserve">A BRANDT &amp; FILS</t>
    </r>
  </si>
  <si>
    <t/>
    <r>
      <rPr>
        <u/>
        <sz val="10.5"/>
        <color theme="10"/>
        <rFont val="Calibri"/>
        <family val="2"/>
      </rPr>
      <t>brandt@proximetia.be</t>
    </r>
  </si>
  <si>
    <t/>
    <r>
      <rPr>
        <u/>
        <sz val="10.5"/>
        <color theme="10"/>
        <rFont val="Calibri"/>
        <family val="2"/>
      </rPr>
      <t xml:space="preserve">C JAY VENTURES NIG</t>
    </r>
  </si>
  <si>
    <t/>
    <r>
      <rPr>
        <u/>
        <sz val="10.5"/>
        <color theme="10"/>
        <rFont val="Calibri"/>
        <family val="2"/>
      </rPr>
      <t>cjayvent@yahoo.com</t>
    </r>
  </si>
  <si>
    <t/>
    <r>
      <rPr>
        <u/>
        <sz val="10.5"/>
        <color theme="10"/>
        <rFont val="Calibri"/>
        <family val="2"/>
      </rPr>
      <t xml:space="preserve">LA CAFETIERE</t>
    </r>
  </si>
  <si>
    <t/>
    <r>
      <rPr>
        <u/>
        <sz val="10.5"/>
        <color theme="10"/>
        <rFont val="Calibri"/>
        <family val="2"/>
      </rPr>
      <t>http://www.lacafetiere.com</t>
    </r>
  </si>
  <si>
    <t/>
    <r>
      <rPr>
        <u/>
        <sz val="10.5"/>
        <color theme="10"/>
        <rFont val="Calibri"/>
        <family val="2"/>
      </rPr>
      <t>martyn.cooling@knitmesh.com</t>
    </r>
  </si>
  <si>
    <t/>
    <r>
      <rPr>
        <u/>
        <sz val="10.5"/>
        <color theme="10"/>
        <rFont val="Calibri"/>
        <family val="2"/>
      </rPr>
      <t xml:space="preserve">CHIC BONBON TRADING CENTER</t>
    </r>
  </si>
  <si>
    <t/>
    <r>
      <rPr>
        <u/>
        <sz val="10.5"/>
        <color theme="10"/>
        <rFont val="Calibri"/>
        <family val="2"/>
      </rPr>
      <t>yara02@inco.com</t>
    </r>
    <r>
      <t>.lb</t>
    </r>
  </si>
  <si>
    <t/>
    <r>
      <rPr>
        <u/>
        <sz val="10.5"/>
        <color theme="10"/>
        <rFont val="Calibri"/>
        <family val="2"/>
      </rPr>
      <t>roryante@yahoo.com</t>
    </r>
  </si>
  <si>
    <t/>
    <r>
      <rPr>
        <u/>
        <sz val="10.5"/>
        <color theme="10"/>
        <rFont val="Calibri"/>
        <family val="2"/>
      </rPr>
      <t xml:space="preserve">TEAM POWER SOLUTIONS</t>
    </r>
  </si>
  <si>
    <t/>
    <r>
      <rPr>
        <u/>
        <sz val="10.5"/>
        <color theme="10"/>
        <rFont val="Calibri"/>
        <family val="2"/>
      </rPr>
      <t>http://www.teampowersolutions.com</t>
    </r>
  </si>
  <si>
    <t/>
    <r>
      <rPr>
        <u/>
        <sz val="10.5"/>
        <color theme="10"/>
        <rFont val="Calibri"/>
        <family val="2"/>
      </rPr>
      <t xml:space="preserve">AKSARBEN FIXTURE &amp;</t>
    </r>
  </si>
  <si>
    <t/>
    <r>
      <rPr>
        <u/>
        <sz val="10.5"/>
        <color theme="10"/>
        <rFont val="Calibri"/>
        <family val="2"/>
      </rPr>
      <t>http://www.aksarbenfixture.com</t>
    </r>
  </si>
  <si>
    <t/>
    <r>
      <rPr>
        <u/>
        <sz val="10.5"/>
        <color theme="10"/>
        <rFont val="Calibri"/>
        <family val="2"/>
      </rPr>
      <t>contact@n-s-o.com</t>
    </r>
  </si>
  <si>
    <t/>
    <r>
      <rPr>
        <u/>
        <sz val="10.5"/>
        <color theme="10"/>
        <rFont val="Calibri"/>
        <family val="2"/>
      </rPr>
      <t>http://www.n-s-o.com</t>
    </r>
  </si>
  <si>
    <t/>
    <r>
      <rPr>
        <u/>
        <sz val="10.5"/>
        <color theme="10"/>
        <rFont val="Calibri"/>
        <family val="2"/>
      </rPr>
      <t xml:space="preserve">MARINE ET SHIPPING OFFICE</t>
    </r>
  </si>
  <si>
    <t/>
    <r>
      <rPr>
        <u/>
        <sz val="10.5"/>
        <color theme="10"/>
        <rFont val="Calibri"/>
        <family val="2"/>
      </rPr>
      <t xml:space="preserve">SOON THYE CHEANG</t>
    </r>
  </si>
  <si>
    <t/>
    <r>
      <rPr>
        <u/>
        <sz val="10.5"/>
        <color theme="10"/>
        <rFont val="Calibri"/>
        <family val="2"/>
      </rPr>
      <t>seascapes@bigpond.com.au</t>
    </r>
  </si>
  <si>
    <t/>
    <r>
      <rPr>
        <u/>
        <sz val="10.5"/>
        <color theme="10"/>
        <rFont val="Calibri"/>
        <family val="2"/>
      </rPr>
      <t xml:space="preserve">GAIL CAPLE SEASCAPES</t>
    </r>
  </si>
  <si>
    <t/>
    <r>
      <rPr>
        <u/>
        <sz val="10.5"/>
        <color theme="10"/>
        <rFont val="Calibri"/>
        <family val="2"/>
      </rPr>
      <t>http://www.isbank.net.tr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</si>
  <si>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其他,办公文具,医药保健品及医疗器械,家用纺织品,服装饰物及配件,玩具,玻璃工艺品,电子电气产品,钟表眼镜,食品,餐厨用具</t>
    </r>
  </si>
  <si>
    <t/>
    <r>
      <rPr>
        <u/>
        <sz val="10.5"/>
        <color theme="10"/>
        <rFont val="Calibri"/>
        <family val="2"/>
      </rPr>
      <t>aroben2000@isbank.net.tr</t>
    </r>
  </si>
  <si>
    <t/>
    <r>
      <rPr>
        <u/>
        <sz val="10.5"/>
        <color theme="10"/>
        <rFont val="Calibri"/>
        <family val="2"/>
      </rPr>
      <t xml:space="preserve">AROBEN ZIRAAT URUNLERI TURIZM INSAAT GUBER SAN VE TIC LTD STI</t>
    </r>
  </si>
  <si>
    <t/>
    <r>
      <rPr>
        <u/>
        <sz val="10.5"/>
        <color theme="10"/>
        <rFont val="Calibri"/>
        <family val="2"/>
      </rPr>
      <t>http://www.pcee.com</t>
    </r>
  </si>
  <si>
    <t/>
    <r>
      <rPr>
        <u/>
        <sz val="10.5"/>
        <color theme="10"/>
        <rFont val="Calibri"/>
        <family val="2"/>
      </rPr>
      <t>hpc@pcee.com</t>
    </r>
  </si>
  <si>
    <t/>
    <r>
      <rPr>
        <u/>
        <sz val="10.5"/>
        <color theme="10"/>
        <rFont val="Calibri"/>
        <family val="2"/>
      </rPr>
      <t xml:space="preserve">PIONEER CATERING EQUIPMENT &amp; ENGINEERING</t>
    </r>
  </si>
  <si>
    <t/>
    <r>
      <rPr>
        <u/>
        <sz val="10.5"/>
        <color theme="10"/>
        <rFont val="Calibri"/>
        <family val="2"/>
      </rPr>
      <t>http://www.mazzeri.com</t>
    </r>
  </si>
  <si>
    <t/>
    <r>
      <rPr>
        <u/>
        <sz val="10.5"/>
        <color theme="10"/>
        <rFont val="Calibri"/>
        <family val="2"/>
      </rPr>
      <t>MAZZERI</t>
    </r>
  </si>
  <si>
    <t/>
    <r>
      <rPr>
        <u/>
        <sz val="10.5"/>
        <color theme="10"/>
        <rFont val="Calibri"/>
        <family val="2"/>
      </rPr>
      <t xml:space="preserve">SHOOT ENTERPRISES</t>
    </r>
  </si>
  <si>
    <t/>
    <r>
      <rPr>
        <u/>
        <sz val="10.5"/>
        <color theme="10"/>
        <rFont val="Calibri"/>
        <family val="2"/>
      </rPr>
      <t>http://www.shootenterp.com</t>
    </r>
  </si>
  <si>
    <t/>
    <r>
      <rPr>
        <u/>
        <sz val="10.5"/>
        <color theme="10"/>
        <rFont val="Calibri"/>
        <family val="2"/>
      </rPr>
      <t xml:space="preserve">CON MAS ARTE S L</t>
    </r>
  </si>
  <si>
    <t/>
    <r>
      <rPr>
        <u/>
        <sz val="10.5"/>
        <color theme="10"/>
        <rFont val="Calibri"/>
        <family val="2"/>
      </rPr>
      <t>cartisticas@infonegocio.com</t>
    </r>
  </si>
  <si>
    <t/>
    <r>
      <rPr>
        <u/>
        <sz val="10.5"/>
        <color theme="10"/>
        <rFont val="Calibri"/>
        <family val="2"/>
      </rPr>
      <t>http://www.importo.com</t>
    </r>
  </si>
  <si>
    <t/>
    <r>
      <rPr>
        <u/>
        <sz val="10.5"/>
        <color theme="10"/>
        <rFont val="Calibri"/>
        <family val="2"/>
      </rPr>
      <t xml:space="preserve">ALPINE FIXTURES &amp; SHEET METAL</t>
    </r>
  </si>
  <si>
    <t/>
    <r>
      <rPr>
        <u/>
        <sz val="10.5"/>
        <color theme="10"/>
        <rFont val="Calibri"/>
        <family val="2"/>
      </rPr>
      <t>http://www.kennic.com</t>
    </r>
  </si>
  <si>
    <t/>
    <r>
      <rPr>
        <u/>
        <sz val="10.5"/>
        <color theme="10"/>
        <rFont val="Calibri"/>
        <family val="2"/>
      </rPr>
      <t>KENNIC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</si>
  <si>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其他,医药保健品及医疗器械,家具,家居装饰品,建筑及装饰材料,服装饰物及配件,玻璃工艺品,箱包,食品,餐厨用具</t>
    </r>
  </si>
  <si>
    <t/>
    <r>
      <rPr>
        <u/>
        <sz val="10.5"/>
        <color theme="10"/>
        <rFont val="Calibri"/>
        <family val="2"/>
      </rPr>
      <t>info@kennic.com</t>
    </r>
  </si>
  <si>
    <t/>
    <r>
      <rPr>
        <u/>
        <sz val="10.5"/>
        <color theme="10"/>
        <rFont val="Calibri"/>
        <family val="2"/>
      </rPr>
      <t>jun-nippon@nyc.ocn.ne.jp</t>
    </r>
  </si>
  <si>
    <t/>
    <r>
      <rPr>
        <u/>
        <sz val="10.5"/>
        <color theme="10"/>
        <rFont val="Calibri"/>
        <family val="2"/>
      </rPr>
      <t>http://www.nyc.ocn.ne.jp</t>
    </r>
  </si>
  <si>
    <t/>
    <r>
      <rPr>
        <u/>
        <sz val="10.5"/>
        <color theme="10"/>
        <rFont val="Calibri"/>
        <family val="2"/>
      </rPr>
      <t xml:space="preserve">SHIN NISSEI</t>
    </r>
  </si>
  <si>
    <t/>
    <r>
      <rPr>
        <u/>
        <sz val="10.5"/>
        <color theme="10"/>
        <rFont val="Calibri"/>
        <family val="2"/>
      </rPr>
      <t>SERVEQUIP</t>
    </r>
  </si>
  <si>
    <t/>
    <r>
      <rPr>
        <u/>
        <sz val="10.5"/>
        <color theme="10"/>
        <rFont val="Calibri"/>
        <family val="2"/>
      </rPr>
      <t>http://www.servequip.co.uk</t>
    </r>
  </si>
  <si>
    <t/>
    <r>
      <rPr>
        <u/>
        <sz val="10.5"/>
        <color theme="10"/>
        <rFont val="Calibri"/>
        <family val="2"/>
      </rPr>
      <t xml:space="preserve">AIRTIGER EXPRESS</t>
    </r>
  </si>
  <si>
    <t/>
    <r>
      <rPr>
        <u/>
        <sz val="10.5"/>
        <color theme="10"/>
        <rFont val="Calibri"/>
        <family val="2"/>
      </rPr>
      <t>http://www.airtiger.com</t>
    </r>
  </si>
  <si>
    <t/>
    <r>
      <rPr>
        <u/>
        <sz val="10.5"/>
        <color theme="10"/>
        <rFont val="Calibri"/>
        <family val="2"/>
      </rPr>
      <t xml:space="preserve">GALLEY MATRIX</t>
    </r>
  </si>
  <si>
    <t/>
    <r>
      <rPr>
        <u/>
        <sz val="10.5"/>
        <color theme="10"/>
        <rFont val="Calibri"/>
        <family val="2"/>
      </rPr>
      <t>http://www.galleymatrix.co.uk</t>
    </r>
  </si>
  <si>
    <t/>
    <r>
      <rPr>
        <u/>
        <sz val="10.5"/>
        <color theme="10"/>
        <rFont val="Calibri"/>
        <family val="2"/>
      </rPr>
      <t>http://www.macnicholas.co.uk</t>
    </r>
  </si>
  <si>
    <t/>
    <r>
      <rPr>
        <u/>
        <sz val="10.5"/>
        <color theme="10"/>
        <rFont val="Calibri"/>
        <family val="2"/>
      </rPr>
      <t>INTERBAR</t>
    </r>
  </si>
  <si>
    <t/>
    <r>
      <rPr>
        <u/>
        <sz val="10.5"/>
        <color theme="10"/>
        <rFont val="Calibri"/>
        <family val="2"/>
      </rPr>
      <t>stevensmktg@aol.com</t>
    </r>
  </si>
  <si>
    <t/>
    <r>
      <rPr>
        <u/>
        <sz val="10.5"/>
        <color theme="10"/>
        <rFont val="Calibri"/>
        <family val="2"/>
      </rPr>
      <t xml:space="preserve">THE STEVENS MARKETING GROUP</t>
    </r>
  </si>
  <si>
    <t/>
    <r>
      <rPr>
        <u/>
        <sz val="10.5"/>
        <color theme="10"/>
        <rFont val="Calibri"/>
        <family val="2"/>
      </rPr>
      <t xml:space="preserve">HENNIG (UK)</t>
    </r>
  </si>
  <si>
    <t/>
    <r>
      <rPr>
        <u/>
        <sz val="10.5"/>
        <color theme="10"/>
        <rFont val="Calibri"/>
        <family val="2"/>
      </rPr>
      <t>henniguk@aol.com</t>
    </r>
  </si>
  <si>
    <t/>
    <r>
      <rPr>
        <u/>
        <sz val="10.5"/>
        <color theme="10"/>
        <rFont val="Calibri"/>
        <family val="2"/>
      </rPr>
      <t>http://www.henniguk.com</t>
    </r>
  </si>
  <si>
    <t/>
    <r>
      <rPr>
        <u/>
        <sz val="10.5"/>
        <color theme="10"/>
        <rFont val="Calibri"/>
        <family val="2"/>
      </rPr>
      <t>http://www.intekom.co.za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</si>
  <si>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五金,体育及旅游休闲用品,其他,医药保健品及医疗器械,大型机械及设备,家居用品,家用电器,家用纺织品,工艺陶瓷,照明产品,玻璃工艺品,箱包,节日用品,鞋,餐厨用具</t>
    </r>
  </si>
  <si>
    <t/>
    <r>
      <rPr>
        <u/>
        <sz val="10.5"/>
        <color theme="10"/>
        <rFont val="Calibri"/>
        <family val="2"/>
      </rPr>
      <t>aluce@intekom.co</t>
    </r>
    <r>
      <t>.za</t>
    </r>
  </si>
  <si>
    <t/>
    <r>
      <rPr>
        <u/>
        <sz val="10.5"/>
        <color theme="10"/>
        <rFont val="Calibri"/>
        <family val="2"/>
      </rPr>
      <t xml:space="preserve">AMBIENTE LUCE</t>
    </r>
  </si>
  <si>
    <t/>
    <r>
      <rPr>
        <u/>
        <sz val="10.5"/>
        <color theme="10"/>
        <rFont val="Calibri"/>
        <family val="2"/>
      </rPr>
      <t>ATOMBIZ</t>
    </r>
  </si>
  <si>
    <t/>
    <r>
      <rPr>
        <u/>
        <sz val="10.5"/>
        <color theme="10"/>
        <rFont val="Calibri"/>
        <family val="2"/>
      </rPr>
      <t>atombiz@yahoo.co</t>
    </r>
    <r>
      <t>.kr</t>
    </r>
  </si>
  <si>
    <t/>
    <r>
      <rPr>
        <u/>
        <sz val="10.5"/>
        <color theme="10"/>
        <rFont val="Calibri"/>
        <family val="2"/>
      </rPr>
      <t>http://www.atombiz.co.kr</t>
    </r>
  </si>
  <si>
    <t/>
    <r>
      <rPr>
        <u/>
        <sz val="10.5"/>
        <color theme="10"/>
        <rFont val="Calibri"/>
        <family val="2"/>
      </rPr>
      <t>ktco@hotmail.com</t>
    </r>
  </si>
  <si>
    <t/>
    <r>
      <rPr>
        <u/>
        <sz val="10.5"/>
        <color theme="10"/>
        <rFont val="Calibri"/>
        <family val="2"/>
      </rPr>
      <t>http://www.kobeissi.com</t>
    </r>
  </si>
  <si>
    <t/>
    <r>
      <rPr>
        <u/>
        <sz val="10.5"/>
        <color theme="10"/>
        <rFont val="Calibri"/>
        <family val="2"/>
      </rPr>
      <t xml:space="preserve">KOBEISSI TRADING</t>
    </r>
  </si>
  <si>
    <t/>
    <r>
      <rPr>
        <u/>
        <sz val="10.5"/>
        <color theme="10"/>
        <rFont val="Calibri"/>
        <family val="2"/>
      </rPr>
      <t>http://www.ros.bergamo.it</t>
    </r>
  </si>
  <si>
    <t/>
    <r>
      <rPr>
        <u/>
        <sz val="10.5"/>
        <color theme="10"/>
        <rFont val="Calibri"/>
        <family val="2"/>
      </rPr>
      <t>ROS</t>
    </r>
  </si>
  <si>
    <t/>
    <r>
      <rPr>
        <u/>
        <sz val="10.5"/>
        <color theme="10"/>
        <rFont val="Calibri"/>
        <family val="2"/>
      </rPr>
      <t>info@ros.bergamo.it</t>
    </r>
  </si>
  <si>
    <t/>
    <r>
      <rPr>
        <u/>
        <sz val="10.5"/>
        <color theme="10"/>
        <rFont val="Calibri"/>
        <family val="2"/>
      </rPr>
      <t>MEDECO</t>
    </r>
  </si>
  <si>
    <t/>
    <r>
      <rPr>
        <u/>
        <sz val="10.5"/>
        <color theme="10"/>
        <rFont val="Calibri"/>
        <family val="2"/>
      </rPr>
      <t>info@medeco.nl</t>
    </r>
  </si>
  <si>
    <t/>
    <r>
      <rPr>
        <u/>
        <sz val="10.5"/>
        <color theme="10"/>
        <rFont val="Calibri"/>
        <family val="2"/>
      </rPr>
      <t>http://www.medeco.nl</t>
    </r>
  </si>
  <si>
    <t/>
    <r>
      <rPr>
        <u/>
        <sz val="10.5"/>
        <color theme="10"/>
        <rFont val="Calibri"/>
        <family val="2"/>
      </rPr>
      <t xml:space="preserve">
BINDI</t>
    </r>
  </si>
  <si>
    <t/>
    <r>
      <rPr>
        <u/>
        <sz val="10.5"/>
        <color theme="10"/>
        <rFont val="Calibri"/>
        <family val="2"/>
      </rPr>
      <t>mehta@bindi.org</t>
    </r>
  </si>
  <si>
    <t/>
    <r>
      <rPr>
        <u/>
        <sz val="10.5"/>
        <color theme="10"/>
        <rFont val="Calibri"/>
        <family val="2"/>
      </rPr>
      <t>http://www.bindi.org</t>
    </r>
  </si>
  <si>
    <t/>
    <r>
      <rPr>
        <u/>
        <sz val="10.5"/>
        <color theme="10"/>
        <rFont val="Calibri"/>
        <family val="2"/>
      </rPr>
      <t>geoffm@midwest-air.com</t>
    </r>
  </si>
  <si>
    <t/>
    <r>
      <rPr>
        <u/>
        <sz val="10.5"/>
        <color theme="10"/>
        <rFont val="Calibri"/>
        <family val="2"/>
      </rPr>
      <t>http://www.midwest-air.com</t>
    </r>
  </si>
  <si>
    <t/>
    <r>
      <rPr>
        <u/>
        <sz val="10.5"/>
        <color theme="10"/>
        <rFont val="Calibri"/>
        <family val="2"/>
      </rPr>
      <t xml:space="preserve">MIDWEST AIR TECHNOLOGIES</t>
    </r>
  </si>
  <si>
    <t/>
    <r>
      <rPr>
        <u/>
        <sz val="10.5"/>
        <color theme="10"/>
        <rFont val="Calibri"/>
        <family val="2"/>
      </rPr>
      <t>BAM</t>
    </r>
  </si>
  <si>
    <t/>
    <r>
      <rPr>
        <u/>
        <sz val="10.5"/>
        <color theme="10"/>
        <rFont val="Calibri"/>
        <family val="2"/>
      </rPr>
      <t xml:space="preserve">CHI SANG INTERNATIONAL</t>
    </r>
  </si>
  <si>
    <t/>
    <r>
      <rPr>
        <u/>
        <sz val="10.5"/>
        <color theme="10"/>
        <rFont val="Calibri"/>
        <family val="2"/>
      </rPr>
      <t>http://www.chisang.com.hk</t>
    </r>
  </si>
  <si>
    <t/>
    <r>
      <rPr>
        <u/>
        <sz val="10.5"/>
        <color theme="10"/>
        <rFont val="Calibri"/>
        <family val="2"/>
      </rPr>
      <t>gibsonlee@chisang.com.hk</t>
    </r>
  </si>
  <si>
    <t/>
    <r>
      <rPr>
        <u/>
        <sz val="10.5"/>
        <color theme="10"/>
        <rFont val="Calibri"/>
        <family val="2"/>
      </rPr>
      <t>http://www.pagoda-int.com</t>
    </r>
  </si>
  <si>
    <t/>
    <r>
      <rPr>
        <u/>
        <sz val="10.5"/>
        <color theme="10"/>
        <rFont val="Calibri"/>
        <family val="2"/>
      </rPr>
      <t xml:space="preserve">PAGODA INTERNATIONAL</t>
    </r>
  </si>
  <si>
    <t/>
    <r>
      <rPr>
        <u/>
        <sz val="10.5"/>
        <color theme="10"/>
        <rFont val="Calibri"/>
        <family val="2"/>
      </rPr>
      <t>info@pagoda-int.com</t>
    </r>
  </si>
  <si>
    <t/>
    <r>
      <rPr>
        <u/>
        <sz val="10.5"/>
        <color theme="10"/>
        <rFont val="Calibri"/>
        <family val="2"/>
      </rPr>
      <t>http://www.mgf.ca</t>
    </r>
  </si>
  <si>
    <t/>
    <r>
      <rPr>
        <u/>
        <sz val="10.5"/>
        <color theme="10"/>
        <rFont val="Calibri"/>
        <family val="2"/>
      </rPr>
      <t>mgfmail@mgf.ca</t>
    </r>
  </si>
  <si>
    <t/>
    <r>
      <rPr>
        <u/>
        <sz val="10.5"/>
        <color theme="10"/>
        <rFont val="Calibri"/>
        <family val="2"/>
      </rPr>
      <t xml:space="preserve">MITCHELL S GOURMET FOODS</t>
    </r>
  </si>
  <si>
    <t/>
    <r>
      <rPr>
        <u/>
        <sz val="10.5"/>
        <color theme="10"/>
        <rFont val="Calibri"/>
        <family val="2"/>
      </rPr>
      <t>http://www.aristocasa.com</t>
    </r>
  </si>
  <si>
    <t/>
    <r>
      <rPr>
        <u/>
        <sz val="10.5"/>
        <color theme="10"/>
        <rFont val="Calibri"/>
        <family val="2"/>
      </rPr>
      <t>info@aristocasa.com</t>
    </r>
  </si>
  <si>
    <t/>
    <r>
      <rPr>
        <u/>
        <sz val="10.5"/>
        <color theme="10"/>
        <rFont val="Calibri"/>
        <family val="2"/>
      </rPr>
      <t xml:space="preserve">ARISTO CASA - GERBER TEXTILE LINES</t>
    </r>
  </si>
  <si>
    <t/>
    <r>
      <rPr>
        <u/>
        <sz val="10.5"/>
        <color theme="10"/>
        <rFont val="Calibri"/>
        <family val="2"/>
      </rPr>
      <t>PARTNERVIP</t>
    </r>
  </si>
  <si>
    <t/>
    <r>
      <rPr>
        <u/>
        <sz val="10.5"/>
        <color theme="10"/>
        <rFont val="Calibri"/>
        <family val="2"/>
      </rPr>
      <t>partnervip@yahoo.com</t>
    </r>
  </si>
  <si>
    <t/>
    <r>
      <rPr>
        <u/>
        <sz val="10.5"/>
        <color theme="10"/>
        <rFont val="Calibri"/>
        <family val="2"/>
      </rPr>
      <t xml:space="preserve">I D R PORINOX AND GLASS S L</t>
    </r>
  </si>
  <si>
    <t/>
    <r>
      <rPr>
        <u/>
        <sz val="10.5"/>
        <color theme="10"/>
        <rFont val="Calibri"/>
        <family val="2"/>
      </rPr>
      <t>monaxline@terra.es</t>
    </r>
  </si>
  <si>
    <t/>
    <r>
      <rPr>
        <u/>
        <sz val="10.5"/>
        <color theme="10"/>
        <rFont val="Calibri"/>
        <family val="2"/>
      </rPr>
      <t>http://www.nbip.net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</si>
  <si>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五金,体育及旅游休闲用品,其他,家居用品,家用电器,家用纺织品,照明产品,玻璃工艺品,箱包,餐厨用具</t>
    </r>
  </si>
  <si>
    <t/>
    <r>
      <rPr>
        <u/>
        <sz val="10.5"/>
        <color theme="10"/>
        <rFont val="Calibri"/>
        <family val="2"/>
      </rPr>
      <t>aslib@testrite.com.tr</t>
    </r>
  </si>
  <si>
    <t/>
    <r>
      <rPr>
        <u/>
        <sz val="10.5"/>
        <color theme="10"/>
        <rFont val="Calibri"/>
        <family val="2"/>
      </rPr>
      <t xml:space="preserve">TEST RITE INTERNATIONAL TR DIS TIC</t>
    </r>
  </si>
  <si>
    <t/>
    <r>
      <rPr>
        <u/>
        <sz val="10.5"/>
        <color theme="10"/>
        <rFont val="Calibri"/>
        <family val="2"/>
      </rPr>
      <t>http://www.testrite.com.tr</t>
    </r>
  </si>
  <si>
    <t/>
    <r>
      <rPr>
        <u/>
        <sz val="10.5"/>
        <color theme="10"/>
        <rFont val="Calibri"/>
        <family val="2"/>
      </rPr>
      <t>http://www.richmontdirect.com</t>
    </r>
  </si>
  <si>
    <t/>
    <r>
      <rPr>
        <u/>
        <sz val="10.5"/>
        <color theme="10"/>
        <rFont val="Calibri"/>
        <family val="2"/>
      </rPr>
      <t>wmaness@richmontdirect.com</t>
    </r>
  </si>
  <si>
    <t/>
    <r>
      <rPr>
        <u/>
        <sz val="10.5"/>
        <color theme="10"/>
        <rFont val="Calibri"/>
        <family val="2"/>
      </rPr>
      <t xml:space="preserve">RICHMONT DIRECT</t>
    </r>
  </si>
  <si>
    <t/>
    <r>
      <rPr>
        <u/>
        <sz val="10.5"/>
        <color theme="10"/>
        <rFont val="Calibri"/>
        <family val="2"/>
      </rPr>
      <t>http://www.imstools.com</t>
    </r>
  </si>
  <si>
    <t/>
    <r>
      <rPr>
        <u/>
        <sz val="10.5"/>
        <color theme="10"/>
        <rFont val="Calibri"/>
        <family val="2"/>
      </rPr>
      <t>chankim@hanmir.com</t>
    </r>
  </si>
  <si>
    <t/>
    <r>
      <rPr>
        <u/>
        <sz val="10.5"/>
        <color theme="10"/>
        <rFont val="Calibri"/>
        <family val="2"/>
      </rPr>
      <t xml:space="preserve">IMS TOOLS</t>
    </r>
  </si>
  <si>
    <t/>
    <r>
      <rPr>
        <u/>
        <sz val="10.5"/>
        <color theme="10"/>
        <rFont val="Calibri"/>
        <family val="2"/>
      </rPr>
      <t>purchasing@johnsonrose.com</t>
    </r>
  </si>
  <si>
    <t/>
    <r>
      <rPr>
        <u/>
        <sz val="10.5"/>
        <color theme="10"/>
        <rFont val="Calibri"/>
        <family val="2"/>
      </rPr>
      <t xml:space="preserve">SINGAPORE AIRLINES</t>
    </r>
  </si>
  <si>
    <t/>
    <r>
      <rPr>
        <u/>
        <sz val="10.5"/>
        <color theme="10"/>
        <rFont val="Calibri"/>
        <family val="2"/>
      </rPr>
      <t>chieweng_koh@singaporeair.com.sg</t>
    </r>
  </si>
  <si>
    <t/>
    <r>
      <rPr>
        <u/>
        <sz val="10.5"/>
        <color theme="10"/>
        <rFont val="Calibri"/>
        <family val="2"/>
      </rPr>
      <t>http://www.singaporeair.com.sg</t>
    </r>
  </si>
  <si>
    <t/>
    <r>
      <rPr>
        <u/>
        <sz val="10.5"/>
        <color theme="10"/>
        <rFont val="Calibri"/>
        <family val="2"/>
      </rPr>
      <t>http://www.international-trading.com</t>
    </r>
  </si>
  <si>
    <t/>
    <r>
      <rPr>
        <u/>
        <sz val="10.5"/>
        <color theme="10"/>
        <rFont val="Calibri"/>
        <family val="2"/>
      </rPr>
      <t xml:space="preserve">INTERNATIONAL TRADING</t>
    </r>
  </si>
  <si>
    <t/>
    <r>
      <rPr>
        <u/>
        <sz val="10.5"/>
        <color theme="10"/>
        <rFont val="Calibri"/>
        <family val="2"/>
      </rPr>
      <t>int.tdg@xtra.co.nz</t>
    </r>
  </si>
  <si>
    <t/>
    <r>
      <rPr>
        <u/>
        <sz val="10.5"/>
        <color theme="10"/>
        <rFont val="Calibri"/>
        <family val="2"/>
      </rPr>
      <t>satnamimports@ozemail.com.au</t>
    </r>
  </si>
  <si>
    <t/>
    <r>
      <rPr>
        <u/>
        <sz val="10.5"/>
        <color theme="10"/>
        <rFont val="Calibri"/>
        <family val="2"/>
      </rPr>
      <t xml:space="preserve">SATNAM IMPORTS AUSTRALIA</t>
    </r>
  </si>
  <si>
    <t/>
    <r>
      <rPr>
        <u/>
        <sz val="10.5"/>
        <color theme="10"/>
        <rFont val="Calibri"/>
        <family val="2"/>
      </rPr>
      <t>http://www.byco.com.br</t>
    </r>
  </si>
  <si>
    <t/>
    <r>
      <rPr>
        <u/>
        <sz val="10.5"/>
        <color theme="10"/>
        <rFont val="Calibri"/>
        <family val="2"/>
      </rPr>
      <t>byco@byco.com.br</t>
    </r>
  </si>
  <si>
    <t/>
    <r>
      <rPr>
        <u/>
        <sz val="10.5"/>
        <color theme="10"/>
        <rFont val="Calibri"/>
        <family val="2"/>
      </rPr>
      <t>BY</t>
    </r>
  </si>
  <si>
    <t/>
    <r>
      <rPr>
        <u/>
        <sz val="10.5"/>
        <color theme="10"/>
        <rFont val="Calibri"/>
        <family val="2"/>
      </rPr>
      <t xml:space="preserve">SAN MARCIANO</t>
    </r>
  </si>
  <si>
    <t/>
    <r>
      <rPr>
        <u/>
        <sz val="10.5"/>
        <color theme="10"/>
        <rFont val="Calibri"/>
        <family val="2"/>
      </rPr>
      <t>info@sanmarciano.it</t>
    </r>
  </si>
  <si>
    <t/>
    <r>
      <rPr>
        <u/>
        <sz val="10.5"/>
        <color theme="10"/>
        <rFont val="Calibri"/>
        <family val="2"/>
      </rPr>
      <t>http://www.sanmarciano.it</t>
    </r>
  </si>
  <si>
    <t/>
    <r>
      <rPr>
        <u/>
        <sz val="10.5"/>
        <color theme="10"/>
        <rFont val="Calibri"/>
        <family val="2"/>
      </rPr>
      <t xml:space="preserve">NOOR ASSOCIATES</t>
    </r>
  </si>
  <si>
    <t/>
    <r>
      <rPr>
        <u/>
        <sz val="10.5"/>
        <color theme="10"/>
        <rFont val="Calibri"/>
        <family val="2"/>
      </rPr>
      <t>http://www.noorassociate.com</t>
    </r>
  </si>
  <si>
    <t/>
    <r>
      <rPr>
        <u/>
        <sz val="10.5"/>
        <color theme="10"/>
        <rFont val="Calibri"/>
        <family val="2"/>
      </rPr>
      <t xml:space="preserve">NEWKO TRADING</t>
    </r>
  </si>
  <si>
    <t/>
    <r>
      <rPr>
        <u/>
        <sz val="10.5"/>
        <color theme="10"/>
        <rFont val="Calibri"/>
        <family val="2"/>
      </rPr>
      <t>ssicorpkr@hotmail.com</t>
    </r>
  </si>
  <si>
    <t/>
    <r>
      <rPr>
        <u/>
        <sz val="10.5"/>
        <color theme="10"/>
        <rFont val="Calibri"/>
        <family val="2"/>
      </rPr>
      <t>http://www.thomasrondeal.com</t>
    </r>
  </si>
  <si>
    <t/>
    <r>
      <rPr>
        <u/>
        <sz val="10.5"/>
        <color theme="10"/>
        <rFont val="Calibri"/>
        <family val="2"/>
      </rPr>
      <t>jfrank@thomasrondeal.com</t>
    </r>
  </si>
  <si>
    <t/>
    <r>
      <rPr>
        <u/>
        <sz val="10.5"/>
        <color theme="10"/>
        <rFont val="Calibri"/>
        <family val="2"/>
      </rPr>
      <t xml:space="preserve">NEW ORIENT TRADING</t>
    </r>
  </si>
  <si>
    <t/>
    <r>
      <rPr>
        <u/>
        <sz val="10.5"/>
        <color theme="10"/>
        <rFont val="Calibri"/>
        <family val="2"/>
      </rPr>
      <t>http://www.philonline.com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</si>
  <si>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体育及旅游休闲用品,其他,化工产品,家具,家居装饰品,家用电器,工艺陶瓷,建筑及装饰材料,服装饰物及配件,照明产品,玩具,礼品及赠品,箱包,鞋,餐厨用具</t>
    </r>
  </si>
  <si>
    <t/>
    <r>
      <rPr>
        <u/>
        <sz val="10.5"/>
        <color theme="10"/>
        <rFont val="Calibri"/>
        <family val="2"/>
      </rPr>
      <t>bingbing@philonline.com</t>
    </r>
  </si>
  <si>
    <t/>
    <r>
      <rPr>
        <u/>
        <sz val="10.5"/>
        <color theme="10"/>
        <rFont val="Calibri"/>
        <family val="2"/>
      </rPr>
      <t xml:space="preserve">DESTINY APPAREL</t>
    </r>
  </si>
  <si>
    <t/>
    <r>
      <rPr>
        <u/>
        <sz val="10.5"/>
        <color theme="10"/>
        <rFont val="Calibri"/>
        <family val="2"/>
      </rPr>
      <t>chiragmkt@cworld.com</t>
    </r>
    <r>
      <t>.np</t>
    </r>
  </si>
  <si>
    <t/>
    <r>
      <rPr>
        <u/>
        <sz val="10.5"/>
        <color theme="10"/>
        <rFont val="Calibri"/>
        <family val="2"/>
      </rPr>
      <t>http://www.cworld.com.np</t>
    </r>
  </si>
  <si>
    <t/>
    <r>
      <rPr>
        <u/>
        <sz val="10.5"/>
        <color theme="10"/>
        <rFont val="Calibri"/>
        <family val="2"/>
      </rPr>
      <t xml:space="preserve">BOHRA TRADE CONCERN</t>
    </r>
  </si>
  <si>
    <t/>
    <r>
      <rPr>
        <u/>
        <sz val="10.5"/>
        <color theme="10"/>
        <rFont val="Calibri"/>
        <family val="2"/>
      </rPr>
      <t xml:space="preserve">NEW ASIA PACIFIC MARKETING DEVELOPMENT COMANY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</si>
  <si>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其他,医药保健品及医疗器械,工艺陶瓷,建筑及装饰材料,服装饰物及配件,玩具,玻璃工艺品,食品,餐厨用具</t>
    </r>
  </si>
  <si>
    <t/>
    <r>
      <rPr>
        <u/>
        <sz val="10.5"/>
        <color theme="10"/>
        <rFont val="Calibri"/>
        <family val="2"/>
      </rPr>
      <t>beauyarnold@hotmail.com</t>
    </r>
  </si>
  <si>
    <t/>
    <r>
      <rPr>
        <u/>
        <sz val="10.5"/>
        <color theme="10"/>
        <rFont val="Calibri"/>
        <family val="2"/>
      </rPr>
      <t xml:space="preserve">AFISA ZONA LIBRE</t>
    </r>
  </si>
  <si>
    <t/>
    <r>
      <rPr>
        <u/>
        <sz val="10.5"/>
        <color theme="10"/>
        <rFont val="Calibri"/>
        <family val="2"/>
      </rPr>
      <t>http://www.afisa.com</t>
    </r>
  </si>
  <si>
    <t/>
    <r>
      <rPr>
        <u/>
        <sz val="10.5"/>
        <color theme="10"/>
        <rFont val="Calibri"/>
        <family val="2"/>
      </rPr>
      <t>afisa@afisa.com</t>
    </r>
  </si>
  <si>
    <t/>
    <r>
      <rPr>
        <u/>
        <sz val="10.5"/>
        <color theme="10"/>
        <rFont val="Calibri"/>
        <family val="2"/>
      </rPr>
      <t xml:space="preserve">PLUS SANGYOU</t>
    </r>
  </si>
  <si>
    <t/>
    <r>
      <rPr>
        <u/>
        <sz val="10.5"/>
        <color theme="10"/>
        <rFont val="Calibri"/>
        <family val="2"/>
      </rPr>
      <t>http://www.mr55.com</t>
    </r>
  </si>
  <si>
    <t/>
    <r>
      <rPr>
        <u/>
        <sz val="10.5"/>
        <color theme="10"/>
        <rFont val="Calibri"/>
        <family val="2"/>
      </rPr>
      <t xml:space="preserve">REGESTER EQUIPMENT</t>
    </r>
  </si>
  <si>
    <t/>
    <r>
      <rPr>
        <u/>
        <sz val="10.5"/>
        <color theme="10"/>
        <rFont val="Calibri"/>
        <family val="2"/>
      </rPr>
      <t>mr55@erols.com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</si>
  <si>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五金,其他,大型机械及设备,家具,家居装饰品,工艺陶瓷,玻璃工艺品,节日用品,餐厨用具</t>
    </r>
  </si>
  <si>
    <t/>
    <r>
      <rPr>
        <u/>
        <sz val="10.5"/>
        <color theme="10"/>
        <rFont val="Calibri"/>
        <family val="2"/>
      </rPr>
      <t>info@rayesimports.com</t>
    </r>
  </si>
  <si>
    <t/>
    <r>
      <rPr>
        <u/>
        <sz val="10.5"/>
        <color theme="10"/>
        <rFont val="Calibri"/>
        <family val="2"/>
      </rPr>
      <t xml:space="preserve">RAYES IMPORTS</t>
    </r>
  </si>
  <si>
    <t/>
    <r>
      <rPr>
        <u/>
        <sz val="10.5"/>
        <color theme="10"/>
        <rFont val="Calibri"/>
        <family val="2"/>
      </rPr>
      <t>http://www.rayesimports.com</t>
    </r>
  </si>
  <si>
    <t/>
    <r>
      <rPr>
        <u/>
        <sz val="10.5"/>
        <color theme="10"/>
        <rFont val="Calibri"/>
        <family val="2"/>
      </rPr>
      <t xml:space="preserve">SINSEI SHOJI</t>
    </r>
  </si>
  <si>
    <t/>
    <r>
      <rPr>
        <u/>
        <sz val="10.5"/>
        <color theme="10"/>
        <rFont val="Calibri"/>
        <family val="2"/>
      </rPr>
      <t>http://www.sinsei-kk.co.jp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</si>
  <si>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化工产品,医药保健品及医疗器械,大型机械及设备,家具,家居用品,家用电器,家用纺织品,工具,工艺陶瓷,建筑及装饰材料,摩托车,服装饰物及配件,玩具,玻璃工艺品,电子消费品及信息产品,礼品及赠品,箱包,餐厨用具</t>
    </r>
  </si>
  <si>
    <t/>
    <r>
      <rPr>
        <u/>
        <sz val="10.5"/>
        <color theme="10"/>
        <rFont val="Calibri"/>
        <family val="2"/>
      </rPr>
      <t>amicaldg@dts.mg</t>
    </r>
  </si>
  <si>
    <t/>
    <r>
      <rPr>
        <u/>
        <sz val="10.5"/>
        <color theme="10"/>
        <rFont val="Calibri"/>
        <family val="2"/>
      </rPr>
      <t xml:space="preserve">BE KINTANA</t>
    </r>
  </si>
  <si>
    <t/>
    <r>
      <rPr>
        <u/>
        <sz val="10.5"/>
        <color theme="10"/>
        <rFont val="Calibri"/>
        <family val="2"/>
      </rPr>
      <t>http://www.dts.mg</t>
    </r>
  </si>
  <si>
    <t/>
    <r>
      <rPr>
        <u/>
        <sz val="10.5"/>
        <color theme="10"/>
        <rFont val="Calibri"/>
        <family val="2"/>
      </rPr>
      <t>eufdcash@dial.bleane.com</t>
    </r>
  </si>
  <si>
    <t/>
    <r>
      <rPr>
        <u/>
        <sz val="10.5"/>
        <color theme="10"/>
        <rFont val="Calibri"/>
        <family val="2"/>
      </rPr>
      <t>http://www.dial.bleane.com</t>
    </r>
  </si>
  <si>
    <t/>
    <r>
      <rPr>
        <u/>
        <sz val="10.5"/>
        <color theme="10"/>
        <rFont val="Calibri"/>
        <family val="2"/>
      </rPr>
      <t>BAUMASSY</t>
    </r>
  </si>
  <si>
    <t/>
    <r>
      <rPr>
        <u/>
        <sz val="10.5"/>
        <color theme="10"/>
        <rFont val="Calibri"/>
        <family val="2"/>
      </rPr>
      <t>http://www.applico.co.nz</t>
    </r>
  </si>
  <si>
    <t/>
    <r>
      <rPr>
        <u/>
        <sz val="10.5"/>
        <color theme="10"/>
        <rFont val="Calibri"/>
        <family val="2"/>
      </rPr>
      <t xml:space="preserve">APPLICO GROUP</t>
    </r>
  </si>
  <si>
    <t/>
    <r>
      <rPr>
        <u/>
        <sz val="10.5"/>
        <color theme="10"/>
        <rFont val="Calibri"/>
        <family val="2"/>
      </rPr>
      <t>mark.jones@applico.co.nz</t>
    </r>
  </si>
  <si>
    <t/>
    <r>
      <rPr>
        <u/>
        <sz val="10.5"/>
        <color theme="10"/>
        <rFont val="Calibri"/>
        <family val="2"/>
      </rPr>
      <t>http://www.wanadoo</t>
    </r>
    <r>
      <t>..fr</t>
    </r>
  </si>
  <si>
    <t/>
    <r>
      <rPr>
        <u/>
        <sz val="10.5"/>
        <color theme="10"/>
        <rFont val="Calibri"/>
        <family val="2"/>
      </rPr>
      <t>ccado@wanadoo..fr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</si>
  <si>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体育及旅游休闲用品,其他,医药保健品及医疗器械,家用纺织品,工艺陶瓷,服装饰物及配件,玩具,玻璃工艺品,箱包,鞋,餐厨用具</t>
    </r>
  </si>
  <si>
    <t/>
    <r>
      <rPr>
        <u/>
        <sz val="10.5"/>
        <color theme="10"/>
        <rFont val="Calibri"/>
        <family val="2"/>
      </rPr>
      <t xml:space="preserve">GHANTY DISTRIBUTION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</si>
  <si>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其他,医药保健品及医疗器械,家具,服装饰物及配件,玻璃工艺品,钟表眼镜,餐厨用具</t>
    </r>
  </si>
  <si>
    <t/>
    <r>
      <rPr>
        <u/>
        <sz val="10.5"/>
        <color theme="10"/>
        <rFont val="Calibri"/>
        <family val="2"/>
      </rPr>
      <t>aestar-llx@21cn.com</t>
    </r>
  </si>
  <si>
    <t/>
    <r>
      <rPr>
        <u/>
        <sz val="10.5"/>
        <color theme="10"/>
        <rFont val="Calibri"/>
        <family val="2"/>
      </rPr>
      <t xml:space="preserve">MILLION GAIN (ASIA)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</si>
  <si>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五金,体育及旅游休闲用品,其他,办公文具,工艺陶瓷,玻璃工艺品,箱包,鞋,餐厨用具</t>
    </r>
  </si>
  <si>
    <t/>
    <r>
      <rPr>
        <u/>
        <sz val="10.5"/>
        <color theme="10"/>
        <rFont val="Calibri"/>
        <family val="2"/>
      </rPr>
      <t>mca_vizyon@yahoo.com</t>
    </r>
  </si>
  <si>
    <t/>
    <r>
      <rPr>
        <u/>
        <sz val="10.5"/>
        <color theme="10"/>
        <rFont val="Calibri"/>
        <family val="2"/>
      </rPr>
      <t xml:space="preserve">MCA V軿YON 輒P EXP DISTRUBUTION</t>
    </r>
  </si>
  <si>
    <t/>
    <r>
      <rPr>
        <u/>
        <sz val="10.5"/>
        <color theme="10"/>
        <rFont val="Calibri"/>
        <family val="2"/>
      </rPr>
      <t xml:space="preserve">DANG INVESTMENT</t>
    </r>
  </si>
  <si>
    <t/>
    <r>
      <rPr>
        <u/>
        <sz val="10.5"/>
        <color theme="10"/>
        <rFont val="Calibri"/>
        <family val="2"/>
      </rPr>
      <t>http://www.longsheng.cn.com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</si>
  <si>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家具,家居装饰品,家用电器,服装饰物及配件,电子消费品及信息产品,食品,餐厨用具</t>
    </r>
  </si>
  <si>
    <t/>
    <r>
      <rPr>
        <u/>
        <sz val="10.5"/>
        <color theme="10"/>
        <rFont val="Calibri"/>
        <family val="2"/>
      </rPr>
      <t>davies@yahoo.co.uk</t>
    </r>
  </si>
  <si>
    <t/>
    <r>
      <rPr>
        <u/>
        <sz val="10.5"/>
        <color theme="10"/>
        <rFont val="Calibri"/>
        <family val="2"/>
      </rPr>
      <t>http://www.cblinc.com</t>
    </r>
  </si>
  <si>
    <t/>
    <r>
      <rPr>
        <u/>
        <sz val="10.5"/>
        <color theme="10"/>
        <rFont val="Calibri"/>
        <family val="2"/>
      </rPr>
      <t>cliffleecblco@aol.com</t>
    </r>
  </si>
  <si>
    <t/>
    <r>
      <rPr>
        <u/>
        <sz val="10.5"/>
        <color theme="10"/>
        <rFont val="Calibri"/>
        <family val="2"/>
      </rPr>
      <t>CBL</t>
    </r>
  </si>
  <si>
    <t/>
    <r>
      <rPr>
        <u/>
        <sz val="10.5"/>
        <color theme="10"/>
        <rFont val="Calibri"/>
        <family val="2"/>
      </rPr>
      <t xml:space="preserve">SEIFU KOSAN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</si>
  <si>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五金,体育及旅游休闲用品,家具,工具,玩具,玻璃工艺品,礼品及赠品,节日用品,餐厨用具</t>
    </r>
  </si>
  <si>
    <t/>
    <r>
      <rPr>
        <u/>
        <sz val="10.5"/>
        <color theme="10"/>
        <rFont val="Calibri"/>
        <family val="2"/>
      </rPr>
      <t>gantoon@yahoo.com</t>
    </r>
  </si>
  <si>
    <t/>
    <r>
      <rPr>
        <u/>
        <sz val="10.5"/>
        <color theme="10"/>
        <rFont val="Calibri"/>
        <family val="2"/>
      </rPr>
      <t xml:space="preserve">SSI NETWORK</t>
    </r>
  </si>
  <si>
    <t/>
    <r>
      <rPr>
        <u/>
        <sz val="10.5"/>
        <color theme="10"/>
        <rFont val="Calibri"/>
        <family val="2"/>
      </rPr>
      <t xml:space="preserve">A HAJIVASSILIOU</t>
    </r>
  </si>
  <si>
    <t/>
    <r>
      <rPr>
        <u/>
        <sz val="10.5"/>
        <color theme="10"/>
        <rFont val="Calibri"/>
        <family val="2"/>
      </rPr>
      <t>http://www.lse.ac.uk</t>
    </r>
  </si>
  <si>
    <t/>
    <r>
      <rPr>
        <u/>
        <sz val="10.5"/>
        <color theme="10"/>
        <rFont val="Calibri"/>
        <family val="2"/>
      </rPr>
      <t>ahajiva@spidernet.com.cy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</si>
  <si>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五金,家用电器,家用纺织品,汽车配件,电子消费品及信息产品,电子电气产品,餐厨用具</t>
    </r>
  </si>
  <si>
    <t/>
    <r>
      <rPr>
        <u/>
        <sz val="10.5"/>
        <color theme="10"/>
        <rFont val="Calibri"/>
        <family val="2"/>
      </rPr>
      <t>gunawan@ureach.com</t>
    </r>
  </si>
  <si>
    <t/>
    <r>
      <rPr>
        <u/>
        <sz val="10.5"/>
        <color theme="10"/>
        <rFont val="Calibri"/>
        <family val="2"/>
      </rPr>
      <t xml:space="preserve">LANEFORD INVESTMENT</t>
    </r>
  </si>
  <si>
    <t/>
    <r>
      <rPr>
        <u/>
        <sz val="10.5"/>
        <color theme="10"/>
        <rFont val="Calibri"/>
        <family val="2"/>
      </rPr>
      <t>http://www.ureach.com</t>
    </r>
  </si>
  <si>
    <t/>
    <r>
      <rPr>
        <u/>
        <sz val="10.5"/>
        <color theme="10"/>
        <rFont val="Calibri"/>
        <family val="2"/>
      </rPr>
      <t xml:space="preserve">NOVELLE PLAST</t>
    </r>
  </si>
  <si>
    <t/>
    <r>
      <rPr>
        <u/>
        <sz val="10.5"/>
        <color theme="10"/>
        <rFont val="Calibri"/>
        <family val="2"/>
      </rPr>
      <t>toss1098@rediffmail.com</t>
    </r>
  </si>
  <si>
    <t/>
    <r>
      <rPr>
        <u/>
        <sz val="10.5"/>
        <color theme="10"/>
        <rFont val="Calibri"/>
        <family val="2"/>
      </rPr>
      <t xml:space="preserve">BRONX TRADING</t>
    </r>
  </si>
  <si>
    <t/>
    <r>
      <rPr>
        <u/>
        <sz val="10.5"/>
        <color theme="10"/>
        <rFont val="Calibri"/>
        <family val="2"/>
      </rPr>
      <t>z6448@yahoo.com</t>
    </r>
  </si>
  <si>
    <t/>
    <r>
      <rPr>
        <u/>
        <sz val="10.5"/>
        <color theme="10"/>
        <rFont val="Calibri"/>
        <family val="2"/>
      </rPr>
      <t>nortech@mail.com</t>
    </r>
  </si>
  <si>
    <t/>
    <r>
      <rPr>
        <u/>
        <sz val="10.5"/>
        <color theme="10"/>
        <rFont val="Calibri"/>
        <family val="2"/>
      </rPr>
      <t xml:space="preserve">EMTEE GROUP OF</t>
    </r>
  </si>
  <si>
    <t/>
    <r>
      <rPr>
        <u/>
        <sz val="10.5"/>
        <color theme="10"/>
        <rFont val="Calibri"/>
        <family val="2"/>
      </rPr>
      <t>essenergy@attbi.com</t>
    </r>
  </si>
  <si>
    <t/>
    <r>
      <rPr>
        <u/>
        <sz val="10.5"/>
        <color theme="10"/>
        <rFont val="Calibri"/>
        <family val="2"/>
      </rPr>
      <t>ESSENERGY</t>
    </r>
  </si>
  <si>
    <t/>
    <r>
      <rPr>
        <u/>
        <sz val="10.5"/>
        <color theme="10"/>
        <rFont val="Calibri"/>
        <family val="2"/>
      </rPr>
      <t>http://www.essenergy.com</t>
    </r>
  </si>
  <si>
    <t/>
    <r>
      <rPr>
        <u/>
        <sz val="10.5"/>
        <color theme="10"/>
        <rFont val="Calibri"/>
        <family val="2"/>
      </rPr>
      <t xml:space="preserve">OMNIPROMET IMPORT-EXPORT &amp;</t>
    </r>
  </si>
  <si>
    <t/>
    <r>
      <rPr>
        <u/>
        <sz val="10.5"/>
        <color theme="10"/>
        <rFont val="Calibri"/>
        <family val="2"/>
      </rPr>
      <t>acastan@yubc.net</t>
    </r>
  </si>
  <si>
    <t/>
    <r>
      <rPr>
        <u/>
        <sz val="10.5"/>
        <color theme="10"/>
        <rFont val="Calibri"/>
        <family val="2"/>
      </rPr>
      <t>http://www.pcnet.or.jp</t>
    </r>
  </si>
  <si>
    <t/>
    <r>
      <rPr>
        <u/>
        <sz val="10.5"/>
        <color theme="10"/>
        <rFont val="Calibri"/>
        <family val="2"/>
      </rPr>
      <t>tonari@pcnet.or.jp</t>
    </r>
  </si>
  <si>
    <t/>
    <r>
      <rPr>
        <u/>
        <sz val="10.5"/>
        <color theme="10"/>
        <rFont val="Calibri"/>
        <family val="2"/>
      </rPr>
      <t>TONARI</t>
    </r>
  </si>
  <si>
    <t/>
    <r>
      <rPr>
        <u/>
        <sz val="10.5"/>
        <color theme="10"/>
        <rFont val="Calibri"/>
        <family val="2"/>
      </rPr>
      <t>REKKUKAGOYASU</t>
    </r>
  </si>
  <si>
    <t/>
    <r>
      <rPr>
        <u/>
        <sz val="10.5"/>
        <color theme="10"/>
        <rFont val="Calibri"/>
        <family val="2"/>
      </rPr>
      <t xml:space="preserve">CONMOTO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</si>
  <si>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五金,体育及旅游休闲用品,其他,医药保健品及医疗器械,家具,家居用品,家居装饰品,家用电器,照明产品,钟表眼镜,铁石装饰品及户外水疗设施,食品,餐厨用具</t>
    </r>
  </si>
  <si>
    <t/>
    <r>
      <rPr>
        <u/>
        <sz val="10.5"/>
        <color theme="10"/>
        <rFont val="Calibri"/>
        <family val="2"/>
      </rPr>
      <t>86793523@hinet.net</t>
    </r>
  </si>
  <si>
    <t/>
    <r>
      <rPr>
        <u/>
        <sz val="10.5"/>
        <color theme="10"/>
        <rFont val="Calibri"/>
        <family val="2"/>
      </rPr>
      <t>http://www.hinet.net</t>
    </r>
  </si>
  <si>
    <t/>
    <r>
      <rPr>
        <u/>
        <sz val="10.5"/>
        <color theme="10"/>
        <rFont val="Calibri"/>
        <family val="2"/>
      </rPr>
      <t>http://www.heckelmann.com</t>
    </r>
  </si>
  <si>
    <t/>
    <r>
      <rPr>
        <u/>
        <sz val="10.5"/>
        <color theme="10"/>
        <rFont val="Calibri"/>
        <family val="2"/>
      </rPr>
      <t>info@heckelmann.com</t>
    </r>
  </si>
  <si>
    <t/>
    <r>
      <rPr>
        <u/>
        <sz val="10.5"/>
        <color theme="10"/>
        <rFont val="Calibri"/>
        <family val="2"/>
      </rPr>
      <t xml:space="preserve">HECKELMANN &amp; SOEHNE</t>
    </r>
  </si>
  <si>
    <t/>
    <r>
      <rPr>
        <u/>
        <sz val="10.5"/>
        <color theme="10"/>
        <rFont val="Calibri"/>
        <family val="2"/>
      </rPr>
      <t>http://www.dcdcap.ital.com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</si>
  <si>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五金,体育及旅游休闲用品,医药保健品及医疗器械,家具,家用电器,家用纺织品,照明产品,玻璃工艺品,电子消费品及信息产品,箱包,鞋,餐厨用具</t>
    </r>
  </si>
  <si>
    <t/>
    <r>
      <rPr>
        <u/>
        <sz val="10.5"/>
        <color theme="10"/>
        <rFont val="Calibri"/>
        <family val="2"/>
      </rPr>
      <t>s.vaid@dcdcap.ital.com</t>
    </r>
  </si>
  <si>
    <t/>
    <r>
      <rPr>
        <u/>
        <sz val="10.5"/>
        <color theme="10"/>
        <rFont val="Calibri"/>
        <family val="2"/>
      </rPr>
      <t xml:space="preserve">DCD CAPITAL</t>
    </r>
  </si>
  <si>
    <t/>
    <r>
      <rPr>
        <u/>
        <sz val="10.5"/>
        <color theme="10"/>
        <rFont val="Calibri"/>
        <family val="2"/>
      </rPr>
      <t>http://www.orientoriginals.com</t>
    </r>
  </si>
  <si>
    <t/>
    <r>
      <rPr>
        <u/>
        <sz val="10.5"/>
        <color theme="10"/>
        <rFont val="Calibri"/>
        <family val="2"/>
      </rPr>
      <t xml:space="preserve">ORIENT ORIGINALS</t>
    </r>
  </si>
  <si>
    <t/>
    <r>
      <rPr>
        <u/>
        <sz val="10.5"/>
        <color theme="10"/>
        <rFont val="Calibri"/>
        <family val="2"/>
      </rPr>
      <t>http://www.e8fm.com</t>
    </r>
  </si>
  <si>
    <t/>
    <r>
      <rPr>
        <u/>
        <sz val="10.5"/>
        <color theme="10"/>
        <rFont val="Calibri"/>
        <family val="2"/>
      </rPr>
      <t>fmintl@ctimail3.com</t>
    </r>
  </si>
  <si>
    <t/>
    <r>
      <rPr>
        <u/>
        <sz val="10.5"/>
        <color theme="10"/>
        <rFont val="Calibri"/>
        <family val="2"/>
      </rPr>
      <t xml:space="preserve">
FORTUNE MIND INTERNATIONAL</t>
    </r>
  </si>
  <si>
    <t/>
    <r>
      <rPr>
        <u/>
        <sz val="10.5"/>
        <color theme="10"/>
        <rFont val="Calibri"/>
        <family val="2"/>
      </rPr>
      <t>enti@minos.ocn.ne.jp</t>
    </r>
  </si>
  <si>
    <t/>
    <r>
      <rPr>
        <u/>
        <sz val="10.5"/>
        <color theme="10"/>
        <rFont val="Calibri"/>
        <family val="2"/>
      </rPr>
      <t>ENUTISANGYO</t>
    </r>
  </si>
  <si>
    <t/>
    <r>
      <rPr>
        <u/>
        <sz val="10.5"/>
        <color theme="10"/>
        <rFont val="Calibri"/>
        <family val="2"/>
      </rPr>
      <t>http://www.minos.ocn.ne.jp</t>
    </r>
  </si>
  <si>
    <t/>
    <r>
      <rPr>
        <u/>
        <sz val="10.5"/>
        <color theme="10"/>
        <rFont val="Calibri"/>
        <family val="2"/>
      </rPr>
      <t>http://www.cjb.net</t>
    </r>
  </si>
  <si>
    <t/>
    <r>
      <rPr>
        <u/>
        <sz val="10.5"/>
        <color theme="10"/>
        <rFont val="Calibri"/>
        <family val="2"/>
      </rPr>
      <t>KAHYAOGLU</t>
    </r>
  </si>
  <si>
    <t/>
    <r>
      <rPr>
        <u/>
        <sz val="10.5"/>
        <color theme="10"/>
        <rFont val="Calibri"/>
        <family val="2"/>
      </rPr>
      <t>fhkahyaoglu@hotmail.com</t>
    </r>
  </si>
  <si>
    <t/>
    <r>
      <rPr>
        <u/>
        <sz val="10.5"/>
        <color theme="10"/>
        <rFont val="Calibri"/>
        <family val="2"/>
      </rPr>
      <t>horizont@ms10.hi.net.net</t>
    </r>
  </si>
  <si>
    <t/>
    <r>
      <rPr>
        <u/>
        <sz val="10.5"/>
        <color theme="10"/>
        <rFont val="Calibri"/>
        <family val="2"/>
      </rPr>
      <t xml:space="preserve">HORIZON ENTERPRISE</t>
    </r>
  </si>
  <si>
    <t/>
    <r>
      <rPr>
        <u/>
        <sz val="10.5"/>
        <color theme="10"/>
        <rFont val="Calibri"/>
        <family val="2"/>
      </rPr>
      <t>http://www.ms10.hi.net.net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</si>
  <si>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体育及旅游休闲用品,其他,办公文具,医药保健品及医疗器械,大型机械及设备,家具,家居装饰品,家用电器,玩具,玻璃工艺品,箱包,自行车,鞋,餐厨用具</t>
    </r>
  </si>
  <si>
    <t/>
    <r>
      <rPr>
        <u/>
        <sz val="10.5"/>
        <color theme="10"/>
        <rFont val="Calibri"/>
        <family val="2"/>
      </rPr>
      <t>kingdom@ighmail.com</t>
    </r>
  </si>
  <si>
    <t/>
    <r>
      <rPr>
        <u/>
        <sz val="10.5"/>
        <color theme="10"/>
        <rFont val="Calibri"/>
        <family val="2"/>
      </rPr>
      <t xml:space="preserve">KINGDOM BOOKS AND STATIONERY</t>
    </r>
  </si>
  <si>
    <t/>
    <r>
      <rPr>
        <u/>
        <sz val="10.5"/>
        <color theme="10"/>
        <rFont val="Calibri"/>
        <family val="2"/>
      </rPr>
      <t>http://www.ighmail.com</t>
    </r>
  </si>
  <si>
    <t/>
    <r>
      <rPr>
        <u/>
        <sz val="10.5"/>
        <color theme="10"/>
        <rFont val="Calibri"/>
        <family val="2"/>
      </rPr>
      <t xml:space="preserve">JEDE OSLO-ANDERS LORANGE SERVERINGSAUTOMATER</t>
    </r>
  </si>
  <si>
    <t/>
    <r>
      <rPr>
        <u/>
        <sz val="10.5"/>
        <color theme="10"/>
        <rFont val="Calibri"/>
        <family val="2"/>
      </rPr>
      <t xml:space="preserve">BEEKAY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</si>
  <si>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个人护理用具,五金,体育及旅游休闲用品,其他,医药保健品及医疗器械,园林用品,家具,家用电器,建筑及装饰材料,服装饰物及配件,照明产品,箱包,鞋,食品,餐厨用具</t>
    </r>
  </si>
  <si>
    <t/>
    <r>
      <rPr>
        <u/>
        <sz val="10.5"/>
        <color theme="10"/>
        <rFont val="Calibri"/>
        <family val="2"/>
      </rPr>
      <t>beekaymiami@prodigy.net</t>
    </r>
  </si>
  <si>
    <t/>
    <r>
      <rPr>
        <u/>
        <sz val="10.5"/>
        <color theme="10"/>
        <rFont val="Calibri"/>
        <family val="2"/>
      </rPr>
      <t>jar@ozemail.com.au</t>
    </r>
  </si>
  <si>
    <t/>
    <r>
      <rPr>
        <u/>
        <sz val="10.5"/>
        <color theme="10"/>
        <rFont val="Calibri"/>
        <family val="2"/>
      </rPr>
      <t xml:space="preserve">ACTION BADGES</t>
    </r>
  </si>
  <si>
    <t/>
    <r>
      <rPr>
        <u/>
        <sz val="10.5"/>
        <color theme="10"/>
        <rFont val="Calibri"/>
        <family val="2"/>
      </rPr>
      <t>http://www.actionbadges.com.au</t>
    </r>
  </si>
  <si>
    <t/>
    <r>
      <rPr>
        <u/>
        <sz val="10.5"/>
        <color theme="10"/>
        <rFont val="Calibri"/>
        <family val="2"/>
      </rPr>
      <t>http://www.franz-praesente.de</t>
    </r>
  </si>
  <si>
    <t/>
    <r>
      <rPr>
        <u/>
        <sz val="10.5"/>
        <color theme="10"/>
        <rFont val="Calibri"/>
        <family val="2"/>
      </rPr>
      <t>dupmark@t-online.de</t>
    </r>
  </si>
  <si>
    <t/>
    <r>
      <rPr>
        <u/>
        <sz val="10.5"/>
        <color theme="10"/>
        <rFont val="Calibri"/>
        <family val="2"/>
      </rPr>
      <t xml:space="preserve">D&amp;P FRANZ</t>
    </r>
  </si>
  <si>
    <t/>
    <r>
      <rPr>
        <u/>
        <sz val="10.5"/>
        <color theme="10"/>
        <rFont val="Calibri"/>
        <family val="2"/>
      </rPr>
      <t xml:space="preserve">MITSUI TRADING PHILIPPINES</t>
    </r>
  </si>
  <si>
    <t/>
    <r>
      <rPr>
        <u/>
        <sz val="10.5"/>
        <color theme="10"/>
        <rFont val="Calibri"/>
        <family val="2"/>
      </rPr>
      <t>angie@mitsui.com.ph</t>
    </r>
  </si>
  <si>
    <t/>
    <r>
      <rPr>
        <u/>
        <sz val="10.5"/>
        <color theme="10"/>
        <rFont val="Calibri"/>
        <family val="2"/>
      </rPr>
      <t>http://www.mitsui.com.ph</t>
    </r>
  </si>
  <si>
    <t/>
    <r>
      <rPr>
        <u/>
        <sz val="10.5"/>
        <color theme="10"/>
        <rFont val="Calibri"/>
        <family val="2"/>
      </rPr>
      <t>info@bohemiacristal.de</t>
    </r>
  </si>
  <si>
    <t/>
    <r>
      <rPr>
        <u/>
        <sz val="10.5"/>
        <color theme="10"/>
        <rFont val="Calibri"/>
        <family val="2"/>
      </rPr>
      <t xml:space="preserve">BOHEMIA CRISTAL HANDELSGESELLSCHAFT MBH</t>
    </r>
  </si>
  <si>
    <t/>
    <r>
      <rPr>
        <u/>
        <sz val="10.5"/>
        <color theme="10"/>
        <rFont val="Calibri"/>
        <family val="2"/>
      </rPr>
      <t>http://www.bohemiacristal.de</t>
    </r>
  </si>
  <si>
    <t/>
    <r>
      <rPr>
        <u/>
        <sz val="10.5"/>
        <color theme="10"/>
        <rFont val="Calibri"/>
        <family val="2"/>
      </rPr>
      <t>http://www.sureway.ca</t>
    </r>
  </si>
  <si>
    <t/>
    <r>
      <rPr>
        <u/>
        <sz val="10.5"/>
        <color theme="10"/>
        <rFont val="Calibri"/>
        <family val="2"/>
      </rPr>
      <t>alisonaua@yahoo.ca</t>
    </r>
  </si>
  <si>
    <t/>
    <r>
      <rPr>
        <u/>
        <sz val="10.5"/>
        <color theme="10"/>
        <rFont val="Calibri"/>
        <family val="2"/>
      </rPr>
      <t>SUREWAY</t>
    </r>
  </si>
  <si>
    <t/>
    <r>
      <rPr>
        <u/>
        <sz val="10.5"/>
        <color theme="10"/>
        <rFont val="Calibri"/>
        <family val="2"/>
      </rPr>
      <t>http://www.porcelanasmataro.com</t>
    </r>
  </si>
  <si>
    <t/>
    <r>
      <rPr>
        <u/>
        <sz val="10.5"/>
        <color theme="10"/>
        <rFont val="Calibri"/>
        <family val="2"/>
      </rPr>
      <t xml:space="preserve">PORCELANAS MATARO</t>
    </r>
  </si>
  <si>
    <t/>
    <r>
      <rPr>
        <u/>
        <sz val="10.5"/>
        <color theme="10"/>
        <rFont val="Calibri"/>
        <family val="2"/>
      </rPr>
      <t>joan@porcelanasmataro.com</t>
    </r>
  </si>
  <si>
    <t/>
    <r>
      <rPr>
        <u/>
        <sz val="10.5"/>
        <color theme="10"/>
        <rFont val="Calibri"/>
        <family val="2"/>
      </rPr>
      <t>TREND</t>
    </r>
  </si>
  <si>
    <t/>
    <r>
      <rPr>
        <u/>
        <sz val="10.5"/>
        <color theme="10"/>
        <rFont val="Calibri"/>
        <family val="2"/>
      </rPr>
      <t>http://www.trend.ie</t>
    </r>
  </si>
  <si>
    <t/>
    <r>
      <rPr>
        <u/>
        <sz val="10.5"/>
        <color theme="10"/>
        <rFont val="Calibri"/>
        <family val="2"/>
      </rPr>
      <t>info@trend.ie</t>
    </r>
  </si>
  <si>
    <t/>
    <r>
      <rPr>
        <u/>
        <sz val="10.5"/>
        <color theme="10"/>
        <rFont val="Calibri"/>
        <family val="2"/>
      </rPr>
      <t>http://www.khokhars.com</t>
    </r>
  </si>
  <si>
    <t/>
    <r>
      <rPr>
        <u/>
        <sz val="10.5"/>
        <color theme="10"/>
        <rFont val="Calibri"/>
        <family val="2"/>
      </rPr>
      <t>zafar@khokhars.com</t>
    </r>
  </si>
  <si>
    <t/>
    <r>
      <rPr>
        <u/>
        <sz val="10.5"/>
        <color theme="10"/>
        <rFont val="Calibri"/>
        <family val="2"/>
      </rPr>
      <t xml:space="preserve">H HADAYAT ULLAH GROUP OF INCUSTRIES</t>
    </r>
  </si>
  <si>
    <t/>
    <r>
      <rPr>
        <u/>
        <sz val="10.5"/>
        <color theme="10"/>
        <rFont val="Calibri"/>
        <family val="2"/>
      </rPr>
      <t>supstar@ms46.hinet.net</t>
    </r>
  </si>
  <si>
    <t/>
    <r>
      <rPr>
        <u/>
        <sz val="10.5"/>
        <color theme="10"/>
        <rFont val="Calibri"/>
        <family val="2"/>
      </rPr>
      <t xml:space="preserve">SUN STAR ENTERPRISE</t>
    </r>
  </si>
  <si>
    <t/>
    <r>
      <rPr>
        <u/>
        <sz val="10.5"/>
        <color theme="10"/>
        <rFont val="Calibri"/>
        <family val="2"/>
      </rPr>
      <t xml:space="preserve">DE STER ACS ASIA &amp; PACIFIC</t>
    </r>
  </si>
  <si>
    <t/>
    <r>
      <rPr>
        <u/>
        <sz val="10.5"/>
        <color theme="10"/>
        <rFont val="Calibri"/>
        <family val="2"/>
      </rPr>
      <t>nancy.guan@dester-china.com</t>
    </r>
  </si>
  <si>
    <t/>
    <r>
      <rPr>
        <u/>
        <sz val="10.5"/>
        <color theme="10"/>
        <rFont val="Calibri"/>
        <family val="2"/>
      </rPr>
      <t>http://www.dester.com</t>
    </r>
  </si>
  <si>
    <t/>
    <r>
      <rPr>
        <u/>
        <sz val="10.5"/>
        <color theme="10"/>
        <rFont val="Calibri"/>
        <family val="2"/>
      </rPr>
      <t>http://www.blomertextiel.nl</t>
    </r>
  </si>
  <si>
    <t/>
    <r>
      <rPr>
        <u/>
        <sz val="10.5"/>
        <color theme="10"/>
        <rFont val="Calibri"/>
        <family val="2"/>
      </rPr>
      <t>more@blomertextiel.nl</t>
    </r>
  </si>
  <si>
    <t/>
    <r>
      <rPr>
        <u/>
        <sz val="10.5"/>
        <color theme="10"/>
        <rFont val="Calibri"/>
        <family val="2"/>
      </rPr>
      <t>MORE!</t>
    </r>
  </si>
  <si>
    <t/>
    <r>
      <rPr>
        <u/>
        <sz val="10.5"/>
        <color theme="10"/>
        <rFont val="Calibri"/>
        <family val="2"/>
      </rPr>
      <t>EXONE</t>
    </r>
  </si>
  <si>
    <t/>
    <r>
      <rPr>
        <u/>
        <sz val="10.5"/>
        <color theme="10"/>
        <rFont val="Calibri"/>
        <family val="2"/>
      </rPr>
      <t>consultas@soler-palau.com</t>
    </r>
  </si>
  <si>
    <t/>
    <r>
      <rPr>
        <u/>
        <sz val="10.5"/>
        <color theme="10"/>
        <rFont val="Calibri"/>
        <family val="2"/>
      </rPr>
      <t>http://www.soler-palau.com</t>
    </r>
  </si>
  <si>
    <t/>
    <r>
      <rPr>
        <u/>
        <sz val="10.5"/>
        <color theme="10"/>
        <rFont val="Calibri"/>
        <family val="2"/>
      </rPr>
      <t xml:space="preserve">ATLANTIC DISTRIBUTORS</t>
    </r>
  </si>
  <si>
    <t/>
    <r>
      <rPr>
        <u/>
        <sz val="10.5"/>
        <color theme="10"/>
        <rFont val="Calibri"/>
        <family val="2"/>
      </rPr>
      <t>http://www.atlanticdistributors.com</t>
    </r>
  </si>
  <si>
    <t/>
    <r>
      <rPr>
        <u/>
        <sz val="10.5"/>
        <color theme="10"/>
        <rFont val="Calibri"/>
        <family val="2"/>
      </rPr>
      <t>info@atlanticdistributors.com</t>
    </r>
  </si>
  <si>
    <t/>
    <r>
      <rPr>
        <u/>
        <sz val="10.5"/>
        <color theme="10"/>
        <rFont val="Calibri"/>
        <family val="2"/>
      </rPr>
      <t>jciboy@korea.com</t>
    </r>
  </si>
  <si>
    <t/>
    <r>
      <rPr>
        <u/>
        <sz val="10.5"/>
        <color theme="10"/>
        <rFont val="Calibri"/>
        <family val="2"/>
      </rPr>
      <t xml:space="preserve">KOREAJUNIOR CHAMBER</t>
    </r>
  </si>
  <si>
    <t/>
    <r>
      <rPr>
        <u/>
        <sz val="10.5"/>
        <color theme="10"/>
        <rFont val="Calibri"/>
        <family val="2"/>
      </rPr>
      <t>http://www.koreajc.kr</t>
    </r>
  </si>
  <si>
    <t/>
    <r>
      <rPr>
        <u/>
        <sz val="10.5"/>
        <color theme="10"/>
        <rFont val="Calibri"/>
        <family val="2"/>
      </rPr>
      <t>http://www.hayzum.com</t>
    </r>
  </si>
  <si>
    <t/>
    <r>
      <rPr>
        <u/>
        <sz val="10.5"/>
        <color theme="10"/>
        <rFont val="Calibri"/>
        <family val="2"/>
      </rPr>
      <t>info@hayzum.com</t>
    </r>
  </si>
  <si>
    <t/>
    <r>
      <rPr>
        <u/>
        <sz val="10.5"/>
        <color theme="10"/>
        <rFont val="Calibri"/>
        <family val="2"/>
      </rPr>
      <t xml:space="preserve">HAYZUM MADENI ESYA SAN VE TIC A S</t>
    </r>
  </si>
  <si>
    <t/>
    <r>
      <rPr>
        <u/>
        <sz val="10.5"/>
        <color theme="10"/>
        <rFont val="Calibri"/>
        <family val="2"/>
      </rPr>
      <t>http://www.noguchi-ss.com</t>
    </r>
  </si>
  <si>
    <t/>
    <r>
      <rPr>
        <u/>
        <sz val="10.5"/>
        <color theme="10"/>
        <rFont val="Calibri"/>
        <family val="2"/>
      </rPr>
      <t>NOGUCHI</t>
    </r>
  </si>
  <si>
    <t/>
    <r>
      <rPr>
        <u/>
        <sz val="10.5"/>
        <color theme="10"/>
        <rFont val="Calibri"/>
        <family val="2"/>
      </rPr>
      <t>noguchi@rz.dion.ne.jp</t>
    </r>
  </si>
  <si>
    <t/>
    <r>
      <rPr>
        <u/>
        <sz val="10.5"/>
        <color theme="10"/>
        <rFont val="Calibri"/>
        <family val="2"/>
      </rPr>
      <t xml:space="preserve">DESIGN 20+ SWEDEN</t>
    </r>
  </si>
  <si>
    <t/>
    <r>
      <rPr>
        <u/>
        <sz val="10.5"/>
        <color theme="10"/>
        <rFont val="Calibri"/>
        <family val="2"/>
      </rPr>
      <t>design20@telia.com</t>
    </r>
  </si>
  <si>
    <t/>
    <r>
      <rPr>
        <u/>
        <sz val="10.5"/>
        <color theme="10"/>
        <rFont val="Calibri"/>
        <family val="2"/>
      </rPr>
      <t>benny.favel@skynet.be</t>
    </r>
  </si>
  <si>
    <t/>
    <r>
      <rPr>
        <u/>
        <sz val="10.5"/>
        <color theme="10"/>
        <rFont val="Calibri"/>
        <family val="2"/>
      </rPr>
      <t xml:space="preserve">FAVEL SPRL</t>
    </r>
  </si>
  <si>
    <t/>
    <r>
      <rPr>
        <u/>
        <sz val="10.5"/>
        <color theme="10"/>
        <rFont val="Calibri"/>
        <family val="2"/>
      </rPr>
      <t>claire@darton.com</t>
    </r>
  </si>
  <si>
    <t/>
    <r>
      <rPr>
        <u/>
        <sz val="10.5"/>
        <color theme="10"/>
        <rFont val="Calibri"/>
        <family val="2"/>
      </rPr>
      <t xml:space="preserve">ELLERY HOMESTYLES</t>
    </r>
  </si>
  <si>
    <t/>
    <r>
      <rPr>
        <u/>
        <sz val="10.5"/>
        <color theme="10"/>
        <rFont val="Calibri"/>
        <family val="2"/>
      </rPr>
      <t xml:space="preserve">DCT ARTWORKS</t>
    </r>
  </si>
  <si>
    <t/>
    <r>
      <rPr>
        <u/>
        <sz val="10.5"/>
        <color theme="10"/>
        <rFont val="Calibri"/>
        <family val="2"/>
      </rPr>
      <t>http://www.theartnewspaper.com</t>
    </r>
  </si>
  <si>
    <t/>
    <r>
      <rPr>
        <u/>
        <sz val="10.5"/>
        <color theme="10"/>
        <rFont val="Calibri"/>
        <family val="2"/>
      </rPr>
      <t>dctartworks@bigpond.com</t>
    </r>
  </si>
  <si>
    <t/>
    <r>
      <rPr>
        <u/>
        <sz val="10.5"/>
        <color theme="10"/>
        <rFont val="Calibri"/>
        <family val="2"/>
      </rPr>
      <t>suburjaya@hotmail.com</t>
    </r>
  </si>
  <si>
    <t/>
    <r>
      <rPr>
        <u/>
        <sz val="10.5"/>
        <color theme="10"/>
        <rFont val="Calibri"/>
        <family val="2"/>
      </rPr>
      <t xml:space="preserve">PT SUBUR JAYA SUKSES MAKMUR</t>
    </r>
  </si>
  <si>
    <t/>
    <r>
      <rPr>
        <u/>
        <sz val="10.5"/>
        <color theme="10"/>
        <rFont val="Calibri"/>
        <family val="2"/>
      </rPr>
      <t>FLUNCH</t>
    </r>
  </si>
  <si>
    <t/>
    <r>
      <rPr>
        <u/>
        <sz val="10.5"/>
        <color theme="10"/>
        <rFont val="Calibri"/>
        <family val="2"/>
      </rPr>
      <t>sdubut@flunch.fr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</si>
  <si>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体育及旅游休闲用品,其他,家具,家居装饰品,工艺陶瓷,照明产品,玻璃工艺品,箱包,鞋,餐厨用具</t>
    </r>
  </si>
  <si>
    <t/>
    <r>
      <rPr>
        <u/>
        <sz val="10.5"/>
        <color theme="10"/>
        <rFont val="Calibri"/>
        <family val="2"/>
      </rPr>
      <t>http://www.flunch.fr</t>
    </r>
  </si>
  <si>
    <t/>
    <r>
      <rPr>
        <u/>
        <sz val="10.5"/>
        <color theme="10"/>
        <rFont val="Calibri"/>
        <family val="2"/>
      </rPr>
      <t xml:space="preserve">GIANTINO SERVICES (PVT )</t>
    </r>
  </si>
  <si>
    <t/>
    <r>
      <rPr>
        <u/>
        <sz val="10.5"/>
        <color theme="10"/>
        <rFont val="Calibri"/>
        <family val="2"/>
      </rPr>
      <t>http://www.giantino.com</t>
    </r>
  </si>
  <si>
    <t/>
    <r>
      <rPr>
        <u/>
        <sz val="10.5"/>
        <color theme="10"/>
        <rFont val="Calibri"/>
        <family val="2"/>
      </rPr>
      <t>info@giantino.com</t>
    </r>
  </si>
  <si>
    <t/>
    <r>
      <rPr>
        <u/>
        <sz val="10.5"/>
        <color theme="10"/>
        <rFont val="Calibri"/>
        <family val="2"/>
      </rPr>
      <t>whcui@sina.com</t>
    </r>
  </si>
  <si>
    <t/>
    <r>
      <rPr>
        <u/>
        <sz val="10.5"/>
        <color theme="10"/>
        <rFont val="Calibri"/>
        <family val="2"/>
      </rPr>
      <t xml:space="preserve">HEECHANG TRADING CO LTD QINGDAO OFFICE</t>
    </r>
  </si>
  <si>
    <t/>
    <r>
      <rPr>
        <u/>
        <sz val="10.5"/>
        <color theme="10"/>
        <rFont val="Calibri"/>
        <family val="2"/>
      </rPr>
      <t>http://www.lacoppera.com</t>
    </r>
  </si>
  <si>
    <t/>
    <r>
      <rPr>
        <u/>
        <sz val="10.5"/>
        <color theme="10"/>
        <rFont val="Calibri"/>
        <family val="2"/>
      </rPr>
      <t>info@lacoppera.com</t>
    </r>
  </si>
  <si>
    <t/>
    <r>
      <rPr>
        <u/>
        <sz val="10.5"/>
        <color theme="10"/>
        <rFont val="Calibri"/>
        <family val="2"/>
      </rPr>
      <t xml:space="preserve">RAMSONS INDUSTRIES</t>
    </r>
  </si>
  <si>
    <t/>
    <r>
      <rPr>
        <u/>
        <sz val="10.5"/>
        <color theme="10"/>
        <rFont val="Calibri"/>
        <family val="2"/>
      </rPr>
      <t>http://www.wilsa.fi</t>
    </r>
  </si>
  <si>
    <t/>
    <r>
      <rPr>
        <u/>
        <sz val="10.5"/>
        <color theme="10"/>
        <rFont val="Calibri"/>
        <family val="2"/>
      </rPr>
      <t>jouko.jarvellainen@wilsa.fi</t>
    </r>
  </si>
  <si>
    <t/>
    <r>
      <rPr>
        <u/>
        <sz val="10.5"/>
        <color theme="10"/>
        <rFont val="Calibri"/>
        <family val="2"/>
      </rPr>
      <t xml:space="preserve">SUOMEN ELRAM</t>
    </r>
  </si>
  <si>
    <t/>
    <r>
      <rPr>
        <u/>
        <sz val="10.5"/>
        <color theme="10"/>
        <rFont val="Calibri"/>
        <family val="2"/>
      </rPr>
      <t>http://www.conair.com</t>
    </r>
  </si>
  <si>
    <t/>
    <r>
      <rPr>
        <u/>
        <sz val="10.5"/>
        <color theme="10"/>
        <rFont val="Calibri"/>
        <family val="2"/>
      </rPr>
      <t xml:space="preserve">CONTINENTAL CONAIR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</si>
  <si>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 xml:space="preserve">electronic appliance,体育及旅游休闲用品,其他,医药保健品及医疗器械,家具,家居装饰品,家用电器,建筑及装饰材料,电子消费品及信息产品,餐厨用具</t>
    </r>
  </si>
  <si>
    <t/>
    <r>
      <rPr>
        <u/>
        <sz val="10.5"/>
        <color theme="10"/>
        <rFont val="Calibri"/>
        <family val="2"/>
      </rPr>
      <t>jojo_ho@conair.com</t>
    </r>
  </si>
  <si>
    <t/>
    <r>
      <rPr>
        <u/>
        <sz val="10.5"/>
        <color theme="10"/>
        <rFont val="Calibri"/>
        <family val="2"/>
      </rPr>
      <t xml:space="preserve">SALEH AL SALEH</t>
    </r>
  </si>
  <si>
    <t/>
    <r>
      <rPr>
        <u/>
        <sz val="10.5"/>
        <color theme="10"/>
        <rFont val="Calibri"/>
        <family val="2"/>
      </rPr>
      <t>saleh90@batelco.com.bh</t>
    </r>
  </si>
  <si>
    <t/>
    <r>
      <rPr>
        <u/>
        <sz val="10.5"/>
        <color theme="10"/>
        <rFont val="Calibri"/>
        <family val="2"/>
      </rPr>
      <t xml:space="preserve">DANSKE MEJERIERS FAELLESINDKOEB AMBA</t>
    </r>
  </si>
  <si>
    <t/>
    <r>
      <rPr>
        <u/>
        <sz val="10.5"/>
        <color theme="10"/>
        <rFont val="Calibri"/>
        <family val="2"/>
      </rPr>
      <t>http://www.faellesindkoebet.dk</t>
    </r>
  </si>
  <si>
    <t/>
    <r>
      <rPr>
        <u/>
        <sz val="10.5"/>
        <color theme="10"/>
        <rFont val="Calibri"/>
        <family val="2"/>
      </rPr>
      <t>fidan@fidan.dk</t>
    </r>
  </si>
  <si>
    <t/>
    <r>
      <rPr>
        <u/>
        <sz val="10.5"/>
        <color theme="10"/>
        <rFont val="Calibri"/>
        <family val="2"/>
      </rPr>
      <t xml:space="preserve">NAMSUN HOMEWARE</t>
    </r>
  </si>
  <si>
    <t/>
    <r>
      <rPr>
        <u/>
        <sz val="10.5"/>
        <color theme="10"/>
        <rFont val="Calibri"/>
        <family val="2"/>
      </rPr>
      <t>r8yau@aol.com</t>
    </r>
  </si>
  <si>
    <t/>
    <r>
      <rPr>
        <u/>
        <sz val="10.5"/>
        <color theme="10"/>
        <rFont val="Calibri"/>
        <family val="2"/>
      </rPr>
      <t xml:space="preserve">ELEMENTS ORIENTAL</t>
    </r>
  </si>
  <si>
    <t/>
    <r>
      <rPr>
        <u/>
        <sz val="10.5"/>
        <color theme="10"/>
        <rFont val="Calibri"/>
        <family val="2"/>
      </rPr>
      <t xml:space="preserve">SARAM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</si>
  <si>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五金,其他,家用电器,工具,照明产品,电子消费品及信息产品,电子电气产品,箱包,餐厨用具</t>
    </r>
  </si>
  <si>
    <t/>
    <r>
      <rPr>
        <u/>
        <sz val="10.5"/>
        <color theme="10"/>
        <rFont val="Calibri"/>
        <family val="2"/>
      </rPr>
      <t>amithani@hotmail.com</t>
    </r>
  </si>
  <si>
    <t/>
    <r>
      <rPr>
        <u/>
        <sz val="10.5"/>
        <color theme="10"/>
        <rFont val="Calibri"/>
        <family val="2"/>
      </rPr>
      <t xml:space="preserve">TOMEN CORP NIIGATA BRANCH</t>
    </r>
  </si>
  <si>
    <t/>
    <r>
      <rPr>
        <u/>
        <sz val="10.5"/>
        <color theme="10"/>
        <rFont val="Calibri"/>
        <family val="2"/>
      </rPr>
      <t>http://www.tomen.co.jp</t>
    </r>
  </si>
  <si>
    <t/>
    <r>
      <rPr>
        <u/>
        <sz val="10.5"/>
        <color theme="10"/>
        <rFont val="Calibri"/>
        <family val="2"/>
      </rPr>
      <t xml:space="preserve">BOUZIL KHALIL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</si>
  <si>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五金,体育及旅游休闲用品,其他,医药保健品及医疗器械,园林用品,家用纺织品,建筑及装饰材料,照明产品,玻璃工艺品,箱包,鞋,食品,餐厨用具</t>
    </r>
  </si>
  <si>
    <t/>
    <r>
      <rPr>
        <u/>
        <sz val="10.5"/>
        <color theme="10"/>
        <rFont val="Calibri"/>
        <family val="2"/>
      </rPr>
      <t>hsouaidi@yahoo.fr</t>
    </r>
  </si>
  <si>
    <t/>
    <r>
      <rPr>
        <u/>
        <sz val="10.5"/>
        <color theme="10"/>
        <rFont val="Calibri"/>
        <family val="2"/>
      </rPr>
      <t>samaxhk@netvigator.com</t>
    </r>
  </si>
  <si>
    <t/>
    <r>
      <rPr>
        <u/>
        <sz val="10.5"/>
        <color theme="10"/>
        <rFont val="Calibri"/>
        <family val="2"/>
      </rPr>
      <t xml:space="preserve">SAMAX (HK)</t>
    </r>
  </si>
  <si>
    <t/>
    <r>
      <rPr>
        <u/>
        <sz val="10.5"/>
        <color theme="10"/>
        <rFont val="Calibri"/>
        <family val="2"/>
      </rPr>
      <t>ROSHCO</t>
    </r>
  </si>
  <si>
    <t/>
    <r>
      <rPr>
        <u/>
        <sz val="10.5"/>
        <color theme="10"/>
        <rFont val="Calibri"/>
        <family val="2"/>
      </rPr>
      <t>http://www.carrefour.com</t>
    </r>
  </si>
  <si>
    <t/>
    <r>
      <rPr>
        <u/>
        <sz val="10.5"/>
        <color theme="10"/>
        <rFont val="Calibri"/>
        <family val="2"/>
      </rPr>
      <t xml:space="preserve">CARREFOUR GLOBAL SOURCING ASIA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</si>
  <si>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体育及旅游休闲用品,医药保健品及医疗器械,家用电器,电子消费品及信息产品,鞋,餐厨用具</t>
    </r>
  </si>
  <si>
    <t/>
    <r>
      <rPr>
        <u/>
        <sz val="10.5"/>
        <color theme="10"/>
        <rFont val="Calibri"/>
        <family val="2"/>
      </rPr>
      <t>heivy_leung@carrefour.com</t>
    </r>
  </si>
  <si>
    <t/>
    <r>
      <rPr>
        <u/>
        <sz val="10.5"/>
        <color theme="10"/>
        <rFont val="Calibri"/>
        <family val="2"/>
      </rPr>
      <t>http://www.oggetti.co.jp</t>
    </r>
  </si>
  <si>
    <t/>
    <r>
      <rPr>
        <u/>
        <sz val="10.5"/>
        <color theme="10"/>
        <rFont val="Calibri"/>
        <family val="2"/>
      </rPr>
      <t>OGGETTI</t>
    </r>
  </si>
  <si>
    <t/>
    <r>
      <rPr>
        <u/>
        <sz val="10.5"/>
        <color theme="10"/>
        <rFont val="Calibri"/>
        <family val="2"/>
      </rPr>
      <t xml:space="preserve">PT JUSINDO SUMBERPRAKARSA</t>
    </r>
  </si>
  <si>
    <t/>
    <r>
      <rPr>
        <u/>
        <sz val="10.5"/>
        <color theme="10"/>
        <rFont val="Calibri"/>
        <family val="2"/>
      </rPr>
      <t>jsp962@cbn.net.id</t>
    </r>
  </si>
  <si>
    <t/>
    <r>
      <rPr>
        <u/>
        <sz val="10.5"/>
        <color theme="10"/>
        <rFont val="Calibri"/>
        <family val="2"/>
      </rPr>
      <t>http://www.trendcosupply.com</t>
    </r>
  </si>
  <si>
    <t/>
    <r>
      <rPr>
        <u/>
        <sz val="10.5"/>
        <color theme="10"/>
        <rFont val="Calibri"/>
        <family val="2"/>
      </rPr>
      <t>dianefu@trendcosupply.com</t>
    </r>
  </si>
  <si>
    <t/>
    <r>
      <rPr>
        <u/>
        <sz val="10.5"/>
        <color theme="10"/>
        <rFont val="Calibri"/>
        <family val="2"/>
      </rPr>
      <t>TRENDCO</t>
    </r>
  </si>
  <si>
    <t/>
    <r>
      <rPr>
        <u/>
        <sz val="10.5"/>
        <color theme="10"/>
        <rFont val="Calibri"/>
        <family val="2"/>
      </rPr>
      <t>http://www.anselmisrl.it</t>
    </r>
  </si>
  <si>
    <t/>
    <r>
      <rPr>
        <u/>
        <sz val="10.5"/>
        <color theme="10"/>
        <rFont val="Calibri"/>
        <family val="2"/>
      </rPr>
      <t>anselmia@tin.it</t>
    </r>
  </si>
  <si>
    <t/>
    <r>
      <rPr>
        <u/>
        <sz val="10.5"/>
        <color theme="10"/>
        <rFont val="Calibri"/>
        <family val="2"/>
      </rPr>
      <t xml:space="preserve">ANSELMI &amp; C</t>
    </r>
  </si>
  <si>
    <t/>
    <r>
      <rPr>
        <u/>
        <sz val="10.5"/>
        <color theme="10"/>
        <rFont val="Calibri"/>
        <family val="2"/>
      </rPr>
      <t>myynti@solotop.fi</t>
    </r>
  </si>
  <si>
    <t/>
    <r>
      <rPr>
        <u/>
        <sz val="10.5"/>
        <color theme="10"/>
        <rFont val="Calibri"/>
        <family val="2"/>
      </rPr>
      <t>http://www.solotop.fi</t>
    </r>
  </si>
  <si>
    <t/>
    <r>
      <rPr>
        <u/>
        <sz val="10.5"/>
        <color theme="10"/>
        <rFont val="Calibri"/>
        <family val="2"/>
      </rPr>
      <t>SOLOTOP</t>
    </r>
  </si>
  <si>
    <t/>
    <r>
      <rPr>
        <u/>
        <sz val="10.5"/>
        <color theme="10"/>
        <rFont val="Calibri"/>
        <family val="2"/>
      </rPr>
      <t>siso@siso.dk</t>
    </r>
  </si>
  <si>
    <t/>
    <r>
      <rPr>
        <u/>
        <sz val="10.5"/>
        <color theme="10"/>
        <rFont val="Calibri"/>
        <family val="2"/>
      </rPr>
      <t>SISO</t>
    </r>
  </si>
  <si>
    <t/>
    <r>
      <rPr>
        <u/>
        <sz val="10.5"/>
        <color theme="10"/>
        <rFont val="Calibri"/>
        <family val="2"/>
      </rPr>
      <t>http://www.siso.dk</t>
    </r>
  </si>
  <si>
    <t/>
    <r>
      <rPr>
        <u/>
        <sz val="10.5"/>
        <color theme="10"/>
        <rFont val="Calibri"/>
        <family val="2"/>
      </rPr>
      <t>http://www.alliedmetals.com</t>
    </r>
  </si>
  <si>
    <t/>
    <r>
      <rPr>
        <u/>
        <sz val="10.5"/>
        <color theme="10"/>
        <rFont val="Calibri"/>
        <family val="2"/>
      </rPr>
      <t>roongnapa@alliedmetals.com</t>
    </r>
  </si>
  <si>
    <t/>
    <r>
      <rPr>
        <u/>
        <sz val="10.5"/>
        <color theme="10"/>
        <rFont val="Calibri"/>
        <family val="2"/>
      </rPr>
      <t xml:space="preserve">ALLIED METALS (THAILAND)CO</t>
    </r>
  </si>
  <si>
    <t/>
    <r>
      <rPr>
        <u/>
        <sz val="10.5"/>
        <color theme="10"/>
        <rFont val="Calibri"/>
        <family val="2"/>
      </rPr>
      <t>http://www.panballoon.com</t>
    </r>
  </si>
  <si>
    <t/>
    <r>
      <rPr>
        <u/>
        <sz val="10.5"/>
        <color theme="10"/>
        <rFont val="Calibri"/>
        <family val="2"/>
      </rPr>
      <t>panjeremy@hotmail.com</t>
    </r>
  </si>
  <si>
    <t/>
    <r>
      <rPr>
        <u/>
        <sz val="10.5"/>
        <color theme="10"/>
        <rFont val="Calibri"/>
        <family val="2"/>
      </rPr>
      <t xml:space="preserve">T &amp; P GROUP</t>
    </r>
  </si>
  <si>
    <t/>
    <r>
      <rPr>
        <u/>
        <sz val="10.5"/>
        <color theme="10"/>
        <rFont val="Calibri"/>
        <family val="2"/>
      </rPr>
      <t xml:space="preserve">SKY CHELLENGE INVESTMENT LTD (宏声贸易有限公司)</t>
    </r>
  </si>
  <si>
    <t/>
    <r>
      <rPr>
        <u/>
        <sz val="10.5"/>
        <color theme="10"/>
        <rFont val="Calibri"/>
        <family val="2"/>
      </rPr>
      <t>http://www.hongsheng.com</t>
    </r>
  </si>
  <si>
    <t/>
    <r>
      <rPr>
        <u/>
        <sz val="10.5"/>
        <color theme="10"/>
        <rFont val="Calibri"/>
        <family val="2"/>
      </rPr>
      <t>mr@mulderrijke.nl</t>
    </r>
  </si>
  <si>
    <t/>
    <r>
      <rPr>
        <u/>
        <sz val="10.5"/>
        <color theme="10"/>
        <rFont val="Calibri"/>
        <family val="2"/>
      </rPr>
      <t>http://www.mulderrijke.nl</t>
    </r>
  </si>
  <si>
    <t/>
    <r>
      <rPr>
        <u/>
        <sz val="10.5"/>
        <color theme="10"/>
        <rFont val="Calibri"/>
        <family val="2"/>
      </rPr>
      <t xml:space="preserve">MULDER &amp; RIJKE</t>
    </r>
  </si>
  <si>
    <t/>
    <r>
      <rPr>
        <u/>
        <sz val="10.5"/>
        <color theme="10"/>
        <rFont val="Calibri"/>
        <family val="2"/>
      </rPr>
      <t>http://www.magnumfurniture.co.uk</t>
    </r>
  </si>
  <si>
    <t/>
    <r>
      <rPr>
        <u/>
        <sz val="10.5"/>
        <color theme="10"/>
        <rFont val="Calibri"/>
        <family val="2"/>
      </rPr>
      <t xml:space="preserve">MAGNUM FURNITURE</t>
    </r>
  </si>
  <si>
    <t/>
    <r>
      <rPr>
        <u/>
        <sz val="10.5"/>
        <color theme="10"/>
        <rFont val="Calibri"/>
        <family val="2"/>
      </rPr>
      <t xml:space="preserve">AREEN ALSHARQ EST</t>
    </r>
  </si>
  <si>
    <t/>
    <r>
      <rPr>
        <u/>
        <sz val="10.5"/>
        <color theme="10"/>
        <rFont val="Calibri"/>
        <family val="2"/>
      </rPr>
      <t>zahwa43@hotmail.com</t>
    </r>
  </si>
  <si>
    <t/>
    <r>
      <rPr>
        <u/>
        <sz val="10.5"/>
        <color theme="10"/>
        <rFont val="Calibri"/>
        <family val="2"/>
      </rPr>
      <t xml:space="preserve">A-L ROREN AGENTUR-IMPORT</t>
    </r>
  </si>
  <si>
    <t/>
    <r>
      <rPr>
        <u/>
        <sz val="10.5"/>
        <color theme="10"/>
        <rFont val="Calibri"/>
        <family val="2"/>
      </rPr>
      <t>azadusa@aol.com</t>
    </r>
  </si>
  <si>
    <t/>
    <r>
      <rPr>
        <u/>
        <sz val="10.5"/>
        <color theme="10"/>
        <rFont val="Calibri"/>
        <family val="2"/>
      </rPr>
      <t xml:space="preserve">AZAD USA AM-TRADE ENTERPRISES</t>
    </r>
  </si>
  <si>
    <t/>
    <r>
      <rPr>
        <u/>
        <sz val="10.5"/>
        <color theme="10"/>
        <rFont val="Calibri"/>
        <family val="2"/>
      </rPr>
      <t>gpaulose@amesinternational.com</t>
    </r>
  </si>
  <si>
    <t/>
    <r>
      <rPr>
        <u/>
        <sz val="10.5"/>
        <color theme="10"/>
        <rFont val="Calibri"/>
        <family val="2"/>
      </rPr>
      <t>http://www.amesinternational.com</t>
    </r>
  </si>
  <si>
    <t/>
    <r>
      <rPr>
        <u/>
        <sz val="10.5"/>
        <color theme="10"/>
        <rFont val="Calibri"/>
        <family val="2"/>
      </rPr>
      <t xml:space="preserve">AMES INTERNATIONAL</t>
    </r>
  </si>
  <si>
    <t/>
    <r>
      <rPr>
        <u/>
        <sz val="10.5"/>
        <color theme="10"/>
        <rFont val="Calibri"/>
        <family val="2"/>
      </rPr>
      <t>GADGETSKING</t>
    </r>
  </si>
  <si>
    <t/>
    <r>
      <rPr>
        <u/>
        <sz val="10.5"/>
        <color theme="10"/>
        <rFont val="Calibri"/>
        <family val="2"/>
      </rPr>
      <t>http://www.gadgetsking.com</t>
    </r>
  </si>
  <si>
    <t/>
    <r>
      <rPr>
        <u/>
        <sz val="10.5"/>
        <color theme="10"/>
        <rFont val="Calibri"/>
        <family val="2"/>
      </rPr>
      <t>michael@gadgetsking.com</t>
    </r>
  </si>
  <si>
    <t/>
    <r>
      <rPr>
        <u/>
        <sz val="10.5"/>
        <color theme="10"/>
        <rFont val="Calibri"/>
        <family val="2"/>
      </rPr>
      <t>amiller@us.bombayco.com</t>
    </r>
  </si>
  <si>
    <t/>
    <r>
      <rPr>
        <u/>
        <sz val="10.5"/>
        <color theme="10"/>
        <rFont val="Calibri"/>
        <family val="2"/>
      </rPr>
      <t>BOMBAY</t>
    </r>
  </si>
  <si>
    <t/>
    <r>
      <rPr>
        <u/>
        <sz val="10.5"/>
        <color theme="10"/>
        <rFont val="Calibri"/>
        <family val="2"/>
      </rPr>
      <t>http://www.us.bombayco.com</t>
    </r>
  </si>
  <si>
    <t/>
    <r>
      <rPr>
        <u/>
        <sz val="10.5"/>
        <color theme="10"/>
        <rFont val="Calibri"/>
        <family val="2"/>
      </rPr>
      <t>http://www.rwddistributors.com</t>
    </r>
  </si>
  <si>
    <t/>
    <r>
      <rPr>
        <u/>
        <sz val="10.5"/>
        <color theme="10"/>
        <rFont val="Calibri"/>
        <family val="2"/>
      </rPr>
      <t xml:space="preserve">RWD DISTRIBUTORS</t>
    </r>
  </si>
  <si>
    <t/>
    <r>
      <rPr>
        <u/>
        <sz val="10.5"/>
        <color theme="10"/>
        <rFont val="Calibri"/>
        <family val="2"/>
      </rPr>
      <t xml:space="preserve">GEM INTERNATIONAL TRADING</t>
    </r>
  </si>
  <si>
    <t/>
    <r>
      <rPr>
        <u/>
        <sz val="10.5"/>
        <color theme="10"/>
        <rFont val="Calibri"/>
        <family val="2"/>
      </rPr>
      <t>youaremy@37.com</t>
    </r>
  </si>
  <si>
    <t/>
    <r>
      <rPr>
        <u/>
        <sz val="10.5"/>
        <color theme="10"/>
        <rFont val="Calibri"/>
        <family val="2"/>
      </rPr>
      <t>anant_delhi@hotmail.com</t>
    </r>
  </si>
  <si>
    <t/>
    <r>
      <rPr>
        <u/>
        <sz val="10.5"/>
        <color theme="10"/>
        <rFont val="Calibri"/>
        <family val="2"/>
      </rPr>
      <t>ANANT</t>
    </r>
  </si>
  <si>
    <t/>
    <r>
      <rPr>
        <u/>
        <sz val="10.5"/>
        <color theme="10"/>
        <rFont val="Calibri"/>
        <family val="2"/>
      </rPr>
      <t>http://www.anantco.com</t>
    </r>
  </si>
  <si>
    <t/>
    <r>
      <rPr>
        <u/>
        <sz val="10.5"/>
        <color theme="10"/>
        <rFont val="Calibri"/>
        <family val="2"/>
      </rPr>
      <t xml:space="preserve">ALLIED METALCRAFT</t>
    </r>
  </si>
  <si>
    <t/>
    <r>
      <rPr>
        <u/>
        <sz val="10.5"/>
        <color theme="10"/>
        <rFont val="Calibri"/>
        <family val="2"/>
      </rPr>
      <t>http://www.amcint.com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</si>
  <si>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五金,体育及旅游休闲用品,家具,家居装饰品,家用电器,工具,照明产品,钟表眼镜,餐厨用具</t>
    </r>
  </si>
  <si>
    <t/>
    <r>
      <rPr>
        <u/>
        <sz val="10.5"/>
        <color theme="10"/>
        <rFont val="Calibri"/>
        <family val="2"/>
      </rPr>
      <t>shanechow01@yahoo.com</t>
    </r>
  </si>
  <si>
    <t/>
    <r>
      <rPr>
        <u/>
        <sz val="10.5"/>
        <color theme="10"/>
        <rFont val="Calibri"/>
        <family val="2"/>
      </rPr>
      <t xml:space="preserve">SUNVALE ENTERPRISES</t>
    </r>
  </si>
  <si>
    <t/>
    <r>
      <rPr>
        <u/>
        <sz val="10.5"/>
        <color theme="10"/>
        <rFont val="Calibri"/>
        <family val="2"/>
      </rPr>
      <t>kemalhas28@hotmail.com</t>
    </r>
  </si>
  <si>
    <t/>
    <r>
      <rPr>
        <u/>
        <sz val="10.5"/>
        <color theme="10"/>
        <rFont val="Calibri"/>
        <family val="2"/>
      </rPr>
      <t xml:space="preserve">HASERCE IMPORT EXPORT</t>
    </r>
  </si>
  <si>
    <t/>
    <r>
      <rPr>
        <u/>
        <sz val="10.5"/>
        <color theme="10"/>
        <rFont val="Calibri"/>
        <family val="2"/>
      </rPr>
      <t>http://www.globalbeauty.com.br</t>
    </r>
  </si>
  <si>
    <t/>
    <r>
      <rPr>
        <u/>
        <sz val="10.5"/>
        <color theme="10"/>
        <rFont val="Calibri"/>
        <family val="2"/>
      </rPr>
      <t xml:space="preserve">GLOBAL BEAUTY COMERCIAL</t>
    </r>
  </si>
  <si>
    <t/>
    <r>
      <rPr>
        <u/>
        <sz val="10.5"/>
        <color theme="10"/>
        <rFont val="Calibri"/>
        <family val="2"/>
      </rPr>
      <t>enrique@globalbeauty.com.br</t>
    </r>
  </si>
  <si>
    <t/>
    <r>
      <rPr>
        <u/>
        <sz val="10.5"/>
        <color theme="10"/>
        <rFont val="Calibri"/>
        <family val="2"/>
      </rPr>
      <t>TRADEPRO</t>
    </r>
  </si>
  <si>
    <t/>
    <r>
      <rPr>
        <u/>
        <sz val="10.5"/>
        <color theme="10"/>
        <rFont val="Calibri"/>
        <family val="2"/>
      </rPr>
      <t>http://www.americaairtrade.net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</si>
  <si>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五金,体育及旅游休闲用品,其他,医药保健品及医疗器械,家具,家用电器,家用纺织品,建筑及装饰材料,照明产品,玻璃工艺品,箱包,鞋,餐厨用具</t>
    </r>
  </si>
  <si>
    <t/>
    <r>
      <rPr>
        <u/>
        <sz val="10.5"/>
        <color theme="10"/>
        <rFont val="Calibri"/>
        <family val="2"/>
      </rPr>
      <t>dwillcox1@cox.net</t>
    </r>
  </si>
  <si>
    <t/>
    <r>
      <rPr>
        <u/>
        <sz val="10.5"/>
        <color theme="10"/>
        <rFont val="Calibri"/>
        <family val="2"/>
      </rPr>
      <t xml:space="preserve">QUARRY CONNECTION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</si>
  <si>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五金,园林用品,家具,家居装饰品,玻璃工艺品,电子消费品及信息产品,餐厨用具</t>
    </r>
  </si>
  <si>
    <t/>
    <r>
      <rPr>
        <u/>
        <sz val="10.5"/>
        <color theme="10"/>
        <rFont val="Calibri"/>
        <family val="2"/>
      </rPr>
      <t>yy8681@yahoo.com</t>
    </r>
  </si>
  <si>
    <t/>
    <r>
      <rPr>
        <u/>
        <sz val="10.5"/>
        <color theme="10"/>
        <rFont val="Calibri"/>
        <family val="2"/>
      </rPr>
      <t xml:space="preserve">CREATIVE INVENTIONS CC OF SOUTH AFRICA</t>
    </r>
  </si>
  <si>
    <t/>
    <r>
      <rPr>
        <u/>
        <sz val="10.5"/>
        <color theme="10"/>
        <rFont val="Calibri"/>
        <family val="2"/>
      </rPr>
      <t>KRIGSVOLL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</si>
  <si>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体育及旅游休闲用品,其他,大型机械及设备,工具,建筑及装饰材料,照明产品,餐厨用具</t>
    </r>
  </si>
  <si>
    <t/>
    <r>
      <rPr>
        <u/>
        <sz val="10.5"/>
        <color theme="10"/>
        <rFont val="Calibri"/>
        <family val="2"/>
      </rPr>
      <t>krigsvoll@online.no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</si>
  <si>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五金,体育及旅游休闲用品,其他,园林用品,家具,家居装饰品,家用电器,家用纺织品,工艺陶瓷,建筑及装饰材料,服装饰物及配件,玻璃工艺品,箱包,节日用品,餐厨用具</t>
    </r>
  </si>
  <si>
    <t/>
    <r>
      <rPr>
        <u/>
        <sz val="10.5"/>
        <color theme="10"/>
        <rFont val="Calibri"/>
        <family val="2"/>
      </rPr>
      <t>ddukat@tampabay.rr.com</t>
    </r>
  </si>
  <si>
    <t/>
    <r>
      <rPr>
        <u/>
        <sz val="10.5"/>
        <color theme="10"/>
        <rFont val="Calibri"/>
        <family val="2"/>
      </rPr>
      <t xml:space="preserve">SOUVENIR IMPORTS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</si>
  <si>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五金,其他,化工产品,大型机械及设备,家具,家居装饰品,玻璃工艺品,食品,餐厨用具</t>
    </r>
  </si>
  <si>
    <t/>
    <r>
      <rPr>
        <u/>
        <sz val="10.5"/>
        <color theme="10"/>
        <rFont val="Calibri"/>
        <family val="2"/>
      </rPr>
      <t>design@taiko.net</t>
    </r>
  </si>
  <si>
    <t/>
    <r>
      <rPr>
        <u/>
        <sz val="10.5"/>
        <color theme="10"/>
        <rFont val="Calibri"/>
        <family val="2"/>
      </rPr>
      <t>TAIKO</t>
    </r>
  </si>
  <si>
    <t/>
    <r>
      <rPr>
        <u/>
        <sz val="10.5"/>
        <color theme="10"/>
        <rFont val="Calibri"/>
        <family val="2"/>
      </rPr>
      <t>http://www.taiko.net</t>
    </r>
  </si>
  <si>
    <t/>
    <r>
      <rPr>
        <u/>
        <sz val="10.5"/>
        <color theme="10"/>
        <rFont val="Calibri"/>
        <family val="2"/>
      </rPr>
      <t xml:space="preserve">DAIKOU INTERNATIONAL</t>
    </r>
  </si>
  <si>
    <t/>
    <r>
      <rPr>
        <u/>
        <sz val="10.5"/>
        <color theme="10"/>
        <rFont val="Calibri"/>
        <family val="2"/>
      </rPr>
      <t>http://www.welcome.to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</si>
  <si>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其他,办公文具,医药保健品及医疗器械,大型机械及设备,家用电器,玻璃工艺品,电子电气产品,餐厨用具</t>
    </r>
  </si>
  <si>
    <t/>
    <r>
      <rPr>
        <u/>
        <sz val="10.5"/>
        <color theme="10"/>
        <rFont val="Calibri"/>
        <family val="2"/>
      </rPr>
      <t>daikou@netvigator.com</t>
    </r>
  </si>
  <si>
    <t/>
    <r>
      <rPr>
        <u/>
        <sz val="10.5"/>
        <color theme="10"/>
        <rFont val="Calibri"/>
        <family val="2"/>
      </rPr>
      <t>http://www.metro.rs</t>
    </r>
  </si>
  <si>
    <t/>
    <r>
      <rPr>
        <u/>
        <sz val="10.5"/>
        <color theme="10"/>
        <rFont val="Calibri"/>
        <family val="2"/>
      </rPr>
      <t>momir.samoilovic@metro.rs</t>
    </r>
  </si>
  <si>
    <t/>
    <r>
      <rPr>
        <u/>
        <sz val="10.5"/>
        <color theme="10"/>
        <rFont val="Calibri"/>
        <family val="2"/>
      </rPr>
      <t xml:space="preserve">METRO CASH &amp; CARRY D O O BEOGRAD</t>
    </r>
  </si>
  <si>
    <t/>
    <r>
      <rPr>
        <u/>
        <sz val="10.5"/>
        <color theme="10"/>
        <rFont val="Calibri"/>
        <family val="2"/>
      </rPr>
      <t xml:space="preserve">LADY CLARE</t>
    </r>
  </si>
  <si>
    <t/>
    <r>
      <rPr>
        <u/>
        <sz val="10.5"/>
        <color theme="10"/>
        <rFont val="Calibri"/>
        <family val="2"/>
      </rPr>
      <t>http://www.lady-clare.com</t>
    </r>
  </si>
  <si>
    <t/>
    <r>
      <rPr>
        <u/>
        <sz val="10.5"/>
        <color theme="10"/>
        <rFont val="Calibri"/>
        <family val="2"/>
      </rPr>
      <t>chrismoreland@yahoo.com</t>
    </r>
  </si>
  <si>
    <t/>
    <r>
      <rPr>
        <u/>
        <sz val="10.5"/>
        <color theme="10"/>
        <rFont val="Calibri"/>
        <family val="2"/>
      </rPr>
      <t xml:space="preserve">AL QASWAA FOR TRADE OF SUPPLIES</t>
    </r>
  </si>
  <si>
    <t/>
    <r>
      <rPr>
        <u/>
        <sz val="10.5"/>
        <color theme="10"/>
        <rFont val="Calibri"/>
        <family val="2"/>
      </rPr>
      <t>qaswaa2000@yahoo.com</t>
    </r>
  </si>
  <si>
    <t/>
    <r>
      <rPr>
        <u/>
        <sz val="10.5"/>
        <color theme="10"/>
        <rFont val="Calibri"/>
        <family val="2"/>
      </rPr>
      <t xml:space="preserve">CORPORATE DISCRETION</t>
    </r>
  </si>
  <si>
    <t/>
    <r>
      <rPr>
        <u/>
        <sz val="10.5"/>
        <color theme="10"/>
        <rFont val="Calibri"/>
        <family val="2"/>
      </rPr>
      <t>cdic@pacific.net.sg</t>
    </r>
  </si>
  <si>
    <t/>
    <r>
      <rPr>
        <u/>
        <sz val="10.5"/>
        <color theme="10"/>
        <rFont val="Calibri"/>
        <family val="2"/>
      </rPr>
      <t xml:space="preserve">BSH KODINKONEET</t>
    </r>
  </si>
  <si>
    <t/>
    <r>
      <rPr>
        <u/>
        <sz val="10.5"/>
        <color theme="10"/>
        <rFont val="Calibri"/>
        <family val="2"/>
      </rPr>
      <t>gaggenau.kodinkonehuolto@bshg.com</t>
    </r>
  </si>
  <si>
    <t/>
    <r>
      <rPr>
        <u/>
        <sz val="10.5"/>
        <color theme="10"/>
        <rFont val="Calibri"/>
        <family val="2"/>
      </rPr>
      <t>http://www.bshg.com</t>
    </r>
  </si>
  <si>
    <t/>
    <r>
      <rPr>
        <u/>
        <sz val="10.5"/>
        <color theme="10"/>
        <rFont val="Calibri"/>
        <family val="2"/>
      </rPr>
      <t>norix-oy@compuserve.com</t>
    </r>
  </si>
  <si>
    <t/>
    <r>
      <rPr>
        <u/>
        <sz val="10.5"/>
        <color theme="10"/>
        <rFont val="Calibri"/>
        <family val="2"/>
      </rPr>
      <t>http://www.norix.com</t>
    </r>
  </si>
  <si>
    <t/>
    <r>
      <rPr>
        <u/>
        <sz val="10.5"/>
        <color theme="10"/>
        <rFont val="Calibri"/>
        <family val="2"/>
      </rPr>
      <t>NORIX</t>
    </r>
  </si>
  <si>
    <t/>
    <r>
      <rPr>
        <u/>
        <sz val="10.5"/>
        <color theme="10"/>
        <rFont val="Calibri"/>
        <family val="2"/>
      </rPr>
      <t>equipcatering@hotmail.com</t>
    </r>
  </si>
  <si>
    <t/>
    <r>
      <rPr>
        <u/>
        <sz val="10.5"/>
        <color theme="10"/>
        <rFont val="Calibri"/>
        <family val="2"/>
      </rPr>
      <t>EUROMARKET</t>
    </r>
  </si>
  <si>
    <t/>
    <r>
      <rPr>
        <u/>
        <sz val="10.5"/>
        <color theme="10"/>
        <rFont val="Calibri"/>
        <family val="2"/>
      </rPr>
      <t xml:space="preserve">HONG SENG AIRCON &amp; ELECTRICAL</t>
    </r>
  </si>
  <si>
    <t/>
    <r>
      <rPr>
        <u/>
        <sz val="10.5"/>
        <color theme="10"/>
        <rFont val="Calibri"/>
        <family val="2"/>
      </rPr>
      <t>dorie@singnet.sg</t>
    </r>
  </si>
  <si>
    <t/>
    <r>
      <rPr>
        <u/>
        <sz val="10.5"/>
        <color theme="10"/>
        <rFont val="Calibri"/>
        <family val="2"/>
      </rPr>
      <t>http://www.singnet.sg</t>
    </r>
  </si>
  <si>
    <t/>
    <r>
      <rPr>
        <u/>
        <sz val="10.5"/>
        <color theme="10"/>
        <rFont val="Calibri"/>
        <family val="2"/>
      </rPr>
      <t xml:space="preserve">ANTARES CUCINE</t>
    </r>
  </si>
  <si>
    <t/>
    <r>
      <rPr>
        <u/>
        <sz val="10.5"/>
        <color theme="10"/>
        <rFont val="Calibri"/>
        <family val="2"/>
      </rPr>
      <t>antares@nline.it</t>
    </r>
  </si>
  <si>
    <t/>
    <r>
      <rPr>
        <u/>
        <sz val="10.5"/>
        <color theme="10"/>
        <rFont val="Calibri"/>
        <family val="2"/>
      </rPr>
      <t>http://www.antarescucine.com</t>
    </r>
  </si>
  <si>
    <t/>
    <r>
      <rPr>
        <u/>
        <sz val="10.5"/>
        <color theme="10"/>
        <rFont val="Calibri"/>
        <family val="2"/>
      </rPr>
      <t>BERNER</t>
    </r>
  </si>
  <si>
    <t/>
    <r>
      <rPr>
        <u/>
        <sz val="10.5"/>
        <color theme="10"/>
        <rFont val="Calibri"/>
        <family val="2"/>
      </rPr>
      <t>armin.pfeifer@berner.it</t>
    </r>
  </si>
  <si>
    <t/>
    <r>
      <rPr>
        <u/>
        <sz val="10.5"/>
        <color theme="10"/>
        <rFont val="Calibri"/>
        <family val="2"/>
      </rPr>
      <t>http://www.berner.it</t>
    </r>
  </si>
  <si>
    <t/>
    <r>
      <rPr>
        <u/>
        <sz val="10.5"/>
        <color theme="10"/>
        <rFont val="Calibri"/>
        <family val="2"/>
      </rPr>
      <t>http://www.brookstone.com</t>
    </r>
  </si>
  <si>
    <t/>
    <r>
      <rPr>
        <u/>
        <sz val="10.5"/>
        <color theme="10"/>
        <rFont val="Calibri"/>
        <family val="2"/>
      </rPr>
      <t>BROOKSTONE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</si>
  <si>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体育及旅游休闲用品,其他,医药保健品及医疗器械,园林用品,家用电器,玻璃工艺品,电子消费品及信息产品,餐厨用具</t>
    </r>
  </si>
  <si>
    <t/>
    <r>
      <rPr>
        <u/>
        <sz val="10.5"/>
        <color theme="10"/>
        <rFont val="Calibri"/>
        <family val="2"/>
      </rPr>
      <t>awong@brookstone.com.hk</t>
    </r>
  </si>
  <si>
    <t/>
    <r>
      <rPr>
        <u/>
        <sz val="10.5"/>
        <color theme="10"/>
        <rFont val="Calibri"/>
        <family val="2"/>
      </rPr>
      <t>http://www.wokcooker.fs.net.co</t>
    </r>
    <r>
      <t>..uk</t>
    </r>
  </si>
  <si>
    <t/>
    <r>
      <rPr>
        <u/>
        <sz val="10.5"/>
        <color theme="10"/>
        <rFont val="Calibri"/>
        <family val="2"/>
      </rPr>
      <t>ack-wokcookers@hotmail.co.uk</t>
    </r>
  </si>
  <si>
    <t/>
    <r>
      <rPr>
        <u/>
        <sz val="10.5"/>
        <color theme="10"/>
        <rFont val="Calibri"/>
        <family val="2"/>
      </rPr>
      <t xml:space="preserve">ADVANCED COMMERCIAL KITCHENS</t>
    </r>
  </si>
  <si>
    <t/>
    <r>
      <rPr>
        <u/>
        <sz val="10.5"/>
        <color theme="10"/>
        <rFont val="Calibri"/>
        <family val="2"/>
      </rPr>
      <t>http://www.tehran.irpost.com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</si>
  <si>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体育及旅游休闲用品,其他,办公文具,医药保健品及医疗器械,大型机械及设备,家具,工具,建筑及装饰材料,玩具,电子消费品及信息产品,餐厨用具</t>
    </r>
  </si>
  <si>
    <t/>
    <r>
      <rPr>
        <u/>
        <sz val="10.5"/>
        <color theme="10"/>
        <rFont val="Calibri"/>
        <family val="2"/>
      </rPr>
      <t>alsamen@tehran.irpost.com</t>
    </r>
  </si>
  <si>
    <t/>
    <r>
      <rPr>
        <u/>
        <sz val="10.5"/>
        <color theme="10"/>
        <rFont val="Calibri"/>
        <family val="2"/>
      </rPr>
      <t xml:space="preserve">AL SAMEN GENERAL TRADING</t>
    </r>
  </si>
  <si>
    <t/>
    <r>
      <rPr>
        <u/>
        <sz val="10.5"/>
        <color theme="10"/>
        <rFont val="Calibri"/>
        <family val="2"/>
      </rPr>
      <t>qlao@msn.com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</si>
  <si>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个人护理用具,其他,医药保健品及医疗器械,园林用品,工艺陶瓷,照明产品,玻璃工艺品,节日用品,食品,餐厨用具</t>
    </r>
  </si>
  <si>
    <t/>
    <r>
      <rPr>
        <u/>
        <sz val="10.5"/>
        <color theme="10"/>
        <rFont val="Calibri"/>
        <family val="2"/>
      </rPr>
      <t xml:space="preserve">MEI QING LAO</t>
    </r>
  </si>
  <si>
    <t/>
    <r>
      <rPr>
        <u/>
        <sz val="10.5"/>
        <color theme="10"/>
        <rFont val="Calibri"/>
        <family val="2"/>
      </rPr>
      <t>http://www.broste.dk</t>
    </r>
  </si>
  <si>
    <t/>
    <r>
      <rPr>
        <u/>
        <sz val="10.5"/>
        <color theme="10"/>
        <rFont val="Calibri"/>
        <family val="2"/>
      </rPr>
      <t>broste@broste.com</t>
    </r>
  </si>
  <si>
    <t/>
    <r>
      <rPr>
        <u/>
        <sz val="10.5"/>
        <color theme="10"/>
        <rFont val="Calibri"/>
        <family val="2"/>
      </rPr>
      <t>BROESTE</t>
    </r>
  </si>
  <si>
    <t/>
    <r>
      <rPr>
        <u/>
        <sz val="10.5"/>
        <color theme="10"/>
        <rFont val="Calibri"/>
        <family val="2"/>
      </rPr>
      <t xml:space="preserve">TITAN CUTLERY</t>
    </r>
  </si>
  <si>
    <t/>
    <r>
      <rPr>
        <u/>
        <sz val="10.5"/>
        <color theme="10"/>
        <rFont val="Calibri"/>
        <family val="2"/>
      </rPr>
      <t xml:space="preserve">HOUSE ANNE FURNITURE</t>
    </r>
  </si>
  <si>
    <t/>
    <r>
      <rPr>
        <u/>
        <sz val="10.5"/>
        <color theme="10"/>
        <rFont val="Calibri"/>
        <family val="2"/>
      </rPr>
      <t>http://www.titan.seed.net.tw</t>
    </r>
  </si>
  <si>
    <t/>
    <r>
      <rPr>
        <u/>
        <sz val="10.5"/>
        <color theme="10"/>
        <rFont val="Calibri"/>
        <family val="2"/>
      </rPr>
      <t>houseane@titan.seed.net</t>
    </r>
    <r>
      <t>.tw</t>
    </r>
  </si>
  <si>
    <t/>
    <r>
      <rPr>
        <u/>
        <sz val="10.5"/>
        <color theme="10"/>
        <rFont val="Calibri"/>
        <family val="2"/>
      </rPr>
      <t>http://www.bis.org</t>
    </r>
  </si>
  <si>
    <t/>
    <r>
      <rPr>
        <u/>
        <sz val="10.5"/>
        <color theme="10"/>
        <rFont val="Calibri"/>
        <family val="2"/>
      </rPr>
      <t>BASEL</t>
    </r>
  </si>
  <si>
    <t/>
    <r>
      <rPr>
        <u/>
        <sz val="10.5"/>
        <color theme="10"/>
        <rFont val="Calibri"/>
        <family val="2"/>
      </rPr>
      <t>riolitane@hotmail.com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</si>
  <si>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五金,体育及旅游休闲用品,其他,家用电器,服装饰物及配件,玻璃工艺品,电子消费品及信息产品,箱包,食品,餐厨用具</t>
    </r>
  </si>
  <si>
    <t/>
    <r>
      <rPr>
        <u/>
        <sz val="10.5"/>
        <color theme="10"/>
        <rFont val="Calibri"/>
        <family val="2"/>
      </rPr>
      <t>cousinsandpartners@yahoo.com</t>
    </r>
  </si>
  <si>
    <t/>
    <r>
      <rPr>
        <u/>
        <sz val="10.5"/>
        <color theme="10"/>
        <rFont val="Calibri"/>
        <family val="2"/>
      </rPr>
      <t xml:space="preserve">COUSINS &amp; PARTNERS TRADE MARKETING SERVICES</t>
    </r>
  </si>
  <si>
    <t/>
    <r>
      <rPr>
        <u/>
        <sz val="10.5"/>
        <color theme="10"/>
        <rFont val="Calibri"/>
        <family val="2"/>
      </rPr>
      <t>otto_rottmann@rest-o-pan.com</t>
    </r>
  </si>
  <si>
    <t/>
    <r>
      <rPr>
        <u/>
        <sz val="10.5"/>
        <color theme="10"/>
        <rFont val="Calibri"/>
        <family val="2"/>
      </rPr>
      <t>REST-O-PAN</t>
    </r>
  </si>
  <si>
    <t/>
    <r>
      <rPr>
        <u/>
        <sz val="10.5"/>
        <color theme="10"/>
        <rFont val="Calibri"/>
        <family val="2"/>
      </rPr>
      <t>http://www.rest-o-pan.com</t>
    </r>
  </si>
  <si>
    <t/>
    <r>
      <rPr>
        <u/>
        <sz val="10.5"/>
        <color theme="10"/>
        <rFont val="Calibri"/>
        <family val="2"/>
      </rPr>
      <t xml:space="preserve">AJMERA WIRE PRODUCTS</t>
    </r>
  </si>
  <si>
    <t/>
    <r>
      <rPr>
        <u/>
        <sz val="10.5"/>
        <color theme="10"/>
        <rFont val="Calibri"/>
        <family val="2"/>
      </rPr>
      <t>ajmerap@ajmerawire.com</t>
    </r>
  </si>
  <si>
    <t/>
    <r>
      <rPr>
        <u/>
        <sz val="10.5"/>
        <color theme="10"/>
        <rFont val="Calibri"/>
        <family val="2"/>
      </rPr>
      <t>http://www.ajmerawire.com</t>
    </r>
  </si>
  <si>
    <t/>
    <r>
      <rPr>
        <u/>
        <sz val="10.5"/>
        <color theme="10"/>
        <rFont val="Calibri"/>
        <family val="2"/>
      </rPr>
      <t>SMK株式会社</t>
    </r>
  </si>
  <si>
    <t/>
    <r>
      <rPr>
        <u/>
        <sz val="10.5"/>
        <color theme="10"/>
        <rFont val="Calibri"/>
        <family val="2"/>
      </rPr>
      <t>kelnamex@yahoo.com</t>
    </r>
  </si>
  <si>
    <t/>
    <r>
      <rPr>
        <u/>
        <sz val="10.5"/>
        <color theme="10"/>
        <rFont val="Calibri"/>
        <family val="2"/>
      </rPr>
      <t xml:space="preserve">KELUSS NAMEX BUSINESS EMPIRE</t>
    </r>
  </si>
  <si>
    <t/>
    <r>
      <rPr>
        <u/>
        <sz val="10.5"/>
        <color theme="10"/>
        <rFont val="Calibri"/>
        <family val="2"/>
      </rPr>
      <t>http://www.nobelsysco.com</t>
    </r>
  </si>
  <si>
    <t/>
    <r>
      <rPr>
        <u/>
        <sz val="10.5"/>
        <color theme="10"/>
        <rFont val="Calibri"/>
        <family val="2"/>
      </rPr>
      <t xml:space="preserve">NOBEL SYSCO FOOD SERVICES</t>
    </r>
  </si>
  <si>
    <t/>
    <r>
      <rPr>
        <u/>
        <sz val="10.5"/>
        <color theme="10"/>
        <rFont val="Calibri"/>
        <family val="2"/>
      </rPr>
      <t>info@nobelsysco.com</t>
    </r>
  </si>
  <si>
    <t/>
    <r>
      <rPr>
        <u/>
        <sz val="10.5"/>
        <color theme="10"/>
        <rFont val="Calibri"/>
        <family val="2"/>
      </rPr>
      <t>TATSUMIYA</t>
    </r>
  </si>
  <si>
    <t/>
    <r>
      <rPr>
        <u/>
        <sz val="10.5"/>
        <color theme="10"/>
        <rFont val="Calibri"/>
        <family val="2"/>
      </rPr>
      <t>http://www.hakoya.co.jp</t>
    </r>
  </si>
  <si>
    <t/>
    <r>
      <rPr>
        <u/>
        <sz val="10.5"/>
        <color theme="10"/>
        <rFont val="Calibri"/>
        <family val="2"/>
      </rPr>
      <t>tatsumiya@hakoya.co</t>
    </r>
    <r>
      <t>.jp</t>
    </r>
  </si>
  <si>
    <t/>
    <r>
      <rPr>
        <u/>
        <sz val="10.5"/>
        <color theme="10"/>
        <rFont val="Calibri"/>
        <family val="2"/>
      </rPr>
      <t>http://www.apureshop.com</t>
    </r>
  </si>
  <si>
    <t/>
    <r>
      <rPr>
        <u/>
        <sz val="10.5"/>
        <color theme="10"/>
        <rFont val="Calibri"/>
        <family val="2"/>
      </rPr>
      <t>hwang@apureshop.com</t>
    </r>
  </si>
  <si>
    <t/>
    <r>
      <rPr>
        <u/>
        <sz val="10.5"/>
        <color theme="10"/>
        <rFont val="Calibri"/>
        <family val="2"/>
      </rPr>
      <t>APS</t>
    </r>
  </si>
  <si>
    <t/>
    <r>
      <rPr>
        <u/>
        <sz val="10.5"/>
        <color theme="10"/>
        <rFont val="Calibri"/>
        <family val="2"/>
      </rPr>
      <t xml:space="preserve">JAYSHREE VYAPAR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</si>
  <si>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体育及旅游休闲用品,其他,医药保健品及医疗器械,家用电器,工艺陶瓷,服装饰物及配件,玻璃工艺品,箱包,鞋,食品,餐厨用具</t>
    </r>
  </si>
  <si>
    <t/>
    <r>
      <rPr>
        <u/>
        <sz val="10.5"/>
        <color theme="10"/>
        <rFont val="Calibri"/>
        <family val="2"/>
      </rPr>
      <t>ackoticha@hotmail.com</t>
    </r>
  </si>
  <si>
    <t/>
    <r>
      <rPr>
        <u/>
        <sz val="10.5"/>
        <color theme="10"/>
        <rFont val="Calibri"/>
        <family val="2"/>
      </rPr>
      <t>http://www.aonow.biz</t>
    </r>
  </si>
  <si>
    <t/>
    <r>
      <rPr>
        <u/>
        <sz val="10.5"/>
        <color theme="10"/>
        <rFont val="Calibri"/>
        <family val="2"/>
      </rPr>
      <t>http://www.ancora.com.ar</t>
    </r>
  </si>
  <si>
    <t/>
    <r>
      <rPr>
        <u/>
        <sz val="10.5"/>
        <color theme="10"/>
        <rFont val="Calibri"/>
        <family val="2"/>
      </rPr>
      <t>ANCORA</t>
    </r>
  </si>
  <si>
    <t/>
    <r>
      <rPr>
        <u/>
        <sz val="10.5"/>
        <color theme="10"/>
        <rFont val="Calibri"/>
        <family val="2"/>
      </rPr>
      <t xml:space="preserve">MMD BUSINES GROUP</t>
    </r>
  </si>
  <si>
    <t/>
    <r>
      <rPr>
        <u/>
        <sz val="10.5"/>
        <color theme="10"/>
        <rFont val="Calibri"/>
        <family val="2"/>
      </rPr>
      <t>mahamedsg@yahoo.com</t>
    </r>
  </si>
  <si>
    <t/>
    <r>
      <rPr>
        <u/>
        <sz val="10.5"/>
        <color theme="10"/>
        <rFont val="Calibri"/>
        <family val="2"/>
      </rPr>
      <t>http://www.grupocyos.com</t>
    </r>
  </si>
  <si>
    <t/>
    <r>
      <rPr>
        <u/>
        <sz val="10.5"/>
        <color theme="10"/>
        <rFont val="Calibri"/>
        <family val="2"/>
      </rPr>
      <t>buyer@grupocyos.com</t>
    </r>
  </si>
  <si>
    <t/>
    <r>
      <rPr>
        <u/>
        <sz val="10.5"/>
        <color theme="10"/>
        <rFont val="Calibri"/>
        <family val="2"/>
      </rPr>
      <t xml:space="preserve">GRUPO CYOS</t>
    </r>
  </si>
  <si>
    <t/>
    <r>
      <rPr>
        <u/>
        <sz val="10.5"/>
        <color theme="10"/>
        <rFont val="Calibri"/>
        <family val="2"/>
      </rPr>
      <t xml:space="preserve">HONEYWELL KUWAIT</t>
    </r>
  </si>
  <si>
    <t/>
    <r>
      <rPr>
        <u/>
        <sz val="10.5"/>
        <color theme="10"/>
        <rFont val="Calibri"/>
        <family val="2"/>
      </rPr>
      <t xml:space="preserve">AKA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</si>
  <si>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其他,办公文具,化工产品,大型机械及设备,家具,家居用品,家用电器,建筑及装饰材料,服装饰物及配件,照明产品,玩具,玻璃工艺品,电子电气产品,礼品及赠品,箱包,餐厨用具</t>
    </r>
  </si>
  <si>
    <t/>
    <r>
      <rPr>
        <u/>
        <sz val="10.5"/>
        <color theme="10"/>
        <rFont val="Calibri"/>
        <family val="2"/>
      </rPr>
      <t>aka.co.ltd@eudoramail.com</t>
    </r>
  </si>
  <si>
    <t/>
    <r>
      <rPr>
        <u/>
        <sz val="10.5"/>
        <color theme="10"/>
        <rFont val="Calibri"/>
        <family val="2"/>
      </rPr>
      <t>http://www.eudoramail.com</t>
    </r>
  </si>
  <si>
    <t/>
    <r>
      <rPr>
        <u/>
        <sz val="10.5"/>
        <color theme="10"/>
        <rFont val="Calibri"/>
        <family val="2"/>
      </rPr>
      <t>http://www.essenpolymers.com</t>
    </r>
  </si>
  <si>
    <t/>
    <r>
      <rPr>
        <u/>
        <sz val="10.5"/>
        <color theme="10"/>
        <rFont val="Calibri"/>
        <family val="2"/>
      </rPr>
      <t>kdoshi@essenpolymers.com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</si>
  <si>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五金,体育及旅游休闲用品,其他,医药保健品及医疗器械,照明产品,玻璃工艺品,箱包,餐厨用具</t>
    </r>
  </si>
  <si>
    <t/>
    <r>
      <rPr>
        <u/>
        <sz val="10.5"/>
        <color theme="10"/>
        <rFont val="Calibri"/>
        <family val="2"/>
      </rPr>
      <t xml:space="preserve">SYNERGY INTERNATIONAL</t>
    </r>
  </si>
  <si>
    <t/>
    <r>
      <rPr>
        <u/>
        <sz val="10.5"/>
        <color theme="10"/>
        <rFont val="Calibri"/>
        <family val="2"/>
      </rPr>
      <t>ARTEDANZE</t>
    </r>
  </si>
  <si>
    <t/>
    <r>
      <rPr>
        <u/>
        <sz val="10.5"/>
        <color theme="10"/>
        <rFont val="Calibri"/>
        <family val="2"/>
      </rPr>
      <t>http://www.artedanze.com</t>
    </r>
  </si>
  <si>
    <t/>
    <r>
      <rPr>
        <u/>
        <sz val="10.5"/>
        <color theme="10"/>
        <rFont val="Calibri"/>
        <family val="2"/>
      </rPr>
      <t>faiguade@artedanze.com</t>
    </r>
  </si>
  <si>
    <t/>
    <r>
      <rPr>
        <u/>
        <sz val="10.5"/>
        <color theme="10"/>
        <rFont val="Calibri"/>
        <family val="2"/>
      </rPr>
      <t>futian@fu-tian.com</t>
    </r>
    <r>
      <t>.tw</t>
    </r>
  </si>
  <si>
    <t/>
    <r>
      <rPr>
        <u/>
        <sz val="10.5"/>
        <color theme="10"/>
        <rFont val="Calibri"/>
        <family val="2"/>
      </rPr>
      <t xml:space="preserve">FU TIAN INDUSTRIAL</t>
    </r>
  </si>
  <si>
    <t/>
    <r>
      <rPr>
        <u/>
        <sz val="10.5"/>
        <color theme="10"/>
        <rFont val="Calibri"/>
        <family val="2"/>
      </rPr>
      <t>http://www.fu-tian.com.tw</t>
    </r>
  </si>
  <si>
    <t/>
    <r>
      <rPr>
        <u/>
        <sz val="10.5"/>
        <color theme="10"/>
        <rFont val="Calibri"/>
        <family val="2"/>
      </rPr>
      <t xml:space="preserve">HIT TRADING</t>
    </r>
  </si>
  <si>
    <t/>
    <r>
      <rPr>
        <u/>
        <sz val="10.5"/>
        <color theme="10"/>
        <rFont val="Calibri"/>
        <family val="2"/>
      </rPr>
      <t>rl@h.ittrading.com</t>
    </r>
  </si>
  <si>
    <t/>
    <r>
      <rPr>
        <u/>
        <sz val="10.5"/>
        <color theme="10"/>
        <rFont val="Calibri"/>
        <family val="2"/>
      </rPr>
      <t>http://www.h.ittrading.com</t>
    </r>
  </si>
  <si>
    <t/>
    <r>
      <rPr>
        <u/>
        <sz val="10.5"/>
        <color theme="10"/>
        <rFont val="Calibri"/>
        <family val="2"/>
      </rPr>
      <t xml:space="preserve">BREELS SPRL</t>
    </r>
  </si>
  <si>
    <t/>
    <r>
      <rPr>
        <u/>
        <sz val="10.5"/>
        <color theme="10"/>
        <rFont val="Calibri"/>
        <family val="2"/>
      </rPr>
      <t xml:space="preserve">NUOVA POINT</t>
    </r>
  </si>
  <si>
    <t/>
    <r>
      <rPr>
        <u/>
        <sz val="10.5"/>
        <color theme="10"/>
        <rFont val="Calibri"/>
        <family val="2"/>
      </rPr>
      <t>http://www.nuovapoint.it</t>
    </r>
  </si>
  <si>
    <t/>
    <r>
      <rPr>
        <u/>
        <sz val="10.5"/>
        <color theme="10"/>
        <rFont val="Calibri"/>
        <family val="2"/>
      </rPr>
      <t>nuovapoint@nuovapoint.it</t>
    </r>
  </si>
  <si>
    <t/>
    <r>
      <rPr>
        <u/>
        <sz val="10.5"/>
        <color theme="10"/>
        <rFont val="Calibri"/>
        <family val="2"/>
      </rPr>
      <t>info@schmiddewland.com</t>
    </r>
  </si>
  <si>
    <t/>
    <r>
      <rPr>
        <u/>
        <sz val="10.5"/>
        <color theme="10"/>
        <rFont val="Calibri"/>
        <family val="2"/>
      </rPr>
      <t>http://www.schmiddewland.com</t>
    </r>
  </si>
  <si>
    <t/>
    <r>
      <rPr>
        <u/>
        <sz val="10.5"/>
        <color theme="10"/>
        <rFont val="Calibri"/>
        <family val="2"/>
      </rPr>
      <t xml:space="preserve">SCHMID-DEWLAND ASSOC</t>
    </r>
  </si>
  <si>
    <t/>
    <r>
      <rPr>
        <u/>
        <sz val="10.5"/>
        <color theme="10"/>
        <rFont val="Calibri"/>
        <family val="2"/>
      </rPr>
      <t>stl.compo@inc.it</t>
    </r>
  </si>
  <si>
    <t/>
    <r>
      <rPr>
        <u/>
        <sz val="10.5"/>
        <color theme="10"/>
        <rFont val="Calibri"/>
        <family val="2"/>
      </rPr>
      <t xml:space="preserve">S T L</t>
    </r>
  </si>
  <si>
    <t/>
    <r>
      <rPr>
        <u/>
        <sz val="10.5"/>
        <color theme="10"/>
        <rFont val="Calibri"/>
        <family val="2"/>
      </rPr>
      <t>http://www.edithabitat.com</t>
    </r>
  </si>
  <si>
    <t/>
    <r>
      <rPr>
        <u/>
        <sz val="10.5"/>
        <color theme="10"/>
        <rFont val="Calibri"/>
        <family val="2"/>
      </rPr>
      <t>http://www.birthday.co.jp</t>
    </r>
  </si>
  <si>
    <t/>
    <r>
      <rPr>
        <u/>
        <sz val="10.5"/>
        <color theme="10"/>
        <rFont val="Calibri"/>
        <family val="2"/>
      </rPr>
      <t xml:space="preserve">BIRTHDAY PRODUCTS</t>
    </r>
  </si>
  <si>
    <t/>
    <r>
      <rPr>
        <u/>
        <sz val="10.5"/>
        <color theme="10"/>
        <rFont val="Calibri"/>
        <family val="2"/>
      </rPr>
      <t>slogan@alphalink.com.au</t>
    </r>
  </si>
  <si>
    <t/>
    <r>
      <rPr>
        <u/>
        <sz val="10.5"/>
        <color theme="10"/>
        <rFont val="Calibri"/>
        <family val="2"/>
      </rPr>
      <t>SLOGAN</t>
    </r>
  </si>
  <si>
    <t/>
    <r>
      <rPr>
        <u/>
        <sz val="10.5"/>
        <color theme="10"/>
        <rFont val="Calibri"/>
        <family val="2"/>
      </rPr>
      <t>http://www.nm.gov</t>
    </r>
  </si>
  <si>
    <t/>
    <r>
      <rPr>
        <u/>
        <sz val="10.5"/>
        <color theme="10"/>
        <rFont val="Calibri"/>
        <family val="2"/>
      </rPr>
      <t xml:space="preserve">B MOHRMANN &amp;</t>
    </r>
  </si>
  <si>
    <t/>
    <r>
      <rPr>
        <u/>
        <sz val="10.5"/>
        <color theme="10"/>
        <rFont val="Calibri"/>
        <family val="2"/>
      </rPr>
      <t>http://www.mohrmann.nl</t>
    </r>
  </si>
  <si>
    <t/>
    <r>
      <rPr>
        <u/>
        <sz val="10.5"/>
        <color theme="10"/>
        <rFont val="Calibri"/>
        <family val="2"/>
      </rPr>
      <t>info@mohrmann.nl</t>
    </r>
  </si>
  <si>
    <t/>
    <r>
      <rPr>
        <u/>
        <sz val="10.5"/>
        <color theme="10"/>
        <rFont val="Calibri"/>
        <family val="2"/>
      </rPr>
      <t>http://www.ap.irco.com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</si>
  <si>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五金,体育及旅游休闲用品,其他,家具,家居装饰品,家用电器,建筑及装饰材料,玻璃工艺品,餐厨用具</t>
    </r>
  </si>
  <si>
    <t/>
    <r>
      <rPr>
        <u/>
        <sz val="10.5"/>
        <color theme="10"/>
        <rFont val="Calibri"/>
        <family val="2"/>
      </rPr>
      <t>dean_rule@ap.irco.com</t>
    </r>
  </si>
  <si>
    <t/>
    <r>
      <rPr>
        <u/>
        <sz val="10.5"/>
        <color theme="10"/>
        <rFont val="Calibri"/>
        <family val="2"/>
      </rPr>
      <t xml:space="preserve">INGERSOLL RAND (HONG KONG)</t>
    </r>
  </si>
  <si>
    <t/>
    <r>
      <rPr>
        <u/>
        <sz val="10.5"/>
        <color theme="10"/>
        <rFont val="Calibri"/>
        <family val="2"/>
      </rPr>
      <t>http://www.trembath.com.au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</si>
  <si>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五金,体育及旅游休闲用品,大型机械及设备,工具,建筑及装饰材料,照明产品,餐厨用具</t>
    </r>
  </si>
  <si>
    <t/>
    <r>
      <rPr>
        <u/>
        <sz val="10.5"/>
        <color theme="10"/>
        <rFont val="Calibri"/>
        <family val="2"/>
      </rPr>
      <t>dta@senet.com.au</t>
    </r>
  </si>
  <si>
    <t/>
    <r>
      <rPr>
        <u/>
        <sz val="10.5"/>
        <color theme="10"/>
        <rFont val="Calibri"/>
        <family val="2"/>
      </rPr>
      <t xml:space="preserve">TREMBATH DAVID AGENCIES PTY LTD (INCORPORATED IN SA)</t>
    </r>
  </si>
  <si>
    <t/>
    <r>
      <rPr>
        <u/>
        <sz val="10.5"/>
        <color theme="10"/>
        <rFont val="Calibri"/>
        <family val="2"/>
      </rPr>
      <t>kbsun@asber.com</t>
    </r>
    <r>
      <t>..cn</t>
    </r>
  </si>
  <si>
    <t/>
    <r>
      <rPr>
        <u/>
        <sz val="10.5"/>
        <color theme="10"/>
        <rFont val="Calibri"/>
        <family val="2"/>
      </rPr>
      <t xml:space="preserve">ASBER ENTERPRISE</t>
    </r>
  </si>
  <si>
    <t/>
    <r>
      <rPr>
        <u/>
        <sz val="10.5"/>
        <color theme="10"/>
        <rFont val="Calibri"/>
        <family val="2"/>
      </rPr>
      <t>http://www.asber.com</t>
    </r>
    <r>
      <t>..cn</t>
    </r>
  </si>
  <si>
    <t/>
    <r>
      <rPr>
        <u/>
        <sz val="10.5"/>
        <color theme="10"/>
        <rFont val="Calibri"/>
        <family val="2"/>
      </rPr>
      <t xml:space="preserve">DAESAN (H K )</t>
    </r>
  </si>
  <si>
    <t/>
    <r>
      <rPr>
        <u/>
        <sz val="10.5"/>
        <color theme="10"/>
        <rFont val="Calibri"/>
        <family val="2"/>
      </rPr>
      <t>daesan@hkstar.com</t>
    </r>
  </si>
  <si>
    <t/>
    <r>
      <rPr>
        <u/>
        <sz val="10.5"/>
        <color theme="10"/>
        <rFont val="Calibri"/>
        <family val="2"/>
      </rPr>
      <t xml:space="preserve">EVERBRIGHT MERCANTILE</t>
    </r>
  </si>
  <si>
    <t/>
    <r>
      <rPr>
        <u/>
        <sz val="10.5"/>
        <color theme="10"/>
        <rFont val="Calibri"/>
        <family val="2"/>
      </rPr>
      <t>http://www.eml.com.hk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</si>
  <si>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体育及旅游休闲用品,其他,家具,家居用品,家居装饰品,工艺陶瓷,玻璃工艺品,餐厨用具</t>
    </r>
  </si>
  <si>
    <t/>
    <r>
      <rPr>
        <u/>
        <sz val="10.5"/>
        <color theme="10"/>
        <rFont val="Calibri"/>
        <family val="2"/>
      </rPr>
      <t>evermerc@eml.com.hk</t>
    </r>
  </si>
  <si>
    <t/>
    <r>
      <rPr>
        <u/>
        <sz val="10.5"/>
        <color theme="10"/>
        <rFont val="Calibri"/>
        <family val="2"/>
      </rPr>
      <t>quality@netpci.com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</si>
  <si>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个人护理用具,体育及旅游休闲用品,服装饰物及配件,玻璃工艺品,箱包,鞋,餐厨用具</t>
    </r>
  </si>
  <si>
    <t/>
    <r>
      <rPr>
        <u/>
        <sz val="10.5"/>
        <color theme="10"/>
        <rFont val="Calibri"/>
        <family val="2"/>
      </rPr>
      <t>axmedwali@hotmail.com</t>
    </r>
  </si>
  <si>
    <t/>
    <r>
      <rPr>
        <u/>
        <sz val="10.5"/>
        <color theme="10"/>
        <rFont val="Calibri"/>
        <family val="2"/>
      </rPr>
      <t xml:space="preserve">ASLY TRADING</t>
    </r>
  </si>
  <si>
    <t/>
    <r>
      <rPr>
        <u/>
        <sz val="10.5"/>
        <color theme="10"/>
        <rFont val="Calibri"/>
        <family val="2"/>
      </rPr>
      <t xml:space="preserve">PINDER BROS</t>
    </r>
  </si>
  <si>
    <t/>
    <r>
      <rPr>
        <u/>
        <sz val="10.5"/>
        <color theme="10"/>
        <rFont val="Calibri"/>
        <family val="2"/>
      </rPr>
      <t>import@pinder.co.uk</t>
    </r>
  </si>
  <si>
    <t/>
    <r>
      <rPr>
        <u/>
        <sz val="10.5"/>
        <color theme="10"/>
        <rFont val="Calibri"/>
        <family val="2"/>
      </rPr>
      <t>http://www.pinder.co.uk</t>
    </r>
  </si>
  <si>
    <t/>
    <r>
      <rPr>
        <u/>
        <sz val="10.5"/>
        <color theme="10"/>
        <rFont val="Calibri"/>
        <family val="2"/>
      </rPr>
      <t>cambow138@hotmail.com</t>
    </r>
  </si>
  <si>
    <t/>
    <r>
      <rPr>
        <u/>
        <sz val="10.5"/>
        <color theme="10"/>
        <rFont val="Calibri"/>
        <family val="2"/>
      </rPr>
      <t xml:space="preserve">CAM BOW TRADING P/L</t>
    </r>
  </si>
  <si>
    <t/>
    <r>
      <rPr>
        <u/>
        <sz val="10.5"/>
        <color theme="10"/>
        <rFont val="Calibri"/>
        <family val="2"/>
      </rPr>
      <t xml:space="preserve">CLEARFAST SERVICE</t>
    </r>
  </si>
  <si>
    <t/>
    <r>
      <rPr>
        <u/>
        <sz val="10.5"/>
        <color theme="10"/>
        <rFont val="Calibri"/>
        <family val="2"/>
      </rPr>
      <t>clearfastdel@vsnl.net</t>
    </r>
  </si>
  <si>
    <t/>
    <r>
      <rPr>
        <u/>
        <sz val="10.5"/>
        <color theme="10"/>
        <rFont val="Calibri"/>
        <family val="2"/>
      </rPr>
      <t>MINGJUN</t>
    </r>
  </si>
  <si>
    <t/>
    <r>
      <rPr>
        <u/>
        <sz val="10.5"/>
        <color theme="10"/>
        <rFont val="Calibri"/>
        <family val="2"/>
      </rPr>
      <t>mingjun-heshan@vip.sina.com</t>
    </r>
  </si>
  <si>
    <t/>
    <r>
      <rPr>
        <u/>
        <sz val="10.5"/>
        <color theme="10"/>
        <rFont val="Calibri"/>
        <family val="2"/>
      </rPr>
      <t>http://www.houseofknives.co.nz</t>
    </r>
  </si>
  <si>
    <t/>
    <r>
      <rPr>
        <u/>
        <sz val="10.5"/>
        <color theme="10"/>
        <rFont val="Calibri"/>
        <family val="2"/>
      </rPr>
      <t xml:space="preserve">THE HOUSE OF KNIVES</t>
    </r>
  </si>
  <si>
    <t/>
    <r>
      <rPr>
        <u/>
        <sz val="10.5"/>
        <color theme="10"/>
        <rFont val="Calibri"/>
        <family val="2"/>
      </rPr>
      <t>houseofknives@clear.net.nz</t>
    </r>
  </si>
  <si>
    <t/>
    <r>
      <rPr>
        <u/>
        <sz val="10.5"/>
        <color theme="10"/>
        <rFont val="Calibri"/>
        <family val="2"/>
      </rPr>
      <t xml:space="preserve">BT LATITUDE</t>
    </r>
  </si>
  <si>
    <t/>
    <r>
      <rPr>
        <u/>
        <sz val="10.5"/>
        <color theme="10"/>
        <rFont val="Calibri"/>
        <family val="2"/>
      </rPr>
      <t>http://www.idx.com.au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</si>
  <si>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体育及旅游休闲用品,其他,办公文具,大型机械及设备,家具,工程机械,照明产品,玩具,玻璃工艺品,节日用品,鞋,餐厨用具</t>
    </r>
  </si>
  <si>
    <t/>
    <r>
      <rPr>
        <u/>
        <sz val="10.5"/>
        <color theme="10"/>
        <rFont val="Calibri"/>
        <family val="2"/>
      </rPr>
      <t>john.bao@idx.com.au</t>
    </r>
  </si>
  <si>
    <t/>
    <r>
      <rPr>
        <u/>
        <sz val="10.5"/>
        <color theme="10"/>
        <rFont val="Calibri"/>
        <family val="2"/>
      </rPr>
      <t>brian@jig.co.uk</t>
    </r>
  </si>
  <si>
    <t/>
    <r>
      <rPr>
        <u/>
        <sz val="10.5"/>
        <color theme="10"/>
        <rFont val="Calibri"/>
        <family val="2"/>
      </rPr>
      <t>http://www.jig.co.uk</t>
    </r>
  </si>
  <si>
    <t/>
    <r>
      <rPr>
        <u/>
        <sz val="10.5"/>
        <color theme="10"/>
        <rFont val="Calibri"/>
        <family val="2"/>
      </rPr>
      <t xml:space="preserve">JIG UK</t>
    </r>
  </si>
  <si>
    <t/>
    <r>
      <rPr>
        <u/>
        <sz val="10.5"/>
        <color theme="10"/>
        <rFont val="Calibri"/>
        <family val="2"/>
      </rPr>
      <t>http://www.optimalservicegroup.com</t>
    </r>
  </si>
  <si>
    <t/>
    <r>
      <rPr>
        <u/>
        <sz val="10.5"/>
        <color theme="10"/>
        <rFont val="Calibri"/>
        <family val="2"/>
      </rPr>
      <t>optimal.service@wanadoo.fr</t>
    </r>
  </si>
  <si>
    <t/>
    <r>
      <rPr>
        <u/>
        <sz val="10.5"/>
        <color theme="10"/>
        <rFont val="Calibri"/>
        <family val="2"/>
      </rPr>
      <t xml:space="preserve">OPTIMAL SERVICE</t>
    </r>
  </si>
  <si>
    <t/>
    <r>
      <rPr>
        <u/>
        <sz val="10.5"/>
        <color theme="10"/>
        <rFont val="Calibri"/>
        <family val="2"/>
      </rPr>
      <t>ALLMILMO</t>
    </r>
  </si>
  <si>
    <t/>
    <r>
      <rPr>
        <u/>
        <sz val="10.5"/>
        <color theme="10"/>
        <rFont val="Calibri"/>
        <family val="2"/>
      </rPr>
      <t>allmilmo@aol.com</t>
    </r>
  </si>
  <si>
    <t/>
    <r>
      <rPr>
        <u/>
        <sz val="10.5"/>
        <color theme="10"/>
        <rFont val="Calibri"/>
        <family val="2"/>
      </rPr>
      <t>mota88@gmail.com</t>
    </r>
  </si>
  <si>
    <t/>
    <r>
      <rPr>
        <u/>
        <sz val="10.5"/>
        <color theme="10"/>
        <rFont val="Calibri"/>
        <family val="2"/>
      </rPr>
      <t xml:space="preserve">MOTA ENTERPRISE</t>
    </r>
  </si>
  <si>
    <t/>
    <r>
      <rPr>
        <u/>
        <sz val="10.5"/>
        <color theme="10"/>
        <rFont val="Calibri"/>
        <family val="2"/>
      </rPr>
      <t xml:space="preserve">B WILHELM &amp;</t>
    </r>
  </si>
  <si>
    <t/>
    <r>
      <rPr>
        <u/>
        <sz val="10.5"/>
        <color theme="10"/>
        <rFont val="Calibri"/>
        <family val="2"/>
      </rPr>
      <t>joppam2@aol.com</t>
    </r>
  </si>
  <si>
    <t/>
    <r>
      <rPr>
        <u/>
        <sz val="10.5"/>
        <color theme="10"/>
        <rFont val="Calibri"/>
        <family val="2"/>
      </rPr>
      <t>ardue@gruppoatma.it</t>
    </r>
  </si>
  <si>
    <t/>
    <r>
      <rPr>
        <u/>
        <sz val="10.5"/>
        <color theme="10"/>
        <rFont val="Calibri"/>
        <family val="2"/>
      </rPr>
      <t xml:space="preserve">AR DUE</t>
    </r>
  </si>
  <si>
    <t/>
    <r>
      <rPr>
        <u/>
        <sz val="10.5"/>
        <color theme="10"/>
        <rFont val="Calibri"/>
        <family val="2"/>
      </rPr>
      <t>http://www.gruppoatma.it</t>
    </r>
  </si>
  <si>
    <t/>
    <r>
      <rPr>
        <u/>
        <sz val="10.5"/>
        <color theme="10"/>
        <rFont val="Calibri"/>
        <family val="2"/>
      </rPr>
      <t xml:space="preserve">CANNOCK GATES</t>
    </r>
  </si>
  <si>
    <t/>
    <r>
      <rPr>
        <u/>
        <sz val="10.5"/>
        <color theme="10"/>
        <rFont val="Calibri"/>
        <family val="2"/>
      </rPr>
      <t>http://www.cannockgates.co.uk</t>
    </r>
  </si>
  <si>
    <t/>
    <r>
      <rPr>
        <u/>
        <sz val="10.5"/>
        <color theme="10"/>
        <rFont val="Calibri"/>
        <family val="2"/>
      </rPr>
      <t>ian.davies@cannockgates.co.uk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</si>
  <si>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五金,体育及旅游休闲用品,其他,园林用品,家具,家用电器,建筑及装饰材料,玻璃工艺品,箱包,鞋,食品,餐厨用具</t>
    </r>
  </si>
  <si>
    <t/>
    <r>
      <rPr>
        <u/>
        <sz val="10.5"/>
        <color theme="10"/>
        <rFont val="Calibri"/>
        <family val="2"/>
      </rPr>
      <t>mtnayani@hotmail.com</t>
    </r>
  </si>
  <si>
    <t/>
    <r>
      <rPr>
        <u/>
        <sz val="10.5"/>
        <color theme="10"/>
        <rFont val="Calibri"/>
        <family val="2"/>
      </rPr>
      <t xml:space="preserve">ASAD CORPORATIONS</t>
    </r>
  </si>
  <si>
    <t/>
    <r>
      <rPr>
        <u/>
        <sz val="10.5"/>
        <color theme="10"/>
        <rFont val="Calibri"/>
        <family val="2"/>
      </rPr>
      <t xml:space="preserve">SKM LUGGAGE INDUSTRIES</t>
    </r>
  </si>
  <si>
    <t/>
    <r>
      <rPr>
        <u/>
        <sz val="10.5"/>
        <color theme="10"/>
        <rFont val="Calibri"/>
        <family val="2"/>
      </rPr>
      <t>http://www.skmluggage.com</t>
    </r>
  </si>
  <si>
    <t/>
    <r>
      <rPr>
        <u/>
        <sz val="10.5"/>
        <color theme="10"/>
        <rFont val="Calibri"/>
        <family val="2"/>
      </rPr>
      <t>skmbag@singnet.com.sg</t>
    </r>
  </si>
  <si>
    <t/>
    <r>
      <rPr>
        <u/>
        <sz val="10.5"/>
        <color theme="10"/>
        <rFont val="Calibri"/>
        <family val="2"/>
      </rPr>
      <t>hg@maitritrading.com</t>
    </r>
  </si>
  <si>
    <t/>
    <r>
      <rPr>
        <u/>
        <sz val="10.5"/>
        <color theme="10"/>
        <rFont val="Calibri"/>
        <family val="2"/>
      </rPr>
      <t>http://www.maitritrading.com</t>
    </r>
  </si>
  <si>
    <t/>
    <r>
      <rPr>
        <u/>
        <sz val="10.5"/>
        <color theme="10"/>
        <rFont val="Calibri"/>
        <family val="2"/>
      </rPr>
      <t xml:space="preserve">MAITRI TRADING</t>
    </r>
  </si>
  <si>
    <t/>
    <r>
      <rPr>
        <u/>
        <sz val="10.5"/>
        <color theme="10"/>
        <rFont val="Calibri"/>
        <family val="2"/>
      </rPr>
      <t>ASDFFG</t>
    </r>
  </si>
  <si>
    <t/>
    <r>
      <rPr>
        <u/>
        <sz val="10.5"/>
        <color theme="10"/>
        <rFont val="Calibri"/>
        <family val="2"/>
      </rPr>
      <t>http://www.sdsdd.cn</t>
    </r>
  </si>
  <si>
    <t/>
    <r>
      <rPr>
        <u/>
        <sz val="10.5"/>
        <color theme="10"/>
        <rFont val="Calibri"/>
        <family val="2"/>
      </rPr>
      <t>weweew@sdsdd.cn</t>
    </r>
  </si>
  <si>
    <t/>
    <r>
      <rPr>
        <u/>
        <sz val="10.5"/>
        <color theme="10"/>
        <rFont val="Calibri"/>
        <family val="2"/>
      </rPr>
      <t>http://www.treeoflife.com</t>
    </r>
  </si>
  <si>
    <t/>
    <r>
      <rPr>
        <u/>
        <sz val="10.5"/>
        <color theme="10"/>
        <rFont val="Calibri"/>
        <family val="2"/>
      </rPr>
      <t xml:space="preserve">PREISCO FOODS</t>
    </r>
  </si>
  <si>
    <t/>
    <r>
      <rPr>
        <u/>
        <sz val="10.5"/>
        <color theme="10"/>
        <rFont val="Calibri"/>
        <family val="2"/>
      </rPr>
      <t xml:space="preserve">ADAMS SALES</t>
    </r>
  </si>
  <si>
    <t/>
    <r>
      <rPr>
        <u/>
        <sz val="10.5"/>
        <color theme="10"/>
        <rFont val="Calibri"/>
        <family val="2"/>
      </rPr>
      <t xml:space="preserve">NIYUKTI INTERNATIONAL</t>
    </r>
  </si>
  <si>
    <t/>
    <r>
      <rPr>
        <u/>
        <sz val="10.5"/>
        <color theme="10"/>
        <rFont val="Calibri"/>
        <family val="2"/>
      </rPr>
      <t>info-s@sanadaseiko.co</t>
    </r>
    <r>
      <t>.jp</t>
    </r>
  </si>
  <si>
    <t/>
    <r>
      <rPr>
        <u/>
        <sz val="10.5"/>
        <color theme="10"/>
        <rFont val="Calibri"/>
        <family val="2"/>
      </rPr>
      <t>http://www.sanadaseiko.co.jp</t>
    </r>
  </si>
  <si>
    <t/>
    <r>
      <rPr>
        <u/>
        <sz val="10.5"/>
        <color theme="10"/>
        <rFont val="Calibri"/>
        <family val="2"/>
      </rPr>
      <t xml:space="preserve">SANADA SEIKO</t>
    </r>
  </si>
  <si>
    <t/>
    <r>
      <rPr>
        <u/>
        <sz val="10.5"/>
        <color theme="10"/>
        <rFont val="Calibri"/>
        <family val="2"/>
      </rPr>
      <t>http://www.myodo.co.jp</t>
    </r>
  </si>
  <si>
    <t/>
    <r>
      <rPr>
        <u/>
        <sz val="10.5"/>
        <color theme="10"/>
        <rFont val="Calibri"/>
        <family val="2"/>
      </rPr>
      <t>asama@myodo.co</t>
    </r>
    <r>
      <t>.jp</t>
    </r>
  </si>
  <si>
    <t/>
    <r>
      <rPr>
        <u/>
        <sz val="10.5"/>
        <color theme="10"/>
        <rFont val="Calibri"/>
        <family val="2"/>
      </rPr>
      <t>MYODO</t>
    </r>
  </si>
  <si>
    <t/>
    <r>
      <rPr>
        <u/>
        <sz val="10.5"/>
        <color theme="10"/>
        <rFont val="Calibri"/>
        <family val="2"/>
      </rPr>
      <t>ammar@dataxprs.com.eg</t>
    </r>
  </si>
  <si>
    <t/>
    <r>
      <rPr>
        <u/>
        <sz val="10.5"/>
        <color theme="10"/>
        <rFont val="Calibri"/>
        <family val="2"/>
      </rPr>
      <t xml:space="preserve">AMMAR &amp; EL-MOBARAK CO GROUP</t>
    </r>
  </si>
  <si>
    <t/>
    <r>
      <rPr>
        <u/>
        <sz val="10.5"/>
        <color theme="10"/>
        <rFont val="Calibri"/>
        <family val="2"/>
      </rPr>
      <t>http://www.dataxprs.com.eg</t>
    </r>
  </si>
  <si>
    <t/>
    <r>
      <rPr>
        <u/>
        <sz val="10.5"/>
        <color theme="10"/>
        <rFont val="Calibri"/>
        <family val="2"/>
      </rPr>
      <t>jmurphy@atlaspacltd.com</t>
    </r>
  </si>
  <si>
    <t/>
    <r>
      <rPr>
        <u/>
        <sz val="10.5"/>
        <color theme="10"/>
        <rFont val="Calibri"/>
        <family val="2"/>
      </rPr>
      <t xml:space="preserve">ATLAS PACIFIC</t>
    </r>
  </si>
  <si>
    <t/>
    <r>
      <rPr>
        <u/>
        <sz val="10.5"/>
        <color theme="10"/>
        <rFont val="Calibri"/>
        <family val="2"/>
      </rPr>
      <t>http://www.atlaspacltd.com</t>
    </r>
  </si>
  <si>
    <t/>
    <r>
      <rPr>
        <u/>
        <sz val="10.5"/>
        <color theme="10"/>
        <rFont val="Calibri"/>
        <family val="2"/>
      </rPr>
      <t xml:space="preserve">POLLUX OVERSEAS</t>
    </r>
  </si>
  <si>
    <t/>
    <r>
      <rPr>
        <u/>
        <sz val="10.5"/>
        <color theme="10"/>
        <rFont val="Calibri"/>
        <family val="2"/>
      </rPr>
      <t>order@pollux-group.com</t>
    </r>
  </si>
  <si>
    <t/>
    <r>
      <rPr>
        <u/>
        <sz val="10.5"/>
        <color theme="10"/>
        <rFont val="Calibri"/>
        <family val="2"/>
      </rPr>
      <t>http://www.pollux-group.com</t>
    </r>
  </si>
  <si>
    <t/>
    <r>
      <rPr>
        <u/>
        <sz val="10.5"/>
        <color theme="10"/>
        <rFont val="Calibri"/>
        <family val="2"/>
      </rPr>
      <t>http://www.picclick.ca</t>
    </r>
  </si>
  <si>
    <t/>
    <r>
      <rPr>
        <u/>
        <sz val="10.5"/>
        <color theme="10"/>
        <rFont val="Calibri"/>
        <family val="2"/>
      </rPr>
      <t xml:space="preserve">SUNLITE ADVERTISING</t>
    </r>
  </si>
  <si>
    <t/>
    <r>
      <rPr>
        <u/>
        <sz val="10.5"/>
        <color theme="10"/>
        <rFont val="Calibri"/>
        <family val="2"/>
      </rPr>
      <t xml:space="preserve">SUPREME MANUFACTURING GROUP SDN</t>
    </r>
  </si>
  <si>
    <t/>
    <r>
      <rPr>
        <u/>
        <sz val="10.5"/>
        <color theme="10"/>
        <rFont val="Calibri"/>
        <family val="2"/>
      </rPr>
      <t xml:space="preserve">AB ALIINDUSTRIER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</si>
  <si>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化工产品,医药保健品及医疗器械,卫浴设备,园林用品,大型机械及设备,家具,家居用品,家居装饰品,家用电器,家用纺织品,工具,工艺陶瓷,建筑及装饰材料,服装饰物及配件,汽车配件,照明产品,玩具,玻璃工艺品,电子消费品及信息产品,电子电气产品,礼品及赠品,箱包,编织及藤铁工艺品,节日用品,鞋,食品,餐厨用具</t>
    </r>
  </si>
  <si>
    <t/>
    <r>
      <rPr>
        <u/>
        <sz val="10.5"/>
        <color theme="10"/>
        <rFont val="Calibri"/>
        <family val="2"/>
      </rPr>
      <t>abm.maskiner@swipnet.se</t>
    </r>
  </si>
  <si>
    <t/>
    <r>
      <rPr>
        <u/>
        <sz val="10.5"/>
        <color theme="10"/>
        <rFont val="Calibri"/>
        <family val="2"/>
      </rPr>
      <t>http://www.swip.net.se</t>
    </r>
  </si>
  <si>
    <t/>
    <r>
      <rPr>
        <u/>
        <sz val="10.5"/>
        <color theme="10"/>
        <rFont val="Calibri"/>
        <family val="2"/>
      </rPr>
      <t xml:space="preserve">SHANG HAI XING TU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</si>
  <si>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体育及旅游休闲用品,其他,家具,家居用品,家用纺织品,工艺陶瓷,服装饰物及配件,照明产品,玻璃工艺品,箱包,鞋,餐厨用具</t>
    </r>
  </si>
  <si>
    <t/>
    <r>
      <rPr>
        <u/>
        <sz val="10.5"/>
        <color theme="10"/>
        <rFont val="Calibri"/>
        <family val="2"/>
      </rPr>
      <t>http://www.tiffany.it</t>
    </r>
  </si>
  <si>
    <t/>
    <r>
      <rPr>
        <u/>
        <sz val="10.5"/>
        <color theme="10"/>
        <rFont val="Calibri"/>
        <family val="2"/>
      </rPr>
      <t xml:space="preserve">TIFFANY BOUTIQUE</t>
    </r>
  </si>
  <si>
    <t/>
    <r>
      <rPr>
        <u/>
        <sz val="10.5"/>
        <color theme="10"/>
        <rFont val="Calibri"/>
        <family val="2"/>
      </rPr>
      <t>tifexp@libero.it</t>
    </r>
  </si>
  <si>
    <t/>
    <r>
      <rPr>
        <u/>
        <sz val="10.5"/>
        <color theme="10"/>
        <rFont val="Calibri"/>
        <family val="2"/>
      </rPr>
      <t>saad_naja@yahoo.com</t>
    </r>
  </si>
  <si>
    <t/>
    <r>
      <rPr>
        <u/>
        <sz val="10.5"/>
        <color theme="10"/>
        <rFont val="Calibri"/>
        <family val="2"/>
      </rPr>
      <t xml:space="preserve">KITCHEN LINE</t>
    </r>
  </si>
  <si>
    <t/>
    <r>
      <rPr>
        <u/>
        <sz val="10.5"/>
        <color theme="10"/>
        <rFont val="Calibri"/>
        <family val="2"/>
      </rPr>
      <t>http://www.kitchenlinegroup.com</t>
    </r>
  </si>
  <si>
    <t/>
    <r>
      <rPr>
        <u/>
        <sz val="10.5"/>
        <color theme="10"/>
        <rFont val="Calibri"/>
        <family val="2"/>
      </rPr>
      <t>http://www.sojidz.nl</t>
    </r>
  </si>
  <si>
    <t/>
    <r>
      <rPr>
        <u/>
        <sz val="10.5"/>
        <color theme="10"/>
        <rFont val="Calibri"/>
        <family val="2"/>
      </rPr>
      <t>SOJIDZ</t>
    </r>
  </si>
  <si>
    <t/>
    <r>
      <rPr>
        <u/>
        <sz val="10.5"/>
        <color theme="10"/>
        <rFont val="Calibri"/>
        <family val="2"/>
      </rPr>
      <t>bpa@knight-organisation.com</t>
    </r>
  </si>
  <si>
    <t/>
    <r>
      <rPr>
        <u/>
        <sz val="10.5"/>
        <color theme="10"/>
        <rFont val="Calibri"/>
        <family val="2"/>
      </rPr>
      <t xml:space="preserve">B P A VACUUM PUMPS &amp; COMPRESSORS</t>
    </r>
  </si>
  <si>
    <t/>
    <r>
      <rPr>
        <u/>
        <sz val="10.5"/>
        <color theme="10"/>
        <rFont val="Calibri"/>
        <family val="2"/>
      </rPr>
      <t>http://www.bpauk.com</t>
    </r>
  </si>
  <si>
    <t/>
    <r>
      <rPr>
        <u/>
        <sz val="10.5"/>
        <color theme="10"/>
        <rFont val="Calibri"/>
        <family val="2"/>
      </rPr>
      <t>keter@keter.co</t>
    </r>
    <r>
      <t>.il</t>
    </r>
  </si>
  <si>
    <t/>
    <r>
      <rPr>
        <u/>
        <sz val="10.5"/>
        <color theme="10"/>
        <rFont val="Calibri"/>
        <family val="2"/>
      </rPr>
      <t>http://www.keter.co.il</t>
    </r>
  </si>
  <si>
    <t/>
    <r>
      <rPr>
        <u/>
        <sz val="10.5"/>
        <color theme="10"/>
        <rFont val="Calibri"/>
        <family val="2"/>
      </rPr>
      <t xml:space="preserve">KETER PLASTIC</t>
    </r>
  </si>
  <si>
    <t/>
    <r>
      <rPr>
        <u/>
        <sz val="10.5"/>
        <color theme="10"/>
        <rFont val="Calibri"/>
        <family val="2"/>
      </rPr>
      <t>http://www.americanlinens.com</t>
    </r>
  </si>
  <si>
    <t/>
    <r>
      <rPr>
        <u/>
        <sz val="10.5"/>
        <color theme="10"/>
        <rFont val="Calibri"/>
        <family val="2"/>
      </rPr>
      <t>morris@americanlinens.com</t>
    </r>
  </si>
  <si>
    <t/>
    <r>
      <rPr>
        <u/>
        <sz val="10.5"/>
        <color theme="10"/>
        <rFont val="Calibri"/>
        <family val="2"/>
      </rPr>
      <t xml:space="preserve">AMERICAN LINEN</t>
    </r>
  </si>
  <si>
    <t/>
    <r>
      <rPr>
        <u/>
        <sz val="10.5"/>
        <color theme="10"/>
        <rFont val="Calibri"/>
        <family val="2"/>
      </rPr>
      <t xml:space="preserve">PARRO ALVARINO Y COMPANIA LIMITADA</t>
    </r>
  </si>
  <si>
    <t/>
    <r>
      <rPr>
        <u/>
        <sz val="10.5"/>
        <color theme="10"/>
        <rFont val="Calibri"/>
        <family val="2"/>
      </rPr>
      <t>alvarino@entelchile.net</t>
    </r>
  </si>
  <si>
    <t/>
    <r>
      <rPr>
        <u/>
        <sz val="10.5"/>
        <color theme="10"/>
        <rFont val="Calibri"/>
        <family val="2"/>
      </rPr>
      <t>SOCOLIA</t>
    </r>
  </si>
  <si>
    <t/>
    <r>
      <rPr>
        <u/>
        <sz val="10.5"/>
        <color theme="10"/>
        <rFont val="Calibri"/>
        <family val="2"/>
      </rPr>
      <t>http://www.byson.com.tw</t>
    </r>
  </si>
  <si>
    <t/>
    <r>
      <rPr>
        <u/>
        <sz val="10.5"/>
        <color theme="10"/>
        <rFont val="Calibri"/>
        <family val="2"/>
      </rPr>
      <t xml:space="preserve">BYSON INTERNATIONAL</t>
    </r>
  </si>
  <si>
    <t/>
    <r>
      <rPr>
        <u/>
        <sz val="10.5"/>
        <color theme="10"/>
        <rFont val="Calibri"/>
        <family val="2"/>
      </rPr>
      <t>jack@byson.com</t>
    </r>
    <r>
      <t>.tw</t>
    </r>
  </si>
  <si>
    <t/>
    <r>
      <rPr>
        <u/>
        <sz val="10.5"/>
        <color theme="10"/>
        <rFont val="Calibri"/>
        <family val="2"/>
      </rPr>
      <t>http://www.ctrmcenter.com</t>
    </r>
  </si>
  <si>
    <t/>
    <r>
      <rPr>
        <u/>
        <sz val="10.5"/>
        <color theme="10"/>
        <rFont val="Calibri"/>
        <family val="2"/>
      </rPr>
      <t>rukdil@aol.com</t>
    </r>
  </si>
  <si>
    <t/>
    <r>
      <rPr>
        <u/>
        <sz val="10.5"/>
        <color theme="10"/>
        <rFont val="Calibri"/>
        <family val="2"/>
      </rPr>
      <t xml:space="preserve">LONDON TRADERS</t>
    </r>
  </si>
  <si>
    <t/>
    <r>
      <rPr>
        <u/>
        <sz val="10.5"/>
        <color theme="10"/>
        <rFont val="Calibri"/>
        <family val="2"/>
      </rPr>
      <t xml:space="preserve">HEEZIK HANDELSONDERNEMING B M VAN</t>
    </r>
  </si>
  <si>
    <t/>
    <r>
      <rPr>
        <u/>
        <sz val="10.5"/>
        <color theme="10"/>
        <rFont val="Calibri"/>
        <family val="2"/>
      </rPr>
      <t xml:space="preserve">CALISKAN TEKSTIL SAN VE DIS TIC LTD STI</t>
    </r>
  </si>
  <si>
    <t/>
    <r>
      <rPr>
        <u/>
        <sz val="10.5"/>
        <color theme="10"/>
        <rFont val="Calibri"/>
        <family val="2"/>
      </rPr>
      <t>lutfucaliskan@hotmail.com</t>
    </r>
  </si>
  <si>
    <t/>
    <r>
      <rPr>
        <u/>
        <sz val="10.5"/>
        <color theme="10"/>
        <rFont val="Calibri"/>
        <family val="2"/>
      </rPr>
      <t xml:space="preserve">GREENBRIER INTERNATINAL</t>
    </r>
  </si>
  <si>
    <t/>
    <r>
      <rPr>
        <u/>
        <sz val="10.5"/>
        <color theme="10"/>
        <rFont val="Calibri"/>
        <family val="2"/>
      </rPr>
      <t>bobrudman@aol.com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</si>
  <si>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五金,体育及旅游休闲用品,其他,工具,工艺陶瓷,照明产品,玻璃工艺品,箱包,钟表眼镜,餐厨用具</t>
    </r>
  </si>
  <si>
    <t/>
    <r>
      <rPr>
        <u/>
        <sz val="10.5"/>
        <color theme="10"/>
        <rFont val="Calibri"/>
        <family val="2"/>
      </rPr>
      <t>waouad@hotmail.com</t>
    </r>
  </si>
  <si>
    <t/>
    <r>
      <rPr>
        <u/>
        <sz val="10.5"/>
        <color theme="10"/>
        <rFont val="Calibri"/>
        <family val="2"/>
      </rPr>
      <t xml:space="preserve">ETS WILLIAM AWAD</t>
    </r>
  </si>
  <si>
    <t/>
    <r>
      <rPr>
        <u/>
        <sz val="10.5"/>
        <color theme="10"/>
        <rFont val="Calibri"/>
        <family val="2"/>
      </rPr>
      <t>http://www.compar.it</t>
    </r>
  </si>
  <si>
    <t/>
    <r>
      <rPr>
        <u/>
        <sz val="10.5"/>
        <color theme="10"/>
        <rFont val="Calibri"/>
        <family val="2"/>
      </rPr>
      <t>COMPAR</t>
    </r>
  </si>
  <si>
    <t/>
    <r>
      <rPr>
        <u/>
        <sz val="10.5"/>
        <color theme="10"/>
        <rFont val="Calibri"/>
        <family val="2"/>
      </rPr>
      <t>info@compar.it</t>
    </r>
  </si>
  <si>
    <t/>
    <r>
      <rPr>
        <u/>
        <sz val="10.5"/>
        <color theme="10"/>
        <rFont val="Calibri"/>
        <family val="2"/>
      </rPr>
      <t>http://www.assudamal.com</t>
    </r>
  </si>
  <si>
    <t/>
    <r>
      <rPr>
        <u/>
        <sz val="10.5"/>
        <color theme="10"/>
        <rFont val="Calibri"/>
        <family val="2"/>
      </rPr>
      <t>charlotte@assudamal.com</t>
    </r>
  </si>
  <si>
    <t/>
    <r>
      <rPr>
        <u/>
        <sz val="10.5"/>
        <color theme="10"/>
        <rFont val="Calibri"/>
        <family val="2"/>
      </rPr>
      <t xml:space="preserve">ASSUDAMAL &amp; SONS (HK)</t>
    </r>
  </si>
  <si>
    <t/>
    <r>
      <rPr>
        <u/>
        <sz val="10.5"/>
        <color theme="10"/>
        <rFont val="Calibri"/>
        <family val="2"/>
      </rPr>
      <t xml:space="preserve">BIJTTEBIER-VANDEN AVENNE</t>
    </r>
  </si>
  <si>
    <t/>
    <r>
      <rPr>
        <u/>
        <sz val="10.5"/>
        <color theme="10"/>
        <rFont val="Calibri"/>
        <family val="2"/>
      </rPr>
      <t>http://www.bijttebier.be</t>
    </r>
  </si>
  <si>
    <t/>
    <r>
      <rPr>
        <u/>
        <sz val="10.5"/>
        <color theme="10"/>
        <rFont val="Calibri"/>
        <family val="2"/>
      </rPr>
      <t>http://www.haynien.com.hk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</si>
  <si>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装饰品,家用电器,工艺陶瓷,手套和连指手套,服装饰物及配件,照明产品,玩具,玻璃工艺品,箱包,编织及藤铁工艺品,钟表眼镜,铁石装饰品及户外水疗设施,食品,餐厨用具</t>
    </r>
  </si>
  <si>
    <t/>
    <r>
      <rPr>
        <u/>
        <sz val="10.5"/>
        <color theme="10"/>
        <rFont val="Calibri"/>
        <family val="2"/>
      </rPr>
      <t>admin@haynien.com.hk</t>
    </r>
  </si>
  <si>
    <t/>
    <r>
      <rPr>
        <u/>
        <sz val="10.5"/>
        <color theme="10"/>
        <rFont val="Calibri"/>
        <family val="2"/>
      </rPr>
      <t xml:space="preserve">FANTASIA MARKETING</t>
    </r>
  </si>
  <si>
    <t/>
    <r>
      <rPr>
        <u/>
        <sz val="10.5"/>
        <color theme="10"/>
        <rFont val="Calibri"/>
        <family val="2"/>
      </rPr>
      <t>SOAFRIMEX</t>
    </r>
  </si>
  <si>
    <t/>
    <r>
      <rPr>
        <u/>
        <sz val="10.5"/>
        <color theme="10"/>
        <rFont val="Calibri"/>
        <family val="2"/>
      </rPr>
      <t>chpaper@netvigator.com</t>
    </r>
  </si>
  <si>
    <t/>
    <r>
      <rPr>
        <u/>
        <sz val="10.5"/>
        <color theme="10"/>
        <rFont val="Calibri"/>
        <family val="2"/>
      </rPr>
      <t xml:space="preserve">CHAMP LINE INDUSTRIAL</t>
    </r>
  </si>
  <si>
    <t/>
    <r>
      <rPr>
        <u/>
        <sz val="10.5"/>
        <color theme="10"/>
        <rFont val="Calibri"/>
        <family val="2"/>
      </rPr>
      <t>http://www.mbc.nifty.com</t>
    </r>
  </si>
  <si>
    <t/>
    <r>
      <rPr>
        <u/>
        <sz val="10.5"/>
        <color theme="10"/>
        <rFont val="Calibri"/>
        <family val="2"/>
      </rPr>
      <t xml:space="preserve">NAKAI ENTERPRISES</t>
    </r>
  </si>
  <si>
    <t/>
    <r>
      <rPr>
        <u/>
        <sz val="10.5"/>
        <color theme="10"/>
        <rFont val="Calibri"/>
        <family val="2"/>
      </rPr>
      <t>itagaki.tokyousi@mbc.nifty.com</t>
    </r>
  </si>
  <si>
    <t/>
    <r>
      <rPr>
        <u/>
        <sz val="10.5"/>
        <color theme="10"/>
        <rFont val="Calibri"/>
        <family val="2"/>
      </rPr>
      <t>http://www.elitefurnituregallery.com</t>
    </r>
  </si>
  <si>
    <t/>
    <r>
      <rPr>
        <u/>
        <sz val="10.5"/>
        <color theme="10"/>
        <rFont val="Calibri"/>
        <family val="2"/>
      </rPr>
      <t xml:space="preserve">ELITE INTERIORS</t>
    </r>
  </si>
  <si>
    <t/>
    <r>
      <rPr>
        <u/>
        <sz val="10.5"/>
        <color theme="10"/>
        <rFont val="Calibri"/>
        <family val="2"/>
      </rPr>
      <t>eliteeii@aol.com</t>
    </r>
  </si>
  <si>
    <t/>
    <r>
      <rPr>
        <u/>
        <sz val="10.5"/>
        <color theme="10"/>
        <rFont val="Calibri"/>
        <family val="2"/>
      </rPr>
      <t>MILLFORD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</si>
  <si>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个人护理用具,体育及旅游休闲用品,医药保健品及医疗器械,箱包,鞋,餐厨用具</t>
    </r>
  </si>
  <si>
    <t/>
    <r>
      <rPr>
        <u/>
        <sz val="10.5"/>
        <color theme="10"/>
        <rFont val="Calibri"/>
        <family val="2"/>
      </rPr>
      <t>naeem_m.ukadam@hotmail.com</t>
    </r>
  </si>
  <si>
    <t/>
    <r>
      <rPr>
        <u/>
        <sz val="10.5"/>
        <color theme="10"/>
        <rFont val="Calibri"/>
        <family val="2"/>
      </rPr>
      <t>http://www.millford.plymouth.sch.uk</t>
    </r>
  </si>
  <si>
    <t/>
    <r>
      <rPr>
        <u/>
        <sz val="10.5"/>
        <color theme="10"/>
        <rFont val="Calibri"/>
        <family val="2"/>
      </rPr>
      <t>aseaman@oates.com.au</t>
    </r>
  </si>
  <si>
    <t/>
    <r>
      <rPr>
        <u/>
        <sz val="10.5"/>
        <color theme="10"/>
        <rFont val="Calibri"/>
        <family val="2"/>
      </rPr>
      <t>http://www.oates.com.au</t>
    </r>
  </si>
  <si>
    <t/>
    <r>
      <rPr>
        <u/>
        <sz val="10.5"/>
        <color theme="10"/>
        <rFont val="Calibri"/>
        <family val="2"/>
      </rPr>
      <t xml:space="preserve">E D OATES</t>
    </r>
  </si>
  <si>
    <t/>
    <r>
      <rPr>
        <u/>
        <sz val="10.5"/>
        <color theme="10"/>
        <rFont val="Calibri"/>
        <family val="2"/>
      </rPr>
      <t>altabari@emirates.net</t>
    </r>
    <r>
      <t>.ae</t>
    </r>
  </si>
  <si>
    <t/>
    <r>
      <rPr>
        <u/>
        <sz val="10.5"/>
        <color theme="10"/>
        <rFont val="Calibri"/>
        <family val="2"/>
      </rPr>
      <t>http://www.altabari.com</t>
    </r>
  </si>
  <si>
    <t/>
    <r>
      <rPr>
        <u/>
        <sz val="10.5"/>
        <color theme="10"/>
        <rFont val="Calibri"/>
        <family val="2"/>
      </rPr>
      <t xml:space="preserve">AL TABARI TRADING</t>
    </r>
  </si>
  <si>
    <t/>
    <r>
      <rPr>
        <u/>
        <sz val="10.5"/>
        <color theme="10"/>
        <rFont val="Calibri"/>
        <family val="2"/>
      </rPr>
      <t>http://www.aenge-japon.com</t>
    </r>
  </si>
  <si>
    <t/>
    <r>
      <rPr>
        <u/>
        <sz val="10.5"/>
        <color theme="10"/>
        <rFont val="Calibri"/>
        <family val="2"/>
      </rPr>
      <t>info@anvic.co</t>
    </r>
    <r>
      <t>.jp</t>
    </r>
  </si>
  <si>
    <t/>
    <r>
      <rPr>
        <u/>
        <sz val="10.5"/>
        <color theme="10"/>
        <rFont val="Calibri"/>
        <family val="2"/>
      </rPr>
      <t>ANVIC</t>
    </r>
  </si>
  <si>
    <t/>
    <r>
      <rPr>
        <u/>
        <sz val="10.5"/>
        <color theme="10"/>
        <rFont val="Calibri"/>
        <family val="2"/>
      </rPr>
      <t>ALBARAKA</t>
    </r>
  </si>
  <si>
    <t/>
    <r>
      <rPr>
        <u/>
        <sz val="10.5"/>
        <color theme="10"/>
        <rFont val="Calibri"/>
        <family val="2"/>
      </rPr>
      <t>kusayfahmi@hotmail.com</t>
    </r>
  </si>
  <si>
    <t/>
    <r>
      <rPr>
        <u/>
        <sz val="10.5"/>
        <color theme="10"/>
        <rFont val="Calibri"/>
        <family val="2"/>
      </rPr>
      <t>http://www.arnottdist.com</t>
    </r>
  </si>
  <si>
    <t/>
    <r>
      <rPr>
        <u/>
        <sz val="10.5"/>
        <color theme="10"/>
        <rFont val="Calibri"/>
        <family val="2"/>
      </rPr>
      <t xml:space="preserve">ARNOTT AGENCIES</t>
    </r>
  </si>
  <si>
    <t/>
    <r>
      <rPr>
        <u/>
        <sz val="10.5"/>
        <color theme="10"/>
        <rFont val="Calibri"/>
        <family val="2"/>
      </rPr>
      <t>cindychauhk@gmail.com</t>
    </r>
  </si>
  <si>
    <t/>
    <r>
      <rPr>
        <u/>
        <sz val="10.5"/>
        <color theme="10"/>
        <rFont val="Calibri"/>
        <family val="2"/>
      </rPr>
      <t xml:space="preserve">AMAZING GRACE ELEPHANT</t>
    </r>
  </si>
  <si>
    <t/>
    <r>
      <rPr>
        <u/>
        <sz val="10.5"/>
        <color theme="10"/>
        <rFont val="Calibri"/>
        <family val="2"/>
      </rPr>
      <t xml:space="preserve">JBD ASSOCIATES</t>
    </r>
  </si>
  <si>
    <t/>
    <r>
      <rPr>
        <u/>
        <sz val="10.5"/>
        <color theme="10"/>
        <rFont val="Calibri"/>
        <family val="2"/>
      </rPr>
      <t>vgywang@yahoo.com</t>
    </r>
  </si>
  <si>
    <t/>
    <r>
      <rPr>
        <u/>
        <sz val="10.5"/>
        <color theme="10"/>
        <rFont val="Calibri"/>
        <family val="2"/>
      </rPr>
      <t>nahitkiler@kiler.com.tr</t>
    </r>
  </si>
  <si>
    <t/>
    <r>
      <rPr>
        <u/>
        <sz val="10.5"/>
        <color theme="10"/>
        <rFont val="Calibri"/>
        <family val="2"/>
      </rPr>
      <t>http://www.kiler.com.tr</t>
    </r>
  </si>
  <si>
    <t/>
    <r>
      <rPr>
        <u/>
        <sz val="10.5"/>
        <color theme="10"/>
        <rFont val="Calibri"/>
        <family val="2"/>
      </rPr>
      <t xml:space="preserve">KILER BARGAINING FACILITIES FOOD INDUSTRY &amp; TRADE</t>
    </r>
  </si>
  <si>
    <t/>
    <r>
      <rPr>
        <u/>
        <sz val="10.5"/>
        <color theme="10"/>
        <rFont val="Calibri"/>
        <family val="2"/>
      </rPr>
      <t>gkang@unitel.co</t>
    </r>
    <r>
      <t>.kr</t>
    </r>
  </si>
  <si>
    <t/>
    <r>
      <rPr>
        <u/>
        <sz val="10.5"/>
        <color theme="10"/>
        <rFont val="Calibri"/>
        <family val="2"/>
      </rPr>
      <t xml:space="preserve">HANSUNG ENTERPRISE</t>
    </r>
  </si>
  <si>
    <t/>
    <r>
      <rPr>
        <u/>
        <sz val="10.5"/>
        <color theme="10"/>
        <rFont val="Calibri"/>
        <family val="2"/>
      </rPr>
      <t xml:space="preserve">SUAREZ WAREHOUSE</t>
    </r>
  </si>
  <si>
    <t/>
    <r>
      <rPr>
        <u/>
        <sz val="10.5"/>
        <color theme="10"/>
        <rFont val="Calibri"/>
        <family val="2"/>
      </rPr>
      <t>http://www.cambro.com</t>
    </r>
  </si>
  <si>
    <t/>
    <r>
      <rPr>
        <u/>
        <sz val="10.5"/>
        <color theme="10"/>
        <rFont val="Calibri"/>
        <family val="2"/>
      </rPr>
      <t xml:space="preserve">CAMBRO MANUFACTURING</t>
    </r>
  </si>
  <si>
    <t/>
    <r>
      <rPr>
        <u/>
        <sz val="10.5"/>
        <color theme="10"/>
        <rFont val="Calibri"/>
        <family val="2"/>
      </rPr>
      <t xml:space="preserve">SADRA GENERAL TRADE</t>
    </r>
  </si>
  <si>
    <t/>
    <r>
      <rPr>
        <u/>
        <sz val="10.5"/>
        <color theme="10"/>
        <rFont val="Calibri"/>
        <family val="2"/>
      </rPr>
      <t>sadra_gtco@yahoo.com</t>
    </r>
  </si>
  <si>
    <t/>
    <r>
      <rPr>
        <u/>
        <sz val="10.5"/>
        <color theme="10"/>
        <rFont val="Calibri"/>
        <family val="2"/>
      </rPr>
      <t>http://www.cabinet-saec.eu</t>
    </r>
  </si>
  <si>
    <t/>
    <r>
      <rPr>
        <u/>
        <sz val="10.5"/>
        <color theme="10"/>
        <rFont val="Calibri"/>
        <family val="2"/>
      </rPr>
      <t>SAEC</t>
    </r>
  </si>
  <si>
    <t/>
    <r>
      <rPr>
        <u/>
        <sz val="10.5"/>
        <color theme="10"/>
        <rFont val="Calibri"/>
        <family val="2"/>
      </rPr>
      <t xml:space="preserve">KONAK TUL PERDE SAN</t>
    </r>
  </si>
  <si>
    <t/>
    <r>
      <rPr>
        <u/>
        <sz val="10.5"/>
        <color theme="10"/>
        <rFont val="Calibri"/>
        <family val="2"/>
      </rPr>
      <t>koncabahar@hotmail.com</t>
    </r>
  </si>
  <si>
    <t/>
    <r>
      <rPr>
        <u/>
        <sz val="10.5"/>
        <color theme="10"/>
        <rFont val="Calibri"/>
        <family val="2"/>
      </rPr>
      <t xml:space="preserve">S SAMRAN THAILAND</t>
    </r>
  </si>
  <si>
    <t/>
    <r>
      <rPr>
        <u/>
        <sz val="10.5"/>
        <color theme="10"/>
        <rFont val="Calibri"/>
        <family val="2"/>
      </rPr>
      <t>samran@samran.com</t>
    </r>
  </si>
  <si>
    <t/>
    <r>
      <rPr>
        <u/>
        <sz val="10.5"/>
        <color theme="10"/>
        <rFont val="Calibri"/>
        <family val="2"/>
      </rPr>
      <t>http://www.samran.com</t>
    </r>
  </si>
  <si>
    <t/>
    <r>
      <rPr>
        <u/>
        <sz val="10.5"/>
        <color theme="10"/>
        <rFont val="Calibri"/>
        <family val="2"/>
      </rPr>
      <t>http://www.brilliantstandard.com</t>
    </r>
  </si>
  <si>
    <t/>
    <r>
      <rPr>
        <u/>
        <sz val="10.5"/>
        <color theme="10"/>
        <rFont val="Calibri"/>
        <family val="2"/>
      </rPr>
      <t>merchandiser4@brilliantstandard.com</t>
    </r>
  </si>
  <si>
    <t/>
    <r>
      <rPr>
        <u/>
        <sz val="10.5"/>
        <color theme="10"/>
        <rFont val="Calibri"/>
        <family val="2"/>
      </rPr>
      <t xml:space="preserve">BRILLIANT STANDARD</t>
    </r>
  </si>
  <si>
    <t/>
    <r>
      <rPr>
        <u/>
        <sz val="10.5"/>
        <color theme="10"/>
        <rFont val="Calibri"/>
        <family val="2"/>
      </rPr>
      <t>info@afefalcon.com</t>
    </r>
  </si>
  <si>
    <t/>
    <r>
      <rPr>
        <u/>
        <sz val="10.5"/>
        <color theme="10"/>
        <rFont val="Calibri"/>
        <family val="2"/>
      </rPr>
      <t xml:space="preserve">FALCON FOODSERVICE EQUIPMENT</t>
    </r>
  </si>
  <si>
    <t/>
    <r>
      <rPr>
        <u/>
        <sz val="10.5"/>
        <color theme="10"/>
        <rFont val="Calibri"/>
        <family val="2"/>
      </rPr>
      <t>http://www.falconcatering.co.uk</t>
    </r>
  </si>
  <si>
    <t/>
    <r>
      <rPr>
        <u/>
        <sz val="10.5"/>
        <color theme="10"/>
        <rFont val="Calibri"/>
        <family val="2"/>
      </rPr>
      <t>http://www.creativehousewares.co.za</t>
    </r>
  </si>
  <si>
    <t/>
    <r>
      <rPr>
        <u/>
        <sz val="10.5"/>
        <color theme="10"/>
        <rFont val="Calibri"/>
        <family val="2"/>
      </rPr>
      <t xml:space="preserve">CREATIVE HOUSEWARES</t>
    </r>
  </si>
  <si>
    <t/>
    <r>
      <rPr>
        <u/>
        <sz val="10.5"/>
        <color theme="10"/>
        <rFont val="Calibri"/>
        <family val="2"/>
      </rPr>
      <t>alexi@creativehousewares.co</t>
    </r>
    <r>
      <t>.za</t>
    </r>
  </si>
  <si>
    <t/>
    <r>
      <rPr>
        <u/>
        <sz val="10.5"/>
        <color theme="10"/>
        <rFont val="Calibri"/>
        <family val="2"/>
      </rPr>
      <t xml:space="preserve">SAYES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</si>
  <si>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其他,家具,家用电器,家用纺织品,照明产品,玩具,礼品及赠品,节日用品,餐厨用具</t>
    </r>
  </si>
  <si>
    <t/>
    <r>
      <rPr>
        <u/>
        <sz val="10.5"/>
        <color theme="10"/>
        <rFont val="Calibri"/>
        <family val="2"/>
      </rPr>
      <t>anneyes@lycos.com</t>
    </r>
  </si>
  <si>
    <t/>
    <r>
      <rPr>
        <u/>
        <sz val="10.5"/>
        <color theme="10"/>
        <rFont val="Calibri"/>
        <family val="2"/>
      </rPr>
      <t>dillonet@biznetvigator.com</t>
    </r>
  </si>
  <si>
    <t/>
    <r>
      <rPr>
        <u/>
        <sz val="10.5"/>
        <color theme="10"/>
        <rFont val="Calibri"/>
        <family val="2"/>
      </rPr>
      <t xml:space="preserve">DILLON NET INT L</t>
    </r>
  </si>
  <si>
    <t/>
    <r>
      <rPr>
        <u/>
        <sz val="10.5"/>
        <color theme="10"/>
        <rFont val="Calibri"/>
        <family val="2"/>
      </rPr>
      <t>karohk@netvigator.com</t>
    </r>
  </si>
  <si>
    <t/>
    <r>
      <rPr>
        <u/>
        <sz val="10.5"/>
        <color theme="10"/>
        <rFont val="Calibri"/>
        <family val="2"/>
      </rPr>
      <t>KARO</t>
    </r>
  </si>
  <si>
    <t/>
    <r>
      <rPr>
        <u/>
        <sz val="10.5"/>
        <color theme="10"/>
        <rFont val="Calibri"/>
        <family val="2"/>
      </rPr>
      <t>http://www.mellon.com</t>
    </r>
  </si>
  <si>
    <t/>
    <r>
      <rPr>
        <u/>
        <sz val="10.5"/>
        <color theme="10"/>
        <rFont val="Calibri"/>
        <family val="2"/>
      </rPr>
      <t>yao.j@mellon.com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</si>
  <si>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个人护理用具,五金,体育及旅游休闲用品,其他,医药保健品及医疗器械,家用电器,家用纺织品,服装饰物及配件,电子消费品及信息产品,钟表眼镜,餐厨用具</t>
    </r>
  </si>
  <si>
    <t/>
    <r>
      <rPr>
        <u/>
        <sz val="10.5"/>
        <color theme="10"/>
        <rFont val="Calibri"/>
        <family val="2"/>
      </rPr>
      <t xml:space="preserve">BRIDGE GLOBAL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</si>
  <si>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五金,体育及旅游休闲用品,医药保健品及医疗器械,园林用品,家具,家用电器,建筑及装饰材料,照明产品,玻璃工艺品,箱包,鞋,食品,餐厨用具</t>
    </r>
  </si>
  <si>
    <t/>
    <r>
      <rPr>
        <u/>
        <sz val="10.5"/>
        <color theme="10"/>
        <rFont val="Calibri"/>
        <family val="2"/>
      </rPr>
      <t xml:space="preserve">ALMASSRI IMPORT EXPORT</t>
    </r>
  </si>
  <si>
    <t/>
    <r>
      <rPr>
        <u/>
        <sz val="10.5"/>
        <color theme="10"/>
        <rFont val="Calibri"/>
        <family val="2"/>
      </rPr>
      <t>houssamalmassri@hotmail.com</t>
    </r>
  </si>
  <si>
    <t/>
    <r>
      <rPr>
        <u/>
        <sz val="10.5"/>
        <color theme="10"/>
        <rFont val="Calibri"/>
        <family val="2"/>
      </rPr>
      <t xml:space="preserve">NATIONAL BROKERS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</si>
  <si>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体育及旅游休闲用品,其他,服装饰物及配件,玻璃工艺品,箱包,鞋,食品,餐厨用具</t>
    </r>
  </si>
  <si>
    <t/>
    <r>
      <rPr>
        <u/>
        <sz val="10.5"/>
        <color theme="10"/>
        <rFont val="Calibri"/>
        <family val="2"/>
      </rPr>
      <t>pallasalim@hotmail.com</t>
    </r>
  </si>
  <si>
    <t/>
    <r>
      <rPr>
        <u/>
        <sz val="10.5"/>
        <color theme="10"/>
        <rFont val="Calibri"/>
        <family val="2"/>
      </rPr>
      <t>http://www.nationalbrokers.net</t>
    </r>
  </si>
  <si>
    <t/>
    <r>
      <rPr>
        <u/>
        <sz val="10.5"/>
        <color theme="10"/>
        <rFont val="Calibri"/>
        <family val="2"/>
      </rPr>
      <t>alansar10@hotmail.com</t>
    </r>
  </si>
  <si>
    <t/>
    <r>
      <rPr>
        <u/>
        <sz val="10.5"/>
        <color theme="10"/>
        <rFont val="Calibri"/>
        <family val="2"/>
      </rPr>
      <t xml:space="preserve">ALANSAR CO FOR GENERAL TRADING AND AGENCIES</t>
    </r>
  </si>
  <si>
    <t/>
    <r>
      <rPr>
        <u/>
        <sz val="10.5"/>
        <color theme="10"/>
        <rFont val="Calibri"/>
        <family val="2"/>
      </rPr>
      <t>http://www.alansar-egypt.com</t>
    </r>
  </si>
  <si>
    <t/>
    <r>
      <rPr>
        <u/>
        <sz val="10.5"/>
        <color theme="10"/>
        <rFont val="Calibri"/>
        <family val="2"/>
      </rPr>
      <t xml:space="preserve">MUTI &amp;</t>
    </r>
  </si>
  <si>
    <t/>
    <r>
      <rPr>
        <u/>
        <sz val="10.5"/>
        <color theme="10"/>
        <rFont val="Calibri"/>
        <family val="2"/>
      </rPr>
      <t xml:space="preserve">KENAMIN INDUSTRIES</t>
    </r>
  </si>
  <si>
    <t/>
    <r>
      <rPr>
        <u/>
        <sz val="10.5"/>
        <color theme="10"/>
        <rFont val="Calibri"/>
        <family val="2"/>
      </rPr>
      <t>babushah@top-kitchen.com</t>
    </r>
  </si>
  <si>
    <t/>
    <r>
      <rPr>
        <u/>
        <sz val="10.5"/>
        <color theme="10"/>
        <rFont val="Calibri"/>
        <family val="2"/>
      </rPr>
      <t>http://www.top-kitchen.com</t>
    </r>
  </si>
  <si>
    <t/>
    <r>
      <rPr>
        <u/>
        <sz val="10.5"/>
        <color theme="10"/>
        <rFont val="Calibri"/>
        <family val="2"/>
      </rPr>
      <t xml:space="preserve">CFE - CHINE FRANCE ECHANGES</t>
    </r>
  </si>
  <si>
    <t/>
    <r>
      <rPr>
        <u/>
        <sz val="10.5"/>
        <color theme="10"/>
        <rFont val="Calibri"/>
        <family val="2"/>
      </rPr>
      <t>lililacoque@yahoo.com</t>
    </r>
  </si>
  <si>
    <t/>
    <r>
      <rPr>
        <u/>
        <sz val="10.5"/>
        <color theme="10"/>
        <rFont val="Calibri"/>
        <family val="2"/>
      </rPr>
      <t>buchat@vsnl.com</t>
    </r>
  </si>
  <si>
    <t/>
    <r>
      <rPr>
        <u/>
        <sz val="10.5"/>
        <color theme="10"/>
        <rFont val="Calibri"/>
        <family val="2"/>
      </rPr>
      <t xml:space="preserve">SYMBIOSIS IMPEX</t>
    </r>
  </si>
  <si>
    <t/>
    <r>
      <rPr>
        <u/>
        <sz val="10.5"/>
        <color theme="10"/>
        <rFont val="Calibri"/>
        <family val="2"/>
      </rPr>
      <t>artia@yahoo.com</t>
    </r>
  </si>
  <si>
    <t/>
    <r>
      <rPr>
        <u/>
        <sz val="10.5"/>
        <color theme="10"/>
        <rFont val="Calibri"/>
        <family val="2"/>
      </rPr>
      <t xml:space="preserve">ARTIA IMPORT</t>
    </r>
  </si>
  <si>
    <t/>
    <r>
      <rPr>
        <u/>
        <sz val="10.5"/>
        <color theme="10"/>
        <rFont val="Calibri"/>
        <family val="2"/>
      </rPr>
      <t>k.takeba@oitakyowa.co.jp</t>
    </r>
  </si>
  <si>
    <t/>
    <r>
      <rPr>
        <u/>
        <sz val="10.5"/>
        <color theme="10"/>
        <rFont val="Calibri"/>
        <family val="2"/>
      </rPr>
      <t>OITAKYOWA</t>
    </r>
  </si>
  <si>
    <t/>
    <r>
      <rPr>
        <u/>
        <sz val="10.5"/>
        <color theme="10"/>
        <rFont val="Calibri"/>
        <family val="2"/>
      </rPr>
      <t>http://www.oitakyowa.co.jp</t>
    </r>
  </si>
  <si>
    <t/>
    <r>
      <rPr>
        <u/>
        <sz val="10.5"/>
        <color theme="10"/>
        <rFont val="Calibri"/>
        <family val="2"/>
      </rPr>
      <t xml:space="preserve">ALIMENTOS Y FRUTOS</t>
    </r>
  </si>
  <si>
    <t/>
    <r>
      <rPr>
        <u/>
        <sz val="10.5"/>
        <color theme="10"/>
        <rFont val="Calibri"/>
        <family val="2"/>
      </rPr>
      <t>http://www.alifrut.cl</t>
    </r>
  </si>
  <si>
    <t/>
    <r>
      <rPr>
        <u/>
        <sz val="10.5"/>
        <color theme="10"/>
        <rFont val="Calibri"/>
        <family val="2"/>
      </rPr>
      <t>http://www.thuesen-jensen.dk</t>
    </r>
  </si>
  <si>
    <t/>
    <r>
      <rPr>
        <u/>
        <sz val="10.5"/>
        <color theme="10"/>
        <rFont val="Calibri"/>
        <family val="2"/>
      </rPr>
      <t>tj@thuesen-jensen.dk</t>
    </r>
  </si>
  <si>
    <t/>
    <r>
      <rPr>
        <u/>
        <sz val="10.5"/>
        <color theme="10"/>
        <rFont val="Calibri"/>
        <family val="2"/>
      </rPr>
      <t xml:space="preserve">THUESEN JENSEN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</si>
  <si>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其他,办公文具,化工产品,医药保健品及医疗器械,卫浴设备,园林用品,大型机械及设备,家具,家居装饰品,工具,工程机械,工艺陶瓷,服装饰物及配件,玩具,玻璃工艺品,电子电气产品,礼品及赠品,钟表眼镜,餐厨用具</t>
    </r>
  </si>
  <si>
    <t/>
    <r>
      <rPr>
        <u/>
        <sz val="10.5"/>
        <color theme="10"/>
        <rFont val="Calibri"/>
        <family val="2"/>
      </rPr>
      <t>88jin@hananet.net</t>
    </r>
  </si>
  <si>
    <t/>
    <r>
      <rPr>
        <u/>
        <sz val="10.5"/>
        <color theme="10"/>
        <rFont val="Calibri"/>
        <family val="2"/>
      </rPr>
      <t>http://www.hananet.net</t>
    </r>
  </si>
  <si>
    <t/>
    <r>
      <rPr>
        <u/>
        <sz val="10.5"/>
        <color theme="10"/>
        <rFont val="Calibri"/>
        <family val="2"/>
      </rPr>
      <t xml:space="preserve">BANDO ENTERPRISE &amp;</t>
    </r>
  </si>
  <si>
    <t/>
    <r>
      <rPr>
        <u/>
        <sz val="10.5"/>
        <color theme="10"/>
        <rFont val="Calibri"/>
        <family val="2"/>
      </rPr>
      <t>delmennets2004@yahoo.com</t>
    </r>
  </si>
  <si>
    <t/>
    <r>
      <rPr>
        <u/>
        <sz val="10.5"/>
        <color theme="10"/>
        <rFont val="Calibri"/>
        <family val="2"/>
      </rPr>
      <t xml:space="preserve">DELMEN MOSQUITO SCREENS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</si>
  <si>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体育及旅游休闲用品,其他,卫浴设备,家具,家用电器,玻璃工艺品,电子消费品及信息产品,箱包,餐厨用具</t>
    </r>
  </si>
  <si>
    <t/>
    <r>
      <rPr>
        <u/>
        <sz val="10.5"/>
        <color theme="10"/>
        <rFont val="Calibri"/>
        <family val="2"/>
      </rPr>
      <t>mark@digitize.com.au</t>
    </r>
  </si>
  <si>
    <t/>
    <r>
      <rPr>
        <u/>
        <sz val="10.5"/>
        <color theme="10"/>
        <rFont val="Calibri"/>
        <family val="2"/>
      </rPr>
      <t>http://www.digitize.com.au</t>
    </r>
  </si>
  <si>
    <t/>
    <r>
      <rPr>
        <u/>
        <sz val="10.5"/>
        <color theme="10"/>
        <rFont val="Calibri"/>
        <family val="2"/>
      </rPr>
      <t xml:space="preserve">DIGITIZE AUSTRALIA</t>
    </r>
  </si>
  <si>
    <t/>
    <r>
      <rPr>
        <u/>
        <sz val="10.5"/>
        <color theme="10"/>
        <rFont val="Calibri"/>
        <family val="2"/>
      </rPr>
      <t>boonteck28@pacific.net.sg</t>
    </r>
  </si>
  <si>
    <t/>
    <r>
      <rPr>
        <u/>
        <sz val="10.5"/>
        <color theme="10"/>
        <rFont val="Calibri"/>
        <family val="2"/>
      </rPr>
      <t xml:space="preserve">BOON TECK TRADING</t>
    </r>
  </si>
  <si>
    <t/>
    <r>
      <rPr>
        <u/>
        <sz val="10.5"/>
        <color theme="10"/>
        <rFont val="Calibri"/>
        <family val="2"/>
      </rPr>
      <t xml:space="preserve">ARZUM AVRASYA DIS TICARET KOLLEKTIF SIRKETI IBRAHIM NURI KOLBASI VE ORTAKLARI</t>
    </r>
  </si>
  <si>
    <t/>
    <r>
      <rPr>
        <u/>
        <sz val="10.5"/>
        <color theme="10"/>
        <rFont val="Calibri"/>
        <family val="2"/>
      </rPr>
      <t>http://www.eltop.com.hk</t>
    </r>
  </si>
  <si>
    <t/>
    <r>
      <rPr>
        <u/>
        <sz val="10.5"/>
        <color theme="10"/>
        <rFont val="Calibri"/>
        <family val="2"/>
      </rPr>
      <t>evawan@eltop.com.hk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</si>
  <si>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体育及旅游休闲用品,其他,医药保健品及医疗器械,园林用品,玩具,餐厨用具</t>
    </r>
  </si>
  <si>
    <t/>
    <r>
      <rPr>
        <u/>
        <sz val="10.5"/>
        <color theme="10"/>
        <rFont val="Calibri"/>
        <family val="2"/>
      </rPr>
      <t>fortuneperfect@netvigator.com</t>
    </r>
  </si>
  <si>
    <t/>
    <r>
      <rPr>
        <u/>
        <sz val="10.5"/>
        <color theme="10"/>
        <rFont val="Calibri"/>
        <family val="2"/>
      </rPr>
      <t xml:space="preserve">
FORTUNE PERFECT</t>
    </r>
  </si>
  <si>
    <t/>
    <r>
      <rPr>
        <u/>
        <sz val="10.5"/>
        <color theme="10"/>
        <rFont val="Calibri"/>
        <family val="2"/>
      </rPr>
      <t xml:space="preserve">JOEBEEGH TRADING ENTERPRISE</t>
    </r>
  </si>
  <si>
    <t/>
    <r>
      <rPr>
        <u/>
        <sz val="10.5"/>
        <color theme="10"/>
        <rFont val="Calibri"/>
        <family val="2"/>
      </rPr>
      <t>collinsadex@yahoo.com</t>
    </r>
  </si>
  <si>
    <t/>
    <r>
      <rPr>
        <u/>
        <sz val="10.5"/>
        <color theme="10"/>
        <rFont val="Calibri"/>
        <family val="2"/>
      </rPr>
      <t xml:space="preserve">BAJA OPTICAL</t>
    </r>
  </si>
  <si>
    <t/>
    <r>
      <rPr>
        <u/>
        <sz val="10.5"/>
        <color theme="10"/>
        <rFont val="Calibri"/>
        <family val="2"/>
      </rPr>
      <t>bajaoptical@netscape.net</t>
    </r>
  </si>
  <si>
    <t/>
    <r>
      <rPr>
        <u/>
        <sz val="10.5"/>
        <color theme="10"/>
        <rFont val="Calibri"/>
        <family val="2"/>
      </rPr>
      <t xml:space="preserve">BIJL BIJOU</t>
    </r>
  </si>
  <si>
    <t/>
    <r>
      <rPr>
        <u/>
        <sz val="10.5"/>
        <color theme="10"/>
        <rFont val="Calibri"/>
        <family val="2"/>
      </rPr>
      <t>EDDINGTONS</t>
    </r>
  </si>
  <si>
    <t/>
    <r>
      <rPr>
        <u/>
        <sz val="10.5"/>
        <color theme="10"/>
        <rFont val="Calibri"/>
        <family val="2"/>
      </rPr>
      <t>richardw@eddingtons.co.uk</t>
    </r>
  </si>
  <si>
    <t/>
    <r>
      <rPr>
        <u/>
        <sz val="10.5"/>
        <color theme="10"/>
        <rFont val="Calibri"/>
        <family val="2"/>
      </rPr>
      <t>http://www.eddingtons.co.uk</t>
    </r>
  </si>
  <si>
    <t/>
    <r>
      <rPr>
        <u/>
        <sz val="10.5"/>
        <color theme="10"/>
        <rFont val="Calibri"/>
        <family val="2"/>
      </rPr>
      <t>http://www.itelgua.com</t>
    </r>
  </si>
  <si>
    <t/>
    <r>
      <rPr>
        <u/>
        <sz val="10.5"/>
        <color theme="10"/>
        <rFont val="Calibri"/>
        <family val="2"/>
      </rPr>
      <t xml:space="preserve">CONEXPRES SOCIEDAD ANONIMA</t>
    </r>
  </si>
  <si>
    <t/>
    <r>
      <rPr>
        <u/>
        <sz val="10.5"/>
        <color theme="10"/>
        <rFont val="Calibri"/>
        <family val="2"/>
      </rPr>
      <t>alq.itrac@.itelgua.com</t>
    </r>
  </si>
  <si>
    <t/>
    <r>
      <rPr>
        <u/>
        <sz val="10.5"/>
        <color theme="10"/>
        <rFont val="Calibri"/>
        <family val="2"/>
      </rPr>
      <t>http://www.usmart-web.com</t>
    </r>
  </si>
  <si>
    <t/>
    <r>
      <rPr>
        <u/>
        <sz val="10.5"/>
        <color theme="10"/>
        <rFont val="Calibri"/>
        <family val="2"/>
      </rPr>
      <t>taguchi@usmart-web.com</t>
    </r>
  </si>
  <si>
    <t/>
    <r>
      <rPr>
        <u/>
        <sz val="10.5"/>
        <color theme="10"/>
        <rFont val="Calibri"/>
        <family val="2"/>
      </rPr>
      <t xml:space="preserve">HYPER CONVENICNECE US MART</t>
    </r>
  </si>
  <si>
    <t/>
    <r>
      <rPr>
        <u/>
        <sz val="10.5"/>
        <color theme="10"/>
        <rFont val="Calibri"/>
        <family val="2"/>
      </rPr>
      <t>info@ebonushk.com</t>
    </r>
  </si>
  <si>
    <t/>
    <r>
      <rPr>
        <u/>
        <sz val="10.5"/>
        <color theme="10"/>
        <rFont val="Calibri"/>
        <family val="2"/>
      </rPr>
      <t xml:space="preserve">E BONUS ENTERPRISES</t>
    </r>
  </si>
  <si>
    <t/>
    <r>
      <rPr>
        <u/>
        <sz val="10.5"/>
        <color theme="10"/>
        <rFont val="Calibri"/>
        <family val="2"/>
      </rPr>
      <t>http://www.ebonushk.com</t>
    </r>
  </si>
  <si>
    <t/>
    <r>
      <rPr>
        <u/>
        <sz val="10.5"/>
        <color theme="10"/>
        <rFont val="Calibri"/>
        <family val="2"/>
      </rPr>
      <t xml:space="preserve">GREEN APPLE (HONG KONG)</t>
    </r>
  </si>
  <si>
    <t/>
    <r>
      <rPr>
        <u/>
        <sz val="10.5"/>
        <color theme="10"/>
        <rFont val="Calibri"/>
        <family val="2"/>
      </rPr>
      <t>kittng@hotmail.com</t>
    </r>
  </si>
  <si>
    <t/>
    <r>
      <rPr>
        <u/>
        <sz val="10.5"/>
        <color theme="10"/>
        <rFont val="Calibri"/>
        <family val="2"/>
      </rPr>
      <t>http://www.miele.be</t>
    </r>
  </si>
  <si>
    <t/>
    <r>
      <rPr>
        <u/>
        <sz val="10.5"/>
        <color theme="10"/>
        <rFont val="Calibri"/>
        <family val="2"/>
      </rPr>
      <t xml:space="preserve">N V MIELE</t>
    </r>
  </si>
  <si>
    <t/>
    <r>
      <rPr>
        <u/>
        <sz val="10.5"/>
        <color theme="10"/>
        <rFont val="Calibri"/>
        <family val="2"/>
      </rPr>
      <t>info@miele.be</t>
    </r>
  </si>
  <si>
    <t/>
    <r>
      <rPr>
        <u/>
        <sz val="10.5"/>
        <color theme="10"/>
        <rFont val="Calibri"/>
        <family val="2"/>
      </rPr>
      <t>http://www.alibey.com</t>
    </r>
  </si>
  <si>
    <t/>
    <r>
      <rPr>
        <u/>
        <sz val="10.5"/>
        <color theme="10"/>
        <rFont val="Calibri"/>
        <family val="2"/>
      </rPr>
      <t xml:space="preserve">ALI BEY GIDA VE TEMEL IHTIYAC MADDELERI MUESSESELERI A S</t>
    </r>
  </si>
  <si>
    <t/>
    <r>
      <rPr>
        <u/>
        <sz val="10.5"/>
        <color theme="10"/>
        <rFont val="Calibri"/>
        <family val="2"/>
      </rPr>
      <t>abm@alibey.com</t>
    </r>
  </si>
  <si>
    <t/>
    <r>
      <rPr>
        <u/>
        <sz val="10.5"/>
        <color theme="10"/>
        <rFont val="Calibri"/>
        <family val="2"/>
      </rPr>
      <t>cherry@amarttrading.com</t>
    </r>
  </si>
  <si>
    <t/>
    <r>
      <rPr>
        <u/>
        <sz val="10.5"/>
        <color theme="10"/>
        <rFont val="Calibri"/>
        <family val="2"/>
      </rPr>
      <t xml:space="preserve">AMART TRADING</t>
    </r>
  </si>
  <si>
    <t/>
    <r>
      <rPr>
        <u/>
        <sz val="10.5"/>
        <color theme="10"/>
        <rFont val="Calibri"/>
        <family val="2"/>
      </rPr>
      <t>http://www.amarttrading.com</t>
    </r>
  </si>
  <si>
    <t/>
    <r>
      <rPr>
        <u/>
        <sz val="10.5"/>
        <color theme="10"/>
        <rFont val="Calibri"/>
        <family val="2"/>
      </rPr>
      <t xml:space="preserve">ASKAR INTERNATIONAL IMPORTS &amp; EXPORTS</t>
    </r>
  </si>
  <si>
    <t/>
    <r>
      <rPr>
        <u/>
        <sz val="10.5"/>
        <color theme="10"/>
        <rFont val="Calibri"/>
        <family val="2"/>
      </rPr>
      <t>http://www.askarint.com</t>
    </r>
  </si>
  <si>
    <t/>
    <r>
      <rPr>
        <u/>
        <sz val="10.5"/>
        <color theme="10"/>
        <rFont val="Calibri"/>
        <family val="2"/>
      </rPr>
      <t>ahsan@askarint.com</t>
    </r>
  </si>
  <si>
    <t/>
    <r>
      <rPr>
        <u/>
        <sz val="10.5"/>
        <color theme="10"/>
        <rFont val="Calibri"/>
        <family val="2"/>
      </rPr>
      <t>d.hennick@attbi.com</t>
    </r>
  </si>
  <si>
    <t/>
    <r>
      <rPr>
        <u/>
        <sz val="10.5"/>
        <color theme="10"/>
        <rFont val="Calibri"/>
        <family val="2"/>
      </rPr>
      <t>http://www.appraisalhouse.net</t>
    </r>
  </si>
  <si>
    <t/>
    <r>
      <rPr>
        <u/>
        <sz val="10.5"/>
        <color theme="10"/>
        <rFont val="Calibri"/>
        <family val="2"/>
      </rPr>
      <t xml:space="preserve">D CHARLES</t>
    </r>
  </si>
  <si>
    <t/>
    <r>
      <rPr>
        <u/>
        <sz val="10.5"/>
        <color theme="10"/>
        <rFont val="Calibri"/>
        <family val="2"/>
      </rPr>
      <t>http://www.norengros.com</t>
    </r>
  </si>
  <si>
    <t/>
    <r>
      <rPr>
        <u/>
        <sz val="10.5"/>
        <color theme="10"/>
        <rFont val="Calibri"/>
        <family val="2"/>
      </rPr>
      <t xml:space="preserve">K J BRUSDAL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</si>
  <si>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办公文具,化工产品,医药保健品及医疗器械,卫浴设备,大型机械及设备,家具,家用纺织品,玩具,电子消费品及信息产品,节日用品,食品,餐厨用具</t>
    </r>
  </si>
  <si>
    <t/>
    <r>
      <rPr>
        <u/>
        <sz val="10.5"/>
        <color theme="10"/>
        <rFont val="Calibri"/>
        <family val="2"/>
      </rPr>
      <t>johs.olsen@norengros.com</t>
    </r>
  </si>
  <si>
    <t/>
    <r>
      <rPr>
        <u/>
        <sz val="10.5"/>
        <color theme="10"/>
        <rFont val="Calibri"/>
        <family val="2"/>
      </rPr>
      <t xml:space="preserve">SHIMAOKA SHOTEN</t>
    </r>
  </si>
  <si>
    <t/>
    <r>
      <rPr>
        <u/>
        <sz val="10.5"/>
        <color theme="10"/>
        <rFont val="Calibri"/>
        <family val="2"/>
      </rPr>
      <t>apsgifts@hotmail.com</t>
    </r>
  </si>
  <si>
    <t/>
    <r>
      <rPr>
        <u/>
        <sz val="10.5"/>
        <color theme="10"/>
        <rFont val="Calibri"/>
        <family val="2"/>
      </rPr>
      <t>http://www.bombaysocks.com</t>
    </r>
  </si>
  <si>
    <t/>
    <r>
      <rPr>
        <u/>
        <sz val="10.5"/>
        <color theme="10"/>
        <rFont val="Calibri"/>
        <family val="2"/>
      </rPr>
      <t xml:space="preserve">SAUDI AMERICAN BANK</t>
    </r>
  </si>
  <si>
    <t/>
    <r>
      <rPr>
        <u/>
        <sz val="10.5"/>
        <color theme="10"/>
        <rFont val="Calibri"/>
        <family val="2"/>
      </rPr>
      <t>khalafalkhalaf@yahoo.com</t>
    </r>
  </si>
  <si>
    <t/>
    <r>
      <rPr>
        <u/>
        <sz val="10.5"/>
        <color theme="10"/>
        <rFont val="Calibri"/>
        <family val="2"/>
      </rPr>
      <t>http://www.samba.com.sa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</si>
  <si>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个人护理用具,其他,家具,家居装饰品,家用电器,照明产品,玻璃工艺品,餐厨用具</t>
    </r>
  </si>
  <si>
    <t/>
    <r>
      <rPr>
        <u/>
        <sz val="10.5"/>
        <color theme="10"/>
        <rFont val="Calibri"/>
        <family val="2"/>
      </rPr>
      <t>microind2@hotmail.com</t>
    </r>
  </si>
  <si>
    <t/>
    <r>
      <rPr>
        <u/>
        <sz val="10.5"/>
        <color theme="10"/>
        <rFont val="Calibri"/>
        <family val="2"/>
      </rPr>
      <t>http://www.mti-microtech.com</t>
    </r>
  </si>
  <si>
    <t/>
    <r>
      <rPr>
        <u/>
        <sz val="10.5"/>
        <color theme="10"/>
        <rFont val="Calibri"/>
        <family val="2"/>
      </rPr>
      <t xml:space="preserve">MICROTECH INDUSTRIES</t>
    </r>
  </si>
  <si>
    <t/>
    <r>
      <rPr>
        <u/>
        <sz val="10.5"/>
        <color theme="10"/>
        <rFont val="Calibri"/>
        <family val="2"/>
      </rPr>
      <t>msw@vsnl.com</t>
    </r>
  </si>
  <si>
    <t/>
    <r>
      <rPr>
        <u/>
        <sz val="10.5"/>
        <color theme="10"/>
        <rFont val="Calibri"/>
        <family val="2"/>
      </rPr>
      <t xml:space="preserve">MITIAL STEEL WORKS</t>
    </r>
  </si>
  <si>
    <t/>
    <r>
      <rPr>
        <u/>
        <sz val="10.5"/>
        <color theme="10"/>
        <rFont val="Calibri"/>
        <family val="2"/>
      </rPr>
      <t>ET&amp;TASIA</t>
    </r>
  </si>
  <si>
    <t/>
    <r>
      <rPr>
        <u/>
        <sz val="10.5"/>
        <color theme="10"/>
        <rFont val="Calibri"/>
        <family val="2"/>
      </rPr>
      <t>ett.gz@lycos.com</t>
    </r>
  </si>
  <si>
    <t/>
    <r>
      <rPr>
        <u/>
        <sz val="10.5"/>
        <color theme="10"/>
        <rFont val="Calibri"/>
        <family val="2"/>
      </rPr>
      <t>helpdesk@sony.fi</t>
    </r>
  </si>
  <si>
    <t/>
    <r>
      <rPr>
        <u/>
        <sz val="10.5"/>
        <color theme="10"/>
        <rFont val="Calibri"/>
        <family val="2"/>
      </rPr>
      <t>http://www.sony.fi</t>
    </r>
  </si>
  <si>
    <t/>
    <r>
      <rPr>
        <u/>
        <sz val="10.5"/>
        <color theme="10"/>
        <rFont val="Calibri"/>
        <family val="2"/>
      </rPr>
      <t xml:space="preserve">SONY FINLAND</t>
    </r>
  </si>
  <si>
    <t/>
    <r>
      <rPr>
        <u/>
        <sz val="10.5"/>
        <color theme="10"/>
        <rFont val="Calibri"/>
        <family val="2"/>
      </rPr>
      <t xml:space="preserve">BLUE DOT IMPORTS</t>
    </r>
  </si>
  <si>
    <t/>
    <r>
      <rPr>
        <u/>
        <sz val="10.5"/>
        <color theme="10"/>
        <rFont val="Calibri"/>
        <family val="2"/>
      </rPr>
      <t>http://www.bluedotimports.com</t>
    </r>
  </si>
  <si>
    <t/>
    <r>
      <rPr>
        <u/>
        <sz val="10.5"/>
        <color theme="10"/>
        <rFont val="Calibri"/>
        <family val="2"/>
      </rPr>
      <t>info@bluedotimports.com</t>
    </r>
  </si>
  <si>
    <t/>
    <r>
      <rPr>
        <u/>
        <sz val="10.5"/>
        <color theme="10"/>
        <rFont val="Calibri"/>
        <family val="2"/>
      </rPr>
      <t>ntn@pacific.net.hk</t>
    </r>
  </si>
  <si>
    <t/>
    <r>
      <rPr>
        <u/>
        <sz val="10.5"/>
        <color theme="10"/>
        <rFont val="Calibri"/>
        <family val="2"/>
      </rPr>
      <t xml:space="preserve">DITCO (HK)</t>
    </r>
  </si>
  <si>
    <t/>
    <r>
      <rPr>
        <u/>
        <sz val="10.5"/>
        <color theme="10"/>
        <rFont val="Calibri"/>
        <family val="2"/>
      </rPr>
      <t>http://www.schadebo.nl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</si>
  <si>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五金,体育及旅游休闲用品,其他,家具,家居装饰品,建筑及装饰材料,汽车配件,玻璃工艺品,餐厨用具</t>
    </r>
  </si>
  <si>
    <t/>
    <r>
      <rPr>
        <u/>
        <sz val="10.5"/>
        <color theme="10"/>
        <rFont val="Calibri"/>
        <family val="2"/>
      </rPr>
      <t>info@schadebo.nl</t>
    </r>
  </si>
  <si>
    <t/>
    <r>
      <rPr>
        <u/>
        <sz val="10.5"/>
        <color theme="10"/>
        <rFont val="Calibri"/>
        <family val="2"/>
      </rPr>
      <t xml:space="preserve">RENE VAN DER POL</t>
    </r>
  </si>
  <si>
    <t/>
    <r>
      <rPr>
        <u/>
        <sz val="10.5"/>
        <color theme="10"/>
        <rFont val="Calibri"/>
        <family val="2"/>
      </rPr>
      <t>GEOS</t>
    </r>
  </si>
  <si>
    <t/>
    <r>
      <rPr>
        <u/>
        <sz val="10.5"/>
        <color theme="10"/>
        <rFont val="Calibri"/>
        <family val="2"/>
      </rPr>
      <t>yunjin5@chol.net</t>
    </r>
  </si>
  <si>
    <t/>
    <r>
      <rPr>
        <u/>
        <sz val="10.5"/>
        <color theme="10"/>
        <rFont val="Calibri"/>
        <family val="2"/>
      </rPr>
      <t>http://www.geos-corp.com</t>
    </r>
  </si>
  <si>
    <t/>
    <r>
      <rPr>
        <u/>
        <sz val="10.5"/>
        <color theme="10"/>
        <rFont val="Calibri"/>
        <family val="2"/>
      </rPr>
      <t>http://www.roma.co.uk</t>
    </r>
  </si>
  <si>
    <t/>
    <r>
      <rPr>
        <u/>
        <sz val="10.5"/>
        <color theme="10"/>
        <rFont val="Calibri"/>
        <family val="2"/>
      </rPr>
      <t>sales@roma.co.uk</t>
    </r>
  </si>
  <si>
    <t/>
    <r>
      <rPr>
        <u/>
        <sz val="10.5"/>
        <color theme="10"/>
        <rFont val="Calibri"/>
        <family val="2"/>
      </rPr>
      <t xml:space="preserve">ROMA INTERNATIONAL P L C</t>
    </r>
  </si>
  <si>
    <t/>
    <r>
      <rPr>
        <u/>
        <sz val="10.5"/>
        <color theme="10"/>
        <rFont val="Calibri"/>
        <family val="2"/>
      </rPr>
      <t>http://www.eskay.co.in</t>
    </r>
  </si>
  <si>
    <t/>
    <r>
      <rPr>
        <u/>
        <sz val="10.5"/>
        <color theme="10"/>
        <rFont val="Calibri"/>
        <family val="2"/>
      </rPr>
      <t xml:space="preserve">ESKAY HOME COLLECTIONS P</t>
    </r>
  </si>
  <si>
    <t/>
    <r>
      <rPr>
        <u/>
        <sz val="10.5"/>
        <color theme="10"/>
        <rFont val="Calibri"/>
        <family val="2"/>
      </rPr>
      <t>ram@eskay.co.in</t>
    </r>
  </si>
  <si>
    <t/>
    <r>
      <rPr>
        <u/>
        <sz val="10.5"/>
        <color theme="10"/>
        <rFont val="Calibri"/>
        <family val="2"/>
      </rPr>
      <t>bartondesignsource@hotmail.com</t>
    </r>
  </si>
  <si>
    <t/>
    <r>
      <rPr>
        <u/>
        <sz val="10.5"/>
        <color theme="10"/>
        <rFont val="Calibri"/>
        <family val="2"/>
      </rPr>
      <t xml:space="preserve">BARTON DESIGN SOURCE</t>
    </r>
  </si>
  <si>
    <t/>
    <r>
      <rPr>
        <u/>
        <sz val="10.5"/>
        <color theme="10"/>
        <rFont val="Calibri"/>
        <family val="2"/>
      </rPr>
      <t>chrjlm.groupe@aline.pf</t>
    </r>
  </si>
  <si>
    <t/>
    <r>
      <rPr>
        <u/>
        <sz val="10.5"/>
        <color theme="10"/>
        <rFont val="Calibri"/>
        <family val="2"/>
      </rPr>
      <t>http://www.aline.pf</t>
    </r>
  </si>
  <si>
    <t/>
    <r>
      <rPr>
        <u/>
        <sz val="10.5"/>
        <color theme="10"/>
        <rFont val="Calibri"/>
        <family val="2"/>
      </rPr>
      <t xml:space="preserve">GROUPE ALINE TAHITI</t>
    </r>
  </si>
  <si>
    <t/>
    <r>
      <rPr>
        <u/>
        <sz val="10.5"/>
        <color theme="10"/>
        <rFont val="Calibri"/>
        <family val="2"/>
      </rPr>
      <t>http://www.luxaplast.be</t>
    </r>
  </si>
  <si>
    <t/>
    <r>
      <rPr>
        <u/>
        <sz val="10.5"/>
        <color theme="10"/>
        <rFont val="Calibri"/>
        <family val="2"/>
      </rPr>
      <t>LUXAPLAST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</si>
  <si>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体育及旅游休闲用品,其他,家具,家居装饰品,家用电器,家用纺织品,照明产品,玻璃工艺品,箱包,节日用品,食品,餐厨用具</t>
    </r>
  </si>
  <si>
    <t/>
    <r>
      <rPr>
        <u/>
        <sz val="10.5"/>
        <color theme="10"/>
        <rFont val="Calibri"/>
        <family val="2"/>
      </rPr>
      <t>cburnell@nwlink.com</t>
    </r>
  </si>
  <si>
    <t/>
    <r>
      <rPr>
        <u/>
        <sz val="10.5"/>
        <color theme="10"/>
        <rFont val="Calibri"/>
        <family val="2"/>
      </rPr>
      <t xml:space="preserve">CBD INTERNATIONAL</t>
    </r>
  </si>
  <si>
    <t/>
    <r>
      <rPr>
        <u/>
        <sz val="10.5"/>
        <color theme="10"/>
        <rFont val="Calibri"/>
        <family val="2"/>
      </rPr>
      <t>http://www.nwlink.com</t>
    </r>
  </si>
  <si>
    <t/>
    <r>
      <rPr>
        <u/>
        <sz val="10.5"/>
        <color theme="10"/>
        <rFont val="Calibri"/>
        <family val="2"/>
      </rPr>
      <t xml:space="preserve">BEST PRICE BALLOONS</t>
    </r>
  </si>
  <si>
    <t/>
    <r>
      <rPr>
        <u/>
        <sz val="10.5"/>
        <color theme="10"/>
        <rFont val="Calibri"/>
        <family val="2"/>
      </rPr>
      <t xml:space="preserve">
JLR ENGINEERING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</si>
  <si>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其他,医药保健品及医疗器械,家具,建筑及装饰材料,玻璃工艺品,鞋,餐厨用具</t>
    </r>
  </si>
  <si>
    <t/>
    <r>
      <rPr>
        <u/>
        <sz val="10.5"/>
        <color theme="10"/>
        <rFont val="Calibri"/>
        <family val="2"/>
      </rPr>
      <t>jlroussety@intnet.mu</t>
    </r>
  </si>
  <si>
    <t/>
    <r>
      <rPr>
        <u/>
        <sz val="10.5"/>
        <color theme="10"/>
        <rFont val="Calibri"/>
        <family val="2"/>
      </rPr>
      <t>http://www.jlrengineering.com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</si>
  <si>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其他,医药保健品及医疗器械,家具,家居装饰品,玩具,电子消费品及信息产品,食品,餐厨用具</t>
    </r>
  </si>
  <si>
    <t/>
    <r>
      <rPr>
        <u/>
        <sz val="10.5"/>
        <color theme="10"/>
        <rFont val="Calibri"/>
        <family val="2"/>
      </rPr>
      <t>db5408@ebtnet.net</t>
    </r>
  </si>
  <si>
    <t/>
    <r>
      <rPr>
        <u/>
        <sz val="10.5"/>
        <color theme="10"/>
        <rFont val="Calibri"/>
        <family val="2"/>
      </rPr>
      <t xml:space="preserve">COLLINS ELECTRONICS</t>
    </r>
  </si>
  <si>
    <t/>
    <r>
      <rPr>
        <u/>
        <sz val="10.5"/>
        <color theme="10"/>
        <rFont val="Calibri"/>
        <family val="2"/>
      </rPr>
      <t>http://www.cm1.ethome.net.tw</t>
    </r>
  </si>
  <si>
    <t/>
    <r>
      <rPr>
        <u/>
        <sz val="10.5"/>
        <color theme="10"/>
        <rFont val="Calibri"/>
        <family val="2"/>
      </rPr>
      <t xml:space="preserve">ABLE CANADA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</si>
  <si>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卫浴设备,大型机械及设备,家具,家居用品,家居装饰品,家用电器,家用纺织品,工具,工艺陶瓷,建筑及装饰材料,服装饰物及配件,汽车配件,照明产品,玩具,玻璃工艺品,电子消费品及信息产品,编织及藤铁工艺品,节日用品,鞋,食品,餐厨用具</t>
    </r>
  </si>
  <si>
    <t/>
    <r>
      <rPr>
        <u/>
        <sz val="10.5"/>
        <color theme="10"/>
        <rFont val="Calibri"/>
        <family val="2"/>
      </rPr>
      <t>alexandercheng@canada.com</t>
    </r>
  </si>
  <si>
    <t/>
    <r>
      <rPr>
        <u/>
        <sz val="10.5"/>
        <color theme="10"/>
        <rFont val="Calibri"/>
        <family val="2"/>
      </rPr>
      <t>http://www.canada.com</t>
    </r>
  </si>
  <si>
    <t/>
    <r>
      <rPr>
        <u/>
        <sz val="10.5"/>
        <color theme="10"/>
        <rFont val="Calibri"/>
        <family val="2"/>
      </rPr>
      <t>cad@nline.it</t>
    </r>
  </si>
  <si>
    <t/>
    <r>
      <rPr>
        <u/>
        <sz val="10.5"/>
        <color theme="10"/>
        <rFont val="Calibri"/>
        <family val="2"/>
      </rPr>
      <t>http://www.caditaly.it</t>
    </r>
  </si>
  <si>
    <t/>
    <r>
      <rPr>
        <u/>
        <sz val="10.5"/>
        <color theme="10"/>
        <rFont val="Calibri"/>
        <family val="2"/>
      </rPr>
      <t xml:space="preserve">C A D</t>
    </r>
  </si>
  <si>
    <t/>
    <r>
      <rPr>
        <u/>
        <sz val="10.5"/>
        <color theme="10"/>
        <rFont val="Calibri"/>
        <family val="2"/>
      </rPr>
      <t xml:space="preserve">CHINA BUSINESS LINK</t>
    </r>
  </si>
  <si>
    <t/>
    <r>
      <rPr>
        <u/>
        <sz val="10.5"/>
        <color theme="10"/>
        <rFont val="Calibri"/>
        <family val="2"/>
      </rPr>
      <t>cbl@onetel.net.uk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</si>
  <si>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体育及旅游休闲用品,其他,服装饰物及配件,电子消费品及信息产品,箱包,鞋,餐厨用具</t>
    </r>
  </si>
  <si>
    <t/>
    <r>
      <rPr>
        <u/>
        <sz val="10.5"/>
        <color theme="10"/>
        <rFont val="Calibri"/>
        <family val="2"/>
      </rPr>
      <t>http://www.onetel.net.uk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</si>
  <si>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体育及旅游休闲用品,其他,医药保健品及医疗器械,家具,照明产品,玻璃工艺品,箱包,节日用品,鞋,餐厨用具</t>
    </r>
  </si>
  <si>
    <t/>
    <r>
      <rPr>
        <u/>
        <sz val="10.5"/>
        <color theme="10"/>
        <rFont val="Calibri"/>
        <family val="2"/>
      </rPr>
      <t>dan8wkl@yahoo.com</t>
    </r>
  </si>
  <si>
    <t/>
    <r>
      <rPr>
        <u/>
        <sz val="10.5"/>
        <color theme="10"/>
        <rFont val="Calibri"/>
        <family val="2"/>
      </rPr>
      <t xml:space="preserve">ADVANCE TECH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</si>
  <si>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个人护理用具,其他,工具,工程机械,汽车配件,照明产品,玩具,礼品及赠品,食品,餐厨用具</t>
    </r>
  </si>
  <si>
    <t/>
    <r>
      <rPr>
        <u/>
        <sz val="10.5"/>
        <color theme="10"/>
        <rFont val="Calibri"/>
        <family val="2"/>
      </rPr>
      <t>aribp@mail.datanet.hu</t>
    </r>
  </si>
  <si>
    <t/>
    <r>
      <rPr>
        <u/>
        <sz val="10.5"/>
        <color theme="10"/>
        <rFont val="Calibri"/>
        <family val="2"/>
      </rPr>
      <t>http://www.mail.datanet.hu</t>
    </r>
  </si>
  <si>
    <t/>
    <r>
      <rPr>
        <u/>
        <sz val="10.5"/>
        <color theme="10"/>
        <rFont val="Calibri"/>
        <family val="2"/>
      </rPr>
      <t xml:space="preserve">DANUBILUX TRADING</t>
    </r>
  </si>
  <si>
    <t/>
    <r>
      <rPr>
        <u/>
        <sz val="10.5"/>
        <color theme="10"/>
        <rFont val="Calibri"/>
        <family val="2"/>
      </rPr>
      <t xml:space="preserve">DAMILRAIN INTERNATIONAL</t>
    </r>
  </si>
  <si>
    <t/>
    <r>
      <rPr>
        <u/>
        <sz val="10.5"/>
        <color theme="10"/>
        <rFont val="Calibri"/>
        <family val="2"/>
      </rPr>
      <t>stonezone@mpx.com.au</t>
    </r>
  </si>
  <si>
    <t/>
    <r>
      <rPr>
        <u/>
        <sz val="10.5"/>
        <color theme="10"/>
        <rFont val="Calibri"/>
        <family val="2"/>
      </rPr>
      <t>http://www.damilrain.com.au</t>
    </r>
  </si>
  <si>
    <t/>
    <r>
      <rPr>
        <u/>
        <sz val="10.5"/>
        <color theme="10"/>
        <rFont val="Calibri"/>
        <family val="2"/>
      </rPr>
      <t xml:space="preserve">BRUEGGERSHEMKE &amp; REINKEMEIER</t>
    </r>
  </si>
  <si>
    <t/>
    <r>
      <rPr>
        <u/>
        <sz val="10.5"/>
        <color theme="10"/>
        <rFont val="Calibri"/>
        <family val="2"/>
      </rPr>
      <t>info@bur-kg.de</t>
    </r>
  </si>
  <si>
    <t/>
    <r>
      <rPr>
        <u/>
        <sz val="10.5"/>
        <color theme="10"/>
        <rFont val="Calibri"/>
        <family val="2"/>
      </rPr>
      <t>http://www.bur-kg.de</t>
    </r>
  </si>
  <si>
    <t/>
    <r>
      <rPr>
        <u/>
        <sz val="10.5"/>
        <color theme="10"/>
        <rFont val="Calibri"/>
        <family val="2"/>
      </rPr>
      <t>http://www.nordwest.com</t>
    </r>
  </si>
  <si>
    <t/>
    <r>
      <rPr>
        <u/>
        <sz val="10.5"/>
        <color theme="10"/>
        <rFont val="Calibri"/>
        <family val="2"/>
      </rPr>
      <t xml:space="preserve">NORDWEST HANDEL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</si>
  <si>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五金,体育及旅游休闲用品,卫浴设备,大型机械及设备,家用电器,工具,建筑及装饰材料,浴室用品,餐厨用具</t>
    </r>
  </si>
  <si>
    <t/>
    <r>
      <rPr>
        <u/>
        <sz val="10.5"/>
        <color theme="10"/>
        <rFont val="Calibri"/>
        <family val="2"/>
      </rPr>
      <t>info@nordwest.com</t>
    </r>
  </si>
  <si>
    <t/>
    <r>
      <rPr>
        <u/>
        <sz val="10.5"/>
        <color theme="10"/>
        <rFont val="Calibri"/>
        <family val="2"/>
      </rPr>
      <t>eblossom@public.qz.fj.cn</t>
    </r>
  </si>
  <si>
    <t/>
    <r>
      <rPr>
        <u/>
        <sz val="10.5"/>
        <color theme="10"/>
        <rFont val="Calibri"/>
        <family val="2"/>
      </rPr>
      <t xml:space="preserve">EVER BLOSSOM INTERMATIONAL</t>
    </r>
  </si>
  <si>
    <t/>
    <r>
      <rPr>
        <u/>
        <sz val="10.5"/>
        <color theme="10"/>
        <rFont val="Calibri"/>
        <family val="2"/>
      </rPr>
      <t xml:space="preserve">CARLRAY (SALES)</t>
    </r>
  </si>
  <si>
    <t/>
    <r>
      <rPr>
        <u/>
        <sz val="10.5"/>
        <color theme="10"/>
        <rFont val="Calibri"/>
        <family val="2"/>
      </rPr>
      <t>scottag@ihug.co.nz</t>
    </r>
  </si>
  <si>
    <t/>
    <r>
      <rPr>
        <u/>
        <sz val="10.5"/>
        <color theme="10"/>
        <rFont val="Calibri"/>
        <family val="2"/>
      </rPr>
      <t xml:space="preserve">SCOTT AGENCIES</t>
    </r>
  </si>
  <si>
    <t/>
    <r>
      <rPr>
        <u/>
        <sz val="10.5"/>
        <color theme="10"/>
        <rFont val="Calibri"/>
        <family val="2"/>
      </rPr>
      <t xml:space="preserve">GOTPAPPER PRESENTREKLAM</t>
    </r>
  </si>
  <si>
    <t/>
    <r>
      <rPr>
        <u/>
        <sz val="10.5"/>
        <color theme="10"/>
        <rFont val="Calibri"/>
        <family val="2"/>
      </rPr>
      <t>info@gotpapper.se</t>
    </r>
  </si>
  <si>
    <t/>
    <r>
      <rPr>
        <u/>
        <sz val="10.5"/>
        <color theme="10"/>
        <rFont val="Calibri"/>
        <family val="2"/>
      </rPr>
      <t>http://www.gotpapper.se</t>
    </r>
  </si>
  <si>
    <t/>
    <r>
      <rPr>
        <u/>
        <sz val="10.5"/>
        <color theme="10"/>
        <rFont val="Calibri"/>
        <family val="2"/>
      </rPr>
      <t>bruder@biznetvigator.com</t>
    </r>
  </si>
  <si>
    <t/>
    <r>
      <rPr>
        <u/>
        <sz val="10.5"/>
        <color theme="10"/>
        <rFont val="Calibri"/>
        <family val="2"/>
      </rPr>
      <t xml:space="preserve">JOHNSON S</t>
    </r>
  </si>
  <si>
    <t/>
    <r>
      <rPr>
        <u/>
        <sz val="10.5"/>
        <color theme="10"/>
        <rFont val="Calibri"/>
        <family val="2"/>
      </rPr>
      <t xml:space="preserve">H J L VERKAUFS- UND EINKAUFSDIENSTLEISTER</t>
    </r>
  </si>
  <si>
    <t/>
    <r>
      <rPr>
        <u/>
        <sz val="10.5"/>
        <color theme="10"/>
        <rFont val="Calibri"/>
        <family val="2"/>
      </rPr>
      <t>http://www.aims-worldrunning.org</t>
    </r>
  </si>
  <si>
    <t/>
    <r>
      <rPr>
        <u/>
        <sz val="10.5"/>
        <color theme="10"/>
        <rFont val="Calibri"/>
        <family val="2"/>
      </rPr>
      <t>MARATONS</t>
    </r>
  </si>
  <si>
    <t/>
    <r>
      <rPr>
        <u/>
        <sz val="10.5"/>
        <color theme="10"/>
        <rFont val="Calibri"/>
        <family val="2"/>
      </rPr>
      <t xml:space="preserve">HANLEY GLASS AND CHINA</t>
    </r>
  </si>
  <si>
    <t/>
    <r>
      <rPr>
        <u/>
        <sz val="10.5"/>
        <color theme="10"/>
        <rFont val="Calibri"/>
        <family val="2"/>
      </rPr>
      <t>hanleyglass@china5.globalnet.co.uk</t>
    </r>
  </si>
  <si>
    <t/>
    <r>
      <rPr>
        <u/>
        <sz val="10.5"/>
        <color theme="10"/>
        <rFont val="Calibri"/>
        <family val="2"/>
      </rPr>
      <t>http://www.china5.globalnet.co.uk</t>
    </r>
  </si>
  <si>
    <t/>
    <r>
      <rPr>
        <u/>
        <sz val="10.5"/>
        <color theme="10"/>
        <rFont val="Calibri"/>
        <family val="2"/>
      </rPr>
      <t xml:space="preserve">GREEN HILL METAL TRADING</t>
    </r>
  </si>
  <si>
    <t/>
    <r>
      <rPr>
        <u/>
        <sz val="10.5"/>
        <color theme="10"/>
        <rFont val="Calibri"/>
        <family val="2"/>
      </rPr>
      <t>aijazsm@hotmail.com</t>
    </r>
  </si>
  <si>
    <t/>
    <r>
      <rPr>
        <u/>
        <sz val="10.5"/>
        <color theme="10"/>
        <rFont val="Calibri"/>
        <family val="2"/>
      </rPr>
      <t xml:space="preserve">KITO MAROM</t>
    </r>
  </si>
  <si>
    <t/>
    <r>
      <rPr>
        <u/>
        <sz val="10.5"/>
        <color theme="10"/>
        <rFont val="Calibri"/>
        <family val="2"/>
      </rPr>
      <t>nir_las@zahav.net</t>
    </r>
    <r>
      <t>.il</t>
    </r>
  </si>
  <si>
    <t/>
    <r>
      <rPr>
        <u/>
        <sz val="10.5"/>
        <color theme="10"/>
        <rFont val="Calibri"/>
        <family val="2"/>
      </rPr>
      <t xml:space="preserve">GENERAL PRODUCTIONS</t>
    </r>
  </si>
  <si>
    <t/>
    <r>
      <rPr>
        <u/>
        <sz val="10.5"/>
        <color theme="10"/>
        <rFont val="Calibri"/>
        <family val="2"/>
      </rPr>
      <t>http://www.pocketmail.com</t>
    </r>
  </si>
  <si>
    <t/>
    <r>
      <rPr>
        <u/>
        <sz val="10.5"/>
        <color theme="10"/>
        <rFont val="Calibri"/>
        <family val="2"/>
      </rPr>
      <t>cl.audegiroux@pocketmail.com</t>
    </r>
  </si>
  <si>
    <t/>
    <r>
      <rPr>
        <u/>
        <sz val="10.5"/>
        <color theme="10"/>
        <rFont val="Calibri"/>
        <family val="2"/>
      </rPr>
      <t>http://www.mail1.stofanet.dk</t>
    </r>
  </si>
  <si>
    <t/>
    <r>
      <rPr>
        <u/>
        <sz val="10.5"/>
        <color theme="10"/>
        <rFont val="Calibri"/>
        <family val="2"/>
      </rPr>
      <t xml:space="preserve">E TRADE</t>
    </r>
  </si>
  <si>
    <t/>
    <r>
      <rPr>
        <u/>
        <sz val="10.5"/>
        <color theme="10"/>
        <rFont val="Calibri"/>
        <family val="2"/>
      </rPr>
      <t>nanking@mail1.stofanet.dk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</si>
  <si>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化工产品,医药保健品及医疗器械,大型机械及设备,家用电器,照明产品,玻璃工艺品,食品,餐厨用具</t>
    </r>
  </si>
  <si>
    <t/>
    <r>
      <rPr>
        <u/>
        <sz val="10.5"/>
        <color theme="10"/>
        <rFont val="Calibri"/>
        <family val="2"/>
      </rPr>
      <t xml:space="preserve">JENSEN KJOELESERVICE</t>
    </r>
  </si>
  <si>
    <t/>
    <r>
      <rPr>
        <u/>
        <sz val="10.5"/>
        <color theme="10"/>
        <rFont val="Calibri"/>
        <family val="2"/>
      </rPr>
      <t>yee122@juno.com</t>
    </r>
  </si>
  <si>
    <t/>
    <r>
      <rPr>
        <u/>
        <sz val="10.5"/>
        <color theme="10"/>
        <rFont val="Calibri"/>
        <family val="2"/>
      </rPr>
      <t xml:space="preserve">HAPPY FAMILIES RESTAURANT</t>
    </r>
  </si>
  <si>
    <t/>
    <r>
      <rPr>
        <u/>
        <sz val="10.5"/>
        <color theme="10"/>
        <rFont val="Calibri"/>
        <family val="2"/>
      </rPr>
      <t>dh_canada@hotmail.com</t>
    </r>
  </si>
  <si>
    <t/>
    <r>
      <rPr>
        <u/>
        <sz val="10.5"/>
        <color theme="10"/>
        <rFont val="Calibri"/>
        <family val="2"/>
      </rPr>
      <t xml:space="preserve">DEMETER HESPERIDES CANADA</t>
    </r>
  </si>
  <si>
    <t/>
    <r>
      <rPr>
        <u/>
        <sz val="10.5"/>
        <color theme="10"/>
        <rFont val="Calibri"/>
        <family val="2"/>
      </rPr>
      <t xml:space="preserve">BAY CITY</t>
    </r>
  </si>
  <si>
    <t/>
    <r>
      <rPr>
        <u/>
        <sz val="10.5"/>
        <color theme="10"/>
        <rFont val="Calibri"/>
        <family val="2"/>
      </rPr>
      <t>info@baycitysupply.com</t>
    </r>
  </si>
  <si>
    <t/>
    <r>
      <rPr>
        <u/>
        <sz val="10.5"/>
        <color theme="10"/>
        <rFont val="Calibri"/>
        <family val="2"/>
      </rPr>
      <t>http://www.baycitysupply.com</t>
    </r>
  </si>
  <si>
    <t/>
    <r>
      <rPr>
        <u/>
        <sz val="10.5"/>
        <color theme="10"/>
        <rFont val="Calibri"/>
        <family val="2"/>
      </rPr>
      <t xml:space="preserve">KENG FATT SDN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</si>
  <si>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其他,医药保健品及医疗器械,家具,家居用品,工艺陶瓷,节日用品,铁石装饰品及户外水疗设施,餐厨用具</t>
    </r>
  </si>
  <si>
    <t/>
    <r>
      <rPr>
        <u/>
        <sz val="10.5"/>
        <color theme="10"/>
        <rFont val="Calibri"/>
        <family val="2"/>
      </rPr>
      <t>kengfatt25@hotmail.com</t>
    </r>
  </si>
  <si>
    <t/>
    <r>
      <rPr>
        <u/>
        <sz val="10.5"/>
        <color theme="10"/>
        <rFont val="Calibri"/>
        <family val="2"/>
      </rPr>
      <t xml:space="preserve">BENICK BRANDS</t>
    </r>
  </si>
  <si>
    <t/>
    <r>
      <rPr>
        <u/>
        <sz val="10.5"/>
        <color theme="10"/>
        <rFont val="Calibri"/>
        <family val="2"/>
      </rPr>
      <t>clairechen@rogers.com</t>
    </r>
  </si>
  <si>
    <t/>
    <r>
      <rPr>
        <u/>
        <sz val="10.5"/>
        <color theme="10"/>
        <rFont val="Calibri"/>
        <family val="2"/>
      </rPr>
      <t xml:space="preserve">OWENMORE DISTRIBUTORS</t>
    </r>
  </si>
  <si>
    <t/>
    <r>
      <rPr>
        <u/>
        <sz val="10.5"/>
        <color theme="10"/>
        <rFont val="Calibri"/>
        <family val="2"/>
      </rPr>
      <t xml:space="preserve">LUYIN INDUSTRIAL</t>
    </r>
  </si>
  <si>
    <t/>
    <r>
      <rPr>
        <u/>
        <sz val="10.5"/>
        <color theme="10"/>
        <rFont val="Calibri"/>
        <family val="2"/>
      </rPr>
      <t>mls2001@sina.com</t>
    </r>
  </si>
  <si>
    <t/>
    <r>
      <rPr>
        <u/>
        <sz val="10.5"/>
        <color theme="10"/>
        <rFont val="Calibri"/>
        <family val="2"/>
      </rPr>
      <t>http://www.mls.net</t>
    </r>
  </si>
  <si>
    <t/>
    <r>
      <rPr>
        <u/>
        <sz val="10.5"/>
        <color theme="10"/>
        <rFont val="Calibri"/>
        <family val="2"/>
      </rPr>
      <t>info@euro-compect.nl</t>
    </r>
  </si>
  <si>
    <t/>
    <r>
      <rPr>
        <u/>
        <sz val="10.5"/>
        <color theme="10"/>
        <rFont val="Calibri"/>
        <family val="2"/>
      </rPr>
      <t>http://www.euro-compect.nl</t>
    </r>
  </si>
  <si>
    <t/>
    <r>
      <rPr>
        <u/>
        <sz val="10.5"/>
        <color theme="10"/>
        <rFont val="Calibri"/>
        <family val="2"/>
      </rPr>
      <t xml:space="preserve">GERARD VAN DEN BRINK</t>
    </r>
  </si>
  <si>
    <t/>
    <r>
      <rPr>
        <u/>
        <sz val="10.5"/>
        <color theme="10"/>
        <rFont val="Calibri"/>
        <family val="2"/>
      </rPr>
      <t>OIRA</t>
    </r>
  </si>
  <si>
    <t/>
    <r>
      <rPr>
        <u/>
        <sz val="10.5"/>
        <color theme="10"/>
        <rFont val="Calibri"/>
        <family val="2"/>
      </rPr>
      <t xml:space="preserve">DYNAMIC LINK</t>
    </r>
  </si>
  <si>
    <t/>
    <r>
      <rPr>
        <u/>
        <sz val="10.5"/>
        <color theme="10"/>
        <rFont val="Calibri"/>
        <family val="2"/>
      </rPr>
      <t>http://www.kabelfoon.nl</t>
    </r>
  </si>
  <si>
    <t/>
    <r>
      <rPr>
        <u/>
        <sz val="10.5"/>
        <color theme="10"/>
        <rFont val="Calibri"/>
        <family val="2"/>
      </rPr>
      <t>dynamic@kabelfoon.nl</t>
    </r>
  </si>
  <si>
    <t/>
    <r>
      <rPr>
        <u/>
        <sz val="10.5"/>
        <color theme="10"/>
        <rFont val="Calibri"/>
        <family val="2"/>
      </rPr>
      <t>mail@panaxappliance.com</t>
    </r>
  </si>
  <si>
    <t/>
    <r>
      <rPr>
        <u/>
        <sz val="10.5"/>
        <color theme="10"/>
        <rFont val="Calibri"/>
        <family val="2"/>
      </rPr>
      <t xml:space="preserve">PANAX APPLIANCES P LTD AND SHAILY ENGINEERING PLASTICS</t>
    </r>
  </si>
  <si>
    <t/>
    <r>
      <rPr>
        <u/>
        <sz val="10.5"/>
        <color theme="10"/>
        <rFont val="Calibri"/>
        <family val="2"/>
      </rPr>
      <t>http://www.panaxappliances.com</t>
    </r>
  </si>
  <si>
    <t/>
    <r>
      <rPr>
        <u/>
        <sz val="10.5"/>
        <color theme="10"/>
        <rFont val="Calibri"/>
        <family val="2"/>
      </rPr>
      <t>http://www.seldomseenknives.com</t>
    </r>
  </si>
  <si>
    <t/>
    <r>
      <rPr>
        <u/>
        <sz val="10.5"/>
        <color theme="10"/>
        <rFont val="Calibri"/>
        <family val="2"/>
      </rPr>
      <t>blade999@earthlink.net</t>
    </r>
  </si>
  <si>
    <t/>
    <r>
      <rPr>
        <u/>
        <sz val="10.5"/>
        <color theme="10"/>
        <rFont val="Calibri"/>
        <family val="2"/>
      </rPr>
      <t xml:space="preserve">SELDOM SEEN KNIVES</t>
    </r>
  </si>
  <si>
    <t/>
    <r>
      <rPr>
        <u/>
        <sz val="10.5"/>
        <color theme="10"/>
        <rFont val="Calibri"/>
        <family val="2"/>
      </rPr>
      <t xml:space="preserve">QASAR HALABAT TRADING EST</t>
    </r>
  </si>
  <si>
    <t/>
    <r>
      <rPr>
        <u/>
        <sz val="10.5"/>
        <color theme="10"/>
        <rFont val="Calibri"/>
        <family val="2"/>
      </rPr>
      <t>qasar52@hotmail.com</t>
    </r>
  </si>
  <si>
    <t/>
    <r>
      <rPr>
        <u/>
        <sz val="10.5"/>
        <color theme="10"/>
        <rFont val="Calibri"/>
        <family val="2"/>
      </rPr>
      <t>http://www.niceone.com</t>
    </r>
  </si>
  <si>
    <t/>
    <r>
      <rPr>
        <u/>
        <sz val="10.5"/>
        <color theme="10"/>
        <rFont val="Calibri"/>
        <family val="2"/>
      </rPr>
      <t xml:space="preserve">NICE ONE INTERNATIONAL DEVELOPMENT</t>
    </r>
  </si>
  <si>
    <t/>
    <r>
      <rPr>
        <u/>
        <sz val="10.5"/>
        <color theme="10"/>
        <rFont val="Calibri"/>
        <family val="2"/>
      </rPr>
      <t>niceone@cox.net</t>
    </r>
  </si>
  <si>
    <t/>
    <r>
      <rPr>
        <u/>
        <sz val="10.5"/>
        <color theme="10"/>
        <rFont val="Calibri"/>
        <family val="2"/>
      </rPr>
      <t xml:space="preserve">RED DE ELECTRODOMESTICOS DE EXTREMADURA</t>
    </r>
  </si>
  <si>
    <t/>
    <r>
      <rPr>
        <u/>
        <sz val="10.5"/>
        <color theme="10"/>
        <rFont val="Calibri"/>
        <family val="2"/>
      </rPr>
      <t>info@cabinetsanddesigns.net</t>
    </r>
  </si>
  <si>
    <t/>
    <r>
      <rPr>
        <u/>
        <sz val="10.5"/>
        <color theme="10"/>
        <rFont val="Calibri"/>
        <family val="2"/>
      </rPr>
      <t>http://www.cabinetsanddesigns.net</t>
    </r>
  </si>
  <si>
    <t/>
    <r>
      <rPr>
        <u/>
        <sz val="10.5"/>
        <color theme="10"/>
        <rFont val="Calibri"/>
        <family val="2"/>
      </rPr>
      <t xml:space="preserve">CABINETS &amp; DESIGNS</t>
    </r>
  </si>
  <si>
    <t/>
    <r>
      <rPr>
        <u/>
        <sz val="10.5"/>
        <color theme="10"/>
        <rFont val="Calibri"/>
        <family val="2"/>
      </rPr>
      <t xml:space="preserve">DALIAN DOLSAN TABLEWARE</t>
    </r>
  </si>
  <si>
    <t/>
    <r>
      <rPr>
        <u/>
        <sz val="10.5"/>
        <color theme="10"/>
        <rFont val="Calibri"/>
        <family val="2"/>
      </rPr>
      <t>xiaoxiaopiao6@hotmail.com</t>
    </r>
  </si>
  <si>
    <t/>
    <r>
      <rPr>
        <u/>
        <sz val="10.5"/>
        <color theme="10"/>
        <rFont val="Calibri"/>
        <family val="2"/>
      </rPr>
      <t xml:space="preserve">OTURAKCI ELEKTRONIK SAN TIC LTD STI</t>
    </r>
  </si>
  <si>
    <t/>
    <r>
      <rPr>
        <u/>
        <sz val="10.5"/>
        <color theme="10"/>
        <rFont val="Calibri"/>
        <family val="2"/>
      </rPr>
      <t>http://www.sobelpu.be</t>
    </r>
  </si>
  <si>
    <t/>
    <r>
      <rPr>
        <u/>
        <sz val="10.5"/>
        <color theme="10"/>
        <rFont val="Calibri"/>
        <family val="2"/>
      </rPr>
      <t xml:space="preserve">SOBELPU SPRL</t>
    </r>
  </si>
  <si>
    <t/>
    <r>
      <rPr>
        <u/>
        <sz val="10.5"/>
        <color theme="10"/>
        <rFont val="Calibri"/>
        <family val="2"/>
      </rPr>
      <t>info@sobelpu.be</t>
    </r>
  </si>
  <si>
    <t/>
    <r>
      <rPr>
        <u/>
        <sz val="10.5"/>
        <color theme="10"/>
        <rFont val="Calibri"/>
        <family val="2"/>
      </rPr>
      <t>KIMEX</t>
    </r>
  </si>
  <si>
    <t/>
    <r>
      <rPr>
        <u/>
        <sz val="10.5"/>
        <color theme="10"/>
        <rFont val="Calibri"/>
        <family val="2"/>
      </rPr>
      <t>cosmepics@kimex.co</t>
    </r>
    <r>
      <t>.kr</t>
    </r>
  </si>
  <si>
    <t/>
    <r>
      <rPr>
        <u/>
        <sz val="10.5"/>
        <color theme="10"/>
        <rFont val="Calibri"/>
        <family val="2"/>
      </rPr>
      <t>http://www.kimex.co.kr</t>
    </r>
  </si>
  <si>
    <t/>
    <r>
      <rPr>
        <u/>
        <sz val="10.5"/>
        <color theme="10"/>
        <rFont val="Calibri"/>
        <family val="2"/>
      </rPr>
      <t>http://www.hegematic.com</t>
    </r>
  </si>
  <si>
    <t/>
    <r>
      <rPr>
        <u/>
        <sz val="10.5"/>
        <color theme="10"/>
        <rFont val="Calibri"/>
        <family val="2"/>
      </rPr>
      <t>info@hegematic.com</t>
    </r>
  </si>
  <si>
    <t/>
    <r>
      <rPr>
        <u/>
        <sz val="10.5"/>
        <color theme="10"/>
        <rFont val="Calibri"/>
        <family val="2"/>
      </rPr>
      <t>HEGEMATIC</t>
    </r>
  </si>
  <si>
    <t/>
    <r>
      <rPr>
        <u/>
        <sz val="10.5"/>
        <color theme="10"/>
        <rFont val="Calibri"/>
        <family val="2"/>
      </rPr>
      <t xml:space="preserve">O PLANNING</t>
    </r>
  </si>
  <si>
    <t/>
    <r>
      <rPr>
        <u/>
        <sz val="10.5"/>
        <color theme="10"/>
        <rFont val="Calibri"/>
        <family val="2"/>
      </rPr>
      <t>http://www.eckorea.net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</si>
  <si>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化工产品,医药保健品及医疗器械,工具,照明产品,电子电气产品,自行车,餐厨用具</t>
    </r>
  </si>
  <si>
    <t/>
    <r>
      <rPr>
        <u/>
        <sz val="10.5"/>
        <color theme="10"/>
        <rFont val="Calibri"/>
        <family val="2"/>
      </rPr>
      <t>anisbros@super.net.pk</t>
    </r>
  </si>
  <si>
    <t/>
    <r>
      <rPr>
        <u/>
        <sz val="10.5"/>
        <color theme="10"/>
        <rFont val="Calibri"/>
        <family val="2"/>
      </rPr>
      <t xml:space="preserve">ANIS BROTHERS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</si>
  <si>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体育及旅游休闲用品,其他,办公文具,家用纺织品,照明产品,玻璃工艺品,箱包,鞋,餐厨用具</t>
    </r>
  </si>
  <si>
    <t/>
    <r>
      <rPr>
        <u/>
        <sz val="10.5"/>
        <color theme="10"/>
        <rFont val="Calibri"/>
        <family val="2"/>
      </rPr>
      <t>jottltd@yahoo.com</t>
    </r>
  </si>
  <si>
    <t/>
    <r>
      <rPr>
        <u/>
        <sz val="10.5"/>
        <color theme="10"/>
        <rFont val="Calibri"/>
        <family val="2"/>
      </rPr>
      <t>JOTT</t>
    </r>
  </si>
  <si>
    <t/>
    <r>
      <rPr>
        <u/>
        <sz val="10.5"/>
        <color theme="10"/>
        <rFont val="Calibri"/>
        <family val="2"/>
      </rPr>
      <t xml:space="preserve">EARLY HOLDINGS</t>
    </r>
  </si>
  <si>
    <t/>
    <r>
      <rPr>
        <u/>
        <sz val="10.5"/>
        <color theme="10"/>
        <rFont val="Calibri"/>
        <family val="2"/>
      </rPr>
      <t>dearly99@comcast.net</t>
    </r>
  </si>
  <si>
    <t/>
    <r>
      <rPr>
        <u/>
        <sz val="10.5"/>
        <color theme="10"/>
        <rFont val="Calibri"/>
        <family val="2"/>
      </rPr>
      <t xml:space="preserve">BAY STATE SPECIALTY</t>
    </r>
  </si>
  <si>
    <t/>
    <r>
      <rPr>
        <u/>
        <sz val="10.5"/>
        <color theme="10"/>
        <rFont val="Calibri"/>
        <family val="2"/>
      </rPr>
      <t>http://www.baystate.com</t>
    </r>
  </si>
  <si>
    <t/>
    <r>
      <rPr>
        <u/>
        <sz val="10.5"/>
        <color theme="10"/>
        <rFont val="Calibri"/>
        <family val="2"/>
      </rPr>
      <t>http://www.ms1.seeder.net</t>
    </r>
  </si>
  <si>
    <t/>
    <r>
      <rPr>
        <u/>
        <sz val="10.5"/>
        <color theme="10"/>
        <rFont val="Calibri"/>
        <family val="2"/>
      </rPr>
      <t>glorykuo@ms1.seeder.net</t>
    </r>
  </si>
  <si>
    <t/>
    <r>
      <rPr>
        <u/>
        <sz val="10.5"/>
        <color theme="10"/>
        <rFont val="Calibri"/>
        <family val="2"/>
      </rPr>
      <t xml:space="preserve">GLORY UNTED ENTERPRISES</t>
    </r>
  </si>
  <si>
    <t/>
    <r>
      <rPr>
        <u/>
        <sz val="10.5"/>
        <color theme="10"/>
        <rFont val="Calibri"/>
        <family val="2"/>
      </rPr>
      <t xml:space="preserve">BRASS WORKS</t>
    </r>
  </si>
  <si>
    <t/>
    <r>
      <rPr>
        <u/>
        <sz val="10.5"/>
        <color theme="10"/>
        <rFont val="Calibri"/>
        <family val="2"/>
      </rPr>
      <t>http://www.brassworksinc.com</t>
    </r>
  </si>
  <si>
    <t/>
    <r>
      <rPr>
        <u/>
        <sz val="10.5"/>
        <color theme="10"/>
        <rFont val="Calibri"/>
        <family val="2"/>
      </rPr>
      <t xml:space="preserve">PACIFIC FALCON</t>
    </r>
  </si>
  <si>
    <t/>
    <r>
      <rPr>
        <u/>
        <sz val="10.5"/>
        <color theme="10"/>
        <rFont val="Calibri"/>
        <family val="2"/>
      </rPr>
      <t>jsingh@wxs.nl</t>
    </r>
  </si>
  <si>
    <t/>
    <r>
      <rPr>
        <u/>
        <sz val="10.5"/>
        <color theme="10"/>
        <rFont val="Calibri"/>
        <family val="2"/>
      </rPr>
      <t xml:space="preserve">SHIVA INTERNATIONAL</t>
    </r>
  </si>
  <si>
    <t/>
    <r>
      <rPr>
        <u/>
        <sz val="10.5"/>
        <color theme="10"/>
        <rFont val="Calibri"/>
        <family val="2"/>
      </rPr>
      <t>http://www.decoplant.dk</t>
    </r>
  </si>
  <si>
    <t/>
    <r>
      <rPr>
        <u/>
        <sz val="10.5"/>
        <color theme="10"/>
        <rFont val="Calibri"/>
        <family val="2"/>
      </rPr>
      <t>salg@decoplant.dk</t>
    </r>
  </si>
  <si>
    <t/>
    <r>
      <rPr>
        <u/>
        <sz val="10.5"/>
        <color theme="10"/>
        <rFont val="Calibri"/>
        <family val="2"/>
      </rPr>
      <t>DECOPLANTUA/S</t>
    </r>
  </si>
  <si>
    <t/>
    <r>
      <rPr>
        <u/>
        <sz val="10.5"/>
        <color theme="10"/>
        <rFont val="Calibri"/>
        <family val="2"/>
      </rPr>
      <t>MAKI&amp;CO</t>
    </r>
  </si>
  <si>
    <t/>
    <r>
      <rPr>
        <u/>
        <sz val="10.5"/>
        <color theme="10"/>
        <rFont val="Calibri"/>
        <family val="2"/>
      </rPr>
      <t>kenn.ken@nifty.com</t>
    </r>
  </si>
  <si>
    <t/>
    <r>
      <rPr>
        <u/>
        <sz val="10.5"/>
        <color theme="10"/>
        <rFont val="Calibri"/>
        <family val="2"/>
      </rPr>
      <t xml:space="preserve">MIRVICK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</si>
  <si>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五金,体育及旅游休闲用品,其他,家具,家用电器,工艺陶瓷,玩具,玻璃工艺品,鞋,餐厨用具</t>
    </r>
  </si>
  <si>
    <t/>
    <r>
      <rPr>
        <u/>
        <sz val="10.5"/>
        <color theme="10"/>
        <rFont val="Calibri"/>
        <family val="2"/>
      </rPr>
      <t>mktg@mirvick.com</t>
    </r>
  </si>
  <si>
    <t/>
    <r>
      <rPr>
        <u/>
        <sz val="10.5"/>
        <color theme="10"/>
        <rFont val="Calibri"/>
        <family val="2"/>
      </rPr>
      <t>http://www.mirvick.com</t>
    </r>
  </si>
  <si>
    <t/>
    <r>
      <rPr>
        <u/>
        <sz val="10.5"/>
        <color theme="10"/>
        <rFont val="Calibri"/>
        <family val="2"/>
      </rPr>
      <t>KELLOMIEHET</t>
    </r>
  </si>
  <si>
    <t/>
    <r>
      <rPr>
        <u/>
        <sz val="10.5"/>
        <color theme="10"/>
        <rFont val="Calibri"/>
        <family val="2"/>
      </rPr>
      <t>http://www.kellomiehet.fi</t>
    </r>
  </si>
  <si>
    <t/>
    <r>
      <rPr>
        <u/>
        <sz val="10.5"/>
        <color theme="10"/>
        <rFont val="Calibri"/>
        <family val="2"/>
      </rPr>
      <t>kellomiehet@kellomiehet.fi</t>
    </r>
  </si>
  <si>
    <t/>
    <r>
      <rPr>
        <u/>
        <sz val="10.5"/>
        <color theme="10"/>
        <rFont val="Calibri"/>
        <family val="2"/>
      </rPr>
      <t>kfwe@netvigator.com</t>
    </r>
  </si>
  <si>
    <t/>
    <r>
      <rPr>
        <u/>
        <sz val="10.5"/>
        <color theme="10"/>
        <rFont val="Calibri"/>
        <family val="2"/>
      </rPr>
      <t xml:space="preserve">K FUJIYAMA WORLD-WIDE EXPORTS</t>
    </r>
  </si>
  <si>
    <t/>
    <r>
      <rPr>
        <u/>
        <sz val="10.5"/>
        <color theme="10"/>
        <rFont val="Calibri"/>
        <family val="2"/>
      </rPr>
      <t>sales@rdmengineering.co.uk</t>
    </r>
  </si>
  <si>
    <t/>
    <r>
      <rPr>
        <u/>
        <sz val="10.5"/>
        <color theme="10"/>
        <rFont val="Calibri"/>
        <family val="2"/>
      </rPr>
      <t xml:space="preserve">R D M INDUSTRIAL SERVICES</t>
    </r>
  </si>
  <si>
    <t/>
    <r>
      <rPr>
        <u/>
        <sz val="10.5"/>
        <color theme="10"/>
        <rFont val="Calibri"/>
        <family val="2"/>
      </rPr>
      <t>http://www.rdmengineering.co.uk</t>
    </r>
  </si>
  <si>
    <t/>
    <r>
      <rPr>
        <u/>
        <sz val="10.5"/>
        <color theme="10"/>
        <rFont val="Calibri"/>
        <family val="2"/>
      </rPr>
      <t>http://www.himepla.co.jp</t>
    </r>
  </si>
  <si>
    <t/>
    <r>
      <rPr>
        <u/>
        <sz val="10.5"/>
        <color theme="10"/>
        <rFont val="Calibri"/>
        <family val="2"/>
      </rPr>
      <t>fengzhi@himepla.co</t>
    </r>
    <r>
      <t>.jp</t>
    </r>
  </si>
  <si>
    <t/>
    <r>
      <rPr>
        <u/>
        <sz val="10.5"/>
        <color theme="10"/>
        <rFont val="Calibri"/>
        <family val="2"/>
      </rPr>
      <t>HIMEPLA</t>
    </r>
  </si>
  <si>
    <t/>
    <r>
      <rPr>
        <u/>
        <sz val="10.5"/>
        <color theme="10"/>
        <rFont val="Calibri"/>
        <family val="2"/>
      </rPr>
      <t>amefa@amefa.pl</t>
    </r>
  </si>
  <si>
    <t/>
    <r>
      <rPr>
        <u/>
        <sz val="10.5"/>
        <color theme="10"/>
        <rFont val="Calibri"/>
        <family val="2"/>
      </rPr>
      <t xml:space="preserve">AMEFA POLSKA</t>
    </r>
  </si>
  <si>
    <t/>
    <r>
      <rPr>
        <u/>
        <sz val="10.5"/>
        <color theme="10"/>
        <rFont val="Calibri"/>
        <family val="2"/>
      </rPr>
      <t>http://www.amefa.com</t>
    </r>
  </si>
  <si>
    <t/>
    <r>
      <rPr>
        <u/>
        <sz val="10.5"/>
        <color theme="10"/>
        <rFont val="Calibri"/>
        <family val="2"/>
      </rPr>
      <t>silkldy@163.com</t>
    </r>
  </si>
  <si>
    <t/>
    <r>
      <rPr>
        <u/>
        <sz val="10.5"/>
        <color theme="10"/>
        <rFont val="Calibri"/>
        <family val="2"/>
      </rPr>
      <t xml:space="preserve">GUANGDONG-LYON TRADING</t>
    </r>
  </si>
  <si>
    <t/>
    <r>
      <rPr>
        <u/>
        <sz val="10.5"/>
        <color theme="10"/>
        <rFont val="Calibri"/>
        <family val="2"/>
      </rPr>
      <t xml:space="preserve">PT W TC</t>
    </r>
  </si>
  <si>
    <t/>
    <r>
      <rPr>
        <u/>
        <sz val="10.5"/>
        <color theme="10"/>
        <rFont val="Calibri"/>
        <family val="2"/>
      </rPr>
      <t>http://www.modus-sa.com</t>
    </r>
  </si>
  <si>
    <t/>
    <r>
      <rPr>
        <u/>
        <sz val="10.5"/>
        <color theme="10"/>
        <rFont val="Calibri"/>
        <family val="2"/>
      </rPr>
      <t>MODUS</t>
    </r>
  </si>
  <si>
    <t/>
    <r>
      <rPr>
        <u/>
        <sz val="10.5"/>
        <color theme="10"/>
        <rFont val="Calibri"/>
        <family val="2"/>
      </rPr>
      <t>modus@omniway.sm</t>
    </r>
  </si>
  <si>
    <t/>
    <r>
      <rPr>
        <u/>
        <sz val="10.5"/>
        <color theme="10"/>
        <rFont val="Calibri"/>
        <family val="2"/>
      </rPr>
      <t xml:space="preserve">PHONING EXPEDITION BUISNESS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</si>
  <si>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园林用品,家具,工艺陶瓷,照明产品,玻璃工艺品,编织及藤铁工艺品,餐厨用具</t>
    </r>
  </si>
  <si>
    <t/>
    <r>
      <rPr>
        <u/>
        <sz val="10.5"/>
        <color theme="10"/>
        <rFont val="Calibri"/>
        <family val="2"/>
      </rPr>
      <t xml:space="preserve">ABLEGAIN TRADING</t>
    </r>
  </si>
  <si>
    <t/>
    <r>
      <rPr>
        <u/>
        <sz val="10.5"/>
        <color theme="10"/>
        <rFont val="Calibri"/>
        <family val="2"/>
      </rPr>
      <t>bunty@ms74.hinet.net</t>
    </r>
  </si>
  <si>
    <t/>
    <r>
      <rPr>
        <u/>
        <sz val="10.5"/>
        <color theme="10"/>
        <rFont val="Calibri"/>
        <family val="2"/>
      </rPr>
      <t>http://www.ablegain.com</t>
    </r>
  </si>
  <si>
    <t/>
    <r>
      <rPr>
        <u/>
        <sz val="10.5"/>
        <color theme="10"/>
        <rFont val="Calibri"/>
        <family val="2"/>
      </rPr>
      <t>http://www.ruubkarcher.nl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</si>
  <si>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体育及旅游休闲用品,卫浴设备,家具,工艺陶瓷,建筑及装饰材料,玻璃工艺品,餐厨用具</t>
    </r>
  </si>
  <si>
    <t/>
    <r>
      <rPr>
        <u/>
        <sz val="10.5"/>
        <color theme="10"/>
        <rFont val="Calibri"/>
        <family val="2"/>
      </rPr>
      <t xml:space="preserve">RUUB KARCHER BOUWSTOFFEN</t>
    </r>
  </si>
  <si>
    <t/>
    <r>
      <rPr>
        <u/>
        <sz val="10.5"/>
        <color theme="10"/>
        <rFont val="Calibri"/>
        <family val="2"/>
      </rPr>
      <t>http://www.emilehenry.com</t>
    </r>
  </si>
  <si>
    <t/>
    <r>
      <rPr>
        <u/>
        <sz val="10.5"/>
        <color theme="10"/>
        <rFont val="Calibri"/>
        <family val="2"/>
      </rPr>
      <t>nroque@emilehenry.com</t>
    </r>
  </si>
  <si>
    <t/>
    <r>
      <rPr>
        <u/>
        <sz val="10.5"/>
        <color theme="10"/>
        <rFont val="Calibri"/>
        <family val="2"/>
      </rPr>
      <t xml:space="preserve">EMILE HENRY</t>
    </r>
  </si>
  <si>
    <t/>
    <r>
      <rPr>
        <u/>
        <sz val="10.5"/>
        <color theme="10"/>
        <rFont val="Calibri"/>
        <family val="2"/>
      </rPr>
      <t>http://www.sharich.com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</si>
  <si>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五金,其他,医药保健品及医疗器械,家具,家居装饰品,家用电器,工艺陶瓷,服装饰物及配件,玩具,玻璃工艺品,食品,餐厨用具</t>
    </r>
  </si>
  <si>
    <t/>
    <r>
      <rPr>
        <u/>
        <sz val="10.5"/>
        <color theme="10"/>
        <rFont val="Calibri"/>
        <family val="2"/>
      </rPr>
      <t>carolt@sharich.com</t>
    </r>
  </si>
  <si>
    <t/>
    <r>
      <rPr>
        <u/>
        <sz val="10.5"/>
        <color theme="10"/>
        <rFont val="Calibri"/>
        <family val="2"/>
      </rPr>
      <t>SANLUI</t>
    </r>
  </si>
  <si>
    <t/>
    <r>
      <rPr>
        <u/>
        <sz val="10.5"/>
        <color theme="10"/>
        <rFont val="Calibri"/>
        <family val="2"/>
      </rPr>
      <t xml:space="preserve">ARIS &amp; MONAS</t>
    </r>
  </si>
  <si>
    <t/>
    <r>
      <rPr>
        <u/>
        <sz val="10.5"/>
        <color theme="10"/>
        <rFont val="Calibri"/>
        <family val="2"/>
      </rPr>
      <t xml:space="preserve">ANALYTICAL SUPPLIES</t>
    </r>
  </si>
  <si>
    <t/>
    <r>
      <rPr>
        <u/>
        <sz val="10.5"/>
        <color theme="10"/>
        <rFont val="Calibri"/>
        <family val="2"/>
      </rPr>
      <t>sales@asl-supplies.co.uk</t>
    </r>
  </si>
  <si>
    <t/>
    <r>
      <rPr>
        <u/>
        <sz val="10.5"/>
        <color theme="10"/>
        <rFont val="Calibri"/>
        <family val="2"/>
      </rPr>
      <t>http://www.asl-supplies.co.uk</t>
    </r>
  </si>
  <si>
    <t/>
    <r>
      <rPr>
        <u/>
        <sz val="10.5"/>
        <color theme="10"/>
        <rFont val="Calibri"/>
        <family val="2"/>
      </rPr>
      <t xml:space="preserve">DOBLER HNOS</t>
    </r>
  </si>
  <si>
    <t/>
    <r>
      <rPr>
        <u/>
        <sz val="10.5"/>
        <color theme="10"/>
        <rFont val="Calibri"/>
        <family val="2"/>
      </rPr>
      <t>http://www.gye.satnet.net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</si>
  <si>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大型机械及设备,家具,家居用品,家居装饰品,家用电器,工具,工艺陶瓷,建筑及装饰材料,摩托车,服装饰物及配件,汽车配件,照明产品,玩具,电子电气产品,箱包,钟表眼镜,鞋,食品,餐厨用具</t>
    </r>
  </si>
  <si>
    <t/>
    <r>
      <rPr>
        <u/>
        <sz val="10.5"/>
        <color theme="10"/>
        <rFont val="Calibri"/>
        <family val="2"/>
      </rPr>
      <t>acoronel@gye.satnet.net</t>
    </r>
  </si>
  <si>
    <t/>
    <r>
      <rPr>
        <u/>
        <sz val="10.5"/>
        <color theme="10"/>
        <rFont val="Calibri"/>
        <family val="2"/>
      </rPr>
      <t>altom@altom.com.pl</t>
    </r>
  </si>
  <si>
    <t/>
    <r>
      <rPr>
        <u/>
        <sz val="10.5"/>
        <color theme="10"/>
        <rFont val="Calibri"/>
        <family val="2"/>
      </rPr>
      <t>http://www.altom.com.pl</t>
    </r>
  </si>
  <si>
    <t/>
    <r>
      <rPr>
        <u/>
        <sz val="10.5"/>
        <color theme="10"/>
        <rFont val="Calibri"/>
        <family val="2"/>
      </rPr>
      <t>ALTOM</t>
    </r>
  </si>
  <si>
    <t/>
    <r>
      <rPr>
        <u/>
        <sz val="10.5"/>
        <color theme="10"/>
        <rFont val="Calibri"/>
        <family val="2"/>
      </rPr>
      <t>http://www.libertybrass.com</t>
    </r>
  </si>
  <si>
    <t/>
    <r>
      <rPr>
        <u/>
        <sz val="10.5"/>
        <color theme="10"/>
        <rFont val="Calibri"/>
        <family val="2"/>
      </rPr>
      <t xml:space="preserve">BALTIC KEY WEST</t>
    </r>
  </si>
  <si>
    <t/>
    <r>
      <rPr>
        <u/>
        <sz val="10.5"/>
        <color theme="10"/>
        <rFont val="Calibri"/>
        <family val="2"/>
      </rPr>
      <t>peterz@libertybrass.com</t>
    </r>
  </si>
  <si>
    <t/>
    <r>
      <rPr>
        <u/>
        <sz val="10.5"/>
        <color theme="10"/>
        <rFont val="Calibri"/>
        <family val="2"/>
      </rPr>
      <t>MAXEVA</t>
    </r>
  </si>
  <si>
    <t/>
    <r>
      <rPr>
        <u/>
        <sz val="10.5"/>
        <color theme="10"/>
        <rFont val="Calibri"/>
        <family val="2"/>
      </rPr>
      <t>http://www.mhz.de</t>
    </r>
  </si>
  <si>
    <t/>
    <r>
      <rPr>
        <u/>
        <sz val="10.5"/>
        <color theme="10"/>
        <rFont val="Calibri"/>
        <family val="2"/>
      </rPr>
      <t xml:space="preserve">
MHZ HACHTEL GMBH &amp;</t>
    </r>
  </si>
  <si>
    <t/>
    <r>
      <rPr>
        <u/>
        <sz val="10.5"/>
        <color theme="10"/>
        <rFont val="Calibri"/>
        <family val="2"/>
      </rPr>
      <t>marketing@mhz.de</t>
    </r>
  </si>
  <si>
    <t/>
    <r>
      <rPr>
        <u/>
        <sz val="10.5"/>
        <color theme="10"/>
        <rFont val="Calibri"/>
        <family val="2"/>
      </rPr>
      <t>http://www.indentdirect.com.au</t>
    </r>
  </si>
  <si>
    <t/>
    <r>
      <rPr>
        <u/>
        <sz val="10.5"/>
        <color theme="10"/>
        <rFont val="Calibri"/>
        <family val="2"/>
      </rPr>
      <t>georger@indentdirect.com.au</t>
    </r>
  </si>
  <si>
    <t/>
    <r>
      <rPr>
        <u/>
        <sz val="10.5"/>
        <color theme="10"/>
        <rFont val="Calibri"/>
        <family val="2"/>
      </rPr>
      <t xml:space="preserve">INDENT DIRECT</t>
    </r>
  </si>
  <si>
    <t/>
    <r>
      <rPr>
        <u/>
        <sz val="10.5"/>
        <color theme="10"/>
        <rFont val="Calibri"/>
        <family val="2"/>
      </rPr>
      <t>http://www.intelnet.net.gt</t>
    </r>
  </si>
  <si>
    <t/>
    <r>
      <rPr>
        <u/>
        <sz val="10.5"/>
        <color theme="10"/>
        <rFont val="Calibri"/>
        <family val="2"/>
      </rPr>
      <t xml:space="preserve">CARIBBEAN TRADE &amp; DEVELOPMENT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</si>
  <si>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五金,体育及旅游休闲用品,其他,医药保健品及医疗器械,玻璃工艺品,箱包,食品,餐厨用具</t>
    </r>
  </si>
  <si>
    <t/>
    <r>
      <rPr>
        <u/>
        <sz val="10.5"/>
        <color theme="10"/>
        <rFont val="Calibri"/>
        <family val="2"/>
      </rPr>
      <t>dluz@intelnet.net.gt</t>
    </r>
  </si>
  <si>
    <t/>
    <r>
      <rPr>
        <u/>
        <sz val="10.5"/>
        <color theme="10"/>
        <rFont val="Calibri"/>
        <family val="2"/>
      </rPr>
      <t xml:space="preserve">RAGHAD EST</t>
    </r>
  </si>
  <si>
    <t/>
    <r>
      <rPr>
        <u/>
        <sz val="10.5"/>
        <color theme="10"/>
        <rFont val="Calibri"/>
        <family val="2"/>
      </rPr>
      <t>modern_est@yahoo.com</t>
    </r>
  </si>
  <si>
    <t/>
    <r>
      <rPr>
        <u/>
        <sz val="10.5"/>
        <color theme="10"/>
        <rFont val="Calibri"/>
        <family val="2"/>
      </rPr>
      <t xml:space="preserve">ROULA COMPANY INTERNATIONAL</t>
    </r>
  </si>
  <si>
    <t/>
    <r>
      <rPr>
        <u/>
        <sz val="10.5"/>
        <color theme="10"/>
        <rFont val="Calibri"/>
        <family val="2"/>
      </rPr>
      <t xml:space="preserve">THOMAS CHENG</t>
    </r>
  </si>
  <si>
    <t/>
    <r>
      <rPr>
        <u/>
        <sz val="10.5"/>
        <color theme="10"/>
        <rFont val="Calibri"/>
        <family val="2"/>
      </rPr>
      <t xml:space="preserve">HONGKONG PARKET GYOUP</t>
    </r>
  </si>
  <si>
    <t/>
    <r>
      <rPr>
        <u/>
        <sz val="10.5"/>
        <color theme="10"/>
        <rFont val="Calibri"/>
        <family val="2"/>
      </rPr>
      <t>http://www.parket.com.cn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</si>
  <si>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五金,其他,医药保健品及医疗器械,工艺陶瓷,玻璃工艺品,钟表眼镜,食品,餐厨用具</t>
    </r>
  </si>
  <si>
    <t/>
    <r>
      <rPr>
        <u/>
        <sz val="10.5"/>
        <color theme="10"/>
        <rFont val="Calibri"/>
        <family val="2"/>
      </rPr>
      <t>parket-zc@tom.com</t>
    </r>
  </si>
  <si>
    <t/>
    <r>
      <rPr>
        <u/>
        <sz val="10.5"/>
        <color theme="10"/>
        <rFont val="Calibri"/>
        <family val="2"/>
      </rPr>
      <t>jsysmy@tom.com</t>
    </r>
  </si>
  <si>
    <t/>
    <r>
      <rPr>
        <u/>
        <sz val="10.5"/>
        <color theme="10"/>
        <rFont val="Calibri"/>
        <family val="2"/>
      </rPr>
      <t xml:space="preserve">JIN HU YONGSEN TIMBER</t>
    </r>
  </si>
  <si>
    <t/>
    <r>
      <rPr>
        <u/>
        <sz val="10.5"/>
        <color theme="10"/>
        <rFont val="Calibri"/>
        <family val="2"/>
      </rPr>
      <t>ardoullie@bing.be</t>
    </r>
  </si>
  <si>
    <t/>
    <r>
      <rPr>
        <u/>
        <sz val="10.5"/>
        <color theme="10"/>
        <rFont val="Calibri"/>
        <family val="2"/>
      </rPr>
      <t>http://www.boyriven.com</t>
    </r>
  </si>
  <si>
    <t/>
    <r>
      <rPr>
        <u/>
        <sz val="10.5"/>
        <color theme="10"/>
        <rFont val="Calibri"/>
        <family val="2"/>
      </rPr>
      <t xml:space="preserve">ARDOULLIE NV-SA</t>
    </r>
  </si>
  <si>
    <t/>
    <r>
      <rPr>
        <u/>
        <sz val="10.5"/>
        <color theme="10"/>
        <rFont val="Calibri"/>
        <family val="2"/>
      </rPr>
      <t>dynamic2@netvigator.com</t>
    </r>
  </si>
  <si>
    <t/>
    <r>
      <rPr>
        <u/>
        <sz val="10.5"/>
        <color theme="10"/>
        <rFont val="Calibri"/>
        <family val="2"/>
      </rPr>
      <t xml:space="preserve">DYNAMIC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</si>
  <si>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五金,体育及旅游休闲用品,其他,医药保健品及医疗器械,家用电器,家用纺织品,工艺陶瓷,服装饰物及配件,玩具,玻璃工艺品,礼品及赠品,箱包,食品,餐厨用具</t>
    </r>
  </si>
  <si>
    <t/>
    <r>
      <rPr>
        <u/>
        <sz val="10.5"/>
        <color theme="10"/>
        <rFont val="Calibri"/>
        <family val="2"/>
      </rPr>
      <t>reksa96@supernline.com</t>
    </r>
  </si>
  <si>
    <t/>
    <r>
      <rPr>
        <u/>
        <sz val="10.5"/>
        <color theme="10"/>
        <rFont val="Calibri"/>
        <family val="2"/>
      </rPr>
      <t>http://www.reksa.com</t>
    </r>
  </si>
  <si>
    <t/>
    <r>
      <rPr>
        <u/>
        <sz val="10.5"/>
        <color theme="10"/>
        <rFont val="Calibri"/>
        <family val="2"/>
      </rPr>
      <t xml:space="preserve">KARTAL PAZARLAMA VE DIS TIC LTD STI</t>
    </r>
  </si>
  <si>
    <t/>
    <r>
      <rPr>
        <u/>
        <sz val="10.5"/>
        <color theme="10"/>
        <rFont val="Calibri"/>
        <family val="2"/>
      </rPr>
      <t xml:space="preserve">ATEF SHOPPING CENTER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</si>
  <si>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体育及旅游休闲用品,其他,医药保健品及医疗器械,家具,工艺陶瓷,照明产品,玻璃工艺品,箱包,鞋,餐厨用具</t>
    </r>
  </si>
  <si>
    <t/>
    <r>
      <rPr>
        <u/>
        <sz val="10.5"/>
        <color theme="10"/>
        <rFont val="Calibri"/>
        <family val="2"/>
      </rPr>
      <t>alihuang2003@yahoo.com</t>
    </r>
  </si>
  <si>
    <t/>
    <r>
      <rPr>
        <u/>
        <sz val="10.5"/>
        <color theme="10"/>
        <rFont val="Calibri"/>
        <family val="2"/>
      </rPr>
      <t xml:space="preserve">K &amp; K</t>
    </r>
  </si>
  <si>
    <t/>
    <r>
      <rPr>
        <u/>
        <sz val="10.5"/>
        <color theme="10"/>
        <rFont val="Calibri"/>
        <family val="2"/>
      </rPr>
      <t>http://www.macnabdrummond.com</t>
    </r>
  </si>
  <si>
    <t/>
    <r>
      <rPr>
        <u/>
        <sz val="10.5"/>
        <color theme="10"/>
        <rFont val="Calibri"/>
        <family val="2"/>
      </rPr>
      <t>shlopshli@netvigator.com</t>
    </r>
  </si>
  <si>
    <t/>
    <r>
      <rPr>
        <u/>
        <sz val="10.5"/>
        <color theme="10"/>
        <rFont val="Calibri"/>
        <family val="2"/>
      </rPr>
      <t xml:space="preserve">MACNAB DRUMMOND</t>
    </r>
  </si>
  <si>
    <t/>
    <r>
      <rPr>
        <u/>
        <sz val="10.5"/>
        <color theme="10"/>
        <rFont val="Calibri"/>
        <family val="2"/>
      </rPr>
      <t>COLRUYT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</si>
  <si>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体育及旅游休闲用品,其他,家具,工艺陶瓷,玩具,玻璃工艺品,电子消费品及信息产品,箱包,鞋,餐厨用具</t>
    </r>
  </si>
  <si>
    <t/>
    <r>
      <rPr>
        <u/>
        <sz val="10.5"/>
        <color theme="10"/>
        <rFont val="Calibri"/>
        <family val="2"/>
      </rPr>
      <t>daniel.bral@colruyt.be</t>
    </r>
  </si>
  <si>
    <t/>
    <r>
      <rPr>
        <u/>
        <sz val="10.5"/>
        <color theme="10"/>
        <rFont val="Calibri"/>
        <family val="2"/>
      </rPr>
      <t>http://www.colruyt.be</t>
    </r>
  </si>
  <si>
    <t/>
    <r>
      <rPr>
        <u/>
        <sz val="10.5"/>
        <color theme="10"/>
        <rFont val="Calibri"/>
        <family val="2"/>
      </rPr>
      <t>renz@wanadoo.fr</t>
    </r>
  </si>
  <si>
    <t/>
    <r>
      <rPr>
        <u/>
        <sz val="10.5"/>
        <color theme="10"/>
        <rFont val="Calibri"/>
        <family val="2"/>
      </rPr>
      <t xml:space="preserve">SARL RENZ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</si>
  <si>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体育及旅游休闲用品,其他,医药保健品及医疗器械,建筑及装饰材料,服装饰物及配件,玻璃工艺品,食品,餐厨用具</t>
    </r>
  </si>
  <si>
    <t/>
    <r>
      <rPr>
        <u/>
        <sz val="10.5"/>
        <color theme="10"/>
        <rFont val="Calibri"/>
        <family val="2"/>
      </rPr>
      <t>luisa@smartra.biz.com.hk</t>
    </r>
  </si>
  <si>
    <t/>
    <r>
      <rPr>
        <u/>
        <sz val="10.5"/>
        <color theme="10"/>
        <rFont val="Calibri"/>
        <family val="2"/>
      </rPr>
      <t>http://www.smartra.biz.com.hk</t>
    </r>
  </si>
  <si>
    <t/>
    <r>
      <rPr>
        <u/>
        <sz val="10.5"/>
        <color theme="10"/>
        <rFont val="Calibri"/>
        <family val="2"/>
      </rPr>
      <t xml:space="preserve">NKOVA INTL</t>
    </r>
  </si>
  <si>
    <t/>
    <r>
      <rPr>
        <u/>
        <sz val="10.5"/>
        <color theme="10"/>
        <rFont val="Calibri"/>
        <family val="2"/>
      </rPr>
      <t xml:space="preserve">MADRAS FOREIGN TRADE</t>
    </r>
  </si>
  <si>
    <t/>
    <r>
      <rPr>
        <u/>
        <sz val="10.5"/>
        <color theme="10"/>
        <rFont val="Calibri"/>
        <family val="2"/>
      </rPr>
      <t>shiva@whitefieldcotton.net</t>
    </r>
  </si>
  <si>
    <t/>
    <r>
      <rPr>
        <u/>
        <sz val="10.5"/>
        <color theme="10"/>
        <rFont val="Calibri"/>
        <family val="2"/>
      </rPr>
      <t>http://www.whitefieldcotton.net</t>
    </r>
  </si>
  <si>
    <t/>
    <r>
      <rPr>
        <u/>
        <sz val="10.5"/>
        <color theme="10"/>
        <rFont val="Calibri"/>
        <family val="2"/>
      </rPr>
      <t>KISOSEI</t>
    </r>
  </si>
  <si>
    <t/>
    <r>
      <rPr>
        <u/>
        <sz val="10.5"/>
        <color theme="10"/>
        <rFont val="Calibri"/>
        <family val="2"/>
      </rPr>
      <t>jd_brasilsp@yahoo.com.br</t>
    </r>
  </si>
  <si>
    <t/>
    <r>
      <rPr>
        <u/>
        <sz val="10.5"/>
        <color theme="10"/>
        <rFont val="Calibri"/>
        <family val="2"/>
      </rPr>
      <t xml:space="preserve">J&amp;D COMERCIAL IMPORTACAO E EXPORTACAO</t>
    </r>
  </si>
  <si>
    <t/>
    <r>
      <rPr>
        <u/>
        <sz val="10.5"/>
        <color theme="10"/>
        <rFont val="Calibri"/>
        <family val="2"/>
      </rPr>
      <t>conniel@readerstw.com</t>
    </r>
    <r>
      <t>.tw</t>
    </r>
  </si>
  <si>
    <t/>
    <r>
      <rPr>
        <u/>
        <sz val="10.5"/>
        <color theme="10"/>
        <rFont val="Calibri"/>
        <family val="2"/>
      </rPr>
      <t>READERS(TAIWAN)LTD</t>
    </r>
  </si>
  <si>
    <t/>
    <r>
      <rPr>
        <u/>
        <sz val="10.5"/>
        <color theme="10"/>
        <rFont val="Calibri"/>
        <family val="2"/>
      </rPr>
      <t>http://www.readersgroup.com</t>
    </r>
  </si>
  <si>
    <t/>
    <r>
      <rPr>
        <u/>
        <sz val="10.5"/>
        <color theme="10"/>
        <rFont val="Calibri"/>
        <family val="2"/>
      </rPr>
      <t>aoa@aoa.co</t>
    </r>
    <r>
      <t>.kr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</si>
  <si>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体育及旅游休闲用品,医药保健品及医疗器械,家具,玩具,玻璃工艺品,钟表眼镜,餐厨用具</t>
    </r>
  </si>
  <si>
    <t/>
    <r>
      <rPr>
        <u/>
        <sz val="10.5"/>
        <color theme="10"/>
        <rFont val="Calibri"/>
        <family val="2"/>
      </rPr>
      <t>http://www.aoa.co.kr</t>
    </r>
  </si>
  <si>
    <t/>
    <r>
      <rPr>
        <u/>
        <sz val="10.5"/>
        <color theme="10"/>
        <rFont val="Calibri"/>
        <family val="2"/>
      </rPr>
      <t>AOA</t>
    </r>
  </si>
  <si>
    <t/>
    <r>
      <rPr>
        <u/>
        <sz val="10.5"/>
        <color theme="10"/>
        <rFont val="Calibri"/>
        <family val="2"/>
      </rPr>
      <t>info@americasfoodequipment.com</t>
    </r>
  </si>
  <si>
    <t/>
    <r>
      <rPr>
        <u/>
        <sz val="10.5"/>
        <color theme="10"/>
        <rFont val="Calibri"/>
        <family val="2"/>
      </rPr>
      <t xml:space="preserve">AMERICA S FOOD EQUIPMENT</t>
    </r>
  </si>
  <si>
    <t/>
    <r>
      <rPr>
        <u/>
        <sz val="10.5"/>
        <color theme="10"/>
        <rFont val="Calibri"/>
        <family val="2"/>
      </rPr>
      <t>http://www.americasfoodequipment.com</t>
    </r>
  </si>
  <si>
    <t/>
    <r>
      <rPr>
        <u/>
        <sz val="10.5"/>
        <color theme="10"/>
        <rFont val="Calibri"/>
        <family val="2"/>
      </rPr>
      <t>http://www.simplythebest.co.il</t>
    </r>
  </si>
  <si>
    <t/>
    <r>
      <rPr>
        <u/>
        <sz val="10.5"/>
        <color theme="10"/>
        <rFont val="Calibri"/>
        <family val="2"/>
      </rPr>
      <t xml:space="preserve">SIMPLY THE BEST</t>
    </r>
  </si>
  <si>
    <t/>
    <r>
      <rPr>
        <u/>
        <sz val="10.5"/>
        <color theme="10"/>
        <rFont val="Calibri"/>
        <family val="2"/>
      </rPr>
      <t>AEC</t>
    </r>
  </si>
  <si>
    <t/>
    <r>
      <rPr>
        <u/>
        <sz val="10.5"/>
        <color theme="10"/>
        <rFont val="Calibri"/>
        <family val="2"/>
      </rPr>
      <t>aec@pine-corp.com</t>
    </r>
  </si>
  <si>
    <t/>
    <r>
      <rPr>
        <u/>
        <sz val="10.5"/>
        <color theme="10"/>
        <rFont val="Calibri"/>
        <family val="2"/>
      </rPr>
      <t>http://www.pine-corp.com</t>
    </r>
  </si>
  <si>
    <t/>
    <r>
      <rPr>
        <u/>
        <sz val="10.5"/>
        <color theme="10"/>
        <rFont val="Calibri"/>
        <family val="2"/>
      </rPr>
      <t xml:space="preserve">S &amp; R INTERNATIONAL</t>
    </r>
  </si>
  <si>
    <t/>
    <r>
      <rPr>
        <u/>
        <sz val="10.5"/>
        <color theme="10"/>
        <rFont val="Calibri"/>
        <family val="2"/>
      </rPr>
      <t>mvargas@imusa.com.co</t>
    </r>
  </si>
  <si>
    <t/>
    <r>
      <rPr>
        <u/>
        <sz val="10.5"/>
        <color theme="10"/>
        <rFont val="Calibri"/>
        <family val="2"/>
      </rPr>
      <t>http://www.imusa.com.co</t>
    </r>
  </si>
  <si>
    <t/>
    <r>
      <rPr>
        <u/>
        <sz val="10.5"/>
        <color theme="10"/>
        <rFont val="Calibri"/>
        <family val="2"/>
      </rPr>
      <t>IMUSA</t>
    </r>
  </si>
  <si>
    <t/>
    <r>
      <rPr>
        <u/>
        <sz val="10.5"/>
        <color theme="10"/>
        <rFont val="Calibri"/>
        <family val="2"/>
      </rPr>
      <t xml:space="preserve">AL-KHOMASYA EST</t>
    </r>
  </si>
  <si>
    <t/>
    <r>
      <rPr>
        <u/>
        <sz val="10.5"/>
        <color theme="10"/>
        <rFont val="Calibri"/>
        <family val="2"/>
      </rPr>
      <t>al-khomasya@hotmail.com</t>
    </r>
  </si>
  <si>
    <t/>
    <r>
      <rPr>
        <u/>
        <sz val="10.5"/>
        <color theme="10"/>
        <rFont val="Calibri"/>
        <family val="2"/>
      </rPr>
      <t>HOLLYSEAFOOD</t>
    </r>
  </si>
  <si>
    <t/>
    <r>
      <rPr>
        <u/>
        <sz val="10.5"/>
        <color theme="10"/>
        <rFont val="Calibri"/>
        <family val="2"/>
      </rPr>
      <t>liang_guangpei@hotmail.com</t>
    </r>
  </si>
  <si>
    <t/>
    <r>
      <rPr>
        <u/>
        <sz val="10.5"/>
        <color theme="10"/>
        <rFont val="Calibri"/>
        <family val="2"/>
      </rPr>
      <t xml:space="preserve">TRADETEAM INTERNATIONAL</t>
    </r>
  </si>
  <si>
    <t/>
    <r>
      <rPr>
        <u/>
        <sz val="10.5"/>
        <color theme="10"/>
        <rFont val="Calibri"/>
        <family val="2"/>
      </rPr>
      <t>tradeteamint@hotmail.com</t>
    </r>
  </si>
  <si>
    <t/>
    <r>
      <rPr>
        <u/>
        <sz val="10.5"/>
        <color theme="10"/>
        <rFont val="Calibri"/>
        <family val="2"/>
      </rPr>
      <t xml:space="preserve">BEURZE IJSMACHINES</t>
    </r>
  </si>
  <si>
    <t/>
    <r>
      <rPr>
        <u/>
        <sz val="10.5"/>
        <color theme="10"/>
        <rFont val="Calibri"/>
        <family val="2"/>
      </rPr>
      <t>http://www.beurze.com</t>
    </r>
  </si>
  <si>
    <t/>
    <r>
      <rPr>
        <u/>
        <sz val="10.5"/>
        <color theme="10"/>
        <rFont val="Calibri"/>
        <family val="2"/>
      </rPr>
      <t>http://www.ptco.com</t>
    </r>
  </si>
  <si>
    <t/>
    <r>
      <rPr>
        <u/>
        <sz val="10.5"/>
        <color theme="10"/>
        <rFont val="Calibri"/>
        <family val="2"/>
      </rPr>
      <t>PARDIS</t>
    </r>
  </si>
  <si>
    <t/>
    <r>
      <rPr>
        <u/>
        <sz val="10.5"/>
        <color theme="10"/>
        <rFont val="Calibri"/>
        <family val="2"/>
      </rPr>
      <t>batmanghelich@hotmail.com</t>
    </r>
  </si>
  <si>
    <t/>
    <r>
      <rPr>
        <u/>
        <sz val="10.5"/>
        <color theme="10"/>
        <rFont val="Calibri"/>
        <family val="2"/>
      </rPr>
      <t xml:space="preserve">ALAN WINACO TRADING</t>
    </r>
  </si>
  <si>
    <t/>
    <r>
      <rPr>
        <u/>
        <sz val="10.5"/>
        <color theme="10"/>
        <rFont val="Calibri"/>
        <family val="2"/>
      </rPr>
      <t>awt@sympatico.ca</t>
    </r>
  </si>
  <si>
    <t/>
    <r>
      <rPr>
        <u/>
        <sz val="10.5"/>
        <color theme="10"/>
        <rFont val="Calibri"/>
        <family val="2"/>
      </rPr>
      <t>http://www.leadchina-hk.com</t>
    </r>
  </si>
  <si>
    <t/>
    <r>
      <rPr>
        <u/>
        <sz val="10.5"/>
        <color theme="10"/>
        <rFont val="Calibri"/>
        <family val="2"/>
      </rPr>
      <t>irene@leadchina-hk.com</t>
    </r>
  </si>
  <si>
    <t/>
    <r>
      <rPr>
        <u/>
        <sz val="10.5"/>
        <color theme="10"/>
        <rFont val="Calibri"/>
        <family val="2"/>
      </rPr>
      <t xml:space="preserve">LEAD CHINA</t>
    </r>
  </si>
  <si>
    <t/>
    <r>
      <rPr>
        <u/>
        <sz val="10.5"/>
        <color theme="10"/>
        <rFont val="Calibri"/>
        <family val="2"/>
      </rPr>
      <t>http://www.shikishima-kk.co.jp</t>
    </r>
  </si>
  <si>
    <t/>
    <r>
      <rPr>
        <u/>
        <sz val="10.5"/>
        <color theme="10"/>
        <rFont val="Calibri"/>
        <family val="2"/>
      </rPr>
      <t xml:space="preserve">KRONENBURG HANDEL</t>
    </r>
  </si>
  <si>
    <t/>
    <r>
      <rPr>
        <u/>
        <sz val="10.5"/>
        <color theme="10"/>
        <rFont val="Calibri"/>
        <family val="2"/>
      </rPr>
      <t>wilhelmus@kronenburg-handel.de</t>
    </r>
  </si>
  <si>
    <t/>
    <r>
      <rPr>
        <u/>
        <sz val="10.5"/>
        <color theme="10"/>
        <rFont val="Calibri"/>
        <family val="2"/>
      </rPr>
      <t>http://www.kronenburg-handel.de</t>
    </r>
  </si>
  <si>
    <t/>
    <r>
      <rPr>
        <u/>
        <sz val="10.5"/>
        <color theme="10"/>
        <rFont val="Calibri"/>
        <family val="2"/>
      </rPr>
      <t xml:space="preserve">BEE JAY ENTEPRISES (</t>
    </r>
  </si>
  <si>
    <t/>
    <r>
      <rPr>
        <u/>
        <sz val="10.5"/>
        <color theme="10"/>
        <rFont val="Calibri"/>
        <family val="2"/>
      </rPr>
      <t>http://www.beejay.com.hk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</si>
  <si>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个人护理用具,其他,医药保健品及医疗器械,家用电器,服装饰物及配件,玩具,玻璃工艺品,电子消费品及信息产品,鞋,食品,餐厨用具</t>
    </r>
  </si>
  <si>
    <t/>
    <r>
      <rPr>
        <u/>
        <sz val="10.5"/>
        <color theme="10"/>
        <rFont val="Calibri"/>
        <family val="2"/>
      </rPr>
      <t>bhavna@beejay.com.hk</t>
    </r>
  </si>
  <si>
    <t/>
    <r>
      <rPr>
        <u/>
        <sz val="10.5"/>
        <color theme="10"/>
        <rFont val="Calibri"/>
        <family val="2"/>
      </rPr>
      <t xml:space="preserve">RPT INTERNATIONAL</t>
    </r>
  </si>
  <si>
    <t/>
    <r>
      <rPr>
        <u/>
        <sz val="10.5"/>
        <color theme="10"/>
        <rFont val="Calibri"/>
        <family val="2"/>
      </rPr>
      <t>http://www.rptinternational.com.hk</t>
    </r>
  </si>
  <si>
    <t/>
    <r>
      <rPr>
        <u/>
        <sz val="10.5"/>
        <color theme="10"/>
        <rFont val="Calibri"/>
        <family val="2"/>
      </rPr>
      <t>rpt@rptinternational.com.hk</t>
    </r>
  </si>
  <si>
    <t/>
    <r>
      <rPr>
        <u/>
        <sz val="10.5"/>
        <color theme="10"/>
        <rFont val="Calibri"/>
        <family val="2"/>
      </rPr>
      <t>http://www.e-nsc.com</t>
    </r>
  </si>
  <si>
    <t/>
    <r>
      <rPr>
        <u/>
        <sz val="10.5"/>
        <color theme="10"/>
        <rFont val="Calibri"/>
        <family val="2"/>
      </rPr>
      <t xml:space="preserve">NATIONAL SALES</t>
    </r>
  </si>
  <si>
    <t/>
    <r>
      <rPr>
        <u/>
        <sz val="10.5"/>
        <color theme="10"/>
        <rFont val="Calibri"/>
        <family val="2"/>
      </rPr>
      <t>nazarian@hotmail.com</t>
    </r>
  </si>
  <si>
    <t/>
    <r>
      <rPr>
        <u/>
        <sz val="10.5"/>
        <color theme="10"/>
        <rFont val="Calibri"/>
        <family val="2"/>
      </rPr>
      <t xml:space="preserve">KINMEN HORNG BO PORCELAIN</t>
    </r>
  </si>
  <si>
    <t/>
    <r>
      <rPr>
        <u/>
        <sz val="10.5"/>
        <color theme="10"/>
        <rFont val="Calibri"/>
        <family val="2"/>
      </rPr>
      <t>da.jen@msa.hinet.net</t>
    </r>
  </si>
  <si>
    <t/>
    <r>
      <rPr>
        <u/>
        <sz val="10.5"/>
        <color theme="10"/>
        <rFont val="Calibri"/>
        <family val="2"/>
      </rPr>
      <t>http://www.conik.com.au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</si>
  <si>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家具,家居装饰品,家用电器,照明产品,玻璃工艺品,电子消费品及信息产品,餐厨用具</t>
    </r>
  </si>
  <si>
    <t/>
    <r>
      <rPr>
        <u/>
        <sz val="10.5"/>
        <color theme="10"/>
        <rFont val="Calibri"/>
        <family val="2"/>
      </rPr>
      <t>david@conik.com.au</t>
    </r>
  </si>
  <si>
    <t/>
    <r>
      <rPr>
        <u/>
        <sz val="10.5"/>
        <color theme="10"/>
        <rFont val="Calibri"/>
        <family val="2"/>
      </rPr>
      <t xml:space="preserve">COINK INTERNATIONAL P/L</t>
    </r>
  </si>
  <si>
    <t/>
    <r>
      <rPr>
        <u/>
        <sz val="10.5"/>
        <color theme="10"/>
        <rFont val="Calibri"/>
        <family val="2"/>
      </rPr>
      <t>http://www.happyviews.com</t>
    </r>
  </si>
  <si>
    <t/>
    <r>
      <rPr>
        <u/>
        <sz val="10.5"/>
        <color theme="10"/>
        <rFont val="Calibri"/>
        <family val="2"/>
      </rPr>
      <t>HAPPYVIEW</t>
    </r>
  </si>
  <si>
    <t/>
    <r>
      <rPr>
        <u/>
        <sz val="10.5"/>
        <color theme="10"/>
        <rFont val="Calibri"/>
        <family val="2"/>
      </rPr>
      <t>ng@happyviews.com</t>
    </r>
  </si>
  <si>
    <t/>
    <r>
      <rPr>
        <u/>
        <sz val="10.5"/>
        <color theme="10"/>
        <rFont val="Calibri"/>
        <family val="2"/>
      </rPr>
      <t>SODITOURS</t>
    </r>
  </si>
  <si>
    <t/>
    <r>
      <rPr>
        <u/>
        <sz val="10.5"/>
        <color theme="10"/>
        <rFont val="Calibri"/>
        <family val="2"/>
      </rPr>
      <t>http://www.rtt.dk</t>
    </r>
  </si>
  <si>
    <t/>
    <r>
      <rPr>
        <u/>
        <sz val="10.5"/>
        <color theme="10"/>
        <rFont val="Calibri"/>
        <family val="2"/>
      </rPr>
      <t>rekord@rtt.dk</t>
    </r>
  </si>
  <si>
    <t/>
    <r>
      <rPr>
        <u/>
        <sz val="10.5"/>
        <color theme="10"/>
        <rFont val="Calibri"/>
        <family val="2"/>
      </rPr>
      <t xml:space="preserve">REKORD TEKNIK &amp; TRANSMISSION</t>
    </r>
  </si>
  <si>
    <t/>
    <r>
      <rPr>
        <u/>
        <sz val="10.5"/>
        <color theme="10"/>
        <rFont val="Calibri"/>
        <family val="2"/>
      </rPr>
      <t xml:space="preserve">BRAND PROMOTIONS</t>
    </r>
  </si>
  <si>
    <t/>
    <r>
      <rPr>
        <u/>
        <sz val="10.5"/>
        <color theme="10"/>
        <rFont val="Calibri"/>
        <family val="2"/>
      </rPr>
      <t>don@brand.com.au</t>
    </r>
  </si>
  <si>
    <t/>
    <r>
      <rPr>
        <u/>
        <sz val="10.5"/>
        <color theme="10"/>
        <rFont val="Calibri"/>
        <family val="2"/>
      </rPr>
      <t>http://www.brand.com.au</t>
    </r>
  </si>
  <si>
    <t/>
    <r>
      <rPr>
        <u/>
        <sz val="10.5"/>
        <color theme="10"/>
        <rFont val="Calibri"/>
        <family val="2"/>
      </rPr>
      <t>lamnwong@hkstar.com</t>
    </r>
  </si>
  <si>
    <t/>
    <r>
      <rPr>
        <u/>
        <sz val="10.5"/>
        <color theme="10"/>
        <rFont val="Calibri"/>
        <family val="2"/>
      </rPr>
      <t xml:space="preserve">MEGA SQUARE</t>
    </r>
  </si>
  <si>
    <t/>
    <r>
      <rPr>
        <u/>
        <sz val="10.5"/>
        <color theme="10"/>
        <rFont val="Calibri"/>
        <family val="2"/>
      </rPr>
      <t>http://www.kompernass.de</t>
    </r>
  </si>
  <si>
    <t/>
    <r>
      <rPr>
        <u/>
        <sz val="10.5"/>
        <color theme="10"/>
        <rFont val="Calibri"/>
        <family val="2"/>
      </rPr>
      <t>hauser@kompernass.de</t>
    </r>
  </si>
  <si>
    <t/>
    <r>
      <rPr>
        <u/>
        <sz val="10.5"/>
        <color theme="10"/>
        <rFont val="Calibri"/>
        <family val="2"/>
      </rPr>
      <t xml:space="preserve">KOMPERNASS HANDELSGESELLSCHAFT MBH</t>
    </r>
  </si>
  <si>
    <t/>
    <r>
      <rPr>
        <u/>
        <sz val="10.5"/>
        <color theme="10"/>
        <rFont val="Calibri"/>
        <family val="2"/>
      </rPr>
      <t>http://www.norman-intl.com</t>
    </r>
  </si>
  <si>
    <t/>
    <r>
      <rPr>
        <u/>
        <sz val="10.5"/>
        <color theme="10"/>
        <rFont val="Calibri"/>
        <family val="2"/>
      </rPr>
      <t>admin@norman-intl.com</t>
    </r>
  </si>
  <si>
    <t/>
    <r>
      <rPr>
        <u/>
        <sz val="10.5"/>
        <color theme="10"/>
        <rFont val="Calibri"/>
        <family val="2"/>
      </rPr>
      <t xml:space="preserve">NORMAN INTERNATIONAL</t>
    </r>
  </si>
  <si>
    <t/>
    <r>
      <rPr>
        <u/>
        <sz val="10.5"/>
        <color theme="10"/>
        <rFont val="Calibri"/>
        <family val="2"/>
      </rPr>
      <t>info.getam@getam.it</t>
    </r>
  </si>
  <si>
    <t/>
    <r>
      <rPr>
        <u/>
        <sz val="10.5"/>
        <color theme="10"/>
        <rFont val="Calibri"/>
        <family val="2"/>
      </rPr>
      <t>GETAM</t>
    </r>
  </si>
  <si>
    <t/>
    <r>
      <rPr>
        <u/>
        <sz val="10.5"/>
        <color theme="10"/>
        <rFont val="Calibri"/>
        <family val="2"/>
      </rPr>
      <t>http://www.getam.it</t>
    </r>
  </si>
  <si>
    <t/>
    <r>
      <rPr>
        <u/>
        <sz val="10.5"/>
        <color theme="10"/>
        <rFont val="Calibri"/>
        <family val="2"/>
      </rPr>
      <t>theresathompson@hotmail.com</t>
    </r>
  </si>
  <si>
    <t/>
    <r>
      <rPr>
        <u/>
        <sz val="10.5"/>
        <color theme="10"/>
        <rFont val="Calibri"/>
        <family val="2"/>
      </rPr>
      <t xml:space="preserve">H D ADCOCK</t>
    </r>
  </si>
  <si>
    <t/>
    <r>
      <rPr>
        <u/>
        <sz val="10.5"/>
        <color theme="10"/>
        <rFont val="Calibri"/>
        <family val="2"/>
      </rPr>
      <t>obrien5@hotmail.com</t>
    </r>
  </si>
  <si>
    <t/>
    <r>
      <rPr>
        <u/>
        <sz val="10.5"/>
        <color theme="10"/>
        <rFont val="Calibri"/>
        <family val="2"/>
      </rPr>
      <t>http://www.turnersbudgetfurniture.com</t>
    </r>
  </si>
  <si>
    <t/>
    <r>
      <rPr>
        <u/>
        <sz val="10.5"/>
        <color theme="10"/>
        <rFont val="Calibri"/>
        <family val="2"/>
      </rPr>
      <t xml:space="preserve">BUDGET FURNITURE</t>
    </r>
  </si>
  <si>
    <t/>
    <r>
      <rPr>
        <u/>
        <sz val="10.5"/>
        <color theme="10"/>
        <rFont val="Calibri"/>
        <family val="2"/>
      </rPr>
      <t xml:space="preserve">GLOBAX S L</t>
    </r>
  </si>
  <si>
    <t/>
    <r>
      <rPr>
        <u/>
        <sz val="10.5"/>
        <color theme="10"/>
        <rFont val="Calibri"/>
        <family val="2"/>
      </rPr>
      <t xml:space="preserve">CCA SOURCING</t>
    </r>
  </si>
  <si>
    <t/>
    <r>
      <rPr>
        <u/>
        <sz val="10.5"/>
        <color theme="10"/>
        <rFont val="Calibri"/>
        <family val="2"/>
      </rPr>
      <t>simon.rostron@ccagroup.co.uk</t>
    </r>
  </si>
  <si>
    <t/>
    <r>
      <rPr>
        <u/>
        <sz val="10.5"/>
        <color theme="10"/>
        <rFont val="Calibri"/>
        <family val="2"/>
      </rPr>
      <t>http://www.ccagroup.co.uk</t>
    </r>
  </si>
  <si>
    <t/>
    <r>
      <rPr>
        <u/>
        <sz val="10.5"/>
        <color theme="10"/>
        <rFont val="Calibri"/>
        <family val="2"/>
      </rPr>
      <t xml:space="preserve">ALKA G GREGORIADES BROS</t>
    </r>
  </si>
  <si>
    <t/>
    <r>
      <rPr>
        <u/>
        <sz val="10.5"/>
        <color theme="10"/>
        <rFont val="Calibri"/>
        <family val="2"/>
      </rPr>
      <t xml:space="preserve">BUD IND</t>
    </r>
  </si>
  <si>
    <t/>
    <r>
      <rPr>
        <u/>
        <sz val="10.5"/>
        <color theme="10"/>
        <rFont val="Calibri"/>
        <family val="2"/>
      </rPr>
      <t>http://www.budindinc.com</t>
    </r>
  </si>
  <si>
    <t/>
    <r>
      <rPr>
        <u/>
        <sz val="10.5"/>
        <color theme="10"/>
        <rFont val="Calibri"/>
        <family val="2"/>
      </rPr>
      <t xml:space="preserve">RABBITTE CATERING</t>
    </r>
  </si>
  <si>
    <t/>
    <r>
      <rPr>
        <u/>
        <sz val="10.5"/>
        <color theme="10"/>
        <rFont val="Calibri"/>
        <family val="2"/>
      </rPr>
      <t>info@rabbittecatering.iol.ie</t>
    </r>
  </si>
  <si>
    <t/>
    <r>
      <rPr>
        <u/>
        <sz val="10.5"/>
        <color theme="10"/>
        <rFont val="Calibri"/>
        <family val="2"/>
      </rPr>
      <t>http://www.rabbittecatering.iol.ie</t>
    </r>
  </si>
  <si>
    <t/>
    <r>
      <rPr>
        <u/>
        <sz val="10.5"/>
        <color theme="10"/>
        <rFont val="Calibri"/>
        <family val="2"/>
      </rPr>
      <t>lisa@revoace.com</t>
    </r>
  </si>
  <si>
    <t/>
    <r>
      <rPr>
        <u/>
        <sz val="10.5"/>
        <color theme="10"/>
        <rFont val="Calibri"/>
        <family val="2"/>
      </rPr>
      <t>http://www.revoace.com</t>
    </r>
  </si>
  <si>
    <t/>
    <r>
      <rPr>
        <u/>
        <sz val="10.5"/>
        <color theme="10"/>
        <rFont val="Calibri"/>
        <family val="2"/>
      </rPr>
      <t>CAMPFIRE&amp;CORP</t>
    </r>
  </si>
  <si>
    <t/>
    <r>
      <rPr>
        <u/>
        <sz val="10.5"/>
        <color theme="10"/>
        <rFont val="Calibri"/>
        <family val="2"/>
      </rPr>
      <t xml:space="preserve">TMD INTERNATIONAL</t>
    </r>
  </si>
  <si>
    <t/>
    <r>
      <rPr>
        <u/>
        <sz val="10.5"/>
        <color theme="10"/>
        <rFont val="Calibri"/>
        <family val="2"/>
      </rPr>
      <t>vivian.li@sbcglobal.net</t>
    </r>
  </si>
  <si>
    <t/>
    <r>
      <rPr>
        <u/>
        <sz val="10.5"/>
        <color theme="10"/>
        <rFont val="Calibri"/>
        <family val="2"/>
      </rPr>
      <t>http://www.tmdinternational.co.uk</t>
    </r>
  </si>
  <si>
    <t/>
    <r>
      <rPr>
        <u/>
        <sz val="10.5"/>
        <color theme="10"/>
        <rFont val="Calibri"/>
        <family val="2"/>
      </rPr>
      <t xml:space="preserve">NIHON KOGYO</t>
    </r>
  </si>
  <si>
    <t/>
    <r>
      <rPr>
        <u/>
        <sz val="10.5"/>
        <color theme="10"/>
        <rFont val="Calibri"/>
        <family val="2"/>
      </rPr>
      <t>http://www.nihonkogyo.co.jp</t>
    </r>
  </si>
  <si>
    <t/>
    <r>
      <rPr>
        <u/>
        <sz val="10.5"/>
        <color theme="10"/>
        <rFont val="Calibri"/>
        <family val="2"/>
      </rPr>
      <t xml:space="preserve">MICHLITCH CO/SPICE TRADERS NW</t>
    </r>
  </si>
  <si>
    <t/>
    <r>
      <rPr>
        <u/>
        <sz val="10.5"/>
        <color theme="10"/>
        <rFont val="Calibri"/>
        <family val="2"/>
      </rPr>
      <t>http://www.michlitch.com</t>
    </r>
  </si>
  <si>
    <t/>
    <r>
      <rPr>
        <u/>
        <sz val="10.5"/>
        <color theme="10"/>
        <rFont val="Calibri"/>
        <family val="2"/>
      </rPr>
      <t>http://www.rossignol.fr</t>
    </r>
  </si>
  <si>
    <t/>
    <r>
      <rPr>
        <u/>
        <sz val="10.5"/>
        <color theme="10"/>
        <rFont val="Calibri"/>
        <family val="2"/>
      </rPr>
      <t>ROSSIGNOL</t>
    </r>
  </si>
  <si>
    <t/>
    <r>
      <rPr>
        <u/>
        <sz val="10.5"/>
        <color theme="10"/>
        <rFont val="Calibri"/>
        <family val="2"/>
      </rPr>
      <t>contact@rossignol.fr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</si>
  <si>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五金,医药保健品及医疗器械,卫浴设备,家具,工具,工艺陶瓷,照明产品,玻璃工艺品,钟表眼镜,鞋,食品,餐厨用具</t>
    </r>
  </si>
  <si>
    <t/>
    <r>
      <rPr>
        <u/>
        <sz val="10.5"/>
        <color theme="10"/>
        <rFont val="Calibri"/>
        <family val="2"/>
      </rPr>
      <t>hhpost@hhengros.no</t>
    </r>
  </si>
  <si>
    <t/>
    <r>
      <rPr>
        <u/>
        <sz val="10.5"/>
        <color theme="10"/>
        <rFont val="Calibri"/>
        <family val="2"/>
      </rPr>
      <t>http://www.hhengros.no</t>
    </r>
  </si>
  <si>
    <t/>
    <r>
      <rPr>
        <u/>
        <sz val="10.5"/>
        <color theme="10"/>
        <rFont val="Calibri"/>
        <family val="2"/>
      </rPr>
      <t xml:space="preserve">HH ENGROS</t>
    </r>
  </si>
  <si>
    <t/>
    <r>
      <rPr>
        <u/>
        <sz val="10.5"/>
        <color theme="10"/>
        <rFont val="Calibri"/>
        <family val="2"/>
      </rPr>
      <t>http://www.redworks.com.au</t>
    </r>
  </si>
  <si>
    <t/>
    <r>
      <rPr>
        <u/>
        <sz val="10.5"/>
        <color theme="10"/>
        <rFont val="Calibri"/>
        <family val="2"/>
      </rPr>
      <t xml:space="preserve">RED WORKS FURNITURE &amp; HOMEWARES</t>
    </r>
  </si>
  <si>
    <t/>
    <r>
      <rPr>
        <u/>
        <sz val="10.5"/>
        <color theme="10"/>
        <rFont val="Calibri"/>
        <family val="2"/>
      </rPr>
      <t>karla@redworks.com.au</t>
    </r>
  </si>
  <si>
    <t/>
    <r>
      <rPr>
        <u/>
        <sz val="10.5"/>
        <color theme="10"/>
        <rFont val="Calibri"/>
        <family val="2"/>
      </rPr>
      <t xml:space="preserve">BALLARINI PAOLO &amp; FIGLI</t>
    </r>
  </si>
  <si>
    <t/>
    <r>
      <rPr>
        <u/>
        <sz val="10.5"/>
        <color theme="10"/>
        <rFont val="Calibri"/>
        <family val="2"/>
      </rPr>
      <t>ballarini.export@ballarini.it</t>
    </r>
  </si>
  <si>
    <t/>
    <r>
      <rPr>
        <u/>
        <sz val="10.5"/>
        <color theme="10"/>
        <rFont val="Calibri"/>
        <family val="2"/>
      </rPr>
      <t>http://www.ballarini.it</t>
    </r>
  </si>
  <si>
    <t/>
    <r>
      <rPr>
        <u/>
        <sz val="10.5"/>
        <color theme="10"/>
        <rFont val="Calibri"/>
        <family val="2"/>
      </rPr>
      <t>http://www.hellofancypop.com</t>
    </r>
  </si>
  <si>
    <t/>
    <r>
      <rPr>
        <u/>
        <sz val="10.5"/>
        <color theme="10"/>
        <rFont val="Calibri"/>
        <family val="2"/>
      </rPr>
      <t xml:space="preserve">FANCY POP</t>
    </r>
  </si>
  <si>
    <t/>
    <r>
      <rPr>
        <u/>
        <sz val="10.5"/>
        <color theme="10"/>
        <rFont val="Calibri"/>
        <family val="2"/>
      </rPr>
      <t>fancypop@unitel.co</t>
    </r>
    <r>
      <t>.kr</t>
    </r>
  </si>
  <si>
    <t/>
    <r>
      <rPr>
        <u/>
        <sz val="10.5"/>
        <color theme="10"/>
        <rFont val="Calibri"/>
        <family val="2"/>
      </rPr>
      <t>http://www.luxo.fi</t>
    </r>
  </si>
  <si>
    <t/>
    <r>
      <rPr>
        <u/>
        <sz val="10.5"/>
        <color theme="10"/>
        <rFont val="Calibri"/>
        <family val="2"/>
      </rPr>
      <t xml:space="preserve">LUXO FINLAND</t>
    </r>
  </si>
  <si>
    <t/>
    <r>
      <rPr>
        <u/>
        <sz val="10.5"/>
        <color theme="10"/>
        <rFont val="Calibri"/>
        <family val="2"/>
      </rPr>
      <t>mikael.akers@luxo.fi</t>
    </r>
  </si>
  <si>
    <t/>
    <r>
      <rPr>
        <u/>
        <sz val="10.5"/>
        <color theme="10"/>
        <rFont val="Calibri"/>
        <family val="2"/>
      </rPr>
      <t xml:space="preserve">ALEXANDER INTERIORS</t>
    </r>
  </si>
  <si>
    <t/>
    <r>
      <rPr>
        <u/>
        <sz val="10.5"/>
        <color theme="10"/>
        <rFont val="Calibri"/>
        <family val="2"/>
      </rPr>
      <t>juliana.alexander@talk21.com</t>
    </r>
  </si>
  <si>
    <t/>
    <r>
      <rPr>
        <u/>
        <sz val="10.5"/>
        <color theme="10"/>
        <rFont val="Calibri"/>
        <family val="2"/>
      </rPr>
      <t>http://www.workuniformsdirect.com</t>
    </r>
  </si>
  <si>
    <t/>
    <r>
      <rPr>
        <u/>
        <sz val="10.5"/>
        <color theme="10"/>
        <rFont val="Calibri"/>
        <family val="2"/>
      </rPr>
      <t xml:space="preserve">L G SOURCING</t>
    </r>
  </si>
  <si>
    <t/>
    <r>
      <rPr>
        <u/>
        <sz val="10.5"/>
        <color theme="10"/>
        <rFont val="Calibri"/>
        <family val="2"/>
      </rPr>
      <t>clam@lowes.com</t>
    </r>
  </si>
  <si>
    <t/>
    <r>
      <rPr>
        <u/>
        <sz val="10.5"/>
        <color theme="10"/>
        <rFont val="Calibri"/>
        <family val="2"/>
      </rPr>
      <t>MTN</t>
    </r>
  </si>
  <si>
    <t/>
    <r>
      <rPr>
        <u/>
        <sz val="10.5"/>
        <color theme="10"/>
        <rFont val="Calibri"/>
        <family val="2"/>
      </rPr>
      <t>arbai@hotmail.com</t>
    </r>
  </si>
  <si>
    <t/>
    <r>
      <rPr>
        <u/>
        <sz val="10.5"/>
        <color theme="10"/>
        <rFont val="Calibri"/>
        <family val="2"/>
      </rPr>
      <t xml:space="preserve">OKA INTERNATIONAL</t>
    </r>
  </si>
  <si>
    <t/>
    <r>
      <rPr>
        <u/>
        <sz val="10.5"/>
        <color theme="10"/>
        <rFont val="Calibri"/>
        <family val="2"/>
      </rPr>
      <t>http://www.gah-alberts.com</t>
    </r>
  </si>
  <si>
    <t/>
    <r>
      <rPr>
        <u/>
        <sz val="10.5"/>
        <color theme="10"/>
        <rFont val="Calibri"/>
        <family val="2"/>
      </rPr>
      <t>info@gah.de</t>
    </r>
  </si>
  <si>
    <t/>
    <r>
      <rPr>
        <u/>
        <sz val="10.5"/>
        <color theme="10"/>
        <rFont val="Calibri"/>
        <family val="2"/>
      </rPr>
      <t xml:space="preserve">ALBERTS GMBH +</t>
    </r>
  </si>
  <si>
    <t/>
    <r>
      <rPr>
        <u/>
        <sz val="10.5"/>
        <color theme="10"/>
        <rFont val="Calibri"/>
        <family val="2"/>
      </rPr>
      <t>AUTONUMIS</t>
    </r>
  </si>
  <si>
    <t/>
    <r>
      <rPr>
        <u/>
        <sz val="10.5"/>
        <color theme="10"/>
        <rFont val="Calibri"/>
        <family val="2"/>
      </rPr>
      <t>info@autonumis.co.uk</t>
    </r>
  </si>
  <si>
    <t/>
    <r>
      <rPr>
        <u/>
        <sz val="10.5"/>
        <color theme="10"/>
        <rFont val="Calibri"/>
        <family val="2"/>
      </rPr>
      <t>http://www.autonumis.co.uk</t>
    </r>
  </si>
  <si>
    <t/>
    <r>
      <rPr>
        <u/>
        <sz val="10.5"/>
        <color theme="10"/>
        <rFont val="Calibri"/>
        <family val="2"/>
      </rPr>
      <t>TATUNG</t>
    </r>
  </si>
  <si>
    <t/>
    <r>
      <rPr>
        <u/>
        <sz val="10.5"/>
        <color theme="10"/>
        <rFont val="Calibri"/>
        <family val="2"/>
      </rPr>
      <t>http://www.tatungusa.com</t>
    </r>
  </si>
  <si>
    <t/>
    <r>
      <rPr>
        <u/>
        <sz val="10.5"/>
        <color theme="10"/>
        <rFont val="Calibri"/>
        <family val="2"/>
      </rPr>
      <t>jshen@tatungusa.com</t>
    </r>
  </si>
  <si>
    <t/>
    <r>
      <rPr>
        <u/>
        <sz val="10.5"/>
        <color theme="10"/>
        <rFont val="Calibri"/>
        <family val="2"/>
      </rPr>
      <t>http://www.capri.se</t>
    </r>
  </si>
  <si>
    <t/>
    <r>
      <rPr>
        <u/>
        <sz val="10.5"/>
        <color theme="10"/>
        <rFont val="Calibri"/>
        <family val="2"/>
      </rPr>
      <t>info@capri.se</t>
    </r>
  </si>
  <si>
    <t/>
    <r>
      <rPr>
        <u/>
        <sz val="10.5"/>
        <color theme="10"/>
        <rFont val="Calibri"/>
        <family val="2"/>
      </rPr>
      <t>CAPRI</t>
    </r>
  </si>
  <si>
    <t/>
    <r>
      <rPr>
        <u/>
        <sz val="10.5"/>
        <color theme="10"/>
        <rFont val="Calibri"/>
        <family val="2"/>
      </rPr>
      <t>gracesha@netvigator.com</t>
    </r>
  </si>
  <si>
    <t/>
    <r>
      <rPr>
        <u/>
        <sz val="10.5"/>
        <color theme="10"/>
        <rFont val="Calibri"/>
        <family val="2"/>
      </rPr>
      <t xml:space="preserve">GRACE SHARP INDUSTRIAL</t>
    </r>
  </si>
  <si>
    <t/>
    <r>
      <rPr>
        <u/>
        <sz val="10.5"/>
        <color theme="10"/>
        <rFont val="Calibri"/>
        <family val="2"/>
      </rPr>
      <t>SEIKIKOHAN</t>
    </r>
  </si>
  <si>
    <t/>
    <r>
      <rPr>
        <u/>
        <sz val="10.5"/>
        <color theme="10"/>
        <rFont val="Calibri"/>
        <family val="2"/>
      </rPr>
      <t>sentora@fine.ocn.ne.jp</t>
    </r>
  </si>
  <si>
    <t/>
    <r>
      <rPr>
        <u/>
        <sz val="10.5"/>
        <color theme="10"/>
        <rFont val="Calibri"/>
        <family val="2"/>
      </rPr>
      <t>http://www.fine.ocn.ne.jp</t>
    </r>
  </si>
  <si>
    <t/>
    <r>
      <rPr>
        <u/>
        <sz val="10.5"/>
        <color theme="10"/>
        <rFont val="Calibri"/>
        <family val="2"/>
      </rPr>
      <t xml:space="preserve">PAN SIAM PRODUCTION</t>
    </r>
  </si>
  <si>
    <t/>
    <r>
      <rPr>
        <u/>
        <sz val="10.5"/>
        <color theme="10"/>
        <rFont val="Calibri"/>
        <family val="2"/>
      </rPr>
      <t xml:space="preserve">SANTINA IMP/EXP TRADING ENT</t>
    </r>
  </si>
  <si>
    <t/>
    <r>
      <rPr>
        <u/>
        <sz val="10.5"/>
        <color theme="10"/>
        <rFont val="Calibri"/>
        <family val="2"/>
      </rPr>
      <t>cwbiz@singnet.com.sg</t>
    </r>
  </si>
  <si>
    <t/>
    <r>
      <rPr>
        <u/>
        <sz val="10.5"/>
        <color theme="10"/>
        <rFont val="Calibri"/>
        <family val="2"/>
      </rPr>
      <t>OKUDA</t>
    </r>
  </si>
  <si>
    <t/>
    <r>
      <rPr>
        <u/>
        <sz val="10.5"/>
        <color theme="10"/>
        <rFont val="Calibri"/>
        <family val="2"/>
      </rPr>
      <t>REMAL</t>
    </r>
  </si>
  <si>
    <t/>
    <r>
      <rPr>
        <u/>
        <sz val="10.5"/>
        <color theme="10"/>
        <rFont val="Calibri"/>
        <family val="2"/>
      </rPr>
      <t>the@nal.be</t>
    </r>
  </si>
  <si>
    <t/>
    <r>
      <rPr>
        <u/>
        <sz val="10.5"/>
        <color theme="10"/>
        <rFont val="Calibri"/>
        <family val="2"/>
      </rPr>
      <t>http://www.nal.be</t>
    </r>
  </si>
  <si>
    <t/>
    <r>
      <rPr>
        <u/>
        <sz val="10.5"/>
        <color theme="10"/>
        <rFont val="Calibri"/>
        <family val="2"/>
      </rPr>
      <t>http://www.corrpsionX.com</t>
    </r>
  </si>
  <si>
    <t/>
    <r>
      <rPr>
        <u/>
        <sz val="10.5"/>
        <color theme="10"/>
        <rFont val="Calibri"/>
        <family val="2"/>
      </rPr>
      <t>gleam@pacific.net.sg</t>
    </r>
  </si>
  <si>
    <t/>
    <r>
      <rPr>
        <u/>
        <sz val="10.5"/>
        <color theme="10"/>
        <rFont val="Calibri"/>
        <family val="2"/>
      </rPr>
      <t xml:space="preserve">GLEAM MARKETING SERVICES</t>
    </r>
  </si>
  <si>
    <t/>
    <r>
      <rPr>
        <u/>
        <sz val="10.5"/>
        <color theme="10"/>
        <rFont val="Calibri"/>
        <family val="2"/>
      </rPr>
      <t>lena@alpari.vinnica.ua</t>
    </r>
  </si>
  <si>
    <t/>
    <r>
      <rPr>
        <u/>
        <sz val="10.5"/>
        <color theme="10"/>
        <rFont val="Calibri"/>
        <family val="2"/>
      </rPr>
      <t>ALPARI</t>
    </r>
  </si>
  <si>
    <t/>
    <r>
      <rPr>
        <u/>
        <sz val="10.5"/>
        <color theme="10"/>
        <rFont val="Calibri"/>
        <family val="2"/>
      </rPr>
      <t>http://www.alpari.vinnica.ua</t>
    </r>
  </si>
  <si>
    <t/>
    <r>
      <rPr>
        <u/>
        <sz val="10.5"/>
        <color theme="10"/>
        <rFont val="Calibri"/>
        <family val="2"/>
      </rPr>
      <t>adilcare@netvigator.com</t>
    </r>
  </si>
  <si>
    <t/>
    <r>
      <rPr>
        <u/>
        <sz val="10.5"/>
        <color theme="10"/>
        <rFont val="Calibri"/>
        <family val="2"/>
      </rPr>
      <t xml:space="preserve">GLORIA MANNER TRADING</t>
    </r>
  </si>
  <si>
    <t/>
    <r>
      <rPr>
        <u/>
        <sz val="10.5"/>
        <color theme="10"/>
        <rFont val="Calibri"/>
        <family val="2"/>
      </rPr>
      <t xml:space="preserve">CAMBRIDGE SILVERSMITHS</t>
    </r>
  </si>
  <si>
    <t/>
    <r>
      <rPr>
        <u/>
        <sz val="10.5"/>
        <color theme="10"/>
        <rFont val="Calibri"/>
        <family val="2"/>
      </rPr>
      <t>http://www.cambridgecasuals.com</t>
    </r>
  </si>
  <si>
    <t/>
    <r>
      <rPr>
        <u/>
        <sz val="10.5"/>
        <color theme="10"/>
        <rFont val="Calibri"/>
        <family val="2"/>
      </rPr>
      <t>AMBACH</t>
    </r>
  </si>
  <si>
    <t/>
    <r>
      <rPr>
        <u/>
        <sz val="10.5"/>
        <color theme="10"/>
        <rFont val="Calibri"/>
        <family val="2"/>
      </rPr>
      <t>http://www.ambach.net</t>
    </r>
  </si>
  <si>
    <t/>
    <r>
      <rPr>
        <u/>
        <sz val="10.5"/>
        <color theme="10"/>
        <rFont val="Calibri"/>
        <family val="2"/>
      </rPr>
      <t>mspong@earthlink.net</t>
    </r>
  </si>
  <si>
    <t/>
    <r>
      <rPr>
        <u/>
        <sz val="10.5"/>
        <color theme="10"/>
        <rFont val="Calibri"/>
        <family val="2"/>
      </rPr>
      <t xml:space="preserve">AMERICAN S ASIATIC TRADING</t>
    </r>
  </si>
  <si>
    <t/>
    <r>
      <rPr>
        <u/>
        <sz val="10.5"/>
        <color theme="10"/>
        <rFont val="Calibri"/>
        <family val="2"/>
      </rPr>
      <t>camelotimports@aol.com</t>
    </r>
  </si>
  <si>
    <t/>
    <r>
      <rPr>
        <u/>
        <sz val="10.5"/>
        <color theme="10"/>
        <rFont val="Calibri"/>
        <family val="2"/>
      </rPr>
      <t xml:space="preserve">CAMELOT IMPORTS</t>
    </r>
  </si>
  <si>
    <t/>
    <r>
      <rPr>
        <u/>
        <sz val="10.5"/>
        <color theme="10"/>
        <rFont val="Calibri"/>
        <family val="2"/>
      </rPr>
      <t xml:space="preserve">ARAGANE SHOJI</t>
    </r>
  </si>
  <si>
    <t/>
    <r>
      <rPr>
        <u/>
        <sz val="10.5"/>
        <color theme="10"/>
        <rFont val="Calibri"/>
        <family val="2"/>
      </rPr>
      <t>http://www.spice.or.jp</t>
    </r>
  </si>
  <si>
    <t/>
    <r>
      <rPr>
        <u/>
        <sz val="10.5"/>
        <color theme="10"/>
        <rFont val="Calibri"/>
        <family val="2"/>
      </rPr>
      <t>SPICE</t>
    </r>
  </si>
  <si>
    <t/>
    <r>
      <rPr>
        <u/>
        <sz val="10.5"/>
        <color theme="10"/>
        <rFont val="Calibri"/>
        <family val="2"/>
      </rPr>
      <t>ayako@spice.or.jp</t>
    </r>
  </si>
  <si>
    <t/>
    <r>
      <rPr>
        <u/>
        <sz val="10.5"/>
        <color theme="10"/>
        <rFont val="Calibri"/>
        <family val="2"/>
      </rPr>
      <t>http://www.garelly.de</t>
    </r>
  </si>
  <si>
    <t/>
    <r>
      <rPr>
        <u/>
        <sz val="10.5"/>
        <color theme="10"/>
        <rFont val="Calibri"/>
        <family val="2"/>
      </rPr>
      <t>GARELLY</t>
    </r>
  </si>
  <si>
    <t/>
    <r>
      <rPr>
        <u/>
        <sz val="10.5"/>
        <color theme="10"/>
        <rFont val="Calibri"/>
        <family val="2"/>
      </rPr>
      <t>garelly@t-online.de</t>
    </r>
  </si>
  <si>
    <t/>
    <r>
      <rPr>
        <u/>
        <sz val="10.5"/>
        <color theme="10"/>
        <rFont val="Calibri"/>
        <family val="2"/>
      </rPr>
      <t xml:space="preserve">DAYANI TRADING</t>
    </r>
  </si>
  <si>
    <t/>
    <r>
      <rPr>
        <u/>
        <sz val="10.5"/>
        <color theme="10"/>
        <rFont val="Calibri"/>
        <family val="2"/>
      </rPr>
      <t>dayani@peyam.net</t>
    </r>
  </si>
  <si>
    <t/>
    <r>
      <rPr>
        <u/>
        <sz val="10.5"/>
        <color theme="10"/>
        <rFont val="Calibri"/>
        <family val="2"/>
      </rPr>
      <t>http://www.peyam.net</t>
    </r>
  </si>
  <si>
    <t/>
    <r>
      <rPr>
        <u/>
        <sz val="10.5"/>
        <color theme="10"/>
        <rFont val="Calibri"/>
        <family val="2"/>
      </rPr>
      <t>http://www.hjheinz.com</t>
    </r>
  </si>
  <si>
    <t/>
    <r>
      <rPr>
        <u/>
        <sz val="10.5"/>
        <color theme="10"/>
        <rFont val="Calibri"/>
        <family val="2"/>
      </rPr>
      <t xml:space="preserve">JUAN CARLOS BERTINI</t>
    </r>
  </si>
  <si>
    <t/>
    <r>
      <rPr>
        <u/>
        <sz val="10.5"/>
        <color theme="10"/>
        <rFont val="Calibri"/>
        <family val="2"/>
      </rPr>
      <t>juancarlos.bertini@hjheinz.com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</si>
  <si>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五金,其他,医药保健品及医疗器械,家具,家居装饰品,工具,建筑及装饰材料,服装饰物及配件,照明产品,玻璃工艺品,食品,餐厨用具</t>
    </r>
  </si>
  <si>
    <t/>
    <r>
      <rPr>
        <u/>
        <sz val="10.5"/>
        <color theme="10"/>
        <rFont val="Calibri"/>
        <family val="2"/>
      </rPr>
      <t xml:space="preserve">ALL SOLUTIONS STEPHANE GOSTELI</t>
    </r>
  </si>
  <si>
    <t/>
    <r>
      <rPr>
        <u/>
        <sz val="10.5"/>
        <color theme="10"/>
        <rFont val="Calibri"/>
        <family val="2"/>
      </rPr>
      <t>http://www.all-solutions.net</t>
    </r>
  </si>
  <si>
    <t/>
    <r>
      <rPr>
        <u/>
        <sz val="10.5"/>
        <color theme="10"/>
        <rFont val="Calibri"/>
        <family val="2"/>
      </rPr>
      <t>sgosteli@all-solutions.net</t>
    </r>
  </si>
  <si>
    <t/>
    <r>
      <rPr>
        <u/>
        <sz val="10.5"/>
        <color theme="10"/>
        <rFont val="Calibri"/>
        <family val="2"/>
      </rPr>
      <t xml:space="preserve">MADISON INDUSTRIAL</t>
    </r>
  </si>
  <si>
    <t/>
    <r>
      <rPr>
        <u/>
        <sz val="10.5"/>
        <color theme="10"/>
        <rFont val="Calibri"/>
        <family val="2"/>
      </rPr>
      <t>http://www.exmktg.com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</si>
  <si>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体育及旅游休闲用品,其他,家用电器,服装饰物及配件,钟表眼镜,鞋,餐厨用具</t>
    </r>
  </si>
  <si>
    <t/>
    <r>
      <rPr>
        <u/>
        <sz val="10.5"/>
        <color theme="10"/>
        <rFont val="Calibri"/>
        <family val="2"/>
      </rPr>
      <t>irwin@exmktg.com</t>
    </r>
  </si>
  <si>
    <t/>
    <r>
      <rPr>
        <u/>
        <sz val="10.5"/>
        <color theme="10"/>
        <rFont val="Calibri"/>
        <family val="2"/>
      </rPr>
      <t xml:space="preserve">EXCLAMATION MARKETING</t>
    </r>
  </si>
  <si>
    <t/>
    <r>
      <rPr>
        <u/>
        <sz val="10.5"/>
        <color theme="10"/>
        <rFont val="Calibri"/>
        <family val="2"/>
      </rPr>
      <t xml:space="preserve">STABILIMENTO METALLURGICO</t>
    </r>
  </si>
  <si>
    <t/>
    <r>
      <rPr>
        <u/>
        <sz val="10.5"/>
        <color theme="10"/>
        <rFont val="Calibri"/>
        <family val="2"/>
      </rPr>
      <t>stab.metallurgico@tin.it</t>
    </r>
  </si>
  <si>
    <t/>
    <r>
      <rPr>
        <u/>
        <sz val="10.5"/>
        <color theme="10"/>
        <rFont val="Calibri"/>
        <family val="2"/>
      </rPr>
      <t>http://www.cyberspace.net.ng</t>
    </r>
  </si>
  <si>
    <t/>
    <r>
      <rPr>
        <u/>
        <sz val="10.5"/>
        <color theme="10"/>
        <rFont val="Calibri"/>
        <family val="2"/>
      </rPr>
      <t xml:space="preserve">JUBILEE &amp; ASSOCIATE INDUSTRIES</t>
    </r>
  </si>
  <si>
    <t/>
    <r>
      <rPr>
        <u/>
        <sz val="10.5"/>
        <color theme="10"/>
        <rFont val="Calibri"/>
        <family val="2"/>
      </rPr>
      <t>moor@cyberspace.net</t>
    </r>
    <r>
      <t>.ng</t>
    </r>
  </si>
  <si>
    <t/>
    <r>
      <rPr>
        <u/>
        <sz val="10.5"/>
        <color theme="10"/>
        <rFont val="Calibri"/>
        <family val="2"/>
      </rPr>
      <t xml:space="preserve">L HOME</t>
    </r>
  </si>
  <si>
    <t/>
    <r>
      <rPr>
        <u/>
        <sz val="10.5"/>
        <color theme="10"/>
        <rFont val="Calibri"/>
        <family val="2"/>
      </rPr>
      <t>miho_ishida@nta.co</t>
    </r>
    <r>
      <t>.jp</t>
    </r>
  </si>
  <si>
    <t/>
    <r>
      <rPr>
        <u/>
        <sz val="10.5"/>
        <color theme="10"/>
        <rFont val="Calibri"/>
        <family val="2"/>
      </rPr>
      <t>http://www.nta.co.jp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</si>
  <si>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个人护理用具,医药保健品及医疗器械,玩具,玻璃工艺品,礼品及赠品,餐厨用具</t>
    </r>
  </si>
  <si>
    <t/>
    <r>
      <rPr>
        <u/>
        <sz val="10.5"/>
        <color theme="10"/>
        <rFont val="Calibri"/>
        <family val="2"/>
      </rPr>
      <t>mrthomasmo@hotmail.com</t>
    </r>
  </si>
  <si>
    <t/>
    <r>
      <rPr>
        <u/>
        <sz val="10.5"/>
        <color theme="10"/>
        <rFont val="Calibri"/>
        <family val="2"/>
      </rPr>
      <t>MILLENNIUM</t>
    </r>
  </si>
  <si>
    <t/>
    <r>
      <rPr>
        <u/>
        <sz val="10.5"/>
        <color theme="10"/>
        <rFont val="Calibri"/>
        <family val="2"/>
      </rPr>
      <t>http://www.millennium-hk.com</t>
    </r>
  </si>
  <si>
    <t/>
    <r>
      <rPr>
        <u/>
        <sz val="10.5"/>
        <color theme="10"/>
        <rFont val="Calibri"/>
        <family val="2"/>
      </rPr>
      <t>m.seyrafi@chemtrade.com</t>
    </r>
  </si>
  <si>
    <t/>
    <r>
      <rPr>
        <u/>
        <sz val="10.5"/>
        <color theme="10"/>
        <rFont val="Calibri"/>
        <family val="2"/>
      </rPr>
      <t xml:space="preserve">MOAHMMED SIRAFI EST FOR TRADING SERVICES</t>
    </r>
  </si>
  <si>
    <t/>
    <r>
      <rPr>
        <u/>
        <sz val="10.5"/>
        <color theme="10"/>
        <rFont val="Calibri"/>
        <family val="2"/>
      </rPr>
      <t>http://www.seyrafi.com</t>
    </r>
  </si>
  <si>
    <t/>
    <r>
      <rPr>
        <u/>
        <sz val="10.5"/>
        <color theme="10"/>
        <rFont val="Calibri"/>
        <family val="2"/>
      </rPr>
      <t xml:space="preserve">JS BLOMSTER</t>
    </r>
  </si>
  <si>
    <t/>
    <r>
      <rPr>
        <u/>
        <sz val="10.5"/>
        <color theme="10"/>
        <rFont val="Calibri"/>
        <family val="2"/>
      </rPr>
      <t>resv99ab@student.cbs.dk</t>
    </r>
  </si>
  <si>
    <t/>
    <r>
      <rPr>
        <u/>
        <sz val="10.5"/>
        <color theme="10"/>
        <rFont val="Calibri"/>
        <family val="2"/>
      </rPr>
      <t>http://www.student.cbs.dk</t>
    </r>
  </si>
  <si>
    <t/>
    <r>
      <rPr>
        <u/>
        <sz val="10.5"/>
        <color theme="10"/>
        <rFont val="Calibri"/>
        <family val="2"/>
      </rPr>
      <t xml:space="preserve">G C I SPRL</t>
    </r>
  </si>
  <si>
    <t/>
    <r>
      <rPr>
        <u/>
        <sz val="10.5"/>
        <color theme="10"/>
        <rFont val="Calibri"/>
        <family val="2"/>
      </rPr>
      <t>network@mpx.com.au</t>
    </r>
  </si>
  <si>
    <t/>
    <r>
      <rPr>
        <u/>
        <sz val="10.5"/>
        <color theme="10"/>
        <rFont val="Calibri"/>
        <family val="2"/>
      </rPr>
      <t>http://www.mpx.com.au</t>
    </r>
  </si>
  <si>
    <t/>
    <r>
      <rPr>
        <u/>
        <sz val="10.5"/>
        <color theme="10"/>
        <rFont val="Calibri"/>
        <family val="2"/>
      </rPr>
      <t>BAYDECKO</t>
    </r>
  </si>
  <si>
    <t/>
    <r>
      <rPr>
        <u/>
        <sz val="10.5"/>
        <color theme="10"/>
        <rFont val="Calibri"/>
        <family val="2"/>
      </rPr>
      <t>BIOSYSTEM</t>
    </r>
  </si>
  <si>
    <t/>
    <r>
      <rPr>
        <u/>
        <sz val="10.5"/>
        <color theme="10"/>
        <rFont val="Calibri"/>
        <family val="2"/>
      </rPr>
      <t>biosystem@origin.dp.ua</t>
    </r>
  </si>
  <si>
    <t/>
    <r>
      <rPr>
        <u/>
        <sz val="10.5"/>
        <color theme="10"/>
        <rFont val="Calibri"/>
        <family val="2"/>
      </rPr>
      <t>http://www.origin.dp.ua</t>
    </r>
  </si>
  <si>
    <t/>
    <r>
      <rPr>
        <u/>
        <sz val="10.5"/>
        <color theme="10"/>
        <rFont val="Calibri"/>
        <family val="2"/>
      </rPr>
      <t xml:space="preserve">AMEFA(U K )LTD</t>
    </r>
  </si>
  <si>
    <t/>
    <r>
      <rPr>
        <u/>
        <sz val="10.5"/>
        <color theme="10"/>
        <rFont val="Calibri"/>
        <family val="2"/>
      </rPr>
      <t>amefa@amefa.co.uk</t>
    </r>
  </si>
  <si>
    <t/>
    <r>
      <rPr>
        <u/>
        <sz val="10.5"/>
        <color theme="10"/>
        <rFont val="Calibri"/>
        <family val="2"/>
      </rPr>
      <t>http://www.amefa.co.uk</t>
    </r>
  </si>
  <si>
    <t/>
    <r>
      <rPr>
        <u/>
        <sz val="10.5"/>
        <color theme="10"/>
        <rFont val="Calibri"/>
        <family val="2"/>
      </rPr>
      <t>http://www.tisselva.com</t>
    </r>
  </si>
  <si>
    <t/>
    <r>
      <rPr>
        <u/>
        <sz val="10.5"/>
        <color theme="10"/>
        <rFont val="Calibri"/>
        <family val="2"/>
      </rPr>
      <t>TISSELVA</t>
    </r>
  </si>
  <si>
    <t/>
    <r>
      <rPr>
        <u/>
        <sz val="10.5"/>
        <color theme="10"/>
        <rFont val="Calibri"/>
        <family val="2"/>
      </rPr>
      <t xml:space="preserve">NGEE LEONG</t>
    </r>
  </si>
  <si>
    <t/>
    <r>
      <rPr>
        <u/>
        <sz val="10.5"/>
        <color theme="10"/>
        <rFont val="Calibri"/>
        <family val="2"/>
      </rPr>
      <t>ngeleong@singnet.com.sg</t>
    </r>
  </si>
  <si>
    <t/>
    <r>
      <rPr>
        <u/>
        <sz val="10.5"/>
        <color theme="10"/>
        <rFont val="Calibri"/>
        <family val="2"/>
      </rPr>
      <t xml:space="preserve">TK INOVACOES</t>
    </r>
  </si>
  <si>
    <t/>
    <r>
      <rPr>
        <u/>
        <sz val="10.5"/>
        <color theme="10"/>
        <rFont val="Calibri"/>
        <family val="2"/>
      </rPr>
      <t>tkinovacoes@yahoo.com.br</t>
    </r>
  </si>
  <si>
    <t/>
    <r>
      <rPr>
        <u/>
        <sz val="10.5"/>
        <color theme="10"/>
        <rFont val="Calibri"/>
        <family val="2"/>
      </rPr>
      <t xml:space="preserve">ILMELA IKIKESA</t>
    </r>
  </si>
  <si>
    <t/>
    <r>
      <rPr>
        <u/>
        <sz val="10.5"/>
        <color theme="10"/>
        <rFont val="Calibri"/>
        <family val="2"/>
      </rPr>
      <t>http://www.zucker.co.il</t>
    </r>
  </si>
  <si>
    <t/>
    <r>
      <rPr>
        <u/>
        <sz val="10.5"/>
        <color theme="10"/>
        <rFont val="Calibri"/>
        <family val="2"/>
      </rPr>
      <t xml:space="preserve">A ZUCKER &amp; SON</t>
    </r>
  </si>
  <si>
    <t/>
    <r>
      <rPr>
        <u/>
        <sz val="10.5"/>
        <color theme="10"/>
        <rFont val="Calibri"/>
        <family val="2"/>
      </rPr>
      <t>mickey@zucker.co</t>
    </r>
    <r>
      <t>.il</t>
    </r>
  </si>
  <si>
    <t/>
    <r>
      <rPr>
        <u/>
        <sz val="10.5"/>
        <color theme="10"/>
        <rFont val="Calibri"/>
        <family val="2"/>
      </rPr>
      <t>http://www.praktika.nnov.ru</t>
    </r>
  </si>
  <si>
    <t/>
    <r>
      <rPr>
        <u/>
        <sz val="10.5"/>
        <color theme="10"/>
        <rFont val="Calibri"/>
        <family val="2"/>
      </rPr>
      <t>PRAKTIKA</t>
    </r>
  </si>
  <si>
    <t/>
    <r>
      <rPr>
        <u/>
        <sz val="10.5"/>
        <color theme="10"/>
        <rFont val="Calibri"/>
        <family val="2"/>
      </rPr>
      <t>borissz@mail.ru</t>
    </r>
  </si>
  <si>
    <t/>
    <r>
      <rPr>
        <u/>
        <sz val="10.5"/>
        <color theme="10"/>
        <rFont val="Calibri"/>
        <family val="2"/>
      </rPr>
      <t xml:space="preserve">EURO HOLDING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</si>
  <si>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体育及旅游休闲用品,其他,医药保健品及医疗器械,园林用品,家用纺织品,建筑及装饰材料,玻璃工艺品,箱包,食品,餐厨用具</t>
    </r>
  </si>
  <si>
    <t/>
    <r>
      <rPr>
        <u/>
        <sz val="10.5"/>
        <color theme="10"/>
        <rFont val="Calibri"/>
        <family val="2"/>
      </rPr>
      <t>ocetin@home.nl</t>
    </r>
  </si>
  <si>
    <t/>
    <r>
      <rPr>
        <u/>
        <sz val="10.5"/>
        <color theme="10"/>
        <rFont val="Calibri"/>
        <family val="2"/>
      </rPr>
      <t>ACO</t>
    </r>
  </si>
  <si>
    <t/>
    <r>
      <rPr>
        <u/>
        <sz val="10.5"/>
        <color theme="10"/>
        <rFont val="Calibri"/>
        <family val="2"/>
      </rPr>
      <t>http://www.acohardware.net</t>
    </r>
  </si>
  <si>
    <t/>
    <r>
      <rPr>
        <u/>
        <sz val="10.5"/>
        <color theme="10"/>
        <rFont val="Calibri"/>
        <family val="2"/>
      </rPr>
      <t xml:space="preserve">GLOBAL BIZ VENTURES</t>
    </r>
  </si>
  <si>
    <t/>
    <r>
      <rPr>
        <u/>
        <sz val="10.5"/>
        <color theme="10"/>
        <rFont val="Calibri"/>
        <family val="2"/>
      </rPr>
      <t>gbventures@indiatimes.com</t>
    </r>
  </si>
  <si>
    <t/>
    <r>
      <rPr>
        <u/>
        <sz val="10.5"/>
        <color theme="10"/>
        <rFont val="Calibri"/>
        <family val="2"/>
      </rPr>
      <t>http://www.qc.aibn.com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</si>
  <si>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其他,化工产品,家具,家用纺织品,服装饰物及配件,玩具,礼品及赠品,箱包,餐厨用具</t>
    </r>
  </si>
  <si>
    <t/>
    <r>
      <rPr>
        <u/>
        <sz val="10.5"/>
        <color theme="10"/>
        <rFont val="Calibri"/>
        <family val="2"/>
      </rPr>
      <t>aerolug@qc.aibn.com</t>
    </r>
  </si>
  <si>
    <t/>
    <r>
      <rPr>
        <u/>
        <sz val="10.5"/>
        <color theme="10"/>
        <rFont val="Calibri"/>
        <family val="2"/>
      </rPr>
      <t xml:space="preserve">AERO LUGGAGE</t>
    </r>
  </si>
  <si>
    <t/>
    <r>
      <rPr>
        <u/>
        <sz val="10.5"/>
        <color theme="10"/>
        <rFont val="Calibri"/>
        <family val="2"/>
      </rPr>
      <t xml:space="preserve">SHIMIZUKYOJURO SHOTEN</t>
    </r>
  </si>
  <si>
    <t/>
    <r>
      <rPr>
        <u/>
        <sz val="10.5"/>
        <color theme="10"/>
        <rFont val="Calibri"/>
        <family val="2"/>
      </rPr>
      <t>moulindesaffaires@wanadoo.fr</t>
    </r>
  </si>
  <si>
    <t/>
    <r>
      <rPr>
        <u/>
        <sz val="10.5"/>
        <color theme="10"/>
        <rFont val="Calibri"/>
        <family val="2"/>
      </rPr>
      <t xml:space="preserve">SARL LE MOULIN DES AFFAIRES</t>
    </r>
  </si>
  <si>
    <t/>
    <r>
      <rPr>
        <u/>
        <sz val="10.5"/>
        <color theme="10"/>
        <rFont val="Calibri"/>
        <family val="2"/>
      </rPr>
      <t>http://www.stihl.co.uk</t>
    </r>
  </si>
  <si>
    <t/>
    <r>
      <rPr>
        <u/>
        <sz val="10.5"/>
        <color theme="10"/>
        <rFont val="Calibri"/>
        <family val="2"/>
      </rPr>
      <t xml:space="preserve">ANDREAS STIHL</t>
    </r>
  </si>
  <si>
    <t/>
    <r>
      <rPr>
        <u/>
        <sz val="10.5"/>
        <color theme="10"/>
        <rFont val="Calibri"/>
        <family val="2"/>
      </rPr>
      <t xml:space="preserve">C F ROTEX</t>
    </r>
  </si>
  <si>
    <t/>
    <r>
      <rPr>
        <u/>
        <sz val="10.5"/>
        <color theme="10"/>
        <rFont val="Calibri"/>
        <family val="2"/>
      </rPr>
      <t xml:space="preserve">DONGGUAN RILANG FURNITURE</t>
    </r>
  </si>
  <si>
    <t/>
    <r>
      <rPr>
        <u/>
        <sz val="10.5"/>
        <color theme="10"/>
        <rFont val="Calibri"/>
        <family val="2"/>
      </rPr>
      <t>http://www.rilang-f.com</t>
    </r>
  </si>
  <si>
    <t/>
    <r>
      <rPr>
        <u/>
        <sz val="10.5"/>
        <color theme="10"/>
        <rFont val="Calibri"/>
        <family val="2"/>
      </rPr>
      <t>tigerchen322@hotmail.com</t>
    </r>
  </si>
  <si>
    <t/>
    <r>
      <rPr>
        <u/>
        <sz val="10.5"/>
        <color theme="10"/>
        <rFont val="Calibri"/>
        <family val="2"/>
      </rPr>
      <t xml:space="preserve">81118741 MORETON HIRE SERVICE</t>
    </r>
  </si>
  <si>
    <t/>
    <r>
      <rPr>
        <u/>
        <sz val="10.5"/>
        <color theme="10"/>
        <rFont val="Calibri"/>
        <family val="2"/>
      </rPr>
      <t>http://www.moretonhire.com.au</t>
    </r>
  </si>
  <si>
    <t/>
    <r>
      <rPr>
        <u/>
        <sz val="10.5"/>
        <color theme="10"/>
        <rFont val="Calibri"/>
        <family val="2"/>
      </rPr>
      <t>brisbane@moretonhire.com.au</t>
    </r>
  </si>
  <si>
    <t/>
    <r>
      <rPr>
        <u/>
        <sz val="10.5"/>
        <color theme="10"/>
        <rFont val="Calibri"/>
        <family val="2"/>
      </rPr>
      <t>http://www.seagullintl.com</t>
    </r>
  </si>
  <si>
    <t/>
    <r>
      <rPr>
        <u/>
        <sz val="10.5"/>
        <color theme="10"/>
        <rFont val="Calibri"/>
        <family val="2"/>
      </rPr>
      <t xml:space="preserve">SEAGULL INT L</t>
    </r>
  </si>
  <si>
    <t/>
    <r>
      <rPr>
        <u/>
        <sz val="10.5"/>
        <color theme="10"/>
        <rFont val="Calibri"/>
        <family val="2"/>
      </rPr>
      <t>http://www.abbassi.com</t>
    </r>
  </si>
  <si>
    <t/>
    <r>
      <rPr>
        <u/>
        <sz val="10.5"/>
        <color theme="10"/>
        <rFont val="Calibri"/>
        <family val="2"/>
      </rPr>
      <t xml:space="preserve">ABBASSI WHOLESALE &amp; DISTRIBUTORS</t>
    </r>
  </si>
  <si>
    <t/>
    <r>
      <rPr>
        <u/>
        <sz val="10.5"/>
        <color theme="10"/>
        <rFont val="Calibri"/>
        <family val="2"/>
      </rPr>
      <t>ALMA</t>
    </r>
  </si>
  <si>
    <t/>
    <r>
      <rPr>
        <u/>
        <sz val="10.5"/>
        <color theme="10"/>
        <rFont val="Calibri"/>
        <family val="2"/>
      </rPr>
      <t>gimalek@skynet.be</t>
    </r>
  </si>
  <si>
    <t/>
    <r>
      <rPr>
        <u/>
        <sz val="10.5"/>
        <color theme="10"/>
        <rFont val="Calibri"/>
        <family val="2"/>
      </rPr>
      <t>http://www.alma.be</t>
    </r>
  </si>
  <si>
    <t/>
    <r>
      <rPr>
        <u/>
        <sz val="10.5"/>
        <color theme="10"/>
        <rFont val="Calibri"/>
        <family val="2"/>
      </rPr>
      <t>guppy@po.jaring.my</t>
    </r>
  </si>
  <si>
    <t/>
    <r>
      <rPr>
        <u/>
        <sz val="10.5"/>
        <color theme="10"/>
        <rFont val="Calibri"/>
        <family val="2"/>
      </rPr>
      <t xml:space="preserve">GUPPY PLASTIC INDUSTRIES SDN</t>
    </r>
  </si>
  <si>
    <t/>
    <r>
      <rPr>
        <u/>
        <sz val="10.5"/>
        <color theme="10"/>
        <rFont val="Calibri"/>
        <family val="2"/>
      </rPr>
      <t>http://www.asiaep.com</t>
    </r>
  </si>
  <si>
    <t/>
    <r>
      <rPr>
        <u/>
        <sz val="10.5"/>
        <color theme="10"/>
        <rFont val="Calibri"/>
        <family val="2"/>
      </rPr>
      <t xml:space="preserve">SUNNY KITCHEN S</t>
    </r>
  </si>
  <si>
    <t/>
    <r>
      <rPr>
        <u/>
        <sz val="10.5"/>
        <color theme="10"/>
        <rFont val="Calibri"/>
        <family val="2"/>
      </rPr>
      <t>http://www.simona.de</t>
    </r>
  </si>
  <si>
    <t/>
    <r>
      <rPr>
        <u/>
        <sz val="10.5"/>
        <color theme="10"/>
        <rFont val="Calibri"/>
        <family val="2"/>
      </rPr>
      <t>mail@simona.de</t>
    </r>
  </si>
  <si>
    <t/>
    <r>
      <rPr>
        <u/>
        <sz val="10.5"/>
        <color theme="10"/>
        <rFont val="Calibri"/>
        <family val="2"/>
      </rPr>
      <t>SIMONA</t>
    </r>
  </si>
  <si>
    <t/>
    <r>
      <rPr>
        <u/>
        <sz val="10.5"/>
        <color theme="10"/>
        <rFont val="Calibri"/>
        <family val="2"/>
      </rPr>
      <t>http://www.koseogullari.com.tr</t>
    </r>
  </si>
  <si>
    <t/>
    <r>
      <rPr>
        <u/>
        <sz val="10.5"/>
        <color theme="10"/>
        <rFont val="Calibri"/>
        <family val="2"/>
      </rPr>
      <t>hakan@koseogullari.com.tr</t>
    </r>
  </si>
  <si>
    <t/>
    <r>
      <rPr>
        <u/>
        <sz val="10.5"/>
        <color theme="10"/>
        <rFont val="Calibri"/>
        <family val="2"/>
      </rPr>
      <t xml:space="preserve">KOSEOGULLARI HALI VE GEYIZ MAGAZALARI</t>
    </r>
  </si>
  <si>
    <t/>
    <r>
      <rPr>
        <u/>
        <sz val="10.5"/>
        <color theme="10"/>
        <rFont val="Calibri"/>
        <family val="2"/>
      </rPr>
      <t>linaflb@yahoo.com</t>
    </r>
  </si>
  <si>
    <t/>
    <r>
      <rPr>
        <u/>
        <sz val="10.5"/>
        <color theme="10"/>
        <rFont val="Calibri"/>
        <family val="2"/>
      </rPr>
      <t xml:space="preserve">MOHIEDDINE FARHAT</t>
    </r>
  </si>
  <si>
    <t/>
    <r>
      <rPr>
        <u/>
        <sz val="10.5"/>
        <color theme="10"/>
        <rFont val="Calibri"/>
        <family val="2"/>
      </rPr>
      <t xml:space="preserve">CONSULATE GENERAL OF NIGERIA</t>
    </r>
  </si>
  <si>
    <t/>
    <r>
      <rPr>
        <u/>
        <sz val="10.5"/>
        <color theme="10"/>
        <rFont val="Calibri"/>
        <family val="2"/>
      </rPr>
      <t>http://www.nigeria-consulate.org.hk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</si>
  <si>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体育及旅游休闲用品,其他,医药保健品及医疗器械,家具,家居装饰品,电子消费品及信息产品,餐厨用具</t>
    </r>
  </si>
  <si>
    <t/>
    <r>
      <rPr>
        <u/>
        <sz val="10.5"/>
        <color theme="10"/>
        <rFont val="Calibri"/>
        <family val="2"/>
      </rPr>
      <t>ngrcohk@netvigator.com</t>
    </r>
  </si>
  <si>
    <t/>
    <r>
      <rPr>
        <u/>
        <sz val="10.5"/>
        <color theme="10"/>
        <rFont val="Calibri"/>
        <family val="2"/>
      </rPr>
      <t>info@kingswoodkitchen.com</t>
    </r>
  </si>
  <si>
    <t/>
    <r>
      <rPr>
        <u/>
        <sz val="10.5"/>
        <color theme="10"/>
        <rFont val="Calibri"/>
        <family val="2"/>
      </rPr>
      <t>http://www.kingswoodkitchen.com</t>
    </r>
  </si>
  <si>
    <t/>
    <r>
      <rPr>
        <u/>
        <sz val="10.5"/>
        <color theme="10"/>
        <rFont val="Calibri"/>
        <family val="2"/>
      </rPr>
      <t xml:space="preserve">ALLIED MANUFACTURING</t>
    </r>
  </si>
  <si>
    <t/>
    <r>
      <rPr>
        <u/>
        <sz val="10.5"/>
        <color theme="10"/>
        <rFont val="Calibri"/>
        <family val="2"/>
      </rPr>
      <t>http://www.dynamicdsgns.com</t>
    </r>
  </si>
  <si>
    <t/>
    <r>
      <rPr>
        <u/>
        <sz val="10.5"/>
        <color theme="10"/>
        <rFont val="Calibri"/>
        <family val="2"/>
      </rPr>
      <t>rmoore@dynamicdsgns.com</t>
    </r>
  </si>
  <si>
    <t/>
    <r>
      <rPr>
        <u/>
        <sz val="10.5"/>
        <color theme="10"/>
        <rFont val="Calibri"/>
        <family val="2"/>
      </rPr>
      <t xml:space="preserve">DYNAMIC DESIGN</t>
    </r>
  </si>
  <si>
    <t/>
    <r>
      <rPr>
        <u/>
        <sz val="10.5"/>
        <color theme="10"/>
        <rFont val="Calibri"/>
        <family val="2"/>
      </rPr>
      <t>http://www.besterm-intl.com</t>
    </r>
  </si>
  <si>
    <t/>
    <r>
      <rPr>
        <u/>
        <sz val="10.5"/>
        <color theme="10"/>
        <rFont val="Calibri"/>
        <family val="2"/>
      </rPr>
      <t>besterm@pacific.net.ph</t>
    </r>
  </si>
  <si>
    <t/>
    <r>
      <rPr>
        <u/>
        <sz val="10.5"/>
        <color theme="10"/>
        <rFont val="Calibri"/>
        <family val="2"/>
      </rPr>
      <t xml:space="preserve">
BESTERM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</si>
  <si>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五金,其他,医药保健品及医疗器械,卫浴设备,园林用品,大型机械及设备,家具,家居装饰品,工艺陶瓷,建筑及装饰材料,玻璃工艺品,箱包,餐厨用具</t>
    </r>
  </si>
  <si>
    <t/>
    <r>
      <rPr>
        <u/>
        <sz val="10.5"/>
        <color theme="10"/>
        <rFont val="Calibri"/>
        <family val="2"/>
      </rPr>
      <t>.francenho@fuleeasia.com</t>
    </r>
  </si>
  <si>
    <t/>
    <r>
      <rPr>
        <u/>
        <sz val="10.5"/>
        <color theme="10"/>
        <rFont val="Calibri"/>
        <family val="2"/>
      </rPr>
      <t>http://www.fuleeasia.com</t>
    </r>
  </si>
  <si>
    <t/>
    <r>
      <rPr>
        <u/>
        <sz val="10.5"/>
        <color theme="10"/>
        <rFont val="Calibri"/>
        <family val="2"/>
      </rPr>
      <t xml:space="preserve">EURO-ASIA HOUSEHOLDS (HK)</t>
    </r>
  </si>
  <si>
    <t/>
    <r>
      <rPr>
        <u/>
        <sz val="10.5"/>
        <color theme="10"/>
        <rFont val="Calibri"/>
        <family val="2"/>
      </rPr>
      <t>jcy_cherry@hotmail.com</t>
    </r>
  </si>
  <si>
    <t/>
    <r>
      <rPr>
        <u/>
        <sz val="10.5"/>
        <color theme="10"/>
        <rFont val="Calibri"/>
        <family val="2"/>
      </rPr>
      <t xml:space="preserve">JCY INTERNATIONAL</t>
    </r>
  </si>
  <si>
    <t/>
    <r>
      <rPr>
        <u/>
        <sz val="10.5"/>
        <color theme="10"/>
        <rFont val="Calibri"/>
        <family val="2"/>
      </rPr>
      <t>http://www.jcyinternational.com</t>
    </r>
  </si>
  <si>
    <t/>
    <r>
      <rPr>
        <u/>
        <sz val="10.5"/>
        <color theme="10"/>
        <rFont val="Calibri"/>
        <family val="2"/>
      </rPr>
      <t>http://www.saniton.com</t>
    </r>
  </si>
  <si>
    <t/>
    <r>
      <rPr>
        <u/>
        <sz val="10.5"/>
        <color theme="10"/>
        <rFont val="Calibri"/>
        <family val="2"/>
      </rPr>
      <t>saniton@mbox4.singnet.com.sg</t>
    </r>
  </si>
  <si>
    <t/>
    <r>
      <rPr>
        <u/>
        <sz val="10.5"/>
        <color theme="10"/>
        <rFont val="Calibri"/>
        <family val="2"/>
      </rPr>
      <t xml:space="preserve">SANITON CERAMIC</t>
    </r>
  </si>
  <si>
    <t/>
    <r>
      <rPr>
        <u/>
        <sz val="10.5"/>
        <color theme="10"/>
        <rFont val="Calibri"/>
        <family val="2"/>
      </rPr>
      <t>creative-collections@xtra.co.nz</t>
    </r>
  </si>
  <si>
    <t/>
    <r>
      <rPr>
        <u/>
        <sz val="10.5"/>
        <color theme="10"/>
        <rFont val="Calibri"/>
        <family val="2"/>
      </rPr>
      <t xml:space="preserve">CREATIVE COLLECTIONS</t>
    </r>
  </si>
  <si>
    <t/>
    <r>
      <rPr>
        <u/>
        <sz val="10.5"/>
        <color theme="10"/>
        <rFont val="Calibri"/>
        <family val="2"/>
      </rPr>
      <t xml:space="preserve">ALPLUS TRADING</t>
    </r>
  </si>
  <si>
    <t/>
    <r>
      <rPr>
        <u/>
        <sz val="10.5"/>
        <color theme="10"/>
        <rFont val="Calibri"/>
        <family val="2"/>
      </rPr>
      <t>annluuleung@hotmail.com</t>
    </r>
  </si>
  <si>
    <t/>
    <r>
      <rPr>
        <u/>
        <sz val="10.5"/>
        <color theme="10"/>
        <rFont val="Calibri"/>
        <family val="2"/>
      </rPr>
      <t xml:space="preserve">SALJBOLAGET LULEA</t>
    </r>
  </si>
  <si>
    <t/>
    <r>
      <rPr>
        <u/>
        <sz val="10.5"/>
        <color theme="10"/>
        <rFont val="Calibri"/>
        <family val="2"/>
      </rPr>
      <t>http://www.sbl.nu</t>
    </r>
  </si>
  <si>
    <t/>
    <r>
      <rPr>
        <u/>
        <sz val="10.5"/>
        <color theme="10"/>
        <rFont val="Calibri"/>
        <family val="2"/>
      </rPr>
      <t>info@sbl.nu</t>
    </r>
  </si>
  <si>
    <t/>
    <r>
      <rPr>
        <u/>
        <sz val="10.5"/>
        <color theme="10"/>
        <rFont val="Calibri"/>
        <family val="2"/>
      </rPr>
      <t xml:space="preserve">THAI WELLTEX INTERPRODUCTS</t>
    </r>
  </si>
  <si>
    <t/>
    <r>
      <rPr>
        <u/>
        <sz val="10.5"/>
        <color theme="10"/>
        <rFont val="Calibri"/>
        <family val="2"/>
      </rPr>
      <t>marketing@welltexshowerpro.com</t>
    </r>
  </si>
  <si>
    <t/>
    <r>
      <rPr>
        <u/>
        <sz val="10.5"/>
        <color theme="10"/>
        <rFont val="Calibri"/>
        <family val="2"/>
      </rPr>
      <t>http://www.welltexshowerpro.com</t>
    </r>
  </si>
  <si>
    <t/>
    <r>
      <rPr>
        <u/>
        <sz val="10.5"/>
        <color theme="10"/>
        <rFont val="Calibri"/>
        <family val="2"/>
      </rPr>
      <t>http://www.sakamotoya.co.jp</t>
    </r>
  </si>
  <si>
    <t/>
    <r>
      <rPr>
        <u/>
        <sz val="10.5"/>
        <color theme="10"/>
        <rFont val="Calibri"/>
        <family val="2"/>
      </rPr>
      <t>SAKAMOTOYA</t>
    </r>
  </si>
  <si>
    <t/>
    <r>
      <rPr>
        <u/>
        <sz val="10.5"/>
        <color theme="10"/>
        <rFont val="Calibri"/>
        <family val="2"/>
      </rPr>
      <t>hanoufappliances@hotmail.com</t>
    </r>
  </si>
  <si>
    <t/>
    <r>
      <rPr>
        <u/>
        <sz val="10.5"/>
        <color theme="10"/>
        <rFont val="Calibri"/>
        <family val="2"/>
      </rPr>
      <t xml:space="preserve">HANOUF HOUSEWARE APPLIANCES</t>
    </r>
  </si>
  <si>
    <t/>
    <r>
      <rPr>
        <u/>
        <sz val="10.5"/>
        <color theme="10"/>
        <rFont val="Calibri"/>
        <family val="2"/>
      </rPr>
      <t xml:space="preserve">ALRASHID - HOME - FURNISH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</si>
  <si>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体育及旅游休闲用品,其他,办公文具,医药保健品及医疗器械,家用电器,玻璃工艺品,鞋,餐厨用具</t>
    </r>
  </si>
  <si>
    <t/>
    <r>
      <rPr>
        <u/>
        <sz val="10.5"/>
        <color theme="10"/>
        <rFont val="Calibri"/>
        <family val="2"/>
      </rPr>
      <t>alrashidrm@mail2world.com</t>
    </r>
  </si>
  <si>
    <t/>
    <r>
      <rPr>
        <u/>
        <sz val="10.5"/>
        <color theme="10"/>
        <rFont val="Calibri"/>
        <family val="2"/>
      </rPr>
      <t>elitedesignsny@yahoo.com</t>
    </r>
  </si>
  <si>
    <t/>
    <r>
      <rPr>
        <u/>
        <sz val="10.5"/>
        <color theme="10"/>
        <rFont val="Calibri"/>
        <family val="2"/>
      </rPr>
      <t xml:space="preserve">ELITE DESIGN 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</si>
  <si>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五金,体育及旅游休闲用品,其他,化工产品,园林用品,大型机械及设备,家具,家用电器,工具,建筑及装饰材料,照明产品,玩具,箱包,节日用品,钟表眼镜,鞋,餐厨用具</t>
    </r>
  </si>
  <si>
    <t/>
    <r>
      <rPr>
        <u/>
        <sz val="10.5"/>
        <color theme="10"/>
        <rFont val="Calibri"/>
        <family val="2"/>
      </rPr>
      <t>chamburoloja@yahoo.com</t>
    </r>
  </si>
  <si>
    <t/>
    <r>
      <rPr>
        <u/>
        <sz val="10.5"/>
        <color theme="10"/>
        <rFont val="Calibri"/>
        <family val="2"/>
      </rPr>
      <t xml:space="preserve">MAURICIO NEIRA</t>
    </r>
  </si>
  <si>
    <t/>
    <r>
      <rPr>
        <u/>
        <sz val="10.5"/>
        <color theme="10"/>
        <rFont val="Calibri"/>
        <family val="2"/>
      </rPr>
      <t>http://www.alpacaconnection.com</t>
    </r>
  </si>
  <si>
    <t/>
    <r>
      <rPr>
        <u/>
        <sz val="10.5"/>
        <color theme="10"/>
        <rFont val="Calibri"/>
        <family val="2"/>
      </rPr>
      <t>connectionimports@hotmail.com</t>
    </r>
  </si>
  <si>
    <t/>
    <r>
      <rPr>
        <u/>
        <sz val="10.5"/>
        <color theme="10"/>
        <rFont val="Calibri"/>
        <family val="2"/>
      </rPr>
      <t xml:space="preserve">CONNECTION IMPORTS</t>
    </r>
  </si>
  <si>
    <t/>
    <r>
      <rPr>
        <u/>
        <sz val="10.5"/>
        <color theme="10"/>
        <rFont val="Calibri"/>
        <family val="2"/>
      </rPr>
      <t xml:space="preserve">ANUJ IMPEX</t>
    </r>
  </si>
  <si>
    <t/>
    <r>
      <rPr>
        <u/>
        <sz val="10.5"/>
        <color theme="10"/>
        <rFont val="Calibri"/>
        <family val="2"/>
      </rPr>
      <t>basudeo@ccsl.com</t>
    </r>
    <r>
      <t>.np</t>
    </r>
  </si>
  <si>
    <t/>
    <r>
      <rPr>
        <u/>
        <sz val="10.5"/>
        <color theme="10"/>
        <rFont val="Calibri"/>
        <family val="2"/>
      </rPr>
      <t>http://www.ccsl.com.np</t>
    </r>
  </si>
  <si>
    <t/>
    <r>
      <rPr>
        <u/>
        <sz val="10.5"/>
        <color theme="10"/>
        <rFont val="Calibri"/>
        <family val="2"/>
      </rPr>
      <t xml:space="preserve">WATANI TRADING</t>
    </r>
  </si>
  <si>
    <t/>
    <r>
      <rPr>
        <u/>
        <sz val="10.5"/>
        <color theme="10"/>
        <rFont val="Calibri"/>
        <family val="2"/>
      </rPr>
      <t>http://www.watanistores.com</t>
    </r>
  </si>
  <si>
    <t/>
    <r>
      <rPr>
        <u/>
        <sz val="10.5"/>
        <color theme="10"/>
        <rFont val="Calibri"/>
        <family val="2"/>
      </rPr>
      <t>nabil@bahrawi.com</t>
    </r>
  </si>
  <si>
    <t/>
    <r>
      <rPr>
        <u/>
        <sz val="10.5"/>
        <color theme="10"/>
        <rFont val="Calibri"/>
        <family val="2"/>
      </rPr>
      <t xml:space="preserve">JALIL S</t>
    </r>
  </si>
  <si>
    <t/>
    <r>
      <rPr>
        <u/>
        <sz val="10.5"/>
        <color theme="10"/>
        <rFont val="Calibri"/>
        <family val="2"/>
      </rPr>
      <t>http://www.voila.fr</t>
    </r>
  </si>
  <si>
    <t/>
    <r>
      <rPr>
        <u/>
        <sz val="10.5"/>
        <color theme="10"/>
        <rFont val="Calibri"/>
        <family val="2"/>
      </rPr>
      <t>jalilsja@voila.fr</t>
    </r>
  </si>
  <si>
    <t/>
    <r>
      <rPr>
        <u/>
        <sz val="10.5"/>
        <color theme="10"/>
        <rFont val="Calibri"/>
        <family val="2"/>
      </rPr>
      <t>personnel@macauregency.com</t>
    </r>
  </si>
  <si>
    <t/>
    <r>
      <rPr>
        <u/>
        <sz val="10.5"/>
        <color theme="10"/>
        <rFont val="Calibri"/>
        <family val="2"/>
      </rPr>
      <t>http://www.macauregency.com</t>
    </r>
  </si>
  <si>
    <t/>
    <r>
      <rPr>
        <u/>
        <sz val="10.5"/>
        <color theme="10"/>
        <rFont val="Calibri"/>
        <family val="2"/>
      </rPr>
      <t xml:space="preserve">MACAU REGENCY GROUP</t>
    </r>
  </si>
  <si>
    <t/>
    <r>
      <rPr>
        <u/>
        <sz val="10.5"/>
        <color theme="10"/>
        <rFont val="Calibri"/>
        <family val="2"/>
      </rPr>
      <t xml:space="preserve">BRIDGMAN IMPORTING (CANADA)</t>
    </r>
  </si>
  <si>
    <t/>
    <r>
      <rPr>
        <u/>
        <sz val="10.5"/>
        <color theme="10"/>
        <rFont val="Calibri"/>
        <family val="2"/>
      </rPr>
      <t>bridgman@bridgmanimporting.com</t>
    </r>
  </si>
  <si>
    <t/>
    <r>
      <rPr>
        <u/>
        <sz val="10.5"/>
        <color theme="10"/>
        <rFont val="Calibri"/>
        <family val="2"/>
      </rPr>
      <t>http://www.bridgmanimporting.com</t>
    </r>
  </si>
  <si>
    <t/>
    <r>
      <rPr>
        <u/>
        <sz val="10.5"/>
        <color theme="10"/>
        <rFont val="Calibri"/>
        <family val="2"/>
      </rPr>
      <t xml:space="preserve">ATLANTIC REFRIGERATION</t>
    </r>
  </si>
  <si>
    <t/>
    <r>
      <rPr>
        <u/>
        <sz val="10.5"/>
        <color theme="10"/>
        <rFont val="Calibri"/>
        <family val="2"/>
      </rPr>
      <t>http://www.atlanticice.com</t>
    </r>
  </si>
  <si>
    <t/>
    <r>
      <rPr>
        <u/>
        <sz val="10.5"/>
        <color theme="10"/>
        <rFont val="Calibri"/>
        <family val="2"/>
      </rPr>
      <t>bob@atlanticice.com</t>
    </r>
  </si>
  <si>
    <t/>
    <r>
      <rPr>
        <u/>
        <sz val="10.5"/>
        <color theme="10"/>
        <rFont val="Calibri"/>
        <family val="2"/>
      </rPr>
      <t>http://www.ancap.it</t>
    </r>
  </si>
  <si>
    <t/>
    <r>
      <rPr>
        <u/>
        <sz val="10.5"/>
        <color theme="10"/>
        <rFont val="Calibri"/>
        <family val="2"/>
      </rPr>
      <t>ancap@ancap.it</t>
    </r>
  </si>
  <si>
    <t/>
    <r>
      <rPr>
        <u/>
        <sz val="10.5"/>
        <color theme="10"/>
        <rFont val="Calibri"/>
        <family val="2"/>
      </rPr>
      <t>ANCAP</t>
    </r>
  </si>
  <si>
    <t/>
    <r>
      <rPr>
        <u/>
        <sz val="10.5"/>
        <color theme="10"/>
        <rFont val="Calibri"/>
        <family val="2"/>
      </rPr>
      <t xml:space="preserve">PACIFIC MARKETING SERVICES</t>
    </r>
  </si>
  <si>
    <t/>
    <r>
      <rPr>
        <u/>
        <sz val="10.5"/>
        <color theme="10"/>
        <rFont val="Calibri"/>
        <family val="2"/>
      </rPr>
      <t>josephchengus@yahoo.com</t>
    </r>
  </si>
  <si>
    <t/>
    <r>
      <rPr>
        <u/>
        <sz val="10.5"/>
        <color theme="10"/>
        <rFont val="Calibri"/>
        <family val="2"/>
      </rPr>
      <t xml:space="preserve">MHZ HACHTEL GMBH &amp;</t>
    </r>
  </si>
  <si>
    <t/>
    <r>
      <rPr>
        <u/>
        <sz val="10.5"/>
        <color theme="10"/>
        <rFont val="Calibri"/>
        <family val="2"/>
      </rPr>
      <t xml:space="preserve">IBC INTERNATIONAL BUSINESS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</si>
  <si>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五金,体育及旅游休闲用品,其他,化工产品,医药保健品及医疗器械,家具,家用电器,工艺陶瓷,服装饰物及配件,玻璃工艺品,电子消费品及信息产品,电子电气产品,箱包,鞋,食品,餐厨用具</t>
    </r>
  </si>
  <si>
    <t/>
    <r>
      <rPr>
        <u/>
        <sz val="10.5"/>
        <color theme="10"/>
        <rFont val="Calibri"/>
        <family val="2"/>
      </rPr>
      <t>ibc@ibcleb.com</t>
    </r>
  </si>
  <si>
    <t/>
    <r>
      <rPr>
        <u/>
        <sz val="10.5"/>
        <color theme="10"/>
        <rFont val="Calibri"/>
        <family val="2"/>
      </rPr>
      <t>http://www.ibcleb.com</t>
    </r>
  </si>
  <si>
    <t/>
    <r>
      <rPr>
        <u/>
        <sz val="10.5"/>
        <color theme="10"/>
        <rFont val="Calibri"/>
        <family val="2"/>
      </rPr>
      <t>http://www.goodcome.com.hk</t>
    </r>
  </si>
  <si>
    <t/>
    <r>
      <rPr>
        <u/>
        <sz val="10.5"/>
        <color theme="10"/>
        <rFont val="Calibri"/>
        <family val="2"/>
      </rPr>
      <t xml:space="preserve">GOOD COME DEVELOPMENT</t>
    </r>
  </si>
  <si>
    <t/>
    <r>
      <rPr>
        <u/>
        <sz val="10.5"/>
        <color theme="10"/>
        <rFont val="Calibri"/>
        <family val="2"/>
      </rPr>
      <t>eva@goodcome.com.hk</t>
    </r>
  </si>
  <si>
    <t/>
    <r>
      <rPr>
        <u/>
        <sz val="10.5"/>
        <color theme="10"/>
        <rFont val="Calibri"/>
        <family val="2"/>
      </rPr>
      <t>HOD</t>
    </r>
  </si>
  <si>
    <t/>
    <r>
      <rPr>
        <u/>
        <sz val="10.5"/>
        <color theme="10"/>
        <rFont val="Calibri"/>
        <family val="2"/>
      </rPr>
      <t>en125@wanadoo.fr</t>
    </r>
  </si>
  <si>
    <t/>
    <r>
      <rPr>
        <u/>
        <sz val="10.5"/>
        <color theme="10"/>
        <rFont val="Calibri"/>
        <family val="2"/>
      </rPr>
      <t>http://www.delfi.lt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</si>
  <si>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体育及旅游休闲用品,其他,家用纺织品,工艺陶瓷,玻璃工艺品,箱包,鞋,餐厨用具</t>
    </r>
  </si>
  <si>
    <t/>
    <r>
      <rPr>
        <u/>
        <sz val="10.5"/>
        <color theme="10"/>
        <rFont val="Calibri"/>
        <family val="2"/>
      </rPr>
      <t>kosmelita-asta@delfi.lt</t>
    </r>
  </si>
  <si>
    <t/>
    <r>
      <rPr>
        <u/>
        <sz val="10.5"/>
        <color theme="10"/>
        <rFont val="Calibri"/>
        <family val="2"/>
      </rPr>
      <t>KOSMELITA</t>
    </r>
  </si>
  <si>
    <t/>
    <r>
      <rPr>
        <u/>
        <sz val="10.5"/>
        <color theme="10"/>
        <rFont val="Calibri"/>
        <family val="2"/>
      </rPr>
      <t xml:space="preserve">DPH TRADING</t>
    </r>
  </si>
  <si>
    <t/>
    <r>
      <rPr>
        <u/>
        <sz val="10.5"/>
        <color theme="10"/>
        <rFont val="Calibri"/>
        <family val="2"/>
      </rPr>
      <t>odense@dph-trading.dk</t>
    </r>
  </si>
  <si>
    <t/>
    <r>
      <rPr>
        <u/>
        <sz val="10.5"/>
        <color theme="10"/>
        <rFont val="Calibri"/>
        <family val="2"/>
      </rPr>
      <t>http://www.dph-trading.dk</t>
    </r>
  </si>
  <si>
    <t/>
    <r>
      <rPr>
        <u/>
        <sz val="10.5"/>
        <color theme="10"/>
        <rFont val="Calibri"/>
        <family val="2"/>
      </rPr>
      <t>http://www.becchettibal.com</t>
    </r>
  </si>
  <si>
    <t/>
    <r>
      <rPr>
        <u/>
        <sz val="10.5"/>
        <color theme="10"/>
        <rFont val="Calibri"/>
        <family val="2"/>
      </rPr>
      <t xml:space="preserve">BECCHETTI ANGELO BAL</t>
    </r>
  </si>
  <si>
    <t/>
    <r>
      <rPr>
        <u/>
        <sz val="10.5"/>
        <color theme="10"/>
        <rFont val="Calibri"/>
        <family val="2"/>
      </rPr>
      <t>jesper@panduro.se</t>
    </r>
  </si>
  <si>
    <t/>
    <r>
      <rPr>
        <u/>
        <sz val="10.5"/>
        <color theme="10"/>
        <rFont val="Calibri"/>
        <family val="2"/>
      </rPr>
      <t>http://www.panduro.se</t>
    </r>
  </si>
  <si>
    <t/>
    <r>
      <rPr>
        <u/>
        <sz val="10.5"/>
        <color theme="10"/>
        <rFont val="Calibri"/>
        <family val="2"/>
      </rPr>
      <t xml:space="preserve">PANDURO HOBBY</t>
    </r>
  </si>
  <si>
    <t/>
    <r>
      <rPr>
        <u/>
        <sz val="10.5"/>
        <color theme="10"/>
        <rFont val="Calibri"/>
        <family val="2"/>
      </rPr>
      <t xml:space="preserve">R M HALL</t>
    </r>
  </si>
  <si>
    <t/>
    <r>
      <rPr>
        <u/>
        <sz val="10.5"/>
        <color theme="10"/>
        <rFont val="Calibri"/>
        <family val="2"/>
      </rPr>
      <t>rmhall@bigpond.com.au</t>
    </r>
  </si>
  <si>
    <t/>
    <r>
      <rPr>
        <u/>
        <sz val="10.5"/>
        <color theme="10"/>
        <rFont val="Calibri"/>
        <family val="2"/>
      </rPr>
      <t>APPIA312</t>
    </r>
  </si>
  <si>
    <t/>
    <r>
      <rPr>
        <u/>
        <sz val="10.5"/>
        <color theme="10"/>
        <rFont val="Calibri"/>
        <family val="2"/>
      </rPr>
      <t>appia312@hanmail.net</t>
    </r>
  </si>
  <si>
    <t/>
    <r>
      <rPr>
        <u/>
        <sz val="10.5"/>
        <color theme="10"/>
        <rFont val="Calibri"/>
        <family val="2"/>
      </rPr>
      <t xml:space="preserve">AFROSINO LINKS</t>
    </r>
  </si>
  <si>
    <t/>
    <r>
      <rPr>
        <u/>
        <sz val="10.5"/>
        <color theme="10"/>
        <rFont val="Calibri"/>
        <family val="2"/>
      </rPr>
      <t>http://www.interlink.com.eg</t>
    </r>
  </si>
  <si>
    <t/>
    <r>
      <rPr>
        <u/>
        <sz val="10.5"/>
        <color theme="10"/>
        <rFont val="Calibri"/>
        <family val="2"/>
      </rPr>
      <t>al-magd@interlink.com.eg</t>
    </r>
  </si>
  <si>
    <t/>
    <r>
      <rPr>
        <u/>
        <sz val="10.5"/>
        <color theme="10"/>
        <rFont val="Calibri"/>
        <family val="2"/>
      </rPr>
      <t xml:space="preserve">AL-MAGD TRADING</t>
    </r>
  </si>
  <si>
    <t/>
    <r>
      <rPr>
        <u/>
        <sz val="10.5"/>
        <color theme="10"/>
        <rFont val="Calibri"/>
        <family val="2"/>
      </rPr>
      <t>oriental328@yahoo.com</t>
    </r>
  </si>
  <si>
    <t/>
    <r>
      <rPr>
        <u/>
        <sz val="10.5"/>
        <color theme="10"/>
        <rFont val="Calibri"/>
        <family val="2"/>
      </rPr>
      <t xml:space="preserve">ORIENTAL HOME FURNISHINGS</t>
    </r>
  </si>
  <si>
    <t/>
    <r>
      <rPr>
        <u/>
        <sz val="10.5"/>
        <color theme="10"/>
        <rFont val="Calibri"/>
        <family val="2"/>
      </rPr>
      <t>opera@qatar.net.qa</t>
    </r>
  </si>
  <si>
    <t/>
    <r>
      <rPr>
        <u/>
        <sz val="10.5"/>
        <color theme="10"/>
        <rFont val="Calibri"/>
        <family val="2"/>
      </rPr>
      <t xml:space="preserve">AYAD GROUP</t>
    </r>
  </si>
  <si>
    <t/>
    <r>
      <rPr>
        <u/>
        <sz val="10.5"/>
        <color theme="10"/>
        <rFont val="Calibri"/>
        <family val="2"/>
      </rPr>
      <t xml:space="preserve">AKSOY TICARET VE SANAYI A S</t>
    </r>
  </si>
  <si>
    <t/>
    <r>
      <rPr>
        <u/>
        <sz val="10.5"/>
        <color theme="10"/>
        <rFont val="Calibri"/>
        <family val="2"/>
      </rPr>
      <t>info@aksoyzuccaciye.com</t>
    </r>
  </si>
  <si>
    <t/>
    <r>
      <rPr>
        <u/>
        <sz val="10.5"/>
        <color theme="10"/>
        <rFont val="Calibri"/>
        <family val="2"/>
      </rPr>
      <t>http://www.aksoyzuccaciye.com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</si>
  <si>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五金,体育及旅游休闲用品,其他,家居用品,家用电器,工艺陶瓷,服装饰物及配件,玻璃工艺品,箱包,食品,餐厨用具</t>
    </r>
  </si>
  <si>
    <t/>
    <r>
      <rPr>
        <u/>
        <sz val="10.5"/>
        <color theme="10"/>
        <rFont val="Calibri"/>
        <family val="2"/>
      </rPr>
      <t>estuardopassa@hotmail.com</t>
    </r>
  </si>
  <si>
    <t/>
    <r>
      <rPr>
        <u/>
        <sz val="10.5"/>
        <color theme="10"/>
        <rFont val="Calibri"/>
        <family val="2"/>
      </rPr>
      <t xml:space="preserve">REPRESENTACIONES ACMA</t>
    </r>
  </si>
  <si>
    <t/>
    <r>
      <rPr>
        <u/>
        <sz val="10.5"/>
        <color theme="10"/>
        <rFont val="Calibri"/>
        <family val="2"/>
      </rPr>
      <t>CALORMATIC</t>
    </r>
  </si>
  <si>
    <t/>
    <r>
      <rPr>
        <u/>
        <sz val="10.5"/>
        <color theme="10"/>
        <rFont val="Calibri"/>
        <family val="2"/>
      </rPr>
      <t>basuracorreo@hotmail.com</t>
    </r>
  </si>
  <si>
    <t/>
    <r>
      <rPr>
        <u/>
        <sz val="10.5"/>
        <color theme="10"/>
        <rFont val="Calibri"/>
        <family val="2"/>
      </rPr>
      <t>http://www.calormatic.com</t>
    </r>
  </si>
  <si>
    <t/>
    <r>
      <rPr>
        <u/>
        <sz val="10.5"/>
        <color theme="10"/>
        <rFont val="Calibri"/>
        <family val="2"/>
      </rPr>
      <t xml:space="preserve">ROESLEIN S G</t>
    </r>
  </si>
  <si>
    <t/>
    <r>
      <rPr>
        <u/>
        <sz val="10.5"/>
        <color theme="10"/>
        <rFont val="Calibri"/>
        <family val="2"/>
      </rPr>
      <t>kervan14@gmx.net</t>
    </r>
  </si>
  <si>
    <t/>
    <r>
      <rPr>
        <u/>
        <sz val="10.5"/>
        <color theme="10"/>
        <rFont val="Calibri"/>
        <family val="2"/>
      </rPr>
      <t xml:space="preserve">K PLANNING</t>
    </r>
  </si>
  <si>
    <t/>
    <r>
      <rPr>
        <u/>
        <sz val="10.5"/>
        <color theme="10"/>
        <rFont val="Calibri"/>
        <family val="2"/>
      </rPr>
      <t>k.planning.inc2@kutsuwa.co.jp</t>
    </r>
  </si>
  <si>
    <t/>
    <r>
      <rPr>
        <u/>
        <sz val="10.5"/>
        <color theme="10"/>
        <rFont val="Calibri"/>
        <family val="2"/>
      </rPr>
      <t>http://www.kutsuwa.co.jp</t>
    </r>
  </si>
  <si>
    <t/>
    <r>
      <rPr>
        <u/>
        <sz val="10.5"/>
        <color theme="10"/>
        <rFont val="Calibri"/>
        <family val="2"/>
      </rPr>
      <t xml:space="preserve">GIUDICI ENRICO &amp; C</t>
    </r>
  </si>
  <si>
    <t/>
    <r>
      <rPr>
        <u/>
        <sz val="10.5"/>
        <color theme="10"/>
        <rFont val="Calibri"/>
        <family val="2"/>
      </rPr>
      <t>giudici.enrico@libero.it</t>
    </r>
  </si>
  <si>
    <t/>
    <r>
      <rPr>
        <u/>
        <sz val="10.5"/>
        <color theme="10"/>
        <rFont val="Calibri"/>
        <family val="2"/>
      </rPr>
      <t xml:space="preserve">PRIDE PRODUCTS</t>
    </r>
  </si>
  <si>
    <t/>
    <r>
      <rPr>
        <u/>
        <sz val="10.5"/>
        <color theme="10"/>
        <rFont val="Calibri"/>
        <family val="2"/>
      </rPr>
      <t>http://www.prideproducts.com</t>
    </r>
  </si>
  <si>
    <t/>
    <r>
      <rPr>
        <u/>
        <sz val="10.5"/>
        <color theme="10"/>
        <rFont val="Calibri"/>
        <family val="2"/>
      </rPr>
      <t>gibazan@aol.com</t>
    </r>
  </si>
  <si>
    <t/>
    <r>
      <rPr>
        <u/>
        <sz val="10.5"/>
        <color theme="10"/>
        <rFont val="Calibri"/>
        <family val="2"/>
      </rPr>
      <t xml:space="preserve">GRAFOVISON SA DE</t>
    </r>
  </si>
  <si>
    <t/>
    <r>
      <rPr>
        <u/>
        <sz val="10.5"/>
        <color theme="10"/>
        <rFont val="Calibri"/>
        <family val="2"/>
      </rPr>
      <t xml:space="preserve">R P AGARWAL &amp; SONS</t>
    </r>
  </si>
  <si>
    <t/>
    <r>
      <rPr>
        <u/>
        <sz val="10.5"/>
        <color theme="10"/>
        <rFont val="Calibri"/>
        <family val="2"/>
      </rPr>
      <t>RAYWARE</t>
    </r>
  </si>
  <si>
    <t/>
    <r>
      <rPr>
        <u/>
        <sz val="10.5"/>
        <color theme="10"/>
        <rFont val="Calibri"/>
        <family val="2"/>
      </rPr>
      <t>http://www.ara.co.uk</t>
    </r>
  </si>
  <si>
    <t/>
    <r>
      <rPr>
        <u/>
        <sz val="10.5"/>
        <color theme="10"/>
        <rFont val="Calibri"/>
        <family val="2"/>
      </rPr>
      <t>http://www.kasinda.com.hk</t>
    </r>
  </si>
  <si>
    <t/>
    <r>
      <rPr>
        <u/>
        <sz val="10.5"/>
        <color theme="10"/>
        <rFont val="Calibri"/>
        <family val="2"/>
      </rPr>
      <t xml:space="preserve">CRESER HONG KONG</t>
    </r>
  </si>
  <si>
    <t/>
    <r>
      <rPr>
        <u/>
        <sz val="10.5"/>
        <color theme="10"/>
        <rFont val="Calibri"/>
        <family val="2"/>
      </rPr>
      <t>ada@kasinda.com.hk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</si>
  <si>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五金,体育及旅游休闲用品,其他,医药保健品及医疗器械,园林用品,家具,家居用品,家居装饰品,工具,工艺陶瓷,照明产品,玩具,玻璃工艺品,礼品及赠品,餐厨用具</t>
    </r>
  </si>
  <si>
    <t/>
    <r>
      <rPr>
        <u/>
        <sz val="10.5"/>
        <color theme="10"/>
        <rFont val="Calibri"/>
        <family val="2"/>
      </rPr>
      <t xml:space="preserve">ASAHI TRADING</t>
    </r>
  </si>
  <si>
    <t/>
    <r>
      <rPr>
        <u/>
        <sz val="10.5"/>
        <color theme="10"/>
        <rFont val="Calibri"/>
        <family val="2"/>
      </rPr>
      <t>http://www.asahitrading.com</t>
    </r>
  </si>
  <si>
    <t/>
    <r>
      <rPr>
        <u/>
        <sz val="10.5"/>
        <color theme="10"/>
        <rFont val="Calibri"/>
        <family val="2"/>
      </rPr>
      <t>ajsoptions@eircom.net</t>
    </r>
  </si>
  <si>
    <t/>
    <r>
      <rPr>
        <u/>
        <sz val="10.5"/>
        <color theme="10"/>
        <rFont val="Calibri"/>
        <family val="2"/>
      </rPr>
      <t xml:space="preserve">OPTIONS GIFTWARE AND KITCHENWARE</t>
    </r>
  </si>
  <si>
    <t/>
    <r>
      <rPr>
        <u/>
        <sz val="10.5"/>
        <color theme="10"/>
        <rFont val="Calibri"/>
        <family val="2"/>
      </rPr>
      <t xml:space="preserve">ABI LOGISTICS</t>
    </r>
  </si>
  <si>
    <t/>
    <r>
      <rPr>
        <u/>
        <sz val="10.5"/>
        <color theme="10"/>
        <rFont val="Calibri"/>
        <family val="2"/>
      </rPr>
      <t>http://www.abigrouplogistics.com</t>
    </r>
  </si>
  <si>
    <t/>
    <r>
      <rPr>
        <u/>
        <sz val="10.5"/>
        <color theme="10"/>
        <rFont val="Calibri"/>
        <family val="2"/>
      </rPr>
      <t xml:space="preserve">RATHBANNA COPPER WORKS (EDDIE O NEILL &amp; SONS)</t>
    </r>
  </si>
  <si>
    <t/>
    <r>
      <rPr>
        <u/>
        <sz val="10.5"/>
        <color theme="10"/>
        <rFont val="Calibri"/>
        <family val="2"/>
      </rPr>
      <t>rathbanna@btinternet.com</t>
    </r>
  </si>
  <si>
    <t/>
    <r>
      <rPr>
        <u/>
        <sz val="10.5"/>
        <color theme="10"/>
        <rFont val="Calibri"/>
        <family val="2"/>
      </rPr>
      <t>http://www.fonlupt.com</t>
    </r>
  </si>
  <si>
    <t/>
    <r>
      <rPr>
        <u/>
        <sz val="10.5"/>
        <color theme="10"/>
        <rFont val="Calibri"/>
        <family val="2"/>
      </rPr>
      <t>contact@fonlupt.com</t>
    </r>
  </si>
  <si>
    <t/>
    <r>
      <rPr>
        <u/>
        <sz val="10.5"/>
        <color theme="10"/>
        <rFont val="Calibri"/>
        <family val="2"/>
      </rPr>
      <t>FONLUPT</t>
    </r>
  </si>
  <si>
    <t/>
    <r>
      <rPr>
        <u/>
        <sz val="10.5"/>
        <color theme="10"/>
        <rFont val="Calibri"/>
        <family val="2"/>
      </rPr>
      <t>http://www.fadia.cz</t>
    </r>
  </si>
  <si>
    <t/>
    <r>
      <rPr>
        <u/>
        <sz val="10.5"/>
        <color theme="10"/>
        <rFont val="Calibri"/>
        <family val="2"/>
      </rPr>
      <t>fadia@seznam.cz</t>
    </r>
  </si>
  <si>
    <t/>
    <r>
      <rPr>
        <u/>
        <sz val="10.5"/>
        <color theme="10"/>
        <rFont val="Calibri"/>
        <family val="2"/>
      </rPr>
      <t xml:space="preserve">FADIA S R O</t>
    </r>
  </si>
  <si>
    <t/>
    <r>
      <rPr>
        <u/>
        <sz val="10.5"/>
        <color theme="10"/>
        <rFont val="Calibri"/>
        <family val="2"/>
      </rPr>
      <t>DESIGNWISE</t>
    </r>
  </si>
  <si>
    <t/>
    <r>
      <rPr>
        <u/>
        <sz val="10.5"/>
        <color theme="10"/>
        <rFont val="Calibri"/>
        <family val="2"/>
      </rPr>
      <t>jock@designwise.com</t>
    </r>
  </si>
  <si>
    <t/>
    <r>
      <rPr>
        <u/>
        <sz val="10.5"/>
        <color theme="10"/>
        <rFont val="Calibri"/>
        <family val="2"/>
      </rPr>
      <t>http://www.designwise.com</t>
    </r>
  </si>
  <si>
    <t/>
    <r>
      <rPr>
        <u/>
        <sz val="10.5"/>
        <color theme="10"/>
        <rFont val="Calibri"/>
        <family val="2"/>
      </rPr>
      <t>http://www.sanko-gp.co.jp</t>
    </r>
  </si>
  <si>
    <t/>
    <r>
      <rPr>
        <u/>
        <sz val="10.5"/>
        <color theme="10"/>
        <rFont val="Calibri"/>
        <family val="2"/>
      </rPr>
      <t>SUNLIVIA</t>
    </r>
  </si>
  <si>
    <t/>
    <r>
      <rPr>
        <u/>
        <sz val="10.5"/>
        <color theme="10"/>
        <rFont val="Calibri"/>
        <family val="2"/>
      </rPr>
      <t xml:space="preserve">RCH INTERNATIONAL COOKING SYSTEMS</t>
    </r>
  </si>
  <si>
    <t/>
    <r>
      <rPr>
        <u/>
        <sz val="10.5"/>
        <color theme="10"/>
        <rFont val="Calibri"/>
        <family val="2"/>
      </rPr>
      <t>michael@chefrandall.com</t>
    </r>
  </si>
  <si>
    <t/>
    <r>
      <rPr>
        <u/>
        <sz val="10.5"/>
        <color theme="10"/>
        <rFont val="Calibri"/>
        <family val="2"/>
      </rPr>
      <t>http://www.chefrandall.com</t>
    </r>
  </si>
  <si>
    <t/>
    <r>
      <rPr>
        <u/>
        <sz val="10.5"/>
        <color theme="10"/>
        <rFont val="Calibri"/>
        <family val="2"/>
      </rPr>
      <t>http://www.agrinational.com.au</t>
    </r>
  </si>
  <si>
    <t/>
    <r>
      <rPr>
        <u/>
        <sz val="10.5"/>
        <color theme="10"/>
        <rFont val="Calibri"/>
        <family val="2"/>
      </rPr>
      <t>hnung@agrinational.com.au</t>
    </r>
  </si>
  <si>
    <t/>
    <r>
      <rPr>
        <u/>
        <sz val="10.5"/>
        <color theme="10"/>
        <rFont val="Calibri"/>
        <family val="2"/>
      </rPr>
      <t>AGRINATIONAL</t>
    </r>
  </si>
  <si>
    <t/>
    <r>
      <rPr>
        <u/>
        <sz val="10.5"/>
        <color theme="10"/>
        <rFont val="Calibri"/>
        <family val="2"/>
      </rPr>
      <t>tolgas@tolman.com.tr</t>
    </r>
  </si>
  <si>
    <t/>
    <r>
      <rPr>
        <u/>
        <sz val="10.5"/>
        <color theme="10"/>
        <rFont val="Calibri"/>
        <family val="2"/>
      </rPr>
      <t xml:space="preserve">TOLMAN ULUSLARARASI INS TIC VE TURIZM LTD STI</t>
    </r>
  </si>
  <si>
    <t/>
    <r>
      <rPr>
        <u/>
        <sz val="10.5"/>
        <color theme="10"/>
        <rFont val="Calibri"/>
        <family val="2"/>
      </rPr>
      <t>http://www.tolman.com.tr</t>
    </r>
  </si>
  <si>
    <t/>
    <r>
      <rPr>
        <u/>
        <sz val="10.5"/>
        <color theme="10"/>
        <rFont val="Calibri"/>
        <family val="2"/>
      </rPr>
      <t>http://www.masif.com.my</t>
    </r>
  </si>
  <si>
    <t/>
    <r>
      <rPr>
        <u/>
        <sz val="10.5"/>
        <color theme="10"/>
        <rFont val="Calibri"/>
        <family val="2"/>
      </rPr>
      <t>michellema@masif.com.my</t>
    </r>
  </si>
  <si>
    <t/>
    <r>
      <rPr>
        <u/>
        <sz val="10.5"/>
        <color theme="10"/>
        <rFont val="Calibri"/>
        <family val="2"/>
      </rPr>
      <t xml:space="preserve">KL-KEPONG RUBBER PRODUCTS SDN</t>
    </r>
  </si>
  <si>
    <t/>
    <r>
      <rPr>
        <u/>
        <sz val="10.5"/>
        <color theme="10"/>
        <rFont val="Calibri"/>
        <family val="2"/>
      </rPr>
      <t>http://www.sinocomhk.com</t>
    </r>
  </si>
  <si>
    <t/>
    <r>
      <rPr>
        <u/>
        <sz val="10.5"/>
        <color theme="10"/>
        <rFont val="Calibri"/>
        <family val="2"/>
      </rPr>
      <t xml:space="preserve">SINOCOM INDUSTRIES</t>
    </r>
  </si>
  <si>
    <t/>
    <r>
      <rPr>
        <u/>
        <sz val="10.5"/>
        <color theme="10"/>
        <rFont val="Calibri"/>
        <family val="2"/>
      </rPr>
      <t>info@sinocomhk.com</t>
    </r>
  </si>
  <si>
    <t/>
    <r>
      <rPr>
        <u/>
        <sz val="10.5"/>
        <color theme="10"/>
        <rFont val="Calibri"/>
        <family val="2"/>
      </rPr>
      <t>http://www.abcol.com</t>
    </r>
  </si>
  <si>
    <t/>
    <r>
      <rPr>
        <u/>
        <sz val="10.5"/>
        <color theme="10"/>
        <rFont val="Calibri"/>
        <family val="2"/>
      </rPr>
      <t>ABCOL</t>
    </r>
  </si>
  <si>
    <t/>
    <r>
      <rPr>
        <u/>
        <sz val="10.5"/>
        <color theme="10"/>
        <rFont val="Calibri"/>
        <family val="2"/>
      </rPr>
      <t>dumplingsg@yahoo.com</t>
    </r>
  </si>
  <si>
    <t/>
    <r>
      <rPr>
        <u/>
        <sz val="10.5"/>
        <color theme="10"/>
        <rFont val="Calibri"/>
        <family val="2"/>
      </rPr>
      <t>http://www.erdsg.com</t>
    </r>
  </si>
  <si>
    <t/>
    <r>
      <rPr>
        <u/>
        <sz val="10.5"/>
        <color theme="10"/>
        <rFont val="Calibri"/>
        <family val="2"/>
      </rPr>
      <t xml:space="preserve">EASTERN RICE DUMPLING</t>
    </r>
  </si>
  <si>
    <t/>
    <r>
      <rPr>
        <u/>
        <sz val="10.5"/>
        <color theme="10"/>
        <rFont val="Calibri"/>
        <family val="2"/>
      </rPr>
      <t xml:space="preserve">DEN CRAFT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</si>
  <si>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五金,体育及旅游休闲用品,其他,家具,家居用品,工艺陶瓷,玩具,玻璃工艺品,编织及藤铁工艺品,节日用品,食品,餐厨用具</t>
    </r>
  </si>
  <si>
    <t/>
    <r>
      <rPr>
        <u/>
        <sz val="10.5"/>
        <color theme="10"/>
        <rFont val="Calibri"/>
        <family val="2"/>
      </rPr>
      <t>apayne@flowerfactoryinc.com</t>
    </r>
  </si>
  <si>
    <t/>
    <r>
      <rPr>
        <u/>
        <sz val="10.5"/>
        <color theme="10"/>
        <rFont val="Calibri"/>
        <family val="2"/>
      </rPr>
      <t>http://www.flowerfactoryinc.com</t>
    </r>
  </si>
  <si>
    <t/>
    <r>
      <rPr>
        <u/>
        <sz val="10.5"/>
        <color theme="10"/>
        <rFont val="Calibri"/>
        <family val="2"/>
      </rPr>
      <t xml:space="preserve">ADRIATIC MARTELINA D O O</t>
    </r>
  </si>
  <si>
    <t/>
    <r>
      <rPr>
        <u/>
        <sz val="10.5"/>
        <color theme="10"/>
        <rFont val="Calibri"/>
        <family val="2"/>
      </rPr>
      <t>petra.stifanic@gmail.com</t>
    </r>
  </si>
  <si>
    <t/>
    <r>
      <rPr>
        <u/>
        <sz val="10.5"/>
        <color theme="10"/>
        <rFont val="Calibri"/>
        <family val="2"/>
      </rPr>
      <t xml:space="preserve">SA ELIPRO</t>
    </r>
  </si>
  <si>
    <t/>
    <r>
      <rPr>
        <u/>
        <sz val="10.5"/>
        <color theme="10"/>
        <rFont val="Calibri"/>
        <family val="2"/>
      </rPr>
      <t>ste.elipro@wanadoo.fr</t>
    </r>
  </si>
  <si>
    <t/>
    <r>
      <rPr>
        <u/>
        <sz val="10.5"/>
        <color theme="10"/>
        <rFont val="Calibri"/>
        <family val="2"/>
      </rPr>
      <t>yk6688@hotmail.com</t>
    </r>
  </si>
  <si>
    <t/>
    <r>
      <rPr>
        <u/>
        <sz val="10.5"/>
        <color theme="10"/>
        <rFont val="Calibri"/>
        <family val="2"/>
      </rPr>
      <t>http://www.bristek.com</t>
    </r>
  </si>
  <si>
    <t/>
    <r>
      <rPr>
        <u/>
        <sz val="10.5"/>
        <color theme="10"/>
        <rFont val="Calibri"/>
        <family val="2"/>
      </rPr>
      <t>BRISTEK</t>
    </r>
  </si>
  <si>
    <t/>
    <r>
      <rPr>
        <u/>
        <sz val="10.5"/>
        <color theme="10"/>
        <rFont val="Calibri"/>
        <family val="2"/>
      </rPr>
      <t>http://www.oakridgeproducts.com</t>
    </r>
  </si>
  <si>
    <t/>
    <r>
      <rPr>
        <u/>
        <sz val="10.5"/>
        <color theme="10"/>
        <rFont val="Calibri"/>
        <family val="2"/>
      </rPr>
      <t xml:space="preserve">OAKRIDGE PRODUCTS</t>
    </r>
  </si>
  <si>
    <t/>
    <r>
      <rPr>
        <u/>
        <sz val="10.5"/>
        <color theme="10"/>
        <rFont val="Calibri"/>
        <family val="2"/>
      </rPr>
      <t>veron@bases3.com</t>
    </r>
  </si>
  <si>
    <t/>
    <r>
      <rPr>
        <u/>
        <sz val="10.5"/>
        <color theme="10"/>
        <rFont val="Calibri"/>
        <family val="2"/>
      </rPr>
      <t xml:space="preserve">
BARCELONA CASA DECORACION</t>
    </r>
  </si>
  <si>
    <t/>
    <r>
      <rPr>
        <u/>
        <sz val="10.5"/>
        <color theme="10"/>
        <rFont val="Calibri"/>
        <family val="2"/>
      </rPr>
      <t>http://www.bases3.com</t>
    </r>
  </si>
  <si>
    <t/>
    <r>
      <rPr>
        <u/>
        <sz val="10.5"/>
        <color theme="10"/>
        <rFont val="Calibri"/>
        <family val="2"/>
      </rPr>
      <t>jackson.hsiao@mail.b-and-q.com</t>
    </r>
    <r>
      <t>.tw</t>
    </r>
  </si>
  <si>
    <t/>
    <r>
      <rPr>
        <u/>
        <sz val="10.5"/>
        <color theme="10"/>
        <rFont val="Calibri"/>
        <family val="2"/>
      </rPr>
      <t xml:space="preserve">B&amp;Q INTERNATIONAL</t>
    </r>
  </si>
  <si>
    <t/>
    <r>
      <rPr>
        <u/>
        <sz val="10.5"/>
        <color theme="10"/>
        <rFont val="Calibri"/>
        <family val="2"/>
      </rPr>
      <t>http://www.b-and-q.com.tw</t>
    </r>
  </si>
  <si>
    <t/>
    <r>
      <rPr>
        <u/>
        <sz val="10.5"/>
        <color theme="10"/>
        <rFont val="Calibri"/>
        <family val="2"/>
      </rPr>
      <t>chronis1@hol.gr</t>
    </r>
  </si>
  <si>
    <t/>
    <r>
      <rPr>
        <u/>
        <sz val="10.5"/>
        <color theme="10"/>
        <rFont val="Calibri"/>
        <family val="2"/>
      </rPr>
      <t xml:space="preserve">ALPHA LOG HOUSES GREECE</t>
    </r>
  </si>
  <si>
    <t/>
    <r>
      <rPr>
        <u/>
        <sz val="10.5"/>
        <color theme="10"/>
        <rFont val="Calibri"/>
        <family val="2"/>
      </rPr>
      <t xml:space="preserve">METAALWARENFABRIEK DEMA</t>
    </r>
  </si>
  <si>
    <t/>
    <r>
      <rPr>
        <u/>
        <sz val="10.5"/>
        <color theme="10"/>
        <rFont val="Calibri"/>
        <family val="2"/>
      </rPr>
      <t xml:space="preserve">BOSCH EHS</t>
    </r>
  </si>
  <si>
    <t/>
    <r>
      <rPr>
        <u/>
        <sz val="10.5"/>
        <color theme="10"/>
        <rFont val="Calibri"/>
        <family val="2"/>
      </rPr>
      <t>welcom@boschbv.com</t>
    </r>
  </si>
  <si>
    <t/>
    <r>
      <rPr>
        <u/>
        <sz val="10.5"/>
        <color theme="10"/>
        <rFont val="Calibri"/>
        <family val="2"/>
      </rPr>
      <t>http://www.boschbv.com</t>
    </r>
  </si>
  <si>
    <t/>
    <r>
      <rPr>
        <u/>
        <sz val="10.5"/>
        <color theme="10"/>
        <rFont val="Calibri"/>
        <family val="2"/>
      </rPr>
      <t xml:space="preserve">JACQUEMIN GEORGES</t>
    </r>
  </si>
  <si>
    <t/>
    <r>
      <rPr>
        <u/>
        <sz val="10.5"/>
        <color theme="10"/>
        <rFont val="Calibri"/>
        <family val="2"/>
      </rPr>
      <t xml:space="preserve">SPRINGBOARD GROUP</t>
    </r>
  </si>
  <si>
    <t/>
    <r>
      <rPr>
        <u/>
        <sz val="10.5"/>
        <color theme="10"/>
        <rFont val="Calibri"/>
        <family val="2"/>
      </rPr>
      <t>doug@beforetv.com</t>
    </r>
  </si>
  <si>
    <t/>
    <r>
      <rPr>
        <u/>
        <sz val="10.5"/>
        <color theme="10"/>
        <rFont val="Calibri"/>
        <family val="2"/>
      </rPr>
      <t>http://www.springboardcorp.com</t>
    </r>
  </si>
  <si>
    <t/>
    <r>
      <rPr>
        <u/>
        <sz val="10.5"/>
        <color theme="10"/>
        <rFont val="Calibri"/>
        <family val="2"/>
      </rPr>
      <t>http://www.goldengift.com</t>
    </r>
  </si>
  <si>
    <t/>
    <r>
      <rPr>
        <u/>
        <sz val="10.5"/>
        <color theme="10"/>
        <rFont val="Calibri"/>
        <family val="2"/>
      </rPr>
      <t>abdulsbrass@hotmail.com</t>
    </r>
  </si>
  <si>
    <t/>
    <r>
      <rPr>
        <u/>
        <sz val="10.5"/>
        <color theme="10"/>
        <rFont val="Calibri"/>
        <family val="2"/>
      </rPr>
      <t xml:space="preserve">GOLDEN GIFTS INTERNATIONAL</t>
    </r>
  </si>
  <si>
    <t/>
    <r>
      <rPr>
        <u/>
        <sz val="10.5"/>
        <color theme="10"/>
        <rFont val="Calibri"/>
        <family val="2"/>
      </rPr>
      <t>gelaspro@pacific.net.sg</t>
    </r>
  </si>
  <si>
    <t/>
    <r>
      <rPr>
        <u/>
        <sz val="10.5"/>
        <color theme="10"/>
        <rFont val="Calibri"/>
        <family val="2"/>
      </rPr>
      <t xml:space="preserve">GELAS PRODUCTS</t>
    </r>
  </si>
  <si>
    <t/>
    <r>
      <rPr>
        <u/>
        <sz val="10.5"/>
        <color theme="10"/>
        <rFont val="Calibri"/>
        <family val="2"/>
      </rPr>
      <t>http://www.gelaspro.com</t>
    </r>
  </si>
  <si>
    <t/>
    <r>
      <rPr>
        <u/>
        <sz val="10.5"/>
        <color theme="10"/>
        <rFont val="Calibri"/>
        <family val="2"/>
      </rPr>
      <t xml:space="preserve">LINK TRADING</t>
    </r>
  </si>
  <si>
    <t/>
    <r>
      <rPr>
        <u/>
        <sz val="10.5"/>
        <color theme="10"/>
        <rFont val="Calibri"/>
        <family val="2"/>
      </rPr>
      <t>alberto.farne@linktrading.com</t>
    </r>
  </si>
  <si>
    <t/>
    <r>
      <rPr>
        <u/>
        <sz val="10.5"/>
        <color theme="10"/>
        <rFont val="Calibri"/>
        <family val="2"/>
      </rPr>
      <t>http://www.linktrading.com</t>
    </r>
  </si>
  <si>
    <t/>
    <r>
      <rPr>
        <u/>
        <sz val="10.5"/>
        <color theme="10"/>
        <rFont val="Calibri"/>
        <family val="2"/>
      </rPr>
      <t>http://www.setlet.com</t>
    </r>
  </si>
  <si>
    <t/>
    <r>
      <rPr>
        <u/>
        <sz val="10.5"/>
        <color theme="10"/>
        <rFont val="Calibri"/>
        <family val="2"/>
      </rPr>
      <t>xavier-crenn@wanadoo.fr</t>
    </r>
  </si>
  <si>
    <t/>
    <r>
      <rPr>
        <u/>
        <sz val="10.5"/>
        <color theme="10"/>
        <rFont val="Calibri"/>
        <family val="2"/>
      </rPr>
      <t xml:space="preserve">AGENCE COMMERC XAVIER CRENN</t>
    </r>
  </si>
  <si>
    <t/>
    <r>
      <rPr>
        <u/>
        <sz val="10.5"/>
        <color theme="10"/>
        <rFont val="Calibri"/>
        <family val="2"/>
      </rPr>
      <t>we@netvigator.com</t>
    </r>
  </si>
  <si>
    <t/>
    <r>
      <rPr>
        <u/>
        <sz val="10.5"/>
        <color theme="10"/>
        <rFont val="Calibri"/>
        <family val="2"/>
      </rPr>
      <t xml:space="preserve">AREX PROPERTIES</t>
    </r>
  </si>
  <si>
    <t/>
    <r>
      <rPr>
        <u/>
        <sz val="10.5"/>
        <color theme="10"/>
        <rFont val="Calibri"/>
        <family val="2"/>
      </rPr>
      <t>http://www.idealbusiness.com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</si>
  <si>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医药保健品及医疗器械,家具,家居装饰品,建筑及装饰材料,玻璃工艺品,餐厨用具</t>
    </r>
  </si>
  <si>
    <t/>
    <r>
      <rPr>
        <u/>
        <sz val="10.5"/>
        <color theme="10"/>
        <rFont val="Calibri"/>
        <family val="2"/>
      </rPr>
      <t>bobbyhouse@cyber.net.pk</t>
    </r>
  </si>
  <si>
    <t/>
    <r>
      <rPr>
        <u/>
        <sz val="10.5"/>
        <color theme="10"/>
        <rFont val="Calibri"/>
        <family val="2"/>
      </rPr>
      <t xml:space="preserve">BOBBY FURNISHERS</t>
    </r>
  </si>
  <si>
    <t/>
    <r>
      <rPr>
        <u/>
        <sz val="10.5"/>
        <color theme="10"/>
        <rFont val="Calibri"/>
        <family val="2"/>
      </rPr>
      <t>http://www.dhivehinet.net.mv</t>
    </r>
  </si>
  <si>
    <t/>
    <r>
      <rPr>
        <u/>
        <sz val="10.5"/>
        <color theme="10"/>
        <rFont val="Calibri"/>
        <family val="2"/>
      </rPr>
      <t xml:space="preserve">ALIA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</si>
  <si>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五金,体育及旅游休闲用品,其他,办公文具,医药保健品及医疗器械,家具,家居用品,家用电器,家用纺织品,建筑及装饰材料,照明产品,玻璃工艺品,箱包,节日用品,鞋,食品,餐厨用具</t>
    </r>
  </si>
  <si>
    <t/>
    <r>
      <rPr>
        <u/>
        <sz val="10.5"/>
        <color theme="10"/>
        <rFont val="Calibri"/>
        <family val="2"/>
      </rPr>
      <t>alia@dhivehinet.net</t>
    </r>
    <r>
      <t>.mv</t>
    </r>
  </si>
  <si>
    <t/>
    <r>
      <rPr>
        <u/>
        <sz val="10.5"/>
        <color theme="10"/>
        <rFont val="Calibri"/>
        <family val="2"/>
      </rPr>
      <t xml:space="preserve">AMERICAN PRODUCTION</t>
    </r>
  </si>
  <si>
    <t/>
    <r>
      <rPr>
        <u/>
        <sz val="10.5"/>
        <color theme="10"/>
        <rFont val="Calibri"/>
        <family val="2"/>
      </rPr>
      <t>info@americanproduction.com</t>
    </r>
  </si>
  <si>
    <t/>
    <r>
      <rPr>
        <u/>
        <sz val="10.5"/>
        <color theme="10"/>
        <rFont val="Calibri"/>
        <family val="2"/>
      </rPr>
      <t>http://www.americanproduction.com</t>
    </r>
  </si>
  <si>
    <t/>
    <r>
      <rPr>
        <u/>
        <sz val="10.5"/>
        <color theme="10"/>
        <rFont val="Calibri"/>
        <family val="2"/>
      </rPr>
      <t xml:space="preserve">TITAN PRODUCTS</t>
    </r>
  </si>
  <si>
    <t/>
    <r>
      <rPr>
        <u/>
        <sz val="10.5"/>
        <color theme="10"/>
        <rFont val="Calibri"/>
        <family val="2"/>
      </rPr>
      <t>ken@titanpro.com</t>
    </r>
  </si>
  <si>
    <t/>
    <r>
      <rPr>
        <u/>
        <sz val="10.5"/>
        <color theme="10"/>
        <rFont val="Calibri"/>
        <family val="2"/>
      </rPr>
      <t>http://www.titanpro.com</t>
    </r>
  </si>
  <si>
    <t/>
    <r>
      <rPr>
        <u/>
        <sz val="10.5"/>
        <color theme="10"/>
        <rFont val="Calibri"/>
        <family val="2"/>
      </rPr>
      <t>jctokita@jc-sys.co</t>
    </r>
    <r>
      <t>.jp</t>
    </r>
  </si>
  <si>
    <t/>
    <r>
      <rPr>
        <u/>
        <sz val="10.5"/>
        <color theme="10"/>
        <rFont val="Calibri"/>
        <family val="2"/>
      </rPr>
      <t xml:space="preserve">JAPAN CONSTRUCTION TRADING</t>
    </r>
  </si>
  <si>
    <t/>
    <r>
      <rPr>
        <u/>
        <sz val="10.5"/>
        <color theme="10"/>
        <rFont val="Calibri"/>
        <family val="2"/>
      </rPr>
      <t>http://www.jc-sys.co.jp</t>
    </r>
  </si>
  <si>
    <t/>
    <r>
      <rPr>
        <u/>
        <sz val="10.5"/>
        <color theme="10"/>
        <rFont val="Calibri"/>
        <family val="2"/>
      </rPr>
      <t xml:space="preserve">A R TRADING</t>
    </r>
  </si>
  <si>
    <t/>
    <r>
      <rPr>
        <u/>
        <sz val="10.5"/>
        <color theme="10"/>
        <rFont val="Calibri"/>
        <family val="2"/>
      </rPr>
      <t>http://www.artrdg.com</t>
    </r>
  </si>
  <si>
    <t/>
    <r>
      <rPr>
        <u/>
        <sz val="10.5"/>
        <color theme="10"/>
        <rFont val="Calibri"/>
        <family val="2"/>
      </rPr>
      <t>info@artrdg.com</t>
    </r>
  </si>
  <si>
    <t/>
    <r>
      <rPr>
        <u/>
        <sz val="10.5"/>
        <color theme="10"/>
        <rFont val="Calibri"/>
        <family val="2"/>
      </rPr>
      <t>info@crafts-web.com</t>
    </r>
  </si>
  <si>
    <t/>
    <r>
      <rPr>
        <u/>
        <sz val="10.5"/>
        <color theme="10"/>
        <rFont val="Calibri"/>
        <family val="2"/>
      </rPr>
      <t>http://www.crafts-web.com</t>
    </r>
  </si>
  <si>
    <t/>
    <r>
      <rPr>
        <u/>
        <sz val="10.5"/>
        <color theme="10"/>
        <rFont val="Calibri"/>
        <family val="2"/>
      </rPr>
      <t xml:space="preserve">MEW YORK CRAFT &amp; SOUVENIR</t>
    </r>
  </si>
  <si>
    <t/>
    <r>
      <rPr>
        <u/>
        <sz val="10.5"/>
        <color theme="10"/>
        <rFont val="Calibri"/>
        <family val="2"/>
      </rPr>
      <t xml:space="preserve">PT RIA HOUSEWARES</t>
    </r>
  </si>
  <si>
    <t/>
    <r>
      <rPr>
        <u/>
        <sz val="10.5"/>
        <color theme="10"/>
        <rFont val="Calibri"/>
        <family val="2"/>
      </rPr>
      <t>riautama@indo.net.id</t>
    </r>
  </si>
  <si>
    <t/>
    <r>
      <rPr>
        <u/>
        <sz val="10.5"/>
        <color theme="10"/>
        <rFont val="Calibri"/>
        <family val="2"/>
      </rPr>
      <t>samimi@parssunsam.com</t>
    </r>
  </si>
  <si>
    <t/>
    <r>
      <rPr>
        <u/>
        <sz val="10.5"/>
        <color theme="10"/>
        <rFont val="Calibri"/>
        <family val="2"/>
      </rPr>
      <t>http://www.parssunsam.com</t>
    </r>
  </si>
  <si>
    <t/>
    <r>
      <rPr>
        <u/>
        <sz val="10.5"/>
        <color theme="10"/>
        <rFont val="Calibri"/>
        <family val="2"/>
      </rPr>
      <t xml:space="preserve">PARS SUNSAM</t>
    </r>
  </si>
  <si>
    <t/>
    <r>
      <rPr>
        <u/>
        <sz val="10.5"/>
        <color theme="10"/>
        <rFont val="Calibri"/>
        <family val="2"/>
      </rPr>
      <t>http://www.orionservice.it</t>
    </r>
  </si>
  <si>
    <t/>
    <r>
      <rPr>
        <u/>
        <sz val="10.5"/>
        <color theme="10"/>
        <rFont val="Calibri"/>
        <family val="2"/>
      </rPr>
      <t>orion-service@libero.it</t>
    </r>
  </si>
  <si>
    <t/>
    <r>
      <rPr>
        <u/>
        <sz val="10.5"/>
        <color theme="10"/>
        <rFont val="Calibri"/>
        <family val="2"/>
      </rPr>
      <t xml:space="preserve">ORION SERVICE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</si>
  <si>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五金,体育及旅游休闲用品,其他,园林用品,工艺陶瓷,建筑及装饰材料,服装饰物及配件,玻璃工艺品,箱包,餐厨用具</t>
    </r>
  </si>
  <si>
    <t/>
    <r>
      <rPr>
        <u/>
        <sz val="10.5"/>
        <color theme="10"/>
        <rFont val="Calibri"/>
        <family val="2"/>
      </rPr>
      <t>poc@iinet.net.au</t>
    </r>
  </si>
  <si>
    <t/>
    <r>
      <rPr>
        <u/>
        <sz val="10.5"/>
        <color theme="10"/>
        <rFont val="Calibri"/>
        <family val="2"/>
      </rPr>
      <t xml:space="preserve">PIECE OF CHINA IMPORTS</t>
    </r>
  </si>
  <si>
    <t/>
    <r>
      <rPr>
        <u/>
        <sz val="10.5"/>
        <color theme="10"/>
        <rFont val="Calibri"/>
        <family val="2"/>
      </rPr>
      <t>MOTTO</t>
    </r>
  </si>
  <si>
    <t/>
    <r>
      <rPr>
        <u/>
        <sz val="10.5"/>
        <color theme="10"/>
        <rFont val="Calibri"/>
        <family val="2"/>
      </rPr>
      <t>office@motto.dk</t>
    </r>
  </si>
  <si>
    <t/>
    <r>
      <rPr>
        <u/>
        <sz val="10.5"/>
        <color theme="10"/>
        <rFont val="Calibri"/>
        <family val="2"/>
      </rPr>
      <t>http://www.motto.dk</t>
    </r>
  </si>
  <si>
    <t/>
    <r>
      <rPr>
        <u/>
        <sz val="10.5"/>
        <color theme="10"/>
        <rFont val="Calibri"/>
        <family val="2"/>
      </rPr>
      <t>http://www.palos-solingen.de</t>
    </r>
  </si>
  <si>
    <t/>
    <r>
      <rPr>
        <u/>
        <sz val="10.5"/>
        <color theme="10"/>
        <rFont val="Calibri"/>
        <family val="2"/>
      </rPr>
      <t xml:space="preserve">PALOS SOLINGEN PAUL LOESENBECK GMBH +</t>
    </r>
  </si>
  <si>
    <t/>
    <r>
      <rPr>
        <u/>
        <sz val="10.5"/>
        <color theme="10"/>
        <rFont val="Calibri"/>
        <family val="2"/>
      </rPr>
      <t xml:space="preserve">IKEDA INDUSTRY</t>
    </r>
  </si>
  <si>
    <t/>
    <r>
      <rPr>
        <u/>
        <sz val="10.5"/>
        <color theme="10"/>
        <rFont val="Calibri"/>
        <family val="2"/>
      </rPr>
      <t>wale_2003@presidency.com</t>
    </r>
  </si>
  <si>
    <t/>
    <r>
      <rPr>
        <u/>
        <sz val="10.5"/>
        <color theme="10"/>
        <rFont val="Calibri"/>
        <family val="2"/>
      </rPr>
      <t xml:space="preserve">DOZIEA INVEST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</si>
  <si>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体育及旅游休闲用品,医药保健品及医疗器械,家具,家用电器,工艺陶瓷,箱包,餐厨用具</t>
    </r>
  </si>
  <si>
    <t/>
    <r>
      <rPr>
        <u/>
        <sz val="10.5"/>
        <color theme="10"/>
        <rFont val="Calibri"/>
        <family val="2"/>
      </rPr>
      <t>greatwayco@yahoo.com</t>
    </r>
  </si>
  <si>
    <t/>
    <r>
      <rPr>
        <u/>
        <sz val="10.5"/>
        <color theme="10"/>
        <rFont val="Calibri"/>
        <family val="2"/>
      </rPr>
      <t xml:space="preserve">GREATWAY INTERNATIONAL</t>
    </r>
  </si>
  <si>
    <t/>
    <r>
      <rPr>
        <u/>
        <sz val="10.5"/>
        <color theme="10"/>
        <rFont val="Calibri"/>
        <family val="2"/>
      </rPr>
      <t xml:space="preserve">SARA INTERNATIONAL</t>
    </r>
  </si>
  <si>
    <t/>
    <r>
      <rPr>
        <u/>
        <sz val="10.5"/>
        <color theme="10"/>
        <rFont val="Calibri"/>
        <family val="2"/>
      </rPr>
      <t>qie@tm.net.my</t>
    </r>
  </si>
  <si>
    <t/>
    <r>
      <rPr>
        <u/>
        <sz val="10.5"/>
        <color theme="10"/>
        <rFont val="Calibri"/>
        <family val="2"/>
      </rPr>
      <t xml:space="preserve">Q INDUSTRIES &amp; ENTERPRISE (M) SDN</t>
    </r>
  </si>
  <si>
    <t/>
    <r>
      <rPr>
        <u/>
        <sz val="10.5"/>
        <color theme="10"/>
        <rFont val="Calibri"/>
        <family val="2"/>
      </rPr>
      <t>http://www.qindustries.com</t>
    </r>
  </si>
  <si>
    <t/>
    <r>
      <rPr>
        <u/>
        <sz val="10.5"/>
        <color theme="10"/>
        <rFont val="Calibri"/>
        <family val="2"/>
      </rPr>
      <t xml:space="preserve">ROMBERG &amp; SOHN (GMBH &amp; CO )</t>
    </r>
  </si>
  <si>
    <t/>
    <r>
      <rPr>
        <u/>
        <sz val="10.5"/>
        <color theme="10"/>
        <rFont val="Calibri"/>
        <family val="2"/>
      </rPr>
      <t>info@romberg.de</t>
    </r>
  </si>
  <si>
    <t/>
    <r>
      <rPr>
        <u/>
        <sz val="10.5"/>
        <color theme="10"/>
        <rFont val="Calibri"/>
        <family val="2"/>
      </rPr>
      <t>http://www.romberg.de</t>
    </r>
  </si>
  <si>
    <t/>
    <r>
      <rPr>
        <u/>
        <sz val="10.5"/>
        <color theme="10"/>
        <rFont val="Calibri"/>
        <family val="2"/>
      </rPr>
      <t xml:space="preserve">ALJERAWY HOUSEHOLD MANUFACTURING</t>
    </r>
  </si>
  <si>
    <t/>
    <r>
      <rPr>
        <u/>
        <sz val="10.5"/>
        <color theme="10"/>
        <rFont val="Calibri"/>
        <family val="2"/>
      </rPr>
      <t>jerawy@qualitynet.net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</si>
  <si>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体育及旅游休闲用品,其他,家用电器,家用纺织品,玻璃工艺品,箱包,餐厨用具</t>
    </r>
  </si>
  <si>
    <t/>
    <r>
      <rPr>
        <u/>
        <sz val="10.5"/>
        <color theme="10"/>
        <rFont val="Calibri"/>
        <family val="2"/>
      </rPr>
      <t xml:space="preserve">ANWER HARDWARE</t>
    </r>
  </si>
  <si>
    <t/>
    <r>
      <rPr>
        <u/>
        <sz val="10.5"/>
        <color theme="10"/>
        <rFont val="Calibri"/>
        <family val="2"/>
      </rPr>
      <t>http://www.anwerhardware.com</t>
    </r>
  </si>
  <si>
    <t/>
    <r>
      <rPr>
        <u/>
        <sz val="10.5"/>
        <color theme="10"/>
        <rFont val="Calibri"/>
        <family val="2"/>
      </rPr>
      <t>hardware@cyber.net.pk</t>
    </r>
  </si>
  <si>
    <t/>
    <r>
      <rPr>
        <u/>
        <sz val="10.5"/>
        <color theme="10"/>
        <rFont val="Calibri"/>
        <family val="2"/>
      </rPr>
      <t xml:space="preserve">G &amp; S FEINSTEIN</t>
    </r>
  </si>
  <si>
    <t/>
    <r>
      <rPr>
        <u/>
        <sz val="10.5"/>
        <color theme="10"/>
        <rFont val="Calibri"/>
        <family val="2"/>
      </rPr>
      <t>feinstin@netvision.net</t>
    </r>
    <r>
      <t>.il</t>
    </r>
  </si>
  <si>
    <t/>
    <r>
      <rPr>
        <u/>
        <sz val="10.5"/>
        <color theme="10"/>
        <rFont val="Calibri"/>
        <family val="2"/>
      </rPr>
      <t>http://www.varimixer.com</t>
    </r>
  </si>
  <si>
    <t/>
    <r>
      <rPr>
        <u/>
        <sz val="10.5"/>
        <color theme="10"/>
        <rFont val="Calibri"/>
        <family val="2"/>
      </rPr>
      <t xml:space="preserve">MULTI STORKJOEKKEN A 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</si>
  <si>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体育及旅游休闲用品,卫浴设备,大型机械及设备,家具,工艺陶瓷,建筑及装饰材料,浴室用品,餐厨用具</t>
    </r>
  </si>
  <si>
    <t/>
    <r>
      <rPr>
        <u/>
        <sz val="10.5"/>
        <color theme="10"/>
        <rFont val="Calibri"/>
        <family val="2"/>
      </rPr>
      <t>http://www.inventarlana.dk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</si>
  <si>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五金,其他,办公文具,大型机械及设备,汽车配件,照明产品,电子消费品及信息产品,编织及藤铁工艺品,餐厨用具</t>
    </r>
  </si>
  <si>
    <t/>
    <r>
      <rPr>
        <u/>
        <sz val="10.5"/>
        <color theme="10"/>
        <rFont val="Calibri"/>
        <family val="2"/>
      </rPr>
      <t>INVENTARLAND</t>
    </r>
  </si>
  <si>
    <t/>
    <r>
      <rPr>
        <u/>
        <sz val="10.5"/>
        <color theme="10"/>
        <rFont val="Calibri"/>
        <family val="2"/>
      </rPr>
      <t xml:space="preserve">STAFFORDSHIRE HOLLOWARE</t>
    </r>
  </si>
  <si>
    <t/>
    <r>
      <rPr>
        <u/>
        <sz val="10.5"/>
        <color theme="10"/>
        <rFont val="Calibri"/>
        <family val="2"/>
      </rPr>
      <t xml:space="preserve">JACO UNION TRADING</t>
    </r>
  </si>
  <si>
    <t/>
    <r>
      <rPr>
        <u/>
        <sz val="10.5"/>
        <color theme="10"/>
        <rFont val="Calibri"/>
        <family val="2"/>
      </rPr>
      <t>hkjaco@netvigator.com</t>
    </r>
  </si>
  <si>
    <t/>
    <r>
      <rPr>
        <u/>
        <sz val="10.5"/>
        <color theme="10"/>
        <rFont val="Calibri"/>
        <family val="2"/>
      </rPr>
      <t xml:space="preserve">EURONOVA D O O</t>
    </r>
  </si>
  <si>
    <t/>
    <r>
      <rPr>
        <u/>
        <sz val="10.5"/>
        <color theme="10"/>
        <rFont val="Calibri"/>
        <family val="2"/>
      </rPr>
      <t>hudej@hotmail.com</t>
    </r>
  </si>
  <si>
    <t/>
    <r>
      <rPr>
        <u/>
        <sz val="10.5"/>
        <color theme="10"/>
        <rFont val="Calibri"/>
        <family val="2"/>
      </rPr>
      <t>http://www.euronova.si</t>
    </r>
  </si>
  <si>
    <t/>
    <r>
      <rPr>
        <u/>
        <sz val="10.5"/>
        <color theme="10"/>
        <rFont val="Calibri"/>
        <family val="2"/>
      </rPr>
      <t>http://www.cbt-fn.freeserve.co.uk</t>
    </r>
  </si>
  <si>
    <t/>
    <r>
      <rPr>
        <u/>
        <sz val="10.5"/>
        <color theme="10"/>
        <rFont val="Calibri"/>
        <family val="2"/>
      </rPr>
      <t xml:space="preserve">CROWN BRITISH TRADING</t>
    </r>
  </si>
  <si>
    <t/>
    <r>
      <rPr>
        <u/>
        <sz val="10.5"/>
        <color theme="10"/>
        <rFont val="Calibri"/>
        <family val="2"/>
      </rPr>
      <t>k@cbt-fn.freeserve.co.uk</t>
    </r>
  </si>
  <si>
    <t/>
    <r>
      <rPr>
        <u/>
        <sz val="10.5"/>
        <color theme="10"/>
        <rFont val="Calibri"/>
        <family val="2"/>
      </rPr>
      <t>KOTAKOM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</si>
  <si>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其他,家具,工艺陶瓷,服装饰物及配件,照明产品,电子消费品及信息产品,电子电气产品,食品,餐厨用具</t>
    </r>
  </si>
  <si>
    <t/>
    <r>
      <rPr>
        <u/>
        <sz val="10.5"/>
        <color theme="10"/>
        <rFont val="Calibri"/>
        <family val="2"/>
      </rPr>
      <t>david@kotakom.com</t>
    </r>
  </si>
  <si>
    <t/>
    <r>
      <rPr>
        <u/>
        <sz val="10.5"/>
        <color theme="10"/>
        <rFont val="Calibri"/>
        <family val="2"/>
      </rPr>
      <t>http://www.kotakom.com</t>
    </r>
  </si>
  <si>
    <t/>
    <r>
      <rPr>
        <u/>
        <sz val="10.5"/>
        <color theme="10"/>
        <rFont val="Calibri"/>
        <family val="2"/>
      </rPr>
      <t>elyazid@wanadoo.fr</t>
    </r>
  </si>
  <si>
    <t/>
    <r>
      <rPr>
        <u/>
        <sz val="10.5"/>
        <color theme="10"/>
        <rFont val="Calibri"/>
        <family val="2"/>
      </rPr>
      <t xml:space="preserve">EL YAZID DISTRIBUTION</t>
    </r>
  </si>
  <si>
    <t/>
    <r>
      <rPr>
        <u/>
        <sz val="10.5"/>
        <color theme="10"/>
        <rFont val="Calibri"/>
        <family val="2"/>
      </rPr>
      <t>biosystem@a-teleport.com</t>
    </r>
  </si>
  <si>
    <t/>
    <r>
      <rPr>
        <u/>
        <sz val="10.5"/>
        <color theme="10"/>
        <rFont val="Calibri"/>
        <family val="2"/>
      </rPr>
      <t>http://www.a-teleport.com</t>
    </r>
  </si>
  <si>
    <t/>
    <r>
      <rPr>
        <u/>
        <sz val="10.5"/>
        <color theme="10"/>
        <rFont val="Calibri"/>
        <family val="2"/>
      </rPr>
      <t xml:space="preserve">NU-INTERNATIONAL RESTAURANT</t>
    </r>
  </si>
  <si>
    <t/>
    <r>
      <rPr>
        <u/>
        <sz val="10.5"/>
        <color theme="10"/>
        <rFont val="Calibri"/>
        <family val="2"/>
      </rPr>
      <t>http://www.nu-international.com</t>
    </r>
  </si>
  <si>
    <t/>
    <r>
      <rPr>
        <u/>
        <sz val="10.5"/>
        <color theme="10"/>
        <rFont val="Calibri"/>
        <family val="2"/>
      </rPr>
      <t>http://www.nifty.ne.jp</t>
    </r>
  </si>
  <si>
    <t/>
    <r>
      <rPr>
        <u/>
        <sz val="10.5"/>
        <color theme="10"/>
        <rFont val="Calibri"/>
        <family val="2"/>
      </rPr>
      <t>AFEFU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</si>
  <si>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五金,其他,办公文具,化工产品,大型机械及设备,家具,家用电器,工具,工艺陶瓷,建筑及装饰材料,服装饰物及配件,照明产品,玩具,玻璃工艺品,箱包,节日用品,鞋,食品,餐厨用具</t>
    </r>
  </si>
  <si>
    <t/>
    <r>
      <rPr>
        <u/>
        <sz val="10.5"/>
        <color theme="10"/>
        <rFont val="Calibri"/>
        <family val="2"/>
      </rPr>
      <t>aec06065@nifty.ne.jp</t>
    </r>
  </si>
  <si>
    <t/>
    <r>
      <rPr>
        <u/>
        <sz val="10.5"/>
        <color theme="10"/>
        <rFont val="Calibri"/>
        <family val="2"/>
      </rPr>
      <t>http://www.totmail.com</t>
    </r>
  </si>
  <si>
    <t/>
    <r>
      <rPr>
        <u/>
        <sz val="10.5"/>
        <color theme="10"/>
        <rFont val="Calibri"/>
        <family val="2"/>
      </rPr>
      <t>tahirfo@totmail.com</t>
    </r>
  </si>
  <si>
    <t/>
    <r>
      <rPr>
        <u/>
        <sz val="10.5"/>
        <color theme="10"/>
        <rFont val="Calibri"/>
        <family val="2"/>
      </rPr>
      <t xml:space="preserve">FAIQA FLOWER TRADING</t>
    </r>
  </si>
  <si>
    <t/>
    <r>
      <rPr>
        <u/>
        <sz val="10.5"/>
        <color theme="10"/>
        <rFont val="Calibri"/>
        <family val="2"/>
      </rPr>
      <t>http://www.bgigroup.com</t>
    </r>
  </si>
  <si>
    <t/>
    <r>
      <rPr>
        <u/>
        <sz val="10.5"/>
        <color theme="10"/>
        <rFont val="Calibri"/>
        <family val="2"/>
      </rPr>
      <t>pat@bgigroup.com</t>
    </r>
  </si>
  <si>
    <t/>
    <r>
      <rPr>
        <u/>
        <sz val="10.5"/>
        <color theme="10"/>
        <rFont val="Calibri"/>
        <family val="2"/>
      </rPr>
      <t xml:space="preserve">BANGKOK GRAND INNOVATION GROUP</t>
    </r>
  </si>
  <si>
    <t/>
    <r>
      <rPr>
        <u/>
        <sz val="10.5"/>
        <color theme="10"/>
        <rFont val="Calibri"/>
        <family val="2"/>
      </rPr>
      <t>ALLAHYAR</t>
    </r>
  </si>
  <si>
    <t/>
    <r>
      <rPr>
        <u/>
        <sz val="10.5"/>
        <color theme="10"/>
        <rFont val="Calibri"/>
        <family val="2"/>
      </rPr>
      <t>noor2@brain.net.pk</t>
    </r>
  </si>
  <si>
    <t/>
    <r>
      <rPr>
        <u/>
        <sz val="10.5"/>
        <color theme="10"/>
        <rFont val="Calibri"/>
        <family val="2"/>
      </rPr>
      <t xml:space="preserve">BHRIGU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</si>
  <si>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体育及旅游休闲用品,其他,玻璃工艺品,电子消费品及信息产品,箱包,鞋,餐厨用具</t>
    </r>
  </si>
  <si>
    <t/>
    <r>
      <rPr>
        <u/>
        <sz val="10.5"/>
        <color theme="10"/>
        <rFont val="Calibri"/>
        <family val="2"/>
      </rPr>
      <t>bhrigu_int@indiatimes.com</t>
    </r>
  </si>
  <si>
    <t/>
    <r>
      <rPr>
        <u/>
        <sz val="10.5"/>
        <color theme="10"/>
        <rFont val="Calibri"/>
        <family val="2"/>
      </rPr>
      <t>http://www.creativecane.com</t>
    </r>
  </si>
  <si>
    <t/>
    <r>
      <rPr>
        <u/>
        <sz val="10.5"/>
        <color theme="10"/>
        <rFont val="Calibri"/>
        <family val="2"/>
      </rPr>
      <t>michael@creativecane.com</t>
    </r>
  </si>
  <si>
    <t/>
    <r>
      <rPr>
        <u/>
        <sz val="10.5"/>
        <color theme="10"/>
        <rFont val="Calibri"/>
        <family val="2"/>
      </rPr>
      <t xml:space="preserve">CREATIVE CANE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</si>
  <si>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五金,体育及旅游休闲用品,其他,医药保健品及医疗器械,园林用品,家具,家居装饰品,家用电器,工艺陶瓷,服装饰物及配件,照明产品,玻璃工艺品,食品,餐厨用具</t>
    </r>
  </si>
  <si>
    <t/>
    <r>
      <rPr>
        <u/>
        <sz val="10.5"/>
        <color theme="10"/>
        <rFont val="Calibri"/>
        <family val="2"/>
      </rPr>
      <t>gtlchina@msn.com</t>
    </r>
  </si>
  <si>
    <t/>
    <r>
      <rPr>
        <u/>
        <sz val="10.5"/>
        <color theme="10"/>
        <rFont val="Calibri"/>
        <family val="2"/>
      </rPr>
      <t>http://www.gtlchina.com</t>
    </r>
  </si>
  <si>
    <t/>
    <r>
      <rPr>
        <u/>
        <sz val="10.5"/>
        <color theme="10"/>
        <rFont val="Calibri"/>
        <family val="2"/>
      </rPr>
      <t>GTL</t>
    </r>
  </si>
  <si>
    <t/>
    <r>
      <rPr>
        <u/>
        <sz val="10.5"/>
        <color theme="10"/>
        <rFont val="Calibri"/>
        <family val="2"/>
      </rPr>
      <t>http://www.picnicgift.com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</si>
  <si>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五金,体育及旅游休闲用品,家用纺织品,玩具,玻璃工艺品,礼品及赠品,箱包,节日用品,餐厨用具</t>
    </r>
  </si>
  <si>
    <t/>
    <r>
      <rPr>
        <u/>
        <sz val="10.5"/>
        <color theme="10"/>
        <rFont val="Calibri"/>
        <family val="2"/>
      </rPr>
      <t>tony@picnicgift.com</t>
    </r>
  </si>
  <si>
    <t/>
    <r>
      <rPr>
        <u/>
        <sz val="10.5"/>
        <color theme="10"/>
        <rFont val="Calibri"/>
        <family val="2"/>
      </rPr>
      <t xml:space="preserve">PICNIC GIFT</t>
    </r>
  </si>
  <si>
    <t/>
    <r>
      <rPr>
        <u/>
        <sz val="10.5"/>
        <color theme="10"/>
        <rFont val="Calibri"/>
        <family val="2"/>
      </rPr>
      <t xml:space="preserve">MARUMATSU TRADING</t>
    </r>
  </si>
  <si>
    <t/>
    <r>
      <rPr>
        <u/>
        <sz val="10.5"/>
        <color theme="10"/>
        <rFont val="Calibri"/>
        <family val="2"/>
      </rPr>
      <t>http://www.ccom.or.jp</t>
    </r>
  </si>
  <si>
    <t/>
    <r>
      <rPr>
        <u/>
        <sz val="10.5"/>
        <color theme="10"/>
        <rFont val="Calibri"/>
        <family val="2"/>
      </rPr>
      <t>marumatu@ccom.or.jp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</si>
  <si>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其他,园林用品,家具,家居用品,家居装饰品,建筑及装饰材料,玩具,玻璃工艺品,箱包,钟表眼镜,食品,餐厨用具</t>
    </r>
  </si>
  <si>
    <t/>
    <r>
      <rPr>
        <u/>
        <sz val="10.5"/>
        <color theme="10"/>
        <rFont val="Calibri"/>
        <family val="2"/>
      </rPr>
      <t>afipkltd@cyber.net.pk</t>
    </r>
  </si>
  <si>
    <t/>
    <r>
      <rPr>
        <u/>
        <sz val="10.5"/>
        <color theme="10"/>
        <rFont val="Calibri"/>
        <family val="2"/>
      </rPr>
      <t>http://www.ahmedfood.com.pk</t>
    </r>
  </si>
  <si>
    <t/>
    <r>
      <rPr>
        <u/>
        <sz val="10.5"/>
        <color theme="10"/>
        <rFont val="Calibri"/>
        <family val="2"/>
      </rPr>
      <t xml:space="preserve">AHMED FOODS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</si>
  <si>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医药保健品及医疗器械,家具,工艺陶瓷,建筑及装饰材料,照明产品,玻璃工艺品,箱包,食品,餐厨用具</t>
    </r>
  </si>
  <si>
    <t/>
    <r>
      <rPr>
        <u/>
        <sz val="10.5"/>
        <color theme="10"/>
        <rFont val="Calibri"/>
        <family val="2"/>
      </rPr>
      <t>jaffari@intnet.mu</t>
    </r>
  </si>
  <si>
    <t/>
    <r>
      <rPr>
        <u/>
        <sz val="10.5"/>
        <color theme="10"/>
        <rFont val="Calibri"/>
        <family val="2"/>
      </rPr>
      <t xml:space="preserve">M K ESMAEL &amp;</t>
    </r>
  </si>
  <si>
    <t/>
    <r>
      <rPr>
        <u/>
        <sz val="10.5"/>
        <color theme="10"/>
        <rFont val="Calibri"/>
        <family val="2"/>
      </rPr>
      <t xml:space="preserve">AL KASHGARY EST</t>
    </r>
  </si>
  <si>
    <t/>
    <r>
      <rPr>
        <u/>
        <sz val="10.5"/>
        <color theme="10"/>
        <rFont val="Calibri"/>
        <family val="2"/>
      </rPr>
      <t>alkashgary@yahoo.com</t>
    </r>
  </si>
  <si>
    <t/>
    <r>
      <rPr>
        <u/>
        <sz val="10.5"/>
        <color theme="10"/>
        <rFont val="Calibri"/>
        <family val="2"/>
      </rPr>
      <t>http://www.ditto-housewares.com</t>
    </r>
  </si>
  <si>
    <t/>
    <r>
      <rPr>
        <u/>
        <sz val="10.5"/>
        <color theme="10"/>
        <rFont val="Calibri"/>
        <family val="2"/>
      </rPr>
      <t>apl@ditto-housewares.com</t>
    </r>
  </si>
  <si>
    <t/>
    <r>
      <rPr>
        <u/>
        <sz val="10.5"/>
        <color theme="10"/>
        <rFont val="Calibri"/>
        <family val="2"/>
      </rPr>
      <t xml:space="preserve">DITTO HOUSEWARES</t>
    </r>
  </si>
  <si>
    <t/>
    <r>
      <rPr>
        <u/>
        <sz val="10.5"/>
        <color theme="10"/>
        <rFont val="Calibri"/>
        <family val="2"/>
      </rPr>
      <t>zeliha@poloume.be</t>
    </r>
  </si>
  <si>
    <t/>
    <r>
      <rPr>
        <u/>
        <sz val="10.5"/>
        <color theme="10"/>
        <rFont val="Calibri"/>
        <family val="2"/>
      </rPr>
      <t>http://www.poloume.be</t>
    </r>
  </si>
  <si>
    <t/>
    <r>
      <rPr>
        <u/>
        <sz val="10.5"/>
        <color theme="10"/>
        <rFont val="Calibri"/>
        <family val="2"/>
      </rPr>
      <t>OSMAN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</si>
  <si>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五金,体育及旅游休闲用品,医药保健品及医疗器械,卫浴设备,园林用品,大型机械及设备,建筑及装饰材料,照明产品,玻璃工艺品,电子消费品及信息产品,食品,餐厨用具</t>
    </r>
  </si>
  <si>
    <t/>
    <r>
      <rPr>
        <u/>
        <sz val="10.5"/>
        <color theme="10"/>
        <rFont val="Calibri"/>
        <family val="2"/>
      </rPr>
      <t>broadway@netvigator.com</t>
    </r>
  </si>
  <si>
    <t/>
    <r>
      <rPr>
        <u/>
        <sz val="10.5"/>
        <color theme="10"/>
        <rFont val="Calibri"/>
        <family val="2"/>
      </rPr>
      <t xml:space="preserve">BROADWAY TRADING</t>
    </r>
  </si>
  <si>
    <t/>
    <r>
      <rPr>
        <u/>
        <sz val="10.5"/>
        <color theme="10"/>
        <rFont val="Calibri"/>
        <family val="2"/>
      </rPr>
      <t>http://www.broadwaytrading.hk</t>
    </r>
  </si>
  <si>
    <t/>
    <r>
      <rPr>
        <u/>
        <sz val="10.5"/>
        <color theme="10"/>
        <rFont val="Calibri"/>
        <family val="2"/>
      </rPr>
      <t>http://www.simnet.org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</si>
  <si>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体育及旅游休闲用品,其他,家用电器,工艺陶瓷,服装饰物及配件,玩具,玻璃工艺品,箱包,鞋,食品,餐厨用具</t>
    </r>
  </si>
  <si>
    <t/>
    <r>
      <rPr>
        <u/>
        <sz val="10.5"/>
        <color theme="10"/>
        <rFont val="Calibri"/>
        <family val="2"/>
      </rPr>
      <t xml:space="preserve">SIM ENTERPRISE</t>
    </r>
  </si>
  <si>
    <t/>
    <r>
      <rPr>
        <u/>
        <sz val="10.5"/>
        <color theme="10"/>
        <rFont val="Calibri"/>
        <family val="2"/>
      </rPr>
      <t>http://www.brain.net</t>
    </r>
  </si>
  <si>
    <t/>
    <r>
      <rPr>
        <u/>
        <sz val="10.5"/>
        <color theme="10"/>
        <rFont val="Calibri"/>
        <family val="2"/>
      </rPr>
      <t>hamidbut@brain.net</t>
    </r>
  </si>
  <si>
    <t/>
    <r>
      <rPr>
        <u/>
        <sz val="10.5"/>
        <color theme="10"/>
        <rFont val="Calibri"/>
        <family val="2"/>
      </rPr>
      <t xml:space="preserve">ALPHA HARDWARE</t>
    </r>
  </si>
  <si>
    <t/>
    <r>
      <rPr>
        <u/>
        <sz val="10.5"/>
        <color theme="10"/>
        <rFont val="Calibri"/>
        <family val="2"/>
      </rPr>
      <t xml:space="preserve">SJOGAREDS SAG &amp; BYGGMATERIAL</t>
    </r>
  </si>
  <si>
    <t/>
    <r>
      <rPr>
        <u/>
        <sz val="10.5"/>
        <color theme="10"/>
        <rFont val="Calibri"/>
        <family val="2"/>
      </rPr>
      <t>domus_kr@hanmail.net</t>
    </r>
  </si>
  <si>
    <t/>
    <r>
      <rPr>
        <u/>
        <sz val="10.5"/>
        <color theme="10"/>
        <rFont val="Calibri"/>
        <family val="2"/>
      </rPr>
      <t xml:space="preserve">HANSSEM DOMUS</t>
    </r>
  </si>
  <si>
    <t/>
    <r>
      <rPr>
        <u/>
        <sz val="10.5"/>
        <color theme="10"/>
        <rFont val="Calibri"/>
        <family val="2"/>
      </rPr>
      <t>http://www.domus.co.kr</t>
    </r>
  </si>
  <si>
    <t/>
    <r>
      <rPr>
        <u/>
        <sz val="10.5"/>
        <color theme="10"/>
        <rFont val="Calibri"/>
        <family val="2"/>
      </rPr>
      <t>anders.ingstrom@schneider-fin.fi</t>
    </r>
  </si>
  <si>
    <t/>
    <r>
      <rPr>
        <u/>
        <sz val="10.5"/>
        <color theme="10"/>
        <rFont val="Calibri"/>
        <family val="2"/>
      </rPr>
      <t xml:space="preserve">OY SUOMEN SCHNEIDER</t>
    </r>
  </si>
  <si>
    <t/>
    <r>
      <rPr>
        <u/>
        <sz val="10.5"/>
        <color theme="10"/>
        <rFont val="Calibri"/>
        <family val="2"/>
      </rPr>
      <t>http://www.schneider-fin.fi</t>
    </r>
  </si>
  <si>
    <t/>
    <r>
      <rPr>
        <u/>
        <sz val="10.5"/>
        <color theme="10"/>
        <rFont val="Calibri"/>
        <family val="2"/>
      </rPr>
      <t>edythe@jacobsandcompany.net</t>
    </r>
  </si>
  <si>
    <t/>
    <r>
      <rPr>
        <u/>
        <sz val="10.5"/>
        <color theme="10"/>
        <rFont val="Calibri"/>
        <family val="2"/>
      </rPr>
      <t>http://www.jacobsandcompany.net</t>
    </r>
  </si>
  <si>
    <t/>
    <r>
      <rPr>
        <u/>
        <sz val="10.5"/>
        <color theme="10"/>
        <rFont val="Calibri"/>
        <family val="2"/>
      </rPr>
      <t xml:space="preserve">JACOBS &amp;</t>
    </r>
  </si>
  <si>
    <t/>
    <r>
      <rPr>
        <u/>
        <sz val="10.5"/>
        <color theme="10"/>
        <rFont val="Calibri"/>
        <family val="2"/>
      </rPr>
      <t xml:space="preserve">VEROPHONE ELECTRONIC</t>
    </r>
  </si>
  <si>
    <t/>
    <r>
      <rPr>
        <u/>
        <sz val="10.5"/>
        <color theme="10"/>
        <rFont val="Calibri"/>
        <family val="2"/>
      </rPr>
      <t>vrphone@yahoo.com</t>
    </r>
  </si>
  <si>
    <t/>
    <r>
      <rPr>
        <u/>
        <sz val="10.5"/>
        <color theme="10"/>
        <rFont val="Calibri"/>
        <family val="2"/>
      </rPr>
      <t xml:space="preserve">ELITE GLOBAL SOURCING</t>
    </r>
  </si>
  <si>
    <t/>
    <r>
      <rPr>
        <u/>
        <sz val="10.5"/>
        <color theme="10"/>
        <rFont val="Calibri"/>
        <family val="2"/>
      </rPr>
      <t>gmazzone@cox.net</t>
    </r>
  </si>
  <si>
    <t/>
    <r>
      <rPr>
        <u/>
        <sz val="10.5"/>
        <color theme="10"/>
        <rFont val="Calibri"/>
        <family val="2"/>
      </rPr>
      <t xml:space="preserve">THAPAR INTERNATIONAL</t>
    </r>
  </si>
  <si>
    <t/>
    <r>
      <rPr>
        <u/>
        <sz val="10.5"/>
        <color theme="10"/>
        <rFont val="Calibri"/>
        <family val="2"/>
      </rPr>
      <t>thaparinternational@yahoo.com</t>
    </r>
  </si>
  <si>
    <t/>
    <r>
      <rPr>
        <u/>
        <sz val="10.5"/>
        <color theme="10"/>
        <rFont val="Calibri"/>
        <family val="2"/>
      </rPr>
      <t>http://www.clpremium.com</t>
    </r>
  </si>
  <si>
    <t/>
    <r>
      <rPr>
        <u/>
        <sz val="10.5"/>
        <color theme="10"/>
        <rFont val="Calibri"/>
        <family val="2"/>
      </rPr>
      <t>c.lisfranc@clpremium.com</t>
    </r>
  </si>
  <si>
    <t/>
    <r>
      <rPr>
        <u/>
        <sz val="10.5"/>
        <color theme="10"/>
        <rFont val="Calibri"/>
        <family val="2"/>
      </rPr>
      <t xml:space="preserve">CL PREMIUM</t>
    </r>
  </si>
  <si>
    <t/>
    <r>
      <rPr>
        <u/>
        <sz val="10.5"/>
        <color theme="10"/>
        <rFont val="Calibri"/>
        <family val="2"/>
      </rPr>
      <t xml:space="preserve">J &amp; J TECHNOLOGIES</t>
    </r>
  </si>
  <si>
    <t/>
    <r>
      <rPr>
        <u/>
        <sz val="10.5"/>
        <color theme="10"/>
        <rFont val="Calibri"/>
        <family val="2"/>
      </rPr>
      <t>johnzhu@ameritech.net</t>
    </r>
  </si>
  <si>
    <t/>
    <r>
      <rPr>
        <u/>
        <sz val="10.5"/>
        <color theme="10"/>
        <rFont val="Calibri"/>
        <family val="2"/>
      </rPr>
      <t>http://www.ameritech.com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</si>
  <si>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五金,体育及旅游休闲用品,化工产品,大型机械及设备,家用电器,家用纺织品,工具,服装饰物及配件,玩具,箱包,钟表眼镜,鞋,餐厨用具</t>
    </r>
  </si>
  <si>
    <t/>
    <r>
      <rPr>
        <u/>
        <sz val="10.5"/>
        <color theme="10"/>
        <rFont val="Calibri"/>
        <family val="2"/>
      </rPr>
      <t>http://www.agenturhuset.no</t>
    </r>
  </si>
  <si>
    <t/>
    <r>
      <rPr>
        <u/>
        <sz val="10.5"/>
        <color theme="10"/>
        <rFont val="Calibri"/>
        <family val="2"/>
      </rPr>
      <t>AGENTURHUSET</t>
    </r>
  </si>
  <si>
    <t/>
    <r>
      <rPr>
        <u/>
        <sz val="10.5"/>
        <color theme="10"/>
        <rFont val="Calibri"/>
        <family val="2"/>
      </rPr>
      <t xml:space="preserve">BEE DEE MANUFACTURING</t>
    </r>
  </si>
  <si>
    <t/>
    <r>
      <rPr>
        <u/>
        <sz val="10.5"/>
        <color theme="10"/>
        <rFont val="Calibri"/>
        <family val="2"/>
      </rPr>
      <t>beedeemc@netvigator.com</t>
    </r>
  </si>
  <si>
    <t/>
    <r>
      <rPr>
        <u/>
        <sz val="10.5"/>
        <color theme="10"/>
        <rFont val="Calibri"/>
        <family val="2"/>
      </rPr>
      <t>http://www.omniaworld.net</t>
    </r>
  </si>
  <si>
    <t/>
    <r>
      <rPr>
        <u/>
        <sz val="10.5"/>
        <color theme="10"/>
        <rFont val="Calibri"/>
        <family val="2"/>
      </rPr>
      <t xml:space="preserve">TRANS MIDDLE EAST</t>
    </r>
  </si>
  <si>
    <t/>
    <r>
      <rPr>
        <u/>
        <sz val="10.5"/>
        <color theme="10"/>
        <rFont val="Calibri"/>
        <family val="2"/>
      </rPr>
      <t>dakhan@omniaworld.net</t>
    </r>
  </si>
  <si>
    <t/>
    <r>
      <rPr>
        <u/>
        <sz val="10.5"/>
        <color theme="10"/>
        <rFont val="Calibri"/>
        <family val="2"/>
      </rPr>
      <t>http://www.plazareg.com</t>
    </r>
  </si>
  <si>
    <t/>
    <r>
      <rPr>
        <u/>
        <sz val="10.5"/>
        <color theme="10"/>
        <rFont val="Calibri"/>
        <family val="2"/>
      </rPr>
      <t>COLUMBUS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</si>
  <si>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体育及旅游休闲用品,其他,医药保健品及医疗器械,卫浴设备,家具,家居用品,家居装饰品,建筑及装饰材料,服装饰物及配件,照明产品,玩具,玻璃工艺品,电子消费品及信息产品,电子电气产品,箱包,食品,餐厨用具</t>
    </r>
  </si>
  <si>
    <t/>
    <r>
      <rPr>
        <u/>
        <sz val="10.5"/>
        <color theme="10"/>
        <rFont val="Calibri"/>
        <family val="2"/>
      </rPr>
      <t>ariel.eskenazi@plazareg.com</t>
    </r>
  </si>
  <si>
    <t/>
    <r>
      <rPr>
        <u/>
        <sz val="10.5"/>
        <color theme="10"/>
        <rFont val="Calibri"/>
        <family val="2"/>
      </rPr>
      <t xml:space="preserve">NAMKANG TRADING</t>
    </r>
  </si>
  <si>
    <t/>
    <r>
      <rPr>
        <u/>
        <sz val="10.5"/>
        <color theme="10"/>
        <rFont val="Calibri"/>
        <family val="2"/>
      </rPr>
      <t xml:space="preserve">BUZZ WORLDWIDE</t>
    </r>
  </si>
  <si>
    <t/>
    <r>
      <rPr>
        <u/>
        <sz val="10.5"/>
        <color theme="10"/>
        <rFont val="Calibri"/>
        <family val="2"/>
      </rPr>
      <t>http://www.alluflon.com</t>
    </r>
  </si>
  <si>
    <t/>
    <r>
      <rPr>
        <u/>
        <sz val="10.5"/>
        <color theme="10"/>
        <rFont val="Calibri"/>
        <family val="2"/>
      </rPr>
      <t>alluflon@alluflon.com</t>
    </r>
  </si>
  <si>
    <t/>
    <r>
      <rPr>
        <u/>
        <sz val="10.5"/>
        <color theme="10"/>
        <rFont val="Calibri"/>
        <family val="2"/>
      </rPr>
      <t>ALLUFLON</t>
    </r>
  </si>
  <si>
    <t/>
    <r>
      <rPr>
        <u/>
        <sz val="10.5"/>
        <color theme="10"/>
        <rFont val="Calibri"/>
        <family val="2"/>
      </rPr>
      <t>hsspl@singnet.com.sg</t>
    </r>
  </si>
  <si>
    <t/>
    <r>
      <rPr>
        <u/>
        <sz val="10.5"/>
        <color theme="10"/>
        <rFont val="Calibri"/>
        <family val="2"/>
      </rPr>
      <t xml:space="preserve">HWA SENG FURNITURE(PTE)LTD</t>
    </r>
  </si>
  <si>
    <t/>
    <r>
      <rPr>
        <u/>
        <sz val="10.5"/>
        <color theme="10"/>
        <rFont val="Calibri"/>
        <family val="2"/>
      </rPr>
      <t xml:space="preserve">HIGASHI NIHON KOGYO</t>
    </r>
  </si>
  <si>
    <t/>
    <r>
      <rPr>
        <u/>
        <sz val="10.5"/>
        <color theme="10"/>
        <rFont val="Calibri"/>
        <family val="2"/>
      </rPr>
      <t xml:space="preserve">ADAC LABORATORIES</t>
    </r>
  </si>
  <si>
    <t/>
    <r>
      <rPr>
        <u/>
        <sz val="10.5"/>
        <color theme="10"/>
        <rFont val="Calibri"/>
        <family val="2"/>
      </rPr>
      <t>clow@ladders.direct.co.uk</t>
    </r>
  </si>
  <si>
    <t/>
    <r>
      <rPr>
        <u/>
        <sz val="10.5"/>
        <color theme="10"/>
        <rFont val="Calibri"/>
        <family val="2"/>
      </rPr>
      <t>http://www.ladders-direct.co.uk</t>
    </r>
  </si>
  <si>
    <t/>
    <r>
      <rPr>
        <u/>
        <sz val="10.5"/>
        <color theme="10"/>
        <rFont val="Calibri"/>
        <family val="2"/>
      </rPr>
      <t xml:space="preserve">CLOW GROUP</t>
    </r>
  </si>
  <si>
    <t/>
    <r>
      <rPr>
        <u/>
        <sz val="10.5"/>
        <color theme="10"/>
        <rFont val="Calibri"/>
        <family val="2"/>
      </rPr>
      <t xml:space="preserve">EURL BRAOLAND IMPORT-EXPORT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</si>
  <si>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体育及旅游休闲用品,其他,办公文具,医药保健品及医疗器械,家具,照明产品,箱包,餐厨用具</t>
    </r>
  </si>
  <si>
    <t/>
    <r>
      <rPr>
        <u/>
        <sz val="10.5"/>
        <color theme="10"/>
        <rFont val="Calibri"/>
        <family val="2"/>
      </rPr>
      <t>braoland@yahoo.fr</t>
    </r>
  </si>
  <si>
    <t/>
    <r>
      <rPr>
        <u/>
        <sz val="10.5"/>
        <color theme="10"/>
        <rFont val="Calibri"/>
        <family val="2"/>
      </rPr>
      <t>http://www.meldgaard.com</t>
    </r>
  </si>
  <si>
    <t/>
    <r>
      <rPr>
        <u/>
        <sz val="10.5"/>
        <color theme="10"/>
        <rFont val="Calibri"/>
        <family val="2"/>
      </rPr>
      <t>meldgaard@meldgaard.com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</si>
  <si>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体育及旅游休闲用品,其他,化工产品,家用纺织品,工艺陶瓷,建筑及装饰材料,汽车配件,玻璃工艺品,鞋,餐厨用具</t>
    </r>
  </si>
  <si>
    <t/>
    <r>
      <rPr>
        <u/>
        <sz val="10.5"/>
        <color theme="10"/>
        <rFont val="Calibri"/>
        <family val="2"/>
      </rPr>
      <t>MELDGAARD</t>
    </r>
  </si>
  <si>
    <t/>
    <r>
      <rPr>
        <u/>
        <sz val="10.5"/>
        <color theme="10"/>
        <rFont val="Calibri"/>
        <family val="2"/>
      </rPr>
      <t>SEIEI</t>
    </r>
  </si>
  <si>
    <t/>
    <r>
      <rPr>
        <u/>
        <sz val="10.5"/>
        <color theme="10"/>
        <rFont val="Calibri"/>
        <family val="2"/>
      </rPr>
      <t>http://www.seiei.com</t>
    </r>
  </si>
  <si>
    <t/>
    <r>
      <rPr>
        <u/>
        <sz val="10.5"/>
        <color theme="10"/>
        <rFont val="Calibri"/>
        <family val="2"/>
      </rPr>
      <t>http://www.skb-shutters.com</t>
    </r>
  </si>
  <si>
    <t/>
    <r>
      <rPr>
        <u/>
        <sz val="10.5"/>
        <color theme="10"/>
        <rFont val="Calibri"/>
        <family val="2"/>
      </rPr>
      <t>dannyklsin@skb.com.my</t>
    </r>
  </si>
  <si>
    <t/>
    <r>
      <rPr>
        <u/>
        <sz val="10.5"/>
        <color theme="10"/>
        <rFont val="Calibri"/>
        <family val="2"/>
      </rPr>
      <t xml:space="preserve">SKB SHUTTERS CORPORATION BERHAD</t>
    </r>
  </si>
  <si>
    <t/>
    <r>
      <rPr>
        <u/>
        <sz val="10.5"/>
        <color theme="10"/>
        <rFont val="Calibri"/>
        <family val="2"/>
      </rPr>
      <t>microcentertechnologies@yahoo.com</t>
    </r>
  </si>
  <si>
    <t/>
    <r>
      <rPr>
        <u/>
        <sz val="10.5"/>
        <color theme="10"/>
        <rFont val="Calibri"/>
        <family val="2"/>
      </rPr>
      <t xml:space="preserve">MICROCENTER TECHNOLOGIES</t>
    </r>
  </si>
  <si>
    <t/>
    <r>
      <rPr>
        <u/>
        <sz val="10.5"/>
        <color theme="10"/>
        <rFont val="Calibri"/>
        <family val="2"/>
      </rPr>
      <t>http://www.hot-shots.com.au</t>
    </r>
  </si>
  <si>
    <t/>
    <r>
      <rPr>
        <u/>
        <sz val="10.5"/>
        <color theme="10"/>
        <rFont val="Calibri"/>
        <family val="2"/>
      </rPr>
      <t>leon@hot-shots.com.au</t>
    </r>
  </si>
  <si>
    <t/>
    <r>
      <rPr>
        <u/>
        <sz val="10.5"/>
        <color theme="10"/>
        <rFont val="Calibri"/>
        <family val="2"/>
      </rPr>
      <t xml:space="preserve">HOT SHOTS (AUST )</t>
    </r>
  </si>
  <si>
    <t/>
    <r>
      <rPr>
        <u/>
        <sz val="10.5"/>
        <color theme="10"/>
        <rFont val="Calibri"/>
        <family val="2"/>
      </rPr>
      <t xml:space="preserve">BOLTZE IDEEN DEUTSCHLAND</t>
    </r>
  </si>
  <si>
    <t/>
    <r>
      <rPr>
        <u/>
        <sz val="10.5"/>
        <color theme="10"/>
        <rFont val="Calibri"/>
        <family val="2"/>
      </rPr>
      <t>boltze-gruppe@boltze.de</t>
    </r>
  </si>
  <si>
    <t/>
    <r>
      <rPr>
        <u/>
        <sz val="10.5"/>
        <color theme="10"/>
        <rFont val="Calibri"/>
        <family val="2"/>
      </rPr>
      <t>http://www.boltze.de</t>
    </r>
  </si>
  <si>
    <t/>
    <r>
      <rPr>
        <u/>
        <sz val="10.5"/>
        <color theme="10"/>
        <rFont val="Calibri"/>
        <family val="2"/>
      </rPr>
      <t>http://www.knuerr.com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</si>
  <si>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办公文具,医药保健品及医疗器械,大型机械及设备,工具,照明产品,餐厨用具</t>
    </r>
  </si>
  <si>
    <t/>
    <r>
      <rPr>
        <u/>
        <sz val="10.5"/>
        <color theme="10"/>
        <rFont val="Calibri"/>
        <family val="2"/>
      </rPr>
      <t>knuerr.info@knuerr.com</t>
    </r>
  </si>
  <si>
    <t/>
    <r>
      <rPr>
        <u/>
        <sz val="10.5"/>
        <color theme="10"/>
        <rFont val="Calibri"/>
        <family val="2"/>
      </rPr>
      <t xml:space="preserve">KNUERR-MECHANIK FUER DIE ELEKTRONIK</t>
    </r>
  </si>
  <si>
    <t/>
    <r>
      <rPr>
        <u/>
        <sz val="10.5"/>
        <color theme="10"/>
        <rFont val="Calibri"/>
        <family val="2"/>
      </rPr>
      <t>http://www.eos.ocn.ne.jp</t>
    </r>
  </si>
  <si>
    <t/>
    <r>
      <rPr>
        <u/>
        <sz val="10.5"/>
        <color theme="10"/>
        <rFont val="Calibri"/>
        <family val="2"/>
      </rPr>
      <t xml:space="preserve">EF NET</t>
    </r>
  </si>
  <si>
    <t/>
    <r>
      <rPr>
        <u/>
        <sz val="10.5"/>
        <color theme="10"/>
        <rFont val="Calibri"/>
        <family val="2"/>
      </rPr>
      <t>a.sasaya@eos.ocn.ne.jp</t>
    </r>
  </si>
  <si>
    <t/>
    <r>
      <rPr>
        <u/>
        <sz val="10.5"/>
        <color theme="10"/>
        <rFont val="Calibri"/>
        <family val="2"/>
      </rPr>
      <t>http://www.federicogili.cl</t>
    </r>
  </si>
  <si>
    <t/>
    <r>
      <rPr>
        <u/>
        <sz val="10.5"/>
        <color theme="10"/>
        <rFont val="Calibri"/>
        <family val="2"/>
      </rPr>
      <t xml:space="preserve">GILI IMPORTACIONES</t>
    </r>
  </si>
  <si>
    <t/>
    <r>
      <rPr>
        <u/>
        <sz val="10.5"/>
        <color theme="10"/>
        <rFont val="Calibri"/>
        <family val="2"/>
      </rPr>
      <t>crodriguez@federicogili.cl</t>
    </r>
  </si>
  <si>
    <t/>
    <r>
      <rPr>
        <u/>
        <sz val="10.5"/>
        <color theme="10"/>
        <rFont val="Calibri"/>
        <family val="2"/>
      </rPr>
      <t>jmu@jmu.dk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</si>
  <si>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体育及旅游休闲用品,大型机械及设备,工具,建筑及装饰材料,照明产品,餐厨用具</t>
    </r>
  </si>
  <si>
    <t/>
    <r>
      <rPr>
        <u/>
        <sz val="10.5"/>
        <color theme="10"/>
        <rFont val="Calibri"/>
        <family val="2"/>
      </rPr>
      <t xml:space="preserve">JYDSK MATERIEL UDLEJNING</t>
    </r>
  </si>
  <si>
    <t/>
    <r>
      <rPr>
        <u/>
        <sz val="10.5"/>
        <color theme="10"/>
        <rFont val="Calibri"/>
        <family val="2"/>
      </rPr>
      <t>http://www.jmu.dk</t>
    </r>
  </si>
  <si>
    <t/>
    <r>
      <rPr>
        <u/>
        <sz val="10.5"/>
        <color theme="10"/>
        <rFont val="Calibri"/>
        <family val="2"/>
      </rPr>
      <t>http://www.lifung.com</t>
    </r>
  </si>
  <si>
    <t/>
    <r>
      <rPr>
        <u/>
        <sz val="10.5"/>
        <color theme="10"/>
        <rFont val="Calibri"/>
        <family val="2"/>
      </rPr>
      <t xml:space="preserve">LI &amp; FUNFG (TRADING)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</si>
  <si>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五金,体育及旅游休闲用品,其他,医药保健品及医疗器械,卫浴设备,园林用品,家具,家居用品,家用电器,家用纺织品,工艺陶瓷,服装饰物及配件,玩具,玻璃工艺品,箱包,食品,餐厨用具</t>
    </r>
  </si>
  <si>
    <t/>
    <r>
      <rPr>
        <u/>
        <sz val="10.5"/>
        <color theme="10"/>
        <rFont val="Calibri"/>
        <family val="2"/>
      </rPr>
      <t>adatsang.im@lifung.com.hk</t>
    </r>
  </si>
  <si>
    <t/>
    <r>
      <rPr>
        <u/>
        <sz val="10.5"/>
        <color theme="10"/>
        <rFont val="Calibri"/>
        <family val="2"/>
      </rPr>
      <t xml:space="preserve">A &amp; Y TRADING</t>
    </r>
  </si>
  <si>
    <t/>
    <r>
      <rPr>
        <u/>
        <sz val="10.5"/>
        <color theme="10"/>
        <rFont val="Calibri"/>
        <family val="2"/>
      </rPr>
      <t>maybehk@wp.pl</t>
    </r>
  </si>
  <si>
    <t/>
    <r>
      <rPr>
        <u/>
        <sz val="10.5"/>
        <color theme="10"/>
        <rFont val="Calibri"/>
        <family val="2"/>
      </rPr>
      <t>http://www.aytrading.net</t>
    </r>
  </si>
  <si>
    <t/>
    <r>
      <rPr>
        <u/>
        <sz val="10.5"/>
        <color theme="10"/>
        <rFont val="Calibri"/>
        <family val="2"/>
      </rPr>
      <t>http://www.bbl.com.pk</t>
    </r>
  </si>
  <si>
    <t/>
    <r>
      <rPr>
        <u/>
        <sz val="10.5"/>
        <color theme="10"/>
        <rFont val="Calibri"/>
        <family val="2"/>
      </rPr>
      <t>manshb@bbl.com.pk</t>
    </r>
  </si>
  <si>
    <t/>
    <r>
      <rPr>
        <u/>
        <sz val="10.5"/>
        <color theme="10"/>
        <rFont val="Calibri"/>
        <family val="2"/>
      </rPr>
      <t xml:space="preserve">MANSHB ENTERPRISES</t>
    </r>
  </si>
  <si>
    <t/>
    <r>
      <rPr>
        <u/>
        <sz val="10.5"/>
        <color theme="10"/>
        <rFont val="Calibri"/>
        <family val="2"/>
      </rPr>
      <t xml:space="preserve">BUNNINGS BUILDING SUPPLIES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</si>
  <si>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医药保健品及医疗器械,园林用品,家具,家用电器,建筑及装饰材料,照明产品,玻璃工艺品,餐厨用具</t>
    </r>
  </si>
  <si>
    <t/>
    <r>
      <rPr>
        <u/>
        <sz val="10.5"/>
        <color theme="10"/>
        <rFont val="Calibri"/>
        <family val="2"/>
      </rPr>
      <t>kgoss@bunnings.com.au</t>
    </r>
  </si>
  <si>
    <t/>
    <r>
      <rPr>
        <u/>
        <sz val="10.5"/>
        <color theme="10"/>
        <rFont val="Calibri"/>
        <family val="2"/>
      </rPr>
      <t>http://www.bunnings.com</t>
    </r>
  </si>
  <si>
    <t/>
    <r>
      <rPr>
        <u/>
        <sz val="10.5"/>
        <color theme="10"/>
        <rFont val="Calibri"/>
        <family val="2"/>
      </rPr>
      <t xml:space="preserve">ALLAN CHEMICAL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</si>
  <si>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体育及旅游休闲用品,其他,办公文具,工具,建筑及装饰材料,照明产品,玻璃工艺品,食品,餐厨用具</t>
    </r>
  </si>
  <si>
    <t/>
    <r>
      <rPr>
        <u/>
        <sz val="10.5"/>
        <color theme="10"/>
        <rFont val="Calibri"/>
        <family val="2"/>
      </rPr>
      <t>allan.chemical@telia.se</t>
    </r>
  </si>
  <si>
    <t/>
    <r>
      <rPr>
        <u/>
        <sz val="10.5"/>
        <color theme="10"/>
        <rFont val="Calibri"/>
        <family val="2"/>
      </rPr>
      <t>http://www.telia.se</t>
    </r>
  </si>
  <si>
    <t/>
    <r>
      <rPr>
        <u/>
        <sz val="10.5"/>
        <color theme="10"/>
        <rFont val="Calibri"/>
        <family val="2"/>
      </rPr>
      <t xml:space="preserve">AFZAAL INTERNATIONAL LINKS</t>
    </r>
  </si>
  <si>
    <t/>
    <r>
      <rPr>
        <u/>
        <sz val="10.5"/>
        <color theme="10"/>
        <rFont val="Calibri"/>
        <family val="2"/>
      </rPr>
      <t>afzaalinternational@yahoo.com</t>
    </r>
  </si>
  <si>
    <t/>
    <r>
      <rPr>
        <u/>
        <sz val="10.5"/>
        <color theme="10"/>
        <rFont val="Calibri"/>
        <family val="2"/>
      </rPr>
      <t>en_livendecor@yahoo.com</t>
    </r>
  </si>
  <si>
    <t/>
    <r>
      <rPr>
        <u/>
        <sz val="10.5"/>
        <color theme="10"/>
        <rFont val="Calibri"/>
        <family val="2"/>
      </rPr>
      <t xml:space="preserve">ENLIVEN IMPEX</t>
    </r>
  </si>
  <si>
    <t/>
    <r>
      <rPr>
        <u/>
        <sz val="10.5"/>
        <color theme="10"/>
        <rFont val="Calibri"/>
        <family val="2"/>
      </rPr>
      <t>ac8general@hotmail.com</t>
    </r>
  </si>
  <si>
    <t/>
    <r>
      <rPr>
        <u/>
        <sz val="10.5"/>
        <color theme="10"/>
        <rFont val="Calibri"/>
        <family val="2"/>
      </rPr>
      <t>AMERICHINA8</t>
    </r>
  </si>
  <si>
    <t/>
    <r>
      <rPr>
        <u/>
        <sz val="10.5"/>
        <color theme="10"/>
        <rFont val="Calibri"/>
        <family val="2"/>
      </rPr>
      <t xml:space="preserve">SARL DULCESOL FRANCE</t>
    </r>
  </si>
  <si>
    <t/>
    <r>
      <rPr>
        <u/>
        <sz val="10.5"/>
        <color theme="10"/>
        <rFont val="Calibri"/>
        <family val="2"/>
      </rPr>
      <t xml:space="preserve">CABALLO BLANCO</t>
    </r>
  </si>
  <si>
    <t/>
    <r>
      <rPr>
        <u/>
        <sz val="10.5"/>
        <color theme="10"/>
        <rFont val="Calibri"/>
        <family val="2"/>
      </rPr>
      <t>caballo.blanco@msa.hinet.net</t>
    </r>
  </si>
  <si>
    <t/>
    <r>
      <rPr>
        <u/>
        <sz val="10.5"/>
        <color theme="10"/>
        <rFont val="Calibri"/>
        <family val="2"/>
      </rPr>
      <t>http://www.caballo.com.tw</t>
    </r>
  </si>
  <si>
    <t/>
    <r>
      <rPr>
        <u/>
        <sz val="10.5"/>
        <color theme="10"/>
        <rFont val="Calibri"/>
        <family val="2"/>
      </rPr>
      <t xml:space="preserve">GREEN DRAGON</t>
    </r>
  </si>
  <si>
    <t/>
    <r>
      <rPr>
        <u/>
        <sz val="10.5"/>
        <color theme="10"/>
        <rFont val="Calibri"/>
        <family val="2"/>
      </rPr>
      <t>greendragon168@hotmail.com</t>
    </r>
  </si>
  <si>
    <t/>
    <r>
      <rPr>
        <u/>
        <sz val="10.5"/>
        <color theme="10"/>
        <rFont val="Calibri"/>
        <family val="2"/>
      </rPr>
      <t>http://www.greendragon.com</t>
    </r>
  </si>
  <si>
    <t/>
    <r>
      <rPr>
        <u/>
        <sz val="10.5"/>
        <color theme="10"/>
        <rFont val="Calibri"/>
        <family val="2"/>
      </rPr>
      <t>jestar@jestar.com.hk</t>
    </r>
  </si>
  <si>
    <t/>
    <r>
      <rPr>
        <u/>
        <sz val="10.5"/>
        <color theme="10"/>
        <rFont val="Calibri"/>
        <family val="2"/>
      </rPr>
      <t xml:space="preserve">JESTAR (HONG KONG) INTERNATIONAL</t>
    </r>
  </si>
  <si>
    <t/>
    <r>
      <rPr>
        <u/>
        <sz val="10.5"/>
        <color theme="10"/>
        <rFont val="Calibri"/>
        <family val="2"/>
      </rPr>
      <t>http://www.jestar.com.hk</t>
    </r>
  </si>
  <si>
    <t/>
    <r>
      <rPr>
        <u/>
        <sz val="10.5"/>
        <color theme="10"/>
        <rFont val="Calibri"/>
        <family val="2"/>
      </rPr>
      <t>sales@richmondpaper.com</t>
    </r>
    <r>
      <t>.</t>
    </r>
  </si>
  <si>
    <t/>
    <r>
      <rPr>
        <u/>
        <sz val="10.5"/>
        <color theme="10"/>
        <rFont val="Calibri"/>
        <family val="2"/>
      </rPr>
      <t>http://www.richmondpaper.com</t>
    </r>
  </si>
  <si>
    <t/>
    <r>
      <rPr>
        <u/>
        <sz val="10.5"/>
        <color theme="10"/>
        <rFont val="Calibri"/>
        <family val="2"/>
      </rPr>
      <t xml:space="preserve">RICHMOND PAPER ROLLS</t>
    </r>
  </si>
  <si>
    <t/>
    <r>
      <rPr>
        <u/>
        <sz val="10.5"/>
        <color theme="10"/>
        <rFont val="Calibri"/>
        <family val="2"/>
      </rPr>
      <t>http://www.sehdel.com</t>
    </r>
  </si>
  <si>
    <t/>
    <r>
      <rPr>
        <u/>
        <sz val="10.5"/>
        <color theme="10"/>
        <rFont val="Calibri"/>
        <family val="2"/>
      </rPr>
      <t xml:space="preserve">SAWHNEY EXPORT HOUSE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</si>
  <si>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其他,家具,家居装饰品,工艺陶瓷,服装饰物及配件,玩具,箱包,节日用品,餐厨用具</t>
    </r>
  </si>
  <si>
    <t/>
    <r>
      <rPr>
        <u/>
        <sz val="10.5"/>
        <color theme="10"/>
        <rFont val="Calibri"/>
        <family val="2"/>
      </rPr>
      <t>seh@sehdel.com</t>
    </r>
  </si>
  <si>
    <t/>
    <r>
      <rPr>
        <u/>
        <sz val="10.5"/>
        <color theme="10"/>
        <rFont val="Calibri"/>
        <family val="2"/>
      </rPr>
      <t xml:space="preserve">BROWNSTONE GALLERY</t>
    </r>
  </si>
  <si>
    <t/>
    <r>
      <rPr>
        <u/>
        <sz val="10.5"/>
        <color theme="10"/>
        <rFont val="Calibri"/>
        <family val="2"/>
      </rPr>
      <t>http://www.tncliving.com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</si>
  <si>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其他,医药保健品及医疗器械,家用纺织品,照明产品,玻璃工艺品,箱包,餐厨用具</t>
    </r>
  </si>
  <si>
    <t/>
    <r>
      <rPr>
        <u/>
        <sz val="10.5"/>
        <color theme="10"/>
        <rFont val="Calibri"/>
        <family val="2"/>
      </rPr>
      <t>jwang@tncliving.com</t>
    </r>
  </si>
  <si>
    <t/>
    <r>
      <rPr>
        <u/>
        <sz val="10.5"/>
        <color theme="10"/>
        <rFont val="Calibri"/>
        <family val="2"/>
      </rPr>
      <t>http://www.tusgadgets.com</t>
    </r>
  </si>
  <si>
    <t/>
    <r>
      <rPr>
        <u/>
        <sz val="10.5"/>
        <color theme="10"/>
        <rFont val="Calibri"/>
        <family val="2"/>
      </rPr>
      <t xml:space="preserve">INTERNATIONAL GADGETS PROMOTIONS S L</t>
    </r>
  </si>
  <si>
    <t/>
    <r>
      <rPr>
        <u/>
        <sz val="10.5"/>
        <color theme="10"/>
        <rFont val="Calibri"/>
        <family val="2"/>
      </rPr>
      <t xml:space="preserve">TAKAMI TRADING</t>
    </r>
  </si>
  <si>
    <t/>
    <r>
      <rPr>
        <u/>
        <sz val="10.5"/>
        <color theme="10"/>
        <rFont val="Calibri"/>
        <family val="2"/>
      </rPr>
      <t>http://www.takami-trading.co.jp</t>
    </r>
  </si>
  <si>
    <t/>
    <r>
      <rPr>
        <u/>
        <sz val="10.5"/>
        <color theme="10"/>
        <rFont val="Calibri"/>
        <family val="2"/>
      </rPr>
      <t xml:space="preserve">SHUNDE YAJIENUO TRADING</t>
    </r>
  </si>
  <si>
    <t/>
    <r>
      <rPr>
        <u/>
        <sz val="10.5"/>
        <color theme="10"/>
        <rFont val="Calibri"/>
        <family val="2"/>
      </rPr>
      <t>waipoitl@yahoo.com.cn</t>
    </r>
  </si>
  <si>
    <t/>
    <r>
      <rPr>
        <u/>
        <sz val="10.5"/>
        <color theme="10"/>
        <rFont val="Calibri"/>
        <family val="2"/>
      </rPr>
      <t>info@kintree.com</t>
    </r>
  </si>
  <si>
    <t/>
    <r>
      <rPr>
        <u/>
        <sz val="10.5"/>
        <color theme="10"/>
        <rFont val="Calibri"/>
        <family val="2"/>
      </rPr>
      <t>http://www.kintree.com</t>
    </r>
  </si>
  <si>
    <t/>
    <r>
      <rPr>
        <u/>
        <sz val="10.5"/>
        <color theme="10"/>
        <rFont val="Calibri"/>
        <family val="2"/>
      </rPr>
      <t>KINTREE</t>
    </r>
  </si>
  <si>
    <t/>
    <r>
      <rPr>
        <u/>
        <sz val="10.5"/>
        <color theme="10"/>
        <rFont val="Calibri"/>
        <family val="2"/>
      </rPr>
      <t>http://www.fba.com.au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</si>
  <si>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体育及旅游休闲用品,其他,家具,工艺陶瓷,服装饰物及配件,玩具,箱包,餐厨用具</t>
    </r>
  </si>
  <si>
    <t/>
    <r>
      <rPr>
        <u/>
        <sz val="10.5"/>
        <color theme="10"/>
        <rFont val="Calibri"/>
        <family val="2"/>
      </rPr>
      <t xml:space="preserve">F B A</t>
    </r>
  </si>
  <si>
    <t/>
    <r>
      <rPr>
        <u/>
        <sz val="10.5"/>
        <color theme="10"/>
        <rFont val="Calibri"/>
        <family val="2"/>
      </rPr>
      <t>alan.ali@fba.com.au</t>
    </r>
  </si>
  <si>
    <t/>
    <r>
      <rPr>
        <u/>
        <sz val="10.5"/>
        <color theme="10"/>
        <rFont val="Calibri"/>
        <family val="2"/>
      </rPr>
      <t xml:space="preserve">AUSTRALIAN PTODUCTS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</si>
  <si>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体育及旅游休闲用品,其他,办公文具,化工产品,照明产品,玻璃工艺品,箱包,鞋,餐厨用具</t>
    </r>
  </si>
  <si>
    <t/>
    <r>
      <rPr>
        <u/>
        <sz val="10.5"/>
        <color theme="10"/>
        <rFont val="Calibri"/>
        <family val="2"/>
      </rPr>
      <t>.aus.tralianaproducts@.ausinfo.com.au</t>
    </r>
  </si>
  <si>
    <t/>
    <r>
      <rPr>
        <u/>
        <sz val="10.5"/>
        <color theme="10"/>
        <rFont val="Calibri"/>
        <family val="2"/>
      </rPr>
      <t>http://www.ausinfo.com.au</t>
    </r>
  </si>
  <si>
    <t/>
    <r>
      <rPr>
        <u/>
        <sz val="10.5"/>
        <color theme="10"/>
        <rFont val="Calibri"/>
        <family val="2"/>
      </rPr>
      <t>http://www.norpro.com</t>
    </r>
  </si>
  <si>
    <t/>
    <r>
      <rPr>
        <u/>
        <sz val="10.5"/>
        <color theme="10"/>
        <rFont val="Calibri"/>
        <family val="2"/>
      </rPr>
      <t xml:space="preserve">NORDIC PRODUCTSINOR-PRO</t>
    </r>
  </si>
  <si>
    <t/>
    <r>
      <rPr>
        <u/>
        <sz val="10.5"/>
        <color theme="10"/>
        <rFont val="Calibri"/>
        <family val="2"/>
      </rPr>
      <t xml:space="preserve">INOVATEC GMBH &amp;</t>
    </r>
  </si>
  <si>
    <t/>
    <r>
      <rPr>
        <u/>
        <sz val="10.5"/>
        <color theme="10"/>
        <rFont val="Calibri"/>
        <family val="2"/>
      </rPr>
      <t>http://www.inovatec.net</t>
    </r>
  </si>
  <si>
    <t/>
    <r>
      <rPr>
        <u/>
        <sz val="10.5"/>
        <color theme="10"/>
        <rFont val="Calibri"/>
        <family val="2"/>
      </rPr>
      <t>s.lorch@inovatec.net</t>
    </r>
  </si>
  <si>
    <t/>
    <r>
      <rPr>
        <u/>
        <sz val="10.5"/>
        <color theme="10"/>
        <rFont val="Calibri"/>
        <family val="2"/>
      </rPr>
      <t xml:space="preserve">CINTURONES TAMANACO</t>
    </r>
  </si>
  <si>
    <t/>
    <r>
      <rPr>
        <u/>
        <sz val="10.5"/>
        <color theme="10"/>
        <rFont val="Calibri"/>
        <family val="2"/>
      </rPr>
      <t>http://www.telcel.net.ve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</si>
  <si>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五金,其他,大型机械及设备,家具,家居装饰品,家用电器,家用纺织品,工具,服装饰物及配件,汽车配件,照明产品,玩具,玻璃工艺品,电子消费品及信息产品,电子电气产品,鞋,食品,餐厨用具</t>
    </r>
  </si>
  <si>
    <t/>
    <r>
      <rPr>
        <u/>
        <sz val="10.5"/>
        <color theme="10"/>
        <rFont val="Calibri"/>
        <family val="2"/>
      </rPr>
      <t>alamolugano@telcel.net.ve</t>
    </r>
  </si>
  <si>
    <t/>
    <r>
      <rPr>
        <u/>
        <sz val="10.5"/>
        <color theme="10"/>
        <rFont val="Calibri"/>
        <family val="2"/>
      </rPr>
      <t>ATEND</t>
    </r>
  </si>
  <si>
    <t/>
    <r>
      <rPr>
        <u/>
        <sz val="10.5"/>
        <color theme="10"/>
        <rFont val="Calibri"/>
        <family val="2"/>
      </rPr>
      <t>http://www.atend.co.jp</t>
    </r>
  </si>
  <si>
    <t/>
    <r>
      <rPr>
        <u/>
        <sz val="10.5"/>
        <color theme="10"/>
        <rFont val="Calibri"/>
        <family val="2"/>
      </rPr>
      <t xml:space="preserve">ROMAN INTERNATIONAL</t>
    </r>
  </si>
  <si>
    <t/>
    <r>
      <rPr>
        <u/>
        <sz val="10.5"/>
        <color theme="10"/>
        <rFont val="Calibri"/>
        <family val="2"/>
      </rPr>
      <t>twwang@ctimail3.com</t>
    </r>
  </si>
  <si>
    <t/>
    <r>
      <rPr>
        <u/>
        <sz val="10.5"/>
        <color theme="10"/>
        <rFont val="Calibri"/>
        <family val="2"/>
      </rPr>
      <t>mikki1228@hotmail.com</t>
    </r>
  </si>
  <si>
    <t/>
    <r>
      <rPr>
        <u/>
        <sz val="10.5"/>
        <color theme="10"/>
        <rFont val="Calibri"/>
        <family val="2"/>
      </rPr>
      <t xml:space="preserve">JETGO INTERNATIONAL</t>
    </r>
  </si>
  <si>
    <t/>
    <r>
      <rPr>
        <u/>
        <sz val="10.5"/>
        <color theme="10"/>
        <rFont val="Calibri"/>
        <family val="2"/>
      </rPr>
      <t>MAJOCO</t>
    </r>
  </si>
  <si>
    <t/>
    <r>
      <rPr>
        <u/>
        <sz val="10.5"/>
        <color theme="10"/>
        <rFont val="Calibri"/>
        <family val="2"/>
      </rPr>
      <t>majococorp@aol.com</t>
    </r>
  </si>
  <si>
    <t/>
    <r>
      <rPr>
        <u/>
        <sz val="10.5"/>
        <color theme="10"/>
        <rFont val="Calibri"/>
        <family val="2"/>
      </rPr>
      <t>http://www.majoco.com</t>
    </r>
  </si>
  <si>
    <t/>
    <r>
      <rPr>
        <u/>
        <sz val="10.5"/>
        <color theme="10"/>
        <rFont val="Calibri"/>
        <family val="2"/>
      </rPr>
      <t xml:space="preserve">MALTESER-STAHLWARENFABRIK WILLI BALS GMBH &amp;</t>
    </r>
  </si>
  <si>
    <t/>
    <r>
      <rPr>
        <u/>
        <sz val="10.5"/>
        <color theme="10"/>
        <rFont val="Calibri"/>
        <family val="2"/>
      </rPr>
      <t>bals@malteser-stahlwaren.de</t>
    </r>
  </si>
  <si>
    <t/>
    <r>
      <rPr>
        <u/>
        <sz val="10.5"/>
        <color theme="10"/>
        <rFont val="Calibri"/>
        <family val="2"/>
      </rPr>
      <t>http://www.malteser-stahlwaren.de</t>
    </r>
  </si>
  <si>
    <t/>
    <r>
      <rPr>
        <u/>
        <sz val="10.5"/>
        <color theme="10"/>
        <rFont val="Calibri"/>
        <family val="2"/>
      </rPr>
      <t>GRAPHITEM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</si>
  <si>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体育及旅游休闲用品,其他,医药保健品及医疗器械,家具,工艺陶瓷,服装饰物及配件,玻璃工艺品,箱包,钟表眼镜,鞋,食品,餐厨用具</t>
    </r>
  </si>
  <si>
    <t/>
    <r>
      <rPr>
        <u/>
        <sz val="10.5"/>
        <color theme="10"/>
        <rFont val="Calibri"/>
        <family val="2"/>
      </rPr>
      <t>cmoser.graphitem@wanadoo.fr</t>
    </r>
  </si>
  <si>
    <t/>
    <r>
      <rPr>
        <u/>
        <sz val="10.5"/>
        <color theme="10"/>
        <rFont val="Calibri"/>
        <family val="2"/>
      </rPr>
      <t>http://www.graphitem.com</t>
    </r>
  </si>
  <si>
    <t/>
    <r>
      <rPr>
        <u/>
        <sz val="10.5"/>
        <color theme="10"/>
        <rFont val="Calibri"/>
        <family val="2"/>
      </rPr>
      <t>http://www.sunsolutionsusa.com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</si>
  <si>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其他,医药保健品及医疗器械,家具,建筑及装饰材料,摩托车,玻璃工艺品,自行车,餐厨用具</t>
    </r>
  </si>
  <si>
    <t/>
    <r>
      <rPr>
        <u/>
        <sz val="10.5"/>
        <color theme="10"/>
        <rFont val="Calibri"/>
        <family val="2"/>
      </rPr>
      <t>doubleastreak13@yahoo.com</t>
    </r>
  </si>
  <si>
    <t/>
    <r>
      <rPr>
        <u/>
        <sz val="10.5"/>
        <color theme="10"/>
        <rFont val="Calibri"/>
        <family val="2"/>
      </rPr>
      <t>SUN</t>
    </r>
  </si>
  <si>
    <t/>
    <r>
      <rPr>
        <u/>
        <sz val="10.5"/>
        <color theme="10"/>
        <rFont val="Calibri"/>
        <family val="2"/>
      </rPr>
      <t xml:space="preserve">HANUKAH INDUSTRIAL</t>
    </r>
  </si>
  <si>
    <t/>
    <r>
      <rPr>
        <u/>
        <sz val="10.5"/>
        <color theme="10"/>
        <rFont val="Calibri"/>
        <family val="2"/>
      </rPr>
      <t>hanook@seed.net</t>
    </r>
    <r>
      <t>.tw</t>
    </r>
  </si>
  <si>
    <t/>
    <r>
      <rPr>
        <u/>
        <sz val="10.5"/>
        <color theme="10"/>
        <rFont val="Calibri"/>
        <family val="2"/>
      </rPr>
      <t>http://www.arsima.dk</t>
    </r>
  </si>
  <si>
    <t/>
    <r>
      <rPr>
        <u/>
        <sz val="10.5"/>
        <color theme="10"/>
        <rFont val="Calibri"/>
        <family val="2"/>
      </rPr>
      <t>ARSIMA</t>
    </r>
  </si>
  <si>
    <t/>
    <r>
      <rPr>
        <u/>
        <sz val="10.5"/>
        <color theme="10"/>
        <rFont val="Calibri"/>
        <family val="2"/>
      </rPr>
      <t xml:space="preserve">NEW ASIAN ENTERPRISES</t>
    </r>
  </si>
  <si>
    <t/>
    <r>
      <rPr>
        <u/>
        <sz val="10.5"/>
        <color theme="10"/>
        <rFont val="Calibri"/>
        <family val="2"/>
      </rPr>
      <t>jlam258702@aol.com</t>
    </r>
  </si>
  <si>
    <t/>
    <r>
      <rPr>
        <u/>
        <sz val="10.5"/>
        <color theme="10"/>
        <rFont val="Calibri"/>
        <family val="2"/>
      </rPr>
      <t>http://www.demuynck.be</t>
    </r>
  </si>
  <si>
    <t/>
    <r>
      <rPr>
        <u/>
        <sz val="10.5"/>
        <color theme="10"/>
        <rFont val="Calibri"/>
        <family val="2"/>
      </rPr>
      <t xml:space="preserve">FRANS DEMUYNCK</t>
    </r>
  </si>
  <si>
    <t/>
    <r>
      <rPr>
        <u/>
        <sz val="10.5"/>
        <color theme="10"/>
        <rFont val="Calibri"/>
        <family val="2"/>
      </rPr>
      <t>info@demuynck.be</t>
    </r>
  </si>
  <si>
    <t/>
    <r>
      <rPr>
        <u/>
        <sz val="10.5"/>
        <color theme="10"/>
        <rFont val="Calibri"/>
        <family val="2"/>
      </rPr>
      <t>http://www.fox.taipei.com</t>
    </r>
  </si>
  <si>
    <t/>
    <r>
      <rPr>
        <u/>
        <sz val="10.5"/>
        <color theme="10"/>
        <rFont val="Calibri"/>
        <family val="2"/>
      </rPr>
      <t>SODIMAC</t>
    </r>
  </si>
  <si>
    <t/>
    <r>
      <rPr>
        <u/>
        <sz val="10.5"/>
        <color theme="10"/>
        <rFont val="Calibri"/>
        <family val="2"/>
      </rPr>
      <t>abrafox@fox.taipei.com</t>
    </r>
  </si>
  <si>
    <t/>
    <r>
      <rPr>
        <u/>
        <sz val="10.5"/>
        <color theme="10"/>
        <rFont val="Calibri"/>
        <family val="2"/>
      </rPr>
      <t>KOWLING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</si>
  <si>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五金,其他,园林用品,家具,家居用品,家居装饰品,工具,工艺陶瓷,玩具,玻璃工艺品,节日用品,餐厨用具</t>
    </r>
  </si>
  <si>
    <t/>
    <r>
      <rPr>
        <u/>
        <sz val="10.5"/>
        <color theme="10"/>
        <rFont val="Calibri"/>
        <family val="2"/>
      </rPr>
      <t>http://www.kowling.com</t>
    </r>
  </si>
  <si>
    <t/>
    <r>
      <rPr>
        <u/>
        <sz val="10.5"/>
        <color theme="10"/>
        <rFont val="Calibri"/>
        <family val="2"/>
      </rPr>
      <t>gzo@kowling.com</t>
    </r>
  </si>
  <si>
    <t/>
    <r>
      <rPr>
        <u/>
        <sz val="10.5"/>
        <color theme="10"/>
        <rFont val="Calibri"/>
        <family val="2"/>
      </rPr>
      <t>hnasser@scs-net.org</t>
    </r>
  </si>
  <si>
    <t/>
    <r>
      <rPr>
        <u/>
        <sz val="10.5"/>
        <color theme="10"/>
        <rFont val="Calibri"/>
        <family val="2"/>
      </rPr>
      <t xml:space="preserve">HAYTHAM MOUSTAFA NASSER IMPORT &amp; EXPORT</t>
    </r>
  </si>
  <si>
    <t/>
    <r>
      <rPr>
        <u/>
        <sz val="10.5"/>
        <color theme="10"/>
        <rFont val="Calibri"/>
        <family val="2"/>
      </rPr>
      <t xml:space="preserve">CASA GUARDI</t>
    </r>
  </si>
  <si>
    <t/>
    <r>
      <rPr>
        <u/>
        <sz val="10.5"/>
        <color theme="10"/>
        <rFont val="Calibri"/>
        <family val="2"/>
      </rPr>
      <t>casaguardi@optusnet.com.au</t>
    </r>
  </si>
  <si>
    <t/>
    <r>
      <rPr>
        <u/>
        <sz val="10.5"/>
        <color theme="10"/>
        <rFont val="Calibri"/>
        <family val="2"/>
      </rPr>
      <t xml:space="preserve">A JACQUEMIN ET FILS</t>
    </r>
  </si>
  <si>
    <t/>
    <r>
      <rPr>
        <u/>
        <sz val="10.5"/>
        <color theme="10"/>
        <rFont val="Calibri"/>
        <family val="2"/>
      </rPr>
      <t>jacquemin@jacquemin.fr</t>
    </r>
  </si>
  <si>
    <t/>
    <r>
      <rPr>
        <u/>
        <sz val="10.5"/>
        <color theme="10"/>
        <rFont val="Calibri"/>
        <family val="2"/>
      </rPr>
      <t>http://www.jacquemin.fr</t>
    </r>
  </si>
  <si>
    <t/>
    <r>
      <rPr>
        <u/>
        <sz val="10.5"/>
        <color theme="10"/>
        <rFont val="Calibri"/>
        <family val="2"/>
      </rPr>
      <t>SILCOM</t>
    </r>
  </si>
  <si>
    <t/>
    <r>
      <rPr>
        <u/>
        <sz val="10.5"/>
        <color theme="10"/>
        <rFont val="Calibri"/>
        <family val="2"/>
      </rPr>
      <t>info@silcom.hu</t>
    </r>
  </si>
  <si>
    <t/>
    <r>
      <rPr>
        <u/>
        <sz val="10.5"/>
        <color theme="10"/>
        <rFont val="Calibri"/>
        <family val="2"/>
      </rPr>
      <t>http://www.silcom.hu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</si>
  <si>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其他,医药保健品及医疗器械,家具,家居装饰品,家用电器,家用纺织品,玻璃工艺品,餐厨用具</t>
    </r>
  </si>
  <si>
    <t/>
    <r>
      <rPr>
        <u/>
        <sz val="10.5"/>
        <color theme="10"/>
        <rFont val="Calibri"/>
        <family val="2"/>
      </rPr>
      <t>ddawud@linkline.com</t>
    </r>
  </si>
  <si>
    <t/>
    <r>
      <rPr>
        <u/>
        <sz val="10.5"/>
        <color theme="10"/>
        <rFont val="Calibri"/>
        <family val="2"/>
      </rPr>
      <t xml:space="preserve">BUYRITE WHOLESALE</t>
    </r>
  </si>
  <si>
    <t/>
    <r>
      <rPr>
        <u/>
        <sz val="10.5"/>
        <color theme="10"/>
        <rFont val="Calibri"/>
        <family val="2"/>
      </rPr>
      <t>http://www.linkline.com</t>
    </r>
  </si>
  <si>
    <t/>
    <r>
      <rPr>
        <u/>
        <sz val="10.5"/>
        <color theme="10"/>
        <rFont val="Calibri"/>
        <family val="2"/>
      </rPr>
      <t xml:space="preserve">RAFCO FOR ALUMINIUM</t>
    </r>
  </si>
  <si>
    <t/>
    <r>
      <rPr>
        <u/>
        <sz val="10.5"/>
        <color theme="10"/>
        <rFont val="Calibri"/>
        <family val="2"/>
      </rPr>
      <t>EURODIB</t>
    </r>
  </si>
  <si>
    <t/>
    <r>
      <rPr>
        <u/>
        <sz val="10.5"/>
        <color theme="10"/>
        <rFont val="Calibri"/>
        <family val="2"/>
      </rPr>
      <t>http://www.eurodib.com</t>
    </r>
  </si>
  <si>
    <t/>
    <r>
      <rPr>
        <u/>
        <sz val="10.5"/>
        <color theme="10"/>
        <rFont val="Calibri"/>
        <family val="2"/>
      </rPr>
      <t>jydumaine@eurodib.com</t>
    </r>
  </si>
  <si>
    <t/>
    <r>
      <rPr>
        <u/>
        <sz val="10.5"/>
        <color theme="10"/>
        <rFont val="Calibri"/>
        <family val="2"/>
      </rPr>
      <t xml:space="preserve">EVAN MAXWELL INTL</t>
    </r>
  </si>
  <si>
    <t/>
    <r>
      <rPr>
        <u/>
        <sz val="10.5"/>
        <color theme="10"/>
        <rFont val="Calibri"/>
        <family val="2"/>
      </rPr>
      <t>evanmaxwell@comcast.net</t>
    </r>
  </si>
  <si>
    <t/>
    <r>
      <rPr>
        <u/>
        <sz val="10.5"/>
        <color theme="10"/>
        <rFont val="Calibri"/>
        <family val="2"/>
      </rPr>
      <t>premium@premiuminc.com</t>
    </r>
  </si>
  <si>
    <t/>
    <r>
      <rPr>
        <u/>
        <sz val="10.5"/>
        <color theme="10"/>
        <rFont val="Calibri"/>
        <family val="2"/>
      </rPr>
      <t>PREMIUM</t>
    </r>
  </si>
  <si>
    <t/>
    <r>
      <rPr>
        <u/>
        <sz val="10.5"/>
        <color theme="10"/>
        <rFont val="Calibri"/>
        <family val="2"/>
      </rPr>
      <t>http://www.premiuminc.net</t>
    </r>
  </si>
  <si>
    <t/>
    <r>
      <rPr>
        <u/>
        <sz val="10.5"/>
        <color theme="10"/>
        <rFont val="Calibri"/>
        <family val="2"/>
      </rPr>
      <t>http://www.ilabkinna.se</t>
    </r>
  </si>
  <si>
    <t/>
    <r>
      <rPr>
        <u/>
        <sz val="10.5"/>
        <color theme="10"/>
        <rFont val="Calibri"/>
        <family val="2"/>
      </rPr>
      <t>mo@ilabkinna.se</t>
    </r>
  </si>
  <si>
    <t/>
    <r>
      <rPr>
        <u/>
        <sz val="10.5"/>
        <color theme="10"/>
        <rFont val="Calibri"/>
        <family val="2"/>
      </rPr>
      <t xml:space="preserve">I L A B</t>
    </r>
  </si>
  <si>
    <t/>
    <r>
      <rPr>
        <u/>
        <sz val="10.5"/>
        <color theme="10"/>
        <rFont val="Calibri"/>
        <family val="2"/>
      </rPr>
      <t xml:space="preserve">PANY ENTERPRISE LIITED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</si>
  <si>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体育及旅游休闲用品,其他,园林用品,家具,建筑及装饰材料,玻璃工艺品,箱包,节日用品,鞋,食品,餐厨用具</t>
    </r>
  </si>
  <si>
    <t/>
    <r>
      <rPr>
        <u/>
        <sz val="10.5"/>
        <color theme="10"/>
        <rFont val="Calibri"/>
        <family val="2"/>
      </rPr>
      <t>http://www.ferrocentro.com</t>
    </r>
  </si>
  <si>
    <t/>
    <r>
      <rPr>
        <u/>
        <sz val="10.5"/>
        <color theme="10"/>
        <rFont val="Calibri"/>
        <family val="2"/>
      </rPr>
      <t>ferrocentro@ferrocentro.com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</si>
  <si>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五金,其他,医药保健品及医疗器械,工艺陶瓷,照明产品,玩具,玻璃工艺品,礼品及赠品,箱包,餐厨用具</t>
    </r>
  </si>
  <si>
    <t/>
    <r>
      <rPr>
        <u/>
        <sz val="10.5"/>
        <color theme="10"/>
        <rFont val="Calibri"/>
        <family val="2"/>
      </rPr>
      <t>FERROCENTRO</t>
    </r>
  </si>
  <si>
    <t/>
    <r>
      <rPr>
        <u/>
        <sz val="10.5"/>
        <color theme="10"/>
        <rFont val="Calibri"/>
        <family val="2"/>
      </rPr>
      <t>silvertime001@gmail.com</t>
    </r>
  </si>
  <si>
    <t/>
    <r>
      <rPr>
        <u/>
        <sz val="10.5"/>
        <color theme="10"/>
        <rFont val="Calibri"/>
        <family val="2"/>
      </rPr>
      <t>http://www.texasgateway.org</t>
    </r>
  </si>
  <si>
    <t/>
    <r>
      <rPr>
        <u/>
        <sz val="10.5"/>
        <color theme="10"/>
        <rFont val="Calibri"/>
        <family val="2"/>
      </rPr>
      <t xml:space="preserve">ALL ABOUT CELL</t>
    </r>
  </si>
  <si>
    <t/>
    <r>
      <rPr>
        <u/>
        <sz val="10.5"/>
        <color theme="10"/>
        <rFont val="Calibri"/>
        <family val="2"/>
      </rPr>
      <t>http://www.rpintl.com</t>
    </r>
  </si>
  <si>
    <t/>
    <r>
      <rPr>
        <u/>
        <sz val="10.5"/>
        <color theme="10"/>
        <rFont val="Calibri"/>
        <family val="2"/>
      </rPr>
      <t xml:space="preserve">R &amp; P INT 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</si>
  <si>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体育及旅游休闲用品,其他,医药保健品及医疗器械,家居用品,家用电器,工艺陶瓷,服装饰物及配件,玩具,玻璃工艺品,餐厨用具</t>
    </r>
  </si>
  <si>
    <t/>
    <r>
      <rPr>
        <u/>
        <sz val="10.5"/>
        <color theme="10"/>
        <rFont val="Calibri"/>
        <family val="2"/>
      </rPr>
      <t>kuntal@rpintl.com</t>
    </r>
  </si>
  <si>
    <t/>
    <r>
      <rPr>
        <u/>
        <sz val="10.5"/>
        <color theme="10"/>
        <rFont val="Calibri"/>
        <family val="2"/>
      </rPr>
      <t>http://www.vespa.ocn.ne.jp</t>
    </r>
  </si>
  <si>
    <t/>
    <r>
      <rPr>
        <u/>
        <sz val="10.5"/>
        <color theme="10"/>
        <rFont val="Calibri"/>
        <family val="2"/>
      </rPr>
      <t>griliekk@vespa.ocn.ne.jp</t>
    </r>
  </si>
  <si>
    <t/>
    <r>
      <rPr>
        <u/>
        <sz val="10.5"/>
        <color theme="10"/>
        <rFont val="Calibri"/>
        <family val="2"/>
      </rPr>
      <t xml:space="preserve">PRINCE KOGYO</t>
    </r>
  </si>
  <si>
    <t/>
    <r>
      <rPr>
        <u/>
        <sz val="10.5"/>
        <color theme="10"/>
        <rFont val="Calibri"/>
        <family val="2"/>
      </rPr>
      <t>ang_tonio@yahoo.com.sg</t>
    </r>
  </si>
  <si>
    <t/>
    <r>
      <rPr>
        <u/>
        <sz val="10.5"/>
        <color theme="10"/>
        <rFont val="Calibri"/>
        <family val="2"/>
      </rPr>
      <t xml:space="preserve">EFFECTIVE DISTRIBUTORS</t>
    </r>
  </si>
  <si>
    <t/>
    <r>
      <rPr>
        <u/>
        <sz val="10.5"/>
        <color theme="10"/>
        <rFont val="Calibri"/>
        <family val="2"/>
      </rPr>
      <t xml:space="preserve">FYNS KRAN UDSTYR</t>
    </r>
  </si>
  <si>
    <t/>
    <r>
      <rPr>
        <u/>
        <sz val="10.5"/>
        <color theme="10"/>
        <rFont val="Calibri"/>
        <family val="2"/>
      </rPr>
      <t>http://www.fyns-kran.dk</t>
    </r>
  </si>
  <si>
    <t/>
    <r>
      <rPr>
        <u/>
        <sz val="10.5"/>
        <color theme="10"/>
        <rFont val="Calibri"/>
        <family val="2"/>
      </rPr>
      <t>rku@fyns-kran.dk</t>
    </r>
  </si>
  <si>
    <t/>
    <r>
      <rPr>
        <u/>
        <sz val="10.5"/>
        <color theme="10"/>
        <rFont val="Calibri"/>
        <family val="2"/>
      </rPr>
      <t>ischk@hkstar.com</t>
    </r>
  </si>
  <si>
    <t/>
    <r>
      <rPr>
        <u/>
        <sz val="10.5"/>
        <color theme="10"/>
        <rFont val="Calibri"/>
        <family val="2"/>
      </rPr>
      <t xml:space="preserve">L S COLLECTION HONG KONG</t>
    </r>
  </si>
  <si>
    <t/>
    <r>
      <rPr>
        <u/>
        <sz val="10.5"/>
        <color theme="10"/>
        <rFont val="Calibri"/>
        <family val="2"/>
      </rPr>
      <t xml:space="preserve">JAC INTERNATIONAL</t>
    </r>
  </si>
  <si>
    <t/>
    <r>
      <rPr>
        <u/>
        <sz val="10.5"/>
        <color theme="10"/>
        <rFont val="Calibri"/>
        <family val="2"/>
      </rPr>
      <t>arxpress@shaw.ca</t>
    </r>
  </si>
  <si>
    <t/>
    <r>
      <rPr>
        <u/>
        <sz val="10.5"/>
        <color theme="10"/>
        <rFont val="Calibri"/>
        <family val="2"/>
      </rPr>
      <t>http://www.jac-international.jp</t>
    </r>
  </si>
  <si>
    <t/>
    <r>
      <rPr>
        <u/>
        <sz val="10.5"/>
        <color theme="10"/>
        <rFont val="Calibri"/>
        <family val="2"/>
      </rPr>
      <t>KEY</t>
    </r>
  </si>
  <si>
    <t/>
    <r>
      <rPr>
        <u/>
        <sz val="10.5"/>
        <color theme="10"/>
        <rFont val="Calibri"/>
        <family val="2"/>
      </rPr>
      <t>company@keycompany.cl</t>
    </r>
  </si>
  <si>
    <t/>
    <r>
      <rPr>
        <u/>
        <sz val="10.5"/>
        <color theme="10"/>
        <rFont val="Calibri"/>
        <family val="2"/>
      </rPr>
      <t>http://www.alberto.com</t>
    </r>
  </si>
  <si>
    <t/>
    <r>
      <rPr>
        <u/>
        <sz val="10.5"/>
        <color theme="10"/>
        <rFont val="Calibri"/>
        <family val="2"/>
      </rPr>
      <t xml:space="preserve">A A C 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</si>
  <si>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化工产品,医药保健品及医疗器械,大型机械及设备,家具,家用纺织品,玻璃工艺品,鞋,食品,餐厨用具</t>
    </r>
  </si>
  <si>
    <t/>
    <r>
      <rPr>
        <u/>
        <sz val="10.5"/>
        <color theme="10"/>
        <rFont val="Calibri"/>
        <family val="2"/>
      </rPr>
      <t>a.a.c.t.@glo.be</t>
    </r>
  </si>
  <si>
    <t/>
    <r>
      <rPr>
        <u/>
        <sz val="10.5"/>
        <color theme="10"/>
        <rFont val="Calibri"/>
        <family val="2"/>
      </rPr>
      <t>http://www.glo.be</t>
    </r>
  </si>
  <si>
    <t/>
    <r>
      <rPr>
        <u/>
        <sz val="10.5"/>
        <color theme="10"/>
        <rFont val="Calibri"/>
        <family val="2"/>
      </rPr>
      <t>http://www.albemarobema.nl</t>
    </r>
  </si>
  <si>
    <t/>
    <r>
      <rPr>
        <u/>
        <sz val="10.5"/>
        <color theme="10"/>
        <rFont val="Calibri"/>
        <family val="2"/>
      </rPr>
      <t xml:space="preserve">ALBEMA ROBEMA</t>
    </r>
  </si>
  <si>
    <t/>
    <r>
      <rPr>
        <u/>
        <sz val="10.5"/>
        <color theme="10"/>
        <rFont val="Calibri"/>
        <family val="2"/>
      </rPr>
      <t>http://www.agrosuper.cl</t>
    </r>
  </si>
  <si>
    <t/>
    <r>
      <rPr>
        <u/>
        <sz val="10.5"/>
        <color theme="10"/>
        <rFont val="Calibri"/>
        <family val="2"/>
      </rPr>
      <t xml:space="preserve">AGRICOLA SUPER LIMITADA</t>
    </r>
  </si>
  <si>
    <t/>
    <r>
      <rPr>
        <u/>
        <sz val="10.5"/>
        <color theme="10"/>
        <rFont val="Calibri"/>
        <family val="2"/>
      </rPr>
      <t xml:space="preserve">ISCO FOURNITUREN</t>
    </r>
  </si>
  <si>
    <t/>
    <r>
      <rPr>
        <u/>
        <sz val="10.5"/>
        <color theme="10"/>
        <rFont val="Calibri"/>
        <family val="2"/>
      </rPr>
      <t>info@isco.nl</t>
    </r>
  </si>
  <si>
    <t/>
    <r>
      <rPr>
        <u/>
        <sz val="10.5"/>
        <color theme="10"/>
        <rFont val="Calibri"/>
        <family val="2"/>
      </rPr>
      <t>http://www.isco.nl</t>
    </r>
  </si>
  <si>
    <t/>
    <r>
      <rPr>
        <u/>
        <sz val="10.5"/>
        <color theme="10"/>
        <rFont val="Calibri"/>
        <family val="2"/>
      </rPr>
      <t xml:space="preserve">GRUPO HOGARTE</t>
    </r>
  </si>
  <si>
    <t/>
    <r>
      <rPr>
        <u/>
        <sz val="10.5"/>
        <color theme="10"/>
        <rFont val="Calibri"/>
        <family val="2"/>
      </rPr>
      <t>hogarte@terra.com.mx</t>
    </r>
  </si>
  <si>
    <t/>
    <r>
      <rPr>
        <u/>
        <sz val="10.5"/>
        <color theme="10"/>
        <rFont val="Calibri"/>
        <family val="2"/>
      </rPr>
      <t xml:space="preserve">CAMELEX INTERNATIONAL</t>
    </r>
  </si>
  <si>
    <t/>
    <r>
      <rPr>
        <u/>
        <sz val="10.5"/>
        <color theme="10"/>
        <rFont val="Calibri"/>
        <family val="2"/>
      </rPr>
      <t>http://www.yidaiyilu.gov.cn</t>
    </r>
  </si>
  <si>
    <t/>
    <r>
      <rPr>
        <u/>
        <sz val="10.5"/>
        <color theme="10"/>
        <rFont val="Calibri"/>
        <family val="2"/>
      </rPr>
      <t xml:space="preserve">SILK ROAD INT L</t>
    </r>
  </si>
  <si>
    <t/>
    <r>
      <rPr>
        <u/>
        <sz val="10.5"/>
        <color theme="10"/>
        <rFont val="Calibri"/>
        <family val="2"/>
      </rPr>
      <t xml:space="preserve">CHIRL IMPORT &amp; DISTRIBUTION</t>
    </r>
  </si>
  <si>
    <t/>
    <r>
      <rPr>
        <u/>
        <sz val="10.5"/>
        <color theme="10"/>
        <rFont val="Calibri"/>
        <family val="2"/>
      </rPr>
      <t>http://www.chirsourcing.com</t>
    </r>
  </si>
  <si>
    <t/>
    <r>
      <rPr>
        <u/>
        <sz val="10.5"/>
        <color theme="10"/>
        <rFont val="Calibri"/>
        <family val="2"/>
      </rPr>
      <t>info@chrilsourcing.com</t>
    </r>
  </si>
  <si>
    <t/>
    <r>
      <rPr>
        <u/>
        <sz val="10.5"/>
        <color theme="10"/>
        <rFont val="Calibri"/>
        <family val="2"/>
      </rPr>
      <t xml:space="preserve">OZONE OVERSEAS</t>
    </r>
  </si>
  <si>
    <t/>
    <r>
      <rPr>
        <u/>
        <sz val="10.5"/>
        <color theme="10"/>
        <rFont val="Calibri"/>
        <family val="2"/>
      </rPr>
      <t>http://www.ozone-india.com</t>
    </r>
  </si>
  <si>
    <t/>
    <r>
      <rPr>
        <u/>
        <sz val="10.5"/>
        <color theme="10"/>
        <rFont val="Calibri"/>
        <family val="2"/>
      </rPr>
      <t>ozone@mantraonline.com</t>
    </r>
  </si>
  <si>
    <t/>
    <r>
      <rPr>
        <u/>
        <sz val="10.5"/>
        <color theme="10"/>
        <rFont val="Calibri"/>
        <family val="2"/>
      </rPr>
      <t xml:space="preserve">FABRIK-PRODUKTER EKSJO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</si>
  <si>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五金,体育及旅游休闲用品,其他,医药保健品及医疗器械,家具,照明产品,玩具,玻璃工艺品,箱包,食品,餐厨用具</t>
    </r>
  </si>
  <si>
    <t/>
    <r>
      <rPr>
        <u/>
        <sz val="10.5"/>
        <color theme="10"/>
        <rFont val="Calibri"/>
        <family val="2"/>
      </rPr>
      <t>johnson_ab@msn.com</t>
    </r>
  </si>
  <si>
    <t/>
    <r>
      <rPr>
        <u/>
        <sz val="10.5"/>
        <color theme="10"/>
        <rFont val="Calibri"/>
        <family val="2"/>
      </rPr>
      <t xml:space="preserve">AN EYE FOR IMPORTS</t>
    </r>
  </si>
  <si>
    <t/>
    <r>
      <rPr>
        <u/>
        <sz val="10.5"/>
        <color theme="10"/>
        <rFont val="Calibri"/>
        <family val="2"/>
      </rPr>
      <t>http://www.harrisonandsons.co.uk</t>
    </r>
  </si>
  <si>
    <t/>
    <r>
      <rPr>
        <u/>
        <sz val="10.5"/>
        <color theme="10"/>
        <rFont val="Calibri"/>
        <family val="2"/>
      </rPr>
      <t>sales@harrisonandsons.co.uk</t>
    </r>
  </si>
  <si>
    <t/>
    <r>
      <rPr>
        <u/>
        <sz val="10.5"/>
        <color theme="10"/>
        <rFont val="Calibri"/>
        <family val="2"/>
      </rPr>
      <t xml:space="preserve">HARRISON &amp; SONS</t>
    </r>
  </si>
  <si>
    <t/>
    <r>
      <rPr>
        <u/>
        <sz val="10.5"/>
        <color theme="10"/>
        <rFont val="Calibri"/>
        <family val="2"/>
      </rPr>
      <t xml:space="preserve">BERK ENTERPRISES</t>
    </r>
  </si>
  <si>
    <t/>
    <r>
      <rPr>
        <u/>
        <sz val="10.5"/>
        <color theme="10"/>
        <rFont val="Calibri"/>
        <family val="2"/>
      </rPr>
      <t>http://www.berkpaper.com</t>
    </r>
  </si>
  <si>
    <t/>
    <r>
      <rPr>
        <u/>
        <sz val="10.5"/>
        <color theme="10"/>
        <rFont val="Calibri"/>
        <family val="2"/>
      </rPr>
      <t>elaine@berkpaper.com</t>
    </r>
  </si>
  <si>
    <t/>
    <r>
      <rPr>
        <u/>
        <sz val="10.5"/>
        <color theme="10"/>
        <rFont val="Calibri"/>
        <family val="2"/>
      </rPr>
      <t>BENDER-DELFT</t>
    </r>
  </si>
  <si>
    <t/>
    <r>
      <rPr>
        <u/>
        <sz val="10.5"/>
        <color theme="10"/>
        <rFont val="Calibri"/>
        <family val="2"/>
      </rPr>
      <t>info@bender.nl</t>
    </r>
  </si>
  <si>
    <t/>
    <r>
      <rPr>
        <u/>
        <sz val="10.5"/>
        <color theme="10"/>
        <rFont val="Calibri"/>
        <family val="2"/>
      </rPr>
      <t>http://www.bender.nl</t>
    </r>
  </si>
  <si>
    <t/>
    <r>
      <rPr>
        <u/>
        <sz val="10.5"/>
        <color theme="10"/>
        <rFont val="Calibri"/>
        <family val="2"/>
      </rPr>
      <t xml:space="preserve">MODERN ALUMINIUM</t>
    </r>
  </si>
  <si>
    <t/>
    <r>
      <rPr>
        <u/>
        <sz val="10.5"/>
        <color theme="10"/>
        <rFont val="Calibri"/>
        <family val="2"/>
      </rPr>
      <t>modco@cyber.net.pk</t>
    </r>
  </si>
  <si>
    <t/>
    <r>
      <rPr>
        <u/>
        <sz val="10.5"/>
        <color theme="10"/>
        <rFont val="Calibri"/>
        <family val="2"/>
      </rPr>
      <t>http://www.modalserve.com</t>
    </r>
  </si>
  <si>
    <t/>
    <r>
      <rPr>
        <u/>
        <sz val="10.5"/>
        <color theme="10"/>
        <rFont val="Calibri"/>
        <family val="2"/>
      </rPr>
      <t xml:space="preserve">ANDERSON TULLY</t>
    </r>
  </si>
  <si>
    <t/>
    <r>
      <rPr>
        <u/>
        <sz val="10.5"/>
        <color theme="10"/>
        <rFont val="Calibri"/>
        <family val="2"/>
      </rPr>
      <t>http://www.andersontully.com</t>
    </r>
  </si>
  <si>
    <t/>
    <r>
      <rPr>
        <u/>
        <sz val="10.5"/>
        <color theme="10"/>
        <rFont val="Calibri"/>
        <family val="2"/>
      </rPr>
      <t xml:space="preserve">
ECLAT STANDARD VENTURES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</si>
  <si>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其他,医药保健品及医疗器械,家具,家居装饰品,家用纺织品,工艺陶瓷,照明产品,玻璃工艺品,电子消费品及信息产品,餐厨用具</t>
    </r>
  </si>
  <si>
    <t/>
    <r>
      <rPr>
        <u/>
        <sz val="10.5"/>
        <color theme="10"/>
        <rFont val="Calibri"/>
        <family val="2"/>
      </rPr>
      <t>eclat_standard_venture@yahoo.com</t>
    </r>
  </si>
  <si>
    <t/>
    <r>
      <rPr>
        <u/>
        <sz val="10.5"/>
        <color theme="10"/>
        <rFont val="Calibri"/>
        <family val="2"/>
      </rPr>
      <t>http://www.prowellusa.com</t>
    </r>
  </si>
  <si>
    <t/>
    <r>
      <rPr>
        <u/>
        <sz val="10.5"/>
        <color theme="10"/>
        <rFont val="Calibri"/>
        <family val="2"/>
      </rPr>
      <t>john@prowellusa.com</t>
    </r>
  </si>
  <si>
    <t/>
    <r>
      <rPr>
        <u/>
        <sz val="10.5"/>
        <color theme="10"/>
        <rFont val="Calibri"/>
        <family val="2"/>
      </rPr>
      <t xml:space="preserve">PRO-WELL SEA USA</t>
    </r>
  </si>
  <si>
    <t/>
    <r>
      <rPr>
        <u/>
        <sz val="10.5"/>
        <color theme="10"/>
        <rFont val="Calibri"/>
        <family val="2"/>
      </rPr>
      <t xml:space="preserve">BEAUTY CYCLE</t>
    </r>
  </si>
  <si>
    <t/>
    <r>
      <rPr>
        <u/>
        <sz val="10.5"/>
        <color theme="10"/>
        <rFont val="Calibri"/>
        <family val="2"/>
      </rPr>
      <t>btcyltd@ctimail.com</t>
    </r>
  </si>
  <si>
    <t/>
    <r>
      <rPr>
        <u/>
        <sz val="10.5"/>
        <color theme="10"/>
        <rFont val="Calibri"/>
        <family val="2"/>
      </rPr>
      <t xml:space="preserve">DANIA EST</t>
    </r>
  </si>
  <si>
    <t/>
    <r>
      <rPr>
        <u/>
        <sz val="10.5"/>
        <color theme="10"/>
        <rFont val="Calibri"/>
        <family val="2"/>
      </rPr>
      <t>dania@arabcircle.net.sa</t>
    </r>
  </si>
  <si>
    <t/>
    <r>
      <rPr>
        <u/>
        <sz val="10.5"/>
        <color theme="10"/>
        <rFont val="Calibri"/>
        <family val="2"/>
      </rPr>
      <t>http://www.arabcircle.net.sa</t>
    </r>
  </si>
  <si>
    <t/>
    <r>
      <rPr>
        <u/>
        <sz val="10.5"/>
        <color theme="10"/>
        <rFont val="Calibri"/>
        <family val="2"/>
      </rPr>
      <t xml:space="preserve">RATIO SALES INTERNATIONAL</t>
    </r>
  </si>
  <si>
    <t/>
    <r>
      <rPr>
        <u/>
        <sz val="10.5"/>
        <color theme="10"/>
        <rFont val="Calibri"/>
        <family val="2"/>
      </rPr>
      <t>ratiosi1024@hotmail.com</t>
    </r>
  </si>
  <si>
    <t/>
    <r>
      <rPr>
        <u/>
        <sz val="10.5"/>
        <color theme="10"/>
        <rFont val="Calibri"/>
        <family val="2"/>
      </rPr>
      <t>http://www.fai.sa</t>
    </r>
  </si>
  <si>
    <t/>
    <r>
      <rPr>
        <u/>
        <sz val="10.5"/>
        <color theme="10"/>
        <rFont val="Calibri"/>
        <family val="2"/>
      </rPr>
      <t>easternmarkets@home.ro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</si>
  <si>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五金,其他,医药保健品及医疗器械,家用电器,工艺陶瓷,玩具,玻璃工艺品,电子消费品及信息产品,节日用品,餐厨用具</t>
    </r>
  </si>
  <si>
    <t/>
    <r>
      <rPr>
        <u/>
        <sz val="10.5"/>
        <color theme="10"/>
        <rFont val="Calibri"/>
        <family val="2"/>
      </rPr>
      <t xml:space="preserve">EASTERN MARKETS</t>
    </r>
  </si>
  <si>
    <t/>
    <r>
      <rPr>
        <u/>
        <sz val="10.5"/>
        <color theme="10"/>
        <rFont val="Calibri"/>
        <family val="2"/>
      </rPr>
      <t>http://www.home.ro</t>
    </r>
  </si>
  <si>
    <t/>
    <r>
      <rPr>
        <u/>
        <sz val="10.5"/>
        <color theme="10"/>
        <rFont val="Calibri"/>
        <family val="2"/>
      </rPr>
      <t>http://www.lyhousewares.com</t>
    </r>
  </si>
  <si>
    <t/>
    <r>
      <rPr>
        <u/>
        <sz val="10.5"/>
        <color theme="10"/>
        <rFont val="Calibri"/>
        <family val="2"/>
      </rPr>
      <t xml:space="preserve">LEE YUEN HOUSEWARES</t>
    </r>
  </si>
  <si>
    <t/>
    <r>
      <rPr>
        <u/>
        <sz val="10.5"/>
        <color theme="10"/>
        <rFont val="Calibri"/>
        <family val="2"/>
      </rPr>
      <t>lyhouse@leeyuenhousewares.com.hk</t>
    </r>
  </si>
  <si>
    <t/>
    <r>
      <rPr>
        <u/>
        <sz val="10.5"/>
        <color theme="10"/>
        <rFont val="Calibri"/>
        <family val="2"/>
      </rPr>
      <t xml:space="preserve">QUADRA ASSOCIATES</t>
    </r>
  </si>
  <si>
    <t/>
    <r>
      <rPr>
        <u/>
        <sz val="10.5"/>
        <color theme="10"/>
        <rFont val="Calibri"/>
        <family val="2"/>
      </rPr>
      <t>quadraassociates@usa.net</t>
    </r>
  </si>
  <si>
    <t/>
    <r>
      <rPr>
        <u/>
        <sz val="10.5"/>
        <color theme="10"/>
        <rFont val="Calibri"/>
        <family val="2"/>
      </rPr>
      <t xml:space="preserve">CHARAN KHANGAROT</t>
    </r>
  </si>
  <si>
    <t/>
    <r>
      <rPr>
        <u/>
        <sz val="10.5"/>
        <color theme="10"/>
        <rFont val="Calibri"/>
        <family val="2"/>
      </rPr>
      <t>khangarotcharan@hotmail.com</t>
    </r>
  </si>
  <si>
    <t/>
    <r>
      <rPr>
        <u/>
        <sz val="10.5"/>
        <color theme="10"/>
        <rFont val="Calibri"/>
        <family val="2"/>
      </rPr>
      <t>justicebl@c.itlink.net</t>
    </r>
  </si>
  <si>
    <t/>
    <r>
      <rPr>
        <u/>
        <sz val="10.5"/>
        <color theme="10"/>
        <rFont val="Calibri"/>
        <family val="2"/>
      </rPr>
      <t xml:space="preserve">BSRE ENTERPRISES</t>
    </r>
  </si>
  <si>
    <t/>
    <r>
      <rPr>
        <u/>
        <sz val="10.5"/>
        <color theme="10"/>
        <rFont val="Calibri"/>
        <family val="2"/>
      </rPr>
      <t>http://www.c.itlink.net</t>
    </r>
  </si>
  <si>
    <t/>
    <r>
      <rPr>
        <u/>
        <sz val="10.5"/>
        <color theme="10"/>
        <rFont val="Calibri"/>
        <family val="2"/>
      </rPr>
      <t xml:space="preserve">KIAUW HIN &amp; COMPANY (PTE)</t>
    </r>
  </si>
  <si>
    <t/>
    <r>
      <rPr>
        <u/>
        <sz val="10.5"/>
        <color theme="10"/>
        <rFont val="Calibri"/>
        <family val="2"/>
      </rPr>
      <t xml:space="preserve">DAE YANG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</si>
  <si>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医药保健品及医疗器械,建筑及装饰材料,玻璃工艺品,电子消费品及信息产品,餐厨用具</t>
    </r>
  </si>
  <si>
    <t/>
    <r>
      <rPr>
        <u/>
        <sz val="10.5"/>
        <color theme="10"/>
        <rFont val="Calibri"/>
        <family val="2"/>
      </rPr>
      <t>j1016y@yahoo.co</t>
    </r>
    <r>
      <t>.kr</t>
    </r>
  </si>
  <si>
    <t/>
    <r>
      <rPr>
        <u/>
        <sz val="10.5"/>
        <color theme="10"/>
        <rFont val="Calibri"/>
        <family val="2"/>
      </rPr>
      <t>NORDECARE</t>
    </r>
  </si>
  <si>
    <t/>
    <r>
      <rPr>
        <u/>
        <sz val="10.5"/>
        <color theme="10"/>
        <rFont val="Calibri"/>
        <family val="2"/>
      </rPr>
      <t>http://www.ccs_se.com</t>
    </r>
  </si>
  <si>
    <t/>
    <r>
      <rPr>
        <u/>
        <sz val="10.5"/>
        <color theme="10"/>
        <rFont val="Calibri"/>
        <family val="2"/>
      </rPr>
      <t>NEXGEN</t>
    </r>
  </si>
  <si>
    <t/>
    <r>
      <rPr>
        <u/>
        <sz val="10.5"/>
        <color theme="10"/>
        <rFont val="Calibri"/>
        <family val="2"/>
      </rPr>
      <t>albert@satachk.com</t>
    </r>
  </si>
  <si>
    <t/>
    <r>
      <rPr>
        <u/>
        <sz val="10.5"/>
        <color theme="10"/>
        <rFont val="Calibri"/>
        <family val="2"/>
      </rPr>
      <t>http://www.satachk.com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</si>
  <si>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体育及旅游休闲用品,家具,建筑及装饰材料,照明产品,玻璃工艺品,箱包,鞋,餐厨用具</t>
    </r>
  </si>
  <si>
    <t/>
    <r>
      <rPr>
        <u/>
        <sz val="10.5"/>
        <color theme="10"/>
        <rFont val="Calibri"/>
        <family val="2"/>
      </rPr>
      <t>jason@dealsonic.com</t>
    </r>
  </si>
  <si>
    <t/>
    <r>
      <rPr>
        <u/>
        <sz val="10.5"/>
        <color theme="10"/>
        <rFont val="Calibri"/>
        <family val="2"/>
      </rPr>
      <t>http://www.dealsonic.com</t>
    </r>
  </si>
  <si>
    <t/>
    <r>
      <rPr>
        <u/>
        <sz val="10.5"/>
        <color theme="10"/>
        <rFont val="Calibri"/>
        <family val="2"/>
      </rPr>
      <t>JDMA</t>
    </r>
  </si>
  <si>
    <t/>
    <r>
      <rPr>
        <u/>
        <sz val="10.5"/>
        <color theme="10"/>
        <rFont val="Calibri"/>
        <family val="2"/>
      </rPr>
      <t xml:space="preserve">C A A C INTERNATIONAL</t>
    </r>
  </si>
  <si>
    <t/>
    <r>
      <rPr>
        <u/>
        <sz val="10.5"/>
        <color theme="10"/>
        <rFont val="Calibri"/>
        <family val="2"/>
      </rPr>
      <t>caac6688tm@hotmail.com</t>
    </r>
  </si>
  <si>
    <t/>
    <r>
      <rPr>
        <u/>
        <sz val="10.5"/>
        <color theme="10"/>
        <rFont val="Calibri"/>
        <family val="2"/>
      </rPr>
      <t>tarco@tarco.it</t>
    </r>
  </si>
  <si>
    <t/>
    <r>
      <rPr>
        <u/>
        <sz val="10.5"/>
        <color theme="10"/>
        <rFont val="Calibri"/>
        <family val="2"/>
      </rPr>
      <t>http://www.tardini.com</t>
    </r>
  </si>
  <si>
    <t/>
    <r>
      <rPr>
        <u/>
        <sz val="10.5"/>
        <color theme="10"/>
        <rFont val="Calibri"/>
        <family val="2"/>
      </rPr>
      <t>TARCO</t>
    </r>
  </si>
  <si>
    <t/>
    <r>
      <rPr>
        <u/>
        <sz val="10.5"/>
        <color theme="10"/>
        <rFont val="Calibri"/>
        <family val="2"/>
      </rPr>
      <t>http://www.bolge.no</t>
    </r>
  </si>
  <si>
    <t/>
    <r>
      <rPr>
        <u/>
        <sz val="10.5"/>
        <color theme="10"/>
        <rFont val="Calibri"/>
        <family val="2"/>
      </rPr>
      <t>bolge@bolge.no</t>
    </r>
  </si>
  <si>
    <t/>
    <r>
      <rPr>
        <u/>
        <sz val="10.5"/>
        <color theme="10"/>
        <rFont val="Calibri"/>
        <family val="2"/>
      </rPr>
      <t>BOELGE</t>
    </r>
  </si>
  <si>
    <t/>
    <r>
      <rPr>
        <u/>
        <sz val="10.5"/>
        <color theme="10"/>
        <rFont val="Calibri"/>
        <family val="2"/>
      </rPr>
      <t xml:space="preserve">BIN HAMOOD EST FOR TRADING</t>
    </r>
  </si>
  <si>
    <t/>
    <r>
      <rPr>
        <u/>
        <sz val="10.5"/>
        <color theme="10"/>
        <rFont val="Calibri"/>
        <family val="2"/>
      </rPr>
      <t>raslan_co@hotmail.com</t>
    </r>
  </si>
  <si>
    <t/>
    <r>
      <rPr>
        <u/>
        <sz val="10.5"/>
        <color theme="10"/>
        <rFont val="Calibri"/>
        <family val="2"/>
      </rPr>
      <t>http://www.binhamoodah.ae</t>
    </r>
  </si>
  <si>
    <t/>
    <r>
      <rPr>
        <u/>
        <sz val="10.5"/>
        <color theme="10"/>
        <rFont val="Calibri"/>
        <family val="2"/>
      </rPr>
      <t>TANZOREN</t>
    </r>
  </si>
  <si>
    <t/>
    <r>
      <rPr>
        <u/>
        <sz val="10.5"/>
        <color theme="10"/>
        <rFont val="Calibri"/>
        <family val="2"/>
      </rPr>
      <t>http://www.groupeseb.com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</si>
  <si>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五金,医药保健品及医疗器械,家具,家居用品,家用电器,照明产品,玻璃工艺品,鞋,食品,餐厨用具</t>
    </r>
  </si>
  <si>
    <t/>
    <r>
      <rPr>
        <u/>
        <sz val="10.5"/>
        <color theme="10"/>
        <rFont val="Calibri"/>
        <family val="2"/>
      </rPr>
      <t>alpaillaret@hk.groupeseb.com</t>
    </r>
  </si>
  <si>
    <t/>
    <r>
      <rPr>
        <u/>
        <sz val="10.5"/>
        <color theme="10"/>
        <rFont val="Calibri"/>
        <family val="2"/>
      </rPr>
      <t xml:space="preserve">SEB ASIA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</si>
  <si>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五金,其他,大型机械及设备,家具,家用纺织品,服装饰物及配件,玻璃工艺品,箱包,餐厨用具</t>
    </r>
  </si>
  <si>
    <t/>
    <r>
      <rPr>
        <u/>
        <sz val="10.5"/>
        <color theme="10"/>
        <rFont val="Calibri"/>
        <family val="2"/>
      </rPr>
      <t>mandarinslovenia@yahoo.co.uk</t>
    </r>
  </si>
  <si>
    <t/>
    <r>
      <rPr>
        <u/>
        <sz val="10.5"/>
        <color theme="10"/>
        <rFont val="Calibri"/>
        <family val="2"/>
      </rPr>
      <t xml:space="preserve">ZLATI MANDARIN D O O</t>
    </r>
  </si>
  <si>
    <t/>
    <r>
      <rPr>
        <u/>
        <sz val="10.5"/>
        <color theme="10"/>
        <rFont val="Calibri"/>
        <family val="2"/>
      </rPr>
      <t xml:space="preserve">EIDER INDIA</t>
    </r>
  </si>
  <si>
    <t/>
    <r>
      <rPr>
        <u/>
        <sz val="10.5"/>
        <color theme="10"/>
        <rFont val="Calibri"/>
        <family val="2"/>
      </rPr>
      <t>eiderindia@yahoo.com</t>
    </r>
  </si>
  <si>
    <t/>
    <r>
      <rPr>
        <u/>
        <sz val="10.5"/>
        <color theme="10"/>
        <rFont val="Calibri"/>
        <family val="2"/>
      </rPr>
      <t>http://www.eiderinfotech.com</t>
    </r>
  </si>
  <si>
    <t/>
    <r>
      <rPr>
        <u/>
        <sz val="10.5"/>
        <color theme="10"/>
        <rFont val="Calibri"/>
        <family val="2"/>
      </rPr>
      <t xml:space="preserve">EASTERN PORCELAIN</t>
    </r>
  </si>
  <si>
    <t/>
    <r>
      <rPr>
        <u/>
        <sz val="10.5"/>
        <color theme="10"/>
        <rFont val="Calibri"/>
        <family val="2"/>
      </rPr>
      <t>eporce@netvigator.com</t>
    </r>
  </si>
  <si>
    <t/>
    <r>
      <rPr>
        <u/>
        <sz val="10.5"/>
        <color theme="10"/>
        <rFont val="Calibri"/>
        <family val="2"/>
      </rPr>
      <t xml:space="preserve">SCHMITZ GMBH +</t>
    </r>
  </si>
  <si>
    <t/>
    <r>
      <rPr>
        <u/>
        <sz val="10.5"/>
        <color theme="10"/>
        <rFont val="Calibri"/>
        <family val="2"/>
      </rPr>
      <t>http://www.schmitz-nettersheim.de</t>
    </r>
  </si>
  <si>
    <t/>
    <r>
      <rPr>
        <u/>
        <sz val="10.5"/>
        <color theme="10"/>
        <rFont val="Calibri"/>
        <family val="2"/>
      </rPr>
      <t xml:space="preserve">SPONTE INTERNATIONAL(P)LTD</t>
    </r>
  </si>
  <si>
    <t/>
    <r>
      <rPr>
        <u/>
        <sz val="10.5"/>
        <color theme="10"/>
        <rFont val="Calibri"/>
        <family val="2"/>
      </rPr>
      <t>agarwalg@hotmail.com</t>
    </r>
  </si>
  <si>
    <t/>
    <r>
      <rPr>
        <u/>
        <sz val="10.5"/>
        <color theme="10"/>
        <rFont val="Calibri"/>
        <family val="2"/>
      </rPr>
      <t xml:space="preserve">HT CUCINE COMPONIBILI</t>
    </r>
  </si>
  <si>
    <t/>
    <r>
      <rPr>
        <u/>
        <sz val="10.5"/>
        <color theme="10"/>
        <rFont val="Calibri"/>
        <family val="2"/>
      </rPr>
      <t>http://www.htcucine.it</t>
    </r>
  </si>
  <si>
    <t/>
    <r>
      <rPr>
        <u/>
        <sz val="10.5"/>
        <color theme="10"/>
        <rFont val="Calibri"/>
        <family val="2"/>
      </rPr>
      <t>htcucine@tin.it</t>
    </r>
  </si>
  <si>
    <t/>
    <r>
      <rPr>
        <u/>
        <sz val="10.5"/>
        <color theme="10"/>
        <rFont val="Calibri"/>
        <family val="2"/>
      </rPr>
      <t>http://www.accordbd.com</t>
    </r>
  </si>
  <si>
    <t/>
    <r>
      <rPr>
        <u/>
        <sz val="10.5"/>
        <color theme="10"/>
        <rFont val="Calibri"/>
        <family val="2"/>
      </rPr>
      <t>btcl@accordbd.com</t>
    </r>
  </si>
  <si>
    <t/>
    <r>
      <rPr>
        <u/>
        <sz val="10.5"/>
        <color theme="10"/>
        <rFont val="Calibri"/>
        <family val="2"/>
      </rPr>
      <t xml:space="preserve">BENGAL TECHNOLOGICAL</t>
    </r>
  </si>
  <si>
    <t/>
    <r>
      <rPr>
        <u/>
        <sz val="10.5"/>
        <color theme="10"/>
        <rFont val="Calibri"/>
        <family val="2"/>
      </rPr>
      <t>EUROBUILD</t>
    </r>
  </si>
  <si>
    <t/>
    <r>
      <rPr>
        <u/>
        <sz val="10.5"/>
        <color theme="10"/>
        <rFont val="Calibri"/>
        <family val="2"/>
      </rPr>
      <t>http://www.mailbg.com</t>
    </r>
  </si>
  <si>
    <t/>
    <r>
      <rPr>
        <u/>
        <sz val="10.5"/>
        <color theme="10"/>
        <rFont val="Calibri"/>
        <family val="2"/>
      </rPr>
      <t>eurobuild@mailbg.com</t>
    </r>
  </si>
  <si>
    <t/>
    <r>
      <rPr>
        <u/>
        <sz val="10.5"/>
        <color theme="10"/>
        <rFont val="Calibri"/>
        <family val="2"/>
      </rPr>
      <t>salam@salamorfevres.com</t>
    </r>
  </si>
  <si>
    <t/>
    <r>
      <rPr>
        <u/>
        <sz val="10.5"/>
        <color theme="10"/>
        <rFont val="Calibri"/>
        <family val="2"/>
      </rPr>
      <t>http://www.salamorfevres.com</t>
    </r>
  </si>
  <si>
    <t/>
    <r>
      <rPr>
        <u/>
        <sz val="10.5"/>
        <color theme="10"/>
        <rFont val="Calibri"/>
        <family val="2"/>
      </rPr>
      <t xml:space="preserve">SALAM ORFEVRES</t>
    </r>
  </si>
  <si>
    <t/>
    <r>
      <rPr>
        <u/>
        <sz val="10.5"/>
        <color theme="10"/>
        <rFont val="Calibri"/>
        <family val="2"/>
      </rPr>
      <t xml:space="preserve">M/S IQBAL AND BROTHERS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</si>
  <si>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个人护理用具,五金,体育及旅游休闲用品,家用纺织品,服装饰物及配件,玻璃工艺品,箱包,食品,餐厨用具</t>
    </r>
  </si>
  <si>
    <t/>
    <r>
      <rPr>
        <u/>
        <sz val="10.5"/>
        <color theme="10"/>
        <rFont val="Calibri"/>
        <family val="2"/>
      </rPr>
      <t>iqbalkh@dhaka.net</t>
    </r>
  </si>
  <si>
    <t/>
    <r>
      <rPr>
        <u/>
        <sz val="10.5"/>
        <color theme="10"/>
        <rFont val="Calibri"/>
        <family val="2"/>
      </rPr>
      <t>emco@emcochemicals.com</t>
    </r>
  </si>
  <si>
    <t/>
    <r>
      <rPr>
        <u/>
        <sz val="10.5"/>
        <color theme="10"/>
        <rFont val="Calibri"/>
        <family val="2"/>
      </rPr>
      <t xml:space="preserve">EMCO CHEMICALS</t>
    </r>
  </si>
  <si>
    <t/>
    <r>
      <rPr>
        <u/>
        <sz val="10.5"/>
        <color theme="10"/>
        <rFont val="Calibri"/>
        <family val="2"/>
      </rPr>
      <t>http://www.emcichemicals.com</t>
    </r>
  </si>
  <si>
    <t/>
    <r>
      <rPr>
        <u/>
        <sz val="10.5"/>
        <color theme="10"/>
        <rFont val="Calibri"/>
        <family val="2"/>
      </rPr>
      <t xml:space="preserve">ADVANCE ENTERPRISES</t>
    </r>
  </si>
  <si>
    <t/>
    <r>
      <rPr>
        <u/>
        <sz val="10.5"/>
        <color theme="10"/>
        <rFont val="Calibri"/>
        <family val="2"/>
      </rPr>
      <t>http://www.ae-sewingmachines.com</t>
    </r>
  </si>
  <si>
    <t/>
    <r>
      <rPr>
        <u/>
        <sz val="10.5"/>
        <color theme="10"/>
        <rFont val="Calibri"/>
        <family val="2"/>
      </rPr>
      <t>adv_entp@rediffmail.com</t>
    </r>
  </si>
  <si>
    <t/>
    <r>
      <rPr>
        <u/>
        <sz val="10.5"/>
        <color theme="10"/>
        <rFont val="Calibri"/>
        <family val="2"/>
      </rPr>
      <t>alshamat@net.sy</t>
    </r>
  </si>
  <si>
    <t/>
    <r>
      <rPr>
        <u/>
        <sz val="10.5"/>
        <color theme="10"/>
        <rFont val="Calibri"/>
        <family val="2"/>
      </rPr>
      <t>AL-SHAMAT</t>
    </r>
  </si>
  <si>
    <t/>
    <r>
      <rPr>
        <u/>
        <sz val="10.5"/>
        <color theme="10"/>
        <rFont val="Calibri"/>
        <family val="2"/>
      </rPr>
      <t>mail@blomberg-co.com</t>
    </r>
  </si>
  <si>
    <t/>
    <r>
      <rPr>
        <u/>
        <sz val="10.5"/>
        <color theme="10"/>
        <rFont val="Calibri"/>
        <family val="2"/>
      </rPr>
      <t>http://www.blomberg-co.com</t>
    </r>
  </si>
  <si>
    <t/>
    <r>
      <rPr>
        <u/>
        <sz val="10.5"/>
        <color theme="10"/>
        <rFont val="Calibri"/>
        <family val="2"/>
      </rPr>
      <t xml:space="preserve">E BLOMBERG &amp;</t>
    </r>
  </si>
  <si>
    <t/>
    <r>
      <rPr>
        <u/>
        <sz val="10.5"/>
        <color theme="10"/>
        <rFont val="Calibri"/>
        <family val="2"/>
      </rPr>
      <t>MITSUKOSHI</t>
    </r>
  </si>
  <si>
    <t/>
    <r>
      <rPr>
        <u/>
        <sz val="10.5"/>
        <color theme="10"/>
        <rFont val="Calibri"/>
        <family val="2"/>
      </rPr>
      <t>http://www.mitsukoshi.co.jp</t>
    </r>
  </si>
  <si>
    <t/>
    <r>
      <rPr>
        <u/>
        <sz val="10.5"/>
        <color theme="10"/>
        <rFont val="Calibri"/>
        <family val="2"/>
      </rPr>
      <t>http://www.antoniotahhan.com</t>
    </r>
  </si>
  <si>
    <t/>
    <r>
      <rPr>
        <u/>
        <sz val="10.5"/>
        <color theme="10"/>
        <rFont val="Calibri"/>
        <family val="2"/>
      </rPr>
      <t>tahhan@live.com</t>
    </r>
  </si>
  <si>
    <t/>
    <r>
      <rPr>
        <u/>
        <sz val="10.5"/>
        <color theme="10"/>
        <rFont val="Calibri"/>
        <family val="2"/>
      </rPr>
      <t>TAHHAN</t>
    </r>
  </si>
  <si>
    <t/>
    <r>
      <rPr>
        <u/>
        <sz val="10.5"/>
        <color theme="10"/>
        <rFont val="Calibri"/>
        <family val="2"/>
      </rPr>
      <t>http://www.lazzerini.it</t>
    </r>
  </si>
  <si>
    <t/>
    <r>
      <rPr>
        <u/>
        <sz val="10.5"/>
        <color theme="10"/>
        <rFont val="Calibri"/>
        <family val="2"/>
      </rPr>
      <t>cml@lazzerini.it</t>
    </r>
  </si>
  <si>
    <t/>
    <r>
      <rPr>
        <u/>
        <sz val="10.5"/>
        <color theme="10"/>
        <rFont val="Calibri"/>
        <family val="2"/>
      </rPr>
      <t xml:space="preserve">C M L</t>
    </r>
  </si>
  <si>
    <t/>
    <r>
      <rPr>
        <u/>
        <sz val="10.5"/>
        <color theme="10"/>
        <rFont val="Calibri"/>
        <family val="2"/>
      </rPr>
      <t xml:space="preserve">AKAI (U K )</t>
    </r>
  </si>
  <si>
    <t/>
    <r>
      <rPr>
        <u/>
        <sz val="10.5"/>
        <color theme="10"/>
        <rFont val="Calibri"/>
        <family val="2"/>
      </rPr>
      <t>http://www.prina-international.com</t>
    </r>
  </si>
  <si>
    <t/>
    <r>
      <rPr>
        <u/>
        <sz val="10.5"/>
        <color theme="10"/>
        <rFont val="Calibri"/>
        <family val="2"/>
      </rPr>
      <t xml:space="preserve">TANGO TRAVELS</t>
    </r>
  </si>
  <si>
    <t/>
    <r>
      <rPr>
        <u/>
        <sz val="10.5"/>
        <color theme="10"/>
        <rFont val="Calibri"/>
        <family val="2"/>
      </rPr>
      <t>sureshrohira@hotmail.com</t>
    </r>
  </si>
  <si>
    <t/>
    <r>
      <rPr>
        <u/>
        <sz val="10.5"/>
        <color theme="10"/>
        <rFont val="Calibri"/>
        <family val="2"/>
      </rPr>
      <t>MICROBRIDGE</t>
    </r>
  </si>
  <si>
    <t/>
    <r>
      <rPr>
        <u/>
        <sz val="10.5"/>
        <color theme="10"/>
        <rFont val="Calibri"/>
        <family val="2"/>
      </rPr>
      <t>whgbb@msn.com</t>
    </r>
  </si>
  <si>
    <t/>
    <r>
      <rPr>
        <u/>
        <sz val="10.5"/>
        <color theme="10"/>
        <rFont val="Calibri"/>
        <family val="2"/>
      </rPr>
      <t>http://www.microbridge.biz</t>
    </r>
  </si>
  <si>
    <t/>
    <r>
      <rPr>
        <u/>
        <sz val="10.5"/>
        <color theme="10"/>
        <rFont val="Calibri"/>
        <family val="2"/>
      </rPr>
      <t xml:space="preserve">D &amp; P IMPORT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</si>
  <si>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五金,体育及旅游休闲用品,其他,园林用品,家用电器,家用纺织品,玻璃工艺品,箱包,节日用品,钟表眼镜,鞋,餐厨用具</t>
    </r>
  </si>
  <si>
    <t/>
    <r>
      <rPr>
        <u/>
        <sz val="10.5"/>
        <color theme="10"/>
        <rFont val="Calibri"/>
        <family val="2"/>
      </rPr>
      <t>dnpimport@aol.com</t>
    </r>
  </si>
  <si>
    <t/>
    <r>
      <rPr>
        <u/>
        <sz val="10.5"/>
        <color theme="10"/>
        <rFont val="Calibri"/>
        <family val="2"/>
      </rPr>
      <t xml:space="preserve">CANADA SUI-XING TRADING</t>
    </r>
  </si>
  <si>
    <t/>
    <r>
      <rPr>
        <u/>
        <sz val="10.5"/>
        <color theme="10"/>
        <rFont val="Calibri"/>
        <family val="2"/>
      </rPr>
      <t>ken_quebec@hotmail.com</t>
    </r>
  </si>
  <si>
    <t/>
    <r>
      <rPr>
        <u/>
        <sz val="10.5"/>
        <color theme="10"/>
        <rFont val="Calibri"/>
        <family val="2"/>
      </rPr>
      <t>enquiries@sanson.co.uk</t>
    </r>
  </si>
  <si>
    <t/>
    <r>
      <rPr>
        <u/>
        <sz val="10.5"/>
        <color theme="10"/>
        <rFont val="Calibri"/>
        <family val="2"/>
      </rPr>
      <t>http://www.sanson.co.uk</t>
    </r>
  </si>
  <si>
    <t/>
    <r>
      <rPr>
        <u/>
        <sz val="10.5"/>
        <color theme="10"/>
        <rFont val="Calibri"/>
        <family val="2"/>
      </rPr>
      <t xml:space="preserve">F SANSON CONTRACTS</t>
    </r>
  </si>
  <si>
    <t/>
    <r>
      <rPr>
        <u/>
        <sz val="10.5"/>
        <color theme="10"/>
        <rFont val="Calibri"/>
        <family val="2"/>
      </rPr>
      <t>http://www.growellcoebaystores.com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</si>
  <si>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体育及旅游休闲用品,其他,化工产品,医药保健品及医疗器械,卫浴设备,家具,家用电器,服装饰物及配件,玻璃工艺品,箱包,节日用品,鞋,餐厨用具</t>
    </r>
  </si>
  <si>
    <t/>
    <r>
      <rPr>
        <u/>
        <sz val="10.5"/>
        <color theme="10"/>
        <rFont val="Calibri"/>
        <family val="2"/>
      </rPr>
      <t>albert2023@aol.com</t>
    </r>
  </si>
  <si>
    <t/>
    <r>
      <rPr>
        <u/>
        <sz val="10.5"/>
        <color theme="10"/>
        <rFont val="Calibri"/>
        <family val="2"/>
      </rPr>
      <t>GROWELL</t>
    </r>
  </si>
  <si>
    <t/>
    <r>
      <rPr>
        <u/>
        <sz val="10.5"/>
        <color theme="10"/>
        <rFont val="Calibri"/>
        <family val="2"/>
      </rPr>
      <t xml:space="preserve">AL-SULTAN FACTORY FOR KITCHENWARE UTENSILS</t>
    </r>
  </si>
  <si>
    <t/>
    <r>
      <rPr>
        <u/>
        <sz val="10.5"/>
        <color theme="10"/>
        <rFont val="Calibri"/>
        <family val="2"/>
      </rPr>
      <t>alsmaym@hotmail.com</t>
    </r>
  </si>
  <si>
    <t/>
    <r>
      <rPr>
        <u/>
        <sz val="10.5"/>
        <color theme="10"/>
        <rFont val="Calibri"/>
        <family val="2"/>
      </rPr>
      <t>sales@craven-solutions.com</t>
    </r>
  </si>
  <si>
    <t/>
    <r>
      <rPr>
        <u/>
        <sz val="10.5"/>
        <color theme="10"/>
        <rFont val="Calibri"/>
        <family val="2"/>
      </rPr>
      <t xml:space="preserve">RICHARD CRAVEN &amp;</t>
    </r>
  </si>
  <si>
    <t/>
    <r>
      <rPr>
        <u/>
        <sz val="10.5"/>
        <color theme="10"/>
        <rFont val="Calibri"/>
        <family val="2"/>
      </rPr>
      <t>http://www.craven-solutions.com</t>
    </r>
  </si>
  <si>
    <t/>
    <r>
      <rPr>
        <u/>
        <sz val="10.5"/>
        <color theme="10"/>
        <rFont val="Calibri"/>
        <family val="2"/>
      </rPr>
      <t>al.dust@oneida.com</t>
    </r>
  </si>
  <si>
    <t/>
    <r>
      <rPr>
        <u/>
        <sz val="10.5"/>
        <color theme="10"/>
        <rFont val="Calibri"/>
        <family val="2"/>
      </rPr>
      <t>http://www.oneida.com</t>
    </r>
  </si>
  <si>
    <t/>
    <r>
      <rPr>
        <u/>
        <sz val="10.5"/>
        <color theme="10"/>
        <rFont val="Calibri"/>
        <family val="2"/>
      </rPr>
      <t>ONEIDA</t>
    </r>
  </si>
  <si>
    <t/>
    <r>
      <rPr>
        <u/>
        <sz val="10.5"/>
        <color theme="10"/>
        <rFont val="Calibri"/>
        <family val="2"/>
      </rPr>
      <t>aaa@ebertoysab.se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</si>
  <si>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其他,家具,家居装饰品,建筑及装饰材料,玩具,礼品及赠品,节日用品,餐厨用具</t>
    </r>
  </si>
  <si>
    <t/>
    <r>
      <rPr>
        <u/>
        <sz val="10.5"/>
        <color theme="10"/>
        <rFont val="Calibri"/>
        <family val="2"/>
      </rPr>
      <t>http://www.ebertoysab.se</t>
    </r>
  </si>
  <si>
    <t/>
    <r>
      <rPr>
        <u/>
        <sz val="10.5"/>
        <color theme="10"/>
        <rFont val="Calibri"/>
        <family val="2"/>
      </rPr>
      <t xml:space="preserve">EBER TOYS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</si>
  <si>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体育及旅游休闲用品,医药保健品及医疗器械,家具,照明产品,玻璃工艺品,电子消费品及信息产品,食品,餐厨用具</t>
    </r>
  </si>
  <si>
    <t/>
    <r>
      <rPr>
        <u/>
        <sz val="10.5"/>
        <color theme="10"/>
        <rFont val="Calibri"/>
        <family val="2"/>
      </rPr>
      <t>chinaeast@netvigator.com</t>
    </r>
  </si>
  <si>
    <t/>
    <r>
      <rPr>
        <u/>
        <sz val="10.5"/>
        <color theme="10"/>
        <rFont val="Calibri"/>
        <family val="2"/>
      </rPr>
      <t xml:space="preserve">CHINA EAST (HK)</t>
    </r>
  </si>
  <si>
    <t/>
    <r>
      <rPr>
        <u/>
        <sz val="10.5"/>
        <color theme="10"/>
        <rFont val="Calibri"/>
        <family val="2"/>
      </rPr>
      <t xml:space="preserve">CHIMA HOLDINIGS</t>
    </r>
  </si>
  <si>
    <t/>
    <r>
      <rPr>
        <u/>
        <sz val="10.5"/>
        <color theme="10"/>
        <rFont val="Calibri"/>
        <family val="2"/>
      </rPr>
      <t>mobile2000@hotmail.com</t>
    </r>
  </si>
  <si>
    <t/>
    <r>
      <rPr>
        <u/>
        <sz val="10.5"/>
        <color theme="10"/>
        <rFont val="Calibri"/>
        <family val="2"/>
      </rPr>
      <t xml:space="preserve">BAR ZION LIGHTING SERVICES IMPORT &amp; MARKETING</t>
    </r>
  </si>
  <si>
    <t/>
    <r>
      <rPr>
        <u/>
        <sz val="10.5"/>
        <color theme="10"/>
        <rFont val="Calibri"/>
        <family val="2"/>
      </rPr>
      <t>shruteuor@goldmail.net</t>
    </r>
    <r>
      <t>.il</t>
    </r>
  </si>
  <si>
    <t/>
    <r>
      <rPr>
        <u/>
        <sz val="10.5"/>
        <color theme="10"/>
        <rFont val="Calibri"/>
        <family val="2"/>
      </rPr>
      <t>http://www.goldmail.net.il</t>
    </r>
  </si>
  <si>
    <t/>
    <r>
      <rPr>
        <u/>
        <sz val="10.5"/>
        <color theme="10"/>
        <rFont val="Calibri"/>
        <family val="2"/>
      </rPr>
      <t>SIS-LINK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</si>
  <si>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其他,医药保健品及医疗器械,家用电器,家用纺织品,玩具,玻璃工艺品,电子电气产品,礼品及赠品,餐厨用具</t>
    </r>
  </si>
  <si>
    <t/>
    <r>
      <rPr>
        <u/>
        <sz val="10.5"/>
        <color theme="10"/>
        <rFont val="Calibri"/>
        <family val="2"/>
      </rPr>
      <t>candice_chan@msn.com</t>
    </r>
  </si>
  <si>
    <t/>
    <r>
      <rPr>
        <u/>
        <sz val="10.5"/>
        <color theme="10"/>
        <rFont val="Calibri"/>
        <family val="2"/>
      </rPr>
      <t>basictrust@myorange.dk</t>
    </r>
  </si>
  <si>
    <t/>
    <r>
      <rPr>
        <u/>
        <sz val="10.5"/>
        <color theme="10"/>
        <rFont val="Calibri"/>
        <family val="2"/>
      </rPr>
      <t>http://www.basictrust.dk</t>
    </r>
  </si>
  <si>
    <t/>
    <r>
      <rPr>
        <u/>
        <sz val="10.5"/>
        <color theme="10"/>
        <rFont val="Calibri"/>
        <family val="2"/>
      </rPr>
      <t>BASIC</t>
    </r>
  </si>
  <si>
    <t/>
    <r>
      <rPr>
        <u/>
        <sz val="10.5"/>
        <color theme="10"/>
        <rFont val="Calibri"/>
        <family val="2"/>
      </rPr>
      <t>http://www.kiki.dk</t>
    </r>
  </si>
  <si>
    <t/>
    <r>
      <rPr>
        <u/>
        <sz val="10.5"/>
        <color theme="10"/>
        <rFont val="Calibri"/>
        <family val="2"/>
      </rPr>
      <t>info@kiki.dk</t>
    </r>
  </si>
  <si>
    <t/>
    <r>
      <rPr>
        <u/>
        <sz val="10.5"/>
        <color theme="10"/>
        <rFont val="Calibri"/>
        <family val="2"/>
      </rPr>
      <t xml:space="preserve">KIKI DESIGN</t>
    </r>
  </si>
  <si>
    <t/>
    <r>
      <rPr>
        <u/>
        <sz val="10.5"/>
        <color theme="10"/>
        <rFont val="Calibri"/>
        <family val="2"/>
      </rPr>
      <t>http://www.garment-accessories.com</t>
    </r>
  </si>
  <si>
    <t/>
    <r>
      <rPr>
        <u/>
        <sz val="10.5"/>
        <color theme="10"/>
        <rFont val="Calibri"/>
        <family val="2"/>
      </rPr>
      <t>colin@knw.com.hk</t>
    </r>
  </si>
  <si>
    <t/>
    <r>
      <rPr>
        <u/>
        <sz val="10.5"/>
        <color theme="10"/>
        <rFont val="Calibri"/>
        <family val="2"/>
      </rPr>
      <t xml:space="preserve">KWANS NEW WORLD TRADING</t>
    </r>
  </si>
  <si>
    <t/>
    <r>
      <rPr>
        <u/>
        <sz val="10.5"/>
        <color theme="10"/>
        <rFont val="Calibri"/>
        <family val="2"/>
      </rPr>
      <t xml:space="preserve">MUDO HAZIR GIYIM IM VE PAZ A S</t>
    </r>
  </si>
  <si>
    <t/>
    <r>
      <rPr>
        <u/>
        <sz val="10.5"/>
        <color theme="10"/>
        <rFont val="Calibri"/>
        <family val="2"/>
      </rPr>
      <t>http://www.mudo.com.tr</t>
    </r>
  </si>
  <si>
    <t/>
    <r>
      <rPr>
        <u/>
        <sz val="10.5"/>
        <color theme="10"/>
        <rFont val="Calibri"/>
        <family val="2"/>
      </rPr>
      <t>fatih.con@mudo.com.tr</t>
    </r>
  </si>
  <si>
    <t/>
    <r>
      <rPr>
        <u/>
        <sz val="10.5"/>
        <color theme="10"/>
        <rFont val="Calibri"/>
        <family val="2"/>
      </rPr>
      <t>scantrade@scantrade.ca</t>
    </r>
  </si>
  <si>
    <t/>
    <r>
      <rPr>
        <u/>
        <sz val="10.5"/>
        <color theme="10"/>
        <rFont val="Calibri"/>
        <family val="2"/>
      </rPr>
      <t xml:space="preserve">SCANTRADE INTERNATIONAL</t>
    </r>
  </si>
  <si>
    <t/>
    <r>
      <rPr>
        <u/>
        <sz val="10.5"/>
        <color theme="10"/>
        <rFont val="Calibri"/>
        <family val="2"/>
      </rPr>
      <t>http://www.scantrade.ca</t>
    </r>
  </si>
  <si>
    <t/>
    <r>
      <rPr>
        <u/>
        <sz val="10.5"/>
        <color theme="10"/>
        <rFont val="Calibri"/>
        <family val="2"/>
      </rPr>
      <t xml:space="preserve">BASEFIELD DEVELOPMENT</t>
    </r>
  </si>
  <si>
    <t/>
    <r>
      <rPr>
        <u/>
        <sz val="10.5"/>
        <color theme="10"/>
        <rFont val="Calibri"/>
        <family val="2"/>
      </rPr>
      <t>knuinvests2@hotmail.com</t>
    </r>
  </si>
  <si>
    <t/>
    <r>
      <rPr>
        <u/>
        <sz val="10.5"/>
        <color theme="10"/>
        <rFont val="Calibri"/>
        <family val="2"/>
      </rPr>
      <t xml:space="preserve">KNUST INVESTMENTS</t>
    </r>
  </si>
  <si>
    <t/>
    <r>
      <rPr>
        <u/>
        <sz val="10.5"/>
        <color theme="10"/>
        <rFont val="Calibri"/>
        <family val="2"/>
      </rPr>
      <t xml:space="preserve">LIM LONG SOON ENTERPRISE</t>
    </r>
  </si>
  <si>
    <t/>
    <r>
      <rPr>
        <u/>
        <sz val="10.5"/>
        <color theme="10"/>
        <rFont val="Calibri"/>
        <family val="2"/>
      </rPr>
      <t>limk19@yahoo.com</t>
    </r>
  </si>
  <si>
    <t/>
    <r>
      <rPr>
        <u/>
        <sz val="10.5"/>
        <color theme="10"/>
        <rFont val="Calibri"/>
        <family val="2"/>
      </rPr>
      <t>info@otter.st</t>
    </r>
  </si>
  <si>
    <t/>
    <r>
      <rPr>
        <u/>
        <sz val="10.5"/>
        <color theme="10"/>
        <rFont val="Calibri"/>
        <family val="2"/>
      </rPr>
      <t>http://www.otter-kontorsvaror.com</t>
    </r>
  </si>
  <si>
    <t/>
    <r>
      <rPr>
        <u/>
        <sz val="10.5"/>
        <color theme="10"/>
        <rFont val="Calibri"/>
        <family val="2"/>
      </rPr>
      <t xml:space="preserve">OTTER KONTORSVAROR</t>
    </r>
  </si>
  <si>
    <t/>
    <r>
      <rPr>
        <u/>
        <sz val="10.5"/>
        <color theme="10"/>
        <rFont val="Calibri"/>
        <family val="2"/>
      </rPr>
      <t xml:space="preserve">D&amp;L CRAFTWORKZ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</si>
  <si>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大型机械及设备,家具,工艺陶瓷,服装饰物及配件,玩具,玻璃工艺品,礼品及赠品,钟表眼镜,鞋,餐厨用具</t>
    </r>
  </si>
  <si>
    <t/>
    <r>
      <rPr>
        <u/>
        <sz val="10.5"/>
        <color theme="10"/>
        <rFont val="Calibri"/>
        <family val="2"/>
      </rPr>
      <t>cworkz@tig.com.au</t>
    </r>
  </si>
  <si>
    <t/>
    <r>
      <rPr>
        <u/>
        <sz val="10.5"/>
        <color theme="10"/>
        <rFont val="Calibri"/>
        <family val="2"/>
      </rPr>
      <t>http://www.tig.com.au</t>
    </r>
  </si>
  <si>
    <t/>
    <r>
      <rPr>
        <u/>
        <sz val="10.5"/>
        <color theme="10"/>
        <rFont val="Calibri"/>
        <family val="2"/>
      </rPr>
      <t>mike.gan@mipacinc.com</t>
    </r>
  </si>
  <si>
    <t/>
    <r>
      <rPr>
        <u/>
        <sz val="10.5"/>
        <color theme="10"/>
        <rFont val="Calibri"/>
        <family val="2"/>
      </rPr>
      <t>http://www.mipac.com</t>
    </r>
  </si>
  <si>
    <t/>
    <r>
      <rPr>
        <u/>
        <sz val="10.5"/>
        <color theme="10"/>
        <rFont val="Calibri"/>
        <family val="2"/>
      </rPr>
      <t>MIPAC</t>
    </r>
  </si>
  <si>
    <t/>
    <r>
      <rPr>
        <u/>
        <sz val="10.5"/>
        <color theme="10"/>
        <rFont val="Calibri"/>
        <family val="2"/>
      </rPr>
      <t xml:space="preserve">ELEKTROMOTOREN DE POEL</t>
    </r>
  </si>
  <si>
    <t/>
    <r>
      <rPr>
        <u/>
        <sz val="10.5"/>
        <color theme="10"/>
        <rFont val="Calibri"/>
        <family val="2"/>
      </rPr>
      <t>info@depoelgromimgem.nl</t>
    </r>
  </si>
  <si>
    <t/>
    <r>
      <rPr>
        <u/>
        <sz val="10.5"/>
        <color theme="10"/>
        <rFont val="Calibri"/>
        <family val="2"/>
      </rPr>
      <t>http://www.depoelgromimgem.nl</t>
    </r>
  </si>
  <si>
    <t/>
    <r>
      <rPr>
        <u/>
        <sz val="10.5"/>
        <color theme="10"/>
        <rFont val="Calibri"/>
        <family val="2"/>
      </rPr>
      <t xml:space="preserve">PAULA ROSA KITCHENS</t>
    </r>
  </si>
  <si>
    <t/>
    <r>
      <rPr>
        <u/>
        <sz val="10.5"/>
        <color theme="10"/>
        <rFont val="Calibri"/>
        <family val="2"/>
      </rPr>
      <t>http://www.paularosa.com</t>
    </r>
  </si>
  <si>
    <t/>
    <r>
      <rPr>
        <u/>
        <sz val="10.5"/>
        <color theme="10"/>
        <rFont val="Calibri"/>
        <family val="2"/>
      </rPr>
      <t>info@paularosa.com</t>
    </r>
  </si>
  <si>
    <t/>
    <r>
      <rPr>
        <u/>
        <sz val="10.5"/>
        <color theme="10"/>
        <rFont val="Calibri"/>
        <family val="2"/>
      </rPr>
      <t>http://www.sarba.it</t>
    </r>
  </si>
  <si>
    <t/>
    <r>
      <rPr>
        <u/>
        <sz val="10.5"/>
        <color theme="10"/>
        <rFont val="Calibri"/>
        <family val="2"/>
      </rPr>
      <t>SARBA</t>
    </r>
  </si>
  <si>
    <t/>
    <r>
      <rPr>
        <u/>
        <sz val="10.5"/>
        <color theme="10"/>
        <rFont val="Calibri"/>
        <family val="2"/>
      </rPr>
      <t>info@sarba.it</t>
    </r>
  </si>
  <si>
    <t/>
    <r>
      <rPr>
        <u/>
        <sz val="10.5"/>
        <color theme="10"/>
        <rFont val="Calibri"/>
        <family val="2"/>
      </rPr>
      <t xml:space="preserve">FINESSE FURNISHINGS</t>
    </r>
  </si>
  <si>
    <t/>
    <r>
      <rPr>
        <u/>
        <sz val="10.5"/>
        <color theme="10"/>
        <rFont val="Calibri"/>
        <family val="2"/>
      </rPr>
      <t>http://www.finessefurnishings.com</t>
    </r>
  </si>
  <si>
    <t/>
    <r>
      <rPr>
        <u/>
        <sz val="10.5"/>
        <color theme="10"/>
        <rFont val="Calibri"/>
        <family val="2"/>
      </rPr>
      <t>http://www.globalzone.net.in</t>
    </r>
  </si>
  <si>
    <t/>
    <r>
      <rPr>
        <u/>
        <sz val="10.5"/>
        <color theme="10"/>
        <rFont val="Calibri"/>
        <family val="2"/>
      </rPr>
      <t>GLOBALZONE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</si>
  <si>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体育及旅游休闲用品,医药保健品及医疗器械,家具,家居装饰品,玻璃工艺品,鞋,食品,餐厨用具</t>
    </r>
  </si>
  <si>
    <t/>
    <r>
      <rPr>
        <u/>
        <sz val="10.5"/>
        <color theme="10"/>
        <rFont val="Calibri"/>
        <family val="2"/>
      </rPr>
      <t>globalzoneco@yahoo.com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</si>
  <si>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其他,办公文具,化工产品,大型机械及设备,家用电器,玻璃工艺品,电子电气产品,餐厨用具</t>
    </r>
  </si>
  <si>
    <t/>
    <r>
      <rPr>
        <u/>
        <sz val="10.5"/>
        <color theme="10"/>
        <rFont val="Calibri"/>
        <family val="2"/>
      </rPr>
      <t>rajvi1@vsnl.com</t>
    </r>
  </si>
  <si>
    <t/>
    <r>
      <rPr>
        <u/>
        <sz val="10.5"/>
        <color theme="10"/>
        <rFont val="Calibri"/>
        <family val="2"/>
      </rPr>
      <t xml:space="preserve">M/S RAJVI ELECTRONICS</t>
    </r>
  </si>
  <si>
    <t/>
    <r>
      <rPr>
        <u/>
        <sz val="10.5"/>
        <color theme="10"/>
        <rFont val="Calibri"/>
        <family val="2"/>
      </rPr>
      <t>http://www.rajvielectronics.com</t>
    </r>
  </si>
  <si>
    <t/>
    <r>
      <rPr>
        <u/>
        <sz val="10.5"/>
        <color theme="10"/>
        <rFont val="Calibri"/>
        <family val="2"/>
      </rPr>
      <t>http://www.presenttime.com</t>
    </r>
  </si>
  <si>
    <t/>
    <r>
      <rPr>
        <u/>
        <sz val="10.5"/>
        <color theme="10"/>
        <rFont val="Calibri"/>
        <family val="2"/>
      </rPr>
      <t xml:space="preserve">PRESENT TIME HK</t>
    </r>
  </si>
  <si>
    <t/>
    <r>
      <rPr>
        <u/>
        <sz val="10.5"/>
        <color theme="10"/>
        <rFont val="Calibri"/>
        <family val="2"/>
      </rPr>
      <t>gw@presenttime.com</t>
    </r>
  </si>
  <si>
    <t/>
    <r>
      <rPr>
        <u/>
        <sz val="10.5"/>
        <color theme="10"/>
        <rFont val="Calibri"/>
        <family val="2"/>
      </rPr>
      <t xml:space="preserve">ALIBABA COM HK</t>
    </r>
  </si>
  <si>
    <t/>
    <r>
      <rPr>
        <u/>
        <sz val="10.5"/>
        <color theme="10"/>
        <rFont val="Calibri"/>
        <family val="2"/>
      </rPr>
      <t>http://www.alibaba.com</t>
    </r>
  </si>
  <si>
    <t/>
    <r>
      <rPr>
        <u/>
        <sz val="10.5"/>
        <color theme="10"/>
        <rFont val="Calibri"/>
        <family val="2"/>
      </rPr>
      <t>alison.lam@alibaba-inc.com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</si>
  <si>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个人护理用具,其他,医药保健品及医疗器械,家具,家居装饰品,服装饰物及配件,餐厨用具</t>
    </r>
  </si>
  <si>
    <t/>
    <r>
      <rPr>
        <u/>
        <sz val="10.5"/>
        <color theme="10"/>
        <rFont val="Calibri"/>
        <family val="2"/>
      </rPr>
      <t xml:space="preserve">COMPTOIR METALLURGIQUE MAROCA</t>
    </r>
  </si>
  <si>
    <t/>
    <r>
      <rPr>
        <u/>
        <sz val="10.5"/>
        <color theme="10"/>
        <rFont val="Calibri"/>
        <family val="2"/>
      </rPr>
      <t>KIRAZ</t>
    </r>
  </si>
  <si>
    <t/>
    <r>
      <rPr>
        <u/>
        <sz val="10.5"/>
        <color theme="10"/>
        <rFont val="Calibri"/>
        <family val="2"/>
      </rPr>
      <t>http://www.kiraz.com</t>
    </r>
  </si>
  <si>
    <t/>
    <r>
      <rPr>
        <u/>
        <sz val="10.5"/>
        <color theme="10"/>
        <rFont val="Calibri"/>
        <family val="2"/>
      </rPr>
      <t xml:space="preserve">BASURRAH EST</t>
    </r>
  </si>
  <si>
    <t/>
    <r>
      <rPr>
        <u/>
        <sz val="10.5"/>
        <color theme="10"/>
        <rFont val="Calibri"/>
        <family val="2"/>
      </rPr>
      <t>basurrah@glasblok.com</t>
    </r>
  </si>
  <si>
    <t/>
    <r>
      <rPr>
        <u/>
        <sz val="10.5"/>
        <color theme="10"/>
        <rFont val="Calibri"/>
        <family val="2"/>
      </rPr>
      <t>http://www.glasblok.com</t>
    </r>
  </si>
  <si>
    <t/>
    <r>
      <rPr>
        <u/>
        <sz val="10.5"/>
        <color theme="10"/>
        <rFont val="Calibri"/>
        <family val="2"/>
      </rPr>
      <t xml:space="preserve">FORTUNE CHINA</t>
    </r>
  </si>
  <si>
    <t/>
    <r>
      <rPr>
        <u/>
        <sz val="10.5"/>
        <color theme="10"/>
        <rFont val="Calibri"/>
        <family val="2"/>
      </rPr>
      <t>waysroll@hkstar.com</t>
    </r>
  </si>
  <si>
    <t/>
    <r>
      <rPr>
        <u/>
        <sz val="10.5"/>
        <color theme="10"/>
        <rFont val="Calibri"/>
        <family val="2"/>
      </rPr>
      <t>bos.feh@superonline.com</t>
    </r>
  </si>
  <si>
    <t/>
    <r>
      <rPr>
        <u/>
        <sz val="10.5"/>
        <color theme="10"/>
        <rFont val="Calibri"/>
        <family val="2"/>
      </rPr>
      <t xml:space="preserve">BOS IMPORT-EXPORT</t>
    </r>
  </si>
  <si>
    <t/>
    <r>
      <rPr>
        <u/>
        <sz val="10.5"/>
        <color theme="10"/>
        <rFont val="Calibri"/>
        <family val="2"/>
      </rPr>
      <t xml:space="preserve">ACTIVO INTERNATIONAL</t>
    </r>
  </si>
  <si>
    <t/>
    <r>
      <rPr>
        <u/>
        <sz val="10.5"/>
        <color theme="10"/>
        <rFont val="Calibri"/>
        <family val="2"/>
      </rPr>
      <t>activo@so-net.net</t>
    </r>
    <r>
      <t>.tw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</si>
  <si>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体育及旅游休闲用品,其他,医药保健品及医疗器械,家具,家居装饰品,家用电器,建筑及装饰材料,服装饰物及配件,玩具,玻璃工艺品,电子消费品及信息产品,餐厨用具</t>
    </r>
  </si>
  <si>
    <t/>
    <r>
      <rPr>
        <u/>
        <sz val="10.5"/>
        <color theme="10"/>
        <rFont val="Calibri"/>
        <family val="2"/>
      </rPr>
      <t>http://www.so-net.net.tw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</si>
  <si>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五金,办公文具,医药保健品及医疗器械,卫浴设备,园林用品,家居用品,家居装饰品,玩具,电子消费品及信息产品,电子电气产品,礼品及赠品,钟表眼镜,鞋,食品,餐厨用具</t>
    </r>
  </si>
  <si>
    <t/>
    <r>
      <rPr>
        <u/>
        <sz val="10.5"/>
        <color theme="10"/>
        <rFont val="Calibri"/>
        <family val="2"/>
      </rPr>
      <t>andyccchen@pagic.net</t>
    </r>
  </si>
  <si>
    <t/>
    <r>
      <rPr>
        <u/>
        <sz val="10.5"/>
        <color theme="10"/>
        <rFont val="Calibri"/>
        <family val="2"/>
      </rPr>
      <t>http://www.ttnet.net</t>
    </r>
  </si>
  <si>
    <t/>
    <r>
      <rPr>
        <u/>
        <sz val="10.5"/>
        <color theme="10"/>
        <rFont val="Calibri"/>
        <family val="2"/>
      </rPr>
      <t xml:space="preserve">CHENQUANWEI INT L</t>
    </r>
  </si>
  <si>
    <t/>
    <r>
      <rPr>
        <u/>
        <sz val="10.5"/>
        <color theme="10"/>
        <rFont val="Calibri"/>
        <family val="2"/>
      </rPr>
      <t>http://www.woodiesdiy.com</t>
    </r>
  </si>
  <si>
    <t/>
    <r>
      <rPr>
        <u/>
        <sz val="10.5"/>
        <color theme="10"/>
        <rFont val="Calibri"/>
        <family val="2"/>
      </rPr>
      <t>brendan.morris@woodiesdiy.com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</si>
  <si>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体育及旅游休闲用品,其他,园林用品,家具,建筑及装饰材料,照明产品,玻璃工艺品,箱包,餐厨用具</t>
    </r>
  </si>
  <si>
    <t/>
    <r>
      <rPr>
        <u/>
        <sz val="10.5"/>
        <color theme="10"/>
        <rFont val="Calibri"/>
        <family val="2"/>
      </rPr>
      <t xml:space="preserve">WOODIE S DIY</t>
    </r>
  </si>
  <si>
    <t/>
    <r>
      <rPr>
        <u/>
        <sz val="10.5"/>
        <color theme="10"/>
        <rFont val="Calibri"/>
        <family val="2"/>
      </rPr>
      <t xml:space="preserve">SUPER MARKET BETHLEHEM</t>
    </r>
  </si>
  <si>
    <t/>
    <r>
      <rPr>
        <u/>
        <sz val="10.5"/>
        <color theme="10"/>
        <rFont val="Calibri"/>
        <family val="2"/>
      </rPr>
      <t>rmoudeh@yahoo.com</t>
    </r>
  </si>
  <si>
    <t/>
    <r>
      <rPr>
        <u/>
        <sz val="10.5"/>
        <color theme="10"/>
        <rFont val="Calibri"/>
        <family val="2"/>
      </rPr>
      <t xml:space="preserve">BOON &amp; COMPANY(PTE)LTD</t>
    </r>
  </si>
  <si>
    <t/>
    <r>
      <rPr>
        <u/>
        <sz val="10.5"/>
        <color theme="10"/>
        <rFont val="Calibri"/>
        <family val="2"/>
      </rPr>
      <t>boonco@pacific.net.sg</t>
    </r>
  </si>
  <si>
    <t/>
    <r>
      <rPr>
        <u/>
        <sz val="10.5"/>
        <color theme="10"/>
        <rFont val="Calibri"/>
        <family val="2"/>
      </rPr>
      <t>http://www.boon.com</t>
    </r>
  </si>
  <si>
    <t/>
    <r>
      <rPr>
        <u/>
        <sz val="10.5"/>
        <color theme="10"/>
        <rFont val="Calibri"/>
        <family val="2"/>
      </rPr>
      <t>RUFFO</t>
    </r>
  </si>
  <si>
    <t/>
    <r>
      <rPr>
        <u/>
        <sz val="10.5"/>
        <color theme="10"/>
        <rFont val="Calibri"/>
        <family val="2"/>
      </rPr>
      <t>ruffo@ruffo.it</t>
    </r>
  </si>
  <si>
    <t/>
    <r>
      <rPr>
        <u/>
        <sz val="10.5"/>
        <color theme="10"/>
        <rFont val="Calibri"/>
        <family val="2"/>
      </rPr>
      <t>http://www.ruffo.it</t>
    </r>
  </si>
  <si>
    <t/>
    <r>
      <rPr>
        <u/>
        <sz val="10.5"/>
        <color theme="10"/>
        <rFont val="Calibri"/>
        <family val="2"/>
      </rPr>
      <t xml:space="preserve">SHARP CORPORATION OF AUSTRALIA</t>
    </r>
  </si>
  <si>
    <t/>
    <r>
      <rPr>
        <u/>
        <sz val="10.5"/>
        <color theme="10"/>
        <rFont val="Calibri"/>
        <family val="2"/>
      </rPr>
      <t>http://www.sharp.net.au</t>
    </r>
  </si>
  <si>
    <t/>
    <r>
      <rPr>
        <u/>
        <sz val="10.5"/>
        <color theme="10"/>
        <rFont val="Calibri"/>
        <family val="2"/>
      </rPr>
      <t>PVE</t>
    </r>
  </si>
  <si>
    <t/>
    <r>
      <rPr>
        <u/>
        <sz val="10.5"/>
        <color theme="10"/>
        <rFont val="Calibri"/>
        <family val="2"/>
      </rPr>
      <t>preferences-sa@wanadoo.fr</t>
    </r>
  </si>
  <si>
    <t/>
    <r>
      <rPr>
        <u/>
        <sz val="10.5"/>
        <color theme="10"/>
        <rFont val="Calibri"/>
        <family val="2"/>
      </rPr>
      <t>SHARK</t>
    </r>
  </si>
  <si>
    <t/>
    <r>
      <rPr>
        <u/>
        <sz val="10.5"/>
        <color theme="10"/>
        <rFont val="Calibri"/>
        <family val="2"/>
      </rPr>
      <t>http://www.sharkltd.com</t>
    </r>
  </si>
  <si>
    <t/>
    <r>
      <rPr>
        <u/>
        <sz val="10.5"/>
        <color theme="10"/>
        <rFont val="Calibri"/>
        <family val="2"/>
      </rPr>
      <t xml:space="preserve">OWASCO BEVERAGE</t>
    </r>
  </si>
  <si>
    <t/>
    <r>
      <rPr>
        <u/>
        <sz val="10.5"/>
        <color theme="10"/>
        <rFont val="Calibri"/>
        <family val="2"/>
      </rPr>
      <t>http://www.owascobeverage.com</t>
    </r>
  </si>
  <si>
    <t/>
    <r>
      <rPr>
        <u/>
        <sz val="10.5"/>
        <color theme="10"/>
        <rFont val="Calibri"/>
        <family val="2"/>
      </rPr>
      <t xml:space="preserve">CAFE SELENA</t>
    </r>
  </si>
  <si>
    <t/>
    <r>
      <rPr>
        <u/>
        <sz val="10.5"/>
        <color theme="10"/>
        <rFont val="Calibri"/>
        <family val="2"/>
      </rPr>
      <t>http://www.selena.com</t>
    </r>
  </si>
  <si>
    <t/>
    <r>
      <rPr>
        <u/>
        <sz val="10.5"/>
        <color theme="10"/>
        <rFont val="Calibri"/>
        <family val="2"/>
      </rPr>
      <t xml:space="preserve">PARAMOUNT LIFE &amp; GENERAL INSURANCE</t>
    </r>
  </si>
  <si>
    <t/>
    <r>
      <rPr>
        <u/>
        <sz val="10.5"/>
        <color theme="10"/>
        <rFont val="Calibri"/>
        <family val="2"/>
      </rPr>
      <t>http://www.paramount.com.ph</t>
    </r>
  </si>
  <si>
    <t/>
    <r>
      <rPr>
        <u/>
        <sz val="10.5"/>
        <color theme="10"/>
        <rFont val="Calibri"/>
        <family val="2"/>
      </rPr>
      <t>insure@paramount.com.ph</t>
    </r>
  </si>
  <si>
    <t/>
    <r>
      <rPr>
        <u/>
        <sz val="10.5"/>
        <color theme="10"/>
        <rFont val="Calibri"/>
        <family val="2"/>
      </rPr>
      <t>albertegbebu@yahoo.com</t>
    </r>
  </si>
  <si>
    <t/>
    <r>
      <rPr>
        <u/>
        <sz val="10.5"/>
        <color theme="10"/>
        <rFont val="Calibri"/>
        <family val="2"/>
      </rPr>
      <t xml:space="preserve">CHIDUBEM INVESTMENTS</t>
    </r>
  </si>
  <si>
    <t/>
    <r>
      <rPr>
        <u/>
        <sz val="10.5"/>
        <color theme="10"/>
        <rFont val="Calibri"/>
        <family val="2"/>
      </rPr>
      <t>jscheidler@bakerycrafts.com</t>
    </r>
  </si>
  <si>
    <t/>
    <r>
      <rPr>
        <u/>
        <sz val="10.5"/>
        <color theme="10"/>
        <rFont val="Calibri"/>
        <family val="2"/>
      </rPr>
      <t xml:space="preserve">BAKERY CRAFTS</t>
    </r>
  </si>
  <si>
    <t/>
    <r>
      <rPr>
        <u/>
        <sz val="10.5"/>
        <color theme="10"/>
        <rFont val="Calibri"/>
        <family val="2"/>
      </rPr>
      <t>http://www.bakerycrafts.com</t>
    </r>
  </si>
  <si>
    <t/>
    <r>
      <rPr>
        <u/>
        <sz val="10.5"/>
        <color theme="10"/>
        <rFont val="Calibri"/>
        <family val="2"/>
      </rPr>
      <t xml:space="preserve">AKYENABO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</si>
  <si>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其他,医药保健品及医疗器械,家具,家用纺织品,建筑及装饰材料,照明产品,玻璃工艺品,节日用品,钟表眼镜,餐厨用具</t>
    </r>
  </si>
  <si>
    <t/>
    <r>
      <rPr>
        <u/>
        <sz val="10.5"/>
        <color theme="10"/>
        <rFont val="Calibri"/>
        <family val="2"/>
      </rPr>
      <t>achinabo@yahoo.co.uk</t>
    </r>
  </si>
  <si>
    <t/>
    <r>
      <rPr>
        <u/>
        <sz val="10.5"/>
        <color theme="10"/>
        <rFont val="Calibri"/>
        <family val="2"/>
      </rPr>
      <t>http://www.bergshanberg.com</t>
    </r>
  </si>
  <si>
    <t/>
    <r>
      <rPr>
        <u/>
        <sz val="10.5"/>
        <color theme="10"/>
        <rFont val="Calibri"/>
        <family val="2"/>
      </rPr>
      <t xml:space="preserve">BERG SHAN BERG PROMOTION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</si>
  <si>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五金,体育及旅游休闲用品,其他,家用电器,家用纺织品,服装饰物及配件,玻璃工艺品,电子消费品及信息产品,箱包,鞋,餐厨用具</t>
    </r>
  </si>
  <si>
    <t/>
    <r>
      <rPr>
        <u/>
        <sz val="10.5"/>
        <color theme="10"/>
        <rFont val="Calibri"/>
        <family val="2"/>
      </rPr>
      <t>asa@bergshanberg.com</t>
    </r>
  </si>
  <si>
    <t/>
    <r>
      <rPr>
        <u/>
        <sz val="10.5"/>
        <color theme="10"/>
        <rFont val="Calibri"/>
        <family val="2"/>
      </rPr>
      <t>ssr-produkt@t-online.de</t>
    </r>
  </si>
  <si>
    <t/>
    <r>
      <rPr>
        <u/>
        <sz val="10.5"/>
        <color theme="10"/>
        <rFont val="Calibri"/>
        <family val="2"/>
      </rPr>
      <t>http://www.dipse.com</t>
    </r>
  </si>
  <si>
    <t/>
    <r>
      <rPr>
        <u/>
        <sz val="10.5"/>
        <color theme="10"/>
        <rFont val="Calibri"/>
        <family val="2"/>
      </rPr>
      <t>DIPSE</t>
    </r>
  </si>
  <si>
    <t/>
    <r>
      <rPr>
        <u/>
        <sz val="10.5"/>
        <color theme="10"/>
        <rFont val="Calibri"/>
        <family val="2"/>
      </rPr>
      <t xml:space="preserve">HANYOUNG BEST</t>
    </r>
  </si>
  <si>
    <t/>
    <r>
      <rPr>
        <u/>
        <sz val="10.5"/>
        <color theme="10"/>
        <rFont val="Calibri"/>
        <family val="2"/>
      </rPr>
      <t>http://www.steamcleaner.co.kr</t>
    </r>
  </si>
  <si>
    <t/>
    <r>
      <rPr>
        <u/>
        <sz val="10.5"/>
        <color theme="10"/>
        <rFont val="Calibri"/>
        <family val="2"/>
      </rPr>
      <t>rhahn@steamcleaner.co</t>
    </r>
    <r>
      <t>.kr</t>
    </r>
  </si>
  <si>
    <t/>
    <r>
      <rPr>
        <u/>
        <sz val="10.5"/>
        <color theme="10"/>
        <rFont val="Calibri"/>
        <family val="2"/>
      </rPr>
      <t xml:space="preserve">
T F T EDUCATIONAL SUPPLIES</t>
    </r>
  </si>
  <si>
    <t/>
    <r>
      <rPr>
        <u/>
        <sz val="10.5"/>
        <color theme="10"/>
        <rFont val="Calibri"/>
        <family val="2"/>
      </rPr>
      <t>darrengrundy1@aol.com</t>
    </r>
  </si>
  <si>
    <t/>
    <r>
      <rPr>
        <u/>
        <sz val="10.5"/>
        <color theme="10"/>
        <rFont val="Calibri"/>
        <family val="2"/>
      </rPr>
      <t>http://www.ats-global.com</t>
    </r>
  </si>
  <si>
    <t/>
    <r>
      <rPr>
        <u/>
        <sz val="10.5"/>
        <color theme="10"/>
        <rFont val="Calibri"/>
        <family val="2"/>
      </rPr>
      <t xml:space="preserve">SYAMETRO HOLDINGS SDN</t>
    </r>
  </si>
  <si>
    <t/>
    <r>
      <rPr>
        <u/>
        <sz val="10.5"/>
        <color theme="10"/>
        <rFont val="Calibri"/>
        <family val="2"/>
      </rPr>
      <t>http://www.ablereach.com.my</t>
    </r>
  </si>
  <si>
    <t/>
    <r>
      <rPr>
        <u/>
        <sz val="10.5"/>
        <color theme="10"/>
        <rFont val="Calibri"/>
        <family val="2"/>
      </rPr>
      <t>arm3@tm.net.my</t>
    </r>
  </si>
  <si>
    <t/>
    <r>
      <rPr>
        <u/>
        <sz val="10.5"/>
        <color theme="10"/>
        <rFont val="Calibri"/>
        <family val="2"/>
      </rPr>
      <t>MOFFAT</t>
    </r>
  </si>
  <si>
    <t/>
    <r>
      <rPr>
        <u/>
        <sz val="10.5"/>
        <color theme="10"/>
        <rFont val="Calibri"/>
        <family val="2"/>
      </rPr>
      <t>sales@ermoffat.com</t>
    </r>
  </si>
  <si>
    <t/>
    <r>
      <rPr>
        <u/>
        <sz val="10.5"/>
        <color theme="10"/>
        <rFont val="Calibri"/>
        <family val="2"/>
      </rPr>
      <t>http://www.ermoffat.com</t>
    </r>
  </si>
  <si>
    <t/>
    <r>
      <rPr>
        <u/>
        <sz val="10.5"/>
        <color theme="10"/>
        <rFont val="Calibri"/>
        <family val="2"/>
      </rPr>
      <t>http://www.slaviero.com.br</t>
    </r>
  </si>
  <si>
    <t/>
    <r>
      <rPr>
        <u/>
        <sz val="10.5"/>
        <color theme="10"/>
        <rFont val="Calibri"/>
        <family val="2"/>
      </rPr>
      <t xml:space="preserve">SLAVIERO PALACE HOTEL</t>
    </r>
  </si>
  <si>
    <t/>
    <r>
      <rPr>
        <u/>
        <sz val="10.5"/>
        <color theme="10"/>
        <rFont val="Calibri"/>
        <family val="2"/>
      </rPr>
      <t>info@hotelslaviero.com.br</t>
    </r>
  </si>
  <si>
    <t/>
    <r>
      <rPr>
        <u/>
        <sz val="10.5"/>
        <color theme="10"/>
        <rFont val="Calibri"/>
        <family val="2"/>
      </rPr>
      <t>acehk@acemk.com.hk</t>
    </r>
  </si>
  <si>
    <t/>
    <r>
      <rPr>
        <u/>
        <sz val="10.5"/>
        <color theme="10"/>
        <rFont val="Calibri"/>
        <family val="2"/>
      </rPr>
      <t>http://www.acemk.com.hk</t>
    </r>
  </si>
  <si>
    <t/>
    <r>
      <rPr>
        <u/>
        <sz val="10.5"/>
        <color theme="10"/>
        <rFont val="Calibri"/>
        <family val="2"/>
      </rPr>
      <t xml:space="preserve">ACEMARK EXPORTS (H K )</t>
    </r>
  </si>
  <si>
    <t/>
    <r>
      <rPr>
        <u/>
        <sz val="10.5"/>
        <color theme="10"/>
        <rFont val="Calibri"/>
        <family val="2"/>
      </rPr>
      <t>AVINAL</t>
    </r>
  </si>
  <si>
    <t/>
    <r>
      <rPr>
        <u/>
        <sz val="10.5"/>
        <color theme="10"/>
        <rFont val="Calibri"/>
        <family val="2"/>
      </rPr>
      <t>avi2000@adinet.com.uy</t>
    </r>
  </si>
  <si>
    <t/>
    <r>
      <rPr>
        <u/>
        <sz val="10.5"/>
        <color theme="10"/>
        <rFont val="Calibri"/>
        <family val="2"/>
      </rPr>
      <t>http://www.avinal.com.co</t>
    </r>
  </si>
  <si>
    <t/>
    <r>
      <rPr>
        <u/>
        <sz val="10.5"/>
        <color theme="10"/>
        <rFont val="Calibri"/>
        <family val="2"/>
      </rPr>
      <t>info@advantagemaint.com</t>
    </r>
  </si>
  <si>
    <t/>
    <r>
      <rPr>
        <u/>
        <sz val="10.5"/>
        <color theme="10"/>
        <rFont val="Calibri"/>
        <family val="2"/>
      </rPr>
      <t xml:space="preserve">ADVANTAGE MAINTENANCE PRODUCTS</t>
    </r>
  </si>
  <si>
    <t/>
    <r>
      <rPr>
        <u/>
        <sz val="10.5"/>
        <color theme="10"/>
        <rFont val="Calibri"/>
        <family val="2"/>
      </rPr>
      <t>http://www.advantagemaint.com</t>
    </r>
  </si>
  <si>
    <t/>
    <r>
      <rPr>
        <u/>
        <sz val="10.5"/>
        <color theme="10"/>
        <rFont val="Calibri"/>
        <family val="2"/>
      </rPr>
      <t xml:space="preserve">DINH PARTNERS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</si>
  <si>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其他,建筑及装饰材料,玻璃工艺品,电子消费品及信息产品,节日用品,餐厨用具</t>
    </r>
  </si>
  <si>
    <t/>
    <r>
      <rPr>
        <u/>
        <sz val="10.5"/>
        <color theme="10"/>
        <rFont val="Calibri"/>
        <family val="2"/>
      </rPr>
      <t>contac@dinhpartners.com</t>
    </r>
  </si>
  <si>
    <t/>
    <r>
      <rPr>
        <u/>
        <sz val="10.5"/>
        <color theme="10"/>
        <rFont val="Calibri"/>
        <family val="2"/>
      </rPr>
      <t>http://www.dinhpartners.com</t>
    </r>
  </si>
  <si>
    <t/>
    <r>
      <rPr>
        <u/>
        <sz val="10.5"/>
        <color theme="10"/>
        <rFont val="Calibri"/>
        <family val="2"/>
      </rPr>
      <t xml:space="preserve">SWALLINGS EXPORT</t>
    </r>
  </si>
  <si>
    <t/>
    <r>
      <rPr>
        <u/>
        <sz val="10.5"/>
        <color theme="10"/>
        <rFont val="Calibri"/>
        <family val="2"/>
      </rPr>
      <t>niklas.swalling@swalling.se</t>
    </r>
  </si>
  <si>
    <t/>
    <r>
      <rPr>
        <u/>
        <sz val="10.5"/>
        <color theme="10"/>
        <rFont val="Calibri"/>
        <family val="2"/>
      </rPr>
      <t>http://www.swalling.se</t>
    </r>
  </si>
  <si>
    <t/>
    <r>
      <rPr>
        <u/>
        <sz val="10.5"/>
        <color theme="10"/>
        <rFont val="Calibri"/>
        <family val="2"/>
      </rPr>
      <t>evecom@menara.ma</t>
    </r>
  </si>
  <si>
    <t/>
    <r>
      <rPr>
        <u/>
        <sz val="10.5"/>
        <color theme="10"/>
        <rFont val="Calibri"/>
        <family val="2"/>
      </rPr>
      <t xml:space="preserve">EVE NEGOCE</t>
    </r>
  </si>
  <si>
    <t/>
    <r>
      <rPr>
        <u/>
        <sz val="10.5"/>
        <color theme="10"/>
        <rFont val="Calibri"/>
        <family val="2"/>
      </rPr>
      <t>MOKKI</t>
    </r>
  </si>
  <si>
    <t/>
    <r>
      <rPr>
        <u/>
        <sz val="10.5"/>
        <color theme="10"/>
        <rFont val="Calibri"/>
        <family val="2"/>
      </rPr>
      <t>http://www.mokki.fi</t>
    </r>
  </si>
  <si>
    <t/>
    <r>
      <rPr>
        <u/>
        <sz val="10.5"/>
        <color theme="10"/>
        <rFont val="Calibri"/>
        <family val="2"/>
      </rPr>
      <t xml:space="preserve">AMERICAN RESTAURANT EQUIPMENT</t>
    </r>
  </si>
  <si>
    <t/>
    <r>
      <rPr>
        <u/>
        <sz val="10.5"/>
        <color theme="10"/>
        <rFont val="Calibri"/>
        <family val="2"/>
      </rPr>
      <t>aaintl_lyman1@yahoo.com.cn</t>
    </r>
  </si>
  <si>
    <t/>
    <r>
      <rPr>
        <u/>
        <sz val="10.5"/>
        <color theme="10"/>
        <rFont val="Calibri"/>
        <family val="2"/>
      </rPr>
      <t>http://www.i-are.com</t>
    </r>
  </si>
  <si>
    <t/>
    <r>
      <rPr>
        <u/>
        <sz val="10.5"/>
        <color theme="10"/>
        <rFont val="Calibri"/>
        <family val="2"/>
      </rPr>
      <t xml:space="preserve">JARIBU CREDIT TRADERS</t>
    </r>
  </si>
  <si>
    <t/>
    <r>
      <rPr>
        <u/>
        <sz val="10.5"/>
        <color theme="10"/>
        <rFont val="Calibri"/>
        <family val="2"/>
      </rPr>
      <t>jaribu@africaonline.co</t>
    </r>
    <r>
      <t>.ke</t>
    </r>
  </si>
  <si>
    <t/>
    <r>
      <rPr>
        <u/>
        <sz val="10.5"/>
        <color theme="10"/>
        <rFont val="Calibri"/>
        <family val="2"/>
      </rPr>
      <t xml:space="preserve">COTE VERSAILLES</t>
    </r>
  </si>
  <si>
    <t/>
    <r>
      <rPr>
        <u/>
        <sz val="10.5"/>
        <color theme="10"/>
        <rFont val="Calibri"/>
        <family val="2"/>
      </rPr>
      <t>cote.versailles@usa.net</t>
    </r>
  </si>
  <si>
    <t/>
    <r>
      <rPr>
        <u/>
        <sz val="10.5"/>
        <color theme="10"/>
        <rFont val="Calibri"/>
        <family val="2"/>
      </rPr>
      <t>http://www.coteversailles.fr</t>
    </r>
  </si>
  <si>
    <t/>
    <r>
      <rPr>
        <u/>
        <sz val="10.5"/>
        <color theme="10"/>
        <rFont val="Calibri"/>
        <family val="2"/>
      </rPr>
      <t xml:space="preserve">ALPHA ENGINEERING</t>
    </r>
  </si>
  <si>
    <t/>
    <r>
      <rPr>
        <u/>
        <sz val="10.5"/>
        <color theme="10"/>
        <rFont val="Calibri"/>
        <family val="2"/>
      </rPr>
      <t>http://www.alphaengineering.co.nz</t>
    </r>
  </si>
  <si>
    <t/>
    <r>
      <rPr>
        <u/>
        <sz val="10.5"/>
        <color theme="10"/>
        <rFont val="Calibri"/>
        <family val="2"/>
      </rPr>
      <t xml:space="preserve">BRITISH FITTINGS CO (SCOTLAND)</t>
    </r>
  </si>
  <si>
    <t/>
    <r>
      <rPr>
        <u/>
        <sz val="10.5"/>
        <color theme="10"/>
        <rFont val="Calibri"/>
        <family val="2"/>
      </rPr>
      <t xml:space="preserve">KORKMAZ DIS TICARET LTD STI</t>
    </r>
  </si>
  <si>
    <t/>
    <r>
      <rPr>
        <u/>
        <sz val="10.5"/>
        <color theme="10"/>
        <rFont val="Calibri"/>
        <family val="2"/>
      </rPr>
      <t>tarik@korkmaz.com.tr</t>
    </r>
  </si>
  <si>
    <t/>
    <r>
      <rPr>
        <u/>
        <sz val="10.5"/>
        <color theme="10"/>
        <rFont val="Calibri"/>
        <family val="2"/>
      </rPr>
      <t>http://www.korkmaz.com.tr</t>
    </r>
  </si>
  <si>
    <t/>
    <r>
      <rPr>
        <u/>
        <sz val="10.5"/>
        <color theme="10"/>
        <rFont val="Calibri"/>
        <family val="2"/>
      </rPr>
      <t>post@contacto.de</t>
    </r>
  </si>
  <si>
    <t/>
    <r>
      <rPr>
        <u/>
        <sz val="10.5"/>
        <color theme="10"/>
        <rFont val="Calibri"/>
        <family val="2"/>
      </rPr>
      <t xml:space="preserve">CONTACTO BANDER</t>
    </r>
  </si>
  <si>
    <t/>
    <r>
      <rPr>
        <u/>
        <sz val="10.5"/>
        <color theme="10"/>
        <rFont val="Calibri"/>
        <family val="2"/>
      </rPr>
      <t>http://www.contacto.de</t>
    </r>
  </si>
  <si>
    <t/>
    <r>
      <rPr>
        <u/>
        <sz val="10.5"/>
        <color theme="10"/>
        <rFont val="Calibri"/>
        <family val="2"/>
      </rPr>
      <t xml:space="preserve">NIOKUNITARO SHOTEN</t>
    </r>
  </si>
  <si>
    <t/>
    <r>
      <rPr>
        <u/>
        <sz val="10.5"/>
        <color theme="10"/>
        <rFont val="Calibri"/>
        <family val="2"/>
      </rPr>
      <t xml:space="preserve">GALLER STAHLBAU &amp; LAGERTECHNIK GMBH &amp;</t>
    </r>
  </si>
  <si>
    <t/>
    <r>
      <rPr>
        <u/>
        <sz val="10.5"/>
        <color theme="10"/>
        <rFont val="Calibri"/>
        <family val="2"/>
      </rPr>
      <t>http://www.galler.de</t>
    </r>
  </si>
  <si>
    <t/>
    <r>
      <rPr>
        <u/>
        <sz val="10.5"/>
        <color theme="10"/>
        <rFont val="Calibri"/>
        <family val="2"/>
      </rPr>
      <t>galler@galler.de</t>
    </r>
  </si>
  <si>
    <t/>
    <r>
      <rPr>
        <u/>
        <sz val="10.5"/>
        <color theme="10"/>
        <rFont val="Calibri"/>
        <family val="2"/>
      </rPr>
      <t>http://www.pcs.com.sg</t>
    </r>
  </si>
  <si>
    <t/>
    <r>
      <rPr>
        <u/>
        <sz val="10.5"/>
        <color theme="10"/>
        <rFont val="Calibri"/>
        <family val="2"/>
      </rPr>
      <t>info@pcs.com.sg</t>
    </r>
  </si>
  <si>
    <t/>
    <r>
      <rPr>
        <u/>
        <sz val="10.5"/>
        <color theme="10"/>
        <rFont val="Calibri"/>
        <family val="2"/>
      </rPr>
      <t xml:space="preserve">TIPEX TRADING</t>
    </r>
  </si>
  <si>
    <t/>
    <r>
      <rPr>
        <u/>
        <sz val="10.5"/>
        <color theme="10"/>
        <rFont val="Calibri"/>
        <family val="2"/>
      </rPr>
      <t xml:space="preserve">BATAVIER METAALWARENFABRIEK</t>
    </r>
  </si>
  <si>
    <t/>
    <r>
      <rPr>
        <u/>
        <sz val="10.5"/>
        <color theme="10"/>
        <rFont val="Calibri"/>
        <family val="2"/>
      </rPr>
      <t>http://www.jedbelt.com</t>
    </r>
  </si>
  <si>
    <t/>
    <r>
      <rPr>
        <u/>
        <sz val="10.5"/>
        <color theme="10"/>
        <rFont val="Calibri"/>
        <family val="2"/>
      </rPr>
      <t>mail@briasdenon.nl</t>
    </r>
  </si>
  <si>
    <t/>
    <r>
      <rPr>
        <u/>
        <sz val="10.5"/>
        <color theme="10"/>
        <rFont val="Calibri"/>
        <family val="2"/>
      </rPr>
      <t>govindexp71_cal@yahoo.com</t>
    </r>
  </si>
  <si>
    <t/>
    <r>
      <rPr>
        <u/>
        <sz val="10.5"/>
        <color theme="10"/>
        <rFont val="Calibri"/>
        <family val="2"/>
      </rPr>
      <t xml:space="preserve">GOVIND EXPORTS INTERNATIONAL</t>
    </r>
  </si>
  <si>
    <t/>
    <r>
      <rPr>
        <u/>
        <sz val="10.5"/>
        <color theme="10"/>
        <rFont val="Calibri"/>
        <family val="2"/>
      </rPr>
      <t>http://www.fort-fimll.sc.us</t>
    </r>
  </si>
  <si>
    <t/>
    <r>
      <rPr>
        <u/>
        <sz val="10.5"/>
        <color theme="10"/>
        <rFont val="Calibri"/>
        <family val="2"/>
      </rPr>
      <t xml:space="preserve">SPRINGFIELD ELEMENTARY SCHOOL</t>
    </r>
  </si>
  <si>
    <t/>
    <r>
      <rPr>
        <u/>
        <sz val="10.5"/>
        <color theme="10"/>
        <rFont val="Calibri"/>
        <family val="2"/>
      </rPr>
      <t>http://www.bb.mbn.or.jp</t>
    </r>
  </si>
  <si>
    <t/>
    <r>
      <rPr>
        <u/>
        <sz val="10.5"/>
        <color theme="10"/>
        <rFont val="Calibri"/>
        <family val="2"/>
      </rPr>
      <t>tannno@bb.mbn.or.jp</t>
    </r>
  </si>
  <si>
    <t/>
    <r>
      <rPr>
        <u/>
        <sz val="10.5"/>
        <color theme="10"/>
        <rFont val="Calibri"/>
        <family val="2"/>
      </rPr>
      <t xml:space="preserve">GRETZKY ENTERPRISE</t>
    </r>
  </si>
  <si>
    <t/>
    <r>
      <rPr>
        <u/>
        <sz val="10.5"/>
        <color theme="10"/>
        <rFont val="Calibri"/>
        <family val="2"/>
      </rPr>
      <t xml:space="preserve">EE HING RESOURCES</t>
    </r>
  </si>
  <si>
    <t/>
    <r>
      <rPr>
        <u/>
        <sz val="10.5"/>
        <color theme="10"/>
        <rFont val="Calibri"/>
        <family val="2"/>
      </rPr>
      <t>eehing@netvigator.com</t>
    </r>
  </si>
  <si>
    <t/>
    <r>
      <rPr>
        <u/>
        <sz val="10.5"/>
        <color theme="10"/>
        <rFont val="Calibri"/>
        <family val="2"/>
      </rPr>
      <t xml:space="preserve">ANDREWS PARKE</t>
    </r>
  </si>
  <si>
    <t/>
    <r>
      <rPr>
        <u/>
        <sz val="10.5"/>
        <color theme="10"/>
        <rFont val="Calibri"/>
        <family val="2"/>
      </rPr>
      <t>admin@andrewsparke.co.uk</t>
    </r>
  </si>
  <si>
    <t/>
    <r>
      <rPr>
        <u/>
        <sz val="10.5"/>
        <color theme="10"/>
        <rFont val="Calibri"/>
        <family val="2"/>
      </rPr>
      <t>http://www.andrewsparke.co.uk</t>
    </r>
  </si>
  <si>
    <t/>
    <r>
      <rPr>
        <u/>
        <sz val="10.5"/>
        <color theme="10"/>
        <rFont val="Calibri"/>
        <family val="2"/>
      </rPr>
      <t>ritachui@pacific.net.hk</t>
    </r>
  </si>
  <si>
    <t/>
    <r>
      <rPr>
        <u/>
        <sz val="10.5"/>
        <color theme="10"/>
        <rFont val="Calibri"/>
        <family val="2"/>
      </rPr>
      <t xml:space="preserve">PERSONAL TOUCH PROMOTIONS</t>
    </r>
  </si>
  <si>
    <t/>
    <r>
      <rPr>
        <u/>
        <sz val="10.5"/>
        <color theme="10"/>
        <rFont val="Calibri"/>
        <family val="2"/>
      </rPr>
      <t xml:space="preserve">ALMAZYED TRAIDING</t>
    </r>
  </si>
  <si>
    <t/>
    <r>
      <rPr>
        <u/>
        <sz val="10.5"/>
        <color theme="10"/>
        <rFont val="Calibri"/>
        <family val="2"/>
      </rPr>
      <t>http://www.almoayyedintl.com</t>
    </r>
  </si>
  <si>
    <t/>
    <r>
      <rPr>
        <u/>
        <sz val="10.5"/>
        <color theme="10"/>
        <rFont val="Calibri"/>
        <family val="2"/>
      </rPr>
      <t>k_artz@yahoo.com</t>
    </r>
  </si>
  <si>
    <t/>
    <r>
      <rPr>
        <u/>
        <sz val="10.5"/>
        <color theme="10"/>
        <rFont val="Calibri"/>
        <family val="2"/>
      </rPr>
      <t>http://www.ajt.dk</t>
    </r>
  </si>
  <si>
    <t/>
    <r>
      <rPr>
        <u/>
        <sz val="10.5"/>
        <color theme="10"/>
        <rFont val="Calibri"/>
        <family val="2"/>
      </rPr>
      <t>THUROEE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</si>
  <si>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其他,办公文具,医药保健品及医疗器械,家具,家用电器,工艺陶瓷,照明产品,电子电气产品,车辆,餐厨用具</t>
    </r>
  </si>
  <si>
    <t/>
    <r>
      <rPr>
        <u/>
        <sz val="10.5"/>
        <color theme="10"/>
        <rFont val="Calibri"/>
        <family val="2"/>
      </rPr>
      <t>import@ajt.dk</t>
    </r>
  </si>
  <si>
    <t/>
    <r>
      <rPr>
        <u/>
        <sz val="10.5"/>
        <color theme="10"/>
        <rFont val="Calibri"/>
        <family val="2"/>
      </rPr>
      <t xml:space="preserve">AL-ANDALUS TRADING CO W L L</t>
    </r>
  </si>
  <si>
    <t/>
    <r>
      <rPr>
        <u/>
        <sz val="10.5"/>
        <color theme="10"/>
        <rFont val="Calibri"/>
        <family val="2"/>
      </rPr>
      <t xml:space="preserve">SUNBURST BOTTLE</t>
    </r>
  </si>
  <si>
    <t/>
    <r>
      <rPr>
        <u/>
        <sz val="10.5"/>
        <color theme="10"/>
        <rFont val="Calibri"/>
        <family val="2"/>
      </rPr>
      <t>http://www.sunburstbottle.com</t>
    </r>
  </si>
  <si>
    <t/>
    <r>
      <rPr>
        <u/>
        <sz val="10.5"/>
        <color theme="10"/>
        <rFont val="Calibri"/>
        <family val="2"/>
      </rPr>
      <t>http://www.walden.co.jp</t>
    </r>
  </si>
  <si>
    <t/>
    <r>
      <rPr>
        <u/>
        <sz val="10.5"/>
        <color theme="10"/>
        <rFont val="Calibri"/>
        <family val="2"/>
      </rPr>
      <t>apex@walden.co</t>
    </r>
    <r>
      <t>.jp</t>
    </r>
  </si>
  <si>
    <t/>
    <r>
      <rPr>
        <u/>
        <sz val="10.5"/>
        <color theme="10"/>
        <rFont val="Calibri"/>
        <family val="2"/>
      </rPr>
      <t xml:space="preserve">APEX WALDEN</t>
    </r>
  </si>
  <si>
    <t/>
    <r>
      <rPr>
        <u/>
        <sz val="10.5"/>
        <color theme="10"/>
        <rFont val="Calibri"/>
        <family val="2"/>
      </rPr>
      <t>almustafagmts@yahoo.com</t>
    </r>
  </si>
  <si>
    <t/>
    <r>
      <rPr>
        <u/>
        <sz val="10.5"/>
        <color theme="10"/>
        <rFont val="Calibri"/>
        <family val="2"/>
      </rPr>
      <t xml:space="preserve">AL MUSTAFA GARMENTS</t>
    </r>
  </si>
  <si>
    <t/>
    <r>
      <rPr>
        <u/>
        <sz val="10.5"/>
        <color theme="10"/>
        <rFont val="Calibri"/>
        <family val="2"/>
      </rPr>
      <t>AESA</t>
    </r>
  </si>
  <si>
    <t/>
    <r>
      <rPr>
        <u/>
        <sz val="10.5"/>
        <color theme="10"/>
        <rFont val="Calibri"/>
        <family val="2"/>
      </rPr>
      <t>http://www.ariston.es</t>
    </r>
  </si>
  <si>
    <t/>
    <r>
      <rPr>
        <u/>
        <sz val="10.5"/>
        <color theme="10"/>
        <rFont val="Calibri"/>
        <family val="2"/>
      </rPr>
      <t>ariston@ariston.es</t>
    </r>
  </si>
  <si>
    <t/>
    <r>
      <rPr>
        <u/>
        <sz val="10.5"/>
        <color theme="10"/>
        <rFont val="Calibri"/>
        <family val="2"/>
      </rPr>
      <t xml:space="preserve">SCHWER PRAEZISION</t>
    </r>
  </si>
  <si>
    <t/>
    <r>
      <rPr>
        <u/>
        <sz val="10.5"/>
        <color theme="10"/>
        <rFont val="Calibri"/>
        <family val="2"/>
      </rPr>
      <t>http://www.schwer.bz</t>
    </r>
  </si>
  <si>
    <t/>
    <r>
      <rPr>
        <u/>
        <sz val="10.5"/>
        <color theme="10"/>
        <rFont val="Calibri"/>
        <family val="2"/>
      </rPr>
      <t xml:space="preserve">KHAN USMAN ASHRAF TRADERS</t>
    </r>
  </si>
  <si>
    <t/>
    <r>
      <rPr>
        <u/>
        <sz val="10.5"/>
        <color theme="10"/>
        <rFont val="Calibri"/>
        <family val="2"/>
      </rPr>
      <t>khantrader786@yahoo.com.cn</t>
    </r>
  </si>
  <si>
    <t/>
    <r>
      <rPr>
        <u/>
        <sz val="10.5"/>
        <color theme="10"/>
        <rFont val="Calibri"/>
        <family val="2"/>
      </rPr>
      <t>http://www.morva.net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</si>
  <si>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其他,办公文具,建筑及装饰材料,服装饰物及配件,汽车配件,照明产品,箱包,食品,餐厨用具</t>
    </r>
  </si>
  <si>
    <t/>
    <r>
      <rPr>
        <u/>
        <sz val="10.5"/>
        <color theme="10"/>
        <rFont val="Calibri"/>
        <family val="2"/>
      </rPr>
      <t>dinaco@morva.net</t>
    </r>
  </si>
  <si>
    <t/>
    <r>
      <rPr>
        <u/>
        <sz val="10.5"/>
        <color theme="10"/>
        <rFont val="Calibri"/>
        <family val="2"/>
      </rPr>
      <t xml:space="preserve">BASHIR ASIA</t>
    </r>
  </si>
  <si>
    <t/>
    <r>
      <rPr>
        <u/>
        <sz val="10.5"/>
        <color theme="10"/>
        <rFont val="Calibri"/>
        <family val="2"/>
      </rPr>
      <t>boxstore@skynet.be</t>
    </r>
  </si>
  <si>
    <t/>
    <r>
      <rPr>
        <u/>
        <sz val="10.5"/>
        <color theme="10"/>
        <rFont val="Calibri"/>
        <family val="2"/>
      </rPr>
      <t xml:space="preserve">
THE BOX STORE</t>
    </r>
  </si>
  <si>
    <t/>
    <r>
      <rPr>
        <u/>
        <sz val="10.5"/>
        <color theme="10"/>
        <rFont val="Calibri"/>
        <family val="2"/>
      </rPr>
      <t>http://www.theboxstoretx.com</t>
    </r>
  </si>
  <si>
    <t/>
    <r>
      <rPr>
        <u/>
        <sz val="10.5"/>
        <color theme="10"/>
        <rFont val="Calibri"/>
        <family val="2"/>
      </rPr>
      <t>http://www.comnet.com.ar</t>
    </r>
  </si>
  <si>
    <t/>
    <r>
      <rPr>
        <u/>
        <sz val="10.5"/>
        <color theme="10"/>
        <rFont val="Calibri"/>
        <family val="2"/>
      </rPr>
      <t>pm-trading-int@comnet.com.ar</t>
    </r>
  </si>
  <si>
    <t/>
    <r>
      <rPr>
        <u/>
        <sz val="10.5"/>
        <color theme="10"/>
        <rFont val="Calibri"/>
        <family val="2"/>
      </rPr>
      <t xml:space="preserve">RICHMOND INT 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</si>
  <si>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医药保健品及医疗器械,园林用品,家具,服装饰物及配件,玻璃工艺品,食品,餐厨用具</t>
    </r>
  </si>
  <si>
    <t/>
    <r>
      <rPr>
        <u/>
        <sz val="10.5"/>
        <color theme="10"/>
        <rFont val="Calibri"/>
        <family val="2"/>
      </rPr>
      <t xml:space="preserve">RAS SERVICE</t>
    </r>
  </si>
  <si>
    <t/>
    <r>
      <rPr>
        <u/>
        <sz val="10.5"/>
        <color theme="10"/>
        <rFont val="Calibri"/>
        <family val="2"/>
      </rPr>
      <t xml:space="preserve">BENCHAN TRADERS</t>
    </r>
  </si>
  <si>
    <t/>
    <r>
      <rPr>
        <u/>
        <sz val="10.5"/>
        <color theme="10"/>
        <rFont val="Calibri"/>
        <family val="2"/>
      </rPr>
      <t>avelinachanbenitez@hotmail.com</t>
    </r>
  </si>
  <si>
    <t/>
    <r>
      <rPr>
        <u/>
        <sz val="10.5"/>
        <color theme="10"/>
        <rFont val="Calibri"/>
        <family val="2"/>
      </rPr>
      <t>xiongqr@minmetals.com.cn</t>
    </r>
    <r>
      <t>,</t>
    </r>
    <r>
      <rPr>
        <u/>
        <sz val="10.5"/>
        <color theme="10"/>
        <rFont val="Calibri"/>
        <family val="2"/>
      </rPr>
      <t>raymond@minmetals.com.au</t>
    </r>
  </si>
  <si>
    <t/>
    <r>
      <rPr>
        <u/>
        <sz val="10.5"/>
        <color theme="10"/>
        <rFont val="Calibri"/>
        <family val="2"/>
      </rPr>
      <t>MACHOICE</t>
    </r>
  </si>
  <si>
    <t/>
    <r>
      <rPr>
        <u/>
        <sz val="10.5"/>
        <color theme="10"/>
        <rFont val="Calibri"/>
        <family val="2"/>
      </rPr>
      <t xml:space="preserve">KRISHNA IMPEX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</si>
  <si>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体育及旅游休闲用品,其他,医药保健品及医疗器械,工艺陶瓷,建筑及装饰材料,照明产品,玻璃工艺品,箱包,鞋,食品,餐厨用具</t>
    </r>
  </si>
  <si>
    <t/>
    <r>
      <rPr>
        <u/>
        <sz val="10.5"/>
        <color theme="10"/>
        <rFont val="Calibri"/>
        <family val="2"/>
      </rPr>
      <t>anurag_sing@hotmail.com</t>
    </r>
  </si>
  <si>
    <t/>
    <r>
      <rPr>
        <u/>
        <sz val="10.5"/>
        <color theme="10"/>
        <rFont val="Calibri"/>
        <family val="2"/>
      </rPr>
      <t>http://www.txsrb.org</t>
    </r>
  </si>
  <si>
    <t/>
    <r>
      <rPr>
        <u/>
        <sz val="10.5"/>
        <color theme="10"/>
        <rFont val="Calibri"/>
        <family val="2"/>
      </rPr>
      <t>babaisale2002@yahoo.com</t>
    </r>
  </si>
  <si>
    <t/>
    <r>
      <rPr>
        <u/>
        <sz val="10.5"/>
        <color theme="10"/>
        <rFont val="Calibri"/>
        <family val="2"/>
      </rPr>
      <t xml:space="preserve">BABA ISALE HOUSE HOLD STORE NIGERIA</t>
    </r>
  </si>
  <si>
    <t/>
    <r>
      <rPr>
        <u/>
        <sz val="10.5"/>
        <color theme="10"/>
        <rFont val="Calibri"/>
        <family val="2"/>
      </rPr>
      <t xml:space="preserve">MOREELS EN</t>
    </r>
  </si>
  <si>
    <t/>
    <r>
      <rPr>
        <u/>
        <sz val="10.5"/>
        <color theme="10"/>
        <rFont val="Calibri"/>
        <family val="2"/>
      </rPr>
      <t>moreelsbvba@skynet.be</t>
    </r>
  </si>
  <si>
    <t/>
    <r>
      <rPr>
        <u/>
        <sz val="10.5"/>
        <color theme="10"/>
        <rFont val="Calibri"/>
        <family val="2"/>
      </rPr>
      <t xml:space="preserve">SINO W T INDUSTRIES</t>
    </r>
  </si>
  <si>
    <t/>
    <r>
      <rPr>
        <u/>
        <sz val="10.5"/>
        <color theme="10"/>
        <rFont val="Calibri"/>
        <family val="2"/>
      </rPr>
      <t>munir791@hotmail.com</t>
    </r>
  </si>
  <si>
    <t/>
    <r>
      <rPr>
        <u/>
        <sz val="10.5"/>
        <color theme="10"/>
        <rFont val="Calibri"/>
        <family val="2"/>
      </rPr>
      <t xml:space="preserve">TAYLOR DAKOTA RESTAURANT EQUIPMENT AND</t>
    </r>
  </si>
  <si>
    <t/>
    <r>
      <rPr>
        <u/>
        <sz val="10.5"/>
        <color theme="10"/>
        <rFont val="Calibri"/>
        <family val="2"/>
      </rPr>
      <t>sales@therestaurantoutfitter.com</t>
    </r>
  </si>
  <si>
    <t/>
    <r>
      <rPr>
        <u/>
        <sz val="10.5"/>
        <color theme="10"/>
        <rFont val="Calibri"/>
        <family val="2"/>
      </rPr>
      <t>http://www.taylordakota.com</t>
    </r>
  </si>
  <si>
    <t/>
    <r>
      <rPr>
        <u/>
        <sz val="10.5"/>
        <color theme="10"/>
        <rFont val="Calibri"/>
        <family val="2"/>
      </rPr>
      <t>ksc@cm1.ethome.net</t>
    </r>
    <r>
      <t>.tw</t>
    </r>
  </si>
  <si>
    <t/>
    <r>
      <rPr>
        <u/>
        <sz val="10.5"/>
        <color theme="10"/>
        <rFont val="Calibri"/>
        <family val="2"/>
      </rPr>
      <t xml:space="preserve">CHENG YAN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</si>
  <si>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体育及旅游休闲用品,其他,办公文具,大型机械及设备,工具,建筑及装饰材料,照明产品,电子消费品及信息产品,电子电气产品,食品,餐厨用具</t>
    </r>
  </si>
  <si>
    <t/>
    <r>
      <rPr>
        <u/>
        <sz val="10.5"/>
        <color theme="10"/>
        <rFont val="Calibri"/>
        <family val="2"/>
      </rPr>
      <t>soumu-osk@chatani.co</t>
    </r>
    <r>
      <t>.jp</t>
    </r>
  </si>
  <si>
    <t/>
    <r>
      <rPr>
        <u/>
        <sz val="10.5"/>
        <color theme="10"/>
        <rFont val="Calibri"/>
        <family val="2"/>
      </rPr>
      <t xml:space="preserve">T CHATANI &amp;</t>
    </r>
  </si>
  <si>
    <t/>
    <r>
      <rPr>
        <u/>
        <sz val="10.5"/>
        <color theme="10"/>
        <rFont val="Calibri"/>
        <family val="2"/>
      </rPr>
      <t>http://www.chatani.co.jp</t>
    </r>
  </si>
  <si>
    <t/>
    <r>
      <rPr>
        <u/>
        <sz val="10.5"/>
        <color theme="10"/>
        <rFont val="Calibri"/>
        <family val="2"/>
      </rPr>
      <t xml:space="preserve">D &amp; V GAJRAMSINGH</t>
    </r>
  </si>
  <si>
    <t/>
    <r>
      <rPr>
        <u/>
        <sz val="10.5"/>
        <color theme="10"/>
        <rFont val="Calibri"/>
        <family val="2"/>
      </rPr>
      <t>dvcoltd@hotmail.com</t>
    </r>
  </si>
  <si>
    <t/>
    <r>
      <rPr>
        <u/>
        <sz val="10.5"/>
        <color theme="10"/>
        <rFont val="Calibri"/>
        <family val="2"/>
      </rPr>
      <t xml:space="preserve">SANYO ENERGY EUROPE CORPORATE</t>
    </r>
  </si>
  <si>
    <t/>
    <r>
      <rPr>
        <u/>
        <sz val="10.5"/>
        <color theme="10"/>
        <rFont val="Calibri"/>
        <family val="2"/>
      </rPr>
      <t>mbahobail@hotmail.com</t>
    </r>
  </si>
  <si>
    <t/>
    <r>
      <rPr>
        <u/>
        <sz val="10.5"/>
        <color theme="10"/>
        <rFont val="Calibri"/>
        <family val="2"/>
      </rPr>
      <t xml:space="preserve">BAHOBAIL TRADING EST</t>
    </r>
  </si>
  <si>
    <t/>
    <r>
      <rPr>
        <u/>
        <sz val="10.5"/>
        <color theme="10"/>
        <rFont val="Calibri"/>
        <family val="2"/>
      </rPr>
      <t xml:space="preserve">DALTON BAKERY EQUIPMENT</t>
    </r>
  </si>
  <si>
    <t/>
    <r>
      <rPr>
        <u/>
        <sz val="10.5"/>
        <color theme="10"/>
        <rFont val="Calibri"/>
        <family val="2"/>
      </rPr>
      <t xml:space="preserve">BRUNO FRESCURA PORCELLANE</t>
    </r>
  </si>
  <si>
    <t/>
    <r>
      <rPr>
        <u/>
        <sz val="10.5"/>
        <color theme="10"/>
        <rFont val="Calibri"/>
        <family val="2"/>
      </rPr>
      <t>frescuraporcellane@iot.it</t>
    </r>
  </si>
  <si>
    <t/>
    <r>
      <rPr>
        <u/>
        <sz val="10.5"/>
        <color theme="10"/>
        <rFont val="Calibri"/>
        <family val="2"/>
      </rPr>
      <t>http://www.porcellanestok.com</t>
    </r>
  </si>
  <si>
    <t/>
    <r>
      <rPr>
        <u/>
        <sz val="10.5"/>
        <color theme="10"/>
        <rFont val="Calibri"/>
        <family val="2"/>
      </rPr>
      <t xml:space="preserve">SONY IRELAND</t>
    </r>
  </si>
  <si>
    <t/>
    <r>
      <rPr>
        <u/>
        <sz val="10.5"/>
        <color theme="10"/>
        <rFont val="Calibri"/>
        <family val="2"/>
      </rPr>
      <t>http://www.sony.ie</t>
    </r>
  </si>
  <si>
    <t/>
    <r>
      <rPr>
        <u/>
        <sz val="10.5"/>
        <color theme="10"/>
        <rFont val="Calibri"/>
        <family val="2"/>
      </rPr>
      <t>http://www.microbase.com.ph</t>
    </r>
  </si>
  <si>
    <t/>
    <r>
      <rPr>
        <u/>
        <sz val="10.5"/>
        <color theme="10"/>
        <rFont val="Calibri"/>
        <family val="2"/>
      </rPr>
      <t>emilioc@microbase.com.ph</t>
    </r>
  </si>
  <si>
    <t/>
    <r>
      <rPr>
        <u/>
        <sz val="10.5"/>
        <color theme="10"/>
        <rFont val="Calibri"/>
        <family val="2"/>
      </rPr>
      <t>MICROBASE</t>
    </r>
  </si>
  <si>
    <t/>
    <r>
      <rPr>
        <u/>
        <sz val="10.5"/>
        <color theme="10"/>
        <rFont val="Calibri"/>
        <family val="2"/>
      </rPr>
      <t>http://www.alliedimex.com</t>
    </r>
  </si>
  <si>
    <t/>
    <r>
      <rPr>
        <u/>
        <sz val="10.5"/>
        <color theme="10"/>
        <rFont val="Calibri"/>
        <family val="2"/>
      </rPr>
      <t>alliedimex@aol.com</t>
    </r>
  </si>
  <si>
    <t/>
    <r>
      <rPr>
        <u/>
        <sz val="10.5"/>
        <color theme="10"/>
        <rFont val="Calibri"/>
        <family val="2"/>
      </rPr>
      <t xml:space="preserve">ALLIED IMEX</t>
    </r>
  </si>
  <si>
    <t/>
    <r>
      <rPr>
        <u/>
        <sz val="10.5"/>
        <color theme="10"/>
        <rFont val="Calibri"/>
        <family val="2"/>
      </rPr>
      <t>http://www.candykaluminium.nl</t>
    </r>
  </si>
  <si>
    <t/>
    <r>
      <rPr>
        <u/>
        <sz val="10.5"/>
        <color theme="10"/>
        <rFont val="Calibri"/>
        <family val="2"/>
      </rPr>
      <t xml:space="preserve">ALUMINIUM CONSTRUCTIES VAN DIJK</t>
    </r>
  </si>
  <si>
    <t/>
    <r>
      <rPr>
        <u/>
        <sz val="10.5"/>
        <color theme="10"/>
        <rFont val="Calibri"/>
        <family val="2"/>
      </rPr>
      <t>cadware@time.net.my</t>
    </r>
  </si>
  <si>
    <t/>
    <r>
      <rPr>
        <u/>
        <sz val="10.5"/>
        <color theme="10"/>
        <rFont val="Calibri"/>
        <family val="2"/>
      </rPr>
      <t>http://www.cadware.com.my</t>
    </r>
  </si>
  <si>
    <t/>
    <r>
      <rPr>
        <u/>
        <sz val="10.5"/>
        <color theme="10"/>
        <rFont val="Calibri"/>
        <family val="2"/>
      </rPr>
      <t xml:space="preserve">CADWARE SDN</t>
    </r>
  </si>
  <si>
    <t/>
    <r>
      <rPr>
        <u/>
        <sz val="10.5"/>
        <color theme="10"/>
        <rFont val="Calibri"/>
        <family val="2"/>
      </rPr>
      <t>aikseng8@tm.net.my</t>
    </r>
  </si>
  <si>
    <t/>
    <r>
      <rPr>
        <u/>
        <sz val="10.5"/>
        <color theme="10"/>
        <rFont val="Calibri"/>
        <family val="2"/>
      </rPr>
      <t xml:space="preserve">AIK SENG INDUSTRIES SDN</t>
    </r>
  </si>
  <si>
    <t/>
    <r>
      <rPr>
        <u/>
        <sz val="10.5"/>
        <color theme="10"/>
        <rFont val="Calibri"/>
        <family val="2"/>
      </rPr>
      <t xml:space="preserve">IVORY PIANO</t>
    </r>
  </si>
  <si>
    <t/>
    <r>
      <rPr>
        <u/>
        <sz val="10.5"/>
        <color theme="10"/>
        <rFont val="Calibri"/>
        <family val="2"/>
      </rPr>
      <t>duangruedee@yahoo.com</t>
    </r>
  </si>
  <si>
    <t/>
    <r>
      <rPr>
        <u/>
        <sz val="10.5"/>
        <color theme="10"/>
        <rFont val="Calibri"/>
        <family val="2"/>
      </rPr>
      <t>http://www.cs-gifts.com</t>
    </r>
  </si>
  <si>
    <t/>
    <r>
      <rPr>
        <u/>
        <sz val="10.5"/>
        <color theme="10"/>
        <rFont val="Calibri"/>
        <family val="2"/>
      </rPr>
      <t xml:space="preserve">CS GIFTS</t>
    </r>
  </si>
  <si>
    <t/>
    <r>
      <rPr>
        <u/>
        <sz val="10.5"/>
        <color theme="10"/>
        <rFont val="Calibri"/>
        <family val="2"/>
      </rPr>
      <t>msheng@cs-gifts.com</t>
    </r>
  </si>
  <si>
    <t/>
    <r>
      <rPr>
        <u/>
        <sz val="10.5"/>
        <color theme="10"/>
        <rFont val="Calibri"/>
        <family val="2"/>
      </rPr>
      <t>ENEVOLDSEN</t>
    </r>
  </si>
  <si>
    <t/>
    <r>
      <rPr>
        <u/>
        <sz val="10.5"/>
        <color theme="10"/>
        <rFont val="Calibri"/>
        <family val="2"/>
      </rPr>
      <t>http://www.enevoldsen.no</t>
    </r>
  </si>
  <si>
    <t/>
    <r>
      <rPr>
        <u/>
        <sz val="10.5"/>
        <color theme="10"/>
        <rFont val="Calibri"/>
        <family val="2"/>
      </rPr>
      <t>einar@enevoldsen.no</t>
    </r>
  </si>
  <si>
    <t/>
    <r>
      <rPr>
        <u/>
        <sz val="10.5"/>
        <color theme="10"/>
        <rFont val="Calibri"/>
        <family val="2"/>
      </rPr>
      <t>manager@northstarltd.com</t>
    </r>
  </si>
  <si>
    <t/>
    <r>
      <rPr>
        <u/>
        <sz val="10.5"/>
        <color theme="10"/>
        <rFont val="Calibri"/>
        <family val="2"/>
      </rPr>
      <t>NORTH</t>
    </r>
  </si>
  <si>
    <t/>
    <r>
      <rPr>
        <u/>
        <sz val="10.5"/>
        <color theme="10"/>
        <rFont val="Calibri"/>
        <family val="2"/>
      </rPr>
      <t>http://www.northstarltd.com</t>
    </r>
  </si>
  <si>
    <t/>
    <r>
      <rPr>
        <u/>
        <sz val="10.5"/>
        <color theme="10"/>
        <rFont val="Calibri"/>
        <family val="2"/>
      </rPr>
      <t>b_hmarketing@iafrica.com</t>
    </r>
  </si>
  <si>
    <t/>
    <r>
      <rPr>
        <u/>
        <sz val="10.5"/>
        <color theme="10"/>
        <rFont val="Calibri"/>
        <family val="2"/>
      </rPr>
      <t xml:space="preserve">B&amp;H MARKETING</t>
    </r>
  </si>
  <si>
    <t/>
    <r>
      <rPr>
        <u/>
        <sz val="10.5"/>
        <color theme="10"/>
        <rFont val="Calibri"/>
        <family val="2"/>
      </rPr>
      <t xml:space="preserve">TOKI JAPAN</t>
    </r>
  </si>
  <si>
    <t/>
    <r>
      <rPr>
        <u/>
        <sz val="10.5"/>
        <color theme="10"/>
        <rFont val="Calibri"/>
        <family val="2"/>
      </rPr>
      <t>http://www.tokijapan.co.jp</t>
    </r>
  </si>
  <si>
    <t/>
    <r>
      <rPr>
        <u/>
        <sz val="10.5"/>
        <color theme="10"/>
        <rFont val="Calibri"/>
        <family val="2"/>
      </rPr>
      <t>tjco@d9.dion.ne.jp</t>
    </r>
  </si>
  <si>
    <t/>
    <r>
      <rPr>
        <u/>
        <sz val="10.5"/>
        <color theme="10"/>
        <rFont val="Calibri"/>
        <family val="2"/>
      </rPr>
      <t xml:space="preserve">EYTAS DIS TICARET LIMITED SIRKETI</t>
    </r>
  </si>
  <si>
    <t/>
    <r>
      <rPr>
        <u/>
        <sz val="10.5"/>
        <color theme="10"/>
        <rFont val="Calibri"/>
        <family val="2"/>
      </rPr>
      <t>eytas@superonline.com</t>
    </r>
  </si>
  <si>
    <t/>
    <r>
      <rPr>
        <u/>
        <sz val="10.5"/>
        <color theme="10"/>
        <rFont val="Calibri"/>
        <family val="2"/>
      </rPr>
      <t>hardex@swipnet.se</t>
    </r>
  </si>
  <si>
    <t/>
    <r>
      <rPr>
        <u/>
        <sz val="10.5"/>
        <color theme="10"/>
        <rFont val="Calibri"/>
        <family val="2"/>
      </rPr>
      <t>HARDEX-COMPONENT</t>
    </r>
  </si>
  <si>
    <t/>
    <r>
      <rPr>
        <u/>
        <sz val="10.5"/>
        <color theme="10"/>
        <rFont val="Calibri"/>
        <family val="2"/>
      </rPr>
      <t>http://www.hardex.se</t>
    </r>
  </si>
  <si>
    <t/>
    <r>
      <rPr>
        <u/>
        <sz val="10.5"/>
        <color theme="10"/>
        <rFont val="Calibri"/>
        <family val="2"/>
      </rPr>
      <t xml:space="preserve">BATUHAN MOBILYA</t>
    </r>
  </si>
  <si>
    <t/>
    <r>
      <rPr>
        <u/>
        <sz val="10.5"/>
        <color theme="10"/>
        <rFont val="Calibri"/>
        <family val="2"/>
      </rPr>
      <t xml:space="preserve">RODRIGO SAMPER &amp;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</si>
  <si>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体育及旅游休闲用品,医药保健品及医疗器械,家具,家居装饰品,家用纺织品,工艺陶瓷,玻璃工艺品,箱包,鞋,餐厨用具</t>
    </r>
  </si>
  <si>
    <t/>
    <r>
      <rPr>
        <u/>
        <sz val="10.5"/>
        <color theme="10"/>
        <rFont val="Calibri"/>
        <family val="2"/>
      </rPr>
      <t>http://www.rodrigosamper.com</t>
    </r>
  </si>
  <si>
    <t/>
    <r>
      <rPr>
        <u/>
        <sz val="10.5"/>
        <color theme="10"/>
        <rFont val="Calibri"/>
        <family val="2"/>
      </rPr>
      <t>rosamper@etb.com</t>
    </r>
  </si>
  <si>
    <t/>
    <r>
      <rPr>
        <u/>
        <sz val="10.5"/>
        <color theme="10"/>
        <rFont val="Calibri"/>
        <family val="2"/>
      </rPr>
      <t>gemingems@sina.com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</si>
  <si>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体育及旅游休闲用品,其他,医药保健品及医疗器械,家具,服装饰物及配件,玻璃工艺品,食品,餐厨用具</t>
    </r>
  </si>
  <si>
    <t/>
    <r>
      <rPr>
        <u/>
        <sz val="10.5"/>
        <color theme="10"/>
        <rFont val="Calibri"/>
        <family val="2"/>
      </rPr>
      <t>http://www.gemingems.com</t>
    </r>
  </si>
  <si>
    <t/>
    <r>
      <rPr>
        <u/>
        <sz val="10.5"/>
        <color theme="10"/>
        <rFont val="Calibri"/>
        <family val="2"/>
      </rPr>
      <t xml:space="preserve">GEM IN GEMS INTERNATIONAL GROUP</t>
    </r>
  </si>
  <si>
    <t/>
    <r>
      <rPr>
        <u/>
        <sz val="10.5"/>
        <color theme="10"/>
        <rFont val="Calibri"/>
        <family val="2"/>
      </rPr>
      <t xml:space="preserve">DISTRIBUTION VENTE BRICOLAGE</t>
    </r>
  </si>
  <si>
    <t/>
    <r>
      <rPr>
        <u/>
        <sz val="10.5"/>
        <color theme="10"/>
        <rFont val="Calibri"/>
        <family val="2"/>
      </rPr>
      <t>dvbh@aol.com</t>
    </r>
  </si>
  <si>
    <t/>
    <r>
      <rPr>
        <u/>
        <sz val="10.5"/>
        <color theme="10"/>
        <rFont val="Calibri"/>
        <family val="2"/>
      </rPr>
      <t xml:space="preserve">DOOSUNG PAPER</t>
    </r>
  </si>
  <si>
    <t/>
    <r>
      <rPr>
        <u/>
        <sz val="10.5"/>
        <color theme="10"/>
        <rFont val="Calibri"/>
        <family val="2"/>
      </rPr>
      <t>http://www.doosungpaper.co.kr</t>
    </r>
  </si>
  <si>
    <t/>
    <r>
      <rPr>
        <u/>
        <sz val="10.5"/>
        <color theme="10"/>
        <rFont val="Calibri"/>
        <family val="2"/>
      </rPr>
      <t>ds@doosungpaper.co</t>
    </r>
    <r>
      <t>.kr</t>
    </r>
  </si>
  <si>
    <t/>
    <r>
      <rPr>
        <u/>
        <sz val="10.5"/>
        <color theme="10"/>
        <rFont val="Calibri"/>
        <family val="2"/>
      </rPr>
      <t xml:space="preserve">E-SMART INTERNATIONAL</t>
    </r>
  </si>
  <si>
    <t/>
    <r>
      <rPr>
        <u/>
        <sz val="10.5"/>
        <color theme="10"/>
        <rFont val="Calibri"/>
        <family val="2"/>
      </rPr>
      <t>esmart_intl@hotmail.com</t>
    </r>
  </si>
  <si>
    <t/>
    <r>
      <rPr>
        <u/>
        <sz val="10.5"/>
        <color theme="10"/>
        <rFont val="Calibri"/>
        <family val="2"/>
      </rPr>
      <t xml:space="preserve">PT GIDAS GROUP</t>
    </r>
  </si>
  <si>
    <t/>
    <r>
      <rPr>
        <u/>
        <sz val="10.5"/>
        <color theme="10"/>
        <rFont val="Calibri"/>
        <family val="2"/>
      </rPr>
      <t>g1das@yahoo.com</t>
    </r>
  </si>
  <si>
    <t/>
    <r>
      <rPr>
        <u/>
        <sz val="10.5"/>
        <color theme="10"/>
        <rFont val="Calibri"/>
        <family val="2"/>
      </rPr>
      <t>cornerst@hkstar.com</t>
    </r>
  </si>
  <si>
    <t/>
    <r>
      <rPr>
        <u/>
        <sz val="10.5"/>
        <color theme="10"/>
        <rFont val="Calibri"/>
        <family val="2"/>
      </rPr>
      <t xml:space="preserve">CORNERSTONE DEVELOPMENT</t>
    </r>
  </si>
  <si>
    <t/>
    <r>
      <rPr>
        <u/>
        <sz val="10.5"/>
        <color theme="10"/>
        <rFont val="Calibri"/>
        <family val="2"/>
      </rPr>
      <t>upendra@orc.ru</t>
    </r>
  </si>
  <si>
    <t/>
    <r>
      <rPr>
        <u/>
        <sz val="10.5"/>
        <color theme="10"/>
        <rFont val="Calibri"/>
        <family val="2"/>
      </rPr>
      <t xml:space="preserve">G &amp; G SVET</t>
    </r>
  </si>
  <si>
    <t/>
    <r>
      <rPr>
        <u/>
        <sz val="10.5"/>
        <color theme="10"/>
        <rFont val="Calibri"/>
        <family val="2"/>
      </rPr>
      <t xml:space="preserve">PACIFIC IMPOEX (PVT)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</si>
  <si>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体育及旅游休闲用品,其他,医药保健品及医疗器械,园林用品,家用电器,工艺陶瓷,建筑及装饰材料,照明产品,玩具,玻璃工艺品,箱包,鞋,食品,餐厨用具</t>
    </r>
  </si>
  <si>
    <t/>
    <r>
      <rPr>
        <u/>
        <sz val="10.5"/>
        <color theme="10"/>
        <rFont val="Calibri"/>
        <family val="2"/>
      </rPr>
      <t>pacificim@wol.net.pk</t>
    </r>
  </si>
  <si>
    <t/>
    <r>
      <rPr>
        <u/>
        <sz val="10.5"/>
        <color theme="10"/>
        <rFont val="Calibri"/>
        <family val="2"/>
      </rPr>
      <t>http://www.frobergs.se</t>
    </r>
  </si>
  <si>
    <t/>
    <r>
      <rPr>
        <u/>
        <sz val="10.5"/>
        <color theme="10"/>
        <rFont val="Calibri"/>
        <family val="2"/>
      </rPr>
      <t>info@frobergs.se</t>
    </r>
  </si>
  <si>
    <t/>
    <r>
      <rPr>
        <u/>
        <sz val="10.5"/>
        <color theme="10"/>
        <rFont val="Calibri"/>
        <family val="2"/>
      </rPr>
      <t>FROBERG</t>
    </r>
  </si>
  <si>
    <t/>
    <r>
      <rPr>
        <u/>
        <sz val="10.5"/>
        <color theme="10"/>
        <rFont val="Calibri"/>
        <family val="2"/>
      </rPr>
      <t>DIVERTEC</t>
    </r>
  </si>
  <si>
    <t/>
    <r>
      <rPr>
        <u/>
        <sz val="10.5"/>
        <color theme="10"/>
        <rFont val="Calibri"/>
        <family val="2"/>
      </rPr>
      <t>http://www.norshel.com</t>
    </r>
  </si>
  <si>
    <t/>
    <r>
      <rPr>
        <u/>
        <sz val="10.5"/>
        <color theme="10"/>
        <rFont val="Calibri"/>
        <family val="2"/>
      </rPr>
      <t xml:space="preserve">NORSHEL INDUSTRIES</t>
    </r>
  </si>
  <si>
    <t/>
    <r>
      <rPr>
        <u/>
        <sz val="10.5"/>
        <color theme="10"/>
        <rFont val="Calibri"/>
        <family val="2"/>
      </rPr>
      <t>norman@norshel.com</t>
    </r>
  </si>
  <si>
    <t/>
    <r>
      <rPr>
        <u/>
        <sz val="10.5"/>
        <color theme="10"/>
        <rFont val="Calibri"/>
        <family val="2"/>
      </rPr>
      <t xml:space="preserve">HAPPY JUMP</t>
    </r>
  </si>
  <si>
    <t/>
    <r>
      <rPr>
        <u/>
        <sz val="10.5"/>
        <color theme="10"/>
        <rFont val="Calibri"/>
        <family val="2"/>
      </rPr>
      <t>info@happyjump.com</t>
    </r>
  </si>
  <si>
    <t/>
    <r>
      <rPr>
        <u/>
        <sz val="10.5"/>
        <color theme="10"/>
        <rFont val="Calibri"/>
        <family val="2"/>
      </rPr>
      <t>http://www.happyjump.com</t>
    </r>
  </si>
  <si>
    <t/>
    <r>
      <rPr>
        <u/>
        <sz val="10.5"/>
        <color theme="10"/>
        <rFont val="Calibri"/>
        <family val="2"/>
      </rPr>
      <t>http://www.spectorg.co.il</t>
    </r>
  </si>
  <si>
    <t/>
    <r>
      <rPr>
        <u/>
        <sz val="10.5"/>
        <color theme="10"/>
        <rFont val="Calibri"/>
        <family val="2"/>
      </rPr>
      <t xml:space="preserve">CHEFF GOURMET</t>
    </r>
  </si>
  <si>
    <t/>
    <r>
      <rPr>
        <u/>
        <sz val="10.5"/>
        <color theme="10"/>
        <rFont val="Calibri"/>
        <family val="2"/>
      </rPr>
      <t>itzhack@spectorg.co</t>
    </r>
    <r>
      <t>.il</t>
    </r>
  </si>
  <si>
    <t/>
    <r>
      <rPr>
        <u/>
        <sz val="10.5"/>
        <color theme="10"/>
        <rFont val="Calibri"/>
        <family val="2"/>
      </rPr>
      <t>nader2734@yahoo.co.uk</t>
    </r>
  </si>
  <si>
    <t/>
    <r>
      <rPr>
        <u/>
        <sz val="10.5"/>
        <color theme="10"/>
        <rFont val="Calibri"/>
        <family val="2"/>
      </rPr>
      <t xml:space="preserve">ALSHOWIHDI COMPNY</t>
    </r>
  </si>
  <si>
    <t/>
    <r>
      <rPr>
        <u/>
        <sz val="10.5"/>
        <color theme="10"/>
        <rFont val="Calibri"/>
        <family val="2"/>
      </rPr>
      <t>gmaxi@seed.net</t>
    </r>
    <r>
      <t>..tw</t>
    </r>
  </si>
  <si>
    <t/>
    <r>
      <rPr>
        <u/>
        <sz val="10.5"/>
        <color theme="10"/>
        <rFont val="Calibri"/>
        <family val="2"/>
      </rPr>
      <t>http://www.greenmaxi.com</t>
    </r>
  </si>
  <si>
    <t/>
    <r>
      <rPr>
        <u/>
        <sz val="10.5"/>
        <color theme="10"/>
        <rFont val="Calibri"/>
        <family val="2"/>
      </rPr>
      <t xml:space="preserve">GREEN MAXI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</si>
  <si>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其他,医药保健品及医疗器械,家具,家居装饰品,家用电器,摩托车,玻璃工艺品,电子消费品及信息产品,节日用品,食品,餐厨用具</t>
    </r>
  </si>
  <si>
    <t/>
    <r>
      <rPr>
        <u/>
        <sz val="10.5"/>
        <color theme="10"/>
        <rFont val="Calibri"/>
        <family val="2"/>
      </rPr>
      <t>jerry@dabinworld.com</t>
    </r>
  </si>
  <si>
    <t/>
    <r>
      <rPr>
        <u/>
        <sz val="10.5"/>
        <color theme="10"/>
        <rFont val="Calibri"/>
        <family val="2"/>
      </rPr>
      <t>http://www.dabinworld.com</t>
    </r>
  </si>
  <si>
    <t/>
    <r>
      <rPr>
        <u/>
        <sz val="10.5"/>
        <color theme="10"/>
        <rFont val="Calibri"/>
        <family val="2"/>
      </rPr>
      <t xml:space="preserve">DABIN WORLD</t>
    </r>
  </si>
  <si>
    <t/>
    <r>
      <rPr>
        <u/>
        <sz val="10.5"/>
        <color theme="10"/>
        <rFont val="Calibri"/>
        <family val="2"/>
      </rPr>
      <t xml:space="preserve">SUN PACIFIC ENTERPRISE</t>
    </r>
  </si>
  <si>
    <t/>
    <r>
      <rPr>
        <u/>
        <sz val="10.5"/>
        <color theme="10"/>
        <rFont val="Calibri"/>
        <family val="2"/>
      </rPr>
      <t>ike@spej.co</t>
    </r>
    <r>
      <t>.jp</t>
    </r>
  </si>
  <si>
    <t/>
    <r>
      <rPr>
        <u/>
        <sz val="10.5"/>
        <color theme="10"/>
        <rFont val="Calibri"/>
        <family val="2"/>
      </rPr>
      <t>http://www.spej.co.jp</t>
    </r>
  </si>
  <si>
    <t/>
    <r>
      <rPr>
        <u/>
        <sz val="10.5"/>
        <color theme="10"/>
        <rFont val="Calibri"/>
        <family val="2"/>
      </rPr>
      <t xml:space="preserve">BOUSTEAD FASTENERS</t>
    </r>
  </si>
  <si>
    <t/>
    <r>
      <rPr>
        <u/>
        <sz val="10.5"/>
        <color theme="10"/>
        <rFont val="Calibri"/>
        <family val="2"/>
      </rPr>
      <t xml:space="preserve">BOFO RESTAURANGKONSULT</t>
    </r>
  </si>
  <si>
    <t/>
    <r>
      <rPr>
        <u/>
        <sz val="10.5"/>
        <color theme="10"/>
        <rFont val="Calibri"/>
        <family val="2"/>
      </rPr>
      <t>http://www.bofo.se</t>
    </r>
  </si>
  <si>
    <t/>
    <r>
      <rPr>
        <u/>
        <sz val="10.5"/>
        <color theme="10"/>
        <rFont val="Calibri"/>
        <family val="2"/>
      </rPr>
      <t>info@bofo.se</t>
    </r>
  </si>
  <si>
    <t/>
    <r>
      <rPr>
        <u/>
        <sz val="10.5"/>
        <color theme="10"/>
        <rFont val="Calibri"/>
        <family val="2"/>
      </rPr>
      <t xml:space="preserve">SANYO HOMUZU</t>
    </r>
  </si>
  <si>
    <t/>
    <r>
      <rPr>
        <u/>
        <sz val="10.5"/>
        <color theme="10"/>
        <rFont val="Calibri"/>
        <family val="2"/>
      </rPr>
      <t>bdgs@vsnl.com</t>
    </r>
  </si>
  <si>
    <t/>
    <r>
      <rPr>
        <u/>
        <sz val="10.5"/>
        <color theme="10"/>
        <rFont val="Calibri"/>
        <family val="2"/>
      </rPr>
      <t xml:space="preserve">BHAGWAN DASS GUPTA &amp; SONS</t>
    </r>
  </si>
  <si>
    <t/>
    <r>
      <rPr>
        <u/>
        <sz val="10.5"/>
        <color theme="10"/>
        <rFont val="Calibri"/>
        <family val="2"/>
      </rPr>
      <t xml:space="preserve">BEAUTY CONNECTION</t>
    </r>
  </si>
  <si>
    <t/>
    <r>
      <rPr>
        <u/>
        <sz val="10.5"/>
        <color theme="10"/>
        <rFont val="Calibri"/>
        <family val="2"/>
      </rPr>
      <t>a.marley@beautyconnectionlimited.com</t>
    </r>
  </si>
  <si>
    <t/>
    <r>
      <rPr>
        <u/>
        <sz val="10.5"/>
        <color theme="10"/>
        <rFont val="Calibri"/>
        <family val="2"/>
      </rPr>
      <t>http://www.beautyconnectionlimited.com</t>
    </r>
  </si>
  <si>
    <t/>
    <r>
      <rPr>
        <u/>
        <sz val="10.5"/>
        <color theme="10"/>
        <rFont val="Calibri"/>
        <family val="2"/>
      </rPr>
      <t>DAVAMAT</t>
    </r>
  </si>
  <si>
    <t/>
    <r>
      <rPr>
        <u/>
        <sz val="10.5"/>
        <color theme="10"/>
        <rFont val="Calibri"/>
        <family val="2"/>
      </rPr>
      <t xml:space="preserve">AERO DESIGNS</t>
    </r>
  </si>
  <si>
    <t/>
    <r>
      <rPr>
        <u/>
        <sz val="10.5"/>
        <color theme="10"/>
        <rFont val="Calibri"/>
        <family val="2"/>
      </rPr>
      <t>info@aerodesign.com.au</t>
    </r>
  </si>
  <si>
    <t/>
    <r>
      <rPr>
        <u/>
        <sz val="10.5"/>
        <color theme="10"/>
        <rFont val="Calibri"/>
        <family val="2"/>
      </rPr>
      <t>http://www.aerodesign.com.au</t>
    </r>
  </si>
  <si>
    <t/>
    <r>
      <rPr>
        <u/>
        <sz val="10.5"/>
        <color theme="10"/>
        <rFont val="Calibri"/>
        <family val="2"/>
      </rPr>
      <t>http://www.highwayenterprisesinc.com</t>
    </r>
  </si>
  <si>
    <t/>
    <r>
      <rPr>
        <u/>
        <sz val="10.5"/>
        <color theme="10"/>
        <rFont val="Calibri"/>
        <family val="2"/>
      </rPr>
      <t>highway8@netvigator.com</t>
    </r>
  </si>
  <si>
    <t/>
    <r>
      <rPr>
        <u/>
        <sz val="10.5"/>
        <color theme="10"/>
        <rFont val="Calibri"/>
        <family val="2"/>
      </rPr>
      <t xml:space="preserve">HIGHWAY ENTERPRISES</t>
    </r>
  </si>
  <si>
    <t/>
    <r>
      <rPr>
        <u/>
        <sz val="10.5"/>
        <color theme="10"/>
        <rFont val="Calibri"/>
        <family val="2"/>
      </rPr>
      <t xml:space="preserve">HALO EUROPE</t>
    </r>
  </si>
  <si>
    <t/>
    <r>
      <rPr>
        <u/>
        <sz val="10.5"/>
        <color theme="10"/>
        <rFont val="Calibri"/>
        <family val="2"/>
      </rPr>
      <t>claudia@parsons-intl.com.hk</t>
    </r>
  </si>
  <si>
    <t/>
    <r>
      <rPr>
        <u/>
        <sz val="10.5"/>
        <color theme="10"/>
        <rFont val="Calibri"/>
        <family val="2"/>
      </rPr>
      <t>http://www.parsons-intl.com.hk</t>
    </r>
  </si>
  <si>
    <t/>
    <r>
      <rPr>
        <u/>
        <sz val="10.5"/>
        <color theme="10"/>
        <rFont val="Calibri"/>
        <family val="2"/>
      </rPr>
      <t xml:space="preserve">P L PRODUCTS</t>
    </r>
  </si>
  <si>
    <t/>
    <r>
      <rPr>
        <u/>
        <sz val="10.5"/>
        <color theme="10"/>
        <rFont val="Calibri"/>
        <family val="2"/>
      </rPr>
      <t>pli_cana_ro@yahoo.co.in</t>
    </r>
  </si>
  <si>
    <t/>
    <r>
      <rPr>
        <u/>
        <sz val="10.5"/>
        <color theme="10"/>
        <rFont val="Calibri"/>
        <family val="2"/>
      </rPr>
      <t>http://www.ecoglo.us</t>
    </r>
  </si>
  <si>
    <t/>
    <r>
      <rPr>
        <u/>
        <sz val="10.5"/>
        <color theme="10"/>
        <rFont val="Calibri"/>
        <family val="2"/>
      </rPr>
      <t>http://www.1innovativegraphics.com</t>
    </r>
  </si>
  <si>
    <t/>
    <r>
      <rPr>
        <u/>
        <sz val="10.5"/>
        <color theme="10"/>
        <rFont val="Calibri"/>
        <family val="2"/>
      </rPr>
      <t xml:space="preserve">INNOVATIVE GRAPHICS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</si>
  <si>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五金,体育及旅游休闲用品,其他,办公文具,医药保健品及医疗器械,园林用品,家用电器,家用纺织品,工艺陶瓷,服装饰物及配件,照明产品,玻璃工艺品,箱包,节日用品,食品,餐厨用具</t>
    </r>
  </si>
  <si>
    <t/>
    <r>
      <rPr>
        <u/>
        <sz val="10.5"/>
        <color theme="10"/>
        <rFont val="Calibri"/>
        <family val="2"/>
      </rPr>
      <t>marypb2003@aol.com</t>
    </r>
  </si>
  <si>
    <t/>
    <r>
      <rPr>
        <u/>
        <sz val="10.5"/>
        <color theme="10"/>
        <rFont val="Calibri"/>
        <family val="2"/>
      </rPr>
      <t>http://www.traderinasia.com</t>
    </r>
  </si>
  <si>
    <t/>
    <r>
      <rPr>
        <u/>
        <sz val="10.5"/>
        <color theme="10"/>
        <rFont val="Calibri"/>
        <family val="2"/>
      </rPr>
      <t xml:space="preserve">HUP KUNG TRADING</t>
    </r>
  </si>
  <si>
    <t/>
    <r>
      <rPr>
        <u/>
        <sz val="10.5"/>
        <color theme="10"/>
        <rFont val="Calibri"/>
        <family val="2"/>
      </rPr>
      <t>kelvin@traderinasia.com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</si>
  <si>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五金,体育及旅游休闲用品,其他,家具,家居装饰品,工艺陶瓷,玻璃工艺品,箱包,节日用品,餐厨用具</t>
    </r>
  </si>
  <si>
    <t/>
    <r>
      <rPr>
        <u/>
        <sz val="10.5"/>
        <color theme="10"/>
        <rFont val="Calibri"/>
        <family val="2"/>
      </rPr>
      <t>http://www.mariteam.dk</t>
    </r>
  </si>
  <si>
    <t/>
    <r>
      <rPr>
        <u/>
        <sz val="10.5"/>
        <color theme="10"/>
        <rFont val="Calibri"/>
        <family val="2"/>
      </rPr>
      <t>MARITEAM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</si>
  <si>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体育及旅游休闲用品,其他,化工产品,卫浴设备,大型机械及设备,家具,工具,建筑及装饰材料,汽车配件,照明产品,餐厨用具</t>
    </r>
  </si>
  <si>
    <t/>
    <r>
      <rPr>
        <u/>
        <sz val="10.5"/>
        <color theme="10"/>
        <rFont val="Calibri"/>
        <family val="2"/>
      </rPr>
      <t>permich@mariteam.dk</t>
    </r>
  </si>
  <si>
    <t/>
    <r>
      <rPr>
        <u/>
        <sz val="10.5"/>
        <color theme="10"/>
        <rFont val="Calibri"/>
        <family val="2"/>
      </rPr>
      <t xml:space="preserve">JOHN LEE</t>
    </r>
  </si>
  <si>
    <t/>
    <r>
      <rPr>
        <u/>
        <sz val="10.5"/>
        <color theme="10"/>
        <rFont val="Calibri"/>
        <family val="2"/>
      </rPr>
      <t>sandra@johnleeco.com</t>
    </r>
  </si>
  <si>
    <t/>
    <r>
      <rPr>
        <u/>
        <sz val="10.5"/>
        <color theme="10"/>
        <rFont val="Calibri"/>
        <family val="2"/>
      </rPr>
      <t>http://www.johnleeco.com</t>
    </r>
  </si>
  <si>
    <t/>
    <r>
      <rPr>
        <u/>
        <sz val="10.5"/>
        <color theme="10"/>
        <rFont val="Calibri"/>
        <family val="2"/>
      </rPr>
      <t>albimi@hotmail.com</t>
    </r>
  </si>
  <si>
    <t/>
    <r>
      <rPr>
        <u/>
        <sz val="10.5"/>
        <color theme="10"/>
        <rFont val="Calibri"/>
        <family val="2"/>
      </rPr>
      <t>ALBIMI</t>
    </r>
  </si>
  <si>
    <t/>
    <r>
      <rPr>
        <u/>
        <sz val="10.5"/>
        <color theme="10"/>
        <rFont val="Calibri"/>
        <family val="2"/>
      </rPr>
      <t xml:space="preserve">DEBAS BAS ENTERPRICES</t>
    </r>
  </si>
  <si>
    <t/>
    <r>
      <rPr>
        <u/>
        <sz val="10.5"/>
        <color theme="10"/>
        <rFont val="Calibri"/>
        <family val="2"/>
      </rPr>
      <t>basirat2002@yahoo.com</t>
    </r>
  </si>
  <si>
    <t/>
    <r>
      <rPr>
        <u/>
        <sz val="10.5"/>
        <color theme="10"/>
        <rFont val="Calibri"/>
        <family val="2"/>
      </rPr>
      <t>jeffreyw@boltonhay.com</t>
    </r>
  </si>
  <si>
    <t/>
    <r>
      <rPr>
        <u/>
        <sz val="10.5"/>
        <color theme="10"/>
        <rFont val="Calibri"/>
        <family val="2"/>
      </rPr>
      <t>http://www.boltonhay.com</t>
    </r>
  </si>
  <si>
    <t/>
    <r>
      <rPr>
        <u/>
        <sz val="10.5"/>
        <color theme="10"/>
        <rFont val="Calibri"/>
        <family val="2"/>
      </rPr>
      <t xml:space="preserve">BOLTON &amp; HAY</t>
    </r>
  </si>
  <si>
    <t/>
    <r>
      <rPr>
        <u/>
        <sz val="10.5"/>
        <color theme="10"/>
        <rFont val="Calibri"/>
        <family val="2"/>
      </rPr>
      <t>true.light@wanadoo.fr</t>
    </r>
  </si>
  <si>
    <t/>
    <r>
      <rPr>
        <u/>
        <sz val="10.5"/>
        <color theme="10"/>
        <rFont val="Calibri"/>
        <family val="2"/>
      </rPr>
      <t>ARTECHNIC</t>
    </r>
  </si>
  <si>
    <t/>
    <r>
      <rPr>
        <u/>
        <sz val="10.5"/>
        <color theme="10"/>
        <rFont val="Calibri"/>
        <family val="2"/>
      </rPr>
      <t>http://www.interdesignusa.com</t>
    </r>
  </si>
  <si>
    <t/>
    <r>
      <rPr>
        <u/>
        <sz val="10.5"/>
        <color theme="10"/>
        <rFont val="Calibri"/>
        <family val="2"/>
      </rPr>
      <t>charlie.wu@interdesignusa.com</t>
    </r>
  </si>
  <si>
    <t/>
    <r>
      <rPr>
        <u/>
        <sz val="10.5"/>
        <color theme="10"/>
        <rFont val="Calibri"/>
        <family val="2"/>
      </rPr>
      <t>INTERDESIGN</t>
    </r>
  </si>
  <si>
    <t/>
    <r>
      <rPr>
        <u/>
        <sz val="10.5"/>
        <color theme="10"/>
        <rFont val="Calibri"/>
        <family val="2"/>
      </rPr>
      <t>i.miyazawa@reacjapan.com</t>
    </r>
  </si>
  <si>
    <t/>
    <r>
      <rPr>
        <u/>
        <sz val="10.5"/>
        <color theme="10"/>
        <rFont val="Calibri"/>
        <family val="2"/>
      </rPr>
      <t xml:space="preserve">REAC JAPAN</t>
    </r>
  </si>
  <si>
    <t/>
    <r>
      <rPr>
        <u/>
        <sz val="10.5"/>
        <color theme="10"/>
        <rFont val="Calibri"/>
        <family val="2"/>
      </rPr>
      <t>http://www.reacjapan.com</t>
    </r>
  </si>
  <si>
    <t/>
    <r>
      <rPr>
        <u/>
        <sz val="10.5"/>
        <color theme="10"/>
        <rFont val="Calibri"/>
        <family val="2"/>
      </rPr>
      <t>http://www.sugarcane.org</t>
    </r>
  </si>
  <si>
    <t/>
    <r>
      <rPr>
        <u/>
        <sz val="10.5"/>
        <color theme="10"/>
        <rFont val="Calibri"/>
        <family val="2"/>
      </rPr>
      <t xml:space="preserve">SUGAR TRADE</t>
    </r>
  </si>
  <si>
    <t/>
    <r>
      <rPr>
        <u/>
        <sz val="10.5"/>
        <color theme="10"/>
        <rFont val="Calibri"/>
        <family val="2"/>
      </rPr>
      <t xml:space="preserve">CHEREAULT ET CIE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</si>
  <si>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五金,其他,办公文具,化工产品,园林用品,大型机械及设备,家用电器,工艺陶瓷,玻璃工艺品,电子消费品及信息产品,电子电气产品,鞋,食品,餐厨用具</t>
    </r>
  </si>
  <si>
    <t/>
    <r>
      <rPr>
        <u/>
        <sz val="10.5"/>
        <color theme="10"/>
        <rFont val="Calibri"/>
        <family val="2"/>
      </rPr>
      <t>chereault@sentoo.sn</t>
    </r>
  </si>
  <si>
    <t/>
    <r>
      <rPr>
        <u/>
        <sz val="10.5"/>
        <color theme="10"/>
        <rFont val="Calibri"/>
        <family val="2"/>
      </rPr>
      <t>http://www.sentoo.sn</t>
    </r>
  </si>
  <si>
    <t/>
    <r>
      <rPr>
        <u/>
        <sz val="10.5"/>
        <color theme="10"/>
        <rFont val="Calibri"/>
        <family val="2"/>
      </rPr>
      <t>www.karazuon@yahoo.com</t>
    </r>
  </si>
  <si>
    <t/>
    <r>
      <rPr>
        <u/>
        <sz val="10.5"/>
        <color theme="10"/>
        <rFont val="Calibri"/>
        <family val="2"/>
      </rPr>
      <t>KARAZOUN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</si>
  <si>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体育及旅游休闲用品,其他,家具,家居用品,家居装饰品,工艺陶瓷,玻璃工艺品,箱包,餐厨用具</t>
    </r>
  </si>
  <si>
    <t/>
    <r>
      <rPr>
        <u/>
        <sz val="10.5"/>
        <color theme="10"/>
        <rFont val="Calibri"/>
        <family val="2"/>
      </rPr>
      <t>kavitagoel@ew.esselgroup.com</t>
    </r>
  </si>
  <si>
    <t/>
    <r>
      <rPr>
        <u/>
        <sz val="10.5"/>
        <color theme="10"/>
        <rFont val="Calibri"/>
        <family val="2"/>
      </rPr>
      <t xml:space="preserve">FAB - 5 BRANDWAGON</t>
    </r>
  </si>
  <si>
    <t/>
    <r>
      <rPr>
        <u/>
        <sz val="10.5"/>
        <color theme="10"/>
        <rFont val="Calibri"/>
        <family val="2"/>
      </rPr>
      <t>http://www.esselworld.com</t>
    </r>
  </si>
  <si>
    <t/>
    <r>
      <rPr>
        <u/>
        <sz val="10.5"/>
        <color theme="10"/>
        <rFont val="Calibri"/>
        <family val="2"/>
      </rPr>
      <t>http://www.all-saf.com</t>
    </r>
  </si>
  <si>
    <t/>
    <r>
      <rPr>
        <u/>
        <sz val="10.5"/>
        <color theme="10"/>
        <rFont val="Calibri"/>
        <family val="2"/>
      </rPr>
      <t xml:space="preserve">ALL-SAF FIRE PROTECTION</t>
    </r>
  </si>
  <si>
    <t/>
    <r>
      <rPr>
        <u/>
        <sz val="10.5"/>
        <color theme="10"/>
        <rFont val="Calibri"/>
        <family val="2"/>
      </rPr>
      <t>malaysiakopitiam@yahoo.co.uk</t>
    </r>
  </si>
  <si>
    <t/>
    <r>
      <rPr>
        <u/>
        <sz val="10.5"/>
        <color theme="10"/>
        <rFont val="Calibri"/>
        <family val="2"/>
      </rPr>
      <t xml:space="preserve">MALAYSIA KOPITIAM</t>
    </r>
  </si>
  <si>
    <t/>
    <r>
      <rPr>
        <u/>
        <sz val="10.5"/>
        <color theme="10"/>
        <rFont val="Calibri"/>
        <family val="2"/>
      </rPr>
      <t>kassar-pt@mail.sy</t>
    </r>
  </si>
  <si>
    <t/>
    <r>
      <rPr>
        <u/>
        <sz val="10.5"/>
        <color theme="10"/>
        <rFont val="Calibri"/>
        <family val="2"/>
      </rPr>
      <t xml:space="preserve">BN MNAWER EST</t>
    </r>
  </si>
  <si>
    <t/>
    <r>
      <rPr>
        <u/>
        <sz val="10.5"/>
        <color theme="10"/>
        <rFont val="Calibri"/>
        <family val="2"/>
      </rPr>
      <t>http://www.bnproducts.com</t>
    </r>
  </si>
  <si>
    <t/>
    <r>
      <rPr>
        <u/>
        <sz val="10.5"/>
        <color theme="10"/>
        <rFont val="Calibri"/>
        <family val="2"/>
      </rPr>
      <t>http://www.surplusherbys.com</t>
    </r>
  </si>
  <si>
    <t/>
    <r>
      <rPr>
        <u/>
        <sz val="10.5"/>
        <color theme="10"/>
        <rFont val="Calibri"/>
        <family val="2"/>
      </rPr>
      <t xml:space="preserve">SURPLUS HERBY S</t>
    </r>
  </si>
  <si>
    <t/>
    <r>
      <rPr>
        <u/>
        <sz val="10.5"/>
        <color theme="10"/>
        <rFont val="Calibri"/>
        <family val="2"/>
      </rPr>
      <t xml:space="preserve">PARADE INDUSTRIES</t>
    </r>
  </si>
  <si>
    <t/>
    <r>
      <rPr>
        <u/>
        <sz val="10.5"/>
        <color theme="10"/>
        <rFont val="Calibri"/>
        <family val="2"/>
      </rPr>
      <t>pipls@singnet.com.sg</t>
    </r>
  </si>
  <si>
    <t/>
    <r>
      <rPr>
        <u/>
        <sz val="10.5"/>
        <color theme="10"/>
        <rFont val="Calibri"/>
        <family val="2"/>
      </rPr>
      <t>http://www.paradesingapore.com</t>
    </r>
  </si>
  <si>
    <t/>
    <r>
      <rPr>
        <u/>
        <sz val="10.5"/>
        <color theme="10"/>
        <rFont val="Calibri"/>
        <family val="2"/>
      </rPr>
      <t>http://www.cna-trading.com</t>
    </r>
  </si>
  <si>
    <t/>
    <r>
      <rPr>
        <u/>
        <sz val="10.5"/>
        <color theme="10"/>
        <rFont val="Calibri"/>
        <family val="2"/>
      </rPr>
      <t>sklee@cna-trading.com</t>
    </r>
  </si>
  <si>
    <t/>
    <r>
      <rPr>
        <u/>
        <sz val="10.5"/>
        <color theme="10"/>
        <rFont val="Calibri"/>
        <family val="2"/>
      </rPr>
      <t xml:space="preserve">CNA INTEMATIONAL</t>
    </r>
  </si>
  <si>
    <t/>
    <r>
      <rPr>
        <u/>
        <sz val="10.5"/>
        <color theme="10"/>
        <rFont val="Calibri"/>
        <family val="2"/>
      </rPr>
      <t>bwong@bjsolid.hk</t>
    </r>
  </si>
  <si>
    <t/>
    <r>
      <rPr>
        <u/>
        <sz val="10.5"/>
        <color theme="10"/>
        <rFont val="Calibri"/>
        <family val="2"/>
      </rPr>
      <t>http://www.bjsolid.hk</t>
    </r>
  </si>
  <si>
    <t/>
    <r>
      <rPr>
        <u/>
        <sz val="10.5"/>
        <color theme="10"/>
        <rFont val="Calibri"/>
        <family val="2"/>
      </rPr>
      <t xml:space="preserve">B&amp;J SOLID</t>
    </r>
  </si>
  <si>
    <t/>
    <r>
      <rPr>
        <u/>
        <sz val="10.5"/>
        <color theme="10"/>
        <rFont val="Calibri"/>
        <family val="2"/>
      </rPr>
      <t>http://www.hilow.com</t>
    </r>
  </si>
  <si>
    <t/>
    <r>
      <rPr>
        <u/>
        <sz val="10.5"/>
        <color theme="10"/>
        <rFont val="Calibri"/>
        <family val="2"/>
      </rPr>
      <t>accounting@hilow.com</t>
    </r>
  </si>
  <si>
    <t/>
    <r>
      <rPr>
        <u/>
        <sz val="10.5"/>
        <color theme="10"/>
        <rFont val="Calibri"/>
        <family val="2"/>
      </rPr>
      <t xml:space="preserve">H &amp; L COMPUTERS</t>
    </r>
  </si>
  <si>
    <t/>
    <r>
      <rPr>
        <u/>
        <sz val="10.5"/>
        <color theme="10"/>
        <rFont val="Calibri"/>
        <family val="2"/>
      </rPr>
      <t>ORIKEI</t>
    </r>
  </si>
  <si>
    <t/>
    <r>
      <rPr>
        <u/>
        <sz val="10.5"/>
        <color theme="10"/>
        <rFont val="Calibri"/>
        <family val="2"/>
      </rPr>
      <t>http://www.orikei.co.jp</t>
    </r>
  </si>
  <si>
    <t/>
    <r>
      <rPr>
        <u/>
        <sz val="10.5"/>
        <color theme="10"/>
        <rFont val="Calibri"/>
        <family val="2"/>
      </rPr>
      <t xml:space="preserve">DE RIDDER</t>
    </r>
  </si>
  <si>
    <t/>
    <r>
      <rPr>
        <u/>
        <sz val="10.5"/>
        <color theme="10"/>
        <rFont val="Calibri"/>
        <family val="2"/>
      </rPr>
      <t>http://www.ridder.net</t>
    </r>
  </si>
  <si>
    <t/>
    <r>
      <rPr>
        <u/>
        <sz val="10.5"/>
        <color theme="10"/>
        <rFont val="Calibri"/>
        <family val="2"/>
      </rPr>
      <t>info@ridder.net</t>
    </r>
  </si>
  <si>
    <t/>
    <r>
      <rPr>
        <u/>
        <sz val="10.5"/>
        <color theme="10"/>
        <rFont val="Calibri"/>
        <family val="2"/>
      </rPr>
      <t xml:space="preserve">SAFSUT GIDA URN IMALAT ITHALAT IHRACCT &amp; SAN TIC LTD STI</t>
    </r>
  </si>
  <si>
    <t/>
    <r>
      <rPr>
        <u/>
        <sz val="10.5"/>
        <color theme="10"/>
        <rFont val="Calibri"/>
        <family val="2"/>
      </rPr>
      <t>http://www.mas.dk</t>
    </r>
  </si>
  <si>
    <t/>
    <r>
      <rPr>
        <u/>
        <sz val="10.5"/>
        <color theme="10"/>
        <rFont val="Calibri"/>
        <family val="2"/>
      </rPr>
      <t>HAMO</t>
    </r>
  </si>
  <si>
    <t/>
    <r>
      <rPr>
        <u/>
        <sz val="10.5"/>
        <color theme="10"/>
        <rFont val="Calibri"/>
        <family val="2"/>
      </rPr>
      <t>info@hamo-as.dk</t>
    </r>
  </si>
  <si>
    <t/>
    <r>
      <rPr>
        <u/>
        <sz val="10.5"/>
        <color theme="10"/>
        <rFont val="Calibri"/>
        <family val="2"/>
      </rPr>
      <t>wowbd@37.com</t>
    </r>
  </si>
  <si>
    <t/>
    <r>
      <rPr>
        <u/>
        <sz val="10.5"/>
        <color theme="10"/>
        <rFont val="Calibri"/>
        <family val="2"/>
      </rPr>
      <t xml:space="preserve">DISCOVERY ENTERPRISE</t>
    </r>
  </si>
  <si>
    <t/>
    <r>
      <rPr>
        <u/>
        <sz val="10.5"/>
        <color theme="10"/>
        <rFont val="Calibri"/>
        <family val="2"/>
      </rPr>
      <t>info@mepal.nl</t>
    </r>
  </si>
  <si>
    <t/>
    <r>
      <rPr>
        <u/>
        <sz val="10.5"/>
        <color theme="10"/>
        <rFont val="Calibri"/>
        <family val="2"/>
      </rPr>
      <t>MEPAL</t>
    </r>
  </si>
  <si>
    <t/>
    <r>
      <rPr>
        <u/>
        <sz val="10.5"/>
        <color theme="10"/>
        <rFont val="Calibri"/>
        <family val="2"/>
      </rPr>
      <t>http://www.mepal.nl</t>
    </r>
  </si>
  <si>
    <t/>
    <r>
      <rPr>
        <u/>
        <sz val="10.5"/>
        <color theme="10"/>
        <rFont val="Calibri"/>
        <family val="2"/>
      </rPr>
      <t>liuyan0429@hotmail.com</t>
    </r>
  </si>
  <si>
    <t/>
    <r>
      <rPr>
        <u/>
        <sz val="10.5"/>
        <color theme="10"/>
        <rFont val="Calibri"/>
        <family val="2"/>
      </rPr>
      <t xml:space="preserve">FUNWAI TRADING</t>
    </r>
  </si>
  <si>
    <t/>
    <r>
      <rPr>
        <u/>
        <sz val="10.5"/>
        <color theme="10"/>
        <rFont val="Calibri"/>
        <family val="2"/>
      </rPr>
      <t>rpintl@netvigator.com</t>
    </r>
  </si>
  <si>
    <t/>
    <r>
      <rPr>
        <u/>
        <sz val="10.5"/>
        <color theme="10"/>
        <rFont val="Calibri"/>
        <family val="2"/>
      </rPr>
      <t xml:space="preserve">DOLLARSTORE INTERNATIONAL</t>
    </r>
  </si>
  <si>
    <t/>
    <r>
      <rPr>
        <u/>
        <sz val="10.5"/>
        <color theme="10"/>
        <rFont val="Calibri"/>
        <family val="2"/>
      </rPr>
      <t>http://www.purusintl.com</t>
    </r>
  </si>
  <si>
    <t/>
    <r>
      <rPr>
        <u/>
        <sz val="10.5"/>
        <color theme="10"/>
        <rFont val="Calibri"/>
        <family val="2"/>
      </rPr>
      <t xml:space="preserve">PURUS INTL</t>
    </r>
  </si>
  <si>
    <t/>
    <r>
      <rPr>
        <u/>
        <sz val="10.5"/>
        <color theme="10"/>
        <rFont val="Calibri"/>
        <family val="2"/>
      </rPr>
      <t>welcome@siauk.co.uk</t>
    </r>
  </si>
  <si>
    <t/>
    <r>
      <rPr>
        <u/>
        <sz val="10.5"/>
        <color theme="10"/>
        <rFont val="Calibri"/>
        <family val="2"/>
      </rPr>
      <t>http://www.sia-bcollbction.com</t>
    </r>
  </si>
  <si>
    <t/>
    <r>
      <rPr>
        <u/>
        <sz val="10.5"/>
        <color theme="10"/>
        <rFont val="Calibri"/>
        <family val="2"/>
      </rPr>
      <t xml:space="preserve">S I A 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</si>
  <si>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五金,体育及旅游休闲用品,其他,卫浴设备,家具,家居装饰品,建筑及装饰材料,照明产品,箱包,餐厨用具</t>
    </r>
  </si>
  <si>
    <t/>
    <r>
      <rPr>
        <u/>
        <sz val="10.5"/>
        <color theme="10"/>
        <rFont val="Calibri"/>
        <family val="2"/>
      </rPr>
      <t>amonrats@homepro.co</t>
    </r>
    <r>
      <t>.th</t>
    </r>
  </si>
  <si>
    <t/>
    <r>
      <rPr>
        <u/>
        <sz val="10.5"/>
        <color theme="10"/>
        <rFont val="Calibri"/>
        <family val="2"/>
      </rPr>
      <t>http://www.homepro.co.th</t>
    </r>
  </si>
  <si>
    <t/>
    <r>
      <rPr>
        <u/>
        <sz val="10.5"/>
        <color theme="10"/>
        <rFont val="Calibri"/>
        <family val="2"/>
      </rPr>
      <t xml:space="preserve">HOME PRODUCT CENTER PUBLIC</t>
    </r>
  </si>
  <si>
    <t/>
    <r>
      <rPr>
        <u/>
        <sz val="10.5"/>
        <color theme="10"/>
        <rFont val="Calibri"/>
        <family val="2"/>
      </rPr>
      <t xml:space="preserve">MARKWORT INDUSTRIES</t>
    </r>
  </si>
  <si>
    <t/>
    <r>
      <rPr>
        <u/>
        <sz val="10.5"/>
        <color theme="10"/>
        <rFont val="Calibri"/>
        <family val="2"/>
      </rPr>
      <t>shihang@pub.dgnet.gd.cn</t>
    </r>
  </si>
  <si>
    <t/>
    <r>
      <rPr>
        <u/>
        <sz val="10.5"/>
        <color theme="10"/>
        <rFont val="Calibri"/>
        <family val="2"/>
      </rPr>
      <t>http://www.dgnet.gd.cn</t>
    </r>
  </si>
  <si>
    <t/>
    <r>
      <rPr>
        <u/>
        <sz val="10.5"/>
        <color theme="10"/>
        <rFont val="Calibri"/>
        <family val="2"/>
      </rPr>
      <t xml:space="preserve">ALL STAR IMPORTS &amp; EXPORTS</t>
    </r>
  </si>
  <si>
    <t/>
    <r>
      <rPr>
        <u/>
        <sz val="10.5"/>
        <color theme="10"/>
        <rFont val="Calibri"/>
        <family val="2"/>
      </rPr>
      <t>ajaysarin@msn.com</t>
    </r>
  </si>
  <si>
    <t/>
    <r>
      <rPr>
        <u/>
        <sz val="10.5"/>
        <color theme="10"/>
        <rFont val="Calibri"/>
        <family val="2"/>
      </rPr>
      <t>berkdesign@aol.com</t>
    </r>
  </si>
  <si>
    <t/>
    <r>
      <rPr>
        <u/>
        <sz val="10.5"/>
        <color theme="10"/>
        <rFont val="Calibri"/>
        <family val="2"/>
      </rPr>
      <t>http://www.berkeleydesigns.com</t>
    </r>
  </si>
  <si>
    <t/>
    <r>
      <rPr>
        <u/>
        <sz val="10.5"/>
        <color theme="10"/>
        <rFont val="Calibri"/>
        <family val="2"/>
      </rPr>
      <t xml:space="preserve">BERKELEY DESIGNS</t>
    </r>
  </si>
  <si>
    <t/>
    <r>
      <rPr>
        <u/>
        <sz val="10.5"/>
        <color theme="10"/>
        <rFont val="Calibri"/>
        <family val="2"/>
      </rPr>
      <t xml:space="preserve">STAMAR ENTERPRISES</t>
    </r>
  </si>
  <si>
    <t/>
    <r>
      <rPr>
        <u/>
        <sz val="10.5"/>
        <color theme="10"/>
        <rFont val="Calibri"/>
        <family val="2"/>
      </rPr>
      <t>http://www.stisto.com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</si>
  <si>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体育及旅游休闲用品,其他,园林用品,家具,服装饰物及配件,照明产品,玩具,玻璃工艺品,箱包,节日用品,钟表眼镜,餐厨用具</t>
    </r>
  </si>
  <si>
    <t/>
    <r>
      <rPr>
        <u/>
        <sz val="10.5"/>
        <color theme="10"/>
        <rFont val="Calibri"/>
        <family val="2"/>
      </rPr>
      <t>john@stisto.com</t>
    </r>
  </si>
  <si>
    <t/>
    <r>
      <rPr>
        <u/>
        <sz val="10.5"/>
        <color theme="10"/>
        <rFont val="Calibri"/>
        <family val="2"/>
      </rPr>
      <t xml:space="preserve">THE PROFESSIONAL COOKWARE</t>
    </r>
  </si>
  <si>
    <t/>
    <r>
      <rPr>
        <u/>
        <sz val="10.5"/>
        <color theme="10"/>
        <rFont val="Calibri"/>
        <family val="2"/>
      </rPr>
      <t>http://www.procook.co.uk</t>
    </r>
  </si>
  <si>
    <t/>
    <r>
      <rPr>
        <u/>
        <sz val="10.5"/>
        <color theme="10"/>
        <rFont val="Calibri"/>
        <family val="2"/>
      </rPr>
      <t>daniel@procook.co.uk</t>
    </r>
  </si>
  <si>
    <t/>
    <r>
      <rPr>
        <u/>
        <sz val="10.5"/>
        <color theme="10"/>
        <rFont val="Calibri"/>
        <family val="2"/>
      </rPr>
      <t xml:space="preserve">HOUSEWARE TRADING</t>
    </r>
  </si>
  <si>
    <t/>
    <r>
      <rPr>
        <u/>
        <sz val="10.5"/>
        <color theme="10"/>
        <rFont val="Calibri"/>
        <family val="2"/>
      </rPr>
      <t>houtrade@aol.com</t>
    </r>
  </si>
  <si>
    <t/>
    <r>
      <rPr>
        <u/>
        <sz val="10.5"/>
        <color theme="10"/>
        <rFont val="Calibri"/>
        <family val="2"/>
      </rPr>
      <t>norkassar@mail.sy</t>
    </r>
  </si>
  <si>
    <t/>
    <r>
      <rPr>
        <u/>
        <sz val="10.5"/>
        <color theme="10"/>
        <rFont val="Calibri"/>
        <family val="2"/>
      </rPr>
      <t xml:space="preserve">NOUR ELDIN KASSAR</t>
    </r>
  </si>
  <si>
    <t/>
    <r>
      <rPr>
        <u/>
        <sz val="10.5"/>
        <color theme="10"/>
        <rFont val="Calibri"/>
        <family val="2"/>
      </rPr>
      <t>info@goldendoor.fi</t>
    </r>
  </si>
  <si>
    <t/>
    <r>
      <rPr>
        <u/>
        <sz val="10.5"/>
        <color theme="10"/>
        <rFont val="Calibri"/>
        <family val="2"/>
      </rPr>
      <t>http://www.goldendoor.fi</t>
    </r>
  </si>
  <si>
    <t/>
    <r>
      <rPr>
        <u/>
        <sz val="10.5"/>
        <color theme="10"/>
        <rFont val="Calibri"/>
        <family val="2"/>
      </rPr>
      <t xml:space="preserve">GOLDEN DOOR</t>
    </r>
  </si>
  <si>
    <t/>
    <r>
      <rPr>
        <u/>
        <sz val="10.5"/>
        <color theme="10"/>
        <rFont val="Calibri"/>
        <family val="2"/>
      </rPr>
      <t xml:space="preserve">AROMA HOUSEWARES</t>
    </r>
  </si>
  <si>
    <t/>
    <r>
      <rPr>
        <u/>
        <sz val="10.5"/>
        <color theme="10"/>
        <rFont val="Calibri"/>
        <family val="2"/>
      </rPr>
      <t>hong@aromaco.com</t>
    </r>
  </si>
  <si>
    <t/>
    <r>
      <rPr>
        <u/>
        <sz val="10.5"/>
        <color theme="10"/>
        <rFont val="Calibri"/>
        <family val="2"/>
      </rPr>
      <t>http://www.aromaco.com</t>
    </r>
  </si>
  <si>
    <t/>
    <r>
      <rPr>
        <u/>
        <sz val="10.5"/>
        <color theme="10"/>
        <rFont val="Calibri"/>
        <family val="2"/>
      </rPr>
      <t>http://www.arkolat.lv</t>
    </r>
  </si>
  <si>
    <t/>
    <r>
      <rPr>
        <u/>
        <sz val="10.5"/>
        <color theme="10"/>
        <rFont val="Calibri"/>
        <family val="2"/>
      </rPr>
      <t>info@arkolat.lv</t>
    </r>
  </si>
  <si>
    <t/>
    <r>
      <rPr>
        <u/>
        <sz val="10.5"/>
        <color theme="10"/>
        <rFont val="Calibri"/>
        <family val="2"/>
      </rPr>
      <t>ARKOLAT</t>
    </r>
  </si>
  <si>
    <t/>
    <r>
      <rPr>
        <u/>
        <sz val="10.5"/>
        <color theme="10"/>
        <rFont val="Calibri"/>
        <family val="2"/>
      </rPr>
      <t>http://www.pacificpromos.biz</t>
    </r>
  </si>
  <si>
    <t/>
    <r>
      <rPr>
        <u/>
        <sz val="10.5"/>
        <color theme="10"/>
        <rFont val="Calibri"/>
        <family val="2"/>
      </rPr>
      <t xml:space="preserve">PACIFIC PROMOS</t>
    </r>
  </si>
  <si>
    <t/>
    <r>
      <rPr>
        <u/>
        <sz val="10.5"/>
        <color theme="10"/>
        <rFont val="Calibri"/>
        <family val="2"/>
      </rPr>
      <t>KRAFTWARES(INDIA)</t>
    </r>
  </si>
  <si>
    <t/>
    <r>
      <rPr>
        <u/>
        <sz val="10.5"/>
        <color theme="10"/>
        <rFont val="Calibri"/>
        <family val="2"/>
      </rPr>
      <t>dipen@kraftwares.com</t>
    </r>
  </si>
  <si>
    <t/>
    <r>
      <rPr>
        <u/>
        <sz val="10.5"/>
        <color theme="10"/>
        <rFont val="Calibri"/>
        <family val="2"/>
      </rPr>
      <t>http://www.kraftwares.com</t>
    </r>
  </si>
  <si>
    <t/>
    <r>
      <rPr>
        <u/>
        <sz val="10.5"/>
        <color theme="10"/>
        <rFont val="Calibri"/>
        <family val="2"/>
      </rPr>
      <t xml:space="preserve">CHERISH BEAR</t>
    </r>
  </si>
  <si>
    <t/>
    <r>
      <rPr>
        <u/>
        <sz val="10.5"/>
        <color theme="10"/>
        <rFont val="Calibri"/>
        <family val="2"/>
      </rPr>
      <t>bear_etc@yahoo.com</t>
    </r>
  </si>
  <si>
    <t/>
    <r>
      <rPr>
        <u/>
        <sz val="10.5"/>
        <color theme="10"/>
        <rFont val="Calibri"/>
        <family val="2"/>
      </rPr>
      <t>http://www.hindborg.dk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</si>
  <si>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体育及旅游休闲用品,办公文具,化工产品,卫浴设备,建筑及装饰材料,浴室用品,照明产品,节日用品,餐厨用具</t>
    </r>
  </si>
  <si>
    <t/>
    <r>
      <rPr>
        <u/>
        <sz val="10.5"/>
        <color theme="10"/>
        <rFont val="Calibri"/>
        <family val="2"/>
      </rPr>
      <t>hindborg@hindborg.dk</t>
    </r>
  </si>
  <si>
    <t/>
    <r>
      <rPr>
        <u/>
        <sz val="10.5"/>
        <color theme="10"/>
        <rFont val="Calibri"/>
        <family val="2"/>
      </rPr>
      <t>HINDBORG</t>
    </r>
  </si>
  <si>
    <t/>
    <r>
      <rPr>
        <u/>
        <sz val="10.5"/>
        <color theme="10"/>
        <rFont val="Calibri"/>
        <family val="2"/>
      </rPr>
      <t>al_shirouq@yahoo.com</t>
    </r>
  </si>
  <si>
    <t/>
    <r>
      <rPr>
        <u/>
        <sz val="10.5"/>
        <color theme="10"/>
        <rFont val="Calibri"/>
        <family val="2"/>
      </rPr>
      <t xml:space="preserve">AL SHROUQ IMP EXP &amp; COMM AGENCIES</t>
    </r>
  </si>
  <si>
    <t/>
    <r>
      <rPr>
        <u/>
        <sz val="10.5"/>
        <color theme="10"/>
        <rFont val="Calibri"/>
        <family val="2"/>
      </rPr>
      <t>great@gti.biz.com.hk</t>
    </r>
  </si>
  <si>
    <t/>
    <r>
      <rPr>
        <u/>
        <sz val="10.5"/>
        <color theme="10"/>
        <rFont val="Calibri"/>
        <family val="2"/>
      </rPr>
      <t>http://www.gti.biz.com.hk</t>
    </r>
  </si>
  <si>
    <t/>
    <r>
      <rPr>
        <u/>
        <sz val="10.5"/>
        <color theme="10"/>
        <rFont val="Calibri"/>
        <family val="2"/>
      </rPr>
      <t xml:space="preserve">GREAT TREASURE (BUILDING SUPPLIES &amp; ENGINEERING )</t>
    </r>
  </si>
  <si>
    <t/>
    <r>
      <rPr>
        <u/>
        <sz val="10.5"/>
        <color theme="10"/>
        <rFont val="Calibri"/>
        <family val="2"/>
      </rPr>
      <t>http://www.piecez.ca</t>
    </r>
  </si>
  <si>
    <t/>
    <r>
      <rPr>
        <u/>
        <sz val="10.5"/>
        <color theme="10"/>
        <rFont val="Calibri"/>
        <family val="2"/>
      </rPr>
      <t>andrewnsit@gmail.com</t>
    </r>
  </si>
  <si>
    <t/>
    <r>
      <rPr>
        <u/>
        <sz val="10.5"/>
        <color theme="10"/>
        <rFont val="Calibri"/>
        <family val="2"/>
      </rPr>
      <t>EPIC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</si>
  <si>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医药保健品及医疗器械,家用电器,建筑及装饰材料,玻璃工艺品,箱包,食品,餐厨用具</t>
    </r>
  </si>
  <si>
    <t/>
    <r>
      <rPr>
        <u/>
        <sz val="10.5"/>
        <color theme="10"/>
        <rFont val="Calibri"/>
        <family val="2"/>
      </rPr>
      <t xml:space="preserve">TAKASEI SHOKAI GS</t>
    </r>
  </si>
  <si>
    <t/>
    <r>
      <rPr>
        <u/>
        <sz val="10.5"/>
        <color theme="10"/>
        <rFont val="Calibri"/>
        <family val="2"/>
      </rPr>
      <t xml:space="preserve">JAY S WHOLESALE</t>
    </r>
  </si>
  <si>
    <t/>
    <r>
      <rPr>
        <u/>
        <sz val="10.5"/>
        <color theme="10"/>
        <rFont val="Calibri"/>
        <family val="2"/>
      </rPr>
      <t>http://www.jayswholesale.com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</si>
  <si>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体育及旅游休闲用品,其他,化工产品,家具,工艺陶瓷,玩具,玻璃工艺品,箱包,节日用品,钟表眼镜,鞋,食品,餐厨用具</t>
    </r>
  </si>
  <si>
    <t/>
    <r>
      <rPr>
        <u/>
        <sz val="10.5"/>
        <color theme="10"/>
        <rFont val="Calibri"/>
        <family val="2"/>
      </rPr>
      <t>samirpatel@sbcglobal.net</t>
    </r>
  </si>
  <si>
    <t/>
    <r>
      <rPr>
        <u/>
        <sz val="10.5"/>
        <color theme="10"/>
        <rFont val="Calibri"/>
        <family val="2"/>
      </rPr>
      <t xml:space="preserve">OO ASODO</t>
    </r>
  </si>
  <si>
    <t/>
    <r>
      <rPr>
        <u/>
        <sz val="10.5"/>
        <color theme="10"/>
        <rFont val="Calibri"/>
        <family val="2"/>
      </rPr>
      <t>http://www.cdhk.net</t>
    </r>
  </si>
  <si>
    <t/>
    <r>
      <rPr>
        <u/>
        <sz val="10.5"/>
        <color theme="10"/>
        <rFont val="Calibri"/>
        <family val="2"/>
      </rPr>
      <t>admin@cdhk.net</t>
    </r>
  </si>
  <si>
    <t/>
    <r>
      <rPr>
        <u/>
        <sz val="10.5"/>
        <color theme="10"/>
        <rFont val="Calibri"/>
        <family val="2"/>
      </rPr>
      <t xml:space="preserve">CENTURY WORLD WIDE (H K )</t>
    </r>
  </si>
  <si>
    <t/>
    <r>
      <rPr>
        <u/>
        <sz val="10.5"/>
        <color theme="10"/>
        <rFont val="Calibri"/>
        <family val="2"/>
      </rPr>
      <t xml:space="preserve">SRK EQUIPMENT</t>
    </r>
  </si>
  <si>
    <t/>
    <r>
      <rPr>
        <u/>
        <sz val="10.5"/>
        <color theme="10"/>
        <rFont val="Calibri"/>
        <family val="2"/>
      </rPr>
      <t>http://www.laikamkee.com</t>
    </r>
  </si>
  <si>
    <t/>
    <r>
      <rPr>
        <u/>
        <sz val="10.5"/>
        <color theme="10"/>
        <rFont val="Calibri"/>
        <family val="2"/>
      </rPr>
      <t>lkk@laikamkee.com</t>
    </r>
  </si>
  <si>
    <t/>
    <r>
      <rPr>
        <u/>
        <sz val="10.5"/>
        <color theme="10"/>
        <rFont val="Calibri"/>
        <family val="2"/>
      </rPr>
      <t xml:space="preserve">LAI KAM KEE</t>
    </r>
  </si>
  <si>
    <t/>
    <r>
      <rPr>
        <u/>
        <sz val="10.5"/>
        <color theme="10"/>
        <rFont val="Calibri"/>
        <family val="2"/>
      </rPr>
      <t>arko@arkofoto.es</t>
    </r>
  </si>
  <si>
    <t/>
    <r>
      <rPr>
        <u/>
        <sz val="10.5"/>
        <color theme="10"/>
        <rFont val="Calibri"/>
        <family val="2"/>
      </rPr>
      <t>http://www.arkofoto.es</t>
    </r>
  </si>
  <si>
    <t/>
    <r>
      <rPr>
        <u/>
        <sz val="10.5"/>
        <color theme="10"/>
        <rFont val="Calibri"/>
        <family val="2"/>
      </rPr>
      <t>ARKOFOTO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</si>
  <si>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五金,其他,医药保健品及医疗器械,园林用品,家居用品,家用纺织品,工艺陶瓷,建筑及装饰材料,服装饰物及配件,玻璃工艺品,箱包,节日用品,餐厨用具</t>
    </r>
  </si>
  <si>
    <t/>
    <r>
      <rPr>
        <u/>
        <sz val="10.5"/>
        <color theme="10"/>
        <rFont val="Calibri"/>
        <family val="2"/>
      </rPr>
      <t>http://www.inventorskorner.com</t>
    </r>
  </si>
  <si>
    <t/>
    <r>
      <rPr>
        <u/>
        <sz val="10.5"/>
        <color theme="10"/>
        <rFont val="Calibri"/>
        <family val="2"/>
      </rPr>
      <t xml:space="preserve">INETRNATIONAL PATENT CONSULTANTS</t>
    </r>
  </si>
  <si>
    <t/>
    <r>
      <rPr>
        <u/>
        <sz val="10.5"/>
        <color theme="10"/>
        <rFont val="Calibri"/>
        <family val="2"/>
      </rPr>
      <t>ndbender@fastmail.fm</t>
    </r>
  </si>
  <si>
    <t/>
    <r>
      <rPr>
        <u/>
        <sz val="10.5"/>
        <color theme="10"/>
        <rFont val="Calibri"/>
        <family val="2"/>
      </rPr>
      <t>http://www.cronw-cookware.com</t>
    </r>
  </si>
  <si>
    <t/>
    <r>
      <rPr>
        <u/>
        <sz val="10.5"/>
        <color theme="10"/>
        <rFont val="Calibri"/>
        <family val="2"/>
      </rPr>
      <t xml:space="preserve">CROWN HOLDINGS H K</t>
    </r>
  </si>
  <si>
    <t/>
    <r>
      <rPr>
        <u/>
        <sz val="10.5"/>
        <color theme="10"/>
        <rFont val="Calibri"/>
        <family val="2"/>
      </rPr>
      <t>wilsoncai@crown-cookware.com</t>
    </r>
  </si>
  <si>
    <t/>
    <r>
      <rPr>
        <u/>
        <sz val="10.5"/>
        <color theme="10"/>
        <rFont val="Calibri"/>
        <family val="2"/>
      </rPr>
      <t xml:space="preserve">HUMI MARKETING</t>
    </r>
  </si>
  <si>
    <t/>
    <r>
      <rPr>
        <u/>
        <sz val="10.5"/>
        <color theme="10"/>
        <rFont val="Calibri"/>
        <family val="2"/>
      </rPr>
      <t>http://www.betakit.com</t>
    </r>
  </si>
  <si>
    <t/>
    <r>
      <rPr>
        <u/>
        <sz val="10.5"/>
        <color theme="10"/>
        <rFont val="Calibri"/>
        <family val="2"/>
      </rPr>
      <t>http://www.hackman.com</t>
    </r>
  </si>
  <si>
    <t/>
    <r>
      <rPr>
        <u/>
        <sz val="10.5"/>
        <color theme="10"/>
        <rFont val="Calibri"/>
        <family val="2"/>
      </rPr>
      <t xml:space="preserve">HACKMAN DESIGNOR</t>
    </r>
  </si>
  <si>
    <t/>
    <r>
      <rPr>
        <u/>
        <sz val="10.5"/>
        <color theme="10"/>
        <rFont val="Calibri"/>
        <family val="2"/>
      </rPr>
      <t xml:space="preserve">57/F OFFICE TOWER SHUN HING SQUARE DI WANG COMMERCIAL CENTER 5002 SHEN NAN ROAD EAST SHEN ZHEN</t>
    </r>
  </si>
  <si>
    <t/>
    <r>
      <rPr>
        <u/>
        <sz val="10.5"/>
        <color theme="10"/>
        <rFont val="Calibri"/>
        <family val="2"/>
      </rPr>
      <t>http://www.reelcn.com</t>
    </r>
  </si>
  <si>
    <t/>
    <r>
      <rPr>
        <u/>
        <sz val="10.5"/>
        <color theme="10"/>
        <rFont val="Calibri"/>
        <family val="2"/>
      </rPr>
      <t>evayin@reelcn.com</t>
    </r>
  </si>
  <si>
    <t/>
    <r>
      <rPr>
        <u/>
        <sz val="10.5"/>
        <color theme="10"/>
        <rFont val="Calibri"/>
        <family val="2"/>
      </rPr>
      <t>ADAPTATRUCK</t>
    </r>
  </si>
  <si>
    <t/>
    <r>
      <rPr>
        <u/>
        <sz val="10.5"/>
        <color theme="10"/>
        <rFont val="Calibri"/>
        <family val="2"/>
      </rPr>
      <t>ANKORS</t>
    </r>
  </si>
  <si>
    <t/>
    <r>
      <rPr>
        <u/>
        <sz val="10.5"/>
        <color theme="10"/>
        <rFont val="Calibri"/>
        <family val="2"/>
      </rPr>
      <t>charles@ankors.com</t>
    </r>
  </si>
  <si>
    <t/>
    <r>
      <rPr>
        <u/>
        <sz val="10.5"/>
        <color theme="10"/>
        <rFont val="Calibri"/>
        <family val="2"/>
      </rPr>
      <t>http://www.ankors.com</t>
    </r>
  </si>
  <si>
    <t/>
    <r>
      <rPr>
        <u/>
        <sz val="10.5"/>
        <color theme="10"/>
        <rFont val="Calibri"/>
        <family val="2"/>
      </rPr>
      <t xml:space="preserve">MER MAHIEDDINE MED REDHA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</si>
  <si>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五金,体育及旅游休闲用品,其他,医药保健品及医疗器械,家具,家居用品,家用电器,工艺陶瓷,建筑及装饰材料,箱包,鞋,餐厨用具</t>
    </r>
  </si>
  <si>
    <t/>
    <r>
      <rPr>
        <u/>
        <sz val="10.5"/>
        <color theme="10"/>
        <rFont val="Calibri"/>
        <family val="2"/>
      </rPr>
      <t>eastdragon@xtra.co.nz</t>
    </r>
  </si>
  <si>
    <t/>
    <r>
      <rPr>
        <u/>
        <sz val="10.5"/>
        <color theme="10"/>
        <rFont val="Calibri"/>
        <family val="2"/>
      </rPr>
      <t xml:space="preserve">EASTDRAGON INTERNATIONAL TRADING</t>
    </r>
  </si>
  <si>
    <t/>
    <r>
      <rPr>
        <u/>
        <sz val="10.5"/>
        <color theme="10"/>
        <rFont val="Calibri"/>
        <family val="2"/>
      </rPr>
      <t xml:space="preserve">PACIFIC SOURCE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</si>
  <si>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五金,体育及旅游休闲用品,其他,医药保健品及医疗器械,家具,家用电器,工具,建筑及装饰材料,照明产品,玩具,节日用品,餐厨用具</t>
    </r>
  </si>
  <si>
    <t/>
    <r>
      <rPr>
        <u/>
        <sz val="10.5"/>
        <color theme="10"/>
        <rFont val="Calibri"/>
        <family val="2"/>
      </rPr>
      <t>brianlau@pacific-source-inc.com</t>
    </r>
  </si>
  <si>
    <t/>
    <r>
      <rPr>
        <u/>
        <sz val="10.5"/>
        <color theme="10"/>
        <rFont val="Calibri"/>
        <family val="2"/>
      </rPr>
      <t>http://www.pacific-source-inc.com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</si>
  <si>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个人护理用具,体育及旅游休闲用品,其他,家具,家居装饰品,服装饰物及配件,玻璃工艺品,餐厨用具</t>
    </r>
  </si>
  <si>
    <t/>
    <r>
      <rPr>
        <u/>
        <sz val="10.5"/>
        <color theme="10"/>
        <rFont val="Calibri"/>
        <family val="2"/>
      </rPr>
      <t>kawata@caetla.biz.com.hk</t>
    </r>
  </si>
  <si>
    <t/>
    <r>
      <rPr>
        <u/>
        <sz val="10.5"/>
        <color theme="10"/>
        <rFont val="Calibri"/>
        <family val="2"/>
      </rPr>
      <t xml:space="preserve">CA ET LA INTERNATIONAL</t>
    </r>
  </si>
  <si>
    <t/>
    <r>
      <rPr>
        <u/>
        <sz val="10.5"/>
        <color theme="10"/>
        <rFont val="Calibri"/>
        <family val="2"/>
      </rPr>
      <t>http://www.caetla.biz.com.hk</t>
    </r>
  </si>
  <si>
    <t/>
    <r>
      <rPr>
        <u/>
        <sz val="10.5"/>
        <color theme="10"/>
        <rFont val="Calibri"/>
        <family val="2"/>
      </rPr>
      <t>abidtrade@yahoo.com</t>
    </r>
  </si>
  <si>
    <t/>
    <r>
      <rPr>
        <u/>
        <sz val="10.5"/>
        <color theme="10"/>
        <rFont val="Calibri"/>
        <family val="2"/>
      </rPr>
      <t xml:space="preserve">ABID TRADING</t>
    </r>
  </si>
  <si>
    <t/>
    <r>
      <rPr>
        <u/>
        <sz val="10.5"/>
        <color theme="10"/>
        <rFont val="Calibri"/>
        <family val="2"/>
      </rPr>
      <t xml:space="preserve">THE WAREHOUSE GROUP</t>
    </r>
  </si>
  <si>
    <t/>
    <r>
      <rPr>
        <u/>
        <sz val="10.5"/>
        <color theme="10"/>
        <rFont val="Calibri"/>
        <family val="2"/>
      </rPr>
      <t>shebden@twl.co.nz</t>
    </r>
  </si>
  <si>
    <t/>
    <r>
      <rPr>
        <u/>
        <sz val="10.5"/>
        <color theme="10"/>
        <rFont val="Calibri"/>
        <family val="2"/>
      </rPr>
      <t>http://www.twl.co.nz</t>
    </r>
  </si>
  <si>
    <t/>
    <r>
      <rPr>
        <u/>
        <sz val="10.5"/>
        <color theme="10"/>
        <rFont val="Calibri"/>
        <family val="2"/>
      </rPr>
      <t>http://www.supermediastore.com</t>
    </r>
  </si>
  <si>
    <t/>
    <r>
      <rPr>
        <u/>
        <sz val="10.5"/>
        <color theme="10"/>
        <rFont val="Calibri"/>
        <family val="2"/>
      </rPr>
      <t>llimail@yahoo.com</t>
    </r>
  </si>
  <si>
    <t/>
    <r>
      <rPr>
        <u/>
        <sz val="10.5"/>
        <color theme="10"/>
        <rFont val="Calibri"/>
        <family val="2"/>
      </rPr>
      <t xml:space="preserve">ASIA LINK</t>
    </r>
  </si>
  <si>
    <t/>
    <r>
      <rPr>
        <u/>
        <sz val="10.5"/>
        <color theme="10"/>
        <rFont val="Calibri"/>
        <family val="2"/>
      </rPr>
      <t>camsb@tm.net.my</t>
    </r>
  </si>
  <si>
    <t/>
    <r>
      <rPr>
        <u/>
        <sz val="10.5"/>
        <color theme="10"/>
        <rFont val="Calibri"/>
        <family val="2"/>
      </rPr>
      <t>http://www.melamineware.com.my</t>
    </r>
  </si>
  <si>
    <t/>
    <r>
      <rPr>
        <u/>
        <sz val="10.5"/>
        <color theme="10"/>
        <rFont val="Calibri"/>
        <family val="2"/>
      </rPr>
      <t xml:space="preserve">ADVANCE EAGLE MARKETING SDN</t>
    </r>
  </si>
  <si>
    <t/>
    <r>
      <rPr>
        <u/>
        <sz val="10.5"/>
        <color theme="10"/>
        <rFont val="Calibri"/>
        <family val="2"/>
      </rPr>
      <t xml:space="preserve">OBA INVESTMENTS</t>
    </r>
  </si>
  <si>
    <t/>
    <r>
      <rPr>
        <u/>
        <sz val="10.5"/>
        <color theme="10"/>
        <rFont val="Calibri"/>
        <family val="2"/>
      </rPr>
      <t>obanwa@yahoo.com</t>
    </r>
  </si>
  <si>
    <t/>
    <r>
      <rPr>
        <u/>
        <sz val="10.5"/>
        <color theme="10"/>
        <rFont val="Calibri"/>
        <family val="2"/>
      </rPr>
      <t>http://www.alignusapp.com</t>
    </r>
  </si>
  <si>
    <t/>
    <r>
      <rPr>
        <u/>
        <sz val="10.5"/>
        <color theme="10"/>
        <rFont val="Calibri"/>
        <family val="2"/>
      </rPr>
      <t>awnwcoltd@ctimail3.com</t>
    </r>
  </si>
  <si>
    <t/>
    <r>
      <rPr>
        <u/>
        <sz val="10.5"/>
        <color theme="10"/>
        <rFont val="Calibri"/>
        <family val="2"/>
      </rPr>
      <t xml:space="preserve">AW &amp; W</t>
    </r>
  </si>
  <si>
    <t/>
    <r>
      <rPr>
        <u/>
        <sz val="10.5"/>
        <color theme="10"/>
        <rFont val="Calibri"/>
        <family val="2"/>
      </rPr>
      <t>http://www.rodenstock.nl</t>
    </r>
  </si>
  <si>
    <t/>
    <r>
      <rPr>
        <u/>
        <sz val="10.5"/>
        <color theme="10"/>
        <rFont val="Calibri"/>
        <family val="2"/>
      </rPr>
      <t>rodenstock@rodenstock.nl</t>
    </r>
  </si>
  <si>
    <t/>
    <r>
      <rPr>
        <u/>
        <sz val="10.5"/>
        <color theme="10"/>
        <rFont val="Calibri"/>
        <family val="2"/>
      </rPr>
      <t xml:space="preserve">RODENSTOCK NEDERLAND</t>
    </r>
  </si>
  <si>
    <t/>
    <r>
      <rPr>
        <u/>
        <sz val="10.5"/>
        <color theme="10"/>
        <rFont val="Calibri"/>
        <family val="2"/>
      </rPr>
      <t>leemanho@macau.ctm.net</t>
    </r>
  </si>
  <si>
    <t/>
    <r>
      <rPr>
        <u/>
        <sz val="10.5"/>
        <color theme="10"/>
        <rFont val="Calibri"/>
        <family val="2"/>
      </rPr>
      <t xml:space="preserve">LEE WAI HONG</t>
    </r>
  </si>
  <si>
    <t/>
    <r>
      <rPr>
        <u/>
        <sz val="10.5"/>
        <color theme="10"/>
        <rFont val="Calibri"/>
        <family val="2"/>
      </rPr>
      <t xml:space="preserve">PARKANON AUTOVARAOSA</t>
    </r>
  </si>
  <si>
    <t/>
    <r>
      <rPr>
        <u/>
        <sz val="10.5"/>
        <color theme="10"/>
        <rFont val="Calibri"/>
        <family val="2"/>
      </rPr>
      <t>http://www.parkanonautovaraosa.fi</t>
    </r>
  </si>
  <si>
    <t/>
    <r>
      <rPr>
        <u/>
        <sz val="10.5"/>
        <color theme="10"/>
        <rFont val="Calibri"/>
        <family val="2"/>
      </rPr>
      <t>http://www.eliteclassics.com</t>
    </r>
  </si>
  <si>
    <t/>
    <r>
      <rPr>
        <u/>
        <sz val="10.5"/>
        <color theme="10"/>
        <rFont val="Calibri"/>
        <family val="2"/>
      </rPr>
      <t>t.lin@eliteclassics.com</t>
    </r>
  </si>
  <si>
    <t/>
    <r>
      <rPr>
        <u/>
        <sz val="10.5"/>
        <color theme="10"/>
        <rFont val="Calibri"/>
        <family val="2"/>
      </rPr>
      <t xml:space="preserve">ELITE GROUP</t>
    </r>
  </si>
  <si>
    <t/>
    <r>
      <rPr>
        <u/>
        <sz val="10.5"/>
        <color theme="10"/>
        <rFont val="Calibri"/>
        <family val="2"/>
      </rPr>
      <t xml:space="preserve">HALLMARC INTERNATIONAL (HONG KONG)</t>
    </r>
  </si>
  <si>
    <t/>
    <r>
      <rPr>
        <u/>
        <sz val="10.5"/>
        <color theme="10"/>
        <rFont val="Calibri"/>
        <family val="2"/>
      </rPr>
      <t>http://www.hallmarc.com.hk</t>
    </r>
  </si>
  <si>
    <t/>
    <r>
      <rPr>
        <u/>
        <sz val="10.5"/>
        <color theme="10"/>
        <rFont val="Calibri"/>
        <family val="2"/>
      </rPr>
      <t>sales@hallmarc.com.hk</t>
    </r>
  </si>
  <si>
    <t/>
    <r>
      <rPr>
        <u/>
        <sz val="10.5"/>
        <color theme="10"/>
        <rFont val="Calibri"/>
        <family val="2"/>
      </rPr>
      <t>http://www.alma.no</t>
    </r>
  </si>
  <si>
    <t/>
    <r>
      <rPr>
        <u/>
        <sz val="10.5"/>
        <color theme="10"/>
        <rFont val="Calibri"/>
        <family val="2"/>
      </rPr>
      <t>joern@alma.no</t>
    </r>
  </si>
  <si>
    <t/>
    <r>
      <rPr>
        <u/>
        <sz val="10.5"/>
        <color theme="10"/>
        <rFont val="Calibri"/>
        <family val="2"/>
      </rPr>
      <t xml:space="preserve">ALNA MARGARINFABRIK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</si>
  <si>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五金,其他,医药保健品及医疗器械,园林用品,家具,家用纺织品,服装饰物及配件,餐厨用具</t>
    </r>
  </si>
  <si>
    <t/>
    <r>
      <rPr>
        <u/>
        <sz val="10.5"/>
        <color theme="10"/>
        <rFont val="Calibri"/>
        <family val="2"/>
      </rPr>
      <t>angelapong@aatrading.net</t>
    </r>
  </si>
  <si>
    <t/>
    <r>
      <rPr>
        <u/>
        <sz val="10.5"/>
        <color theme="10"/>
        <rFont val="Calibri"/>
        <family val="2"/>
      </rPr>
      <t>http://www.aatrading.net</t>
    </r>
  </si>
  <si>
    <t/>
    <r>
      <rPr>
        <u/>
        <sz val="10.5"/>
        <color theme="10"/>
        <rFont val="Calibri"/>
        <family val="2"/>
      </rPr>
      <t xml:space="preserve">AMERICAN &amp; ASIATIC TRADING</t>
    </r>
  </si>
  <si>
    <t/>
    <r>
      <rPr>
        <u/>
        <sz val="10.5"/>
        <color theme="10"/>
        <rFont val="Calibri"/>
        <family val="2"/>
      </rPr>
      <t>http://www.lysberg.com</t>
    </r>
  </si>
  <si>
    <t/>
    <r>
      <rPr>
        <u/>
        <sz val="10.5"/>
        <color theme="10"/>
        <rFont val="Calibri"/>
        <family val="2"/>
      </rPr>
      <t xml:space="preserve">LYSBERG HANSEN &amp; THERP</t>
    </r>
  </si>
  <si>
    <t/>
    <r>
      <rPr>
        <u/>
        <sz val="10.5"/>
        <color theme="10"/>
        <rFont val="Calibri"/>
        <family val="2"/>
      </rPr>
      <t>info@lysberg.com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</si>
  <si>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家具,家居装饰品,家用纺织品,照明产品,玩具,玻璃工艺品,礼品及赠品,餐厨用具</t>
    </r>
  </si>
  <si>
    <t/>
    <r>
      <rPr>
        <u/>
        <sz val="10.5"/>
        <color theme="10"/>
        <rFont val="Calibri"/>
        <family val="2"/>
      </rPr>
      <t xml:space="preserve">BOAT4004 ENTERPRISE</t>
    </r>
  </si>
  <si>
    <t/>
    <r>
      <rPr>
        <u/>
        <sz val="10.5"/>
        <color theme="10"/>
        <rFont val="Calibri"/>
        <family val="2"/>
      </rPr>
      <t>boat4004@yahoo.com</t>
    </r>
  </si>
  <si>
    <t/>
    <r>
      <rPr>
        <u/>
        <sz val="10.5"/>
        <color theme="10"/>
        <rFont val="Calibri"/>
        <family val="2"/>
      </rPr>
      <t>lacor.oporto@lacor.com</t>
    </r>
  </si>
  <si>
    <t/>
    <r>
      <rPr>
        <u/>
        <sz val="10.5"/>
        <color theme="10"/>
        <rFont val="Calibri"/>
        <family val="2"/>
      </rPr>
      <t>http://www.lacor.com</t>
    </r>
  </si>
  <si>
    <t/>
    <r>
      <rPr>
        <u/>
        <sz val="10.5"/>
        <color theme="10"/>
        <rFont val="Calibri"/>
        <family val="2"/>
      </rPr>
      <t xml:space="preserve">LACOR INTERNATIONAL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</si>
  <si>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五金,其他,办公文具,医药保健品及医疗器械,园林用品,家具,工艺陶瓷,建筑及装饰材料,玻璃工艺品,箱包,餐厨用具</t>
    </r>
  </si>
  <si>
    <t/>
    <r>
      <rPr>
        <u/>
        <sz val="10.5"/>
        <color theme="10"/>
        <rFont val="Calibri"/>
        <family val="2"/>
      </rPr>
      <t xml:space="preserve">OTTO INTERNATIONAL (HONG KONG)</t>
    </r>
  </si>
  <si>
    <t/>
    <r>
      <rPr>
        <u/>
        <sz val="10.5"/>
        <color theme="10"/>
        <rFont val="Calibri"/>
        <family val="2"/>
      </rPr>
      <t>http://www.idcn.com</t>
    </r>
  </si>
  <si>
    <t/>
    <r>
      <rPr>
        <u/>
        <sz val="10.5"/>
        <color theme="10"/>
        <rFont val="Calibri"/>
        <family val="2"/>
      </rPr>
      <t xml:space="preserve">IDEAL CHINA HOLDINGS INTERNATIONAL</t>
    </r>
  </si>
  <si>
    <t/>
    <r>
      <rPr>
        <u/>
        <sz val="10.5"/>
        <color theme="10"/>
        <rFont val="Calibri"/>
        <family val="2"/>
      </rPr>
      <t>webmaster@idcn.com</t>
    </r>
  </si>
  <si>
    <t/>
    <r>
      <rPr>
        <u/>
        <sz val="10.5"/>
        <color theme="10"/>
        <rFont val="Calibri"/>
        <family val="2"/>
      </rPr>
      <t>benaka12@rediffmail.com</t>
    </r>
  </si>
  <si>
    <t/>
    <r>
      <rPr>
        <u/>
        <sz val="10.5"/>
        <color theme="10"/>
        <rFont val="Calibri"/>
        <family val="2"/>
      </rPr>
      <t xml:space="preserve">BENAKA MUDRANA</t>
    </r>
  </si>
  <si>
    <t/>
    <r>
      <rPr>
        <u/>
        <sz val="10.5"/>
        <color theme="10"/>
        <rFont val="Calibri"/>
        <family val="2"/>
      </rPr>
      <t xml:space="preserve">ONOMICHI KYOWABUSSAN</t>
    </r>
  </si>
  <si>
    <t/>
    <r>
      <rPr>
        <u/>
        <sz val="10.5"/>
        <color theme="10"/>
        <rFont val="Calibri"/>
        <family val="2"/>
      </rPr>
      <t>http://www.amipol.com</t>
    </r>
  </si>
  <si>
    <t/>
    <r>
      <rPr>
        <u/>
        <sz val="10.5"/>
        <color theme="10"/>
        <rFont val="Calibri"/>
        <family val="2"/>
      </rPr>
      <t>amipol@sepia.ocn.ne.jp</t>
    </r>
  </si>
  <si>
    <t/>
    <r>
      <rPr>
        <u/>
        <sz val="10.5"/>
        <color theme="10"/>
        <rFont val="Calibri"/>
        <family val="2"/>
      </rPr>
      <t xml:space="preserve">AMIPOL JAPAN</t>
    </r>
  </si>
  <si>
    <t/>
    <r>
      <rPr>
        <u/>
        <sz val="10.5"/>
        <color theme="10"/>
        <rFont val="Calibri"/>
        <family val="2"/>
      </rPr>
      <t xml:space="preserve">GANPATI OVERSEAS</t>
    </r>
  </si>
  <si>
    <t/>
    <r>
      <rPr>
        <u/>
        <sz val="10.5"/>
        <color theme="10"/>
        <rFont val="Calibri"/>
        <family val="2"/>
      </rPr>
      <t>ashwanimallick@yahoo.com</t>
    </r>
  </si>
  <si>
    <t/>
    <r>
      <rPr>
        <u/>
        <sz val="10.5"/>
        <color theme="10"/>
        <rFont val="Calibri"/>
        <family val="2"/>
      </rPr>
      <t>http://www.beseqint.com</t>
    </r>
  </si>
  <si>
    <t/>
    <r>
      <rPr>
        <u/>
        <sz val="10.5"/>
        <color theme="10"/>
        <rFont val="Calibri"/>
        <family val="2"/>
      </rPr>
      <t>amisaay@beseqint.com</t>
    </r>
  </si>
  <si>
    <t/>
    <r>
      <rPr>
        <u/>
        <sz val="10.5"/>
        <color theme="10"/>
        <rFont val="Calibri"/>
        <family val="2"/>
      </rPr>
      <t xml:space="preserve">AMISHAY MARKETING CO (1980)</t>
    </r>
  </si>
  <si>
    <t/>
    <r>
      <rPr>
        <u/>
        <sz val="10.5"/>
        <color theme="10"/>
        <rFont val="Calibri"/>
        <family val="2"/>
      </rPr>
      <t xml:space="preserve">PT MALINDO CEMERLANG PRATAMA</t>
    </r>
  </si>
  <si>
    <t/>
    <r>
      <rPr>
        <u/>
        <sz val="10.5"/>
        <color theme="10"/>
        <rFont val="Calibri"/>
        <family val="2"/>
      </rPr>
      <t>mcpjkt@indosat.net.id</t>
    </r>
  </si>
  <si>
    <t/>
    <r>
      <rPr>
        <u/>
        <sz val="10.5"/>
        <color theme="10"/>
        <rFont val="Calibri"/>
        <family val="2"/>
      </rPr>
      <t>info@anbel.be</t>
    </r>
  </si>
  <si>
    <t/>
    <r>
      <rPr>
        <u/>
        <sz val="10.5"/>
        <color theme="10"/>
        <rFont val="Calibri"/>
        <family val="2"/>
      </rPr>
      <t>ANBEL</t>
    </r>
  </si>
  <si>
    <t/>
    <r>
      <rPr>
        <u/>
        <sz val="10.5"/>
        <color theme="10"/>
        <rFont val="Calibri"/>
        <family val="2"/>
      </rPr>
      <t>http://www.anbel.be</t>
    </r>
  </si>
  <si>
    <t/>
    <r>
      <rPr>
        <u/>
        <sz val="10.5"/>
        <color theme="10"/>
        <rFont val="Calibri"/>
        <family val="2"/>
      </rPr>
      <t xml:space="preserve">BAZAR HONGKONG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</si>
  <si>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个人护理用具,五金,其他,家居用品,家用电器,服装饰物及配件,玻璃工艺品,电子消费品及信息产品,箱包,餐厨用具</t>
    </r>
  </si>
  <si>
    <t/>
    <r>
      <rPr>
        <u/>
        <sz val="10.5"/>
        <color theme="10"/>
        <rFont val="Calibri"/>
        <family val="2"/>
      </rPr>
      <t>bb200288@hotmail.com</t>
    </r>
  </si>
  <si>
    <t/>
    <r>
      <rPr>
        <u/>
        <sz val="10.5"/>
        <color theme="10"/>
        <rFont val="Calibri"/>
        <family val="2"/>
      </rPr>
      <t>indigo-phi@networld.com</t>
    </r>
  </si>
  <si>
    <t/>
    <r>
      <rPr>
        <u/>
        <sz val="10.5"/>
        <color theme="10"/>
        <rFont val="Calibri"/>
        <family val="2"/>
      </rPr>
      <t xml:space="preserve">INDIGO INTERNATIONAL</t>
    </r>
  </si>
  <si>
    <t/>
    <r>
      <rPr>
        <u/>
        <sz val="10.5"/>
        <color theme="10"/>
        <rFont val="Calibri"/>
        <family val="2"/>
      </rPr>
      <t>http://www.networld.com</t>
    </r>
  </si>
  <si>
    <t/>
    <r>
      <rPr>
        <u/>
        <sz val="10.5"/>
        <color theme="10"/>
        <rFont val="Calibri"/>
        <family val="2"/>
      </rPr>
      <t>http://www.henton.net</t>
    </r>
  </si>
  <si>
    <t/>
    <r>
      <rPr>
        <u/>
        <sz val="10.5"/>
        <color theme="10"/>
        <rFont val="Calibri"/>
        <family val="2"/>
      </rPr>
      <t>edward@henton.net</t>
    </r>
  </si>
  <si>
    <t/>
    <r>
      <rPr>
        <u/>
        <sz val="10.5"/>
        <color theme="10"/>
        <rFont val="Calibri"/>
        <family val="2"/>
      </rPr>
      <t xml:space="preserve">HENTON INTERNATIONAL</t>
    </r>
  </si>
  <si>
    <t/>
    <r>
      <rPr>
        <u/>
        <sz val="10.5"/>
        <color theme="10"/>
        <rFont val="Calibri"/>
        <family val="2"/>
      </rPr>
      <t>anex1@vsnl.com</t>
    </r>
  </si>
  <si>
    <t/>
    <r>
      <rPr>
        <u/>
        <sz val="10.5"/>
        <color theme="10"/>
        <rFont val="Calibri"/>
        <family val="2"/>
      </rPr>
      <t xml:space="preserve">ANIKET EXPORTS</t>
    </r>
  </si>
  <si>
    <t/>
    <r>
      <rPr>
        <u/>
        <sz val="10.5"/>
        <color theme="10"/>
        <rFont val="Calibri"/>
        <family val="2"/>
      </rPr>
      <t>http://www.aniketexports.com</t>
    </r>
  </si>
  <si>
    <t/>
    <r>
      <rPr>
        <u/>
        <sz val="10.5"/>
        <color theme="10"/>
        <rFont val="Calibri"/>
        <family val="2"/>
      </rPr>
      <t xml:space="preserve">SUCCESS MULTI TRADING</t>
    </r>
  </si>
  <si>
    <t/>
    <r>
      <rPr>
        <u/>
        <sz val="10.5"/>
        <color theme="10"/>
        <rFont val="Calibri"/>
        <family val="2"/>
      </rPr>
      <t>successmt@sltnet.lk</t>
    </r>
  </si>
  <si>
    <t/>
    <r>
      <rPr>
        <u/>
        <sz val="10.5"/>
        <color theme="10"/>
        <rFont val="Calibri"/>
        <family val="2"/>
      </rPr>
      <t>http://www.jiayidq.com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</si>
  <si>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体育及旅游休闲用品,其他,办公文具,医药保健品及医疗器械,家用电器,玻璃工艺品,箱包,餐厨用具</t>
    </r>
  </si>
  <si>
    <t/>
    <r>
      <rPr>
        <u/>
        <sz val="10.5"/>
        <color theme="10"/>
        <rFont val="Calibri"/>
        <family val="2"/>
      </rPr>
      <t>jiayi@jiayidq.com</t>
    </r>
  </si>
  <si>
    <t/>
    <r>
      <rPr>
        <u/>
        <sz val="10.5"/>
        <color theme="10"/>
        <rFont val="Calibri"/>
        <family val="2"/>
      </rPr>
      <t xml:space="preserve">JIABAO INDUSTRIAL (HONG KONG)</t>
    </r>
  </si>
  <si>
    <t/>
    <r>
      <rPr>
        <u/>
        <sz val="10.5"/>
        <color theme="10"/>
        <rFont val="Calibri"/>
        <family val="2"/>
      </rPr>
      <t>jcovill@ntlworld.com</t>
    </r>
  </si>
  <si>
    <t/>
    <r>
      <rPr>
        <u/>
        <sz val="10.5"/>
        <color theme="10"/>
        <rFont val="Calibri"/>
        <family val="2"/>
      </rPr>
      <t xml:space="preserve">J C INTERIOR SUPPLIES</t>
    </r>
  </si>
  <si>
    <t/>
    <r>
      <rPr>
        <u/>
        <sz val="10.5"/>
        <color theme="10"/>
        <rFont val="Calibri"/>
        <family val="2"/>
      </rPr>
      <t>spotglobo@rediffmail.com</t>
    </r>
  </si>
  <si>
    <t/>
    <r>
      <rPr>
        <u/>
        <sz val="10.5"/>
        <color theme="10"/>
        <rFont val="Calibri"/>
        <family val="2"/>
      </rPr>
      <t xml:space="preserve">SPOT GLOBO</t>
    </r>
  </si>
  <si>
    <t/>
    <r>
      <rPr>
        <u/>
        <sz val="10.5"/>
        <color theme="10"/>
        <rFont val="Calibri"/>
        <family val="2"/>
      </rPr>
      <t xml:space="preserve">SHENZHENSI GUANGLAN PRINTING PACKING MATERIAL CO LID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</si>
  <si>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五金,其他,家用电器,家用纺织品,服装饰物及配件,照明产品,玻璃工艺品,餐厨用具</t>
    </r>
  </si>
  <si>
    <t/>
    <r>
      <rPr>
        <u/>
        <sz val="10.5"/>
        <color theme="10"/>
        <rFont val="Calibri"/>
        <family val="2"/>
      </rPr>
      <t>lyg338@21cn.com</t>
    </r>
  </si>
  <si>
    <t/>
    <r>
      <rPr>
        <u/>
        <sz val="10.5"/>
        <color theme="10"/>
        <rFont val="Calibri"/>
        <family val="2"/>
      </rPr>
      <t>svetta@inter.net</t>
    </r>
    <r>
      <t>.il</t>
    </r>
  </si>
  <si>
    <t/>
    <r>
      <rPr>
        <u/>
        <sz val="10.5"/>
        <color theme="10"/>
        <rFont val="Calibri"/>
        <family val="2"/>
      </rPr>
      <t xml:space="preserve">SAVETA (ISRAEL)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</si>
  <si>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体育及旅游休闲用品,其他,医药保健品及医疗器械,园林用品,家具,家居装饰品,工艺陶瓷,服装饰物及配件,玻璃工艺品,食品,餐厨用具</t>
    </r>
  </si>
  <si>
    <t/>
    <r>
      <rPr>
        <u/>
        <sz val="10.5"/>
        <color theme="10"/>
        <rFont val="Calibri"/>
        <family val="2"/>
      </rPr>
      <t>eandvint@netvigator.com</t>
    </r>
  </si>
  <si>
    <t/>
    <r>
      <rPr>
        <u/>
        <sz val="10.5"/>
        <color theme="10"/>
        <rFont val="Calibri"/>
        <family val="2"/>
      </rPr>
      <t>http://www.eandvint.com</t>
    </r>
  </si>
  <si>
    <t/>
    <r>
      <rPr>
        <u/>
        <sz val="10.5"/>
        <color theme="10"/>
        <rFont val="Calibri"/>
        <family val="2"/>
      </rPr>
      <t xml:space="preserve">E &amp; V INTERNATIONAL</t>
    </r>
  </si>
  <si>
    <t/>
    <r>
      <rPr>
        <u/>
        <sz val="10.5"/>
        <color theme="10"/>
        <rFont val="Calibri"/>
        <family val="2"/>
      </rPr>
      <t>http://www.gersoncompany.com</t>
    </r>
  </si>
  <si>
    <t/>
    <r>
      <rPr>
        <u/>
        <sz val="10.5"/>
        <color theme="10"/>
        <rFont val="Calibri"/>
        <family val="2"/>
      </rPr>
      <t xml:space="preserve">GERSDN INTERNATIONAL</t>
    </r>
  </si>
  <si>
    <t/>
    <r>
      <rPr>
        <u/>
        <sz val="10.5"/>
        <color theme="10"/>
        <rFont val="Calibri"/>
        <family val="2"/>
      </rPr>
      <t>pgerson@gersoncompany.com</t>
    </r>
  </si>
  <si>
    <t/>
    <r>
      <rPr>
        <u/>
        <sz val="10.5"/>
        <color theme="10"/>
        <rFont val="Calibri"/>
        <family val="2"/>
      </rPr>
      <t>jeejap@satyam.net.in</t>
    </r>
  </si>
  <si>
    <t/>
    <r>
      <rPr>
        <u/>
        <sz val="10.5"/>
        <color theme="10"/>
        <rFont val="Calibri"/>
        <family val="2"/>
      </rPr>
      <t xml:space="preserve">
JAYALAKSHMI ENGG ENTERPRISES</t>
    </r>
  </si>
  <si>
    <t/>
    <r>
      <rPr>
        <u/>
        <sz val="10.5"/>
        <color theme="10"/>
        <rFont val="Calibri"/>
        <family val="2"/>
      </rPr>
      <t xml:space="preserve">SVENSKT HANTVERK</t>
    </r>
  </si>
  <si>
    <t/>
    <r>
      <rPr>
        <u/>
        <sz val="10.5"/>
        <color theme="10"/>
        <rFont val="Calibri"/>
        <family val="2"/>
      </rPr>
      <t xml:space="preserve">TAK TRADING</t>
    </r>
  </si>
  <si>
    <t/>
    <r>
      <rPr>
        <u/>
        <sz val="10.5"/>
        <color theme="10"/>
        <rFont val="Calibri"/>
        <family val="2"/>
      </rPr>
      <t>http://www.thetak.com</t>
    </r>
  </si>
  <si>
    <t/>
    <r>
      <rPr>
        <u/>
        <sz val="10.5"/>
        <color theme="10"/>
        <rFont val="Calibri"/>
        <family val="2"/>
      </rPr>
      <t>http://www.butlers.de</t>
    </r>
  </si>
  <si>
    <t/>
    <r>
      <rPr>
        <u/>
        <sz val="10.5"/>
        <color theme="10"/>
        <rFont val="Calibri"/>
        <family val="2"/>
      </rPr>
      <t>matthaeus@butlers.de</t>
    </r>
  </si>
  <si>
    <t/>
    <r>
      <rPr>
        <u/>
        <sz val="10.5"/>
        <color theme="10"/>
        <rFont val="Calibri"/>
        <family val="2"/>
      </rPr>
      <t xml:space="preserve">JOSTEN HANDEL &amp; FRANCHISE GMBH &amp;</t>
    </r>
  </si>
  <si>
    <t/>
    <r>
      <rPr>
        <u/>
        <sz val="10.5"/>
        <color theme="10"/>
        <rFont val="Calibri"/>
        <family val="2"/>
      </rPr>
      <t>http://www.heavenly.com.au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</si>
  <si>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体育及旅游休闲用品,其他,家具,家用电器,服装饰物及配件,玩具,箱包,鞋,餐厨用具</t>
    </r>
  </si>
  <si>
    <t/>
    <r>
      <rPr>
        <u/>
        <sz val="10.5"/>
        <color theme="10"/>
        <rFont val="Calibri"/>
        <family val="2"/>
      </rPr>
      <t>ssparkes@heavenly.com.au</t>
    </r>
  </si>
  <si>
    <t/>
    <r>
      <rPr>
        <u/>
        <sz val="10.5"/>
        <color theme="10"/>
        <rFont val="Calibri"/>
        <family val="2"/>
      </rPr>
      <t xml:space="preserve">THE HEAVENLY GROUP OF COMPANIES</t>
    </r>
  </si>
  <si>
    <t/>
    <r>
      <rPr>
        <u/>
        <sz val="10.5"/>
        <color theme="10"/>
        <rFont val="Calibri"/>
        <family val="2"/>
      </rPr>
      <t>kanti@brabys.co</t>
    </r>
    <r>
      <t>.za</t>
    </r>
  </si>
  <si>
    <t/>
    <r>
      <rPr>
        <u/>
        <sz val="10.5"/>
        <color theme="10"/>
        <rFont val="Calibri"/>
        <family val="2"/>
      </rPr>
      <t>http://www.brabys.co.za</t>
    </r>
  </si>
  <si>
    <t/>
    <r>
      <rPr>
        <u/>
        <sz val="10.5"/>
        <color theme="10"/>
        <rFont val="Calibri"/>
        <family val="2"/>
      </rPr>
      <t xml:space="preserve">ASSOCIATED INDUSTRIES (PTY)</t>
    </r>
  </si>
  <si>
    <t/>
    <r>
      <rPr>
        <u/>
        <sz val="10.5"/>
        <color theme="10"/>
        <rFont val="Calibri"/>
        <family val="2"/>
      </rPr>
      <t>eduardo@aamovers.com.mx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</si>
  <si>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五金,体育及旅游休闲用品,其他,工艺陶瓷,照明产品,玻璃工艺品,箱包,鞋,餐厨用具</t>
    </r>
  </si>
  <si>
    <t/>
    <r>
      <rPr>
        <u/>
        <sz val="10.5"/>
        <color theme="10"/>
        <rFont val="Calibri"/>
        <family val="2"/>
      </rPr>
      <t xml:space="preserve">MOVING CARGO</t>
    </r>
  </si>
  <si>
    <t/>
    <r>
      <rPr>
        <u/>
        <sz val="10.5"/>
        <color theme="10"/>
        <rFont val="Calibri"/>
        <family val="2"/>
      </rPr>
      <t>http://www.aamovers.com.mx</t>
    </r>
  </si>
  <si>
    <t/>
    <r>
      <rPr>
        <u/>
        <sz val="10.5"/>
        <color theme="10"/>
        <rFont val="Calibri"/>
        <family val="2"/>
      </rPr>
      <t xml:space="preserve">
JEBENS</t>
    </r>
  </si>
  <si>
    <t/>
    <r>
      <rPr>
        <u/>
        <sz val="10.5"/>
        <color theme="10"/>
        <rFont val="Calibri"/>
        <family val="2"/>
      </rPr>
      <t>http://www.jebens.no</t>
    </r>
  </si>
  <si>
    <t/>
    <r>
      <rPr>
        <u/>
        <sz val="10.5"/>
        <color theme="10"/>
        <rFont val="Calibri"/>
        <family val="2"/>
      </rPr>
      <t>office@jebens.no</t>
    </r>
  </si>
  <si>
    <t/>
    <r>
      <rPr>
        <u/>
        <sz val="10.5"/>
        <color theme="10"/>
        <rFont val="Calibri"/>
        <family val="2"/>
      </rPr>
      <t>PHANIMEX</t>
    </r>
  </si>
  <si>
    <t/>
    <r>
      <rPr>
        <u/>
        <sz val="10.5"/>
        <color theme="10"/>
        <rFont val="Calibri"/>
        <family val="2"/>
      </rPr>
      <t>ptthuyml@yahoo.com</t>
    </r>
  </si>
  <si>
    <t/>
    <r>
      <rPr>
        <u/>
        <sz val="10.5"/>
        <color theme="10"/>
        <rFont val="Calibri"/>
        <family val="2"/>
      </rPr>
      <t>http://www.opendevelopmentcambodia.net</t>
    </r>
  </si>
  <si>
    <t/>
    <r>
      <rPr>
        <u/>
        <sz val="10.5"/>
        <color theme="10"/>
        <rFont val="Calibri"/>
        <family val="2"/>
      </rPr>
      <t>ip@sopris.net</t>
    </r>
  </si>
  <si>
    <t/>
    <r>
      <rPr>
        <u/>
        <sz val="10.5"/>
        <color theme="10"/>
        <rFont val="Calibri"/>
        <family val="2"/>
      </rPr>
      <t xml:space="preserve">HOT GEAR DIV OF LENIENT</t>
    </r>
  </si>
  <si>
    <t/>
    <r>
      <rPr>
        <u/>
        <sz val="10.5"/>
        <color theme="10"/>
        <rFont val="Calibri"/>
        <family val="2"/>
      </rPr>
      <t>http://www.hotgeardiv.com</t>
    </r>
  </si>
  <si>
    <t/>
    <r>
      <rPr>
        <u/>
        <sz val="10.5"/>
        <color theme="10"/>
        <rFont val="Calibri"/>
        <family val="2"/>
      </rPr>
      <t>http://www.frame-it2000.com</t>
    </r>
  </si>
  <si>
    <t/>
    <r>
      <rPr>
        <u/>
        <sz val="10.5"/>
        <color theme="10"/>
        <rFont val="Calibri"/>
        <family val="2"/>
      </rPr>
      <t>frameitbatley@hotmail.com</t>
    </r>
  </si>
  <si>
    <t/>
    <r>
      <rPr>
        <u/>
        <sz val="10.5"/>
        <color theme="10"/>
        <rFont val="Calibri"/>
        <family val="2"/>
      </rPr>
      <t>FRAME-IT</t>
    </r>
  </si>
  <si>
    <t/>
    <r>
      <rPr>
        <u/>
        <sz val="10.5"/>
        <color theme="10"/>
        <rFont val="Calibri"/>
        <family val="2"/>
      </rPr>
      <t>http://www.fosterint.com</t>
    </r>
  </si>
  <si>
    <t/>
    <r>
      <rPr>
        <u/>
        <sz val="10.5"/>
        <color theme="10"/>
        <rFont val="Calibri"/>
        <family val="2"/>
      </rPr>
      <t>manager@fosterint.com</t>
    </r>
  </si>
  <si>
    <t/>
    <r>
      <rPr>
        <u/>
        <sz val="10.5"/>
        <color theme="10"/>
        <rFont val="Calibri"/>
        <family val="2"/>
      </rPr>
      <t xml:space="preserve">FOSTER INTERNATIONAL</t>
    </r>
  </si>
  <si>
    <t/>
    <r>
      <rPr>
        <u/>
        <sz val="10.5"/>
        <color theme="10"/>
        <rFont val="Calibri"/>
        <family val="2"/>
      </rPr>
      <t>AKADA</t>
    </r>
  </si>
  <si>
    <t/>
    <r>
      <rPr>
        <u/>
        <sz val="10.5"/>
        <color theme="10"/>
        <rFont val="Calibri"/>
        <family val="2"/>
      </rPr>
      <t>http://www.emsa.de</t>
    </r>
  </si>
  <si>
    <t/>
    <r>
      <rPr>
        <u/>
        <sz val="10.5"/>
        <color theme="10"/>
        <rFont val="Calibri"/>
        <family val="2"/>
      </rPr>
      <t>frank.schepers@emsa.de</t>
    </r>
  </si>
  <si>
    <t/>
    <r>
      <rPr>
        <u/>
        <sz val="10.5"/>
        <color theme="10"/>
        <rFont val="Calibri"/>
        <family val="2"/>
      </rPr>
      <t>EMA</t>
    </r>
  </si>
  <si>
    <t/>
    <r>
      <rPr>
        <u/>
        <sz val="10.5"/>
        <color theme="10"/>
        <rFont val="Calibri"/>
        <family val="2"/>
      </rPr>
      <t xml:space="preserve">OSAKA NITTOSHA</t>
    </r>
  </si>
  <si>
    <t/>
    <r>
      <rPr>
        <u/>
        <sz val="10.5"/>
        <color theme="10"/>
        <rFont val="Calibri"/>
        <family val="2"/>
      </rPr>
      <t xml:space="preserve">TOKAI KOSHO</t>
    </r>
  </si>
  <si>
    <t/>
    <r>
      <rPr>
        <u/>
        <sz val="10.5"/>
        <color theme="10"/>
        <rFont val="Calibri"/>
        <family val="2"/>
      </rPr>
      <t>SEIKO</t>
    </r>
  </si>
  <si>
    <t/>
    <r>
      <rPr>
        <u/>
        <sz val="10.5"/>
        <color theme="10"/>
        <rFont val="Calibri"/>
        <family val="2"/>
      </rPr>
      <t>http://www.seiko.co.jp</t>
    </r>
  </si>
  <si>
    <t/>
    <r>
      <rPr>
        <u/>
        <sz val="10.5"/>
        <color theme="10"/>
        <rFont val="Calibri"/>
        <family val="2"/>
      </rPr>
      <t xml:space="preserve">BOIS SECS DE BOURGOGNE</t>
    </r>
  </si>
  <si>
    <t/>
    <r>
      <rPr>
        <u/>
        <sz val="10.5"/>
        <color theme="10"/>
        <rFont val="Calibri"/>
        <family val="2"/>
      </rPr>
      <t>bpgrandemanger.bsb@wanadoo.fr</t>
    </r>
  </si>
  <si>
    <t/>
    <r>
      <rPr>
        <u/>
        <sz val="10.5"/>
        <color theme="10"/>
        <rFont val="Calibri"/>
        <family val="2"/>
      </rPr>
      <t>http://www.bsb-cuisines.com</t>
    </r>
  </si>
  <si>
    <t/>
    <r>
      <rPr>
        <u/>
        <sz val="10.5"/>
        <color theme="10"/>
        <rFont val="Calibri"/>
        <family val="2"/>
      </rPr>
      <t xml:space="preserve">JLR ENGINEERING</t>
    </r>
  </si>
  <si>
    <t/>
    <r>
      <rPr>
        <u/>
        <sz val="10.5"/>
        <color theme="10"/>
        <rFont val="Calibri"/>
        <family val="2"/>
      </rPr>
      <t>keytoss.com@msa.hinet.net</t>
    </r>
  </si>
  <si>
    <t/>
    <r>
      <rPr>
        <u/>
        <sz val="10.5"/>
        <color theme="10"/>
        <rFont val="Calibri"/>
        <family val="2"/>
      </rPr>
      <t>KETTOSS</t>
    </r>
  </si>
  <si>
    <t/>
    <r>
      <rPr>
        <u/>
        <sz val="10.5"/>
        <color theme="10"/>
        <rFont val="Calibri"/>
        <family val="2"/>
      </rPr>
      <t>http://www.keytoss.com.tw</t>
    </r>
  </si>
  <si>
    <t/>
    <r>
      <rPr>
        <u/>
        <sz val="10.5"/>
        <color theme="10"/>
        <rFont val="Calibri"/>
        <family val="2"/>
      </rPr>
      <t>http://www.galleryasia.com.hk</t>
    </r>
  </si>
  <si>
    <t/>
    <r>
      <rPr>
        <u/>
        <sz val="10.5"/>
        <color theme="10"/>
        <rFont val="Calibri"/>
        <family val="2"/>
      </rPr>
      <t xml:space="preserve">GALLERY ASIA</t>
    </r>
  </si>
  <si>
    <t/>
    <r>
      <rPr>
        <u/>
        <sz val="10.5"/>
        <color theme="10"/>
        <rFont val="Calibri"/>
        <family val="2"/>
      </rPr>
      <t>jenny@galleryasia.com.hk</t>
    </r>
  </si>
  <si>
    <t/>
    <r>
      <rPr>
        <u/>
        <sz val="10.5"/>
        <color theme="10"/>
        <rFont val="Calibri"/>
        <family val="2"/>
      </rPr>
      <t xml:space="preserve">BEDTIME DESIGNS</t>
    </r>
  </si>
  <si>
    <t/>
    <r>
      <rPr>
        <u/>
        <sz val="10.5"/>
        <color theme="10"/>
        <rFont val="Calibri"/>
        <family val="2"/>
      </rPr>
      <t>http://www.coqu.net</t>
    </r>
  </si>
  <si>
    <t/>
    <r>
      <rPr>
        <u/>
        <sz val="10.5"/>
        <color theme="10"/>
        <rFont val="Calibri"/>
        <family val="2"/>
      </rPr>
      <t>bedtime@coqu.net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</si>
  <si>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其他,家具,家居用品,家用电器,工艺陶瓷,玩具,电子电气产品,箱包,食品,餐厨用具</t>
    </r>
  </si>
  <si>
    <t/>
    <r>
      <rPr>
        <u/>
        <sz val="10.5"/>
        <color theme="10"/>
        <rFont val="Calibri"/>
        <family val="2"/>
      </rPr>
      <t>andy.lam@metromgb.com.hk</t>
    </r>
  </si>
  <si>
    <t/>
    <r>
      <rPr>
        <u/>
        <sz val="10.5"/>
        <color theme="10"/>
        <rFont val="Calibri"/>
        <family val="2"/>
      </rPr>
      <t>http://www.metro-mgb.com</t>
    </r>
  </si>
  <si>
    <t/>
    <r>
      <rPr>
        <u/>
        <sz val="10.5"/>
        <color theme="10"/>
        <rFont val="Calibri"/>
        <family val="2"/>
      </rPr>
      <t xml:space="preserve">METRO GROUP BUYING HK</t>
    </r>
  </si>
  <si>
    <t/>
    <r>
      <rPr>
        <u/>
        <sz val="10.5"/>
        <color theme="10"/>
        <rFont val="Calibri"/>
        <family val="2"/>
      </rPr>
      <t>http://www.takoussis.gr</t>
    </r>
  </si>
  <si>
    <t/>
    <r>
      <rPr>
        <u/>
        <sz val="10.5"/>
        <color theme="10"/>
        <rFont val="Calibri"/>
        <family val="2"/>
      </rPr>
      <t>info@takoussis.gr</t>
    </r>
  </si>
  <si>
    <t/>
    <r>
      <rPr>
        <u/>
        <sz val="10.5"/>
        <color theme="10"/>
        <rFont val="Calibri"/>
        <family val="2"/>
      </rPr>
      <t xml:space="preserve">G TAKOUSSIS &amp;</t>
    </r>
  </si>
  <si>
    <t/>
    <r>
      <rPr>
        <u/>
        <sz val="10.5"/>
        <color theme="10"/>
        <rFont val="Calibri"/>
        <family val="2"/>
      </rPr>
      <t xml:space="preserve">K K MERCHANDISE</t>
    </r>
  </si>
  <si>
    <t/>
    <r>
      <rPr>
        <u/>
        <sz val="10.5"/>
        <color theme="10"/>
        <rFont val="Calibri"/>
        <family val="2"/>
      </rPr>
      <t>kkmerchand@aol.com</t>
    </r>
  </si>
  <si>
    <t/>
    <r>
      <rPr>
        <u/>
        <sz val="10.5"/>
        <color theme="10"/>
        <rFont val="Calibri"/>
        <family val="2"/>
      </rPr>
      <t>http://www.kkmerchandise.com</t>
    </r>
  </si>
  <si>
    <t/>
    <r>
      <rPr>
        <u/>
        <sz val="10.5"/>
        <color theme="10"/>
        <rFont val="Calibri"/>
        <family val="2"/>
      </rPr>
      <t>http://www.kirpalani.com</t>
    </r>
  </si>
  <si>
    <t/>
    <r>
      <rPr>
        <u/>
        <sz val="10.5"/>
        <color theme="10"/>
        <rFont val="Calibri"/>
        <family val="2"/>
      </rPr>
      <t xml:space="preserve">KIRPALANI 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</si>
  <si>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五金,体育及旅游休闲用品,其他,医药保健品及医疗器械,家具,家用纺织品,工艺陶瓷,服装饰物及配件,玻璃工艺品,箱包,鞋,餐厨用具</t>
    </r>
  </si>
  <si>
    <t/>
    <r>
      <rPr>
        <u/>
        <sz val="10.5"/>
        <color theme="10"/>
        <rFont val="Calibri"/>
        <family val="2"/>
      </rPr>
      <t>kirpa@sr.net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</si>
  <si>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其他,化工产品,家具,家居装饰品,家用电器,服装饰物及配件,照明产品,玻璃工艺品,餐厨用具</t>
    </r>
  </si>
  <si>
    <t/>
    <r>
      <rPr>
        <u/>
        <sz val="10.5"/>
        <color theme="10"/>
        <rFont val="Calibri"/>
        <family val="2"/>
      </rPr>
      <t>indo_power19@yahoo.com</t>
    </r>
  </si>
  <si>
    <t/>
    <r>
      <rPr>
        <u/>
        <sz val="10.5"/>
        <color theme="10"/>
        <rFont val="Calibri"/>
        <family val="2"/>
      </rPr>
      <t xml:space="preserve">INDO POWER</t>
    </r>
  </si>
  <si>
    <t/>
    <r>
      <rPr>
        <u/>
        <sz val="10.5"/>
        <color theme="10"/>
        <rFont val="Calibri"/>
        <family val="2"/>
      </rPr>
      <t>http://www.indopower.co.in</t>
    </r>
  </si>
  <si>
    <t/>
    <r>
      <rPr>
        <u/>
        <sz val="10.5"/>
        <color theme="10"/>
        <rFont val="Calibri"/>
        <family val="2"/>
      </rPr>
      <t>nagoya@yo-ko.co</t>
    </r>
    <r>
      <t>.jp</t>
    </r>
  </si>
  <si>
    <t/>
    <r>
      <rPr>
        <u/>
        <sz val="10.5"/>
        <color theme="10"/>
        <rFont val="Calibri"/>
        <family val="2"/>
      </rPr>
      <t xml:space="preserve">NIPPON YO-KO BOEKI</t>
    </r>
  </si>
  <si>
    <t/>
    <r>
      <rPr>
        <u/>
        <sz val="10.5"/>
        <color theme="10"/>
        <rFont val="Calibri"/>
        <family val="2"/>
      </rPr>
      <t>http://www.yo-ko.co.jp</t>
    </r>
  </si>
  <si>
    <t/>
    <r>
      <rPr>
        <u/>
        <sz val="10.5"/>
        <color theme="10"/>
        <rFont val="Calibri"/>
        <family val="2"/>
      </rPr>
      <t>grace@hillcarehk.com</t>
    </r>
  </si>
  <si>
    <t/>
    <r>
      <rPr>
        <u/>
        <sz val="10.5"/>
        <color theme="10"/>
        <rFont val="Calibri"/>
        <family val="2"/>
      </rPr>
      <t>http://www.hillcarehk.com</t>
    </r>
  </si>
  <si>
    <t/>
    <r>
      <rPr>
        <u/>
        <sz val="10.5"/>
        <color theme="10"/>
        <rFont val="Calibri"/>
        <family val="2"/>
      </rPr>
      <t xml:space="preserve">HILLCARE PRODUCTS (HK)</t>
    </r>
  </si>
  <si>
    <t/>
    <r>
      <rPr>
        <u/>
        <sz val="10.5"/>
        <color theme="10"/>
        <rFont val="Calibri"/>
        <family val="2"/>
      </rPr>
      <t>FRITZATORPET</t>
    </r>
  </si>
  <si>
    <t/>
    <r>
      <rPr>
        <u/>
        <sz val="10.5"/>
        <color theme="10"/>
        <rFont val="Calibri"/>
        <family val="2"/>
      </rPr>
      <t>erik@fritzatorpet.com</t>
    </r>
  </si>
  <si>
    <t/>
    <r>
      <rPr>
        <u/>
        <sz val="10.5"/>
        <color theme="10"/>
        <rFont val="Calibri"/>
        <family val="2"/>
      </rPr>
      <t>http://www.fritzatorpet.com</t>
    </r>
  </si>
  <si>
    <t/>
    <r>
      <rPr>
        <u/>
        <sz val="10.5"/>
        <color theme="10"/>
        <rFont val="Calibri"/>
        <family val="2"/>
      </rPr>
      <t xml:space="preserve">BIORDI ART IMP</t>
    </r>
  </si>
  <si>
    <t/>
    <r>
      <rPr>
        <u/>
        <sz val="10.5"/>
        <color theme="10"/>
        <rFont val="Calibri"/>
        <family val="2"/>
      </rPr>
      <t>unique2@vsnl.com</t>
    </r>
  </si>
  <si>
    <t/>
    <r>
      <rPr>
        <u/>
        <sz val="10.5"/>
        <color theme="10"/>
        <rFont val="Calibri"/>
        <family val="2"/>
      </rPr>
      <t xml:space="preserve">GLOBAL HOME PRODUCTS</t>
    </r>
  </si>
  <si>
    <t/>
    <r>
      <rPr>
        <u/>
        <sz val="10.5"/>
        <color theme="10"/>
        <rFont val="Calibri"/>
        <family val="2"/>
      </rPr>
      <t>sales@hiramwild.com</t>
    </r>
  </si>
  <si>
    <t/>
    <r>
      <rPr>
        <u/>
        <sz val="10.5"/>
        <color theme="10"/>
        <rFont val="Calibri"/>
        <family val="2"/>
      </rPr>
      <t xml:space="preserve">HIRAM WILD</t>
    </r>
  </si>
  <si>
    <t/>
    <r>
      <rPr>
        <u/>
        <sz val="10.5"/>
        <color theme="10"/>
        <rFont val="Calibri"/>
        <family val="2"/>
      </rPr>
      <t>http://www.hiramwild.co.uk</t>
    </r>
  </si>
  <si>
    <t/>
    <r>
      <rPr>
        <u/>
        <sz val="10.5"/>
        <color theme="10"/>
        <rFont val="Calibri"/>
        <family val="2"/>
      </rPr>
      <t>AGURITORAI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</si>
  <si>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个人护理用具,体育及旅游休闲用品,其他,家用电器,玻璃工艺品,箱包,鞋,餐厨用具</t>
    </r>
  </si>
  <si>
    <t/>
    <r>
      <rPr>
        <u/>
        <sz val="10.5"/>
        <color theme="10"/>
        <rFont val="Calibri"/>
        <family val="2"/>
      </rPr>
      <t>alex_saft@hotmail.com</t>
    </r>
  </si>
  <si>
    <t/>
    <r>
      <rPr>
        <u/>
        <sz val="10.5"/>
        <color theme="10"/>
        <rFont val="Calibri"/>
        <family val="2"/>
      </rPr>
      <t xml:space="preserve">MEGAIR IMPORTACAO EXPORTACAO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</si>
  <si>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体育及旅游休闲用品,其他,家用电器,服装饰物及配件,玻璃工艺品,箱包,餐厨用具</t>
    </r>
  </si>
  <si>
    <t/>
    <r>
      <rPr>
        <u/>
        <sz val="10.5"/>
        <color theme="10"/>
        <rFont val="Calibri"/>
        <family val="2"/>
      </rPr>
      <t>jkw@bigpond.com.au</t>
    </r>
  </si>
  <si>
    <t/>
    <r>
      <rPr>
        <u/>
        <sz val="10.5"/>
        <color theme="10"/>
        <rFont val="Calibri"/>
        <family val="2"/>
      </rPr>
      <t xml:space="preserve">JKW MERCHANDISING</t>
    </r>
  </si>
  <si>
    <t/>
    <r>
      <rPr>
        <u/>
        <sz val="10.5"/>
        <color theme="10"/>
        <rFont val="Calibri"/>
        <family val="2"/>
      </rPr>
      <t>DIAMOND</t>
    </r>
  </si>
  <si>
    <t/>
    <r>
      <rPr>
        <u/>
        <sz val="10.5"/>
        <color theme="10"/>
        <rFont val="Calibri"/>
        <family val="2"/>
      </rPr>
      <t>william72188@hotmail.com</t>
    </r>
  </si>
  <si>
    <t/>
    <r>
      <rPr>
        <u/>
        <sz val="10.5"/>
        <color theme="10"/>
        <rFont val="Calibri"/>
        <family val="2"/>
      </rPr>
      <t>http://www.diamondstarclass.com</t>
    </r>
  </si>
  <si>
    <t/>
    <r>
      <rPr>
        <u/>
        <sz val="10.5"/>
        <color theme="10"/>
        <rFont val="Calibri"/>
        <family val="2"/>
      </rPr>
      <t>http://www.wartscha.de</t>
    </r>
  </si>
  <si>
    <t/>
    <r>
      <rPr>
        <u/>
        <sz val="10.5"/>
        <color theme="10"/>
        <rFont val="Calibri"/>
        <family val="2"/>
      </rPr>
      <t xml:space="preserve">APEXA HANDELSGESELLSCHAFT</t>
    </r>
  </si>
  <si>
    <t/>
    <r>
      <rPr>
        <u/>
        <sz val="10.5"/>
        <color theme="10"/>
        <rFont val="Calibri"/>
        <family val="2"/>
      </rPr>
      <t>SAKAJU</t>
    </r>
  </si>
  <si>
    <t/>
    <r>
      <rPr>
        <u/>
        <sz val="10.5"/>
        <color theme="10"/>
        <rFont val="Calibri"/>
        <family val="2"/>
      </rPr>
      <t>http://www.irb-cisr.gc.ca</t>
    </r>
  </si>
  <si>
    <t/>
    <r>
      <rPr>
        <u/>
        <sz val="10.5"/>
        <color theme="10"/>
        <rFont val="Calibri"/>
        <family val="2"/>
      </rPr>
      <t xml:space="preserve">ABD AL-RAZAK DAHHAN</t>
    </r>
  </si>
  <si>
    <t/>
    <r>
      <rPr>
        <u/>
        <sz val="10.5"/>
        <color theme="10"/>
        <rFont val="Calibri"/>
        <family val="2"/>
      </rPr>
      <t>ardahhan@scs-net.org</t>
    </r>
  </si>
  <si>
    <t/>
    <r>
      <rPr>
        <u/>
        <sz val="10.5"/>
        <color theme="10"/>
        <rFont val="Calibri"/>
        <family val="2"/>
      </rPr>
      <t xml:space="preserve">ANKITA TRADERS</t>
    </r>
  </si>
  <si>
    <t/>
    <r>
      <rPr>
        <u/>
        <sz val="10.5"/>
        <color theme="10"/>
        <rFont val="Calibri"/>
        <family val="2"/>
      </rPr>
      <t>ankita_jbp@yahoo.com</t>
    </r>
  </si>
  <si>
    <t/>
    <r>
      <rPr>
        <u/>
        <sz val="10.5"/>
        <color theme="10"/>
        <rFont val="Calibri"/>
        <family val="2"/>
      </rPr>
      <t>http://www.calsun.com.tw</t>
    </r>
  </si>
  <si>
    <t/>
    <r>
      <rPr>
        <u/>
        <sz val="10.5"/>
        <color theme="10"/>
        <rFont val="Calibri"/>
        <family val="2"/>
      </rPr>
      <t>calsun@calsunchina.com</t>
    </r>
  </si>
  <si>
    <t/>
    <r>
      <rPr>
        <u/>
        <sz val="10.5"/>
        <color theme="10"/>
        <rFont val="Calibri"/>
        <family val="2"/>
      </rPr>
      <t>CALSUN</t>
    </r>
  </si>
  <si>
    <t/>
    <r>
      <rPr>
        <u/>
        <sz val="10.5"/>
        <color theme="10"/>
        <rFont val="Calibri"/>
        <family val="2"/>
      </rPr>
      <t xml:space="preserve">SARAIYAN TRADING</t>
    </r>
  </si>
  <si>
    <t/>
    <r>
      <rPr>
        <u/>
        <sz val="10.5"/>
        <color theme="10"/>
        <rFont val="Calibri"/>
        <family val="2"/>
      </rPr>
      <t>spring2002_co.@yahoo.com</t>
    </r>
  </si>
  <si>
    <t/>
    <r>
      <rPr>
        <u/>
        <sz val="10.5"/>
        <color theme="10"/>
        <rFont val="Calibri"/>
        <family val="2"/>
      </rPr>
      <t xml:space="preserve">PREVUE METAL PRODUCTS</t>
    </r>
  </si>
  <si>
    <t/>
    <r>
      <rPr>
        <u/>
        <sz val="10.5"/>
        <color theme="10"/>
        <rFont val="Calibri"/>
        <family val="2"/>
      </rPr>
      <t>ventas@classihogar.com</t>
    </r>
  </si>
  <si>
    <t/>
    <r>
      <rPr>
        <u/>
        <sz val="10.5"/>
        <color theme="10"/>
        <rFont val="Calibri"/>
        <family val="2"/>
      </rPr>
      <t xml:space="preserve">CLASSI HOGAR</t>
    </r>
  </si>
  <si>
    <t/>
    <r>
      <rPr>
        <u/>
        <sz val="10.5"/>
        <color theme="10"/>
        <rFont val="Calibri"/>
        <family val="2"/>
      </rPr>
      <t>http://www.classihogar.com</t>
    </r>
  </si>
  <si>
    <t/>
    <r>
      <rPr>
        <u/>
        <sz val="10.5"/>
        <color theme="10"/>
        <rFont val="Calibri"/>
        <family val="2"/>
      </rPr>
      <t xml:space="preserve">KEN/HALLUM STORKOEKKEN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</si>
  <si>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个人护理用具,大型机械及设备,家用电器,工艺陶瓷,玻璃工艺品,鞋,餐厨用具</t>
    </r>
  </si>
  <si>
    <t/>
    <r>
      <rPr>
        <u/>
        <sz val="10.5"/>
        <color theme="10"/>
        <rFont val="Calibri"/>
        <family val="2"/>
      </rPr>
      <t>kenstorkoekken@kenstorkoekken.dk</t>
    </r>
  </si>
  <si>
    <t/>
    <r>
      <rPr>
        <u/>
        <sz val="10.5"/>
        <color theme="10"/>
        <rFont val="Calibri"/>
        <family val="2"/>
      </rPr>
      <t>http://www.kenstorkoekken.dk</t>
    </r>
  </si>
  <si>
    <t/>
    <r>
      <rPr>
        <u/>
        <sz val="10.5"/>
        <color theme="10"/>
        <rFont val="Calibri"/>
        <family val="2"/>
      </rPr>
      <t>http://www.richardnoonanpackaging.com</t>
    </r>
  </si>
  <si>
    <t/>
    <r>
      <rPr>
        <u/>
        <sz val="10.5"/>
        <color theme="10"/>
        <rFont val="Calibri"/>
        <family val="2"/>
      </rPr>
      <t>rnoonanpackaging@eircom.net</t>
    </r>
  </si>
  <si>
    <t/>
    <r>
      <rPr>
        <u/>
        <sz val="10.5"/>
        <color theme="10"/>
        <rFont val="Calibri"/>
        <family val="2"/>
      </rPr>
      <t xml:space="preserve">RICHARD NOONAN PACKAGING</t>
    </r>
  </si>
  <si>
    <t/>
    <r>
      <rPr>
        <u/>
        <sz val="10.5"/>
        <color theme="10"/>
        <rFont val="Calibri"/>
        <family val="2"/>
      </rPr>
      <t xml:space="preserve">PARAMOUNT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</si>
  <si>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体育及旅游休闲用品,其他,大型机械及设备,家用电器,服装饰物及配件,玩具,玻璃工艺品,餐厨用具</t>
    </r>
  </si>
  <si>
    <t/>
    <r>
      <rPr>
        <u/>
        <sz val="10.5"/>
        <color theme="10"/>
        <rFont val="Calibri"/>
        <family val="2"/>
      </rPr>
      <t>paramounte@hotmail.com</t>
    </r>
  </si>
  <si>
    <t/>
    <r>
      <rPr>
        <u/>
        <sz val="10.5"/>
        <color theme="10"/>
        <rFont val="Calibri"/>
        <family val="2"/>
      </rPr>
      <t xml:space="preserve">SK ENGROS</t>
    </r>
  </si>
  <si>
    <t/>
    <r>
      <rPr>
        <u/>
        <sz val="10.5"/>
        <color theme="10"/>
        <rFont val="Calibri"/>
        <family val="2"/>
      </rPr>
      <t>kat3@net.sy</t>
    </r>
  </si>
  <si>
    <t/>
    <r>
      <rPr>
        <u/>
        <sz val="10.5"/>
        <color theme="10"/>
        <rFont val="Calibri"/>
        <family val="2"/>
      </rPr>
      <t>http://www.albashirco.com</t>
    </r>
  </si>
  <si>
    <t/>
    <r>
      <rPr>
        <u/>
        <sz val="10.5"/>
        <color theme="10"/>
        <rFont val="Calibri"/>
        <family val="2"/>
      </rPr>
      <t xml:space="preserve">ALBASHIR INTERNATIONAL CENTER GROUP OF COMPANIES</t>
    </r>
  </si>
  <si>
    <t/>
    <r>
      <rPr>
        <u/>
        <sz val="10.5"/>
        <color theme="10"/>
        <rFont val="Calibri"/>
        <family val="2"/>
      </rPr>
      <t xml:space="preserve">SKELTON S</t>
    </r>
  </si>
  <si>
    <t/>
    <r>
      <rPr>
        <u/>
        <sz val="10.5"/>
        <color theme="10"/>
        <rFont val="Calibri"/>
        <family val="2"/>
      </rPr>
      <t>http://www.skeltonsinc.com</t>
    </r>
  </si>
  <si>
    <t/>
    <r>
      <rPr>
        <u/>
        <sz val="10.5"/>
        <color theme="10"/>
        <rFont val="Calibri"/>
        <family val="2"/>
      </rPr>
      <t>http://www.arslantrader.com</t>
    </r>
  </si>
  <si>
    <t/>
    <r>
      <rPr>
        <u/>
        <sz val="10.5"/>
        <color theme="10"/>
        <rFont val="Calibri"/>
        <family val="2"/>
      </rPr>
      <t xml:space="preserve">ARSLAN TRADER</t>
    </r>
  </si>
  <si>
    <t/>
    <r>
      <rPr>
        <u/>
        <sz val="10.5"/>
        <color theme="10"/>
        <rFont val="Calibri"/>
        <family val="2"/>
      </rPr>
      <t>BELKOIN</t>
    </r>
  </si>
  <si>
    <t/>
    <r>
      <rPr>
        <u/>
        <sz val="10.5"/>
        <color theme="10"/>
        <rFont val="Calibri"/>
        <family val="2"/>
      </rPr>
      <t>selami_b@hotmail.com</t>
    </r>
  </si>
  <si>
    <t/>
    <r>
      <rPr>
        <u/>
        <sz val="10.5"/>
        <color theme="10"/>
        <rFont val="Calibri"/>
        <family val="2"/>
      </rPr>
      <t xml:space="preserve">APS LIGHTS</t>
    </r>
  </si>
  <si>
    <t/>
    <r>
      <rPr>
        <u/>
        <sz val="10.5"/>
        <color theme="10"/>
        <rFont val="Calibri"/>
        <family val="2"/>
      </rPr>
      <t>abhay_k_gupta@yahoo.com</t>
    </r>
  </si>
  <si>
    <t/>
    <r>
      <rPr>
        <u/>
        <sz val="10.5"/>
        <color theme="10"/>
        <rFont val="Calibri"/>
        <family val="2"/>
      </rPr>
      <t>ROESLER</t>
    </r>
  </si>
  <si>
    <t/>
    <r>
      <rPr>
        <u/>
        <sz val="10.5"/>
        <color theme="10"/>
        <rFont val="Calibri"/>
        <family val="2"/>
      </rPr>
      <t>http://www.roesler.at</t>
    </r>
  </si>
  <si>
    <t/>
    <r>
      <rPr>
        <u/>
        <sz val="10.5"/>
        <color theme="10"/>
        <rFont val="Calibri"/>
        <family val="2"/>
      </rPr>
      <t>roesler.vienna@roesler.at</t>
    </r>
  </si>
  <si>
    <t/>
    <r>
      <rPr>
        <u/>
        <sz val="10.5"/>
        <color theme="10"/>
        <rFont val="Calibri"/>
        <family val="2"/>
      </rPr>
      <t xml:space="preserve">MEDICI 888</t>
    </r>
  </si>
  <si>
    <t/>
    <r>
      <rPr>
        <u/>
        <sz val="10.5"/>
        <color theme="10"/>
        <rFont val="Calibri"/>
        <family val="2"/>
      </rPr>
      <t>medici888@aol.com</t>
    </r>
  </si>
  <si>
    <t/>
    <r>
      <rPr>
        <u/>
        <sz val="10.5"/>
        <color theme="10"/>
        <rFont val="Calibri"/>
        <family val="2"/>
      </rPr>
      <t>sfinegold@yahoo.com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</si>
  <si>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体育及旅游休闲用品,其他,医药保健品及医疗器械,家具,家用电器,建筑及装饰材料,服装饰物及配件,箱包,钟表眼镜,鞋,食品,餐厨用具</t>
    </r>
  </si>
  <si>
    <t/>
    <r>
      <rPr>
        <u/>
        <sz val="10.5"/>
        <color theme="10"/>
        <rFont val="Calibri"/>
        <family val="2"/>
      </rPr>
      <t xml:space="preserve">FINEGOLD ADVENTUES</t>
    </r>
  </si>
  <si>
    <t/>
    <r>
      <rPr>
        <u/>
        <sz val="10.5"/>
        <color theme="10"/>
        <rFont val="Calibri"/>
        <family val="2"/>
      </rPr>
      <t>info@gervasoni1882.com</t>
    </r>
  </si>
  <si>
    <t/>
    <r>
      <rPr>
        <u/>
        <sz val="10.5"/>
        <color theme="10"/>
        <rFont val="Calibri"/>
        <family val="2"/>
      </rPr>
      <t>http://www.gervasoni1882.com</t>
    </r>
  </si>
  <si>
    <t/>
    <r>
      <rPr>
        <u/>
        <sz val="10.5"/>
        <color theme="10"/>
        <rFont val="Calibri"/>
        <family val="2"/>
      </rPr>
      <t>GERVASONI</t>
    </r>
  </si>
  <si>
    <t/>
    <r>
      <rPr>
        <u/>
        <sz val="10.5"/>
        <color theme="10"/>
        <rFont val="Calibri"/>
        <family val="2"/>
      </rPr>
      <t>http://www.hasson.net</t>
    </r>
  </si>
  <si>
    <t/>
    <r>
      <rPr>
        <u/>
        <sz val="10.5"/>
        <color theme="10"/>
        <rFont val="Calibri"/>
        <family val="2"/>
      </rPr>
      <t xml:space="preserve">HASCHAI INTERNATIONAL ENTERPRISES</t>
    </r>
  </si>
  <si>
    <t/>
    <r>
      <rPr>
        <u/>
        <sz val="10.5"/>
        <color theme="10"/>
        <rFont val="Calibri"/>
        <family val="2"/>
      </rPr>
      <t>http://www.hengyuan.corp.com.hk</t>
    </r>
  </si>
  <si>
    <t/>
    <r>
      <rPr>
        <u/>
        <sz val="10.5"/>
        <color theme="10"/>
        <rFont val="Calibri"/>
        <family val="2"/>
      </rPr>
      <t>caowei@hengyuan.corp.com.hk</t>
    </r>
  </si>
  <si>
    <t/>
    <r>
      <rPr>
        <u/>
        <sz val="10.5"/>
        <color theme="10"/>
        <rFont val="Calibri"/>
        <family val="2"/>
      </rPr>
      <t xml:space="preserve">HENGYUAN INTERNATIONAL (HONG KONG)</t>
    </r>
  </si>
  <si>
    <t/>
    <r>
      <rPr>
        <u/>
        <sz val="10.5"/>
        <color theme="10"/>
        <rFont val="Calibri"/>
        <family val="2"/>
      </rPr>
      <t>http://www.proviro.net</t>
    </r>
  </si>
  <si>
    <t/>
    <r>
      <rPr>
        <u/>
        <sz val="10.5"/>
        <color theme="10"/>
        <rFont val="Calibri"/>
        <family val="2"/>
      </rPr>
      <t>proviro@iol.ie</t>
    </r>
  </si>
  <si>
    <t/>
    <r>
      <rPr>
        <u/>
        <sz val="10.5"/>
        <color theme="10"/>
        <rFont val="Calibri"/>
        <family val="2"/>
      </rPr>
      <t>PROVIRO</t>
    </r>
  </si>
  <si>
    <t/>
    <r>
      <rPr>
        <u/>
        <sz val="10.5"/>
        <color theme="10"/>
        <rFont val="Calibri"/>
        <family val="2"/>
      </rPr>
      <t xml:space="preserve">FRANS MESTDAGH DEMEYER</t>
    </r>
  </si>
  <si>
    <t/>
    <r>
      <rPr>
        <u/>
        <sz val="10.5"/>
        <color theme="10"/>
        <rFont val="Calibri"/>
        <family val="2"/>
      </rPr>
      <t>info@dikado-interieur.com</t>
    </r>
  </si>
  <si>
    <t/>
    <r>
      <rPr>
        <u/>
        <sz val="10.5"/>
        <color theme="10"/>
        <rFont val="Calibri"/>
        <family val="2"/>
      </rPr>
      <t>http://www.dikado-interieur.com</t>
    </r>
  </si>
  <si>
    <t/>
    <r>
      <rPr>
        <u/>
        <sz val="10.5"/>
        <color theme="10"/>
        <rFont val="Calibri"/>
        <family val="2"/>
      </rPr>
      <t xml:space="preserve">A S WATSON</t>
    </r>
  </si>
  <si>
    <t/>
    <r>
      <rPr>
        <u/>
        <sz val="10.5"/>
        <color theme="10"/>
        <rFont val="Calibri"/>
        <family val="2"/>
      </rPr>
      <t>http://www.asw.com.hk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</si>
  <si>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五金,体育及旅游休闲用品,其他,医药保健品及医疗器械,卫浴设备,家具,家居用品,家用电器,服装饰物及配件,照明产品,玩具,玻璃工艺品,礼品及赠品,箱包,鞋,食品,餐厨用具</t>
    </r>
  </si>
  <si>
    <t/>
    <r>
      <rPr>
        <u/>
        <sz val="10.5"/>
        <color theme="10"/>
        <rFont val="Calibri"/>
        <family val="2"/>
      </rPr>
      <t>caseyw@asw.com.hk</t>
    </r>
  </si>
  <si>
    <t/>
    <r>
      <rPr>
        <u/>
        <sz val="10.5"/>
        <color theme="10"/>
        <rFont val="Calibri"/>
        <family val="2"/>
      </rPr>
      <t xml:space="preserve">BEHA-HEDO INDUSTRIER</t>
    </r>
  </si>
  <si>
    <t/>
    <r>
      <rPr>
        <u/>
        <sz val="10.5"/>
        <color theme="10"/>
        <rFont val="Calibri"/>
        <family val="2"/>
      </rPr>
      <t>marked@beha-hedo.com</t>
    </r>
  </si>
  <si>
    <t/>
    <r>
      <rPr>
        <u/>
        <sz val="10.5"/>
        <color theme="10"/>
        <rFont val="Calibri"/>
        <family val="2"/>
      </rPr>
      <t>http://www.beha-hedo.no</t>
    </r>
  </si>
  <si>
    <t/>
    <r>
      <rPr>
        <u/>
        <sz val="10.5"/>
        <color theme="10"/>
        <rFont val="Calibri"/>
        <family val="2"/>
      </rPr>
      <t>executime@smartchat.net.au</t>
    </r>
  </si>
  <si>
    <t/>
    <r>
      <rPr>
        <u/>
        <sz val="10.5"/>
        <color theme="10"/>
        <rFont val="Calibri"/>
        <family val="2"/>
      </rPr>
      <t xml:space="preserve">BEE B GIFTS</t>
    </r>
  </si>
  <si>
    <t/>
    <r>
      <rPr>
        <u/>
        <sz val="10.5"/>
        <color theme="10"/>
        <rFont val="Calibri"/>
        <family val="2"/>
      </rPr>
      <t>http://www.smartchat.net.au</t>
    </r>
  </si>
  <si>
    <t/>
    <r>
      <rPr>
        <u/>
        <sz val="10.5"/>
        <color theme="10"/>
        <rFont val="Calibri"/>
        <family val="2"/>
      </rPr>
      <t>FUNDEX</t>
    </r>
  </si>
  <si>
    <t/>
    <r>
      <rPr>
        <u/>
        <sz val="10.5"/>
        <color theme="10"/>
        <rFont val="Calibri"/>
        <family val="2"/>
      </rPr>
      <t>fundex@public.szptt.net.cn</t>
    </r>
  </si>
  <si>
    <t/>
    <r>
      <rPr>
        <u/>
        <sz val="10.5"/>
        <color theme="10"/>
        <rFont val="Calibri"/>
        <family val="2"/>
      </rPr>
      <t>BARTSCHER</t>
    </r>
  </si>
  <si>
    <t/>
    <r>
      <rPr>
        <u/>
        <sz val="10.5"/>
        <color theme="10"/>
        <rFont val="Calibri"/>
        <family val="2"/>
      </rPr>
      <t>http://www.bartscher.de</t>
    </r>
  </si>
  <si>
    <t/>
    <r>
      <rPr>
        <u/>
        <sz val="10.5"/>
        <color theme="10"/>
        <rFont val="Calibri"/>
        <family val="2"/>
      </rPr>
      <t>info@bartscher.de</t>
    </r>
  </si>
  <si>
    <t/>
    <r>
      <rPr>
        <u/>
        <sz val="10.5"/>
        <color theme="10"/>
        <rFont val="Calibri"/>
        <family val="2"/>
      </rPr>
      <t xml:space="preserve">ATLAS FARMS AND PROJECTS IND</t>
    </r>
  </si>
  <si>
    <t/>
    <r>
      <rPr>
        <u/>
        <sz val="10.5"/>
        <color theme="10"/>
        <rFont val="Calibri"/>
        <family val="2"/>
      </rPr>
      <t>atlaspetplas@rediffmail.com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</si>
  <si>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体育及旅游休闲用品,其他,医药保健品及医疗器械,家用纺织品,玻璃工艺品,箱包,餐厨用具</t>
    </r>
  </si>
  <si>
    <t/>
    <r>
      <rPr>
        <u/>
        <sz val="10.5"/>
        <color theme="10"/>
        <rFont val="Calibri"/>
        <family val="2"/>
      </rPr>
      <t xml:space="preserve">KRANEL STOCKHOLM</t>
    </r>
  </si>
  <si>
    <t/>
    <r>
      <rPr>
        <u/>
        <sz val="10.5"/>
        <color theme="10"/>
        <rFont val="Calibri"/>
        <family val="2"/>
      </rPr>
      <t>http://www.kranel.se</t>
    </r>
  </si>
  <si>
    <t/>
    <r>
      <rPr>
        <u/>
        <sz val="10.5"/>
        <color theme="10"/>
        <rFont val="Calibri"/>
        <family val="2"/>
      </rPr>
      <t>sthlm@kranel.se</t>
    </r>
  </si>
  <si>
    <t/>
    <r>
      <rPr>
        <u/>
        <sz val="10.5"/>
        <color theme="10"/>
        <rFont val="Calibri"/>
        <family val="2"/>
      </rPr>
      <t>http://www.delfin.si</t>
    </r>
  </si>
  <si>
    <t/>
    <r>
      <rPr>
        <u/>
        <sz val="10.5"/>
        <color theme="10"/>
        <rFont val="Calibri"/>
        <family val="2"/>
      </rPr>
      <t>atej.kamnar@ams.si</t>
    </r>
  </si>
  <si>
    <t/>
    <r>
      <rPr>
        <u/>
        <sz val="10.5"/>
        <color theme="10"/>
        <rFont val="Calibri"/>
        <family val="2"/>
      </rPr>
      <t xml:space="preserve">AMS D O 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</si>
  <si>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体育及旅游休闲用品,其他,服装饰物及配件,玩具,玻璃工艺品,箱包,餐厨用具</t>
    </r>
  </si>
  <si>
    <t/>
    <r>
      <rPr>
        <u/>
        <sz val="10.5"/>
        <color theme="10"/>
        <rFont val="Calibri"/>
        <family val="2"/>
      </rPr>
      <t>mail@ropax.se</t>
    </r>
  </si>
  <si>
    <t/>
    <r>
      <rPr>
        <u/>
        <sz val="10.5"/>
        <color theme="10"/>
        <rFont val="Calibri"/>
        <family val="2"/>
      </rPr>
      <t>http://www.ropax.se</t>
    </r>
  </si>
  <si>
    <t/>
    <r>
      <rPr>
        <u/>
        <sz val="10.5"/>
        <color theme="10"/>
        <rFont val="Calibri"/>
        <family val="2"/>
      </rPr>
      <t>ROPAX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</si>
  <si>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五金,体育及旅游休闲用品,其他,化工产品,大型机械及设备,家具,家居装饰品,家用电器,家用纺织品,工具,服装饰物及配件,玩具,电子电气产品,箱包,节日用品,钟表眼镜,鞋,食品,餐厨用具</t>
    </r>
  </si>
  <si>
    <t/>
    <r>
      <rPr>
        <u/>
        <sz val="10.5"/>
        <color theme="10"/>
        <rFont val="Calibri"/>
        <family val="2"/>
      </rPr>
      <t>quartexx@quartexx.com</t>
    </r>
  </si>
  <si>
    <t/>
    <r>
      <rPr>
        <u/>
        <sz val="10.5"/>
        <color theme="10"/>
        <rFont val="Calibri"/>
        <family val="2"/>
      </rPr>
      <t>http://www.quartexx.com</t>
    </r>
  </si>
  <si>
    <t/>
    <r>
      <rPr>
        <u/>
        <sz val="10.5"/>
        <color theme="10"/>
        <rFont val="Calibri"/>
        <family val="2"/>
      </rPr>
      <t xml:space="preserve">QUARTEXX NETWORK RESOURCES</t>
    </r>
  </si>
  <si>
    <t/>
    <r>
      <rPr>
        <u/>
        <sz val="10.5"/>
        <color theme="10"/>
        <rFont val="Calibri"/>
        <family val="2"/>
      </rPr>
      <t>http://www.mahrexim.com</t>
    </r>
  </si>
  <si>
    <t/>
    <r>
      <rPr>
        <u/>
        <sz val="10.5"/>
        <color theme="10"/>
        <rFont val="Calibri"/>
        <family val="2"/>
      </rPr>
      <t xml:space="preserve">MAHR EXIM</t>
    </r>
  </si>
  <si>
    <t/>
    <r>
      <rPr>
        <u/>
        <sz val="10.5"/>
        <color theme="10"/>
        <rFont val="Calibri"/>
        <family val="2"/>
      </rPr>
      <t>mahrexim@yahoo.co.in</t>
    </r>
  </si>
  <si>
    <t/>
    <r>
      <rPr>
        <u/>
        <sz val="10.5"/>
        <color theme="10"/>
        <rFont val="Calibri"/>
        <family val="2"/>
      </rPr>
      <t>http://www.brabantia.com</t>
    </r>
  </si>
  <si>
    <t/>
    <r>
      <rPr>
        <u/>
        <sz val="10.5"/>
        <color theme="10"/>
        <rFont val="Calibri"/>
        <family val="2"/>
      </rPr>
      <t xml:space="preserve">BRABANTIA S &amp; S</t>
    </r>
  </si>
  <si>
    <t/>
    <r>
      <rPr>
        <u/>
        <sz val="10.5"/>
        <color theme="10"/>
        <rFont val="Calibri"/>
        <family val="2"/>
      </rPr>
      <t>cyntyhialie@brabantia.com</t>
    </r>
  </si>
  <si>
    <t/>
    <r>
      <rPr>
        <u/>
        <sz val="10.5"/>
        <color theme="10"/>
        <rFont val="Calibri"/>
        <family val="2"/>
      </rPr>
      <t>http://www.trisquar.com.tw</t>
    </r>
  </si>
  <si>
    <t/>
    <r>
      <rPr>
        <u/>
        <sz val="10.5"/>
        <color theme="10"/>
        <rFont val="Calibri"/>
        <family val="2"/>
      </rPr>
      <t>trisquar@ms12.hinet.net</t>
    </r>
  </si>
  <si>
    <t/>
    <r>
      <rPr>
        <u/>
        <sz val="10.5"/>
        <color theme="10"/>
        <rFont val="Calibri"/>
        <family val="2"/>
      </rPr>
      <t xml:space="preserve">TRI SQUARE INDUSTRIAL</t>
    </r>
  </si>
  <si>
    <t/>
    <r>
      <rPr>
        <u/>
        <sz val="10.5"/>
        <color theme="10"/>
        <rFont val="Calibri"/>
        <family val="2"/>
      </rPr>
      <t>belgium@qualitynet.net</t>
    </r>
  </si>
  <si>
    <t/>
    <r>
      <rPr>
        <u/>
        <sz val="10.5"/>
        <color theme="10"/>
        <rFont val="Calibri"/>
        <family val="2"/>
      </rPr>
      <t xml:space="preserve">SAMEER SAEED &amp; YOUSEF NADOUM GENERAL TRADING</t>
    </r>
  </si>
  <si>
    <t/>
    <r>
      <rPr>
        <u/>
        <sz val="10.5"/>
        <color theme="10"/>
        <rFont val="Calibri"/>
        <family val="2"/>
      </rPr>
      <t>vesely@excelsisgroup.com</t>
    </r>
  </si>
  <si>
    <t/>
    <r>
      <rPr>
        <u/>
        <sz val="10.5"/>
        <color theme="10"/>
        <rFont val="Calibri"/>
        <family val="2"/>
      </rPr>
      <t xml:space="preserve">EXCELSIS GROUP</t>
    </r>
  </si>
  <si>
    <t/>
    <r>
      <rPr>
        <u/>
        <sz val="10.5"/>
        <color theme="10"/>
        <rFont val="Calibri"/>
        <family val="2"/>
      </rPr>
      <t>http://www.excelsisgroup.com</t>
    </r>
  </si>
  <si>
    <t/>
    <r>
      <rPr>
        <u/>
        <sz val="10.5"/>
        <color theme="10"/>
        <rFont val="Calibri"/>
        <family val="2"/>
      </rPr>
      <t>http://www.gtelectricfl.com</t>
    </r>
  </si>
  <si>
    <t/>
    <r>
      <rPr>
        <u/>
        <sz val="10.5"/>
        <color theme="10"/>
        <rFont val="Calibri"/>
        <family val="2"/>
      </rPr>
      <t xml:space="preserve">GT ELECTRIC</t>
    </r>
  </si>
  <si>
    <t/>
    <r>
      <rPr>
        <u/>
        <sz val="10.5"/>
        <color theme="10"/>
        <rFont val="Calibri"/>
        <family val="2"/>
      </rPr>
      <t>met.galler@skynet.be</t>
    </r>
  </si>
  <si>
    <t/>
    <r>
      <rPr>
        <u/>
        <sz val="10.5"/>
        <color theme="10"/>
        <rFont val="Calibri"/>
        <family val="2"/>
      </rPr>
      <t>GALLER</t>
    </r>
  </si>
  <si>
    <t/>
    <r>
      <rPr>
        <u/>
        <sz val="10.5"/>
        <color theme="10"/>
        <rFont val="Calibri"/>
        <family val="2"/>
      </rPr>
      <t>http://www.metgaller.com</t>
    </r>
  </si>
  <si>
    <t/>
    <r>
      <rPr>
        <u/>
        <sz val="10.5"/>
        <color theme="10"/>
        <rFont val="Calibri"/>
        <family val="2"/>
      </rPr>
      <t>pacrim88@aol.com</t>
    </r>
  </si>
  <si>
    <t/>
    <r>
      <rPr>
        <u/>
        <sz val="10.5"/>
        <color theme="10"/>
        <rFont val="Calibri"/>
        <family val="2"/>
      </rPr>
      <t xml:space="preserve">PACRIM TRADELINK</t>
    </r>
  </si>
  <si>
    <t/>
    <r>
      <rPr>
        <u/>
        <sz val="10.5"/>
        <color theme="10"/>
        <rFont val="Calibri"/>
        <family val="2"/>
      </rPr>
      <t xml:space="preserve">C &amp; S IMPORTS</t>
    </r>
  </si>
  <si>
    <t/>
    <r>
      <rPr>
        <u/>
        <sz val="10.5"/>
        <color theme="10"/>
        <rFont val="Calibri"/>
        <family val="2"/>
      </rPr>
      <t>seanchang79@hotmail.com</t>
    </r>
  </si>
  <si>
    <t/>
    <r>
      <rPr>
        <u/>
        <sz val="10.5"/>
        <color theme="10"/>
        <rFont val="Calibri"/>
        <family val="2"/>
      </rPr>
      <t xml:space="preserve">GLORIOUS SUPPORT ALL RESPECT</t>
    </r>
  </si>
  <si>
    <t/>
    <r>
      <rPr>
        <u/>
        <sz val="10.5"/>
        <color theme="10"/>
        <rFont val="Calibri"/>
        <family val="2"/>
      </rPr>
      <t>glori33@glorioussupport.com</t>
    </r>
  </si>
  <si>
    <t/>
    <r>
      <rPr>
        <u/>
        <sz val="10.5"/>
        <color theme="10"/>
        <rFont val="Calibri"/>
        <family val="2"/>
      </rPr>
      <t>http://www.glorioussupport.com</t>
    </r>
  </si>
  <si>
    <t/>
    <r>
      <rPr>
        <u/>
        <sz val="10.5"/>
        <color theme="10"/>
        <rFont val="Calibri"/>
        <family val="2"/>
      </rPr>
      <t>http://www.mwb.biglobe.ne.jp</t>
    </r>
  </si>
  <si>
    <t/>
    <r>
      <rPr>
        <u/>
        <sz val="10.5"/>
        <color theme="10"/>
        <rFont val="Calibri"/>
        <family val="2"/>
      </rPr>
      <t>sakai-ishitou@mwb.biglobe.ne.jp</t>
    </r>
  </si>
  <si>
    <t/>
    <r>
      <rPr>
        <u/>
        <sz val="10.5"/>
        <color theme="10"/>
        <rFont val="Calibri"/>
        <family val="2"/>
      </rPr>
      <t xml:space="preserve">SAKAI ISHITO</t>
    </r>
  </si>
  <si>
    <t/>
    <r>
      <rPr>
        <u/>
        <sz val="10.5"/>
        <color theme="10"/>
        <rFont val="Calibri"/>
        <family val="2"/>
      </rPr>
      <t xml:space="preserve">GUPTA SONS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</si>
  <si>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五金,其他,办公文具,化工产品,医药保健品及医疗器械,大型机械及设备,家具,家居用品,家用电器,工具,工程机械,工艺陶瓷,服装饰物及配件,汽车配件,玩具,玻璃工艺品,电子电气产品,箱包,鞋,食品,餐厨用具</t>
    </r>
  </si>
  <si>
    <t/>
    <r>
      <rPr>
        <u/>
        <sz val="10.5"/>
        <color theme="10"/>
        <rFont val="Calibri"/>
        <family val="2"/>
      </rPr>
      <t>.it@vsnl.in</t>
    </r>
  </si>
  <si>
    <t/>
    <r>
      <rPr>
        <u/>
        <sz val="10.5"/>
        <color theme="10"/>
        <rFont val="Calibri"/>
        <family val="2"/>
      </rPr>
      <t>http://www.vsnl.in</t>
    </r>
  </si>
  <si>
    <t/>
    <r>
      <rPr>
        <u/>
        <sz val="10.5"/>
        <color theme="10"/>
        <rFont val="Calibri"/>
        <family val="2"/>
      </rPr>
      <t>http://www.nitoms.co.jp</t>
    </r>
  </si>
  <si>
    <t/>
    <r>
      <rPr>
        <u/>
        <sz val="10.5"/>
        <color theme="10"/>
        <rFont val="Calibri"/>
        <family val="2"/>
      </rPr>
      <t>thrilling@nitoms.co</t>
    </r>
    <r>
      <t>.jp</t>
    </r>
  </si>
  <si>
    <t/>
    <r>
      <rPr>
        <u/>
        <sz val="10.5"/>
        <color theme="10"/>
        <rFont val="Calibri"/>
        <family val="2"/>
      </rPr>
      <t>NITOMS</t>
    </r>
  </si>
  <si>
    <t/>
    <r>
      <rPr>
        <u/>
        <sz val="10.5"/>
        <color theme="10"/>
        <rFont val="Calibri"/>
        <family val="2"/>
      </rPr>
      <t xml:space="preserve">CORK INTERNATIONAL</t>
    </r>
  </si>
  <si>
    <t/>
    <r>
      <rPr>
        <u/>
        <sz val="10.5"/>
        <color theme="10"/>
        <rFont val="Calibri"/>
        <family val="2"/>
      </rPr>
      <t>http://www.corkinternational.co.uk</t>
    </r>
  </si>
  <si>
    <t/>
    <r>
      <rPr>
        <u/>
        <sz val="10.5"/>
        <color theme="10"/>
        <rFont val="Calibri"/>
        <family val="2"/>
      </rPr>
      <t xml:space="preserve">ACE TRADING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</si>
  <si>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五金,卫浴设备,家用电器,工艺陶瓷,服装饰物及配件,照明产品,玩具,礼品及赠品,鞋,餐厨用具</t>
    </r>
  </si>
  <si>
    <t/>
    <r>
      <rPr>
        <u/>
        <sz val="10.5"/>
        <color theme="10"/>
        <rFont val="Calibri"/>
        <family val="2"/>
      </rPr>
      <t>acetrading@optushome.com.au</t>
    </r>
  </si>
  <si>
    <t/>
    <r>
      <rPr>
        <u/>
        <sz val="10.5"/>
        <color theme="10"/>
        <rFont val="Calibri"/>
        <family val="2"/>
      </rPr>
      <t>http://www.optushome.com.au</t>
    </r>
  </si>
  <si>
    <t/>
    <r>
      <rPr>
        <u/>
        <sz val="10.5"/>
        <color theme="10"/>
        <rFont val="Calibri"/>
        <family val="2"/>
      </rPr>
      <t xml:space="preserve">SHOPPERS WORLD</t>
    </r>
  </si>
  <si>
    <t/>
    <r>
      <rPr>
        <u/>
        <sz val="10.5"/>
        <color theme="10"/>
        <rFont val="Calibri"/>
        <family val="2"/>
      </rPr>
      <t>dushey1@aol.com</t>
    </r>
  </si>
  <si>
    <t/>
    <r>
      <rPr>
        <u/>
        <sz val="10.5"/>
        <color theme="10"/>
        <rFont val="Calibri"/>
        <family val="2"/>
      </rPr>
      <t>http://www.shoppersworld.com</t>
    </r>
  </si>
  <si>
    <t/>
    <r>
      <rPr>
        <u/>
        <sz val="10.5"/>
        <color theme="10"/>
        <rFont val="Calibri"/>
        <family val="2"/>
      </rPr>
      <t xml:space="preserve">MS INTERNATIONAL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</si>
  <si>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五金,体育及旅游休闲用品,其他,医药保健品及医疗器械,园林用品,家具,家用纺织品,工具,工艺陶瓷,建筑及装饰材料,服装饰物及配件,照明产品,玩具,箱包,节日用品,钟表眼镜,鞋,餐厨用具</t>
    </r>
  </si>
  <si>
    <t/>
    <r>
      <rPr>
        <u/>
        <sz val="10.5"/>
        <color theme="10"/>
        <rFont val="Calibri"/>
        <family val="2"/>
      </rPr>
      <t>zhao_michael@hotmail.com</t>
    </r>
  </si>
  <si>
    <t/>
    <r>
      <rPr>
        <u/>
        <sz val="10.5"/>
        <color theme="10"/>
        <rFont val="Calibri"/>
        <family val="2"/>
      </rPr>
      <t xml:space="preserve">P T SENTOSAJAYA EXPORT</t>
    </r>
  </si>
  <si>
    <t/>
    <r>
      <rPr>
        <u/>
        <sz val="10.5"/>
        <color theme="10"/>
        <rFont val="Calibri"/>
        <family val="2"/>
      </rPr>
      <t>http://www.melcochina.com</t>
    </r>
  </si>
  <si>
    <t/>
    <r>
      <rPr>
        <u/>
        <sz val="10.5"/>
        <color theme="10"/>
        <rFont val="Calibri"/>
        <family val="2"/>
      </rPr>
      <t>deepak@melcochina.com</t>
    </r>
  </si>
  <si>
    <t/>
    <r>
      <rPr>
        <u/>
        <sz val="10.5"/>
        <color theme="10"/>
        <rFont val="Calibri"/>
        <family val="2"/>
      </rPr>
      <t>koceanco@netvigator.com</t>
    </r>
  </si>
  <si>
    <t/>
    <r>
      <rPr>
        <u/>
        <sz val="10.5"/>
        <color theme="10"/>
        <rFont val="Calibri"/>
        <family val="2"/>
      </rPr>
      <t xml:space="preserve">KOCEAN INTERNATIONAL</t>
    </r>
  </si>
  <si>
    <t/>
    <r>
      <rPr>
        <u/>
        <sz val="10.5"/>
        <color theme="10"/>
        <rFont val="Calibri"/>
        <family val="2"/>
      </rPr>
      <t>http://www.koceanco.com</t>
    </r>
  </si>
  <si>
    <t/>
    <r>
      <rPr>
        <u/>
        <sz val="10.5"/>
        <color theme="10"/>
        <rFont val="Calibri"/>
        <family val="2"/>
      </rPr>
      <t>p.theiss@g-h-g.de</t>
    </r>
  </si>
  <si>
    <t/>
    <r>
      <rPr>
        <u/>
        <sz val="10.5"/>
        <color theme="10"/>
        <rFont val="Calibri"/>
        <family val="2"/>
      </rPr>
      <t>http://www.g-h-g.de</t>
    </r>
  </si>
  <si>
    <t/>
    <r>
      <rPr>
        <u/>
        <sz val="10.5"/>
        <color theme="10"/>
        <rFont val="Calibri"/>
        <family val="2"/>
      </rPr>
      <t xml:space="preserve">GASGERAETE- UND HEIZUNGSGESELLSCHAFT MBH</t>
    </r>
  </si>
  <si>
    <t/>
    <r>
      <rPr>
        <u/>
        <sz val="10.5"/>
        <color theme="10"/>
        <rFont val="Calibri"/>
        <family val="2"/>
      </rPr>
      <t xml:space="preserve">PT JOSHINDO GRASIA INTERNASIONAL</t>
    </r>
  </si>
  <si>
    <t/>
    <r>
      <rPr>
        <u/>
        <sz val="10.5"/>
        <color theme="10"/>
        <rFont val="Calibri"/>
        <family val="2"/>
      </rPr>
      <t>joshindo@cbn.net.id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</si>
  <si>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五金,体育及旅游休闲用品,其他,化工产品,家具,家居装饰品,家用电器,工艺陶瓷,建筑及装饰材料,照明产品,玩具,玻璃工艺品,餐厨用具</t>
    </r>
  </si>
  <si>
    <t/>
    <r>
      <rPr>
        <u/>
        <sz val="10.5"/>
        <color theme="10"/>
        <rFont val="Calibri"/>
        <family val="2"/>
      </rPr>
      <t>artex.europe@belgacom.net</t>
    </r>
  </si>
  <si>
    <t/>
    <r>
      <rPr>
        <u/>
        <sz val="10.5"/>
        <color theme="10"/>
        <rFont val="Calibri"/>
        <family val="2"/>
      </rPr>
      <t>http://www.belgacom.net</t>
    </r>
  </si>
  <si>
    <t/>
    <r>
      <rPr>
        <u/>
        <sz val="10.5"/>
        <color theme="10"/>
        <rFont val="Calibri"/>
        <family val="2"/>
      </rPr>
      <t xml:space="preserve">CHINA DISTRIBUTION CENTRE EUROPE</t>
    </r>
  </si>
  <si>
    <t/>
    <r>
      <rPr>
        <u/>
        <sz val="10.5"/>
        <color theme="10"/>
        <rFont val="Calibri"/>
        <family val="2"/>
      </rPr>
      <t>http://www.sielco.it</t>
    </r>
  </si>
  <si>
    <t/>
    <r>
      <rPr>
        <u/>
        <sz val="10.5"/>
        <color theme="10"/>
        <rFont val="Calibri"/>
        <family val="2"/>
      </rPr>
      <t xml:space="preserve">CALDERONI FRATELLI</t>
    </r>
  </si>
  <si>
    <t/>
    <r>
      <rPr>
        <u/>
        <sz val="10.5"/>
        <color theme="10"/>
        <rFont val="Calibri"/>
        <family val="2"/>
      </rPr>
      <t>calderoni@sielco.it</t>
    </r>
  </si>
  <si>
    <t/>
    <r>
      <rPr>
        <u/>
        <sz val="10.5"/>
        <color theme="10"/>
        <rFont val="Calibri"/>
        <family val="2"/>
      </rPr>
      <t>LEVIROP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</si>
  <si>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体育及旅游休闲用品,其他,家具,家居装饰品,家用纺织品,服装饰物及配件,玻璃工艺品,餐厨用具</t>
    </r>
  </si>
  <si>
    <t/>
    <r>
      <rPr>
        <u/>
        <sz val="10.5"/>
        <color theme="10"/>
        <rFont val="Calibri"/>
        <family val="2"/>
      </rPr>
      <t>levirop@msn.com</t>
    </r>
  </si>
  <si>
    <t/>
    <r>
      <rPr>
        <u/>
        <sz val="10.5"/>
        <color theme="10"/>
        <rFont val="Calibri"/>
        <family val="2"/>
      </rPr>
      <t xml:space="preserve">SANIKLEEN HONBU</t>
    </r>
  </si>
  <si>
    <t/>
    <r>
      <rPr>
        <u/>
        <sz val="10.5"/>
        <color theme="10"/>
        <rFont val="Calibri"/>
        <family val="2"/>
      </rPr>
      <t>info@sekon.com.hk</t>
    </r>
  </si>
  <si>
    <t/>
    <r>
      <rPr>
        <u/>
        <sz val="10.5"/>
        <color theme="10"/>
        <rFont val="Calibri"/>
        <family val="2"/>
      </rPr>
      <t>http://www.sekon.com.hk</t>
    </r>
  </si>
  <si>
    <t/>
    <r>
      <rPr>
        <u/>
        <sz val="10.5"/>
        <color theme="10"/>
        <rFont val="Calibri"/>
        <family val="2"/>
      </rPr>
      <t xml:space="preserve">SEKON INDUSTRIAL (H K )CO</t>
    </r>
  </si>
  <si>
    <t/>
    <r>
      <rPr>
        <u/>
        <sz val="10.5"/>
        <color theme="10"/>
        <rFont val="Calibri"/>
        <family val="2"/>
      </rPr>
      <t>junaedy20@hotmail.com</t>
    </r>
  </si>
  <si>
    <t/>
    <r>
      <rPr>
        <u/>
        <sz val="10.5"/>
        <color theme="10"/>
        <rFont val="Calibri"/>
        <family val="2"/>
      </rPr>
      <t xml:space="preserve">CITRA MOTOR</t>
    </r>
  </si>
  <si>
    <t/>
    <r>
      <rPr>
        <u/>
        <sz val="10.5"/>
        <color theme="10"/>
        <rFont val="Calibri"/>
        <family val="2"/>
      </rPr>
      <t xml:space="preserve">COLBY INTERNATIONAL</t>
    </r>
  </si>
  <si>
    <t/>
    <r>
      <rPr>
        <u/>
        <sz val="10.5"/>
        <color theme="10"/>
        <rFont val="Calibri"/>
        <family val="2"/>
      </rPr>
      <t>http://www.colby.com.hk</t>
    </r>
  </si>
  <si>
    <t/>
    <r>
      <rPr>
        <u/>
        <sz val="10.5"/>
        <color theme="10"/>
        <rFont val="Calibri"/>
        <family val="2"/>
      </rPr>
      <t>anniecheung.c7@colby.com.hk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</si>
  <si>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五金,其他,医药保健品及医疗器械,家居用品,玩具,电子消费品及信息产品,鞋,餐厨用具</t>
    </r>
  </si>
  <si>
    <t/>
    <r>
      <rPr>
        <u/>
        <sz val="10.5"/>
        <color theme="10"/>
        <rFont val="Calibri"/>
        <family val="2"/>
      </rPr>
      <t xml:space="preserve">MACAUREGENCY GROUP</t>
    </r>
  </si>
  <si>
    <t/>
    <r>
      <rPr>
        <u/>
        <sz val="10.5"/>
        <color theme="10"/>
        <rFont val="Calibri"/>
        <family val="2"/>
      </rPr>
      <t>harrychao@hotmail.com</t>
    </r>
  </si>
  <si>
    <t/>
    <r>
      <rPr>
        <u/>
        <sz val="10.5"/>
        <color theme="10"/>
        <rFont val="Calibri"/>
        <family val="2"/>
      </rPr>
      <t>http://www.fireworksaustralia.com.au</t>
    </r>
  </si>
  <si>
    <t/>
    <r>
      <rPr>
        <u/>
        <sz val="10.5"/>
        <color theme="10"/>
        <rFont val="Calibri"/>
        <family val="2"/>
      </rPr>
      <t>sales@fireworksaustralia.com.au</t>
    </r>
  </si>
  <si>
    <t/>
    <r>
      <rPr>
        <u/>
        <sz val="10.5"/>
        <color theme="10"/>
        <rFont val="Calibri"/>
        <family val="2"/>
      </rPr>
      <t xml:space="preserve">FIREWORKS AUSTRALIA</t>
    </r>
  </si>
  <si>
    <t/>
    <r>
      <rPr>
        <u/>
        <sz val="10.5"/>
        <color theme="10"/>
        <rFont val="Calibri"/>
        <family val="2"/>
      </rPr>
      <t>bakwell@hotmail.com</t>
    </r>
  </si>
  <si>
    <t/>
    <r>
      <rPr>
        <u/>
        <sz val="10.5"/>
        <color theme="10"/>
        <rFont val="Calibri"/>
        <family val="2"/>
      </rPr>
      <t xml:space="preserve">BAKWELL COFFEE</t>
    </r>
  </si>
  <si>
    <t/>
    <r>
      <rPr>
        <u/>
        <sz val="10.5"/>
        <color theme="10"/>
        <rFont val="Calibri"/>
        <family val="2"/>
      </rPr>
      <t>http://www.crpeterson.com</t>
    </r>
  </si>
  <si>
    <t/>
    <r>
      <rPr>
        <u/>
        <sz val="10.5"/>
        <color theme="10"/>
        <rFont val="Calibri"/>
        <family val="2"/>
      </rPr>
      <t xml:space="preserve">C R PETERSON ASSOC</t>
    </r>
  </si>
  <si>
    <t/>
    <r>
      <rPr>
        <u/>
        <sz val="10.5"/>
        <color theme="10"/>
        <rFont val="Calibri"/>
        <family val="2"/>
      </rPr>
      <t>http://www.st-future.com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</si>
  <si>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体育及旅游休闲用品,其他,医药保健品及医疗器械,玩具,礼品及赠品,餐厨用具</t>
    </r>
  </si>
  <si>
    <t/>
    <r>
      <rPr>
        <u/>
        <sz val="10.5"/>
        <color theme="10"/>
        <rFont val="Calibri"/>
        <family val="2"/>
      </rPr>
      <t>echo@st-future.com</t>
    </r>
  </si>
  <si>
    <t/>
    <r>
      <rPr>
        <u/>
        <sz val="10.5"/>
        <color theme="10"/>
        <rFont val="Calibri"/>
        <family val="2"/>
      </rPr>
      <t xml:space="preserve">
ST FUTURE ( EUROPE)</t>
    </r>
  </si>
  <si>
    <t/>
    <r>
      <rPr>
        <u/>
        <sz val="10.5"/>
        <color theme="10"/>
        <rFont val="Calibri"/>
        <family val="2"/>
      </rPr>
      <t xml:space="preserve">KENNYSON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</si>
  <si>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其他,家具,家用电器,建筑及装饰材料,照明产品,玩具,玻璃工艺品,鞋,餐厨用具</t>
    </r>
  </si>
  <si>
    <t/>
    <r>
      <rPr>
        <u/>
        <sz val="10.5"/>
        <color theme="10"/>
        <rFont val="Calibri"/>
        <family val="2"/>
      </rPr>
      <t>iancad@hotmail.com</t>
    </r>
  </si>
  <si>
    <t/>
    <r>
      <rPr>
        <u/>
        <sz val="10.5"/>
        <color theme="10"/>
        <rFont val="Calibri"/>
        <family val="2"/>
      </rPr>
      <t>http://www.itmin.com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</si>
  <si>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五金,其他,办公文具,化工产品,医药保健品及医疗器械,家用纺织品,工具,汽车配件,电子电气产品,鞋,餐厨用具</t>
    </r>
  </si>
  <si>
    <t/>
    <r>
      <rPr>
        <u/>
        <sz val="10.5"/>
        <color theme="10"/>
        <rFont val="Calibri"/>
        <family val="2"/>
      </rPr>
      <t>excellent@itmin.com</t>
    </r>
  </si>
  <si>
    <t/>
    <r>
      <rPr>
        <u/>
        <sz val="10.5"/>
        <color theme="10"/>
        <rFont val="Calibri"/>
        <family val="2"/>
      </rPr>
      <t xml:space="preserve">CEYFIELD ENTERPRISES</t>
    </r>
  </si>
  <si>
    <t/>
    <r>
      <rPr>
        <u/>
        <sz val="10.5"/>
        <color theme="10"/>
        <rFont val="Calibri"/>
        <family val="2"/>
      </rPr>
      <t>rbt138@cbn.net.id</t>
    </r>
  </si>
  <si>
    <t/>
    <r>
      <rPr>
        <u/>
        <sz val="10.5"/>
        <color theme="10"/>
        <rFont val="Calibri"/>
        <family val="2"/>
      </rPr>
      <t xml:space="preserve">PT TRIAS INTERBUANA</t>
    </r>
  </si>
  <si>
    <t/>
    <r>
      <rPr>
        <u/>
        <sz val="10.5"/>
        <color theme="10"/>
        <rFont val="Calibri"/>
        <family val="2"/>
      </rPr>
      <t>globalimports@bigpond.com</t>
    </r>
  </si>
  <si>
    <t/>
    <r>
      <rPr>
        <u/>
        <sz val="10.5"/>
        <color theme="10"/>
        <rFont val="Calibri"/>
        <family val="2"/>
      </rPr>
      <t xml:space="preserve">GLOBAL IMPORTS</t>
    </r>
  </si>
  <si>
    <t/>
    <r>
      <rPr>
        <u/>
        <sz val="10.5"/>
        <color theme="10"/>
        <rFont val="Calibri"/>
        <family val="2"/>
      </rPr>
      <t>sales3@sharonco.com</t>
    </r>
  </si>
  <si>
    <t/>
    <r>
      <rPr>
        <u/>
        <sz val="10.5"/>
        <color theme="10"/>
        <rFont val="Calibri"/>
        <family val="2"/>
      </rPr>
      <t>http://www.sharonco.com</t>
    </r>
  </si>
  <si>
    <t/>
    <r>
      <rPr>
        <u/>
        <sz val="10.5"/>
        <color theme="10"/>
        <rFont val="Calibri"/>
        <family val="2"/>
      </rPr>
      <t xml:space="preserve">SHARON ENTERPRISES</t>
    </r>
  </si>
  <si>
    <t/>
    <r>
      <rPr>
        <u/>
        <sz val="10.5"/>
        <color theme="10"/>
        <rFont val="Calibri"/>
        <family val="2"/>
      </rPr>
      <t xml:space="preserve">SINGH S ELECTRONIC WORLD&amp;VARIETY STORE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</si>
  <si>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体育及旅游休闲用品,其他,医药保健品及医疗器械,家具,家居装饰品,家用电器,家用纺织品,工艺陶瓷,玩具,玻璃工艺品,箱包,鞋,食品,餐厨用具</t>
    </r>
  </si>
  <si>
    <t/>
    <r>
      <rPr>
        <u/>
        <sz val="10.5"/>
        <color theme="10"/>
        <rFont val="Calibri"/>
        <family val="2"/>
      </rPr>
      <t>indy1959@hotmail.com</t>
    </r>
  </si>
  <si>
    <t/>
    <r>
      <rPr>
        <u/>
        <sz val="10.5"/>
        <color theme="10"/>
        <rFont val="Calibri"/>
        <family val="2"/>
      </rPr>
      <t>INTERTECNICA</t>
    </r>
  </si>
  <si>
    <t/>
    <r>
      <rPr>
        <u/>
        <sz val="10.5"/>
        <color theme="10"/>
        <rFont val="Calibri"/>
        <family val="2"/>
      </rPr>
      <t>teri@icabaintertecnica.com</t>
    </r>
  </si>
  <si>
    <t/>
    <r>
      <rPr>
        <u/>
        <sz val="10.5"/>
        <color theme="10"/>
        <rFont val="Calibri"/>
        <family val="2"/>
      </rPr>
      <t>http://www.ikinterklimat.com</t>
    </r>
  </si>
  <si>
    <t/>
    <r>
      <rPr>
        <u/>
        <sz val="10.5"/>
        <color theme="10"/>
        <rFont val="Calibri"/>
        <family val="2"/>
      </rPr>
      <t>SZCZEPAN</t>
    </r>
  </si>
  <si>
    <t/>
    <r>
      <rPr>
        <u/>
        <sz val="10.5"/>
        <color theme="10"/>
        <rFont val="Calibri"/>
        <family val="2"/>
      </rPr>
      <t>szczepan@szczepan.gda.pl</t>
    </r>
  </si>
  <si>
    <t/>
    <r>
      <rPr>
        <u/>
        <sz val="10.5"/>
        <color theme="10"/>
        <rFont val="Calibri"/>
        <family val="2"/>
      </rPr>
      <t>http://www.szczepan.gda.pl</t>
    </r>
  </si>
  <si>
    <t/>
    <r>
      <rPr>
        <u/>
        <sz val="10.5"/>
        <color theme="10"/>
        <rFont val="Calibri"/>
        <family val="2"/>
      </rPr>
      <t>http://www.maxcasa.com</t>
    </r>
  </si>
  <si>
    <t/>
    <r>
      <rPr>
        <u/>
        <sz val="10.5"/>
        <color theme="10"/>
        <rFont val="Calibri"/>
        <family val="2"/>
      </rPr>
      <t xml:space="preserve">MAX ITALIA</t>
    </r>
  </si>
  <si>
    <t/>
    <r>
      <rPr>
        <u/>
        <sz val="10.5"/>
        <color theme="10"/>
        <rFont val="Calibri"/>
        <family val="2"/>
      </rPr>
      <t>anna@maxcasa.com</t>
    </r>
  </si>
  <si>
    <t/>
    <r>
      <rPr>
        <u/>
        <sz val="10.5"/>
        <color theme="10"/>
        <rFont val="Calibri"/>
        <family val="2"/>
      </rPr>
      <t xml:space="preserve">ASCO FINACIAL MANAGEMENT</t>
    </r>
  </si>
  <si>
    <t/>
    <r>
      <rPr>
        <u/>
        <sz val="10.5"/>
        <color theme="10"/>
        <rFont val="Calibri"/>
        <family val="2"/>
      </rPr>
      <t>leogandoff@aol.com</t>
    </r>
  </si>
  <si>
    <t/>
    <r>
      <rPr>
        <u/>
        <sz val="10.5"/>
        <color theme="10"/>
        <rFont val="Calibri"/>
        <family val="2"/>
      </rPr>
      <t xml:space="preserve">KS IMPEX</t>
    </r>
  </si>
  <si>
    <t/>
    <r>
      <rPr>
        <u/>
        <sz val="10.5"/>
        <color theme="10"/>
        <rFont val="Calibri"/>
        <family val="2"/>
      </rPr>
      <t>anil2t@yahoo.com</t>
    </r>
  </si>
  <si>
    <t/>
    <r>
      <rPr>
        <u/>
        <sz val="10.5"/>
        <color theme="10"/>
        <rFont val="Calibri"/>
        <family val="2"/>
      </rPr>
      <t xml:space="preserve">T A U</t>
    </r>
  </si>
  <si>
    <t/>
    <r>
      <rPr>
        <u/>
        <sz val="10.5"/>
        <color theme="10"/>
        <rFont val="Calibri"/>
        <family val="2"/>
      </rPr>
      <t>tarif_awa@37.com</t>
    </r>
  </si>
  <si>
    <t/>
    <r>
      <rPr>
        <u/>
        <sz val="10.5"/>
        <color theme="10"/>
        <rFont val="Calibri"/>
        <family val="2"/>
      </rPr>
      <t>LABRUCHE</t>
    </r>
  </si>
  <si>
    <t/>
    <r>
      <rPr>
        <u/>
        <sz val="10.5"/>
        <color theme="10"/>
        <rFont val="Calibri"/>
        <family val="2"/>
      </rPr>
      <t>info@labruche.fr</t>
    </r>
  </si>
  <si>
    <t/>
    <r>
      <rPr>
        <u/>
        <sz val="10.5"/>
        <color theme="10"/>
        <rFont val="Calibri"/>
        <family val="2"/>
      </rPr>
      <t>http://www.labruche.fr</t>
    </r>
  </si>
  <si>
    <t/>
    <r>
      <rPr>
        <u/>
        <sz val="10.5"/>
        <color theme="10"/>
        <rFont val="Calibri"/>
        <family val="2"/>
      </rPr>
      <t>http://www.ebigchina.com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</si>
  <si>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个人护理用具,体育及旅游休闲用品,其他,医药保健品及医疗器械,大型机械及设备,家用电器,服装饰物及配件,玻璃工艺品,电子消费品及信息产品,餐厨用具</t>
    </r>
  </si>
  <si>
    <t/>
    <r>
      <rPr>
        <u/>
        <sz val="10.5"/>
        <color theme="10"/>
        <rFont val="Calibri"/>
        <family val="2"/>
      </rPr>
      <t xml:space="preserve">ANHUI FUYANG TEXTILE GROUP</t>
    </r>
  </si>
  <si>
    <t/>
    <r>
      <rPr>
        <u/>
        <sz val="10.5"/>
        <color theme="10"/>
        <rFont val="Calibri"/>
        <family val="2"/>
      </rPr>
      <t xml:space="preserve">LUCKYERA INTERNATIONAL</t>
    </r>
  </si>
  <si>
    <t/>
    <r>
      <rPr>
        <u/>
        <sz val="10.5"/>
        <color theme="10"/>
        <rFont val="Calibri"/>
        <family val="2"/>
      </rPr>
      <t>http://www.luckyerainternational.com</t>
    </r>
  </si>
  <si>
    <t/>
    <r>
      <rPr>
        <u/>
        <sz val="10.5"/>
        <color theme="10"/>
        <rFont val="Calibri"/>
        <family val="2"/>
      </rPr>
      <t>luckytomyu@hotmail.com</t>
    </r>
  </si>
  <si>
    <t/>
    <r>
      <rPr>
        <u/>
        <sz val="10.5"/>
        <color theme="10"/>
        <rFont val="Calibri"/>
        <family val="2"/>
      </rPr>
      <t>http://www.aiko.cc</t>
    </r>
  </si>
  <si>
    <t/>
    <r>
      <rPr>
        <u/>
        <sz val="10.5"/>
        <color theme="10"/>
        <rFont val="Calibri"/>
        <family val="2"/>
      </rPr>
      <t xml:space="preserve">AIKO AMERICA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</si>
  <si>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体育及旅游休闲用品,医药保健品及医疗器械,家具,家居装饰品,家用电器,玩具,钟表眼镜,食品,餐厨用具</t>
    </r>
  </si>
  <si>
    <t/>
    <r>
      <rPr>
        <u/>
        <sz val="10.5"/>
        <color theme="10"/>
        <rFont val="Calibri"/>
        <family val="2"/>
      </rPr>
      <t>aikoamer@aol.com</t>
    </r>
  </si>
  <si>
    <t/>
    <r>
      <rPr>
        <u/>
        <sz val="10.5"/>
        <color theme="10"/>
        <rFont val="Calibri"/>
        <family val="2"/>
      </rPr>
      <t xml:space="preserve">P &amp; J GIFTWARE WHOLESALERS JESSICA (AUST)</t>
    </r>
  </si>
  <si>
    <t/>
    <r>
      <rPr>
        <u/>
        <sz val="10.5"/>
        <color theme="10"/>
        <rFont val="Calibri"/>
        <family val="2"/>
      </rPr>
      <t>jessica_australia@iprimus.com.au</t>
    </r>
  </si>
  <si>
    <t/>
    <r>
      <rPr>
        <u/>
        <sz val="10.5"/>
        <color theme="10"/>
        <rFont val="Calibri"/>
        <family val="2"/>
      </rPr>
      <t>geoengg@hotmail.com</t>
    </r>
  </si>
  <si>
    <t/>
    <r>
      <rPr>
        <u/>
        <sz val="10.5"/>
        <color theme="10"/>
        <rFont val="Calibri"/>
        <family val="2"/>
      </rPr>
      <t xml:space="preserve">GEO ENGINEERING INTERNATIONAL</t>
    </r>
  </si>
  <si>
    <t/>
    <r>
      <rPr>
        <u/>
        <sz val="10.5"/>
        <color theme="10"/>
        <rFont val="Calibri"/>
        <family val="2"/>
      </rPr>
      <t>http://www.20m.om</t>
    </r>
  </si>
  <si>
    <t/>
    <r>
      <rPr>
        <u/>
        <sz val="10.5"/>
        <color theme="10"/>
        <rFont val="Calibri"/>
        <family val="2"/>
      </rPr>
      <t xml:space="preserve">CTK SALES</t>
    </r>
  </si>
  <si>
    <t/>
    <r>
      <rPr>
        <u/>
        <sz val="10.5"/>
        <color theme="10"/>
        <rFont val="Calibri"/>
        <family val="2"/>
      </rPr>
      <t>ckawjr@shaw.ca</t>
    </r>
  </si>
  <si>
    <t/>
    <r>
      <rPr>
        <u/>
        <sz val="10.5"/>
        <color theme="10"/>
        <rFont val="Calibri"/>
        <family val="2"/>
      </rPr>
      <t>http://www.kingireland.com</t>
    </r>
  </si>
  <si>
    <t/>
    <r>
      <rPr>
        <u/>
        <sz val="10.5"/>
        <color theme="10"/>
        <rFont val="Calibri"/>
        <family val="2"/>
      </rPr>
      <t xml:space="preserve">KING IRELAND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</si>
  <si>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化工产品,医药保健品及医疗器械,大型机械及设备,家用电器,家用纺织品,食品,餐厨用具</t>
    </r>
  </si>
  <si>
    <t/>
    <r>
      <rPr>
        <u/>
        <sz val="10.5"/>
        <color theme="10"/>
        <rFont val="Calibri"/>
        <family val="2"/>
      </rPr>
      <t xml:space="preserve">JUST GOT2 HAVE IT!</t>
    </r>
  </si>
  <si>
    <t/>
    <r>
      <rPr>
        <u/>
        <sz val="10.5"/>
        <color theme="10"/>
        <rFont val="Calibri"/>
        <family val="2"/>
      </rPr>
      <t>barbara@justgot2haveit.com</t>
    </r>
  </si>
  <si>
    <t/>
    <r>
      <rPr>
        <u/>
        <sz val="10.5"/>
        <color theme="10"/>
        <rFont val="Calibri"/>
        <family val="2"/>
      </rPr>
      <t>http://www.justgot2haveit.com</t>
    </r>
  </si>
  <si>
    <t/>
    <r>
      <rPr>
        <u/>
        <sz val="10.5"/>
        <color theme="10"/>
        <rFont val="Calibri"/>
        <family val="2"/>
      </rPr>
      <t xml:space="preserve">BUCK KNIVES</t>
    </r>
  </si>
  <si>
    <t/>
    <r>
      <rPr>
        <u/>
        <sz val="10.5"/>
        <color theme="10"/>
        <rFont val="Calibri"/>
        <family val="2"/>
      </rPr>
      <t>http://www.buckknives.com</t>
    </r>
  </si>
  <si>
    <t/>
    <r>
      <rPr>
        <u/>
        <sz val="10.5"/>
        <color theme="10"/>
        <rFont val="Calibri"/>
        <family val="2"/>
      </rPr>
      <t>shull@buckknives.com</t>
    </r>
  </si>
  <si>
    <t/>
    <r>
      <rPr>
        <u/>
        <sz val="10.5"/>
        <color theme="10"/>
        <rFont val="Calibri"/>
        <family val="2"/>
      </rPr>
      <t>http://www.gh-tex.com</t>
    </r>
  </si>
  <si>
    <t/>
    <r>
      <rPr>
        <u/>
        <sz val="10.5"/>
        <color theme="10"/>
        <rFont val="Calibri"/>
        <family val="2"/>
      </rPr>
      <t>ghworld@gh-tex.com</t>
    </r>
  </si>
  <si>
    <t/>
    <r>
      <rPr>
        <u/>
        <sz val="10.5"/>
        <color theme="10"/>
        <rFont val="Calibri"/>
        <family val="2"/>
      </rPr>
      <t xml:space="preserve">GOLD HEARTS CONSULTANTS</t>
    </r>
  </si>
  <si>
    <t/>
    <r>
      <rPr>
        <u/>
        <sz val="10.5"/>
        <color theme="10"/>
        <rFont val="Calibri"/>
        <family val="2"/>
      </rPr>
      <t>ENGROTUS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</si>
  <si>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体育及旅游休闲用品,其他,医药保健品及医疗器械,园林用品,家用电器,家用纺织品,工艺陶瓷,服装饰物及配件,箱包,鞋,食品,餐厨用具</t>
    </r>
  </si>
  <si>
    <t/>
    <r>
      <rPr>
        <u/>
        <sz val="10.5"/>
        <color theme="10"/>
        <rFont val="Calibri"/>
        <family val="2"/>
      </rPr>
      <t>drago@engrotus.si</t>
    </r>
  </si>
  <si>
    <t/>
    <r>
      <rPr>
        <u/>
        <sz val="10.5"/>
        <color theme="10"/>
        <rFont val="Calibri"/>
        <family val="2"/>
      </rPr>
      <t>http://www.trgovinetus.com</t>
    </r>
  </si>
  <si>
    <t/>
    <r>
      <rPr>
        <u/>
        <sz val="10.5"/>
        <color theme="10"/>
        <rFont val="Calibri"/>
        <family val="2"/>
      </rPr>
      <t>lifenstyle1@hotmail.com</t>
    </r>
  </si>
  <si>
    <t/>
    <r>
      <rPr>
        <u/>
        <sz val="10.5"/>
        <color theme="10"/>
        <rFont val="Calibri"/>
        <family val="2"/>
      </rPr>
      <t>http://www.lifenstyle.bh</t>
    </r>
  </si>
  <si>
    <t/>
    <r>
      <rPr>
        <u/>
        <sz val="10.5"/>
        <color theme="10"/>
        <rFont val="Calibri"/>
        <family val="2"/>
      </rPr>
      <t xml:space="preserve">LIFE N STYLE</t>
    </r>
  </si>
  <si>
    <t/>
    <r>
      <rPr>
        <u/>
        <sz val="10.5"/>
        <color theme="10"/>
        <rFont val="Calibri"/>
        <family val="2"/>
      </rPr>
      <t>namyune@hotmail.com</t>
    </r>
  </si>
  <si>
    <t/>
    <r>
      <rPr>
        <u/>
        <sz val="10.5"/>
        <color theme="10"/>
        <rFont val="Calibri"/>
        <family val="2"/>
      </rPr>
      <t xml:space="preserve">
BECKY INTERNATIONAL</t>
    </r>
  </si>
  <si>
    <t/>
    <r>
      <rPr>
        <u/>
        <sz val="10.5"/>
        <color theme="10"/>
        <rFont val="Calibri"/>
        <family val="2"/>
      </rPr>
      <t>http://www.trenton.com.au</t>
    </r>
  </si>
  <si>
    <t/>
    <r>
      <rPr>
        <u/>
        <sz val="10.5"/>
        <color theme="10"/>
        <rFont val="Calibri"/>
        <family val="2"/>
      </rPr>
      <t>colin@trenton.com.au</t>
    </r>
  </si>
  <si>
    <t/>
    <r>
      <rPr>
        <u/>
        <sz val="10.5"/>
        <color theme="10"/>
        <rFont val="Calibri"/>
        <family val="2"/>
      </rPr>
      <t>TRENTON</t>
    </r>
  </si>
  <si>
    <t/>
    <r>
      <rPr>
        <u/>
        <sz val="10.5"/>
        <color theme="10"/>
        <rFont val="Calibri"/>
        <family val="2"/>
      </rPr>
      <t>http://www.parknshop.com</t>
    </r>
  </si>
  <si>
    <t/>
    <r>
      <rPr>
        <u/>
        <sz val="10.5"/>
        <color theme="10"/>
        <rFont val="Calibri"/>
        <family val="2"/>
      </rPr>
      <t>csg@parknshop.com</t>
    </r>
  </si>
  <si>
    <t/>
    <r>
      <rPr>
        <u/>
        <sz val="10.5"/>
        <color theme="10"/>
        <rFont val="Calibri"/>
        <family val="2"/>
      </rPr>
      <t xml:space="preserve">PARK N SHOP O/B A S WATSON GROUP (HK) LIMITED/百佳超市</t>
    </r>
  </si>
  <si>
    <t/>
    <r>
      <rPr>
        <u/>
        <sz val="10.5"/>
        <color theme="10"/>
        <rFont val="Calibri"/>
        <family val="2"/>
      </rPr>
      <t xml:space="preserve">I TRADING CENTER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</si>
  <si>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五金,体育及旅游休闲用品,其他,医药保健品及医疗器械,家具,家居装饰品,家用电器,家用纺织品,服装饰物及配件,玩具,玻璃工艺品,电子电气产品,礼品及赠品,箱包,餐厨用具</t>
    </r>
  </si>
  <si>
    <t/>
    <r>
      <rPr>
        <u/>
        <sz val="10.5"/>
        <color theme="10"/>
        <rFont val="Calibri"/>
        <family val="2"/>
      </rPr>
      <t>.itc@.itckwt.com</t>
    </r>
  </si>
  <si>
    <t/>
    <r>
      <rPr>
        <u/>
        <sz val="10.5"/>
        <color theme="10"/>
        <rFont val="Calibri"/>
        <family val="2"/>
      </rPr>
      <t>http://www.itckwt.com</t>
    </r>
  </si>
  <si>
    <t/>
    <r>
      <rPr>
        <u/>
        <sz val="10.5"/>
        <color theme="10"/>
        <rFont val="Calibri"/>
        <family val="2"/>
      </rPr>
      <t xml:space="preserve">SOMAGIC BARBECUES</t>
    </r>
  </si>
  <si>
    <t/>
    <r>
      <rPr>
        <u/>
        <sz val="10.5"/>
        <color theme="10"/>
        <rFont val="Calibri"/>
        <family val="2"/>
      </rPr>
      <t>commercial@somagic.fr</t>
    </r>
  </si>
  <si>
    <t/>
    <r>
      <rPr>
        <u/>
        <sz val="10.5"/>
        <color theme="10"/>
        <rFont val="Calibri"/>
        <family val="2"/>
      </rPr>
      <t>http://www.somagic.fr</t>
    </r>
  </si>
  <si>
    <t/>
    <r>
      <rPr>
        <u/>
        <sz val="10.5"/>
        <color theme="10"/>
        <rFont val="Calibri"/>
        <family val="2"/>
      </rPr>
      <t>admret20@cscoms.com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</si>
  <si>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卫浴设备,园林用品,大型机械及设备,家具,家居用品,家居装饰品,家用电器,家用纺织品,工具,工艺陶瓷,服装饰物及配件,照明产品,玩具,电子消费品及信息产品,礼品及赠品,箱包,自行车,鞋,食品,餐厨用具</t>
    </r>
  </si>
  <si>
    <t/>
    <r>
      <rPr>
        <u/>
        <sz val="10.5"/>
        <color theme="10"/>
        <rFont val="Calibri"/>
        <family val="2"/>
      </rPr>
      <t>http://www.cscoms.com</t>
    </r>
  </si>
  <si>
    <t/>
    <r>
      <rPr>
        <u/>
        <sz val="10.5"/>
        <color theme="10"/>
        <rFont val="Calibri"/>
        <family val="2"/>
      </rPr>
      <t xml:space="preserve">A N J P</t>
    </r>
  </si>
  <si>
    <t/>
    <r>
      <rPr>
        <u/>
        <sz val="10.5"/>
        <color theme="10"/>
        <rFont val="Calibri"/>
        <family val="2"/>
      </rPr>
      <t xml:space="preserve">M A 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</si>
  <si>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其他,家用电器,家用纺织品,工艺陶瓷,服装饰物及配件,玩具,玻璃工艺品,食品,餐厨用具</t>
    </r>
  </si>
  <si>
    <t/>
    <r>
      <rPr>
        <u/>
        <sz val="10.5"/>
        <color theme="10"/>
        <rFont val="Calibri"/>
        <family val="2"/>
      </rPr>
      <t>mahertay@hotmail.com</t>
    </r>
  </si>
  <si>
    <t/>
    <r>
      <rPr>
        <u/>
        <sz val="10.5"/>
        <color theme="10"/>
        <rFont val="Calibri"/>
        <family val="2"/>
      </rPr>
      <t xml:space="preserve">BERDING GMBH &amp;</t>
    </r>
  </si>
  <si>
    <t/>
    <r>
      <rPr>
        <u/>
        <sz val="10.5"/>
        <color theme="10"/>
        <rFont val="Calibri"/>
        <family val="2"/>
      </rPr>
      <t>info@berding.de</t>
    </r>
  </si>
  <si>
    <t/>
    <r>
      <rPr>
        <u/>
        <sz val="10.5"/>
        <color theme="10"/>
        <rFont val="Calibri"/>
        <family val="2"/>
      </rPr>
      <t>http://www.berding.de</t>
    </r>
  </si>
  <si>
    <t/>
    <r>
      <rPr>
        <u/>
        <sz val="10.5"/>
        <color theme="10"/>
        <rFont val="Calibri"/>
        <family val="2"/>
      </rPr>
      <t>orion@rancal.co</t>
    </r>
    <r>
      <t>.il</t>
    </r>
  </si>
  <si>
    <t/>
    <r>
      <rPr>
        <u/>
        <sz val="10.5"/>
        <color theme="10"/>
        <rFont val="Calibri"/>
        <family val="2"/>
      </rPr>
      <t xml:space="preserve">RANCAL (1993)</t>
    </r>
  </si>
  <si>
    <t/>
    <r>
      <rPr>
        <u/>
        <sz val="10.5"/>
        <color theme="10"/>
        <rFont val="Calibri"/>
        <family val="2"/>
      </rPr>
      <t>http://www.orion-rancal.co.il</t>
    </r>
  </si>
  <si>
    <t/>
    <r>
      <rPr>
        <u/>
        <sz val="10.5"/>
        <color theme="10"/>
        <rFont val="Calibri"/>
        <family val="2"/>
      </rPr>
      <t xml:space="preserve">ROYAL SELANGOR (S)</t>
    </r>
  </si>
  <si>
    <t/>
    <r>
      <rPr>
        <u/>
        <sz val="10.5"/>
        <color theme="10"/>
        <rFont val="Calibri"/>
        <family val="2"/>
      </rPr>
      <t>rsspore@singnet.com.sg</t>
    </r>
  </si>
  <si>
    <t/>
    <r>
      <rPr>
        <u/>
        <sz val="10.5"/>
        <color theme="10"/>
        <rFont val="Calibri"/>
        <family val="2"/>
      </rPr>
      <t xml:space="preserve">AL ESTEKAMEH TRADING</t>
    </r>
  </si>
  <si>
    <t/>
    <r>
      <rPr>
        <u/>
        <sz val="10.5"/>
        <color theme="10"/>
        <rFont val="Calibri"/>
        <family val="2"/>
      </rPr>
      <t>istiuameh@hebron.com</t>
    </r>
  </si>
  <si>
    <t/>
    <r>
      <rPr>
        <u/>
        <sz val="10.5"/>
        <color theme="10"/>
        <rFont val="Calibri"/>
        <family val="2"/>
      </rPr>
      <t>http://www.hebron.com</t>
    </r>
  </si>
  <si>
    <t/>
    <r>
      <rPr>
        <u/>
        <sz val="10.5"/>
        <color theme="10"/>
        <rFont val="Calibri"/>
        <family val="2"/>
      </rPr>
      <t>http://www.sanclaudio.com</t>
    </r>
  </si>
  <si>
    <t/>
    <r>
      <rPr>
        <u/>
        <sz val="10.5"/>
        <color theme="10"/>
        <rFont val="Calibri"/>
        <family val="2"/>
      </rPr>
      <t xml:space="preserve">FABRICA DE LOZA SAN CLAUDIO</t>
    </r>
  </si>
  <si>
    <t/>
    <r>
      <rPr>
        <u/>
        <sz val="10.5"/>
        <color theme="10"/>
        <rFont val="Calibri"/>
        <family val="2"/>
      </rPr>
      <t>alvaroruizdealda@sanclaudio.com</t>
    </r>
  </si>
  <si>
    <t/>
    <r>
      <rPr>
        <u/>
        <sz val="10.5"/>
        <color theme="10"/>
        <rFont val="Calibri"/>
        <family val="2"/>
      </rPr>
      <t xml:space="preserve">ALMACEN TODO EL MUNDO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</si>
  <si>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园林用品,大型机械及设备,家具,家居用品,家居装饰品,家用电器,家用纺织品,工艺陶瓷,建筑及装饰材料,摩托车,照明产品,玩具,玻璃工艺品,电子消费品及信息产品,礼品及赠品,箱包,鞋,食品,餐厨用具</t>
    </r>
  </si>
  <si>
    <t/>
    <r>
      <rPr>
        <u/>
        <sz val="10.5"/>
        <color theme="10"/>
        <rFont val="Calibri"/>
        <family val="2"/>
      </rPr>
      <t>alb@intelnet.net.gt</t>
    </r>
  </si>
  <si>
    <t/>
    <r>
      <rPr>
        <u/>
        <sz val="10.5"/>
        <color theme="10"/>
        <rFont val="Calibri"/>
        <family val="2"/>
      </rPr>
      <t xml:space="preserve">IMPACT PROMOTIONS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</si>
  <si>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五金,医药保健品及医疗器械,家用电器,玩具,玻璃工艺品,礼品及赠品,箱包,餐厨用具</t>
    </r>
  </si>
  <si>
    <t/>
    <r>
      <rPr>
        <u/>
        <sz val="10.5"/>
        <color theme="10"/>
        <rFont val="Calibri"/>
        <family val="2"/>
      </rPr>
      <t>jatin@impactpromo.com</t>
    </r>
  </si>
  <si>
    <t/>
    <r>
      <rPr>
        <u/>
        <sz val="10.5"/>
        <color theme="10"/>
        <rFont val="Calibri"/>
        <family val="2"/>
      </rPr>
      <t>http://www.impactpromo.com</t>
    </r>
  </si>
  <si>
    <t/>
    <r>
      <rPr>
        <u/>
        <sz val="10.5"/>
        <color theme="10"/>
        <rFont val="Calibri"/>
        <family val="2"/>
      </rPr>
      <t>sales@marco-tse.co.uk</t>
    </r>
  </si>
  <si>
    <t/>
    <r>
      <rPr>
        <u/>
        <sz val="10.5"/>
        <color theme="10"/>
        <rFont val="Calibri"/>
        <family val="2"/>
      </rPr>
      <t xml:space="preserve">TSE (CATERING EQUIPMENT)</t>
    </r>
  </si>
  <si>
    <t/>
    <r>
      <rPr>
        <u/>
        <sz val="10.5"/>
        <color theme="10"/>
        <rFont val="Calibri"/>
        <family val="2"/>
      </rPr>
      <t>http://www.marco-tse.co.uk</t>
    </r>
  </si>
  <si>
    <t/>
    <r>
      <rPr>
        <u/>
        <sz val="10.5"/>
        <color theme="10"/>
        <rFont val="Calibri"/>
        <family val="2"/>
      </rPr>
      <t>KITEK</t>
    </r>
  </si>
  <si>
    <t/>
    <r>
      <rPr>
        <u/>
        <sz val="10.5"/>
        <color theme="10"/>
        <rFont val="Calibri"/>
        <family val="2"/>
      </rPr>
      <t>firmapost@kitek.no</t>
    </r>
  </si>
  <si>
    <t/>
    <r>
      <rPr>
        <u/>
        <sz val="10.5"/>
        <color theme="10"/>
        <rFont val="Calibri"/>
        <family val="2"/>
      </rPr>
      <t>http://www.kitek.no</t>
    </r>
  </si>
  <si>
    <t/>
    <r>
      <rPr>
        <u/>
        <sz val="10.5"/>
        <color theme="10"/>
        <rFont val="Calibri"/>
        <family val="2"/>
      </rPr>
      <t>ESSAN</t>
    </r>
  </si>
  <si>
    <t/>
    <r>
      <rPr>
        <u/>
        <sz val="10.5"/>
        <color theme="10"/>
        <rFont val="Calibri"/>
        <family val="2"/>
      </rPr>
      <t>essan@wp.pl</t>
    </r>
  </si>
  <si>
    <t/>
    <r>
      <rPr>
        <u/>
        <sz val="10.5"/>
        <color theme="10"/>
        <rFont val="Calibri"/>
        <family val="2"/>
      </rPr>
      <t xml:space="preserve">RUFFER HALO GASTROCENTRO</t>
    </r>
  </si>
  <si>
    <t/>
    <r>
      <rPr>
        <u/>
        <sz val="10.5"/>
        <color theme="10"/>
        <rFont val="Calibri"/>
        <family val="2"/>
      </rPr>
      <t xml:space="preserve">CTK IMPORTS</t>
    </r>
  </si>
  <si>
    <t/>
    <r>
      <rPr>
        <u/>
        <sz val="10.5"/>
        <color theme="10"/>
        <rFont val="Calibri"/>
        <family val="2"/>
      </rPr>
      <t>ckawjr@yahoo.ca</t>
    </r>
  </si>
  <si>
    <t/>
    <r>
      <rPr>
        <u/>
        <sz val="10.5"/>
        <color theme="10"/>
        <rFont val="Calibri"/>
        <family val="2"/>
      </rPr>
      <t xml:space="preserve">NICOLS FRANCE</t>
    </r>
  </si>
  <si>
    <t/>
    <r>
      <rPr>
        <u/>
        <sz val="10.5"/>
        <color theme="10"/>
        <rFont val="Calibri"/>
        <family val="2"/>
      </rPr>
      <t>TRESKA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</si>
  <si>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五金,体育及旅游休闲用品,家具,家用纺织品,照明产品,玻璃工艺品,箱包,节日用品,餐厨用具</t>
    </r>
  </si>
  <si>
    <t/>
    <r>
      <rPr>
        <u/>
        <sz val="10.5"/>
        <color theme="10"/>
        <rFont val="Calibri"/>
        <family val="2"/>
      </rPr>
      <t>gary@treska.com</t>
    </r>
  </si>
  <si>
    <t/>
    <r>
      <rPr>
        <u/>
        <sz val="10.5"/>
        <color theme="10"/>
        <rFont val="Calibri"/>
        <family val="2"/>
      </rPr>
      <t>http://www.treska.com</t>
    </r>
  </si>
  <si>
    <t/>
    <r>
      <rPr>
        <u/>
        <sz val="10.5"/>
        <color theme="10"/>
        <rFont val="Calibri"/>
        <family val="2"/>
      </rPr>
      <t xml:space="preserve">GREAT MERCURY INT L</t>
    </r>
  </si>
  <si>
    <t/>
    <r>
      <rPr>
        <u/>
        <sz val="10.5"/>
        <color theme="10"/>
        <rFont val="Calibri"/>
        <family val="2"/>
      </rPr>
      <t>http://www.greatchinaproducts.com</t>
    </r>
  </si>
  <si>
    <t/>
    <r>
      <rPr>
        <u/>
        <sz val="10.5"/>
        <color theme="10"/>
        <rFont val="Calibri"/>
        <family val="2"/>
      </rPr>
      <t>gmi@greatchinaproducts.com</t>
    </r>
  </si>
  <si>
    <t/>
    <r>
      <rPr>
        <u/>
        <sz val="10.5"/>
        <color theme="10"/>
        <rFont val="Calibri"/>
        <family val="2"/>
      </rPr>
      <t>http://www.all-britesales.com</t>
    </r>
  </si>
  <si>
    <t/>
    <r>
      <rPr>
        <u/>
        <sz val="10.5"/>
        <color theme="10"/>
        <rFont val="Calibri"/>
        <family val="2"/>
      </rPr>
      <t xml:space="preserve">ALL-BRITE SALES</t>
    </r>
  </si>
  <si>
    <t/>
    <r>
      <rPr>
        <u/>
        <sz val="10.5"/>
        <color theme="10"/>
        <rFont val="Calibri"/>
        <family val="2"/>
      </rPr>
      <t>http://www.melkcogroup.com</t>
    </r>
  </si>
  <si>
    <t/>
    <r>
      <rPr>
        <u/>
        <sz val="10.5"/>
        <color theme="10"/>
        <rFont val="Calibri"/>
        <family val="2"/>
      </rPr>
      <t>mk@melkcogroup.com</t>
    </r>
  </si>
  <si>
    <t/>
    <r>
      <rPr>
        <u/>
        <sz val="10.5"/>
        <color theme="10"/>
        <rFont val="Calibri"/>
        <family val="2"/>
      </rPr>
      <t xml:space="preserve">MELKCO GROUP</t>
    </r>
  </si>
  <si>
    <t/>
    <r>
      <rPr>
        <u/>
        <sz val="10.5"/>
        <color theme="10"/>
        <rFont val="Calibri"/>
        <family val="2"/>
      </rPr>
      <t xml:space="preserve">DE NIL</t>
    </r>
  </si>
  <si>
    <t/>
    <r>
      <rPr>
        <u/>
        <sz val="10.5"/>
        <color theme="10"/>
        <rFont val="Calibri"/>
        <family val="2"/>
      </rPr>
      <t>de.nil.jurgen@skynet.be</t>
    </r>
  </si>
  <si>
    <t/>
    <r>
      <rPr>
        <u/>
        <sz val="10.5"/>
        <color theme="10"/>
        <rFont val="Calibri"/>
        <family val="2"/>
      </rPr>
      <t>http://www.primarybags-europe.com</t>
    </r>
  </si>
  <si>
    <t/>
    <r>
      <rPr>
        <u/>
        <sz val="10.5"/>
        <color theme="10"/>
        <rFont val="Calibri"/>
        <family val="2"/>
      </rPr>
      <t>KIMBERLY-CLARK</t>
    </r>
  </si>
  <si>
    <t/>
    <r>
      <rPr>
        <u/>
        <sz val="10.5"/>
        <color theme="10"/>
        <rFont val="Calibri"/>
        <family val="2"/>
      </rPr>
      <t>http://www.rcc.com</t>
    </r>
  </si>
  <si>
    <t/>
    <r>
      <rPr>
        <u/>
        <sz val="10.5"/>
        <color theme="10"/>
        <rFont val="Calibri"/>
        <family val="2"/>
      </rPr>
      <t xml:space="preserve">CANGO (HONG KONG)</t>
    </r>
  </si>
  <si>
    <t/>
    <r>
      <rPr>
        <u/>
        <sz val="10.5"/>
        <color theme="10"/>
        <rFont val="Calibri"/>
        <family val="2"/>
      </rPr>
      <t>cangohkg@aol.com</t>
    </r>
  </si>
  <si>
    <t/>
    <r>
      <rPr>
        <u/>
        <sz val="10.5"/>
        <color theme="10"/>
        <rFont val="Calibri"/>
        <family val="2"/>
      </rPr>
      <t xml:space="preserve">D A LATEX</t>
    </r>
  </si>
  <si>
    <t/>
    <r>
      <rPr>
        <u/>
        <sz val="10.5"/>
        <color theme="10"/>
        <rFont val="Calibri"/>
        <family val="2"/>
      </rPr>
      <t>http://www.cwcom.net</t>
    </r>
  </si>
  <si>
    <t/>
    <r>
      <rPr>
        <u/>
        <sz val="10.5"/>
        <color theme="10"/>
        <rFont val="Calibri"/>
        <family val="2"/>
      </rPr>
      <t>costas@cwcom.net</t>
    </r>
  </si>
  <si>
    <t/>
    <r>
      <rPr>
        <u/>
        <sz val="10.5"/>
        <color theme="10"/>
        <rFont val="Calibri"/>
        <family val="2"/>
      </rPr>
      <t xml:space="preserve">JLM TRADING</t>
    </r>
  </si>
  <si>
    <t/>
    <r>
      <rPr>
        <u/>
        <sz val="10.5"/>
        <color theme="10"/>
        <rFont val="Calibri"/>
        <family val="2"/>
      </rPr>
      <t>jlmtrading@pacific.net.sg</t>
    </r>
  </si>
  <si>
    <t/>
    <r>
      <rPr>
        <u/>
        <sz val="10.5"/>
        <color theme="10"/>
        <rFont val="Calibri"/>
        <family val="2"/>
      </rPr>
      <t>http://www.librogroup.com</t>
    </r>
  </si>
  <si>
    <t/>
    <r>
      <rPr>
        <u/>
        <sz val="10.5"/>
        <color theme="10"/>
        <rFont val="Calibri"/>
        <family val="2"/>
      </rPr>
      <t>libro@librogroup.com</t>
    </r>
  </si>
  <si>
    <t/>
    <r>
      <rPr>
        <u/>
        <sz val="10.5"/>
        <color theme="10"/>
        <rFont val="Calibri"/>
        <family val="2"/>
      </rPr>
      <t xml:space="preserve">LIBRO GRUPPEN</t>
    </r>
  </si>
  <si>
    <t/>
    <r>
      <rPr>
        <u/>
        <sz val="10.5"/>
        <color theme="10"/>
        <rFont val="Calibri"/>
        <family val="2"/>
      </rPr>
      <t>http://www.mohammedpaika.com</t>
    </r>
  </si>
  <si>
    <t/>
    <r>
      <rPr>
        <u/>
        <sz val="10.5"/>
        <color theme="10"/>
        <rFont val="Calibri"/>
        <family val="2"/>
      </rPr>
      <t>paika@vsnl.com</t>
    </r>
  </si>
  <si>
    <t/>
    <r>
      <rPr>
        <u/>
        <sz val="10.5"/>
        <color theme="10"/>
        <rFont val="Calibri"/>
        <family val="2"/>
      </rPr>
      <t>PAIKA</t>
    </r>
  </si>
  <si>
    <t/>
    <r>
      <rPr>
        <u/>
        <sz val="10.5"/>
        <color theme="10"/>
        <rFont val="Calibri"/>
        <family val="2"/>
      </rPr>
      <t>sales@belcor.com</t>
    </r>
  </si>
  <si>
    <t/>
    <r>
      <rPr>
        <u/>
        <sz val="10.5"/>
        <color theme="10"/>
        <rFont val="Calibri"/>
        <family val="2"/>
      </rPr>
      <t xml:space="preserve">BELCOR INDUSTRIES</t>
    </r>
  </si>
  <si>
    <t/>
    <r>
      <rPr>
        <u/>
        <sz val="10.5"/>
        <color theme="10"/>
        <rFont val="Calibri"/>
        <family val="2"/>
      </rPr>
      <t>http://www.belcor.com</t>
    </r>
  </si>
  <si>
    <t/>
    <r>
      <rPr>
        <u/>
        <sz val="10.5"/>
        <color theme="10"/>
        <rFont val="Calibri"/>
        <family val="2"/>
      </rPr>
      <t>marketing@entrading.com</t>
    </r>
  </si>
  <si>
    <t/>
    <r>
      <rPr>
        <u/>
        <sz val="10.5"/>
        <color theme="10"/>
        <rFont val="Calibri"/>
        <family val="2"/>
      </rPr>
      <t xml:space="preserve">ELECTRONET TRADING</t>
    </r>
  </si>
  <si>
    <t/>
    <r>
      <rPr>
        <u/>
        <sz val="10.5"/>
        <color theme="10"/>
        <rFont val="Calibri"/>
        <family val="2"/>
      </rPr>
      <t>http://www.entrading.co</t>
    </r>
  </si>
  <si>
    <t/>
    <r>
      <rPr>
        <u/>
        <sz val="10.5"/>
        <color theme="10"/>
        <rFont val="Calibri"/>
        <family val="2"/>
      </rPr>
      <t xml:space="preserve">ANGLO CANADIAN HOUSEWARES L P</t>
    </r>
  </si>
  <si>
    <t/>
    <r>
      <rPr>
        <u/>
        <sz val="10.5"/>
        <color theme="10"/>
        <rFont val="Calibri"/>
        <family val="2"/>
      </rPr>
      <t>jshen@anglohwi.com</t>
    </r>
  </si>
  <si>
    <t/>
    <r>
      <rPr>
        <u/>
        <sz val="10.5"/>
        <color theme="10"/>
        <rFont val="Calibri"/>
        <family val="2"/>
      </rPr>
      <t>http://www.anglohwi.com</t>
    </r>
  </si>
  <si>
    <t/>
    <r>
      <rPr>
        <u/>
        <sz val="10.5"/>
        <color theme="10"/>
        <rFont val="Calibri"/>
        <family val="2"/>
      </rPr>
      <t xml:space="preserve">SRI VINAYAKA EXPORTS</t>
    </r>
  </si>
  <si>
    <t/>
    <r>
      <rPr>
        <u/>
        <sz val="10.5"/>
        <color theme="10"/>
        <rFont val="Calibri"/>
        <family val="2"/>
      </rPr>
      <t>svex@cyberway.com.sg</t>
    </r>
  </si>
  <si>
    <t/>
    <r>
      <rPr>
        <u/>
        <sz val="10.5"/>
        <color theme="10"/>
        <rFont val="Calibri"/>
        <family val="2"/>
      </rPr>
      <t>http://www.srivinayaka.com</t>
    </r>
  </si>
  <si>
    <t/>
    <r>
      <rPr>
        <u/>
        <sz val="10.5"/>
        <color theme="10"/>
        <rFont val="Calibri"/>
        <family val="2"/>
      </rPr>
      <t>http://www.erlemann-huckenbeck.de</t>
    </r>
  </si>
  <si>
    <t/>
    <r>
      <rPr>
        <u/>
        <sz val="10.5"/>
        <color theme="10"/>
        <rFont val="Calibri"/>
        <family val="2"/>
      </rPr>
      <t xml:space="preserve">ERLEMANN &amp; HUCKENBECK GMBH &amp;</t>
    </r>
  </si>
  <si>
    <t/>
    <r>
      <rPr>
        <u/>
        <sz val="10.5"/>
        <color theme="10"/>
        <rFont val="Calibri"/>
        <family val="2"/>
      </rPr>
      <t>SPIT</t>
    </r>
  </si>
  <si>
    <t/>
    <r>
      <rPr>
        <u/>
        <sz val="10.5"/>
        <color theme="10"/>
        <rFont val="Calibri"/>
        <family val="2"/>
      </rPr>
      <t>ann.de.troch@itw-belgium.com</t>
    </r>
  </si>
  <si>
    <t/>
    <r>
      <rPr>
        <u/>
        <sz val="10.5"/>
        <color theme="10"/>
        <rFont val="Calibri"/>
        <family val="2"/>
      </rPr>
      <t>http://www.itw-belgium.com</t>
    </r>
  </si>
  <si>
    <t/>
    <r>
      <rPr>
        <u/>
        <sz val="10.5"/>
        <color theme="10"/>
        <rFont val="Calibri"/>
        <family val="2"/>
      </rPr>
      <t xml:space="preserve">SCANDINAVIA DIRECT</t>
    </r>
  </si>
  <si>
    <t/>
    <r>
      <rPr>
        <u/>
        <sz val="10.5"/>
        <color theme="10"/>
        <rFont val="Calibri"/>
        <family val="2"/>
      </rPr>
      <t>http://www.scandinaviadirect.com</t>
    </r>
  </si>
  <si>
    <t/>
    <r>
      <rPr>
        <u/>
        <sz val="10.5"/>
        <color theme="10"/>
        <rFont val="Calibri"/>
        <family val="2"/>
      </rPr>
      <t>godongodof@hotmail.com</t>
    </r>
  </si>
  <si>
    <t/>
    <r>
      <rPr>
        <u/>
        <sz val="10.5"/>
        <color theme="10"/>
        <rFont val="Calibri"/>
        <family val="2"/>
      </rPr>
      <t xml:space="preserve">GODOF (NEW ZEALAND)</t>
    </r>
  </si>
  <si>
    <t/>
    <r>
      <rPr>
        <u/>
        <sz val="10.5"/>
        <color theme="10"/>
        <rFont val="Calibri"/>
        <family val="2"/>
      </rPr>
      <t>http://www.saeyhomeandgarden.com</t>
    </r>
  </si>
  <si>
    <t/>
    <r>
      <rPr>
        <u/>
        <sz val="10.5"/>
        <color theme="10"/>
        <rFont val="Calibri"/>
        <family val="2"/>
      </rPr>
      <t>SAEY</t>
    </r>
  </si>
  <si>
    <t/>
    <r>
      <rPr>
        <u/>
        <sz val="10.5"/>
        <color theme="10"/>
        <rFont val="Calibri"/>
        <family val="2"/>
      </rPr>
      <t xml:space="preserve">P T INTERFOOD SUKSES JASINDO</t>
    </r>
  </si>
  <si>
    <t/>
    <r>
      <rPr>
        <u/>
        <sz val="10.5"/>
        <color theme="10"/>
        <rFont val="Calibri"/>
        <family val="2"/>
      </rPr>
      <t>pt_interfood@hotmail.com</t>
    </r>
  </si>
  <si>
    <t/>
    <r>
      <rPr>
        <u/>
        <sz val="10.5"/>
        <color theme="10"/>
        <rFont val="Calibri"/>
        <family val="2"/>
      </rPr>
      <t>http://www.farco.co.uk</t>
    </r>
  </si>
  <si>
    <t/>
    <r>
      <rPr>
        <u/>
        <sz val="10.5"/>
        <color theme="10"/>
        <rFont val="Calibri"/>
        <family val="2"/>
      </rPr>
      <t>shakilfaruk@hotmail.com</t>
    </r>
  </si>
  <si>
    <t/>
    <r>
      <rPr>
        <u/>
        <sz val="10.5"/>
        <color theme="10"/>
        <rFont val="Calibri"/>
        <family val="2"/>
      </rPr>
      <t>FARCO</t>
    </r>
  </si>
  <si>
    <t/>
    <r>
      <rPr>
        <u/>
        <sz val="10.5"/>
        <color theme="10"/>
        <rFont val="Calibri"/>
        <family val="2"/>
      </rPr>
      <t xml:space="preserve">SILK ROAD GIFT</t>
    </r>
  </si>
  <si>
    <t/>
    <r>
      <rPr>
        <u/>
        <sz val="10.5"/>
        <color theme="10"/>
        <rFont val="Calibri"/>
        <family val="2"/>
      </rPr>
      <t>http://www.silkroadgift.com</t>
    </r>
  </si>
  <si>
    <t/>
    <r>
      <rPr>
        <u/>
        <sz val="10.5"/>
        <color theme="10"/>
        <rFont val="Calibri"/>
        <family val="2"/>
      </rPr>
      <t>derekzhao@yahoo.com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</si>
  <si>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其他,家具,家居用品,家居装饰品,工艺陶瓷,建筑及装饰材料,照明产品,玩具,编织及藤铁工艺品,节日用品,钟表眼镜,铁石装饰品及户外水疗设施,餐厨用具</t>
    </r>
  </si>
  <si>
    <t/>
    <r>
      <rPr>
        <u/>
        <sz val="10.5"/>
        <color theme="10"/>
        <rFont val="Calibri"/>
        <family val="2"/>
      </rPr>
      <t xml:space="preserve">T T F IMPORT &amp; EXPORT GROUP</t>
    </r>
  </si>
  <si>
    <t/>
    <r>
      <rPr>
        <u/>
        <sz val="10.5"/>
        <color theme="10"/>
        <rFont val="Calibri"/>
        <family val="2"/>
      </rPr>
      <t>ttfcorp@yahoo.com</t>
    </r>
  </si>
  <si>
    <t/>
    <r>
      <rPr>
        <u/>
        <sz val="10.5"/>
        <color theme="10"/>
        <rFont val="Calibri"/>
        <family val="2"/>
      </rPr>
      <t>http://www.ttfcorp.com</t>
    </r>
  </si>
  <si>
    <t/>
    <r>
      <rPr>
        <u/>
        <sz val="10.5"/>
        <color theme="10"/>
        <rFont val="Calibri"/>
        <family val="2"/>
      </rPr>
      <t>http://www.scanglas.dk</t>
    </r>
  </si>
  <si>
    <t/>
    <r>
      <rPr>
        <u/>
        <sz val="10.5"/>
        <color theme="10"/>
        <rFont val="Calibri"/>
        <family val="2"/>
      </rPr>
      <t>scanglas@scanglas.dk</t>
    </r>
  </si>
  <si>
    <t/>
    <r>
      <rPr>
        <u/>
        <sz val="10.5"/>
        <color theme="10"/>
        <rFont val="Calibri"/>
        <family val="2"/>
      </rPr>
      <t>SCANGLAS</t>
    </r>
  </si>
  <si>
    <t/>
    <r>
      <rPr>
        <u/>
        <sz val="10.5"/>
        <color theme="10"/>
        <rFont val="Calibri"/>
        <family val="2"/>
      </rPr>
      <t>tbmw20120@yahoo.com</t>
    </r>
  </si>
  <si>
    <t/>
    <r>
      <rPr>
        <u/>
        <sz val="10.5"/>
        <color theme="10"/>
        <rFont val="Calibri"/>
        <family val="2"/>
      </rPr>
      <t xml:space="preserve">MOHAMAD TAHER GHALI</t>
    </r>
  </si>
  <si>
    <t/>
    <r>
      <rPr>
        <u/>
        <sz val="10.5"/>
        <color theme="10"/>
        <rFont val="Calibri"/>
        <family val="2"/>
      </rPr>
      <t xml:space="preserve">SA IMPRIMERIE SCHRAAG</t>
    </r>
  </si>
  <si>
    <t/>
    <r>
      <rPr>
        <u/>
        <sz val="10.5"/>
        <color theme="10"/>
        <rFont val="Calibri"/>
        <family val="2"/>
      </rPr>
      <t>contact@chirag-imp.com</t>
    </r>
  </si>
  <si>
    <t/>
    <r>
      <rPr>
        <u/>
        <sz val="10.5"/>
        <color theme="10"/>
        <rFont val="Calibri"/>
        <family val="2"/>
      </rPr>
      <t>http://www.chirag-imp.com</t>
    </r>
  </si>
  <si>
    <t/>
    <r>
      <rPr>
        <u/>
        <sz val="10.5"/>
        <color theme="10"/>
        <rFont val="Calibri"/>
        <family val="2"/>
      </rPr>
      <t>http://www.cameron-robb.co.uk</t>
    </r>
  </si>
  <si>
    <t/>
    <r>
      <rPr>
        <u/>
        <sz val="10.5"/>
        <color theme="10"/>
        <rFont val="Calibri"/>
        <family val="2"/>
      </rPr>
      <t>cathy@cameron-robb.co.uk</t>
    </r>
  </si>
  <si>
    <t/>
    <r>
      <rPr>
        <u/>
        <sz val="10.5"/>
        <color theme="10"/>
        <rFont val="Calibri"/>
        <family val="2"/>
      </rPr>
      <t xml:space="preserve">CAMERON ROBB</t>
    </r>
  </si>
  <si>
    <t/>
    <r>
      <rPr>
        <u/>
        <sz val="10.5"/>
        <color theme="10"/>
        <rFont val="Calibri"/>
        <family val="2"/>
      </rPr>
      <t>hoseyamada55@hotmail.com</t>
    </r>
  </si>
  <si>
    <t/>
    <r>
      <rPr>
        <u/>
        <sz val="10.5"/>
        <color theme="10"/>
        <rFont val="Calibri"/>
        <family val="2"/>
      </rPr>
      <t xml:space="preserve">SUN YEE INT DP</t>
    </r>
  </si>
  <si>
    <t/>
    <r>
      <rPr>
        <u/>
        <sz val="10.5"/>
        <color theme="10"/>
        <rFont val="Calibri"/>
        <family val="2"/>
      </rPr>
      <t>bbabrol@yahoo.com</t>
    </r>
  </si>
  <si>
    <t/>
    <r>
      <rPr>
        <u/>
        <sz val="10.5"/>
        <color theme="10"/>
        <rFont val="Calibri"/>
        <family val="2"/>
      </rPr>
      <t>PKL</t>
    </r>
  </si>
  <si>
    <t/>
    <r>
      <rPr>
        <u/>
        <sz val="10.5"/>
        <color theme="10"/>
        <rFont val="Calibri"/>
        <family val="2"/>
      </rPr>
      <t>http://www.pkl.co.in</t>
    </r>
  </si>
  <si>
    <t/>
    <r>
      <rPr>
        <u/>
        <sz val="10.5"/>
        <color theme="10"/>
        <rFont val="Calibri"/>
        <family val="2"/>
      </rPr>
      <t xml:space="preserve">PRIMESCAPE PRODUCTS</t>
    </r>
  </si>
  <si>
    <t/>
    <r>
      <rPr>
        <u/>
        <sz val="10.5"/>
        <color theme="10"/>
        <rFont val="Calibri"/>
        <family val="2"/>
      </rPr>
      <t>gordon@primescapeproducts.com</t>
    </r>
  </si>
  <si>
    <t/>
    <r>
      <rPr>
        <u/>
        <sz val="10.5"/>
        <color theme="10"/>
        <rFont val="Calibri"/>
        <family val="2"/>
      </rPr>
      <t>http://www.primescapeproducts.com</t>
    </r>
  </si>
  <si>
    <t/>
    <r>
      <rPr>
        <u/>
        <sz val="10.5"/>
        <color theme="10"/>
        <rFont val="Calibri"/>
        <family val="2"/>
      </rPr>
      <t>fmoucer@hss.tv</t>
    </r>
  </si>
  <si>
    <t/>
    <r>
      <rPr>
        <u/>
        <sz val="10.5"/>
        <color theme="10"/>
        <rFont val="Calibri"/>
        <family val="2"/>
      </rPr>
      <t xml:space="preserve">HSS-M6-RTL GROUP</t>
    </r>
  </si>
  <si>
    <t/>
    <r>
      <rPr>
        <u/>
        <sz val="10.5"/>
        <color theme="10"/>
        <rFont val="Calibri"/>
        <family val="2"/>
      </rPr>
      <t>http://www.m6boutique.fr</t>
    </r>
  </si>
  <si>
    <t/>
    <r>
      <rPr>
        <u/>
        <sz val="10.5"/>
        <color theme="10"/>
        <rFont val="Calibri"/>
        <family val="2"/>
      </rPr>
      <t>http://www.puumerkki.fi</t>
    </r>
  </si>
  <si>
    <t/>
    <r>
      <rPr>
        <u/>
        <sz val="10.5"/>
        <color theme="10"/>
        <rFont val="Calibri"/>
        <family val="2"/>
      </rPr>
      <t>PUUMERKKI</t>
    </r>
  </si>
  <si>
    <t/>
    <r>
      <rPr>
        <u/>
        <sz val="10.5"/>
        <color theme="10"/>
        <rFont val="Calibri"/>
        <family val="2"/>
      </rPr>
      <t>http://www.jokosponges.com</t>
    </r>
  </si>
  <si>
    <t/>
    <r>
      <rPr>
        <u/>
        <sz val="10.5"/>
        <color theme="10"/>
        <rFont val="Calibri"/>
        <family val="2"/>
      </rPr>
      <t>joko_office@mbox.cit.bg</t>
    </r>
  </si>
  <si>
    <t/>
    <r>
      <rPr>
        <u/>
        <sz val="10.5"/>
        <color theme="10"/>
        <rFont val="Calibri"/>
        <family val="2"/>
      </rPr>
      <t xml:space="preserve">JORDAN KOTSEV</t>
    </r>
  </si>
  <si>
    <t/>
    <r>
      <rPr>
        <u/>
        <sz val="10.5"/>
        <color theme="10"/>
        <rFont val="Calibri"/>
        <family val="2"/>
      </rPr>
      <t xml:space="preserve">
BAUMGARTEN</t>
    </r>
  </si>
  <si>
    <t/>
    <r>
      <rPr>
        <u/>
        <sz val="10.5"/>
        <color theme="10"/>
        <rFont val="Calibri"/>
        <family val="2"/>
      </rPr>
      <t>REGUITTI</t>
    </r>
  </si>
  <si>
    <t/>
    <r>
      <rPr>
        <u/>
        <sz val="10.5"/>
        <color theme="10"/>
        <rFont val="Calibri"/>
        <family val="2"/>
      </rPr>
      <t>reguitti@reguitti.it</t>
    </r>
  </si>
  <si>
    <t/>
    <r>
      <rPr>
        <u/>
        <sz val="10.5"/>
        <color theme="10"/>
        <rFont val="Calibri"/>
        <family val="2"/>
      </rPr>
      <t>http://www.reguitti.it</t>
    </r>
  </si>
  <si>
    <t/>
    <r>
      <rPr>
        <u/>
        <sz val="10.5"/>
        <color theme="10"/>
        <rFont val="Calibri"/>
        <family val="2"/>
      </rPr>
      <t>http://www.rwheim.de</t>
    </r>
  </si>
  <si>
    <t/>
    <r>
      <rPr>
        <u/>
        <sz val="10.5"/>
        <color theme="10"/>
        <rFont val="Calibri"/>
        <family val="2"/>
      </rPr>
      <t>verkauf@rwheim.de</t>
    </r>
  </si>
  <si>
    <t/>
    <r>
      <rPr>
        <u/>
        <sz val="10.5"/>
        <color theme="10"/>
        <rFont val="Calibri"/>
        <family val="2"/>
      </rPr>
      <t xml:space="preserve">HEIM GMBH &amp;</t>
    </r>
  </si>
  <si>
    <t/>
    <r>
      <rPr>
        <u/>
        <sz val="10.5"/>
        <color theme="10"/>
        <rFont val="Calibri"/>
        <family val="2"/>
      </rPr>
      <t>sh_enterprises@hotmail.com</t>
    </r>
  </si>
  <si>
    <t/>
    <r>
      <rPr>
        <u/>
        <sz val="10.5"/>
        <color theme="10"/>
        <rFont val="Calibri"/>
        <family val="2"/>
      </rPr>
      <t xml:space="preserve">SHAHEEN ENTERPRISES</t>
    </r>
  </si>
  <si>
    <t/>
    <r>
      <rPr>
        <u/>
        <sz val="10.5"/>
        <color theme="10"/>
        <rFont val="Calibri"/>
        <family val="2"/>
      </rPr>
      <t>http://www.shaheenent.com</t>
    </r>
  </si>
  <si>
    <t/>
    <r>
      <rPr>
        <u/>
        <sz val="10.5"/>
        <color theme="10"/>
        <rFont val="Calibri"/>
        <family val="2"/>
      </rPr>
      <t>juves@juves.fi</t>
    </r>
  </si>
  <si>
    <t/>
    <r>
      <rPr>
        <u/>
        <sz val="10.5"/>
        <color theme="10"/>
        <rFont val="Calibri"/>
        <family val="2"/>
      </rPr>
      <t xml:space="preserve">JUVES MARKKINOINTI</t>
    </r>
  </si>
  <si>
    <t/>
    <r>
      <rPr>
        <u/>
        <sz val="10.5"/>
        <color theme="10"/>
        <rFont val="Calibri"/>
        <family val="2"/>
      </rPr>
      <t>http://www.juves.fi</t>
    </r>
  </si>
  <si>
    <t/>
    <r>
      <rPr>
        <u/>
        <sz val="10.5"/>
        <color theme="10"/>
        <rFont val="Calibri"/>
        <family val="2"/>
      </rPr>
      <t xml:space="preserve">P H SABA IMPORT - EKSPORT</t>
    </r>
  </si>
  <si>
    <t/>
    <r>
      <rPr>
        <u/>
        <sz val="10.5"/>
        <color theme="10"/>
        <rFont val="Calibri"/>
        <family val="2"/>
      </rPr>
      <t>info@sabakatowice.pl</t>
    </r>
  </si>
  <si>
    <t/>
    <r>
      <rPr>
        <u/>
        <sz val="10.5"/>
        <color theme="10"/>
        <rFont val="Calibri"/>
        <family val="2"/>
      </rPr>
      <t>http://www.sabakatowice.pl</t>
    </r>
  </si>
  <si>
    <t/>
    <r>
      <rPr>
        <u/>
        <sz val="10.5"/>
        <color theme="10"/>
        <rFont val="Calibri"/>
        <family val="2"/>
      </rPr>
      <t>K-TEC</t>
    </r>
  </si>
  <si>
    <t/>
    <r>
      <rPr>
        <u/>
        <sz val="10.5"/>
        <color theme="10"/>
        <rFont val="Calibri"/>
        <family val="2"/>
      </rPr>
      <t>http://www.ktecconsulting.com</t>
    </r>
  </si>
  <si>
    <t/>
    <r>
      <rPr>
        <u/>
        <sz val="10.5"/>
        <color theme="10"/>
        <rFont val="Calibri"/>
        <family val="2"/>
      </rPr>
      <t>james_clairol@hotmail.com</t>
    </r>
  </si>
  <si>
    <t/>
    <r>
      <rPr>
        <u/>
        <sz val="10.5"/>
        <color theme="10"/>
        <rFont val="Calibri"/>
        <family val="2"/>
      </rPr>
      <t>aliti@126.com</t>
    </r>
  </si>
  <si>
    <t/>
    <r>
      <rPr>
        <u/>
        <sz val="10.5"/>
        <color theme="10"/>
        <rFont val="Calibri"/>
        <family val="2"/>
      </rPr>
      <t>http://www.internationalgift.in</t>
    </r>
  </si>
  <si>
    <t/>
    <r>
      <rPr>
        <u/>
        <sz val="10.5"/>
        <color theme="10"/>
        <rFont val="Calibri"/>
        <family val="2"/>
      </rPr>
      <t xml:space="preserve">INTERNATIONAL GIFT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</si>
  <si>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其他,家具,家居用品,工艺陶瓷,玻璃工艺品,节日用品,铁石装饰品及户外水疗设施,餐厨用具</t>
    </r>
  </si>
  <si>
    <t/>
    <r>
      <rPr>
        <u/>
        <sz val="10.5"/>
        <color theme="10"/>
        <rFont val="Calibri"/>
        <family val="2"/>
      </rPr>
      <t xml:space="preserve">NEW MARCO POLO</t>
    </r>
  </si>
  <si>
    <t/>
    <r>
      <rPr>
        <u/>
        <sz val="10.5"/>
        <color theme="10"/>
        <rFont val="Calibri"/>
        <family val="2"/>
      </rPr>
      <t>http://www.newmarcopolo.com</t>
    </r>
  </si>
  <si>
    <t/>
    <r>
      <rPr>
        <u/>
        <sz val="10.5"/>
        <color theme="10"/>
        <rFont val="Calibri"/>
        <family val="2"/>
      </rPr>
      <t xml:space="preserve">MONGE HERRERA INTERNACIONAL</t>
    </r>
  </si>
  <si>
    <t/>
    <r>
      <rPr>
        <u/>
        <sz val="10.5"/>
        <color theme="10"/>
        <rFont val="Calibri"/>
        <family val="2"/>
      </rPr>
      <t>cmonge@imonge.com</t>
    </r>
  </si>
  <si>
    <t/>
    <r>
      <rPr>
        <u/>
        <sz val="10.5"/>
        <color theme="10"/>
        <rFont val="Calibri"/>
        <family val="2"/>
      </rPr>
      <t>http://www.imonge.com</t>
    </r>
  </si>
  <si>
    <t/>
    <r>
      <rPr>
        <u/>
        <sz val="10.5"/>
        <color theme="10"/>
        <rFont val="Calibri"/>
        <family val="2"/>
      </rPr>
      <t>http://www.oml.it</t>
    </r>
  </si>
  <si>
    <t/>
    <r>
      <rPr>
        <u/>
        <sz val="10.5"/>
        <color theme="10"/>
        <rFont val="Calibri"/>
        <family val="2"/>
      </rPr>
      <t>info@oml.it</t>
    </r>
  </si>
  <si>
    <t/>
    <r>
      <rPr>
        <u/>
        <sz val="10.5"/>
        <color theme="10"/>
        <rFont val="Calibri"/>
        <family val="2"/>
      </rPr>
      <t xml:space="preserve">O M L</t>
    </r>
  </si>
  <si>
    <t/>
    <r>
      <rPr>
        <u/>
        <sz val="10.5"/>
        <color theme="10"/>
        <rFont val="Calibri"/>
        <family val="2"/>
      </rPr>
      <t xml:space="preserve">SEKI FURNITURE</t>
    </r>
  </si>
  <si>
    <t/>
    <r>
      <rPr>
        <u/>
        <sz val="10.5"/>
        <color theme="10"/>
        <rFont val="Calibri"/>
        <family val="2"/>
      </rPr>
      <t>info@sekikagu.co</t>
    </r>
    <r>
      <t>.jp</t>
    </r>
  </si>
  <si>
    <t/>
    <r>
      <rPr>
        <u/>
        <sz val="10.5"/>
        <color theme="10"/>
        <rFont val="Calibri"/>
        <family val="2"/>
      </rPr>
      <t>http://www.sekikagu.co.jp</t>
    </r>
  </si>
  <si>
    <t/>
    <r>
      <rPr>
        <u/>
        <sz val="10.5"/>
        <color theme="10"/>
        <rFont val="Calibri"/>
        <family val="2"/>
      </rPr>
      <t>http://www.manquehue.net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</si>
  <si>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体育及旅游休闲用品,其他,医药保健品及医疗器械,家居用品,箱包,鞋,餐厨用具</t>
    </r>
  </si>
  <si>
    <t/>
    <r>
      <rPr>
        <u/>
        <sz val="10.5"/>
        <color theme="10"/>
        <rFont val="Calibri"/>
        <family val="2"/>
      </rPr>
      <t>aspeno@manquehue.net</t>
    </r>
  </si>
  <si>
    <t/>
    <r>
      <rPr>
        <u/>
        <sz val="10.5"/>
        <color theme="10"/>
        <rFont val="Calibri"/>
        <family val="2"/>
      </rPr>
      <t>ASPEN</t>
    </r>
  </si>
  <si>
    <t/>
    <r>
      <rPr>
        <u/>
        <sz val="10.5"/>
        <color theme="10"/>
        <rFont val="Calibri"/>
        <family val="2"/>
      </rPr>
      <t xml:space="preserve">DIETZ INTERNATIONAL</t>
    </r>
  </si>
  <si>
    <t/>
    <r>
      <rPr>
        <u/>
        <sz val="10.5"/>
        <color theme="10"/>
        <rFont val="Calibri"/>
        <family val="2"/>
      </rPr>
      <t>dietzint@redietz.com</t>
    </r>
  </si>
  <si>
    <t/>
    <r>
      <rPr>
        <u/>
        <sz val="10.5"/>
        <color theme="10"/>
        <rFont val="Calibri"/>
        <family val="2"/>
      </rPr>
      <t>http://www.redietz.com</t>
    </r>
  </si>
  <si>
    <t/>
    <r>
      <rPr>
        <u/>
        <sz val="10.5"/>
        <color theme="10"/>
        <rFont val="Calibri"/>
        <family val="2"/>
      </rPr>
      <t xml:space="preserve">TAKAIWA HONTEN</t>
    </r>
  </si>
  <si>
    <t/>
    <r>
      <rPr>
        <u/>
        <sz val="10.5"/>
        <color theme="10"/>
        <rFont val="Calibri"/>
        <family val="2"/>
      </rPr>
      <t xml:space="preserve">OLATUNDE BABS VENTURE NIGERIA</t>
    </r>
  </si>
  <si>
    <t/>
    <r>
      <rPr>
        <u/>
        <sz val="10.5"/>
        <color theme="10"/>
        <rFont val="Calibri"/>
        <family val="2"/>
      </rPr>
      <t xml:space="preserve">HONG KONG TOP BRASS TRADING</t>
    </r>
  </si>
  <si>
    <t/>
    <r>
      <rPr>
        <u/>
        <sz val="10.5"/>
        <color theme="10"/>
        <rFont val="Calibri"/>
        <family val="2"/>
      </rPr>
      <t>tony@topbrasshardware.com</t>
    </r>
  </si>
  <si>
    <t/>
    <r>
      <rPr>
        <u/>
        <sz val="10.5"/>
        <color theme="10"/>
        <rFont val="Calibri"/>
        <family val="2"/>
      </rPr>
      <t>http://www.topbrasshardware.com</t>
    </r>
  </si>
  <si>
    <t/>
    <r>
      <rPr>
        <u/>
        <sz val="10.5"/>
        <color theme="10"/>
        <rFont val="Calibri"/>
        <family val="2"/>
      </rPr>
      <t>http://www.design-spectrum.net</t>
    </r>
  </si>
  <si>
    <t/>
    <r>
      <rPr>
        <u/>
        <sz val="10.5"/>
        <color theme="10"/>
        <rFont val="Calibri"/>
        <family val="2"/>
      </rPr>
      <t xml:space="preserve">DESIGN SPECTRUM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</si>
  <si>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医药保健品及医疗器械,家具,家用纺织品,照明产品,玻璃工艺品,电子消费品及信息产品,节日用品,餐厨用具</t>
    </r>
  </si>
  <si>
    <t/>
    <r>
      <rPr>
        <u/>
        <sz val="10.5"/>
        <color theme="10"/>
        <rFont val="Calibri"/>
        <family val="2"/>
      </rPr>
      <t>jurrysingh@yahoo.com</t>
    </r>
  </si>
  <si>
    <t/>
    <r>
      <rPr>
        <u/>
        <sz val="10.5"/>
        <color theme="10"/>
        <rFont val="Calibri"/>
        <family val="2"/>
      </rPr>
      <t>http://www.akamatsu.co.jp</t>
    </r>
  </si>
  <si>
    <t/>
    <r>
      <rPr>
        <u/>
        <sz val="10.5"/>
        <color theme="10"/>
        <rFont val="Calibri"/>
        <family val="2"/>
      </rPr>
      <t>AKAMATSU</t>
    </r>
  </si>
  <si>
    <t/>
    <r>
      <rPr>
        <u/>
        <sz val="10.5"/>
        <color theme="10"/>
        <rFont val="Calibri"/>
        <family val="2"/>
      </rPr>
      <t>http://www.lifetime.com.au</t>
    </r>
  </si>
  <si>
    <t/>
    <r>
      <rPr>
        <u/>
        <sz val="10.5"/>
        <color theme="10"/>
        <rFont val="Calibri"/>
        <family val="2"/>
      </rPr>
      <t>ray@lifetime.com.au</t>
    </r>
  </si>
  <si>
    <t/>
    <r>
      <rPr>
        <u/>
        <sz val="10.5"/>
        <color theme="10"/>
        <rFont val="Calibri"/>
        <family val="2"/>
      </rPr>
      <t xml:space="preserve">LIFETIME GROUP</t>
    </r>
  </si>
  <si>
    <t/>
    <r>
      <rPr>
        <u/>
        <sz val="10.5"/>
        <color theme="10"/>
        <rFont val="Calibri"/>
        <family val="2"/>
      </rPr>
      <t xml:space="preserve">SOL CHOUN TRADING</t>
    </r>
  </si>
  <si>
    <t/>
    <r>
      <rPr>
        <u/>
        <sz val="10.5"/>
        <color theme="10"/>
        <rFont val="Calibri"/>
        <family val="2"/>
      </rPr>
      <t>alayoon518@hanmail.net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</si>
  <si>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五金,其他,化工产品,家具,家居用品,家居装饰品,工艺陶瓷,玻璃工艺品,餐厨用具</t>
    </r>
  </si>
  <si>
    <t/>
    <r>
      <rPr>
        <u/>
        <sz val="10.5"/>
        <color theme="10"/>
        <rFont val="Calibri"/>
        <family val="2"/>
      </rPr>
      <t>hafedh.kacem@gnet.tn</t>
    </r>
  </si>
  <si>
    <t/>
    <r>
      <rPr>
        <u/>
        <sz val="10.5"/>
        <color theme="10"/>
        <rFont val="Calibri"/>
        <family val="2"/>
      </rPr>
      <t xml:space="preserve">ETS HAFEDH KACEM</t>
    </r>
  </si>
  <si>
    <t/>
    <r>
      <rPr>
        <u/>
        <sz val="10.5"/>
        <color theme="10"/>
        <rFont val="Calibri"/>
        <family val="2"/>
      </rPr>
      <t>amar.seaindia@gmail.com</t>
    </r>
  </si>
  <si>
    <t/>
    <r>
      <rPr>
        <u/>
        <sz val="10.5"/>
        <color theme="10"/>
        <rFont val="Calibri"/>
        <family val="2"/>
      </rPr>
      <t xml:space="preserve">SAHEB ENGINEERING ASSOCIATES</t>
    </r>
  </si>
  <si>
    <t/>
    <r>
      <rPr>
        <u/>
        <sz val="10.5"/>
        <color theme="10"/>
        <rFont val="Calibri"/>
        <family val="2"/>
      </rPr>
      <t>http://www.amwaylive.com</t>
    </r>
  </si>
  <si>
    <t/>
    <r>
      <rPr>
        <u/>
        <sz val="10.5"/>
        <color theme="10"/>
        <rFont val="Calibri"/>
        <family val="2"/>
      </rPr>
      <t xml:space="preserve">AMWAY JAPAN</t>
    </r>
  </si>
  <si>
    <t/>
    <r>
      <rPr>
        <u/>
        <sz val="10.5"/>
        <color theme="10"/>
        <rFont val="Calibri"/>
        <family val="2"/>
      </rPr>
      <t>INDUSTRIA</t>
    </r>
  </si>
  <si>
    <t/>
    <r>
      <rPr>
        <u/>
        <sz val="10.5"/>
        <color theme="10"/>
        <rFont val="Calibri"/>
        <family val="2"/>
      </rPr>
      <t>kathy@inudstria-corp.com</t>
    </r>
  </si>
  <si>
    <t/>
    <r>
      <rPr>
        <u/>
        <sz val="10.5"/>
        <color theme="10"/>
        <rFont val="Calibri"/>
        <family val="2"/>
      </rPr>
      <t>http://www.industria-corp.com</t>
    </r>
  </si>
  <si>
    <t/>
    <r>
      <rPr>
        <u/>
        <sz val="10.5"/>
        <color theme="10"/>
        <rFont val="Calibri"/>
        <family val="2"/>
      </rPr>
      <t xml:space="preserve">BG BL</t>
    </r>
  </si>
  <si>
    <t/>
    <r>
      <rPr>
        <u/>
        <sz val="10.5"/>
        <color theme="10"/>
        <rFont val="Calibri"/>
        <family val="2"/>
      </rPr>
      <t>enterpola@yahoo.co</t>
    </r>
    <r>
      <t>.kr</t>
    </r>
  </si>
  <si>
    <t/>
    <r>
      <rPr>
        <u/>
        <sz val="10.5"/>
        <color theme="10"/>
        <rFont val="Calibri"/>
        <family val="2"/>
      </rPr>
      <t xml:space="preserve">
GOD S BLESSINGTRADING</t>
    </r>
  </si>
  <si>
    <t/>
    <r>
      <rPr>
        <u/>
        <sz val="10.5"/>
        <color theme="10"/>
        <rFont val="Calibri"/>
        <family val="2"/>
      </rPr>
      <t>http://www.sodepm.com</t>
    </r>
  </si>
  <si>
    <t/>
    <r>
      <rPr>
        <u/>
        <sz val="10.5"/>
        <color theme="10"/>
        <rFont val="Calibri"/>
        <family val="2"/>
      </rPr>
      <t>sodepm@sodepm.com</t>
    </r>
  </si>
  <si>
    <t/>
    <r>
      <rPr>
        <u/>
        <sz val="10.5"/>
        <color theme="10"/>
        <rFont val="Calibri"/>
        <family val="2"/>
      </rPr>
      <t>SODEPM</t>
    </r>
  </si>
  <si>
    <t/>
    <r>
      <rPr>
        <u/>
        <sz val="10.5"/>
        <color theme="10"/>
        <rFont val="Calibri"/>
        <family val="2"/>
      </rPr>
      <t xml:space="preserve">PHO CHEONG TRADING</t>
    </r>
  </si>
  <si>
    <t/>
    <r>
      <rPr>
        <u/>
        <sz val="10.5"/>
        <color theme="10"/>
        <rFont val="Calibri"/>
        <family val="2"/>
      </rPr>
      <t>http://www.phoenix-mecano.com</t>
    </r>
  </si>
  <si>
    <t/>
    <r>
      <rPr>
        <u/>
        <sz val="10.5"/>
        <color theme="10"/>
        <rFont val="Calibri"/>
        <family val="2"/>
      </rPr>
      <t>bassi.monic@phoenix-mecano.com</t>
    </r>
  </si>
  <si>
    <t/>
    <r>
      <rPr>
        <u/>
        <sz val="10.5"/>
        <color theme="10"/>
        <rFont val="Calibri"/>
        <family val="2"/>
      </rPr>
      <t xml:space="preserve">PHOENIX MECANO</t>
    </r>
  </si>
  <si>
    <t/>
    <r>
      <rPr>
        <u/>
        <sz val="10.5"/>
        <color theme="10"/>
        <rFont val="Calibri"/>
        <family val="2"/>
      </rPr>
      <t xml:space="preserve">NORMANDCOM IMPORT EXPORT</t>
    </r>
  </si>
  <si>
    <t/>
    <r>
      <rPr>
        <u/>
        <sz val="10.5"/>
        <color theme="10"/>
        <rFont val="Calibri"/>
        <family val="2"/>
      </rPr>
      <t>normandcom@wanadoo.fr</t>
    </r>
  </si>
  <si>
    <t/>
    <r>
      <rPr>
        <u/>
        <sz val="10.5"/>
        <color theme="10"/>
        <rFont val="Calibri"/>
        <family val="2"/>
      </rPr>
      <t>HELAMESTARIT</t>
    </r>
  </si>
  <si>
    <t/>
    <r>
      <rPr>
        <u/>
        <sz val="10.5"/>
        <color theme="10"/>
        <rFont val="Calibri"/>
        <family val="2"/>
      </rPr>
      <t>http://www.helamestarit.fi</t>
    </r>
  </si>
  <si>
    <t/>
    <r>
      <rPr>
        <u/>
        <sz val="10.5"/>
        <color theme="10"/>
        <rFont val="Calibri"/>
        <family val="2"/>
      </rPr>
      <t>http://www.tecnoform.es</t>
    </r>
  </si>
  <si>
    <t/>
    <r>
      <rPr>
        <u/>
        <sz val="10.5"/>
        <color theme="10"/>
        <rFont val="Calibri"/>
        <family val="2"/>
      </rPr>
      <t>tecnoform@tecnoform.es</t>
    </r>
  </si>
  <si>
    <t/>
    <r>
      <rPr>
        <u/>
        <sz val="10.5"/>
        <color theme="10"/>
        <rFont val="Calibri"/>
        <family val="2"/>
      </rPr>
      <t>TECNOFORM</t>
    </r>
  </si>
  <si>
    <t/>
    <r>
      <rPr>
        <u/>
        <sz val="10.5"/>
        <color theme="10"/>
        <rFont val="Calibri"/>
        <family val="2"/>
      </rPr>
      <t>POONGNEANCORPORATIONCO</t>
    </r>
  </si>
  <si>
    <t/>
    <r>
      <rPr>
        <u/>
        <sz val="10.5"/>
        <color theme="10"/>
        <rFont val="Calibri"/>
        <family val="2"/>
      </rPr>
      <t xml:space="preserve">MIAN HOSPITALITY GROUP</t>
    </r>
  </si>
  <si>
    <t/>
    <r>
      <rPr>
        <u/>
        <sz val="10.5"/>
        <color theme="10"/>
        <rFont val="Calibri"/>
        <family val="2"/>
      </rPr>
      <t>mb111067@aol.com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</si>
  <si>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医药保健品及医疗器械,园林用品,家具,家居装饰品,家用电器,服装饰物及配件,箱包,钟表眼镜,餐厨用具</t>
    </r>
  </si>
  <si>
    <t/>
    <r>
      <rPr>
        <u/>
        <sz val="10.5"/>
        <color theme="10"/>
        <rFont val="Calibri"/>
        <family val="2"/>
      </rPr>
      <t>BESUTOKURIN</t>
    </r>
  </si>
  <si>
    <t/>
    <r>
      <rPr>
        <u/>
        <sz val="10.5"/>
        <color theme="10"/>
        <rFont val="Calibri"/>
        <family val="2"/>
      </rPr>
      <t>http://www.risdan.co.jp</t>
    </r>
  </si>
  <si>
    <t/>
    <r>
      <rPr>
        <u/>
        <sz val="10.5"/>
        <color theme="10"/>
        <rFont val="Calibri"/>
        <family val="2"/>
      </rPr>
      <t>artpac@hknet.com</t>
    </r>
  </si>
  <si>
    <t/>
    <r>
      <rPr>
        <u/>
        <sz val="10.5"/>
        <color theme="10"/>
        <rFont val="Calibri"/>
        <family val="2"/>
      </rPr>
      <t xml:space="preserve">ART PACIFIC ENTERPRISE</t>
    </r>
  </si>
  <si>
    <t/>
    <r>
      <rPr>
        <u/>
        <sz val="10.5"/>
        <color theme="10"/>
        <rFont val="Calibri"/>
        <family val="2"/>
      </rPr>
      <t>contact@houseofmo.com</t>
    </r>
  </si>
  <si>
    <t/>
    <r>
      <rPr>
        <u/>
        <sz val="10.5"/>
        <color theme="10"/>
        <rFont val="Calibri"/>
        <family val="2"/>
      </rPr>
      <t xml:space="preserve">HOUSE OF MO</t>
    </r>
  </si>
  <si>
    <t/>
    <r>
      <rPr>
        <u/>
        <sz val="10.5"/>
        <color theme="10"/>
        <rFont val="Calibri"/>
        <family val="2"/>
      </rPr>
      <t>http://www.houseofmo.com</t>
    </r>
  </si>
  <si>
    <t/>
    <r>
      <rPr>
        <u/>
        <sz val="10.5"/>
        <color theme="10"/>
        <rFont val="Calibri"/>
        <family val="2"/>
      </rPr>
      <t>http://www.samuelstravel.com</t>
    </r>
  </si>
  <si>
    <t/>
    <r>
      <rPr>
        <u/>
        <sz val="10.5"/>
        <color theme="10"/>
        <rFont val="Calibri"/>
        <family val="2"/>
      </rPr>
      <t>samuel@samuelstravel.com</t>
    </r>
  </si>
  <si>
    <t/>
    <r>
      <rPr>
        <u/>
        <sz val="10.5"/>
        <color theme="10"/>
        <rFont val="Calibri"/>
        <family val="2"/>
      </rPr>
      <t xml:space="preserve">LAP SHAN TRADING</t>
    </r>
  </si>
  <si>
    <t/>
    <r>
      <rPr>
        <u/>
        <sz val="10.5"/>
        <color theme="10"/>
        <rFont val="Calibri"/>
        <family val="2"/>
      </rPr>
      <t>RICE-CHRIST</t>
    </r>
  </si>
  <si>
    <t/>
    <r>
      <rPr>
        <u/>
        <sz val="10.5"/>
        <color theme="10"/>
        <rFont val="Calibri"/>
        <family val="2"/>
      </rPr>
      <t>http://www.rice-christ.com</t>
    </r>
  </si>
  <si>
    <t/>
    <r>
      <rPr>
        <u/>
        <sz val="10.5"/>
        <color theme="10"/>
        <rFont val="Calibri"/>
        <family val="2"/>
      </rPr>
      <t xml:space="preserve">DF TRICORBRAUN PACKAGING</t>
    </r>
  </si>
  <si>
    <t/>
    <r>
      <rPr>
        <u/>
        <sz val="10.5"/>
        <color theme="10"/>
        <rFont val="Calibri"/>
        <family val="2"/>
      </rPr>
      <t>mrfok@netvigator.com</t>
    </r>
  </si>
  <si>
    <t/>
    <r>
      <rPr>
        <u/>
        <sz val="10.5"/>
        <color theme="10"/>
        <rFont val="Calibri"/>
        <family val="2"/>
      </rPr>
      <t>http://www.nikomgroup.com</t>
    </r>
  </si>
  <si>
    <t/>
    <r>
      <rPr>
        <u/>
        <sz val="10.5"/>
        <color theme="10"/>
        <rFont val="Calibri"/>
        <family val="2"/>
      </rPr>
      <t>nikom8sb@tm.net.my</t>
    </r>
  </si>
  <si>
    <t/>
    <r>
      <rPr>
        <u/>
        <sz val="10.5"/>
        <color theme="10"/>
        <rFont val="Calibri"/>
        <family val="2"/>
      </rPr>
      <t xml:space="preserve">NIKOM INTERNATIONAL GROUP</t>
    </r>
  </si>
  <si>
    <t/>
    <r>
      <rPr>
        <u/>
        <sz val="10.5"/>
        <color theme="10"/>
        <rFont val="Calibri"/>
        <family val="2"/>
      </rPr>
      <t xml:space="preserve">LEVBIKS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</si>
  <si>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五金,体育及旅游休闲用品,其他,园林用品,家具,家居装饰品,家用电器,工艺陶瓷,服装饰物及配件,玻璃工艺品,箱包,鞋,食品,餐厨用具</t>
    </r>
  </si>
  <si>
    <t/>
    <r>
      <rPr>
        <u/>
        <sz val="10.5"/>
        <color theme="10"/>
        <rFont val="Calibri"/>
        <family val="2"/>
      </rPr>
      <t>levbiksint@yahoo.com</t>
    </r>
  </si>
  <si>
    <t/>
    <r>
      <rPr>
        <u/>
        <sz val="10.5"/>
        <color theme="10"/>
        <rFont val="Calibri"/>
        <family val="2"/>
      </rPr>
      <t>http://www.aromaza.com</t>
    </r>
  </si>
  <si>
    <t/>
    <r>
      <rPr>
        <u/>
        <sz val="10.5"/>
        <color theme="10"/>
        <rFont val="Calibri"/>
        <family val="2"/>
      </rPr>
      <t>aromaza@ctv.es</t>
    </r>
  </si>
  <si>
    <t/>
    <r>
      <rPr>
        <u/>
        <sz val="10.5"/>
        <color theme="10"/>
        <rFont val="Calibri"/>
        <family val="2"/>
      </rPr>
      <t>AROMAZA</t>
    </r>
  </si>
  <si>
    <t/>
    <r>
      <rPr>
        <u/>
        <sz val="10.5"/>
        <color theme="10"/>
        <rFont val="Calibri"/>
        <family val="2"/>
      </rPr>
      <t>sila@post.com</t>
    </r>
  </si>
  <si>
    <t/>
    <r>
      <rPr>
        <u/>
        <sz val="10.5"/>
        <color theme="10"/>
        <rFont val="Calibri"/>
        <family val="2"/>
      </rPr>
      <t>SILA</t>
    </r>
  </si>
  <si>
    <t/>
    <r>
      <rPr>
        <u/>
        <sz val="10.5"/>
        <color theme="10"/>
        <rFont val="Calibri"/>
        <family val="2"/>
      </rPr>
      <t xml:space="preserve">SHINTO TORYO SHOKAI</t>
    </r>
  </si>
  <si>
    <t/>
    <r>
      <rPr>
        <u/>
        <sz val="10.5"/>
        <color theme="10"/>
        <rFont val="Calibri"/>
        <family val="2"/>
      </rPr>
      <t xml:space="preserve">THC ROYAL MDSE</t>
    </r>
  </si>
  <si>
    <t/>
    <r>
      <rPr>
        <u/>
        <sz val="10.5"/>
        <color theme="10"/>
        <rFont val="Calibri"/>
        <family val="2"/>
      </rPr>
      <t xml:space="preserve">SUM SING ENTERPRISE</t>
    </r>
  </si>
  <si>
    <t/>
    <r>
      <rPr>
        <u/>
        <sz val="10.5"/>
        <color theme="10"/>
        <rFont val="Calibri"/>
        <family val="2"/>
      </rPr>
      <t>benpanhui@hotmail.com</t>
    </r>
  </si>
  <si>
    <t/>
    <r>
      <rPr>
        <u/>
        <sz val="10.5"/>
        <color theme="10"/>
        <rFont val="Calibri"/>
        <family val="2"/>
      </rPr>
      <t>http://www.sammonsenterprises.com</t>
    </r>
  </si>
  <si>
    <t/>
    <r>
      <rPr>
        <u/>
        <sz val="10.5"/>
        <color theme="10"/>
        <rFont val="Calibri"/>
        <family val="2"/>
      </rPr>
      <t>info@linclnpoultry.com</t>
    </r>
  </si>
  <si>
    <t/>
    <r>
      <rPr>
        <u/>
        <sz val="10.5"/>
        <color theme="10"/>
        <rFont val="Calibri"/>
        <family val="2"/>
      </rPr>
      <t>http://www.linclnpoultry.com</t>
    </r>
  </si>
  <si>
    <t/>
    <r>
      <rPr>
        <u/>
        <sz val="10.5"/>
        <color theme="10"/>
        <rFont val="Calibri"/>
        <family val="2"/>
      </rPr>
      <t xml:space="preserve">LINCOLN POULTRY</t>
    </r>
  </si>
  <si>
    <t/>
    <r>
      <rPr>
        <u/>
        <sz val="10.5"/>
        <color theme="10"/>
        <rFont val="Calibri"/>
        <family val="2"/>
      </rPr>
      <t xml:space="preserve">YOUSEF&amp;SONS GENERAL TRAIDING EST</t>
    </r>
  </si>
  <si>
    <t/>
    <r>
      <rPr>
        <u/>
        <sz val="10.5"/>
        <color theme="10"/>
        <rFont val="Calibri"/>
        <family val="2"/>
      </rPr>
      <t>binzaid@hotmail.com</t>
    </r>
  </si>
  <si>
    <t/>
    <r>
      <rPr>
        <u/>
        <sz val="10.5"/>
        <color theme="10"/>
        <rFont val="Calibri"/>
        <family val="2"/>
      </rPr>
      <t xml:space="preserve">ATLANTIC STORE FIXTURE</t>
    </r>
  </si>
  <si>
    <t/>
    <r>
      <rPr>
        <u/>
        <sz val="10.5"/>
        <color theme="10"/>
        <rFont val="Calibri"/>
        <family val="2"/>
      </rPr>
      <t>http://www.atlanticstorefixture.com</t>
    </r>
  </si>
  <si>
    <t/>
    <r>
      <rPr>
        <u/>
        <sz val="10.5"/>
        <color theme="10"/>
        <rFont val="Calibri"/>
        <family val="2"/>
      </rPr>
      <t>colin.woodfall@atlstfix.com</t>
    </r>
  </si>
  <si>
    <t/>
    <r>
      <rPr>
        <u/>
        <sz val="10.5"/>
        <color theme="10"/>
        <rFont val="Calibri"/>
        <family val="2"/>
      </rPr>
      <t xml:space="preserve">AYABE SHOKUHIN</t>
    </r>
  </si>
  <si>
    <t/>
    <r>
      <rPr>
        <u/>
        <sz val="10.5"/>
        <color theme="10"/>
        <rFont val="Calibri"/>
        <family val="2"/>
      </rPr>
      <t>http://www.pioneergift.com.tw</t>
    </r>
  </si>
  <si>
    <t/>
    <r>
      <rPr>
        <u/>
        <sz val="10.5"/>
        <color theme="10"/>
        <rFont val="Calibri"/>
        <family val="2"/>
      </rPr>
      <t>prod@pioneergift.com</t>
    </r>
    <r>
      <t>.tw</t>
    </r>
  </si>
  <si>
    <t/>
    <r>
      <rPr>
        <u/>
        <sz val="10.5"/>
        <color theme="10"/>
        <rFont val="Calibri"/>
        <family val="2"/>
      </rPr>
      <t xml:space="preserve">PIONEER GIFT</t>
    </r>
  </si>
  <si>
    <t/>
    <r>
      <rPr>
        <u/>
        <sz val="10.5"/>
        <color theme="10"/>
        <rFont val="Calibri"/>
        <family val="2"/>
      </rPr>
      <t>http://www.aladdin.com</t>
    </r>
  </si>
  <si>
    <t/>
    <r>
      <rPr>
        <u/>
        <sz val="10.5"/>
        <color theme="10"/>
        <rFont val="Calibri"/>
        <family val="2"/>
      </rPr>
      <t>nmiles@aladdintempritecdn.com</t>
    </r>
  </si>
  <si>
    <t/>
    <r>
      <rPr>
        <u/>
        <sz val="10.5"/>
        <color theme="10"/>
        <rFont val="Calibri"/>
        <family val="2"/>
      </rPr>
      <t xml:space="preserve">ALADDIN TEMP-RITE CANADA</t>
    </r>
  </si>
  <si>
    <t/>
    <r>
      <rPr>
        <u/>
        <sz val="10.5"/>
        <color theme="10"/>
        <rFont val="Calibri"/>
        <family val="2"/>
      </rPr>
      <t xml:space="preserve">SHAMROCK FOODS</t>
    </r>
  </si>
  <si>
    <t/>
    <r>
      <rPr>
        <u/>
        <sz val="10.5"/>
        <color theme="10"/>
        <rFont val="Calibri"/>
        <family val="2"/>
      </rPr>
      <t>http://www.shamrockfoods.com</t>
    </r>
  </si>
  <si>
    <t/>
    <r>
      <rPr>
        <u/>
        <sz val="10.5"/>
        <color theme="10"/>
        <rFont val="Calibri"/>
        <family val="2"/>
      </rPr>
      <t>azinfo@shamrockfoods.com</t>
    </r>
  </si>
  <si>
    <t/>
    <r>
      <rPr>
        <u/>
        <sz val="10.5"/>
        <color theme="10"/>
        <rFont val="Calibri"/>
        <family val="2"/>
      </rPr>
      <t>http://www.vm-elektro.dk</t>
    </r>
  </si>
  <si>
    <t/>
    <r>
      <rPr>
        <u/>
        <sz val="10.5"/>
        <color theme="10"/>
        <rFont val="Calibri"/>
        <family val="2"/>
      </rPr>
      <t>vm@vm-elektro.dk</t>
    </r>
  </si>
  <si>
    <t/>
    <r>
      <rPr>
        <u/>
        <sz val="10.5"/>
        <color theme="10"/>
        <rFont val="Calibri"/>
        <family val="2"/>
      </rPr>
      <t>PV-IMPORT</t>
    </r>
  </si>
  <si>
    <t/>
    <r>
      <rPr>
        <u/>
        <sz val="10.5"/>
        <color theme="10"/>
        <rFont val="Calibri"/>
        <family val="2"/>
      </rPr>
      <t>http://www.andersens.no</t>
    </r>
  </si>
  <si>
    <t/>
    <r>
      <rPr>
        <u/>
        <sz val="10.5"/>
        <color theme="10"/>
        <rFont val="Calibri"/>
        <family val="2"/>
      </rPr>
      <t>andersens@andersens.no</t>
    </r>
  </si>
  <si>
    <t/>
    <r>
      <rPr>
        <u/>
        <sz val="10.5"/>
        <color theme="10"/>
        <rFont val="Calibri"/>
        <family val="2"/>
      </rPr>
      <t xml:space="preserve">
ANDERSEN 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</si>
  <si>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五金,体育及旅游休闲用品,其他,医药保健品及医疗器械,家具,家用电器,服装饰物及配件,玻璃工艺品,箱包,鞋,食品,餐厨用具</t>
    </r>
  </si>
  <si>
    <t/>
    <r>
      <rPr>
        <u/>
        <sz val="10.5"/>
        <color theme="10"/>
        <rFont val="Calibri"/>
        <family val="2"/>
      </rPr>
      <t>.computerrecyclers@hotmail.com</t>
    </r>
  </si>
  <si>
    <t/>
    <r>
      <rPr>
        <u/>
        <sz val="10.5"/>
        <color theme="10"/>
        <rFont val="Calibri"/>
        <family val="2"/>
      </rPr>
      <t xml:space="preserve">INTERNATIONAL MARKETING ORGANIZATION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</si>
  <si>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五金,其他,家具,家居用品,家用纺织品,工艺陶瓷,服装饰物及配件,玩具,玻璃工艺品,电子电气产品,鞋,食品,餐厨用具</t>
    </r>
  </si>
  <si>
    <t/>
    <r>
      <rPr>
        <u/>
        <sz val="10.5"/>
        <color theme="10"/>
        <rFont val="Calibri"/>
        <family val="2"/>
      </rPr>
      <t xml:space="preserve">NEW GUINEA FOOTWEAR</t>
    </r>
  </si>
  <si>
    <t/>
    <r>
      <rPr>
        <u/>
        <sz val="10.5"/>
        <color theme="10"/>
        <rFont val="Calibri"/>
        <family val="2"/>
      </rPr>
      <t>http://www.online.net.pg</t>
    </r>
  </si>
  <si>
    <t/>
    <r>
      <rPr>
        <u/>
        <sz val="10.5"/>
        <color theme="10"/>
        <rFont val="Calibri"/>
        <family val="2"/>
      </rPr>
      <t>jaslau@yahoo.com</t>
    </r>
  </si>
  <si>
    <t/>
    <r>
      <rPr>
        <u/>
        <sz val="10.5"/>
        <color theme="10"/>
        <rFont val="Calibri"/>
        <family val="2"/>
      </rPr>
      <t>http://www.brightway.ca</t>
    </r>
  </si>
  <si>
    <t/>
    <r>
      <rPr>
        <u/>
        <sz val="10.5"/>
        <color theme="10"/>
        <rFont val="Calibri"/>
        <family val="2"/>
      </rPr>
      <t>BRIGHTWAY</t>
    </r>
  </si>
  <si>
    <t/>
    <r>
      <rPr>
        <u/>
        <sz val="10.5"/>
        <color theme="10"/>
        <rFont val="Calibri"/>
        <family val="2"/>
      </rPr>
      <t xml:space="preserve">CHIEF S SMOKERS WORLD</t>
    </r>
  </si>
  <si>
    <t/>
    <r>
      <rPr>
        <u/>
        <sz val="10.5"/>
        <color theme="10"/>
        <rFont val="Calibri"/>
        <family val="2"/>
      </rPr>
      <t>jjjliu@optusnet.com.au</t>
    </r>
  </si>
  <si>
    <t/>
    <r>
      <rPr>
        <u/>
        <sz val="10.5"/>
        <color theme="10"/>
        <rFont val="Calibri"/>
        <family val="2"/>
      </rPr>
      <t xml:space="preserve">BONBINSON KNIFE</t>
    </r>
  </si>
  <si>
    <t/>
    <r>
      <rPr>
        <u/>
        <sz val="10.5"/>
        <color theme="10"/>
        <rFont val="Calibri"/>
        <family val="2"/>
      </rPr>
      <t>rskerker@bonbinsonknife.com</t>
    </r>
  </si>
  <si>
    <t/>
    <r>
      <rPr>
        <u/>
        <sz val="10.5"/>
        <color theme="10"/>
        <rFont val="Calibri"/>
        <family val="2"/>
      </rPr>
      <t>http://www.bonbinsonknife.com</t>
    </r>
  </si>
  <si>
    <t/>
    <r>
      <rPr>
        <u/>
        <sz val="10.5"/>
        <color theme="10"/>
        <rFont val="Calibri"/>
        <family val="2"/>
      </rPr>
      <t>http://www.stanley.com</t>
    </r>
  </si>
  <si>
    <t/>
    <r>
      <rPr>
        <u/>
        <sz val="10.5"/>
        <color theme="10"/>
        <rFont val="Calibri"/>
        <family val="2"/>
      </rPr>
      <t xml:space="preserve">STANLEY FASTENING SYSTEMS</t>
    </r>
  </si>
  <si>
    <t/>
    <r>
      <rPr>
        <u/>
        <sz val="10.5"/>
        <color theme="10"/>
        <rFont val="Calibri"/>
        <family val="2"/>
      </rPr>
      <t>sfsbelgium@stanleyworks.com</t>
    </r>
  </si>
  <si>
    <t/>
    <r>
      <rPr>
        <u/>
        <sz val="10.5"/>
        <color theme="10"/>
        <rFont val="Calibri"/>
        <family val="2"/>
      </rPr>
      <t xml:space="preserve">OY SILENT GLISS</t>
    </r>
  </si>
  <si>
    <t/>
    <r>
      <rPr>
        <u/>
        <sz val="10.5"/>
        <color theme="10"/>
        <rFont val="Calibri"/>
        <family val="2"/>
      </rPr>
      <t>silentgliss@silentgliss.fi</t>
    </r>
  </si>
  <si>
    <t/>
    <r>
      <rPr>
        <u/>
        <sz val="10.5"/>
        <color theme="10"/>
        <rFont val="Calibri"/>
        <family val="2"/>
      </rPr>
      <t>http://www.silentgliss.fi</t>
    </r>
  </si>
  <si>
    <t/>
    <r>
      <rPr>
        <u/>
        <sz val="10.5"/>
        <color theme="10"/>
        <rFont val="Calibri"/>
        <family val="2"/>
      </rPr>
      <t xml:space="preserve">GROS MARKET LOMBARDINI</t>
    </r>
  </si>
  <si>
    <t/>
    <r>
      <rPr>
        <u/>
        <sz val="10.5"/>
        <color theme="10"/>
        <rFont val="Calibri"/>
        <family val="2"/>
      </rPr>
      <t xml:space="preserve">GLOBAL DECOR</t>
    </r>
  </si>
  <si>
    <t/>
    <r>
      <rPr>
        <u/>
        <sz val="10.5"/>
        <color theme="10"/>
        <rFont val="Calibri"/>
        <family val="2"/>
      </rPr>
      <t>globaldecor@aol.com</t>
    </r>
  </si>
  <si>
    <t/>
    <r>
      <rPr>
        <u/>
        <sz val="10.5"/>
        <color theme="10"/>
        <rFont val="Calibri"/>
        <family val="2"/>
      </rPr>
      <t>http://www.bsi-globaldecor.com</t>
    </r>
  </si>
  <si>
    <t/>
    <r>
      <rPr>
        <u/>
        <sz val="10.5"/>
        <color theme="10"/>
        <rFont val="Calibri"/>
        <family val="2"/>
      </rPr>
      <t xml:space="preserve">PARISSA LABORATORIES</t>
    </r>
  </si>
  <si>
    <t/>
    <r>
      <rPr>
        <u/>
        <sz val="10.5"/>
        <color theme="10"/>
        <rFont val="Calibri"/>
        <family val="2"/>
      </rPr>
      <t>askus@parissa.com</t>
    </r>
  </si>
  <si>
    <t/>
    <r>
      <rPr>
        <u/>
        <sz val="10.5"/>
        <color theme="10"/>
        <rFont val="Calibri"/>
        <family val="2"/>
      </rPr>
      <t>http://www.parissa.com</t>
    </r>
  </si>
  <si>
    <t/>
    <r>
      <rPr>
        <u/>
        <sz val="10.5"/>
        <color theme="10"/>
        <rFont val="Calibri"/>
        <family val="2"/>
      </rPr>
      <t>buch@buchtryk.dk</t>
    </r>
  </si>
  <si>
    <t/>
    <r>
      <rPr>
        <u/>
        <sz val="10.5"/>
        <color theme="10"/>
        <rFont val="Calibri"/>
        <family val="2"/>
      </rPr>
      <t xml:space="preserve">BUCH TRYK</t>
    </r>
  </si>
  <si>
    <t/>
    <r>
      <rPr>
        <u/>
        <sz val="10.5"/>
        <color theme="10"/>
        <rFont val="Calibri"/>
        <family val="2"/>
      </rPr>
      <t>http://www.buchtryk.dk</t>
    </r>
  </si>
  <si>
    <t/>
    <r>
      <rPr>
        <u/>
        <sz val="10.5"/>
        <color theme="10"/>
        <rFont val="Calibri"/>
        <family val="2"/>
      </rPr>
      <t>info@gunneboindustries.com</t>
    </r>
  </si>
  <si>
    <t/>
    <r>
      <rPr>
        <u/>
        <sz val="10.5"/>
        <color theme="10"/>
        <rFont val="Calibri"/>
        <family val="2"/>
      </rPr>
      <t>http://www.gunnebo.se</t>
    </r>
  </si>
  <si>
    <t/>
    <r>
      <rPr>
        <u/>
        <sz val="10.5"/>
        <color theme="10"/>
        <rFont val="Calibri"/>
        <family val="2"/>
      </rPr>
      <t xml:space="preserve">GUNNEBO INDUSTRIER</t>
    </r>
  </si>
  <si>
    <t/>
    <r>
      <rPr>
        <u/>
        <sz val="10.5"/>
        <color theme="10"/>
        <rFont val="Calibri"/>
        <family val="2"/>
      </rPr>
      <t>IPP(SINGAPORE)PTE</t>
    </r>
  </si>
  <si>
    <t/>
    <r>
      <rPr>
        <u/>
        <sz val="10.5"/>
        <color theme="10"/>
        <rFont val="Calibri"/>
        <family val="2"/>
      </rPr>
      <t>ippsg@singnet.com.sg</t>
    </r>
  </si>
  <si>
    <t/>
    <r>
      <rPr>
        <u/>
        <sz val="10.5"/>
        <color theme="10"/>
        <rFont val="Calibri"/>
        <family val="2"/>
      </rPr>
      <t>vn@industri.dk</t>
    </r>
  </si>
  <si>
    <t/>
    <r>
      <rPr>
        <u/>
        <sz val="10.5"/>
        <color theme="10"/>
        <rFont val="Calibri"/>
        <family val="2"/>
      </rPr>
      <t xml:space="preserve">NIELSENS EFTF</t>
    </r>
  </si>
  <si>
    <t/>
    <r>
      <rPr>
        <u/>
        <sz val="10.5"/>
        <color theme="10"/>
        <rFont val="Calibri"/>
        <family val="2"/>
      </rPr>
      <t>http://www.vn.dk</t>
    </r>
  </si>
  <si>
    <t/>
    <r>
      <rPr>
        <u/>
        <sz val="10.5"/>
        <color theme="10"/>
        <rFont val="Calibri"/>
        <family val="2"/>
      </rPr>
      <t xml:space="preserve">PT ELKO SUTINDO RAYA</t>
    </r>
  </si>
  <si>
    <t/>
    <r>
      <rPr>
        <u/>
        <sz val="10.5"/>
        <color theme="10"/>
        <rFont val="Calibri"/>
        <family val="2"/>
      </rPr>
      <t>sutindo@indosat.net.id</t>
    </r>
  </si>
  <si>
    <t/>
    <r>
      <rPr>
        <u/>
        <sz val="10.5"/>
        <color theme="10"/>
        <rFont val="Calibri"/>
        <family val="2"/>
      </rPr>
      <t xml:space="preserve">SCHUNK BENELUX</t>
    </r>
  </si>
  <si>
    <t/>
    <r>
      <rPr>
        <u/>
        <sz val="10.5"/>
        <color theme="10"/>
        <rFont val="Calibri"/>
        <family val="2"/>
      </rPr>
      <t>http://www.schunkgroup.com</t>
    </r>
  </si>
  <si>
    <t/>
    <r>
      <rPr>
        <u/>
        <sz val="10.5"/>
        <color theme="10"/>
        <rFont val="Calibri"/>
        <family val="2"/>
      </rPr>
      <t>sharply@ms32.hinet.net</t>
    </r>
  </si>
  <si>
    <t/>
    <r>
      <rPr>
        <u/>
        <sz val="10.5"/>
        <color theme="10"/>
        <rFont val="Calibri"/>
        <family val="2"/>
      </rPr>
      <t xml:space="preserve">SUPER SHARP CUTLERY INTL</t>
    </r>
  </si>
  <si>
    <t/>
    <r>
      <rPr>
        <u/>
        <sz val="10.5"/>
        <color theme="10"/>
        <rFont val="Calibri"/>
        <family val="2"/>
      </rPr>
      <t>rusty@bgsiflorida.com</t>
    </r>
  </si>
  <si>
    <t/>
    <r>
      <rPr>
        <u/>
        <sz val="10.5"/>
        <color theme="10"/>
        <rFont val="Calibri"/>
        <family val="2"/>
      </rPr>
      <t>http://www.bgsiflorida.com</t>
    </r>
  </si>
  <si>
    <t/>
    <r>
      <rPr>
        <u/>
        <sz val="10.5"/>
        <color theme="10"/>
        <rFont val="Calibri"/>
        <family val="2"/>
      </rPr>
      <t xml:space="preserve">BROWARD GAS SVC</t>
    </r>
  </si>
  <si>
    <t/>
    <r>
      <rPr>
        <u/>
        <sz val="10.5"/>
        <color theme="10"/>
        <rFont val="Calibri"/>
        <family val="2"/>
      </rPr>
      <t>info@nalex.co.uk</t>
    </r>
  </si>
  <si>
    <t/>
    <r>
      <rPr>
        <u/>
        <sz val="10.5"/>
        <color theme="10"/>
        <rFont val="Calibri"/>
        <family val="2"/>
      </rPr>
      <t>http://www.nalex.co.uk</t>
    </r>
  </si>
  <si>
    <t/>
    <r>
      <rPr>
        <u/>
        <sz val="10.5"/>
        <color theme="10"/>
        <rFont val="Calibri"/>
        <family val="2"/>
      </rPr>
      <t>NALEX</t>
    </r>
  </si>
  <si>
    <t/>
    <r>
      <rPr>
        <u/>
        <sz val="10.5"/>
        <color theme="10"/>
        <rFont val="Calibri"/>
        <family val="2"/>
      </rPr>
      <t>INTROPA</t>
    </r>
  </si>
  <si>
    <t/>
    <r>
      <rPr>
        <u/>
        <sz val="10.5"/>
        <color theme="10"/>
        <rFont val="Calibri"/>
        <family val="2"/>
      </rPr>
      <t>intropa@bandora.be</t>
    </r>
  </si>
  <si>
    <t/>
    <r>
      <rPr>
        <u/>
        <sz val="10.5"/>
        <color theme="10"/>
        <rFont val="Calibri"/>
        <family val="2"/>
      </rPr>
      <t>http://www.bandora.be</t>
    </r>
  </si>
  <si>
    <t/>
    <r>
      <rPr>
        <u/>
        <sz val="10.5"/>
        <color theme="10"/>
        <rFont val="Calibri"/>
        <family val="2"/>
      </rPr>
      <t>BELLISSIMMA</t>
    </r>
  </si>
  <si>
    <t/>
    <r>
      <rPr>
        <u/>
        <sz val="10.5"/>
        <color theme="10"/>
        <rFont val="Calibri"/>
        <family val="2"/>
      </rPr>
      <t>http://www.zhongzone.com</t>
    </r>
  </si>
  <si>
    <t/>
    <r>
      <rPr>
        <u/>
        <sz val="10.5"/>
        <color theme="10"/>
        <rFont val="Calibri"/>
        <family val="2"/>
      </rPr>
      <t>connie@bellissimma.com</t>
    </r>
  </si>
  <si>
    <t/>
    <r>
      <rPr>
        <u/>
        <sz val="10.5"/>
        <color theme="10"/>
        <rFont val="Calibri"/>
        <family val="2"/>
      </rPr>
      <t>info@bejoken.se</t>
    </r>
  </si>
  <si>
    <t/>
    <r>
      <rPr>
        <u/>
        <sz val="10.5"/>
        <color theme="10"/>
        <rFont val="Calibri"/>
        <family val="2"/>
      </rPr>
      <t>http://www.bejoken.se</t>
    </r>
  </si>
  <si>
    <t/>
    <r>
      <rPr>
        <u/>
        <sz val="10.5"/>
        <color theme="10"/>
        <rFont val="Calibri"/>
        <family val="2"/>
      </rPr>
      <t>BEJOKEN</t>
    </r>
  </si>
  <si>
    <t/>
    <r>
      <rPr>
        <u/>
        <sz val="10.5"/>
        <color theme="10"/>
        <rFont val="Calibri"/>
        <family val="2"/>
      </rPr>
      <t xml:space="preserve">NEW EAST (SINGAPORE)</t>
    </r>
  </si>
  <si>
    <t/>
    <r>
      <rPr>
        <u/>
        <sz val="10.5"/>
        <color theme="10"/>
        <rFont val="Calibri"/>
        <family val="2"/>
      </rPr>
      <t>neweast2008@yahoo.com.cn</t>
    </r>
  </si>
  <si>
    <t/>
    <r>
      <rPr>
        <u/>
        <sz val="10.5"/>
        <color theme="10"/>
        <rFont val="Calibri"/>
        <family val="2"/>
      </rPr>
      <t>http://www.milner.com.au</t>
    </r>
  </si>
  <si>
    <t/>
    <r>
      <rPr>
        <u/>
        <sz val="10.5"/>
        <color theme="10"/>
        <rFont val="Calibri"/>
        <family val="2"/>
      </rPr>
      <t>john@milner.com.au</t>
    </r>
  </si>
  <si>
    <t/>
    <r>
      <rPr>
        <u/>
        <sz val="10.5"/>
        <color theme="10"/>
        <rFont val="Calibri"/>
        <family val="2"/>
      </rPr>
      <t xml:space="preserve">J D MILNER &amp; ASSOCIATES</t>
    </r>
  </si>
  <si>
    <t/>
    <r>
      <rPr>
        <u/>
        <sz val="10.5"/>
        <color theme="10"/>
        <rFont val="Calibri"/>
        <family val="2"/>
      </rPr>
      <t>LIBBEY</t>
    </r>
  </si>
  <si>
    <t/>
    <r>
      <rPr>
        <u/>
        <sz val="10.5"/>
        <color theme="10"/>
        <rFont val="Calibri"/>
        <family val="2"/>
      </rPr>
      <t>zhangsf@libbey.com</t>
    </r>
  </si>
  <si>
    <t/>
    <r>
      <rPr>
        <u/>
        <sz val="10.5"/>
        <color theme="10"/>
        <rFont val="Calibri"/>
        <family val="2"/>
      </rPr>
      <t>http://www.libbey.com</t>
    </r>
  </si>
  <si>
    <t/>
    <r>
      <rPr>
        <u/>
        <sz val="10.5"/>
        <color theme="10"/>
        <rFont val="Calibri"/>
        <family val="2"/>
      </rPr>
      <t>velchen@tm.net.my</t>
    </r>
  </si>
  <si>
    <t/>
    <r>
      <rPr>
        <u/>
        <sz val="10.5"/>
        <color theme="10"/>
        <rFont val="Calibri"/>
        <family val="2"/>
      </rPr>
      <t xml:space="preserve">JMR MARKETING</t>
    </r>
  </si>
  <si>
    <t/>
    <r>
      <rPr>
        <u/>
        <sz val="10.5"/>
        <color theme="10"/>
        <rFont val="Calibri"/>
        <family val="2"/>
      </rPr>
      <t>http://www.jmr.marketing</t>
    </r>
  </si>
  <si>
    <t/>
    <r>
      <rPr>
        <u/>
        <sz val="10.5"/>
        <color theme="10"/>
        <rFont val="Calibri"/>
        <family val="2"/>
      </rPr>
      <t xml:space="preserve">AGENCY FOR CHINESE MANUFACTURER USA AND CANADA MARKETING</t>
    </r>
  </si>
  <si>
    <t/>
    <r>
      <rPr>
        <u/>
        <sz val="10.5"/>
        <color theme="10"/>
        <rFont val="Calibri"/>
        <family val="2"/>
      </rPr>
      <t>princeselectric@hotmail.com</t>
    </r>
  </si>
  <si>
    <t/>
    <r>
      <rPr>
        <u/>
        <sz val="10.5"/>
        <color theme="10"/>
        <rFont val="Calibri"/>
        <family val="2"/>
      </rPr>
      <t xml:space="preserve">S O G E D I F</t>
    </r>
  </si>
  <si>
    <t/>
    <r>
      <rPr>
        <u/>
        <sz val="10.5"/>
        <color theme="10"/>
        <rFont val="Calibri"/>
        <family val="2"/>
      </rPr>
      <t>http://www.agapia.fr</t>
    </r>
  </si>
  <si>
    <t/>
    <r>
      <rPr>
        <u/>
        <sz val="10.5"/>
        <color theme="10"/>
        <rFont val="Calibri"/>
        <family val="2"/>
      </rPr>
      <t>sogedif@agapia.fr</t>
    </r>
  </si>
  <si>
    <t/>
    <r>
      <rPr>
        <u/>
        <sz val="10.5"/>
        <color theme="10"/>
        <rFont val="Calibri"/>
        <family val="2"/>
      </rPr>
      <t xml:space="preserve">DISH BANK</t>
    </r>
  </si>
  <si>
    <t/>
    <r>
      <rPr>
        <u/>
        <sz val="10.5"/>
        <color theme="10"/>
        <rFont val="Calibri"/>
        <family val="2"/>
      </rPr>
      <t>seachangtotal@hotmail.com</t>
    </r>
  </si>
  <si>
    <t/>
    <r>
      <rPr>
        <u/>
        <sz val="10.5"/>
        <color theme="10"/>
        <rFont val="Calibri"/>
        <family val="2"/>
      </rPr>
      <t xml:space="preserve">EVERGREEN INT L (HK)</t>
    </r>
  </si>
  <si>
    <t/>
    <r>
      <rPr>
        <u/>
        <sz val="10.5"/>
        <color theme="10"/>
        <rFont val="Calibri"/>
        <family val="2"/>
      </rPr>
      <t>http://www.evergreen-hk.com</t>
    </r>
  </si>
  <si>
    <t/>
    <r>
      <rPr>
        <u/>
        <sz val="10.5"/>
        <color theme="10"/>
        <rFont val="Calibri"/>
        <family val="2"/>
      </rPr>
      <t>hkuser21@evergreen-hk.com</t>
    </r>
  </si>
  <si>
    <t/>
    <r>
      <rPr>
        <u/>
        <sz val="10.5"/>
        <color theme="10"/>
        <rFont val="Calibri"/>
        <family val="2"/>
      </rPr>
      <t xml:space="preserve">TAKKOUSH HOME ARTICLES</t>
    </r>
  </si>
  <si>
    <t/>
    <r>
      <rPr>
        <u/>
        <sz val="10.5"/>
        <color theme="10"/>
        <rFont val="Calibri"/>
        <family val="2"/>
      </rPr>
      <t>takkoush_company@hotmail.com</t>
    </r>
  </si>
  <si>
    <t/>
    <r>
      <rPr>
        <u/>
        <sz val="10.5"/>
        <color theme="10"/>
        <rFont val="Calibri"/>
        <family val="2"/>
      </rPr>
      <t>KEWLEIGH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</si>
  <si>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体育及旅游休闲用品,其他,办公文具,医药保健品及医疗器械,大型机械及设备,家具,家居用品,家用电器,工具,工艺陶瓷,建筑及装饰材料,汽车配件,电子消费品及信息产品,箱包,钟表眼镜,餐厨用具</t>
    </r>
  </si>
  <si>
    <t/>
    <r>
      <rPr>
        <u/>
        <sz val="10.5"/>
        <color theme="10"/>
        <rFont val="Calibri"/>
        <family val="2"/>
      </rPr>
      <t>claudema@iprimus.com.au</t>
    </r>
  </si>
  <si>
    <t/>
    <r>
      <rPr>
        <u/>
        <sz val="10.5"/>
        <color theme="10"/>
        <rFont val="Calibri"/>
        <family val="2"/>
      </rPr>
      <t>comkit@comkit.dk</t>
    </r>
  </si>
  <si>
    <t/>
    <r>
      <rPr>
        <u/>
        <sz val="10.5"/>
        <color theme="10"/>
        <rFont val="Calibri"/>
        <family val="2"/>
      </rPr>
      <t xml:space="preserve">SCAN SERVICE</t>
    </r>
  </si>
  <si>
    <t/>
    <r>
      <rPr>
        <u/>
        <sz val="10.5"/>
        <color theme="10"/>
        <rFont val="Calibri"/>
        <family val="2"/>
      </rPr>
      <t>http://www.comkit.dk</t>
    </r>
  </si>
  <si>
    <t/>
    <r>
      <rPr>
        <u/>
        <sz val="10.5"/>
        <color theme="10"/>
        <rFont val="Calibri"/>
        <family val="2"/>
      </rPr>
      <t>http://www.publiplast.de</t>
    </r>
  </si>
  <si>
    <t/>
    <r>
      <rPr>
        <u/>
        <sz val="10.5"/>
        <color theme="10"/>
        <rFont val="Calibri"/>
        <family val="2"/>
      </rPr>
      <t>info@publiplast.de</t>
    </r>
  </si>
  <si>
    <t/>
    <r>
      <rPr>
        <u/>
        <sz val="10.5"/>
        <color theme="10"/>
        <rFont val="Calibri"/>
        <family val="2"/>
      </rPr>
      <t>PUBLIPLAST</t>
    </r>
  </si>
  <si>
    <t/>
    <r>
      <rPr>
        <u/>
        <sz val="10.5"/>
        <color theme="10"/>
        <rFont val="Calibri"/>
        <family val="2"/>
      </rPr>
      <t>http://www.jacobelgium.be</t>
    </r>
  </si>
  <si>
    <t/>
    <r>
      <rPr>
        <u/>
        <sz val="10.5"/>
        <color theme="10"/>
        <rFont val="Calibri"/>
        <family val="2"/>
      </rPr>
      <t>info@jacobelgium.be</t>
    </r>
  </si>
  <si>
    <t/>
    <r>
      <rPr>
        <u/>
        <sz val="10.5"/>
        <color theme="10"/>
        <rFont val="Calibri"/>
        <family val="2"/>
      </rPr>
      <t xml:space="preserve">JACO BELGIUM</t>
    </r>
  </si>
  <si>
    <t/>
    <r>
      <rPr>
        <u/>
        <sz val="10.5"/>
        <color theme="10"/>
        <rFont val="Calibri"/>
        <family val="2"/>
      </rPr>
      <t xml:space="preserve">SANKO TRADING</t>
    </r>
  </si>
  <si>
    <t/>
    <r>
      <rPr>
        <u/>
        <sz val="10.5"/>
        <color theme="10"/>
        <rFont val="Calibri"/>
        <family val="2"/>
      </rPr>
      <t>sanko@netvigator.com</t>
    </r>
  </si>
  <si>
    <t/>
    <r>
      <rPr>
        <u/>
        <sz val="10.5"/>
        <color theme="10"/>
        <rFont val="Calibri"/>
        <family val="2"/>
      </rPr>
      <t>http://www.sanko-trading.co.jp</t>
    </r>
  </si>
  <si>
    <t/>
    <r>
      <rPr>
        <u/>
        <sz val="10.5"/>
        <color theme="10"/>
        <rFont val="Calibri"/>
        <family val="2"/>
      </rPr>
      <t xml:space="preserve">S S I EXPORTS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</si>
  <si>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体育及旅游休闲用品,其他,医药保健品及医疗器械,家用电器,工艺陶瓷,服装饰物及配件,玻璃工艺品,食品,餐厨用具</t>
    </r>
  </si>
  <si>
    <t/>
    <r>
      <rPr>
        <u/>
        <sz val="10.5"/>
        <color theme="10"/>
        <rFont val="Calibri"/>
        <family val="2"/>
      </rPr>
      <t>http://www.ssiexports.com</t>
    </r>
  </si>
  <si>
    <t/>
    <r>
      <rPr>
        <u/>
        <sz val="10.5"/>
        <color theme="10"/>
        <rFont val="Calibri"/>
        <family val="2"/>
      </rPr>
      <t>avendis@avendis.com</t>
    </r>
  </si>
  <si>
    <t/>
    <r>
      <rPr>
        <u/>
        <sz val="10.5"/>
        <color theme="10"/>
        <rFont val="Calibri"/>
        <family val="2"/>
      </rPr>
      <t>http://www.avendis.com</t>
    </r>
  </si>
  <si>
    <t/>
    <r>
      <rPr>
        <u/>
        <sz val="10.5"/>
        <color theme="10"/>
        <rFont val="Calibri"/>
        <family val="2"/>
      </rPr>
      <t>AVENDIS</t>
    </r>
  </si>
  <si>
    <t/>
    <r>
      <rPr>
        <u/>
        <sz val="10.5"/>
        <color theme="10"/>
        <rFont val="Calibri"/>
        <family val="2"/>
      </rPr>
      <t>abhishree@vsnl.com</t>
    </r>
  </si>
  <si>
    <t/>
    <r>
      <rPr>
        <u/>
        <sz val="10.5"/>
        <color theme="10"/>
        <rFont val="Calibri"/>
        <family val="2"/>
      </rPr>
      <t xml:space="preserve">ABHISHREE EXPORTS INDIA</t>
    </r>
  </si>
  <si>
    <t/>
    <r>
      <rPr>
        <u/>
        <sz val="10.5"/>
        <color theme="10"/>
        <rFont val="Calibri"/>
        <family val="2"/>
      </rPr>
      <t xml:space="preserve">ACC FOR</t>
    </r>
  </si>
  <si>
    <t/>
    <r>
      <rPr>
        <u/>
        <sz val="10.5"/>
        <color theme="10"/>
        <rFont val="Calibri"/>
        <family val="2"/>
      </rPr>
      <t>accc@link.net</t>
    </r>
  </si>
  <si>
    <t/>
    <r>
      <rPr>
        <u/>
        <sz val="10.5"/>
        <color theme="10"/>
        <rFont val="Calibri"/>
        <family val="2"/>
      </rPr>
      <t>http://www.acc.com</t>
    </r>
  </si>
  <si>
    <t/>
    <r>
      <rPr>
        <u/>
        <sz val="10.5"/>
        <color theme="10"/>
        <rFont val="Calibri"/>
        <family val="2"/>
      </rPr>
      <t>http://www.joyfashions.com.hk</t>
    </r>
  </si>
  <si>
    <t/>
    <r>
      <rPr>
        <u/>
        <sz val="10.5"/>
        <color theme="10"/>
        <rFont val="Calibri"/>
        <family val="2"/>
      </rPr>
      <t xml:space="preserve">JOY FASHIONS (FINE ART)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</si>
  <si>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五金,其他,工艺陶瓷,服装饰物及配件,玻璃工艺品,铁石装饰品及户外水疗设施,餐厨用具</t>
    </r>
  </si>
  <si>
    <t/>
    <r>
      <rPr>
        <u/>
        <sz val="10.5"/>
        <color theme="10"/>
        <rFont val="Calibri"/>
        <family val="2"/>
      </rPr>
      <t>joyfashions@ctimail3.com</t>
    </r>
  </si>
  <si>
    <t/>
    <r>
      <rPr>
        <u/>
        <sz val="10.5"/>
        <color theme="10"/>
        <rFont val="Calibri"/>
        <family val="2"/>
      </rPr>
      <t>ngailami@netvigator.com</t>
    </r>
  </si>
  <si>
    <t/>
    <r>
      <rPr>
        <u/>
        <sz val="10.5"/>
        <color theme="10"/>
        <rFont val="Calibri"/>
        <family val="2"/>
      </rPr>
      <t xml:space="preserve">NGAI LAM INDUSTRIES</t>
    </r>
  </si>
  <si>
    <t/>
    <r>
      <rPr>
        <u/>
        <sz val="10.5"/>
        <color theme="10"/>
        <rFont val="Calibri"/>
        <family val="2"/>
      </rPr>
      <t xml:space="preserve">ECLECTIC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</si>
  <si>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体育及旅游休闲用品,其他,家具,工艺陶瓷,照明产品,玻璃工艺品,箱包,餐厨用具</t>
    </r>
  </si>
  <si>
    <t/>
    <r>
      <rPr>
        <u/>
        <sz val="10.5"/>
        <color theme="10"/>
        <rFont val="Calibri"/>
        <family val="2"/>
      </rPr>
      <t>darrenphillips@ihug.com.au</t>
    </r>
  </si>
  <si>
    <t/>
    <r>
      <rPr>
        <u/>
        <sz val="10.5"/>
        <color theme="10"/>
        <rFont val="Calibri"/>
        <family val="2"/>
      </rPr>
      <t>http://www.eclectictrading.com.au</t>
    </r>
  </si>
  <si>
    <t/>
    <r>
      <rPr>
        <u/>
        <sz val="10.5"/>
        <color theme="10"/>
        <rFont val="Calibri"/>
        <family val="2"/>
      </rPr>
      <t>LOGICO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</si>
  <si>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个人护理用具,体育及旅游休闲用品,其他,化工产品,家用纺织品,工艺陶瓷,建筑及装饰材料,照明产品,玻璃工艺品,餐厨用具</t>
    </r>
  </si>
  <si>
    <t/>
    <r>
      <rPr>
        <u/>
        <sz val="10.5"/>
        <color theme="10"/>
        <rFont val="Calibri"/>
        <family val="2"/>
      </rPr>
      <t>logico@numerica.it</t>
    </r>
  </si>
  <si>
    <t/>
    <r>
      <rPr>
        <u/>
        <sz val="10.5"/>
        <color theme="10"/>
        <rFont val="Calibri"/>
        <family val="2"/>
      </rPr>
      <t>http://www.numerica.it</t>
    </r>
  </si>
  <si>
    <t/>
    <r>
      <rPr>
        <u/>
        <sz val="10.5"/>
        <color theme="10"/>
        <rFont val="Calibri"/>
        <family val="2"/>
      </rPr>
      <t xml:space="preserve">NOAM RAPOPORT EXPORT</t>
    </r>
  </si>
  <si>
    <t/>
    <r>
      <rPr>
        <u/>
        <sz val="10.5"/>
        <color theme="10"/>
        <rFont val="Calibri"/>
        <family val="2"/>
      </rPr>
      <t>noam.r@012.net</t>
    </r>
    <r>
      <t>.il</t>
    </r>
  </si>
  <si>
    <t/>
    <r>
      <rPr>
        <u/>
        <sz val="10.5"/>
        <color theme="10"/>
        <rFont val="Calibri"/>
        <family val="2"/>
      </rPr>
      <t xml:space="preserve">MIDAS IMPORTS</t>
    </r>
  </si>
  <si>
    <t/>
    <r>
      <rPr>
        <u/>
        <sz val="10.5"/>
        <color theme="10"/>
        <rFont val="Calibri"/>
        <family val="2"/>
      </rPr>
      <t>http://www.midasimports.com</t>
    </r>
  </si>
  <si>
    <t/>
    <r>
      <rPr>
        <u/>
        <sz val="10.5"/>
        <color theme="10"/>
        <rFont val="Calibri"/>
        <family val="2"/>
      </rPr>
      <t>sw@midasimports.com</t>
    </r>
  </si>
  <si>
    <t/>
    <r>
      <rPr>
        <u/>
        <sz val="10.5"/>
        <color theme="10"/>
        <rFont val="Calibri"/>
        <family val="2"/>
      </rPr>
      <t>chinacottage2000@yahoo.com</t>
    </r>
  </si>
  <si>
    <t/>
    <r>
      <rPr>
        <u/>
        <sz val="10.5"/>
        <color theme="10"/>
        <rFont val="Calibri"/>
        <family val="2"/>
      </rPr>
      <t xml:space="preserve">CHINACOTTAGE TRD EST</t>
    </r>
  </si>
  <si>
    <t/>
    <r>
      <rPr>
        <u/>
        <sz val="10.5"/>
        <color theme="10"/>
        <rFont val="Calibri"/>
        <family val="2"/>
      </rPr>
      <t xml:space="preserve">GALERIA CRISTIANA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</si>
  <si>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其他,园林用品,家具,家居用品,家用纺织品,工艺陶瓷,照明产品,玻璃工艺品,餐厨用具</t>
    </r>
  </si>
  <si>
    <t/>
    <r>
      <rPr>
        <u/>
        <sz val="10.5"/>
        <color theme="10"/>
        <rFont val="Calibri"/>
        <family val="2"/>
      </rPr>
      <t>lourdesleal@msn.com</t>
    </r>
  </si>
  <si>
    <t/>
    <r>
      <rPr>
        <u/>
        <sz val="10.5"/>
        <color theme="10"/>
        <rFont val="Calibri"/>
        <family val="2"/>
      </rPr>
      <t>http://www.galeriacristiana.com</t>
    </r>
  </si>
  <si>
    <t/>
    <r>
      <rPr>
        <u/>
        <sz val="10.5"/>
        <color theme="10"/>
        <rFont val="Calibri"/>
        <family val="2"/>
      </rPr>
      <t>sales@dhhaden.co.uk</t>
    </r>
  </si>
  <si>
    <t/>
    <r>
      <rPr>
        <u/>
        <sz val="10.5"/>
        <color theme="10"/>
        <rFont val="Calibri"/>
        <family val="2"/>
      </rPr>
      <t>http://www.salton.com</t>
    </r>
  </si>
  <si>
    <t/>
    <r>
      <rPr>
        <u/>
        <sz val="10.5"/>
        <color theme="10"/>
        <rFont val="Calibri"/>
        <family val="2"/>
      </rPr>
      <t xml:space="preserve">HADEN P L C</t>
    </r>
  </si>
  <si>
    <t/>
    <r>
      <rPr>
        <u/>
        <sz val="10.5"/>
        <color theme="10"/>
        <rFont val="Calibri"/>
        <family val="2"/>
      </rPr>
      <t>cpurchase@embassysuites.net</t>
    </r>
  </si>
  <si>
    <t/>
    <r>
      <rPr>
        <u/>
        <sz val="10.5"/>
        <color theme="10"/>
        <rFont val="Calibri"/>
        <family val="2"/>
      </rPr>
      <t>http://www.embassysuites.net</t>
    </r>
  </si>
  <si>
    <t/>
    <r>
      <rPr>
        <u/>
        <sz val="10.5"/>
        <color theme="10"/>
        <rFont val="Calibri"/>
        <family val="2"/>
      </rPr>
      <t xml:space="preserve">BIN OTAIBA INVEST GROUP</t>
    </r>
  </si>
  <si>
    <t/>
    <r>
      <rPr>
        <u/>
        <sz val="10.5"/>
        <color theme="10"/>
        <rFont val="Calibri"/>
        <family val="2"/>
      </rPr>
      <t>http://www.it.asirobicon.com</t>
    </r>
  </si>
  <si>
    <t/>
    <r>
      <rPr>
        <u/>
        <sz val="10.5"/>
        <color theme="10"/>
        <rFont val="Calibri"/>
        <family val="2"/>
      </rPr>
      <t>ildiko.pinter@it.asirobicon.com</t>
    </r>
  </si>
  <si>
    <t/>
    <r>
      <rPr>
        <u/>
        <sz val="10.5"/>
        <color theme="10"/>
        <rFont val="Calibri"/>
        <family val="2"/>
      </rPr>
      <t xml:space="preserve">SENSO UNICO BT</t>
    </r>
  </si>
  <si>
    <t/>
    <r>
      <rPr>
        <u/>
        <sz val="10.5"/>
        <color theme="10"/>
        <rFont val="Calibri"/>
        <family val="2"/>
      </rPr>
      <t>cenk@promt.com.tr</t>
    </r>
  </si>
  <si>
    <t/>
    <r>
      <rPr>
        <u/>
        <sz val="10.5"/>
        <color theme="10"/>
        <rFont val="Calibri"/>
        <family val="2"/>
      </rPr>
      <t>PROMT</t>
    </r>
  </si>
  <si>
    <t/>
    <r>
      <rPr>
        <u/>
        <sz val="10.5"/>
        <color theme="10"/>
        <rFont val="Calibri"/>
        <family val="2"/>
      </rPr>
      <t>http://www.promt.com.tr</t>
    </r>
  </si>
  <si>
    <t/>
    <r>
      <rPr>
        <u/>
        <sz val="10.5"/>
        <color theme="10"/>
        <rFont val="Calibri"/>
        <family val="2"/>
      </rPr>
      <t xml:space="preserve">NIPPON SYSTEMS</t>
    </r>
  </si>
  <si>
    <t/>
    <r>
      <rPr>
        <u/>
        <sz val="10.5"/>
        <color theme="10"/>
        <rFont val="Calibri"/>
        <family val="2"/>
      </rPr>
      <t>http://www.thewind.co.jp</t>
    </r>
  </si>
  <si>
    <t/>
    <r>
      <rPr>
        <u/>
        <sz val="10.5"/>
        <color theme="10"/>
        <rFont val="Calibri"/>
        <family val="2"/>
      </rPr>
      <t>directioncommercial@seed.fr</t>
    </r>
  </si>
  <si>
    <t/>
    <r>
      <rPr>
        <u/>
        <sz val="10.5"/>
        <color theme="10"/>
        <rFont val="Calibri"/>
        <family val="2"/>
      </rPr>
      <t>SEED</t>
    </r>
  </si>
  <si>
    <t/>
    <r>
      <rPr>
        <u/>
        <sz val="10.5"/>
        <color theme="10"/>
        <rFont val="Calibri"/>
        <family val="2"/>
      </rPr>
      <t>http://www.seed-rh.fr</t>
    </r>
  </si>
  <si>
    <t/>
    <r>
      <rPr>
        <u/>
        <sz val="10.5"/>
        <color theme="10"/>
        <rFont val="Calibri"/>
        <family val="2"/>
      </rPr>
      <t xml:space="preserve">GENERAL MERCHANDISE IMPORT</t>
    </r>
  </si>
  <si>
    <t/>
    <r>
      <rPr>
        <u/>
        <sz val="10.5"/>
        <color theme="10"/>
        <rFont val="Calibri"/>
        <family val="2"/>
      </rPr>
      <t>g.m.i@mindspring.com</t>
    </r>
  </si>
  <si>
    <t/>
    <r>
      <rPr>
        <u/>
        <sz val="10.5"/>
        <color theme="10"/>
        <rFont val="Calibri"/>
        <family val="2"/>
      </rPr>
      <t>http://www.gmi-inc.net</t>
    </r>
  </si>
  <si>
    <t/>
    <r>
      <rPr>
        <u/>
        <sz val="10.5"/>
        <color theme="10"/>
        <rFont val="Calibri"/>
        <family val="2"/>
      </rPr>
      <t xml:space="preserve">DOTTUS TRADE</t>
    </r>
  </si>
  <si>
    <t/>
    <r>
      <rPr>
        <u/>
        <sz val="10.5"/>
        <color theme="10"/>
        <rFont val="Calibri"/>
        <family val="2"/>
      </rPr>
      <t>info@dottus.com</t>
    </r>
  </si>
  <si>
    <t/>
    <r>
      <rPr>
        <u/>
        <sz val="10.5"/>
        <color theme="10"/>
        <rFont val="Calibri"/>
        <family val="2"/>
      </rPr>
      <t>http://www.dottus.com</t>
    </r>
  </si>
  <si>
    <t/>
    <r>
      <rPr>
        <u/>
        <sz val="10.5"/>
        <color theme="10"/>
        <rFont val="Calibri"/>
        <family val="2"/>
      </rPr>
      <t xml:space="preserve">AOTO PRINTING</t>
    </r>
  </si>
  <si>
    <t/>
    <r>
      <rPr>
        <u/>
        <sz val="10.5"/>
        <color theme="10"/>
        <rFont val="Calibri"/>
        <family val="2"/>
      </rPr>
      <t>http://www.aotoprint.or.jp</t>
    </r>
  </si>
  <si>
    <t/>
    <r>
      <rPr>
        <u/>
        <sz val="10.5"/>
        <color theme="10"/>
        <rFont val="Calibri"/>
        <family val="2"/>
      </rPr>
      <t xml:space="preserve">SETRON (MALAYSIA)</t>
    </r>
  </si>
  <si>
    <t/>
    <r>
      <rPr>
        <u/>
        <sz val="10.5"/>
        <color theme="10"/>
        <rFont val="Calibri"/>
        <family val="2"/>
      </rPr>
      <t>DATZER</t>
    </r>
  </si>
  <si>
    <t/>
    <r>
      <rPr>
        <u/>
        <sz val="10.5"/>
        <color theme="10"/>
        <rFont val="Calibri"/>
        <family val="2"/>
      </rPr>
      <t>http://www.datzer.de</t>
    </r>
  </si>
  <si>
    <t/>
    <r>
      <rPr>
        <u/>
        <sz val="10.5"/>
        <color theme="10"/>
        <rFont val="Calibri"/>
        <family val="2"/>
      </rPr>
      <t xml:space="preserve">RAMDA (GROUP) U</t>
    </r>
  </si>
  <si>
    <t/>
    <r>
      <rPr>
        <u/>
        <sz val="10.5"/>
        <color theme="10"/>
        <rFont val="Calibri"/>
        <family val="2"/>
      </rPr>
      <t xml:space="preserve">PYUA RAIFU</t>
    </r>
  </si>
  <si>
    <t/>
    <r>
      <rPr>
        <u/>
        <sz val="10.5"/>
        <color theme="10"/>
        <rFont val="Calibri"/>
        <family val="2"/>
      </rPr>
      <t xml:space="preserve">FERRETERIA LAS DOS ESTRELLAS</t>
    </r>
  </si>
  <si>
    <t/>
    <r>
      <rPr>
        <u/>
        <sz val="10.5"/>
        <color theme="10"/>
        <rFont val="Calibri"/>
        <family val="2"/>
      </rPr>
      <t>http://www.knightqueengroup.com</t>
    </r>
  </si>
  <si>
    <t/>
    <r>
      <rPr>
        <u/>
        <sz val="10.5"/>
        <color theme="10"/>
        <rFont val="Calibri"/>
        <family val="2"/>
      </rPr>
      <t xml:space="preserve">KNIGHT QUEEN CHEMICAL (P)</t>
    </r>
  </si>
  <si>
    <t/>
    <r>
      <rPr>
        <u/>
        <sz val="10.5"/>
        <color theme="10"/>
        <rFont val="Calibri"/>
        <family val="2"/>
      </rPr>
      <t>am.itgarg@knightqueengroup.com</t>
    </r>
  </si>
  <si>
    <t/>
    <r>
      <rPr>
        <u/>
        <sz val="10.5"/>
        <color theme="10"/>
        <rFont val="Calibri"/>
        <family val="2"/>
      </rPr>
      <t>http://www.household.org.ua</t>
    </r>
  </si>
  <si>
    <t/>
    <r>
      <rPr>
        <u/>
        <sz val="10.5"/>
        <color theme="10"/>
        <rFont val="Calibri"/>
        <family val="2"/>
      </rPr>
      <t>HOUSEHOLD</t>
    </r>
  </si>
  <si>
    <t/>
    <r>
      <rPr>
        <u/>
        <sz val="10.5"/>
        <color theme="10"/>
        <rFont val="Calibri"/>
        <family val="2"/>
      </rPr>
      <t>advoc_69@hotmail.com</t>
    </r>
  </si>
  <si>
    <t/>
    <r>
      <rPr>
        <u/>
        <sz val="10.5"/>
        <color theme="10"/>
        <rFont val="Calibri"/>
        <family val="2"/>
      </rPr>
      <t xml:space="preserve">POEPPELMANN PLASTICS</t>
    </r>
  </si>
  <si>
    <t/>
    <r>
      <rPr>
        <u/>
        <sz val="10.5"/>
        <color theme="10"/>
        <rFont val="Calibri"/>
        <family val="2"/>
      </rPr>
      <t xml:space="preserve">C &amp; J FOREST INTERNATIONAL</t>
    </r>
  </si>
  <si>
    <t/>
    <r>
      <rPr>
        <u/>
        <sz val="10.5"/>
        <color theme="10"/>
        <rFont val="Calibri"/>
        <family val="2"/>
      </rPr>
      <t xml:space="preserve">BMQ TV SERVICES</t>
    </r>
  </si>
  <si>
    <t/>
    <r>
      <rPr>
        <u/>
        <sz val="10.5"/>
        <color theme="10"/>
        <rFont val="Calibri"/>
        <family val="2"/>
      </rPr>
      <t>http://www.pansunireland.com</t>
    </r>
  </si>
  <si>
    <t/>
    <r>
      <rPr>
        <u/>
        <sz val="10.5"/>
        <color theme="10"/>
        <rFont val="Calibri"/>
        <family val="2"/>
      </rPr>
      <t>http://www.sambocorp.com</t>
    </r>
  </si>
  <si>
    <t/>
    <r>
      <rPr>
        <u/>
        <sz val="10.5"/>
        <color theme="10"/>
        <rFont val="Calibri"/>
        <family val="2"/>
      </rPr>
      <t>pushart@chollian.net</t>
    </r>
  </si>
  <si>
    <t/>
    <r>
      <rPr>
        <u/>
        <sz val="10.5"/>
        <color theme="10"/>
        <rFont val="Calibri"/>
        <family val="2"/>
      </rPr>
      <t>SAMBO</t>
    </r>
  </si>
  <si>
    <t/>
    <r>
      <rPr>
        <u/>
        <sz val="10.5"/>
        <color theme="10"/>
        <rFont val="Calibri"/>
        <family val="2"/>
      </rPr>
      <t>http://www.jasco.com.tw</t>
    </r>
  </si>
  <si>
    <t/>
    <r>
      <rPr>
        <u/>
        <sz val="10.5"/>
        <color theme="10"/>
        <rFont val="Calibri"/>
        <family val="2"/>
      </rPr>
      <t>jasco@ms11.hinet.net</t>
    </r>
  </si>
  <si>
    <t/>
    <r>
      <rPr>
        <u/>
        <sz val="10.5"/>
        <color theme="10"/>
        <rFont val="Calibri"/>
        <family val="2"/>
      </rPr>
      <t xml:space="preserve">JASCO PRODUCTS</t>
    </r>
  </si>
  <si>
    <t/>
    <r>
      <rPr>
        <u/>
        <sz val="10.5"/>
        <color theme="10"/>
        <rFont val="Calibri"/>
        <family val="2"/>
      </rPr>
      <t xml:space="preserve">PATEL CLOTH STORE</t>
    </r>
  </si>
  <si>
    <t/>
    <r>
      <rPr>
        <u/>
        <sz val="10.5"/>
        <color theme="10"/>
        <rFont val="Calibri"/>
        <family val="2"/>
      </rPr>
      <t xml:space="preserve">NORDSEC SECURITY</t>
    </r>
  </si>
  <si>
    <t/>
    <r>
      <rPr>
        <u/>
        <sz val="10.5"/>
        <color theme="10"/>
        <rFont val="Calibri"/>
        <family val="2"/>
      </rPr>
      <t>info@nordsec.se</t>
    </r>
  </si>
  <si>
    <t/>
    <r>
      <rPr>
        <u/>
        <sz val="10.5"/>
        <color theme="10"/>
        <rFont val="Calibri"/>
        <family val="2"/>
      </rPr>
      <t>http://www.nordsec.se</t>
    </r>
  </si>
  <si>
    <t/>
    <r>
      <rPr>
        <u/>
        <sz val="10.5"/>
        <color theme="10"/>
        <rFont val="Calibri"/>
        <family val="2"/>
      </rPr>
      <t>beck_jorgensen@beck_jorgensen.dk</t>
    </r>
  </si>
  <si>
    <t/>
    <r>
      <rPr>
        <u/>
        <sz val="10.5"/>
        <color theme="10"/>
        <rFont val="Calibri"/>
        <family val="2"/>
      </rPr>
      <t>http://www.bj.dk</t>
    </r>
  </si>
  <si>
    <t/>
    <r>
      <rPr>
        <u/>
        <sz val="10.5"/>
        <color theme="10"/>
        <rFont val="Calibri"/>
        <family val="2"/>
      </rPr>
      <t xml:space="preserve">BECK &amp; JOERGENSEN</t>
    </r>
  </si>
  <si>
    <t/>
    <r>
      <rPr>
        <u/>
        <sz val="10.5"/>
        <color theme="10"/>
        <rFont val="Calibri"/>
        <family val="2"/>
      </rPr>
      <t xml:space="preserve">SPORT CHEF</t>
    </r>
  </si>
  <si>
    <t/>
    <r>
      <rPr>
        <u/>
        <sz val="10.5"/>
        <color theme="10"/>
        <rFont val="Calibri"/>
        <family val="2"/>
      </rPr>
      <t>http://www.consolution2.com</t>
    </r>
  </si>
  <si>
    <t/>
    <r>
      <rPr>
        <u/>
        <sz val="10.5"/>
        <color theme="10"/>
        <rFont val="Calibri"/>
        <family val="2"/>
      </rPr>
      <t xml:space="preserve">EUROPA IMPORTS</t>
    </r>
  </si>
  <si>
    <t/>
    <r>
      <rPr>
        <u/>
        <sz val="10.5"/>
        <color theme="10"/>
        <rFont val="Calibri"/>
        <family val="2"/>
      </rPr>
      <t>jp@vendome.net</t>
    </r>
  </si>
  <si>
    <t/>
    <r>
      <rPr>
        <u/>
        <sz val="10.5"/>
        <color theme="10"/>
        <rFont val="Calibri"/>
        <family val="2"/>
      </rPr>
      <t>http://www.europatrimmings.com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</si>
  <si>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体育及旅游休闲用品,其他,医药保健品及医疗器械,家具,家居装饰品,家用电器,玻璃工艺品,电子消费品及信息产品,餐厨用具</t>
    </r>
  </si>
  <si>
    <t/>
    <r>
      <rPr>
        <u/>
        <sz val="10.5"/>
        <color theme="10"/>
        <rFont val="Calibri"/>
        <family val="2"/>
      </rPr>
      <t>eventmgrs@yahoo.com</t>
    </r>
  </si>
  <si>
    <t/>
    <r>
      <rPr>
        <u/>
        <sz val="10.5"/>
        <color theme="10"/>
        <rFont val="Calibri"/>
        <family val="2"/>
      </rPr>
      <t xml:space="preserve">CRYSLAD NIGERIA</t>
    </r>
  </si>
  <si>
    <t/>
    <r>
      <rPr>
        <u/>
        <sz val="10.5"/>
        <color theme="10"/>
        <rFont val="Calibri"/>
        <family val="2"/>
      </rPr>
      <t>forpr@ms17.hinet.net</t>
    </r>
  </si>
  <si>
    <t/>
    <r>
      <rPr>
        <u/>
        <sz val="10.5"/>
        <color theme="10"/>
        <rFont val="Calibri"/>
        <family val="2"/>
      </rPr>
      <t xml:space="preserve">FORPRO PRODUCTS</t>
    </r>
  </si>
  <si>
    <t/>
    <r>
      <rPr>
        <u/>
        <sz val="10.5"/>
        <color theme="10"/>
        <rFont val="Calibri"/>
        <family val="2"/>
      </rPr>
      <t>OZEKIHOSO</t>
    </r>
  </si>
  <si>
    <t/>
    <r>
      <rPr>
        <u/>
        <sz val="10.5"/>
        <color theme="10"/>
        <rFont val="Calibri"/>
        <family val="2"/>
      </rPr>
      <t>ceramica@batelco.com.bh</t>
    </r>
  </si>
  <si>
    <t/>
    <r>
      <rPr>
        <u/>
        <sz val="10.5"/>
        <color theme="10"/>
        <rFont val="Calibri"/>
        <family val="2"/>
      </rPr>
      <t xml:space="preserve">CERAMICA DELMON W L L</t>
    </r>
  </si>
  <si>
    <t/>
    <r>
      <rPr>
        <u/>
        <sz val="10.5"/>
        <color theme="10"/>
        <rFont val="Calibri"/>
        <family val="2"/>
      </rPr>
      <t xml:space="preserve">ALLBELL INDUSTRIAL</t>
    </r>
  </si>
  <si>
    <t/>
    <r>
      <rPr>
        <u/>
        <sz val="10.5"/>
        <color theme="10"/>
        <rFont val="Calibri"/>
        <family val="2"/>
      </rPr>
      <t>allbell@seed.net</t>
    </r>
    <r>
      <t>.tw</t>
    </r>
  </si>
  <si>
    <t/>
    <r>
      <rPr>
        <u/>
        <sz val="10.5"/>
        <color theme="10"/>
        <rFont val="Calibri"/>
        <family val="2"/>
      </rPr>
      <t xml:space="preserve">BROOKS THOMAS SANDYFORD</t>
    </r>
  </si>
  <si>
    <t/>
    <r>
      <rPr>
        <u/>
        <sz val="10.5"/>
        <color theme="10"/>
        <rFont val="Calibri"/>
        <family val="2"/>
      </rPr>
      <t xml:space="preserve">HYBERPACK INDUSTRIAL</t>
    </r>
  </si>
  <si>
    <t/>
    <r>
      <rPr>
        <u/>
        <sz val="10.5"/>
        <color theme="10"/>
        <rFont val="Calibri"/>
        <family val="2"/>
      </rPr>
      <t>hyberpack@sina.com.hk</t>
    </r>
  </si>
  <si>
    <t/>
    <r>
      <rPr>
        <u/>
        <sz val="10.5"/>
        <color theme="10"/>
        <rFont val="Calibri"/>
        <family val="2"/>
      </rPr>
      <t>http://www.sina.com.hk</t>
    </r>
  </si>
  <si>
    <t/>
    <r>
      <rPr>
        <u/>
        <sz val="10.5"/>
        <color theme="10"/>
        <rFont val="Calibri"/>
        <family val="2"/>
      </rPr>
      <t>DOOIL</t>
    </r>
  </si>
  <si>
    <t/>
    <r>
      <rPr>
        <u/>
        <sz val="10.5"/>
        <color theme="10"/>
        <rFont val="Calibri"/>
        <family val="2"/>
      </rPr>
      <t>h2osung@kotis.net</t>
    </r>
  </si>
  <si>
    <t/>
    <r>
      <rPr>
        <u/>
        <sz val="10.5"/>
        <color theme="10"/>
        <rFont val="Calibri"/>
        <family val="2"/>
      </rPr>
      <t>KALDIG</t>
    </r>
  </si>
  <si>
    <t/>
    <r>
      <rPr>
        <u/>
        <sz val="10.5"/>
        <color theme="10"/>
        <rFont val="Calibri"/>
        <family val="2"/>
      </rPr>
      <t>kaldig@qldnet.com.au</t>
    </r>
  </si>
  <si>
    <t/>
    <r>
      <rPr>
        <u/>
        <sz val="10.5"/>
        <color theme="10"/>
        <rFont val="Calibri"/>
        <family val="2"/>
      </rPr>
      <t>http://www.qldnet.com.au</t>
    </r>
  </si>
  <si>
    <t/>
    <r>
      <rPr>
        <u/>
        <sz val="10.5"/>
        <color theme="10"/>
        <rFont val="Calibri"/>
        <family val="2"/>
      </rPr>
      <t>sales@intcon.ca</t>
    </r>
  </si>
  <si>
    <t/>
    <r>
      <rPr>
        <u/>
        <sz val="10.5"/>
        <color theme="10"/>
        <rFont val="Calibri"/>
        <family val="2"/>
      </rPr>
      <t xml:space="preserve">INTER-CONTINENTAL MERCANTILE</t>
    </r>
  </si>
  <si>
    <t/>
    <r>
      <rPr>
        <u/>
        <sz val="10.5"/>
        <color theme="10"/>
        <rFont val="Calibri"/>
        <family val="2"/>
      </rPr>
      <t>http://www.intcon.ca</t>
    </r>
  </si>
  <si>
    <t/>
    <r>
      <rPr>
        <u/>
        <sz val="10.5"/>
        <color theme="10"/>
        <rFont val="Calibri"/>
        <family val="2"/>
      </rPr>
      <t>bright_design@yahoo.com</t>
    </r>
  </si>
  <si>
    <t/>
    <r>
      <rPr>
        <u/>
        <sz val="10.5"/>
        <color theme="10"/>
        <rFont val="Calibri"/>
        <family val="2"/>
      </rPr>
      <t xml:space="preserve">BRIGHT DESIGN SDN</t>
    </r>
  </si>
  <si>
    <t/>
    <r>
      <rPr>
        <u/>
        <sz val="10.5"/>
        <color theme="10"/>
        <rFont val="Calibri"/>
        <family val="2"/>
      </rPr>
      <t>GEIMUDO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</si>
  <si>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五金,其他,医药保健品及医疗器械,园林用品,大型机械及设备,家具,家用电器,家用纺织品,工艺陶瓷,照明产品,玩具,玻璃工艺品,箱包,食品,餐厨用具</t>
    </r>
  </si>
  <si>
    <t/>
    <r>
      <rPr>
        <u/>
        <sz val="10.5"/>
        <color theme="10"/>
        <rFont val="Calibri"/>
        <family val="2"/>
      </rPr>
      <t>n-maeda@geimudo.co</t>
    </r>
    <r>
      <t>.jp</t>
    </r>
  </si>
  <si>
    <t/>
    <r>
      <rPr>
        <u/>
        <sz val="10.5"/>
        <color theme="10"/>
        <rFont val="Calibri"/>
        <family val="2"/>
      </rPr>
      <t>http://www.geimudo.co.jp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</si>
  <si>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体育及旅游休闲用品,其他,建筑及装饰材料,照明产品,玻璃工艺品,电子消费品及信息产品,箱包,鞋,餐厨用具</t>
    </r>
  </si>
  <si>
    <t/>
    <r>
      <rPr>
        <u/>
        <sz val="10.5"/>
        <color theme="10"/>
        <rFont val="Calibri"/>
        <family val="2"/>
      </rPr>
      <t>franklyn_robinson@hotmail.com</t>
    </r>
  </si>
  <si>
    <t/>
    <r>
      <rPr>
        <u/>
        <sz val="10.5"/>
        <color theme="10"/>
        <rFont val="Calibri"/>
        <family val="2"/>
      </rPr>
      <t xml:space="preserve">CARIBBEAN ASIAN IMPORT/EXPORT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</si>
  <si>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五金,其他,医药保健品及医疗器械,家具,家居装饰品,家用纺织品,工具,玻璃工艺品,电子电气产品,餐厨用具</t>
    </r>
  </si>
  <si>
    <t/>
    <r>
      <rPr>
        <u/>
        <sz val="10.5"/>
        <color theme="10"/>
        <rFont val="Calibri"/>
        <family val="2"/>
      </rPr>
      <t>sabarainc@aol.com</t>
    </r>
  </si>
  <si>
    <t/>
    <r>
      <rPr>
        <u/>
        <sz val="10.5"/>
        <color theme="10"/>
        <rFont val="Calibri"/>
        <family val="2"/>
      </rPr>
      <t>SABARA</t>
    </r>
  </si>
  <si>
    <t/>
    <r>
      <rPr>
        <u/>
        <sz val="10.5"/>
        <color theme="10"/>
        <rFont val="Calibri"/>
        <family val="2"/>
      </rPr>
      <t xml:space="preserve">MAXIM S CATERERS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</si>
  <si>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个人护理用具,五金,其他,医药保健品及医疗器械,园林用品,家用电器,家用纺织品,工艺陶瓷,服装饰物及配件,玻璃工艺品,食品,餐厨用具</t>
    </r>
  </si>
  <si>
    <t/>
    <r>
      <rPr>
        <u/>
        <sz val="10.5"/>
        <color theme="10"/>
        <rFont val="Calibri"/>
        <family val="2"/>
      </rPr>
      <t>cherrychong@maxims.com.hk</t>
    </r>
  </si>
  <si>
    <t/>
    <r>
      <rPr>
        <u/>
        <sz val="10.5"/>
        <color theme="10"/>
        <rFont val="Calibri"/>
        <family val="2"/>
      </rPr>
      <t>http://www.maxims.com.hk</t>
    </r>
  </si>
  <si>
    <t/>
    <r>
      <rPr>
        <u/>
        <sz val="10.5"/>
        <color theme="10"/>
        <rFont val="Calibri"/>
        <family val="2"/>
      </rPr>
      <t xml:space="preserve">AFE INTL GROUP</t>
    </r>
  </si>
  <si>
    <t/>
    <r>
      <rPr>
        <u/>
        <sz val="10.5"/>
        <color theme="10"/>
        <rFont val="Calibri"/>
        <family val="2"/>
      </rPr>
      <t>frankiew@afeinternational.com</t>
    </r>
  </si>
  <si>
    <t/>
    <r>
      <rPr>
        <u/>
        <sz val="10.5"/>
        <color theme="10"/>
        <rFont val="Calibri"/>
        <family val="2"/>
      </rPr>
      <t>http://www.afeinternational.com</t>
    </r>
  </si>
  <si>
    <t/>
    <r>
      <rPr>
        <u/>
        <sz val="10.5"/>
        <color theme="10"/>
        <rFont val="Calibri"/>
        <family val="2"/>
      </rPr>
      <t xml:space="preserve">ROSA RAHARJA</t>
    </r>
  </si>
  <si>
    <t/>
    <r>
      <rPr>
        <u/>
        <sz val="10.5"/>
        <color theme="10"/>
        <rFont val="Calibri"/>
        <family val="2"/>
      </rPr>
      <t>http://www.rosaraharja.com</t>
    </r>
  </si>
  <si>
    <t/>
    <r>
      <rPr>
        <u/>
        <sz val="10.5"/>
        <color theme="10"/>
        <rFont val="Calibri"/>
        <family val="2"/>
      </rPr>
      <t>contact@rosaraharja.com</t>
    </r>
  </si>
  <si>
    <t/>
    <r>
      <rPr>
        <u/>
        <sz val="10.5"/>
        <color theme="10"/>
        <rFont val="Calibri"/>
        <family val="2"/>
      </rPr>
      <t>http://www.serviciosilimitados.net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</si>
  <si>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五金,其他,家用电器,工艺陶瓷,玩具,玻璃工艺品,礼品及赠品,钟表眼镜,餐厨用具</t>
    </r>
  </si>
  <si>
    <t/>
    <r>
      <rPr>
        <u/>
        <sz val="10.5"/>
        <color theme="10"/>
        <rFont val="Calibri"/>
        <family val="2"/>
      </rPr>
      <t>jaime@serviciosilimitados.net</t>
    </r>
  </si>
  <si>
    <t/>
    <r>
      <rPr>
        <u/>
        <sz val="10.5"/>
        <color theme="10"/>
        <rFont val="Calibri"/>
        <family val="2"/>
      </rPr>
      <t xml:space="preserve">SERVICIOS ILIMITADOS</t>
    </r>
  </si>
  <si>
    <t/>
    <r>
      <rPr>
        <u/>
        <sz val="10.5"/>
        <color theme="10"/>
        <rFont val="Calibri"/>
        <family val="2"/>
      </rPr>
      <t xml:space="preserve">THIBAULT MESSIER SAVARD ET ASSOCIES</t>
    </r>
  </si>
  <si>
    <t/>
    <r>
      <rPr>
        <u/>
        <sz val="10.5"/>
        <color theme="10"/>
        <rFont val="Calibri"/>
        <family val="2"/>
      </rPr>
      <t>bernard.thibault@tmsa.com</t>
    </r>
  </si>
  <si>
    <t/>
    <r>
      <rPr>
        <u/>
        <sz val="10.5"/>
        <color theme="10"/>
        <rFont val="Calibri"/>
        <family val="2"/>
      </rPr>
      <t>http://www.tmsa.com</t>
    </r>
  </si>
  <si>
    <t/>
    <r>
      <rPr>
        <u/>
        <sz val="10.5"/>
        <color theme="10"/>
        <rFont val="Calibri"/>
        <family val="2"/>
      </rPr>
      <t>MORDERN</t>
    </r>
  </si>
  <si>
    <t/>
    <r>
      <rPr>
        <u/>
        <sz val="10.5"/>
        <color theme="10"/>
        <rFont val="Calibri"/>
        <family val="2"/>
      </rPr>
      <t>wancy724@yahoo.com.hk</t>
    </r>
  </si>
  <si>
    <t/>
    <r>
      <rPr>
        <u/>
        <sz val="10.5"/>
        <color theme="10"/>
        <rFont val="Calibri"/>
        <family val="2"/>
      </rPr>
      <t>http://www.ctimail.com.hk</t>
    </r>
  </si>
  <si>
    <t/>
    <r>
      <rPr>
        <u/>
        <sz val="10.5"/>
        <color theme="10"/>
        <rFont val="Calibri"/>
        <family val="2"/>
      </rPr>
      <t>aly25la@aol.com</t>
    </r>
  </si>
  <si>
    <t/>
    <r>
      <rPr>
        <u/>
        <sz val="10.5"/>
        <color theme="10"/>
        <rFont val="Calibri"/>
        <family val="2"/>
      </rPr>
      <t xml:space="preserve">FACTORY OUTLET</t>
    </r>
  </si>
  <si>
    <t/>
    <r>
      <rPr>
        <u/>
        <sz val="10.5"/>
        <color theme="10"/>
        <rFont val="Calibri"/>
        <family val="2"/>
      </rPr>
      <t>http://www.zmex.net</t>
    </r>
  </si>
  <si>
    <t/>
    <r>
      <rPr>
        <u/>
        <sz val="10.5"/>
        <color theme="10"/>
        <rFont val="Calibri"/>
        <family val="2"/>
      </rPr>
      <t>SNAPDRAPE</t>
    </r>
  </si>
  <si>
    <t/>
    <r>
      <rPr>
        <u/>
        <sz val="10.5"/>
        <color theme="10"/>
        <rFont val="Calibri"/>
        <family val="2"/>
      </rPr>
      <t xml:space="preserve">GOLDMAN &amp; MORGEN</t>
    </r>
  </si>
  <si>
    <t/>
    <r>
      <rPr>
        <u/>
        <sz val="10.5"/>
        <color theme="10"/>
        <rFont val="Calibri"/>
        <family val="2"/>
      </rPr>
      <t>lavie.int@vericon.net</t>
    </r>
  </si>
  <si>
    <t/>
    <r>
      <rPr>
        <u/>
        <sz val="10.5"/>
        <color theme="10"/>
        <rFont val="Calibri"/>
        <family val="2"/>
      </rPr>
      <t>http://www.vericon.net</t>
    </r>
  </si>
  <si>
    <t/>
    <r>
      <rPr>
        <u/>
        <sz val="10.5"/>
        <color theme="10"/>
        <rFont val="Calibri"/>
        <family val="2"/>
      </rPr>
      <t>SARAWAK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</si>
  <si>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五金,其他,家具,家用纺织品,工具,玩具,礼品及赠品,节日用品,钟表眼镜,餐厨用具</t>
    </r>
  </si>
  <si>
    <t/>
    <r>
      <rPr>
        <u/>
        <sz val="10.5"/>
        <color theme="10"/>
        <rFont val="Calibri"/>
        <family val="2"/>
      </rPr>
      <t>dorastan@netscape.net</t>
    </r>
  </si>
  <si>
    <t/>
    <r>
      <rPr>
        <u/>
        <sz val="10.5"/>
        <color theme="10"/>
        <rFont val="Calibri"/>
        <family val="2"/>
      </rPr>
      <t>http://www.d-s.dk</t>
    </r>
  </si>
  <si>
    <t/>
    <r>
      <rPr>
        <u/>
        <sz val="10.5"/>
        <color theme="10"/>
        <rFont val="Calibri"/>
        <family val="2"/>
      </rPr>
      <t>gs@groenbech-sons.dk</t>
    </r>
  </si>
  <si>
    <t/>
    <r>
      <rPr>
        <u/>
        <sz val="10.5"/>
        <color theme="10"/>
        <rFont val="Calibri"/>
        <family val="2"/>
      </rPr>
      <t xml:space="preserve">GROENBECH &amp; SOENNER</t>
    </r>
  </si>
  <si>
    <t/>
    <r>
      <rPr>
        <u/>
        <sz val="10.5"/>
        <color theme="10"/>
        <rFont val="Calibri"/>
        <family val="2"/>
      </rPr>
      <t>http://www.agio.com.hk</t>
    </r>
  </si>
  <si>
    <t/>
    <r>
      <rPr>
        <u/>
        <sz val="10.5"/>
        <color theme="10"/>
        <rFont val="Calibri"/>
        <family val="2"/>
      </rPr>
      <t>connie.auyeung@shian.com.hk</t>
    </r>
  </si>
  <si>
    <t/>
    <r>
      <rPr>
        <u/>
        <sz val="10.5"/>
        <color theme="10"/>
        <rFont val="Calibri"/>
        <family val="2"/>
      </rPr>
      <t xml:space="preserve">AGIO INTERNATIONAL</t>
    </r>
  </si>
  <si>
    <t/>
    <r>
      <rPr>
        <u/>
        <sz val="10.5"/>
        <color theme="10"/>
        <rFont val="Calibri"/>
        <family val="2"/>
      </rPr>
      <t xml:space="preserve">PT ABHARINA USAHA MULIA</t>
    </r>
  </si>
  <si>
    <t/>
    <r>
      <rPr>
        <u/>
        <sz val="10.5"/>
        <color theme="10"/>
        <rFont val="Calibri"/>
        <family val="2"/>
      </rPr>
      <t>.fredtj8@cbn.net.id</t>
    </r>
  </si>
  <si>
    <t/>
    <r>
      <rPr>
        <u/>
        <sz val="10.5"/>
        <color theme="10"/>
        <rFont val="Calibri"/>
        <family val="2"/>
      </rPr>
      <t xml:space="preserve">SELLER PLAST</t>
    </r>
  </si>
  <si>
    <t/>
    <r>
      <rPr>
        <u/>
        <sz val="10.5"/>
        <color theme="10"/>
        <rFont val="Calibri"/>
        <family val="2"/>
      </rPr>
      <t>http://www.sun-new.com</t>
    </r>
  </si>
  <si>
    <t/>
    <r>
      <rPr>
        <u/>
        <sz val="10.5"/>
        <color theme="10"/>
        <rFont val="Calibri"/>
        <family val="2"/>
      </rPr>
      <t xml:space="preserve">SUN NEW STAINLESS STEEL INDUSTRIES</t>
    </r>
  </si>
  <si>
    <t/>
    <r>
      <rPr>
        <u/>
        <sz val="10.5"/>
        <color theme="10"/>
        <rFont val="Calibri"/>
        <family val="2"/>
      </rPr>
      <t>michael@buffaloworld.com</t>
    </r>
    <r>
      <t>.tw</t>
    </r>
  </si>
  <si>
    <t/>
    <r>
      <rPr>
        <u/>
        <sz val="10.5"/>
        <color theme="10"/>
        <rFont val="Calibri"/>
        <family val="2"/>
      </rPr>
      <t>http://www.savingshippingusa.com</t>
    </r>
  </si>
  <si>
    <t/>
    <r>
      <rPr>
        <u/>
        <sz val="10.5"/>
        <color theme="10"/>
        <rFont val="Calibri"/>
        <family val="2"/>
      </rPr>
      <t xml:space="preserve">SAVING SHIPPING &amp; FORWARDING</t>
    </r>
  </si>
  <si>
    <t/>
    <r>
      <rPr>
        <u/>
        <sz val="10.5"/>
        <color theme="10"/>
        <rFont val="Calibri"/>
        <family val="2"/>
      </rPr>
      <t xml:space="preserve">AHMED J EL-ZEINY</t>
    </r>
  </si>
  <si>
    <t/>
    <r>
      <rPr>
        <u/>
        <sz val="10.5"/>
        <color theme="10"/>
        <rFont val="Calibri"/>
        <family val="2"/>
      </rPr>
      <t>ahmedzeiny@hotmail.com</t>
    </r>
  </si>
  <si>
    <t/>
    <r>
      <rPr>
        <u/>
        <sz val="10.5"/>
        <color theme="10"/>
        <rFont val="Calibri"/>
        <family val="2"/>
      </rPr>
      <t xml:space="preserve">CITY KIOSKEN</t>
    </r>
  </si>
  <si>
    <t/>
    <r>
      <rPr>
        <u/>
        <sz val="10.5"/>
        <color theme="10"/>
        <rFont val="Calibri"/>
        <family val="2"/>
      </rPr>
      <t>byens.koereskole@city.dk</t>
    </r>
  </si>
  <si>
    <t/>
    <r>
      <rPr>
        <u/>
        <sz val="10.5"/>
        <color theme="10"/>
        <rFont val="Calibri"/>
        <family val="2"/>
      </rPr>
      <t>http://www.city.dk</t>
    </r>
  </si>
  <si>
    <t/>
    <r>
      <rPr>
        <u/>
        <sz val="10.5"/>
        <color theme="10"/>
        <rFont val="Calibri"/>
        <family val="2"/>
      </rPr>
      <t>SIZKAANDCO</t>
    </r>
  </si>
  <si>
    <t/>
    <r>
      <rPr>
        <u/>
        <sz val="10.5"/>
        <color theme="10"/>
        <rFont val="Calibri"/>
        <family val="2"/>
      </rPr>
      <t>sizkaandco@free.fr</t>
    </r>
  </si>
  <si>
    <t/>
    <r>
      <rPr>
        <u/>
        <sz val="10.5"/>
        <color theme="10"/>
        <rFont val="Calibri"/>
        <family val="2"/>
      </rPr>
      <t>STAALMEX</t>
    </r>
  </si>
  <si>
    <t/>
    <r>
      <rPr>
        <u/>
        <sz val="10.5"/>
        <color theme="10"/>
        <rFont val="Calibri"/>
        <family val="2"/>
      </rPr>
      <t>info@staalmex.nl</t>
    </r>
  </si>
  <si>
    <t/>
    <r>
      <rPr>
        <u/>
        <sz val="10.5"/>
        <color theme="10"/>
        <rFont val="Calibri"/>
        <family val="2"/>
      </rPr>
      <t>http://www.staalmex.nl</t>
    </r>
  </si>
  <si>
    <t/>
    <r>
      <rPr>
        <u/>
        <sz val="10.5"/>
        <color theme="10"/>
        <rFont val="Calibri"/>
        <family val="2"/>
      </rPr>
      <t>rajchugh@aatrading20.com</t>
    </r>
  </si>
  <si>
    <t/>
    <r>
      <rPr>
        <u/>
        <sz val="10.5"/>
        <color theme="10"/>
        <rFont val="Calibri"/>
        <family val="2"/>
      </rPr>
      <t>http://www.aatrading20.com</t>
    </r>
  </si>
  <si>
    <t/>
    <r>
      <rPr>
        <u/>
        <sz val="10.5"/>
        <color theme="10"/>
        <rFont val="Calibri"/>
        <family val="2"/>
      </rPr>
      <t xml:space="preserve">A &amp; A TRADING</t>
    </r>
  </si>
  <si>
    <t/>
    <r>
      <rPr>
        <u/>
        <sz val="10.5"/>
        <color theme="10"/>
        <rFont val="Calibri"/>
        <family val="2"/>
      </rPr>
      <t xml:space="preserve">C PARSRAM &amp;</t>
    </r>
  </si>
  <si>
    <t/>
    <r>
      <rPr>
        <u/>
        <sz val="10.5"/>
        <color theme="10"/>
        <rFont val="Calibri"/>
        <family val="2"/>
      </rPr>
      <t>http://www.jkclub.com.hk</t>
    </r>
  </si>
  <si>
    <t/>
    <r>
      <rPr>
        <u/>
        <sz val="10.5"/>
        <color theme="10"/>
        <rFont val="Calibri"/>
        <family val="2"/>
      </rPr>
      <t xml:space="preserve">CARPENTER DEVELOPMENT</t>
    </r>
  </si>
  <si>
    <t/>
    <r>
      <rPr>
        <u/>
        <sz val="10.5"/>
        <color theme="10"/>
        <rFont val="Calibri"/>
        <family val="2"/>
      </rPr>
      <t>tj@jkclub.com.hk</t>
    </r>
  </si>
  <si>
    <t/>
    <r>
      <rPr>
        <u/>
        <sz val="10.5"/>
        <color theme="10"/>
        <rFont val="Calibri"/>
        <family val="2"/>
      </rPr>
      <t>jan@ashdene.com.au</t>
    </r>
  </si>
  <si>
    <t/>
    <r>
      <rPr>
        <u/>
        <sz val="10.5"/>
        <color theme="10"/>
        <rFont val="Calibri"/>
        <family val="2"/>
      </rPr>
      <t xml:space="preserve">ASHDENE MANUFACTURING</t>
    </r>
  </si>
  <si>
    <t/>
    <r>
      <rPr>
        <u/>
        <sz val="10.5"/>
        <color theme="10"/>
        <rFont val="Calibri"/>
        <family val="2"/>
      </rPr>
      <t>http://www.ashdene.com.au</t>
    </r>
  </si>
  <si>
    <t/>
    <r>
      <rPr>
        <u/>
        <sz val="10.5"/>
        <color theme="10"/>
        <rFont val="Calibri"/>
        <family val="2"/>
      </rPr>
      <t xml:space="preserve">APPLICA CONSUMER PRODUCTS</t>
    </r>
  </si>
  <si>
    <t/>
    <r>
      <rPr>
        <u/>
        <sz val="10.5"/>
        <color theme="10"/>
        <rFont val="Calibri"/>
        <family val="2"/>
      </rPr>
      <t>alice.mensch@applicamail.com</t>
    </r>
  </si>
  <si>
    <t/>
    <r>
      <rPr>
        <u/>
        <sz val="10.5"/>
        <color theme="10"/>
        <rFont val="Calibri"/>
        <family val="2"/>
      </rPr>
      <t>http://www.applicainc.com</t>
    </r>
  </si>
  <si>
    <t/>
    <r>
      <rPr>
        <u/>
        <sz val="10.5"/>
        <color theme="10"/>
        <rFont val="Calibri"/>
        <family val="2"/>
      </rPr>
      <t xml:space="preserve">POLARIS POOL SYSTEMS</t>
    </r>
  </si>
  <si>
    <t/>
    <r>
      <rPr>
        <u/>
        <sz val="10.5"/>
        <color theme="10"/>
        <rFont val="Calibri"/>
        <family val="2"/>
      </rPr>
      <t>dsheppard@polarispool.com</t>
    </r>
  </si>
  <si>
    <t/>
    <r>
      <rPr>
        <u/>
        <sz val="10.5"/>
        <color theme="10"/>
        <rFont val="Calibri"/>
        <family val="2"/>
      </rPr>
      <t>http://www.polarispool.com</t>
    </r>
  </si>
  <si>
    <t/>
    <r>
      <rPr>
        <u/>
        <sz val="10.5"/>
        <color theme="10"/>
        <rFont val="Calibri"/>
        <family val="2"/>
      </rPr>
      <t>sales@van-kempen.nl</t>
    </r>
  </si>
  <si>
    <t/>
    <r>
      <rPr>
        <u/>
        <sz val="10.5"/>
        <color theme="10"/>
        <rFont val="Calibri"/>
        <family val="2"/>
      </rPr>
      <t>http://www.van-kempen.nl</t>
    </r>
  </si>
  <si>
    <t/>
    <r>
      <rPr>
        <u/>
        <sz val="10.5"/>
        <color theme="10"/>
        <rFont val="Calibri"/>
        <family val="2"/>
      </rPr>
      <t xml:space="preserve">G C VAN KEMPEN</t>
    </r>
  </si>
  <si>
    <t/>
    <r>
      <rPr>
        <u/>
        <sz val="10.5"/>
        <color theme="10"/>
        <rFont val="Calibri"/>
        <family val="2"/>
      </rPr>
      <t xml:space="preserve">RUIZ &amp; MELE</t>
    </r>
  </si>
  <si>
    <t/>
    <r>
      <rPr>
        <u/>
        <sz val="10.5"/>
        <color theme="10"/>
        <rFont val="Calibri"/>
        <family val="2"/>
      </rPr>
      <t>marktobey@msn.com</t>
    </r>
  </si>
  <si>
    <t/>
    <r>
      <rPr>
        <u/>
        <sz val="10.5"/>
        <color theme="10"/>
        <rFont val="Calibri"/>
        <family val="2"/>
      </rPr>
      <t xml:space="preserve">HOCOM INTERNATIONAL</t>
    </r>
  </si>
  <si>
    <t/>
    <r>
      <rPr>
        <u/>
        <sz val="10.5"/>
        <color theme="10"/>
        <rFont val="Calibri"/>
        <family val="2"/>
      </rPr>
      <t>hocom@netvigator.com</t>
    </r>
  </si>
  <si>
    <t/>
    <r>
      <rPr>
        <u/>
        <sz val="10.5"/>
        <color theme="10"/>
        <rFont val="Calibri"/>
        <family val="2"/>
      </rPr>
      <t xml:space="preserve">HENNING BUSINESS DEVELOPMENT</t>
    </r>
  </si>
  <si>
    <t/>
    <r>
      <rPr>
        <u/>
        <sz val="10.5"/>
        <color theme="10"/>
        <rFont val="Calibri"/>
        <family val="2"/>
      </rPr>
      <t>henning@shaw.ca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</si>
  <si>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体育及旅游休闲用品,其他,医药保健品及医疗器械,工艺陶瓷,建筑及装饰材料,玻璃工艺品,箱包,餐厨用具</t>
    </r>
  </si>
  <si>
    <t/>
    <r>
      <rPr>
        <u/>
        <sz val="10.5"/>
        <color theme="10"/>
        <rFont val="Calibri"/>
        <family val="2"/>
      </rPr>
      <t>http://www.henning.ca</t>
    </r>
  </si>
  <si>
    <t/>
    <r>
      <rPr>
        <u/>
        <sz val="10.5"/>
        <color theme="10"/>
        <rFont val="Calibri"/>
        <family val="2"/>
      </rPr>
      <t>http://www.hagebau.de</t>
    </r>
  </si>
  <si>
    <t/>
    <r>
      <rPr>
        <u/>
        <sz val="10.5"/>
        <color theme="10"/>
        <rFont val="Calibri"/>
        <family val="2"/>
      </rPr>
      <t xml:space="preserve">HAGEBAU HANDELSGES MBH &amp;</t>
    </r>
  </si>
  <si>
    <t/>
    <r>
      <rPr>
        <u/>
        <sz val="10.5"/>
        <color theme="10"/>
        <rFont val="Calibri"/>
        <family val="2"/>
      </rPr>
      <t>bernd.glief@hagebau.de</t>
    </r>
  </si>
  <si>
    <t/>
    <r>
      <rPr>
        <u/>
        <sz val="10.5"/>
        <color theme="10"/>
        <rFont val="Calibri"/>
        <family val="2"/>
      </rPr>
      <t>http://www.savodt.fi</t>
    </r>
  </si>
  <si>
    <t/>
    <r>
      <rPr>
        <u/>
        <sz val="10.5"/>
        <color theme="10"/>
        <rFont val="Calibri"/>
        <family val="2"/>
      </rPr>
      <t xml:space="preserve">SAVO DESIGN &amp; TECHNIC</t>
    </r>
  </si>
  <si>
    <t/>
    <r>
      <rPr>
        <u/>
        <sz val="10.5"/>
        <color theme="10"/>
        <rFont val="Calibri"/>
        <family val="2"/>
      </rPr>
      <t>savo@savodt.fi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</si>
  <si>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体育及旅游休闲用品,其他,园林用品,家具,工艺陶瓷,服装饰物及配件,玻璃工艺品,箱包,鞋,食品,餐厨用具</t>
    </r>
  </si>
  <si>
    <t/>
    <r>
      <rPr>
        <u/>
        <sz val="10.5"/>
        <color theme="10"/>
        <rFont val="Calibri"/>
        <family val="2"/>
      </rPr>
      <t>kaiserco@public.fz.fj</t>
    </r>
    <r>
      <t>..cn</t>
    </r>
  </si>
  <si>
    <t/>
    <r>
      <rPr>
        <u/>
        <sz val="10.5"/>
        <color theme="10"/>
        <rFont val="Calibri"/>
        <family val="2"/>
      </rPr>
      <t>http://www.kaiserco2000.com</t>
    </r>
  </si>
  <si>
    <t/>
    <r>
      <rPr>
        <u/>
        <sz val="10.5"/>
        <color theme="10"/>
        <rFont val="Calibri"/>
        <family val="2"/>
      </rPr>
      <t xml:space="preserve">KAISERCO IMPORT &amp; EXPORT</t>
    </r>
  </si>
  <si>
    <t/>
    <r>
      <rPr>
        <u/>
        <sz val="10.5"/>
        <color theme="10"/>
        <rFont val="Calibri"/>
        <family val="2"/>
      </rPr>
      <t>http://www.kelloggs.ca</t>
    </r>
  </si>
  <si>
    <t/>
    <r>
      <rPr>
        <u/>
        <sz val="10.5"/>
        <color theme="10"/>
        <rFont val="Calibri"/>
        <family val="2"/>
      </rPr>
      <t xml:space="preserve">KELLOGG CANADA</t>
    </r>
  </si>
  <si>
    <t/>
    <r>
      <rPr>
        <u/>
        <sz val="10.5"/>
        <color theme="10"/>
        <rFont val="Calibri"/>
        <family val="2"/>
      </rPr>
      <t xml:space="preserve">ADVANCE EXPORTS NZ</t>
    </r>
  </si>
  <si>
    <t/>
    <r>
      <rPr>
        <u/>
        <sz val="10.5"/>
        <color theme="10"/>
        <rFont val="Calibri"/>
        <family val="2"/>
      </rPr>
      <t>advexp@xtra.co.nz</t>
    </r>
  </si>
  <si>
    <t/>
    <r>
      <rPr>
        <u/>
        <sz val="10.5"/>
        <color theme="10"/>
        <rFont val="Calibri"/>
        <family val="2"/>
      </rPr>
      <t xml:space="preserve">DECATO INTERNATIONAL</t>
    </r>
  </si>
  <si>
    <t/>
    <r>
      <rPr>
        <u/>
        <sz val="10.5"/>
        <color theme="10"/>
        <rFont val="Calibri"/>
        <family val="2"/>
      </rPr>
      <t>decatointl@hotmail.com</t>
    </r>
  </si>
  <si>
    <t/>
    <r>
      <rPr>
        <u/>
        <sz val="10.5"/>
        <color theme="10"/>
        <rFont val="Calibri"/>
        <family val="2"/>
      </rPr>
      <t>http://www.decatointl.com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</si>
  <si>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其他,化工产品,家具,家居装饰品,家用电器,服装饰物及配件,玩具,玻璃工艺品,箱包,食品,餐厨用具</t>
    </r>
  </si>
  <si>
    <t/>
    <r>
      <rPr>
        <u/>
        <sz val="10.5"/>
        <color theme="10"/>
        <rFont val="Calibri"/>
        <family val="2"/>
      </rPr>
      <t>alwellrich@hotmail.com</t>
    </r>
  </si>
  <si>
    <t/>
    <r>
      <rPr>
        <u/>
        <sz val="10.5"/>
        <color theme="10"/>
        <rFont val="Calibri"/>
        <family val="2"/>
      </rPr>
      <t xml:space="preserve">ALWELLRICH (S)</t>
    </r>
  </si>
  <si>
    <t/>
    <r>
      <rPr>
        <u/>
        <sz val="10.5"/>
        <color theme="10"/>
        <rFont val="Calibri"/>
        <family val="2"/>
      </rPr>
      <t>aroix@avantiproducts.com</t>
    </r>
  </si>
  <si>
    <t/>
    <r>
      <rPr>
        <u/>
        <sz val="10.5"/>
        <color theme="10"/>
        <rFont val="Calibri"/>
        <family val="2"/>
      </rPr>
      <t xml:space="preserve">AVANTI PRODUCTS</t>
    </r>
  </si>
  <si>
    <t/>
    <r>
      <rPr>
        <u/>
        <sz val="10.5"/>
        <color theme="10"/>
        <rFont val="Calibri"/>
        <family val="2"/>
      </rPr>
      <t>http://www.avantiproducts.com</t>
    </r>
  </si>
  <si>
    <t/>
    <r>
      <rPr>
        <u/>
        <sz val="10.5"/>
        <color theme="10"/>
        <rFont val="Calibri"/>
        <family val="2"/>
      </rPr>
      <t>http://www.citycentre.com.kw</t>
    </r>
  </si>
  <si>
    <t/>
    <r>
      <rPr>
        <u/>
        <sz val="10.5"/>
        <color theme="10"/>
        <rFont val="Calibri"/>
        <family val="2"/>
      </rPr>
      <t>maxim@citycentre.com.kw</t>
    </r>
  </si>
  <si>
    <t/>
    <r>
      <rPr>
        <u/>
        <sz val="10.5"/>
        <color theme="10"/>
        <rFont val="Calibri"/>
        <family val="2"/>
      </rPr>
      <t xml:space="preserve">CITY CENTRE FOR GENERAL TRADING</t>
    </r>
  </si>
  <si>
    <t/>
    <r>
      <rPr>
        <u/>
        <sz val="10.5"/>
        <color theme="10"/>
        <rFont val="Calibri"/>
        <family val="2"/>
      </rPr>
      <t>mable.kwan@rubbermaid.com</t>
    </r>
  </si>
  <si>
    <t/>
    <r>
      <rPr>
        <u/>
        <sz val="10.5"/>
        <color theme="10"/>
        <rFont val="Calibri"/>
        <family val="2"/>
      </rPr>
      <t xml:space="preserve">NEWELL RUBBERMAID</t>
    </r>
  </si>
  <si>
    <t/>
    <r>
      <rPr>
        <u/>
        <sz val="10.5"/>
        <color theme="10"/>
        <rFont val="Calibri"/>
        <family val="2"/>
      </rPr>
      <t>http://www.rubbermaid.com</t>
    </r>
  </si>
  <si>
    <t/>
    <r>
      <rPr>
        <u/>
        <sz val="10.5"/>
        <color theme="10"/>
        <rFont val="Calibri"/>
        <family val="2"/>
      </rPr>
      <t xml:space="preserve">SAEAM INDUSTRIAL</t>
    </r>
  </si>
  <si>
    <t/>
    <r>
      <rPr>
        <u/>
        <sz val="10.5"/>
        <color theme="10"/>
        <rFont val="Calibri"/>
        <family val="2"/>
      </rPr>
      <t>saeam@kotis.net</t>
    </r>
  </si>
  <si>
    <t/>
    <r>
      <rPr>
        <u/>
        <sz val="10.5"/>
        <color theme="10"/>
        <rFont val="Calibri"/>
        <family val="2"/>
      </rPr>
      <t>http://www.trost.de</t>
    </r>
  </si>
  <si>
    <t/>
    <r>
      <rPr>
        <u/>
        <sz val="10.5"/>
        <color theme="10"/>
        <rFont val="Calibri"/>
        <family val="2"/>
      </rPr>
      <t xml:space="preserve">TROST GMBH &amp;</t>
    </r>
  </si>
  <si>
    <t/>
    <r>
      <rPr>
        <u/>
        <sz val="10.5"/>
        <color theme="10"/>
        <rFont val="Calibri"/>
        <family val="2"/>
      </rPr>
      <t xml:space="preserve">
ALL WAYS FWDG</t>
    </r>
  </si>
  <si>
    <t/>
    <r>
      <rPr>
        <u/>
        <sz val="10.5"/>
        <color theme="10"/>
        <rFont val="Calibri"/>
        <family val="2"/>
      </rPr>
      <t>http://www.klann.de</t>
    </r>
  </si>
  <si>
    <t/>
    <r>
      <rPr>
        <u/>
        <sz val="10.5"/>
        <color theme="10"/>
        <rFont val="Calibri"/>
        <family val="2"/>
      </rPr>
      <t>lothar.kuenzig@klann.de</t>
    </r>
  </si>
  <si>
    <t/>
    <r>
      <rPr>
        <u/>
        <sz val="10.5"/>
        <color theme="10"/>
        <rFont val="Calibri"/>
        <family val="2"/>
      </rPr>
      <t xml:space="preserve">KLANN VERPACKUNGEN</t>
    </r>
  </si>
  <si>
    <t/>
    <r>
      <rPr>
        <u/>
        <sz val="10.5"/>
        <color theme="10"/>
        <rFont val="Calibri"/>
        <family val="2"/>
      </rPr>
      <t>m2005_ragheb@yahoo.com</t>
    </r>
  </si>
  <si>
    <t/>
    <r>
      <rPr>
        <u/>
        <sz val="10.5"/>
        <color theme="10"/>
        <rFont val="Calibri"/>
        <family val="2"/>
      </rPr>
      <t xml:space="preserve">REEM TRADE IMPORT &amp; EXPORT</t>
    </r>
  </si>
  <si>
    <t/>
    <r>
      <rPr>
        <u/>
        <sz val="10.5"/>
        <color theme="10"/>
        <rFont val="Calibri"/>
        <family val="2"/>
      </rPr>
      <t xml:space="preserve">TAIPAN EXPORTS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</si>
  <si>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体育及旅游休闲用品,其他,医药保健品及医疗器械,园林用品,家具,家用电器,玩具,玻璃工艺品,电子电气产品,节日用品,餐厨用具</t>
    </r>
  </si>
  <si>
    <t/>
    <r>
      <rPr>
        <u/>
        <sz val="10.5"/>
        <color theme="10"/>
        <rFont val="Calibri"/>
        <family val="2"/>
      </rPr>
      <t>taipanhk@netvigator.com</t>
    </r>
  </si>
  <si>
    <t/>
    <r>
      <rPr>
        <u/>
        <sz val="10.5"/>
        <color theme="10"/>
        <rFont val="Calibri"/>
        <family val="2"/>
      </rPr>
      <t>http://www.taipanexports.com</t>
    </r>
  </si>
  <si>
    <t/>
    <r>
      <rPr>
        <u/>
        <sz val="10.5"/>
        <color theme="10"/>
        <rFont val="Calibri"/>
        <family val="2"/>
      </rPr>
      <t>tenk@tenk.co</t>
    </r>
    <r>
      <t>.kr</t>
    </r>
  </si>
  <si>
    <t/>
    <r>
      <rPr>
        <u/>
        <sz val="10.5"/>
        <color theme="10"/>
        <rFont val="Calibri"/>
        <family val="2"/>
      </rPr>
      <t xml:space="preserve">BOGO ENTERPRISE</t>
    </r>
  </si>
  <si>
    <t/>
    <r>
      <rPr>
        <u/>
        <sz val="10.5"/>
        <color theme="10"/>
        <rFont val="Calibri"/>
        <family val="2"/>
      </rPr>
      <t>http://www.tenk.co.kr</t>
    </r>
  </si>
  <si>
    <t/>
    <r>
      <rPr>
        <u/>
        <sz val="10.5"/>
        <color theme="10"/>
        <rFont val="Calibri"/>
        <family val="2"/>
      </rPr>
      <t>http://www.cell-center.com</t>
    </r>
  </si>
  <si>
    <t/>
    <r>
      <rPr>
        <u/>
        <sz val="10.5"/>
        <color theme="10"/>
        <rFont val="Calibri"/>
        <family val="2"/>
      </rPr>
      <t xml:space="preserve">CV CELL CENTER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</si>
  <si>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五金,体育及旅游休闲用品,其他,家用电器,服装饰物及配件,照明产品,电子消费品及信息产品,箱包,鞋,食品,餐厨用具</t>
    </r>
  </si>
  <si>
    <t/>
    <r>
      <rPr>
        <u/>
        <sz val="10.5"/>
        <color theme="10"/>
        <rFont val="Calibri"/>
        <family val="2"/>
      </rPr>
      <t>willy@cell-center.com</t>
    </r>
  </si>
  <si>
    <t/>
    <r>
      <rPr>
        <u/>
        <sz val="10.5"/>
        <color theme="10"/>
        <rFont val="Calibri"/>
        <family val="2"/>
      </rPr>
      <t>eastmandelhi@impexeastman.com</t>
    </r>
  </si>
  <si>
    <t/>
    <r>
      <rPr>
        <u/>
        <sz val="10.5"/>
        <color theme="10"/>
        <rFont val="Calibri"/>
        <family val="2"/>
      </rPr>
      <t>http://www.impexeastman.com</t>
    </r>
  </si>
  <si>
    <t/>
    <r>
      <rPr>
        <u/>
        <sz val="10.5"/>
        <color theme="10"/>
        <rFont val="Calibri"/>
        <family val="2"/>
      </rPr>
      <t xml:space="preserve">EASTMAN IMPEX</t>
    </r>
  </si>
  <si>
    <t/>
    <r>
      <rPr>
        <u/>
        <sz val="10.5"/>
        <color theme="10"/>
        <rFont val="Calibri"/>
        <family val="2"/>
      </rPr>
      <t xml:space="preserve">SHIN IL 厨房百货店</t>
    </r>
  </si>
  <si>
    <t/>
    <r>
      <rPr>
        <u/>
        <sz val="10.5"/>
        <color theme="10"/>
        <rFont val="Calibri"/>
        <family val="2"/>
      </rPr>
      <t>http://www.zj.gov.cn</t>
    </r>
  </si>
  <si>
    <t/>
    <r>
      <rPr>
        <u/>
        <sz val="10.5"/>
        <color theme="10"/>
        <rFont val="Calibri"/>
        <family val="2"/>
      </rPr>
      <t xml:space="preserve">JUVENIA S P R L</t>
    </r>
  </si>
  <si>
    <t/>
    <r>
      <rPr>
        <u/>
        <sz val="10.5"/>
        <color theme="10"/>
        <rFont val="Calibri"/>
        <family val="2"/>
      </rPr>
      <t>FONIDUL</t>
    </r>
  </si>
  <si>
    <t/>
    <r>
      <rPr>
        <u/>
        <sz val="10.5"/>
        <color theme="10"/>
        <rFont val="Calibri"/>
        <family val="2"/>
      </rPr>
      <t>FLEXICO</t>
    </r>
  </si>
  <si>
    <t/>
    <r>
      <rPr>
        <u/>
        <sz val="10.5"/>
        <color theme="10"/>
        <rFont val="Calibri"/>
        <family val="2"/>
      </rPr>
      <t>http://www.matavnet.hu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</si>
  <si>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其他,大型机械及设备,工具,服装饰物及配件,照明产品,电子电气产品,箱包,鞋,餐厨用具</t>
    </r>
  </si>
  <si>
    <t/>
    <r>
      <rPr>
        <u/>
        <sz val="10.5"/>
        <color theme="10"/>
        <rFont val="Calibri"/>
        <family val="2"/>
      </rPr>
      <t>flexico@matavnet.hu</t>
    </r>
  </si>
  <si>
    <t/>
    <r>
      <rPr>
        <u/>
        <sz val="10.5"/>
        <color theme="10"/>
        <rFont val="Calibri"/>
        <family val="2"/>
      </rPr>
      <t>daniel.bauw@gbe_eda.com</t>
    </r>
  </si>
  <si>
    <t/>
    <r>
      <rPr>
        <u/>
        <sz val="10.5"/>
        <color theme="10"/>
        <rFont val="Calibri"/>
        <family val="2"/>
      </rPr>
      <t>AGRALE</t>
    </r>
  </si>
  <si>
    <t/>
    <r>
      <rPr>
        <u/>
        <sz val="10.5"/>
        <color theme="10"/>
        <rFont val="Calibri"/>
        <family val="2"/>
      </rPr>
      <t xml:space="preserve">AUTOMODE SDN</t>
    </r>
  </si>
  <si>
    <t/>
    <r>
      <rPr>
        <u/>
        <sz val="10.5"/>
        <color theme="10"/>
        <rFont val="Calibri"/>
        <family val="2"/>
      </rPr>
      <t>.automode@streamyx.com</t>
    </r>
  </si>
  <si>
    <t/>
    <r>
      <rPr>
        <u/>
        <sz val="10.5"/>
        <color theme="10"/>
        <rFont val="Calibri"/>
        <family val="2"/>
      </rPr>
      <t>KISHYAM</t>
    </r>
  </si>
  <si>
    <t/>
    <r>
      <rPr>
        <u/>
        <sz val="10.5"/>
        <color theme="10"/>
        <rFont val="Calibri"/>
        <family val="2"/>
      </rPr>
      <t>kishyam_mab@yahoo.com</t>
    </r>
  </si>
  <si>
    <t/>
    <r>
      <rPr>
        <u/>
        <sz val="10.5"/>
        <color theme="10"/>
        <rFont val="Calibri"/>
        <family val="2"/>
      </rPr>
      <t>http://www.carmen.nl</t>
    </r>
  </si>
  <si>
    <t/>
    <r>
      <rPr>
        <u/>
        <sz val="10.5"/>
        <color theme="10"/>
        <rFont val="Calibri"/>
        <family val="2"/>
      </rPr>
      <t xml:space="preserve">CARMEN NEDERLAND</t>
    </r>
  </si>
  <si>
    <t/>
    <r>
      <rPr>
        <u/>
        <sz val="10.5"/>
        <color theme="10"/>
        <rFont val="Calibri"/>
        <family val="2"/>
      </rPr>
      <t xml:space="preserve">BRANDS INTERNATIONAL</t>
    </r>
  </si>
  <si>
    <t/>
    <r>
      <rPr>
        <u/>
        <sz val="10.5"/>
        <color theme="10"/>
        <rFont val="Calibri"/>
        <family val="2"/>
      </rPr>
      <t>http://www.brandsint.com</t>
    </r>
  </si>
  <si>
    <t/>
    <r>
      <rPr>
        <u/>
        <sz val="10.5"/>
        <color theme="10"/>
        <rFont val="Calibri"/>
        <family val="2"/>
      </rPr>
      <t>james.allen@brandsint.com</t>
    </r>
  </si>
  <si>
    <t/>
    <r>
      <rPr>
        <u/>
        <sz val="10.5"/>
        <color theme="10"/>
        <rFont val="Calibri"/>
        <family val="2"/>
      </rPr>
      <t>RODELLE</t>
    </r>
  </si>
  <si>
    <t/>
    <r>
      <rPr>
        <u/>
        <sz val="10.5"/>
        <color theme="10"/>
        <rFont val="Calibri"/>
        <family val="2"/>
      </rPr>
      <t>http://www.rodelle.com</t>
    </r>
  </si>
  <si>
    <t/>
    <r>
      <rPr>
        <u/>
        <sz val="10.5"/>
        <color theme="10"/>
        <rFont val="Calibri"/>
        <family val="2"/>
      </rPr>
      <t>info@rodelle.be</t>
    </r>
  </si>
  <si>
    <t/>
    <r>
      <rPr>
        <u/>
        <sz val="10.5"/>
        <color theme="10"/>
        <rFont val="Calibri"/>
        <family val="2"/>
      </rPr>
      <t>http://www.lvcm.com</t>
    </r>
  </si>
  <si>
    <t/>
    <r>
      <rPr>
        <u/>
        <sz val="10.5"/>
        <color theme="10"/>
        <rFont val="Calibri"/>
        <family val="2"/>
      </rPr>
      <t xml:space="preserve">MAP &amp;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</si>
  <si>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体育及旅游休闲用品,其他,医药保健品及医疗器械,大型机械及设备,家具,工艺陶瓷,建筑及装饰材料,服装饰物及配件,玩具,玻璃工艺品,箱包,节日用品,餐厨用具</t>
    </r>
  </si>
  <si>
    <t/>
    <r>
      <rPr>
        <u/>
        <sz val="10.5"/>
        <color theme="10"/>
        <rFont val="Calibri"/>
        <family val="2"/>
      </rPr>
      <t>chas57@lvcm.com</t>
    </r>
  </si>
  <si>
    <t/>
    <r>
      <rPr>
        <u/>
        <sz val="10.5"/>
        <color theme="10"/>
        <rFont val="Calibri"/>
        <family val="2"/>
      </rPr>
      <t xml:space="preserve">D P I IMPORTERS</t>
    </r>
  </si>
  <si>
    <t/>
    <r>
      <rPr>
        <u/>
        <sz val="10.5"/>
        <color theme="10"/>
        <rFont val="Calibri"/>
        <family val="2"/>
      </rPr>
      <t>dpi@dpunjani.fsbusiness.co.uk</t>
    </r>
  </si>
  <si>
    <t/>
    <r>
      <rPr>
        <u/>
        <sz val="10.5"/>
        <color theme="10"/>
        <rFont val="Calibri"/>
        <family val="2"/>
      </rPr>
      <t>http://www.dpunjani.fsbusiness.co.uk</t>
    </r>
  </si>
  <si>
    <t/>
    <r>
      <rPr>
        <u/>
        <sz val="10.5"/>
        <color theme="10"/>
        <rFont val="Calibri"/>
        <family val="2"/>
      </rPr>
      <t>http://www.austarmetro.com.au</t>
    </r>
  </si>
  <si>
    <t/>
    <r>
      <rPr>
        <u/>
        <sz val="10.5"/>
        <color theme="10"/>
        <rFont val="Calibri"/>
        <family val="2"/>
      </rPr>
      <t xml:space="preserve">REGAL CANEWARE</t>
    </r>
  </si>
  <si>
    <t/>
    <r>
      <rPr>
        <u/>
        <sz val="10.5"/>
        <color theme="10"/>
        <rFont val="Calibri"/>
        <family val="2"/>
      </rPr>
      <t>regalcan@austarmetro.com.au</t>
    </r>
  </si>
  <si>
    <t/>
    <r>
      <rPr>
        <u/>
        <sz val="10.5"/>
        <color theme="10"/>
        <rFont val="Calibri"/>
        <family val="2"/>
      </rPr>
      <t xml:space="preserve">DA MAO ENTERPRISES</t>
    </r>
  </si>
  <si>
    <t/>
    <r>
      <rPr>
        <u/>
        <sz val="10.5"/>
        <color theme="10"/>
        <rFont val="Calibri"/>
        <family val="2"/>
      </rPr>
      <t>damao@netvigator.com</t>
    </r>
  </si>
  <si>
    <t/>
    <r>
      <rPr>
        <u/>
        <sz val="10.5"/>
        <color theme="10"/>
        <rFont val="Calibri"/>
        <family val="2"/>
      </rPr>
      <t>http://www.planet-inter.co.jp</t>
    </r>
  </si>
  <si>
    <t/>
    <r>
      <rPr>
        <u/>
        <sz val="10.5"/>
        <color theme="10"/>
        <rFont val="Calibri"/>
        <family val="2"/>
      </rPr>
      <t>yasu@planet-inter.co</t>
    </r>
    <r>
      <t>.jp</t>
    </r>
  </si>
  <si>
    <t/>
    <r>
      <rPr>
        <u/>
        <sz val="10.5"/>
        <color theme="10"/>
        <rFont val="Calibri"/>
        <family val="2"/>
      </rPr>
      <t xml:space="preserve">PLANET INTERNATIONAL</t>
    </r>
  </si>
  <si>
    <t/>
    <r>
      <rPr>
        <u/>
        <sz val="10.5"/>
        <color theme="10"/>
        <rFont val="Calibri"/>
        <family val="2"/>
      </rPr>
      <t xml:space="preserve">SEYANG TRADING</t>
    </r>
  </si>
  <si>
    <t/>
    <r>
      <rPr>
        <u/>
        <sz val="10.5"/>
        <color theme="10"/>
        <rFont val="Calibri"/>
        <family val="2"/>
      </rPr>
      <t>owner2@hanmail.net</t>
    </r>
  </si>
  <si>
    <t/>
    <r>
      <rPr>
        <u/>
        <sz val="10.5"/>
        <color theme="10"/>
        <rFont val="Calibri"/>
        <family val="2"/>
      </rPr>
      <t>export@muster-dikson.com</t>
    </r>
  </si>
  <si>
    <t/>
    <r>
      <rPr>
        <u/>
        <sz val="10.5"/>
        <color theme="10"/>
        <rFont val="Calibri"/>
        <family val="2"/>
      </rPr>
      <t>http://www.muster-dikson.com</t>
    </r>
  </si>
  <si>
    <t/>
    <r>
      <rPr>
        <u/>
        <sz val="10.5"/>
        <color theme="10"/>
        <rFont val="Calibri"/>
        <family val="2"/>
      </rPr>
      <t xml:space="preserve">MUSTER E DIKSON SERVICE</t>
    </r>
  </si>
  <si>
    <t/>
    <r>
      <rPr>
        <u/>
        <sz val="10.5"/>
        <color theme="10"/>
        <rFont val="Calibri"/>
        <family val="2"/>
      </rPr>
      <t xml:space="preserve">TACT PREMIUM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</si>
  <si>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五金,体育及旅游休闲用品,其他,医药保健品及医疗器械,家用电器,服装饰物及配件,玩具,玻璃工艺品,礼品及赠品,箱包,鞋,餐厨用具</t>
    </r>
  </si>
  <si>
    <t/>
    <r>
      <rPr>
        <u/>
        <sz val="10.5"/>
        <color theme="10"/>
        <rFont val="Calibri"/>
        <family val="2"/>
      </rPr>
      <t>bo.uk@pc.jaring.my</t>
    </r>
  </si>
  <si>
    <t/>
    <r>
      <rPr>
        <u/>
        <sz val="10.5"/>
        <color theme="10"/>
        <rFont val="Calibri"/>
        <family val="2"/>
      </rPr>
      <t>http://www.astoria.tm.fr</t>
    </r>
  </si>
  <si>
    <t/>
    <r>
      <rPr>
        <u/>
        <sz val="10.5"/>
        <color theme="10"/>
        <rFont val="Calibri"/>
        <family val="2"/>
      </rPr>
      <t>info@astoria.tm.fr</t>
    </r>
  </si>
  <si>
    <t/>
    <r>
      <rPr>
        <u/>
        <sz val="10.5"/>
        <color theme="10"/>
        <rFont val="Calibri"/>
        <family val="2"/>
      </rPr>
      <t xml:space="preserve">ASTORIA DIFFUSION</t>
    </r>
  </si>
  <si>
    <t/>
    <r>
      <rPr>
        <u/>
        <sz val="10.5"/>
        <color theme="10"/>
        <rFont val="Calibri"/>
        <family val="2"/>
      </rPr>
      <t>http://www.schuurman.nl</t>
    </r>
  </si>
  <si>
    <t/>
    <r>
      <rPr>
        <u/>
        <sz val="10.5"/>
        <color theme="10"/>
        <rFont val="Calibri"/>
        <family val="2"/>
      </rPr>
      <t>schuurmanelektrotechnische@wxs.nl</t>
    </r>
  </si>
  <si>
    <t/>
    <r>
      <rPr>
        <u/>
        <sz val="10.5"/>
        <color theme="10"/>
        <rFont val="Calibri"/>
        <family val="2"/>
      </rPr>
      <t xml:space="preserve">SCHUURMAN ELEKTROTECHNISCHE GROOTHANDEL</t>
    </r>
  </si>
  <si>
    <t/>
    <r>
      <rPr>
        <u/>
        <sz val="10.5"/>
        <color theme="10"/>
        <rFont val="Calibri"/>
        <family val="2"/>
      </rPr>
      <t>BUSSER</t>
    </r>
  </si>
  <si>
    <t/>
    <r>
      <rPr>
        <u/>
        <sz val="10.5"/>
        <color theme="10"/>
        <rFont val="Calibri"/>
        <family val="2"/>
      </rPr>
      <t>a.busser@t-online.de</t>
    </r>
  </si>
  <si>
    <t/>
    <r>
      <rPr>
        <u/>
        <sz val="10.5"/>
        <color theme="10"/>
        <rFont val="Calibri"/>
        <family val="2"/>
      </rPr>
      <t>http://www.busser-gmbh.de</t>
    </r>
  </si>
  <si>
    <t/>
    <r>
      <rPr>
        <u/>
        <sz val="10.5"/>
        <color theme="10"/>
        <rFont val="Calibri"/>
        <family val="2"/>
      </rPr>
      <t>http://www.shiraleah.com</t>
    </r>
  </si>
  <si>
    <t/>
    <r>
      <rPr>
        <u/>
        <sz val="10.5"/>
        <color theme="10"/>
        <rFont val="Calibri"/>
        <family val="2"/>
      </rPr>
      <t>david@shiraleah.com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</si>
  <si>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体育及旅游休闲用品,其他,化工产品,家具,家居用品,家居装饰品,家用纺织品,工艺陶瓷,照明产品,玩具,玻璃工艺品,箱包,鞋,餐厨用具</t>
    </r>
  </si>
  <si>
    <t/>
    <r>
      <rPr>
        <u/>
        <sz val="10.5"/>
        <color theme="10"/>
        <rFont val="Calibri"/>
        <family val="2"/>
      </rPr>
      <t xml:space="preserve">SHIRA LEAH</t>
    </r>
  </si>
  <si>
    <t/>
    <r>
      <rPr>
        <u/>
        <sz val="10.5"/>
        <color theme="10"/>
        <rFont val="Calibri"/>
        <family val="2"/>
      </rPr>
      <t>amelhem@wana.com.jo</t>
    </r>
  </si>
  <si>
    <t/>
    <r>
      <rPr>
        <u/>
        <sz val="10.5"/>
        <color theme="10"/>
        <rFont val="Calibri"/>
        <family val="2"/>
      </rPr>
      <t xml:space="preserve">AL-BARAKEH TECHNICAL</t>
    </r>
  </si>
  <si>
    <t/>
    <r>
      <rPr>
        <u/>
        <sz val="10.5"/>
        <color theme="10"/>
        <rFont val="Calibri"/>
        <family val="2"/>
      </rPr>
      <t>http://www.wana.com.jo</t>
    </r>
  </si>
  <si>
    <t/>
    <r>
      <rPr>
        <u/>
        <sz val="10.5"/>
        <color theme="10"/>
        <rFont val="Calibri"/>
        <family val="2"/>
      </rPr>
      <t>http://www.statpromo.com</t>
    </r>
  </si>
  <si>
    <t/>
    <r>
      <rPr>
        <u/>
        <sz val="10.5"/>
        <color theme="10"/>
        <rFont val="Calibri"/>
        <family val="2"/>
      </rPr>
      <t xml:space="preserve">STAT PROMO SOLUTIONS</t>
    </r>
  </si>
  <si>
    <t/>
    <r>
      <rPr>
        <u/>
        <sz val="10.5"/>
        <color theme="10"/>
        <rFont val="Calibri"/>
        <family val="2"/>
      </rPr>
      <t xml:space="preserve">ABDUL AZIZ R AL-KATHIRY TRADING EST</t>
    </r>
  </si>
  <si>
    <t/>
    <r>
      <rPr>
        <u/>
        <sz val="10.5"/>
        <color theme="10"/>
        <rFont val="Calibri"/>
        <family val="2"/>
      </rPr>
      <t>alkathiri9@hotmail.com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</si>
  <si>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五金,家具,工艺陶瓷,照明产品,玩具,玻璃工艺品,礼品及赠品,编织及藤铁工艺品,节日用品,餐厨用具</t>
    </r>
  </si>
  <si>
    <t/>
    <r>
      <rPr>
        <u/>
        <sz val="10.5"/>
        <color theme="10"/>
        <rFont val="Calibri"/>
        <family val="2"/>
      </rPr>
      <t>transmarket@telia.com</t>
    </r>
  </si>
  <si>
    <t/>
    <r>
      <rPr>
        <u/>
        <sz val="10.5"/>
        <color theme="10"/>
        <rFont val="Calibri"/>
        <family val="2"/>
      </rPr>
      <t xml:space="preserve">TRANSMARKET EXPORT</t>
    </r>
  </si>
  <si>
    <t/>
    <r>
      <rPr>
        <u/>
        <sz val="10.5"/>
        <color theme="10"/>
        <rFont val="Calibri"/>
        <family val="2"/>
      </rPr>
      <t>apse.plastica@libero.it</t>
    </r>
  </si>
  <si>
    <t/>
    <r>
      <rPr>
        <u/>
        <sz val="10.5"/>
        <color theme="10"/>
        <rFont val="Calibri"/>
        <family val="2"/>
      </rPr>
      <t xml:space="preserve">APSE PLASTICA</t>
    </r>
  </si>
  <si>
    <t/>
    <r>
      <rPr>
        <u/>
        <sz val="10.5"/>
        <color theme="10"/>
        <rFont val="Calibri"/>
        <family val="2"/>
      </rPr>
      <t>http://www.apseplastica.it</t>
    </r>
  </si>
  <si>
    <t/>
    <r>
      <rPr>
        <u/>
        <sz val="10.5"/>
        <color theme="10"/>
        <rFont val="Calibri"/>
        <family val="2"/>
      </rPr>
      <t>SOCADIS</t>
    </r>
  </si>
  <si>
    <t/>
    <r>
      <rPr>
        <u/>
        <sz val="10.5"/>
        <color theme="10"/>
        <rFont val="Calibri"/>
        <family val="2"/>
      </rPr>
      <t>socadis@socadis.com</t>
    </r>
  </si>
  <si>
    <t/>
    <r>
      <rPr>
        <u/>
        <sz val="10.5"/>
        <color theme="10"/>
        <rFont val="Calibri"/>
        <family val="2"/>
      </rPr>
      <t>http://www.socadis-cadeau.com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</si>
  <si>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园林用品,大型机械及设备,家具,家用电器,家用纺织品,工具,工艺陶瓷,建筑及装饰材料,服装饰物及配件,照明产品,玩具,箱包,节日用品,钟表眼镜,鞋,食品,餐厨用具</t>
    </r>
  </si>
  <si>
    <t/>
    <r>
      <rPr>
        <u/>
        <sz val="10.5"/>
        <color theme="10"/>
        <rFont val="Calibri"/>
        <family val="2"/>
      </rPr>
      <t>manahry2000@aol.com</t>
    </r>
  </si>
  <si>
    <t/>
    <r>
      <rPr>
        <u/>
        <sz val="10.5"/>
        <color theme="10"/>
        <rFont val="Calibri"/>
        <family val="2"/>
      </rPr>
      <t>MANAHRY2000</t>
    </r>
  </si>
  <si>
    <t/>
    <r>
      <rPr>
        <u/>
        <sz val="10.5"/>
        <color theme="10"/>
        <rFont val="Calibri"/>
        <family val="2"/>
      </rPr>
      <t xml:space="preserve">BAYLAND ENTERPRISE</t>
    </r>
  </si>
  <si>
    <t/>
    <r>
      <rPr>
        <u/>
        <sz val="10.5"/>
        <color theme="10"/>
        <rFont val="Calibri"/>
        <family val="2"/>
      </rPr>
      <t>juliana.owusuasarpong@uniglobemandtravel.com</t>
    </r>
  </si>
  <si>
    <t/>
    <r>
      <rPr>
        <u/>
        <sz val="10.5"/>
        <color theme="10"/>
        <rFont val="Calibri"/>
        <family val="2"/>
      </rPr>
      <t>http://www.uniglobemandtravel.com</t>
    </r>
  </si>
  <si>
    <t/>
    <r>
      <rPr>
        <u/>
        <sz val="10.5"/>
        <color theme="10"/>
        <rFont val="Calibri"/>
        <family val="2"/>
      </rPr>
      <t xml:space="preserve">INSIGHT FAR EAST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</si>
  <si>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五金,体育及旅游休闲用品,其他,医药保健品及医疗器械,园林用品,家具,家用电器,工艺陶瓷,服装饰物及配件,玻璃工艺品,餐厨用具</t>
    </r>
  </si>
  <si>
    <t/>
    <r>
      <rPr>
        <u/>
        <sz val="10.5"/>
        <color theme="10"/>
        <rFont val="Calibri"/>
        <family val="2"/>
      </rPr>
      <t>shankarhkg@yahoo.com</t>
    </r>
  </si>
  <si>
    <t/>
    <r>
      <rPr>
        <u/>
        <sz val="10.5"/>
        <color theme="10"/>
        <rFont val="Calibri"/>
        <family val="2"/>
      </rPr>
      <t>http://www.hellenicshippingnews.com</t>
    </r>
  </si>
  <si>
    <t/>
    <r>
      <rPr>
        <u/>
        <sz val="10.5"/>
        <color theme="10"/>
        <rFont val="Calibri"/>
        <family val="2"/>
      </rPr>
      <t xml:space="preserve">I C E HOLDINGS</t>
    </r>
  </si>
  <si>
    <t/>
    <r>
      <rPr>
        <u/>
        <sz val="10.5"/>
        <color theme="10"/>
        <rFont val="Calibri"/>
        <family val="2"/>
      </rPr>
      <t>http://www.yebo.co.za</t>
    </r>
  </si>
  <si>
    <t/>
    <r>
      <rPr>
        <u/>
        <sz val="10.5"/>
        <color theme="10"/>
        <rFont val="Calibri"/>
        <family val="2"/>
      </rPr>
      <t>iceh@yebo.co</t>
    </r>
    <r>
      <t>.za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</si>
  <si>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其他,医药保健品及医疗器械,园林用品,家具,家用电器,工具,工艺陶瓷,建筑及装饰材料,汽车配件,照明产品,玩具,玻璃工艺品,食品,餐厨用具</t>
    </r>
  </si>
  <si>
    <t/>
    <r>
      <rPr>
        <u/>
        <sz val="10.5"/>
        <color theme="10"/>
        <rFont val="Calibri"/>
        <family val="2"/>
      </rPr>
      <t>matthewi@sate-lite.com.cn</t>
    </r>
  </si>
  <si>
    <t/>
    <r>
      <rPr>
        <u/>
        <sz val="10.5"/>
        <color theme="10"/>
        <rFont val="Calibri"/>
        <family val="2"/>
      </rPr>
      <t>http://www.sate-lite.com.cn</t>
    </r>
  </si>
  <si>
    <t/>
    <r>
      <rPr>
        <u/>
        <sz val="10.5"/>
        <color theme="10"/>
        <rFont val="Calibri"/>
        <family val="2"/>
      </rPr>
      <t xml:space="preserve">JORDAN SPECALITY PLASTICS ASIA</t>
    </r>
  </si>
  <si>
    <t/>
    <r>
      <rPr>
        <u/>
        <sz val="10.5"/>
        <color theme="10"/>
        <rFont val="Calibri"/>
        <family val="2"/>
      </rPr>
      <t xml:space="preserve">OR GALAD</t>
    </r>
  </si>
  <si>
    <t/>
    <r>
      <rPr>
        <u/>
        <sz val="10.5"/>
        <color theme="10"/>
        <rFont val="Calibri"/>
        <family val="2"/>
      </rPr>
      <t>orna_bn@netvision.net</t>
    </r>
    <r>
      <t>.il</t>
    </r>
  </si>
  <si>
    <t/>
    <r>
      <rPr>
        <u/>
        <sz val="10.5"/>
        <color theme="10"/>
        <rFont val="Calibri"/>
        <family val="2"/>
      </rPr>
      <t>chenqiao_422519@163.com</t>
    </r>
  </si>
  <si>
    <t/>
    <r>
      <rPr>
        <u/>
        <sz val="10.5"/>
        <color theme="10"/>
        <rFont val="Calibri"/>
        <family val="2"/>
      </rPr>
      <t>http://www.juneyaoair.com</t>
    </r>
  </si>
  <si>
    <t/>
    <r>
      <rPr>
        <u/>
        <sz val="10.5"/>
        <color theme="10"/>
        <rFont val="Calibri"/>
        <family val="2"/>
      </rPr>
      <t>JIXIANGHONGKONG</t>
    </r>
  </si>
  <si>
    <t/>
    <r>
      <rPr>
        <u/>
        <sz val="10.5"/>
        <color theme="10"/>
        <rFont val="Calibri"/>
        <family val="2"/>
      </rPr>
      <t>http://www.thaisiri.com</t>
    </r>
  </si>
  <si>
    <t/>
    <r>
      <rPr>
        <u/>
        <sz val="10.5"/>
        <color theme="10"/>
        <rFont val="Calibri"/>
        <family val="2"/>
      </rPr>
      <t xml:space="preserve">THAISIRI TOURS</t>
    </r>
  </si>
  <si>
    <t/>
    <r>
      <rPr>
        <u/>
        <sz val="10.5"/>
        <color theme="10"/>
        <rFont val="Calibri"/>
        <family val="2"/>
      </rPr>
      <t>charintip@thaisiri.com</t>
    </r>
  </si>
  <si>
    <t/>
    <r>
      <rPr>
        <u/>
        <sz val="10.5"/>
        <color theme="10"/>
        <rFont val="Calibri"/>
        <family val="2"/>
      </rPr>
      <t>christoree@wanadoo.fr</t>
    </r>
  </si>
  <si>
    <t/>
    <r>
      <rPr>
        <u/>
        <sz val="10.5"/>
        <color theme="10"/>
        <rFont val="Calibri"/>
        <family val="2"/>
      </rPr>
      <t xml:space="preserve">TISSAGE CHRISTOREE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</si>
  <si>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体育及旅游休闲用品,园林用品,家具,家居装饰品,家用纺织品,玻璃工艺品,箱包,鞋,餐厨用具</t>
    </r>
  </si>
  <si>
    <t/>
    <r>
      <rPr>
        <u/>
        <sz val="10.5"/>
        <color theme="10"/>
        <rFont val="Calibri"/>
        <family val="2"/>
      </rPr>
      <t>sirkwart@hotmail.com</t>
    </r>
  </si>
  <si>
    <t/>
    <r>
      <rPr>
        <u/>
        <sz val="10.5"/>
        <color theme="10"/>
        <rFont val="Calibri"/>
        <family val="2"/>
      </rPr>
      <t xml:space="preserve">CHINAGOODS VENTURES</t>
    </r>
  </si>
  <si>
    <t/>
    <r>
      <rPr>
        <u/>
        <sz val="10.5"/>
        <color theme="10"/>
        <rFont val="Calibri"/>
        <family val="2"/>
      </rPr>
      <t xml:space="preserve">FORD HOTEL</t>
    </r>
  </si>
  <si>
    <t/>
    <r>
      <rPr>
        <u/>
        <sz val="10.5"/>
        <color theme="10"/>
        <rFont val="Calibri"/>
        <family val="2"/>
      </rPr>
      <t>http://www.fordstl.com</t>
    </r>
  </si>
  <si>
    <t/>
    <r>
      <rPr>
        <u/>
        <sz val="10.5"/>
        <color theme="10"/>
        <rFont val="Calibri"/>
        <family val="2"/>
      </rPr>
      <t>http://www.tilcoweb.com</t>
    </r>
  </si>
  <si>
    <t/>
    <r>
      <rPr>
        <u/>
        <sz val="10.5"/>
        <color theme="10"/>
        <rFont val="Calibri"/>
        <family val="2"/>
      </rPr>
      <t>kevin@tilcoweb.com</t>
    </r>
  </si>
  <si>
    <t/>
    <r>
      <rPr>
        <u/>
        <sz val="10.5"/>
        <color theme="10"/>
        <rFont val="Calibri"/>
        <family val="2"/>
      </rPr>
      <t xml:space="preserve">KEVIN TUNG</t>
    </r>
  </si>
  <si>
    <t/>
    <r>
      <rPr>
        <u/>
        <sz val="10.5"/>
        <color theme="10"/>
        <rFont val="Calibri"/>
        <family val="2"/>
      </rPr>
      <t>info@buhler.be</t>
    </r>
  </si>
  <si>
    <t/>
    <r>
      <rPr>
        <u/>
        <sz val="10.5"/>
        <color theme="10"/>
        <rFont val="Calibri"/>
        <family val="2"/>
      </rPr>
      <t xml:space="preserve">ETABLISSEMENTS A BUHLER SA-NV</t>
    </r>
  </si>
  <si>
    <t/>
    <r>
      <rPr>
        <u/>
        <sz val="10.5"/>
        <color theme="10"/>
        <rFont val="Calibri"/>
        <family val="2"/>
      </rPr>
      <t>http://www.buhler.be</t>
    </r>
  </si>
  <si>
    <t/>
    <r>
      <rPr>
        <u/>
        <sz val="10.5"/>
        <color theme="10"/>
        <rFont val="Calibri"/>
        <family val="2"/>
      </rPr>
      <t>http://www.getunlisted.com</t>
    </r>
  </si>
  <si>
    <t/>
    <r>
      <rPr>
        <u/>
        <sz val="10.5"/>
        <color theme="10"/>
        <rFont val="Calibri"/>
        <family val="2"/>
      </rPr>
      <t xml:space="preserve">PRIVATE NUMBER</t>
    </r>
  </si>
  <si>
    <t/>
    <r>
      <rPr>
        <u/>
        <sz val="10.5"/>
        <color theme="10"/>
        <rFont val="Calibri"/>
        <family val="2"/>
      </rPr>
      <t>alpha@mx21.tiki.ne.jp</t>
    </r>
  </si>
  <si>
    <t/>
    <r>
      <rPr>
        <u/>
        <sz val="10.5"/>
        <color theme="10"/>
        <rFont val="Calibri"/>
        <family val="2"/>
      </rPr>
      <t>ALPHA</t>
    </r>
  </si>
  <si>
    <t/>
    <r>
      <rPr>
        <u/>
        <sz val="10.5"/>
        <color theme="10"/>
        <rFont val="Calibri"/>
        <family val="2"/>
      </rPr>
      <t>http://www.mx21.tiki.ne.jp</t>
    </r>
  </si>
  <si>
    <t/>
    <r>
      <rPr>
        <u/>
        <sz val="10.5"/>
        <color theme="10"/>
        <rFont val="Calibri"/>
        <family val="2"/>
      </rPr>
      <t xml:space="preserve">ALDE INTERNATIONAL UK</t>
    </r>
  </si>
  <si>
    <t/>
    <r>
      <rPr>
        <u/>
        <sz val="10.5"/>
        <color theme="10"/>
        <rFont val="Calibri"/>
        <family val="2"/>
      </rPr>
      <t>http://www.alde.co.uk</t>
    </r>
  </si>
  <si>
    <t/>
    <r>
      <rPr>
        <u/>
        <sz val="10.5"/>
        <color theme="10"/>
        <rFont val="Calibri"/>
        <family val="2"/>
      </rPr>
      <t>alde@aldeuk.force9.co.uk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</si>
  <si>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五金,体育及旅游休闲用品,其他,医药保健品及医疗器械,园林用品,大型机械及设备,家具,家用纺织品,工具,工艺陶瓷,服装饰物及配件,玩具,箱包,节日用品,钟表眼镜,鞋,食品,餐厨用具</t>
    </r>
  </si>
  <si>
    <t/>
    <r>
      <rPr>
        <u/>
        <sz val="10.5"/>
        <color theme="10"/>
        <rFont val="Calibri"/>
        <family val="2"/>
      </rPr>
      <t>garussi@yahoo.com</t>
    </r>
  </si>
  <si>
    <t/>
    <r>
      <rPr>
        <u/>
        <sz val="10.5"/>
        <color theme="10"/>
        <rFont val="Calibri"/>
        <family val="2"/>
      </rPr>
      <t xml:space="preserve">MAROM CORPORATION USA</t>
    </r>
  </si>
  <si>
    <t/>
    <r>
      <rPr>
        <u/>
        <sz val="10.5"/>
        <color theme="10"/>
        <rFont val="Calibri"/>
        <family val="2"/>
      </rPr>
      <t>shufong@shaw.ca</t>
    </r>
  </si>
  <si>
    <t/>
    <r>
      <rPr>
        <u/>
        <sz val="10.5"/>
        <color theme="10"/>
        <rFont val="Calibri"/>
        <family val="2"/>
      </rPr>
      <t xml:space="preserve">BUCKY S HOUSE</t>
    </r>
  </si>
  <si>
    <t/>
    <r>
      <rPr>
        <u/>
        <sz val="10.5"/>
        <color theme="10"/>
        <rFont val="Calibri"/>
        <family val="2"/>
      </rPr>
      <t xml:space="preserve">AL-RATHAAN ELECTRONIC</t>
    </r>
  </si>
  <si>
    <t/>
    <r>
      <rPr>
        <u/>
        <sz val="10.5"/>
        <color theme="10"/>
        <rFont val="Calibri"/>
        <family val="2"/>
      </rPr>
      <t>al_rathaan@hotmail.com</t>
    </r>
  </si>
  <si>
    <t/>
    <r>
      <rPr>
        <u/>
        <sz val="10.5"/>
        <color theme="10"/>
        <rFont val="Calibri"/>
        <family val="2"/>
      </rPr>
      <t>http://www.sakura.com.tw</t>
    </r>
  </si>
  <si>
    <t/>
    <r>
      <rPr>
        <u/>
        <sz val="10.5"/>
        <color theme="10"/>
        <rFont val="Calibri"/>
        <family val="2"/>
      </rPr>
      <t xml:space="preserve">TAIWAN SAKURA</t>
    </r>
  </si>
  <si>
    <t/>
    <r>
      <rPr>
        <u/>
        <sz val="10.5"/>
        <color theme="10"/>
        <rFont val="Calibri"/>
        <family val="2"/>
      </rPr>
      <t>1001884@sakura.com</t>
    </r>
    <r>
      <t>.tw</t>
    </r>
  </si>
  <si>
    <t/>
    <r>
      <rPr>
        <u/>
        <sz val="10.5"/>
        <color theme="10"/>
        <rFont val="Calibri"/>
        <family val="2"/>
      </rPr>
      <t>naresh@ramesh.com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</si>
  <si>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其他,家具,家居用品,家用纺织品,工艺陶瓷,服装饰物及配件,玻璃工艺品,餐厨用具</t>
    </r>
  </si>
  <si>
    <t/>
    <r>
      <rPr>
        <u/>
        <sz val="10.5"/>
        <color theme="10"/>
        <rFont val="Calibri"/>
        <family val="2"/>
      </rPr>
      <t xml:space="preserve">ROYAL TAJMAHAL</t>
    </r>
  </si>
  <si>
    <t/>
    <r>
      <rPr>
        <u/>
        <sz val="10.5"/>
        <color theme="10"/>
        <rFont val="Calibri"/>
        <family val="2"/>
      </rPr>
      <t>http://www.ramesh.com</t>
    </r>
  </si>
  <si>
    <t/>
    <r>
      <rPr>
        <u/>
        <sz val="10.5"/>
        <color theme="10"/>
        <rFont val="Calibri"/>
        <family val="2"/>
      </rPr>
      <t>http://www.jatakekeramindo.com</t>
    </r>
  </si>
  <si>
    <t/>
    <r>
      <rPr>
        <u/>
        <sz val="10.5"/>
        <color theme="10"/>
        <rFont val="Calibri"/>
        <family val="2"/>
      </rPr>
      <t>hsutedjo@cbn.net.id</t>
    </r>
  </si>
  <si>
    <t/>
    <r>
      <rPr>
        <u/>
        <sz val="10.5"/>
        <color theme="10"/>
        <rFont val="Calibri"/>
        <family val="2"/>
      </rPr>
      <t xml:space="preserve">PT JATAKE KERAMINDO KHARISMA</t>
    </r>
  </si>
  <si>
    <t/>
    <r>
      <rPr>
        <u/>
        <sz val="10.5"/>
        <color theme="10"/>
        <rFont val="Calibri"/>
        <family val="2"/>
      </rPr>
      <t>inter-gastro@ig-gruppen.dk</t>
    </r>
  </si>
  <si>
    <t/>
    <r>
      <rPr>
        <u/>
        <sz val="10.5"/>
        <color theme="10"/>
        <rFont val="Calibri"/>
        <family val="2"/>
      </rPr>
      <t>http://www.ig-gruppen.dk</t>
    </r>
  </si>
  <si>
    <t/>
    <r>
      <rPr>
        <u/>
        <sz val="10.5"/>
        <color theme="10"/>
        <rFont val="Calibri"/>
        <family val="2"/>
      </rPr>
      <t>INTER-GASTRO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</si>
  <si>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体育及旅游休闲用品,办公文具,医药保健品及医疗器械,玻璃工艺品,箱包,鞋,餐厨用具</t>
    </r>
  </si>
  <si>
    <t/>
    <r>
      <rPr>
        <u/>
        <sz val="10.5"/>
        <color theme="10"/>
        <rFont val="Calibri"/>
        <family val="2"/>
      </rPr>
      <t>rsmchou1@yahoo.com</t>
    </r>
  </si>
  <si>
    <t/>
    <r>
      <rPr>
        <u/>
        <sz val="10.5"/>
        <color theme="10"/>
        <rFont val="Calibri"/>
        <family val="2"/>
      </rPr>
      <t xml:space="preserve">J E ALLTON</t>
    </r>
  </si>
  <si>
    <t/>
    <r>
      <rPr>
        <u/>
        <sz val="10.5"/>
        <color theme="10"/>
        <rFont val="Calibri"/>
        <family val="2"/>
      </rPr>
      <t>http://www.jeallton.com</t>
    </r>
  </si>
  <si>
    <t/>
    <r>
      <rPr>
        <u/>
        <sz val="10.5"/>
        <color theme="10"/>
        <rFont val="Calibri"/>
        <family val="2"/>
      </rPr>
      <t xml:space="preserve">AE INTERNATIONAL TRADING</t>
    </r>
  </si>
  <si>
    <t/>
    <r>
      <rPr>
        <u/>
        <sz val="10.5"/>
        <color theme="10"/>
        <rFont val="Calibri"/>
        <family val="2"/>
      </rPr>
      <t xml:space="preserve">THE SULISTIO</t>
    </r>
  </si>
  <si>
    <t/>
    <r>
      <rPr>
        <u/>
        <sz val="10.5"/>
        <color theme="10"/>
        <rFont val="Calibri"/>
        <family val="2"/>
      </rPr>
      <t>yenas62@yahoo.com</t>
    </r>
  </si>
  <si>
    <t/>
    <r>
      <rPr>
        <u/>
        <sz val="10.5"/>
        <color theme="10"/>
        <rFont val="Calibri"/>
        <family val="2"/>
      </rPr>
      <t xml:space="preserve">GMS GENERAL MARINE SPARES IM- UND EXPORT</t>
    </r>
  </si>
  <si>
    <t/>
    <r>
      <rPr>
        <u/>
        <sz val="10.5"/>
        <color theme="10"/>
        <rFont val="Calibri"/>
        <family val="2"/>
      </rPr>
      <t>http://www.generalmarinespares.de</t>
    </r>
  </si>
  <si>
    <t/>
    <r>
      <rPr>
        <u/>
        <sz val="10.5"/>
        <color theme="10"/>
        <rFont val="Calibri"/>
        <family val="2"/>
      </rPr>
      <t>kevin@avantel.net</t>
    </r>
  </si>
  <si>
    <t/>
    <r>
      <rPr>
        <u/>
        <sz val="10.5"/>
        <color theme="10"/>
        <rFont val="Calibri"/>
        <family val="2"/>
      </rPr>
      <t>http://www.avantel.net</t>
    </r>
  </si>
  <si>
    <t/>
    <r>
      <rPr>
        <u/>
        <sz val="10.5"/>
        <color theme="10"/>
        <rFont val="Calibri"/>
        <family val="2"/>
      </rPr>
      <t xml:space="preserve">THE BECOMING</t>
    </r>
  </si>
  <si>
    <t/>
    <r>
      <rPr>
        <u/>
        <sz val="10.5"/>
        <color theme="10"/>
        <rFont val="Calibri"/>
        <family val="2"/>
      </rPr>
      <t>info@bialettindustrie.it</t>
    </r>
  </si>
  <si>
    <t/>
    <r>
      <rPr>
        <u/>
        <sz val="10.5"/>
        <color theme="10"/>
        <rFont val="Calibri"/>
        <family val="2"/>
      </rPr>
      <t>http://www.bialettiindustrie.it</t>
    </r>
  </si>
  <si>
    <t/>
    <r>
      <rPr>
        <u/>
        <sz val="10.5"/>
        <color theme="10"/>
        <rFont val="Calibri"/>
        <family val="2"/>
      </rPr>
      <t xml:space="preserve">BIALETTI INDUSTRIE</t>
    </r>
  </si>
  <si>
    <t/>
    <r>
      <rPr>
        <u/>
        <sz val="10.5"/>
        <color theme="10"/>
        <rFont val="Calibri"/>
        <family val="2"/>
      </rPr>
      <t>custserv@canfloydtrading.com</t>
    </r>
  </si>
  <si>
    <t/>
    <r>
      <rPr>
        <u/>
        <sz val="10.5"/>
        <color theme="10"/>
        <rFont val="Calibri"/>
        <family val="2"/>
      </rPr>
      <t xml:space="preserve">CANFLOYD TRADING</t>
    </r>
  </si>
  <si>
    <t/>
    <r>
      <rPr>
        <u/>
        <sz val="10.5"/>
        <color theme="10"/>
        <rFont val="Calibri"/>
        <family val="2"/>
      </rPr>
      <t>http://www.samacotrading.com</t>
    </r>
  </si>
  <si>
    <t/>
    <r>
      <rPr>
        <u/>
        <sz val="10.5"/>
        <color theme="10"/>
        <rFont val="Calibri"/>
        <family val="2"/>
      </rPr>
      <t xml:space="preserve">SA AF INT</t>
    </r>
  </si>
  <si>
    <t/>
    <r>
      <rPr>
        <u/>
        <sz val="10.5"/>
        <color theme="10"/>
        <rFont val="Calibri"/>
        <family val="2"/>
      </rPr>
      <t xml:space="preserve">MAGNA CHINA BASIL MEGAS</t>
    </r>
  </si>
  <si>
    <t/>
    <r>
      <rPr>
        <u/>
        <sz val="10.5"/>
        <color theme="10"/>
        <rFont val="Calibri"/>
        <family val="2"/>
      </rPr>
      <t>calibre@calibre.on.ca</t>
    </r>
  </si>
  <si>
    <t/>
    <r>
      <rPr>
        <u/>
        <sz val="10.5"/>
        <color theme="10"/>
        <rFont val="Calibri"/>
        <family val="2"/>
      </rPr>
      <t>http://www.calibre.com</t>
    </r>
  </si>
  <si>
    <t/>
    <r>
      <rPr>
        <u/>
        <sz val="10.5"/>
        <color theme="10"/>
        <rFont val="Calibri"/>
        <family val="2"/>
      </rPr>
      <t xml:space="preserve">CALIBRE MARKETING &amp; SALES</t>
    </r>
  </si>
  <si>
    <t/>
    <r>
      <rPr>
        <u/>
        <sz val="10.5"/>
        <color theme="10"/>
        <rFont val="Calibri"/>
        <family val="2"/>
      </rPr>
      <t xml:space="preserve">FERSI NEGOCE &amp; DISTRIBUTION (FND)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</si>
  <si>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五金,体育及旅游休闲用品,其他,医药保健品及医疗器械,家居用品,家用纺织品,工艺陶瓷,照明产品,箱包,编织及藤铁工艺品,鞋,食品,餐厨用具</t>
    </r>
  </si>
  <si>
    <t/>
    <r>
      <rPr>
        <u/>
        <sz val="10.5"/>
        <color theme="10"/>
        <rFont val="Calibri"/>
        <family val="2"/>
      </rPr>
      <t>fnd@fnd.com</t>
    </r>
    <r>
      <t>.tn</t>
    </r>
  </si>
  <si>
    <t/>
    <r>
      <rPr>
        <u/>
        <sz val="10.5"/>
        <color theme="10"/>
        <rFont val="Calibri"/>
        <family val="2"/>
      </rPr>
      <t>http://www.fnd.com.tn</t>
    </r>
  </si>
  <si>
    <t/>
    <r>
      <rPr>
        <u/>
        <sz val="10.5"/>
        <color theme="10"/>
        <rFont val="Calibri"/>
        <family val="2"/>
      </rPr>
      <t xml:space="preserve">NORCREST CHINA</t>
    </r>
  </si>
  <si>
    <t/>
    <r>
      <rPr>
        <u/>
        <sz val="10.5"/>
        <color theme="10"/>
        <rFont val="Calibri"/>
        <family val="2"/>
      </rPr>
      <t>mmdelapp@juno.com</t>
    </r>
  </si>
  <si>
    <t/>
    <r>
      <rPr>
        <u/>
        <sz val="10.5"/>
        <color theme="10"/>
        <rFont val="Calibri"/>
        <family val="2"/>
      </rPr>
      <t>http://www.norcrestchina.com</t>
    </r>
  </si>
  <si>
    <t/>
    <r>
      <rPr>
        <u/>
        <sz val="10.5"/>
        <color theme="10"/>
        <rFont val="Calibri"/>
        <family val="2"/>
      </rPr>
      <t>http://www.scantrad.no</t>
    </r>
  </si>
  <si>
    <t/>
    <r>
      <rPr>
        <u/>
        <sz val="10.5"/>
        <color theme="10"/>
        <rFont val="Calibri"/>
        <family val="2"/>
      </rPr>
      <t>hamid@scantrad.no</t>
    </r>
  </si>
  <si>
    <t/>
    <r>
      <rPr>
        <u/>
        <sz val="10.5"/>
        <color theme="10"/>
        <rFont val="Calibri"/>
        <family val="2"/>
      </rPr>
      <t xml:space="preserve">SCAN TRADE</t>
    </r>
  </si>
  <si>
    <t/>
    <r>
      <rPr>
        <u/>
        <sz val="10.5"/>
        <color theme="10"/>
        <rFont val="Calibri"/>
        <family val="2"/>
      </rPr>
      <t>http://www.tibotoys.com</t>
    </r>
  </si>
  <si>
    <t/>
    <r>
      <rPr>
        <u/>
        <sz val="10.5"/>
        <color theme="10"/>
        <rFont val="Calibri"/>
        <family val="2"/>
      </rPr>
      <t>247920903@qq.com</t>
    </r>
  </si>
  <si>
    <t/>
    <r>
      <rPr>
        <u/>
        <sz val="10.5"/>
        <color theme="10"/>
        <rFont val="Calibri"/>
        <family val="2"/>
      </rPr>
      <t xml:space="preserve">HM TOYS</t>
    </r>
  </si>
  <si>
    <t/>
    <r>
      <rPr>
        <u/>
        <sz val="10.5"/>
        <color theme="10"/>
        <rFont val="Calibri"/>
        <family val="2"/>
      </rPr>
      <t>ILLINI</t>
    </r>
  </si>
  <si>
    <t/>
    <r>
      <rPr>
        <u/>
        <sz val="10.5"/>
        <color theme="10"/>
        <rFont val="Calibri"/>
        <family val="2"/>
      </rPr>
      <t>afiore@illiniline.com</t>
    </r>
  </si>
  <si>
    <t/>
    <r>
      <rPr>
        <u/>
        <sz val="10.5"/>
        <color theme="10"/>
        <rFont val="Calibri"/>
        <family val="2"/>
      </rPr>
      <t>http://www.illiniline.com</t>
    </r>
  </si>
  <si>
    <t/>
    <r>
      <rPr>
        <u/>
        <sz val="10.5"/>
        <color theme="10"/>
        <rFont val="Calibri"/>
        <family val="2"/>
      </rPr>
      <t xml:space="preserve">TASTE OF BRITAIN</t>
    </r>
  </si>
  <si>
    <t/>
    <r>
      <rPr>
        <u/>
        <sz val="10.5"/>
        <color theme="10"/>
        <rFont val="Calibri"/>
        <family val="2"/>
      </rPr>
      <t>http://www.tasteofbritain.com</t>
    </r>
  </si>
  <si>
    <t/>
    <r>
      <rPr>
        <u/>
        <sz val="10.5"/>
        <color theme="10"/>
        <rFont val="Calibri"/>
        <family val="2"/>
      </rPr>
      <t xml:space="preserve">ASAKA BUSSAN</t>
    </r>
  </si>
  <si>
    <t/>
    <r>
      <rPr>
        <u/>
        <sz val="10.5"/>
        <color theme="10"/>
        <rFont val="Calibri"/>
        <family val="2"/>
      </rPr>
      <t>http://www.asaka-bussan.co.jp</t>
    </r>
  </si>
  <si>
    <t/>
    <r>
      <rPr>
        <u/>
        <sz val="10.5"/>
        <color theme="10"/>
        <rFont val="Calibri"/>
        <family val="2"/>
      </rPr>
      <t>mina_stl@hotmail.com</t>
    </r>
  </si>
  <si>
    <t/>
    <r>
      <rPr>
        <u/>
        <sz val="10.5"/>
        <color theme="10"/>
        <rFont val="Calibri"/>
        <family val="2"/>
      </rPr>
      <t xml:space="preserve">THE GREAT SEA IMPORT EXPORT COMPORT LDT</t>
    </r>
  </si>
  <si>
    <t/>
    <r>
      <rPr>
        <u/>
        <sz val="10.5"/>
        <color theme="10"/>
        <rFont val="Calibri"/>
        <family val="2"/>
      </rPr>
      <t>http://www.franklinusa.com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</si>
  <si>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五金,体育及旅游休闲用品,其他,家具,家居装饰品,家用电器,工具,玻璃工艺品,餐厨用具</t>
    </r>
  </si>
  <si>
    <t/>
    <r>
      <rPr>
        <u/>
        <sz val="10.5"/>
        <color theme="10"/>
        <rFont val="Calibri"/>
        <family val="2"/>
      </rPr>
      <t>albert@franklinusa.com</t>
    </r>
  </si>
  <si>
    <t/>
    <r>
      <rPr>
        <u/>
        <sz val="10.5"/>
        <color theme="10"/>
        <rFont val="Calibri"/>
        <family val="2"/>
      </rPr>
      <t xml:space="preserve">FRANKLIN OF MIAMI</t>
    </r>
  </si>
  <si>
    <t/>
    <r>
      <rPr>
        <u/>
        <sz val="10.5"/>
        <color theme="10"/>
        <rFont val="Calibri"/>
        <family val="2"/>
      </rPr>
      <t xml:space="preserve">LIAN GIAP TRADING(PTE)LTD</t>
    </r>
  </si>
  <si>
    <t/>
    <r>
      <rPr>
        <u/>
        <sz val="10.5"/>
        <color theme="10"/>
        <rFont val="Calibri"/>
        <family val="2"/>
      </rPr>
      <t xml:space="preserve">B B C 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</si>
  <si>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五金,其他,医药保健品及医疗器械,园林用品,家具,家用电器,工具,工艺陶瓷,建筑及装饰材料,摩托车,汽车配件,照明产品,玩具,自行车,餐厨用具</t>
    </r>
  </si>
  <si>
    <t/>
    <r>
      <rPr>
        <u/>
        <sz val="10.5"/>
        <color theme="10"/>
        <rFont val="Calibri"/>
        <family val="2"/>
      </rPr>
      <t>bbcinternational@casanet.net</t>
    </r>
    <r>
      <t>.ma</t>
    </r>
  </si>
  <si>
    <t/>
    <r>
      <rPr>
        <u/>
        <sz val="10.5"/>
        <color theme="10"/>
        <rFont val="Calibri"/>
        <family val="2"/>
      </rPr>
      <t>http://www.casanet.net.ma</t>
    </r>
  </si>
  <si>
    <t/>
    <r>
      <rPr>
        <u/>
        <sz val="10.5"/>
        <color theme="10"/>
        <rFont val="Calibri"/>
        <family val="2"/>
      </rPr>
      <t>mercator@marc.com.au</t>
    </r>
  </si>
  <si>
    <t/>
    <r>
      <rPr>
        <u/>
        <sz val="10.5"/>
        <color theme="10"/>
        <rFont val="Calibri"/>
        <family val="2"/>
      </rPr>
      <t xml:space="preserve">MERCATOR LIGHTING</t>
    </r>
  </si>
  <si>
    <t/>
    <r>
      <rPr>
        <u/>
        <sz val="10.5"/>
        <color theme="10"/>
        <rFont val="Calibri"/>
        <family val="2"/>
      </rPr>
      <t>http://www.marc.com.au</t>
    </r>
  </si>
  <si>
    <t/>
    <r>
      <rPr>
        <u/>
        <sz val="10.5"/>
        <color theme="10"/>
        <rFont val="Calibri"/>
        <family val="2"/>
      </rPr>
      <t>BSS(S)PTE</t>
    </r>
  </si>
  <si>
    <t/>
    <r>
      <rPr>
        <u/>
        <sz val="10.5"/>
        <color theme="10"/>
        <rFont val="Calibri"/>
        <family val="2"/>
      </rPr>
      <t>bsspl@singnet.com.sg</t>
    </r>
  </si>
  <si>
    <t/>
    <r>
      <rPr>
        <u/>
        <sz val="10.5"/>
        <color theme="10"/>
        <rFont val="Calibri"/>
        <family val="2"/>
      </rPr>
      <t xml:space="preserve">BABEE JARDIN</t>
    </r>
  </si>
  <si>
    <t/>
    <r>
      <rPr>
        <u/>
        <sz val="10.5"/>
        <color theme="10"/>
        <rFont val="Calibri"/>
        <family val="2"/>
      </rPr>
      <t>http://www.babeejardin.com</t>
    </r>
  </si>
  <si>
    <t/>
    <r>
      <rPr>
        <u/>
        <sz val="10.5"/>
        <color theme="10"/>
        <rFont val="Calibri"/>
        <family val="2"/>
      </rPr>
      <t xml:space="preserve">MANLI TRADING</t>
    </r>
  </si>
  <si>
    <t/>
    <r>
      <rPr>
        <u/>
        <sz val="10.5"/>
        <color theme="10"/>
        <rFont val="Calibri"/>
        <family val="2"/>
      </rPr>
      <t>xiaobingzs@hotmail.com</t>
    </r>
  </si>
  <si>
    <t/>
    <r>
      <rPr>
        <u/>
        <sz val="10.5"/>
        <color theme="10"/>
        <rFont val="Calibri"/>
        <family val="2"/>
      </rPr>
      <t>info@borifa.be</t>
    </r>
  </si>
  <si>
    <t/>
    <r>
      <rPr>
        <u/>
        <sz val="10.5"/>
        <color theme="10"/>
        <rFont val="Calibri"/>
        <family val="2"/>
      </rPr>
      <t>http://www.borifa.be</t>
    </r>
  </si>
  <si>
    <t/>
    <r>
      <rPr>
        <u/>
        <sz val="10.5"/>
        <color theme="10"/>
        <rFont val="Calibri"/>
        <family val="2"/>
      </rPr>
      <t>BORIFA</t>
    </r>
  </si>
  <si>
    <t/>
    <r>
      <rPr>
        <u/>
        <sz val="10.5"/>
        <color theme="10"/>
        <rFont val="Calibri"/>
        <family val="2"/>
      </rPr>
      <t>marlyj@yahoo.com</t>
    </r>
  </si>
  <si>
    <t/>
    <r>
      <rPr>
        <u/>
        <sz val="10.5"/>
        <color theme="10"/>
        <rFont val="Calibri"/>
        <family val="2"/>
      </rPr>
      <t xml:space="preserve">INFINITY ENTERPRISES</t>
    </r>
  </si>
  <si>
    <t/>
    <r>
      <rPr>
        <u/>
        <sz val="10.5"/>
        <color theme="10"/>
        <rFont val="Calibri"/>
        <family val="2"/>
      </rPr>
      <t>golceram@hotmail.com</t>
    </r>
  </si>
  <si>
    <t/>
    <r>
      <rPr>
        <u/>
        <sz val="10.5"/>
        <color theme="10"/>
        <rFont val="Calibri"/>
        <family val="2"/>
      </rPr>
      <t xml:space="preserve">GOL CERAM</t>
    </r>
  </si>
  <si>
    <t/>
    <r>
      <rPr>
        <u/>
        <sz val="10.5"/>
        <color theme="10"/>
        <rFont val="Calibri"/>
        <family val="2"/>
      </rPr>
      <t>ulf@ulfto.se</t>
    </r>
  </si>
  <si>
    <t/>
    <r>
      <rPr>
        <u/>
        <sz val="10.5"/>
        <color theme="10"/>
        <rFont val="Calibri"/>
        <family val="2"/>
      </rPr>
      <t>TOBIASSON</t>
    </r>
  </si>
  <si>
    <t/>
    <r>
      <rPr>
        <u/>
        <sz val="10.5"/>
        <color theme="10"/>
        <rFont val="Calibri"/>
        <family val="2"/>
      </rPr>
      <t>http://www.ulfto.se</t>
    </r>
  </si>
  <si>
    <t/>
    <r>
      <rPr>
        <u/>
        <sz val="10.5"/>
        <color theme="10"/>
        <rFont val="Calibri"/>
        <family val="2"/>
      </rPr>
      <t xml:space="preserve">RESIDENCIL MIRAMAR</t>
    </r>
  </si>
  <si>
    <t/>
    <r>
      <rPr>
        <u/>
        <sz val="10.5"/>
        <color theme="10"/>
        <rFont val="Calibri"/>
        <family val="2"/>
      </rPr>
      <t>miramar123@hotmail.com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</si>
  <si>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体育及旅游休闲用品,其他,医药保健品及医疗器械,园林用品,家具,家居用品,家居装饰品,工艺陶瓷,玻璃工艺品,箱包,鞋,食品,餐厨用具</t>
    </r>
  </si>
  <si>
    <t/>
    <r>
      <rPr>
        <u/>
        <sz val="10.5"/>
        <color theme="10"/>
        <rFont val="Calibri"/>
        <family val="2"/>
      </rPr>
      <t>FIRECO</t>
    </r>
  </si>
  <si>
    <t/>
    <r>
      <rPr>
        <u/>
        <sz val="10.5"/>
        <color theme="10"/>
        <rFont val="Calibri"/>
        <family val="2"/>
      </rPr>
      <t>hmontgomery@fireco.com</t>
    </r>
  </si>
  <si>
    <t/>
    <r>
      <rPr>
        <u/>
        <sz val="10.5"/>
        <color theme="10"/>
        <rFont val="Calibri"/>
        <family val="2"/>
      </rPr>
      <t>http://www.fireco.com</t>
    </r>
  </si>
  <si>
    <t/>
    <r>
      <rPr>
        <u/>
        <sz val="10.5"/>
        <color theme="10"/>
        <rFont val="Calibri"/>
        <family val="2"/>
      </rPr>
      <t>sohil@sohil-impex.com</t>
    </r>
  </si>
  <si>
    <t/>
    <r>
      <rPr>
        <u/>
        <sz val="10.5"/>
        <color theme="10"/>
        <rFont val="Calibri"/>
        <family val="2"/>
      </rPr>
      <t>http://www.sohil-impex.com</t>
    </r>
  </si>
  <si>
    <t/>
    <r>
      <rPr>
        <u/>
        <sz val="10.5"/>
        <color theme="10"/>
        <rFont val="Calibri"/>
        <family val="2"/>
      </rPr>
      <t xml:space="preserve">SOHIL IMPEX</t>
    </r>
  </si>
  <si>
    <t/>
    <r>
      <rPr>
        <u/>
        <sz val="10.5"/>
        <color theme="10"/>
        <rFont val="Calibri"/>
        <family val="2"/>
      </rPr>
      <t>summaint@planet.nl</t>
    </r>
  </si>
  <si>
    <t/>
    <r>
      <rPr>
        <u/>
        <sz val="10.5"/>
        <color theme="10"/>
        <rFont val="Calibri"/>
        <family val="2"/>
      </rPr>
      <t xml:space="preserve">SUMMA INTERNATIONAAL</t>
    </r>
  </si>
  <si>
    <t/>
    <r>
      <rPr>
        <u/>
        <sz val="10.5"/>
        <color theme="10"/>
        <rFont val="Calibri"/>
        <family val="2"/>
      </rPr>
      <t xml:space="preserve">HENWISH INTERNATION</t>
    </r>
  </si>
  <si>
    <t/>
    <r>
      <rPr>
        <u/>
        <sz val="10.5"/>
        <color theme="10"/>
        <rFont val="Calibri"/>
        <family val="2"/>
      </rPr>
      <t>vic@biznetvigator.com</t>
    </r>
  </si>
  <si>
    <t/>
    <r>
      <rPr>
        <u/>
        <sz val="10.5"/>
        <color theme="10"/>
        <rFont val="Calibri"/>
        <family val="2"/>
      </rPr>
      <t>http://www.elte.com</t>
    </r>
  </si>
  <si>
    <t/>
    <r>
      <rPr>
        <u/>
        <sz val="10.5"/>
        <color theme="10"/>
        <rFont val="Calibri"/>
        <family val="2"/>
      </rPr>
      <t>atrible@gingersbath.com</t>
    </r>
  </si>
  <si>
    <t/>
    <r>
      <rPr>
        <u/>
        <sz val="10.5"/>
        <color theme="10"/>
        <rFont val="Calibri"/>
        <family val="2"/>
      </rPr>
      <t xml:space="preserve">GINGER S INTERNATIONAL BATH CE NTRE</t>
    </r>
  </si>
  <si>
    <t/>
    <r>
      <rPr>
        <u/>
        <sz val="10.5"/>
        <color theme="10"/>
        <rFont val="Calibri"/>
        <family val="2"/>
      </rPr>
      <t xml:space="preserve">SARL MEDOC</t>
    </r>
  </si>
  <si>
    <t/>
    <r>
      <rPr>
        <u/>
        <sz val="10.5"/>
        <color theme="10"/>
        <rFont val="Calibri"/>
        <family val="2"/>
      </rPr>
      <t>medoc2@wanadoo.fr</t>
    </r>
  </si>
  <si>
    <t/>
    <r>
      <rPr>
        <u/>
        <sz val="10.5"/>
        <color theme="10"/>
        <rFont val="Calibri"/>
        <family val="2"/>
      </rPr>
      <t>claudezemour@hotmail.com</t>
    </r>
  </si>
  <si>
    <t/>
    <r>
      <rPr>
        <u/>
        <sz val="10.5"/>
        <color theme="10"/>
        <rFont val="Calibri"/>
        <family val="2"/>
      </rPr>
      <t xml:space="preserve">GOLDFINGERS ING &amp; MERCH</t>
    </r>
  </si>
  <si>
    <t/>
    <r>
      <rPr>
        <u/>
        <sz val="10.5"/>
        <color theme="10"/>
        <rFont val="Calibri"/>
        <family val="2"/>
      </rPr>
      <t xml:space="preserve">CHALLENGER IMPORT &amp; EXPORT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</si>
  <si>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五金,医药保健品及医疗器械,家具,照明产品,玩具,电子消费品及信息产品,餐厨用具</t>
    </r>
  </si>
  <si>
    <t/>
    <r>
      <rPr>
        <u/>
        <sz val="10.5"/>
        <color theme="10"/>
        <rFont val="Calibri"/>
        <family val="2"/>
      </rPr>
      <t>mario@challengeronline.com</t>
    </r>
  </si>
  <si>
    <t/>
    <r>
      <rPr>
        <u/>
        <sz val="10.5"/>
        <color theme="10"/>
        <rFont val="Calibri"/>
        <family val="2"/>
      </rPr>
      <t>http://www.challengeronline.com</t>
    </r>
  </si>
  <si>
    <t/>
    <r>
      <rPr>
        <u/>
        <sz val="10.5"/>
        <color theme="10"/>
        <rFont val="Calibri"/>
        <family val="2"/>
      </rPr>
      <t>http://www.proimpo.com.co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</si>
  <si>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五金,体育及旅游休闲用品,其他,办公文具,家用电器,家用纺织品,工艺陶瓷,玩具,玻璃工艺品,电子消费品及信息产品,箱包,鞋,餐厨用具</t>
    </r>
  </si>
  <si>
    <t/>
    <r>
      <rPr>
        <u/>
        <sz val="10.5"/>
        <color theme="10"/>
        <rFont val="Calibri"/>
        <family val="2"/>
      </rPr>
      <t>restrepo.g@proimpo.com.co</t>
    </r>
  </si>
  <si>
    <t/>
    <r>
      <rPr>
        <u/>
        <sz val="10.5"/>
        <color theme="10"/>
        <rFont val="Calibri"/>
        <family val="2"/>
      </rPr>
      <t>PROIMPO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</si>
  <si>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五金,其他,家用电器,工具,照明产品,玩具,电子电气产品,箱包,节日用品,餐厨用具</t>
    </r>
  </si>
  <si>
    <t/>
    <r>
      <rPr>
        <u/>
        <sz val="10.5"/>
        <color theme="10"/>
        <rFont val="Calibri"/>
        <family val="2"/>
      </rPr>
      <t>eliot@shopperinc.com</t>
    </r>
  </si>
  <si>
    <t/>
    <r>
      <rPr>
        <u/>
        <sz val="10.5"/>
        <color theme="10"/>
        <rFont val="Calibri"/>
        <family val="2"/>
      </rPr>
      <t>http://www.shopperinc.com</t>
    </r>
  </si>
  <si>
    <t/>
    <r>
      <rPr>
        <u/>
        <sz val="10.5"/>
        <color theme="10"/>
        <rFont val="Calibri"/>
        <family val="2"/>
      </rPr>
      <t xml:space="preserve">THE SHOPPER</t>
    </r>
  </si>
  <si>
    <t/>
    <r>
      <rPr>
        <u/>
        <sz val="10.5"/>
        <color theme="10"/>
        <rFont val="Calibri"/>
        <family val="2"/>
      </rPr>
      <t>http://www.bullerfixture.com</t>
    </r>
  </si>
  <si>
    <t/>
    <r>
      <rPr>
        <u/>
        <sz val="10.5"/>
        <color theme="10"/>
        <rFont val="Calibri"/>
        <family val="2"/>
      </rPr>
      <t>marypat@bullerfixture.com</t>
    </r>
  </si>
  <si>
    <t/>
    <r>
      <rPr>
        <u/>
        <sz val="10.5"/>
        <color theme="10"/>
        <rFont val="Calibri"/>
        <family val="2"/>
      </rPr>
      <t xml:space="preserve">BULLER FIXTURE</t>
    </r>
  </si>
  <si>
    <t/>
    <r>
      <rPr>
        <u/>
        <sz val="10.5"/>
        <color theme="10"/>
        <rFont val="Calibri"/>
        <family val="2"/>
      </rPr>
      <t xml:space="preserve">AFTAB JAWAID &amp;</t>
    </r>
  </si>
  <si>
    <t/>
    <r>
      <rPr>
        <u/>
        <sz val="10.5"/>
        <color theme="10"/>
        <rFont val="Calibri"/>
        <family val="2"/>
      </rPr>
      <t>ajc@cyber.net.pk</t>
    </r>
  </si>
  <si>
    <t/>
    <r>
      <rPr>
        <u/>
        <sz val="10.5"/>
        <color theme="10"/>
        <rFont val="Calibri"/>
        <family val="2"/>
      </rPr>
      <t xml:space="preserve">SARL PARITEX</t>
    </r>
  </si>
  <si>
    <t/>
    <r>
      <rPr>
        <u/>
        <sz val="10.5"/>
        <color theme="10"/>
        <rFont val="Calibri"/>
        <family val="2"/>
      </rPr>
      <t>paritex.eus@wanadoo.fr</t>
    </r>
  </si>
  <si>
    <t/>
    <r>
      <rPr>
        <u/>
        <sz val="10.5"/>
        <color theme="10"/>
        <rFont val="Calibri"/>
        <family val="2"/>
      </rPr>
      <t>http://www.paritex.fr</t>
    </r>
  </si>
  <si>
    <t/>
    <r>
      <rPr>
        <u/>
        <sz val="10.5"/>
        <color theme="10"/>
        <rFont val="Calibri"/>
        <family val="2"/>
      </rPr>
      <t>http://www.devico.be</t>
    </r>
  </si>
  <si>
    <t/>
    <r>
      <rPr>
        <u/>
        <sz val="10.5"/>
        <color theme="10"/>
        <rFont val="Calibri"/>
        <family val="2"/>
      </rPr>
      <t>headoffice@devico.be</t>
    </r>
  </si>
  <si>
    <t/>
    <r>
      <rPr>
        <u/>
        <sz val="10.5"/>
        <color theme="10"/>
        <rFont val="Calibri"/>
        <family val="2"/>
      </rPr>
      <t>DEVICO</t>
    </r>
  </si>
  <si>
    <t/>
    <r>
      <rPr>
        <u/>
        <sz val="10.5"/>
        <color theme="10"/>
        <rFont val="Calibri"/>
        <family val="2"/>
      </rPr>
      <t>damione@nagami.com.au</t>
    </r>
  </si>
  <si>
    <t/>
    <r>
      <rPr>
        <u/>
        <sz val="10.5"/>
        <color theme="10"/>
        <rFont val="Calibri"/>
        <family val="2"/>
      </rPr>
      <t>http://www.nagami.com.au</t>
    </r>
  </si>
  <si>
    <t/>
    <r>
      <rPr>
        <u/>
        <sz val="10.5"/>
        <color theme="10"/>
        <rFont val="Calibri"/>
        <family val="2"/>
      </rPr>
      <t>NAGAMI</t>
    </r>
  </si>
  <si>
    <t/>
    <r>
      <rPr>
        <u/>
        <sz val="10.5"/>
        <color theme="10"/>
        <rFont val="Calibri"/>
        <family val="2"/>
      </rPr>
      <t xml:space="preserve">SOCIETE EURO</t>
    </r>
  </si>
  <si>
    <t/>
    <r>
      <rPr>
        <u/>
        <sz val="10.5"/>
        <color theme="10"/>
        <rFont val="Calibri"/>
        <family val="2"/>
      </rPr>
      <t>http://www.norrby-tra.se</t>
    </r>
  </si>
  <si>
    <t/>
    <r>
      <rPr>
        <u/>
        <sz val="10.5"/>
        <color theme="10"/>
        <rFont val="Calibri"/>
        <family val="2"/>
      </rPr>
      <t xml:space="preserve">NORRBY TRA &amp; BYGGVAROR</t>
    </r>
  </si>
  <si>
    <t/>
    <r>
      <rPr>
        <u/>
        <sz val="10.5"/>
        <color theme="10"/>
        <rFont val="Calibri"/>
        <family val="2"/>
      </rPr>
      <t>norrby@norrby-tra.se</t>
    </r>
  </si>
  <si>
    <t/>
    <r>
      <rPr>
        <u/>
        <sz val="10.5"/>
        <color theme="10"/>
        <rFont val="Calibri"/>
        <family val="2"/>
      </rPr>
      <t>squareau@vsnl.com</t>
    </r>
  </si>
  <si>
    <t/>
    <r>
      <rPr>
        <u/>
        <sz val="10.5"/>
        <color theme="10"/>
        <rFont val="Calibri"/>
        <family val="2"/>
      </rPr>
      <t>http://www.square-automation.net</t>
    </r>
  </si>
  <si>
    <t/>
    <r>
      <rPr>
        <u/>
        <sz val="10.5"/>
        <color theme="10"/>
        <rFont val="Calibri"/>
        <family val="2"/>
      </rPr>
      <t xml:space="preserve">SQUARE AUTOMATION</t>
    </r>
  </si>
  <si>
    <t/>
    <r>
      <rPr>
        <u/>
        <sz val="10.5"/>
        <color theme="10"/>
        <rFont val="Calibri"/>
        <family val="2"/>
      </rPr>
      <t xml:space="preserve">BAYSTATE FENCE</t>
    </r>
  </si>
  <si>
    <t/>
    <r>
      <rPr>
        <u/>
        <sz val="10.5"/>
        <color theme="10"/>
        <rFont val="Calibri"/>
        <family val="2"/>
      </rPr>
      <t xml:space="preserve">SYSTEM &amp; MILJOEBELYSNING</t>
    </r>
  </si>
  <si>
    <t/>
    <r>
      <rPr>
        <u/>
        <sz val="10.5"/>
        <color theme="10"/>
        <rFont val="Calibri"/>
        <family val="2"/>
      </rPr>
      <t>firmapost@smlys.no</t>
    </r>
  </si>
  <si>
    <t/>
    <r>
      <rPr>
        <u/>
        <sz val="10.5"/>
        <color theme="10"/>
        <rFont val="Calibri"/>
        <family val="2"/>
      </rPr>
      <t>http://www.smlys.no</t>
    </r>
  </si>
  <si>
    <t/>
    <r>
      <rPr>
        <u/>
        <sz val="10.5"/>
        <color theme="10"/>
        <rFont val="Calibri"/>
        <family val="2"/>
      </rPr>
      <t>http://www.aquilab.cl</t>
    </r>
  </si>
  <si>
    <t/>
    <r>
      <rPr>
        <u/>
        <sz val="10.5"/>
        <color theme="10"/>
        <rFont val="Calibri"/>
        <family val="2"/>
      </rPr>
      <t xml:space="preserve">DIAZ Y COMPANIA LIMITADA</t>
    </r>
  </si>
  <si>
    <t/>
    <r>
      <rPr>
        <u/>
        <sz val="10.5"/>
        <color theme="10"/>
        <rFont val="Calibri"/>
        <family val="2"/>
      </rPr>
      <t xml:space="preserve">CAN PLASTIC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</si>
  <si>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五金,体育及旅游休闲用品,其他,园林用品,家具,家居装饰品,工程机械,玻璃工艺品,餐厨用具</t>
    </r>
  </si>
  <si>
    <t/>
    <r>
      <rPr>
        <u/>
        <sz val="10.5"/>
        <color theme="10"/>
        <rFont val="Calibri"/>
        <family val="2"/>
      </rPr>
      <t>kwliu888@netvigator.com</t>
    </r>
  </si>
  <si>
    <t/>
    <r>
      <rPr>
        <u/>
        <sz val="10.5"/>
        <color theme="10"/>
        <rFont val="Calibri"/>
        <family val="2"/>
      </rPr>
      <t>http://www.plasticsforchange.org</t>
    </r>
  </si>
  <si>
    <t/>
    <r>
      <rPr>
        <u/>
        <sz val="10.5"/>
        <color theme="10"/>
        <rFont val="Calibri"/>
        <family val="2"/>
      </rPr>
      <t xml:space="preserve">SALAH SAID HELAL</t>
    </r>
  </si>
  <si>
    <t/>
    <r>
      <rPr>
        <u/>
        <sz val="10.5"/>
        <color theme="10"/>
        <rFont val="Calibri"/>
        <family val="2"/>
      </rPr>
      <t>salah_helal@hotmail.com</t>
    </r>
  </si>
  <si>
    <t/>
    <r>
      <rPr>
        <u/>
        <sz val="10.5"/>
        <color theme="10"/>
        <rFont val="Calibri"/>
        <family val="2"/>
      </rPr>
      <t>bellavita@bellavita.com.br</t>
    </r>
  </si>
  <si>
    <t/>
    <r>
      <rPr>
        <u/>
        <sz val="10.5"/>
        <color theme="10"/>
        <rFont val="Calibri"/>
        <family val="2"/>
      </rPr>
      <t>http://www.bellavita.com.br</t>
    </r>
  </si>
  <si>
    <t/>
    <r>
      <rPr>
        <u/>
        <sz val="10.5"/>
        <color theme="10"/>
        <rFont val="Calibri"/>
        <family val="2"/>
      </rPr>
      <t xml:space="preserve">BELLA VITA COMERCIAL</t>
    </r>
  </si>
  <si>
    <t/>
    <r>
      <rPr>
        <u/>
        <sz val="10.5"/>
        <color theme="10"/>
        <rFont val="Calibri"/>
        <family val="2"/>
      </rPr>
      <t>jillwang@pacific.net.sg</t>
    </r>
  </si>
  <si>
    <t/>
    <r>
      <rPr>
        <u/>
        <sz val="10.5"/>
        <color theme="10"/>
        <rFont val="Calibri"/>
        <family val="2"/>
      </rPr>
      <t xml:space="preserve">FOCUS ASIA PACIFIC</t>
    </r>
  </si>
  <si>
    <t/>
    <r>
      <rPr>
        <u/>
        <sz val="10.5"/>
        <color theme="10"/>
        <rFont val="Calibri"/>
        <family val="2"/>
      </rPr>
      <t>http://www.mercuryplastics.com</t>
    </r>
  </si>
  <si>
    <t/>
    <r>
      <rPr>
        <u/>
        <sz val="10.5"/>
        <color theme="10"/>
        <rFont val="Calibri"/>
        <family val="2"/>
      </rPr>
      <t xml:space="preserve">MERCURY PLASTICS</t>
    </r>
  </si>
  <si>
    <t/>
    <r>
      <rPr>
        <u/>
        <sz val="10.5"/>
        <color theme="10"/>
        <rFont val="Calibri"/>
        <family val="2"/>
      </rPr>
      <t>echristi@mercury-plastics.com</t>
    </r>
  </si>
  <si>
    <t/>
    <r>
      <rPr>
        <u/>
        <sz val="10.5"/>
        <color theme="10"/>
        <rFont val="Calibri"/>
        <family val="2"/>
      </rPr>
      <t>http://www.funai.de</t>
    </r>
  </si>
  <si>
    <t/>
    <r>
      <rPr>
        <u/>
        <sz val="10.5"/>
        <color theme="10"/>
        <rFont val="Calibri"/>
        <family val="2"/>
      </rPr>
      <t xml:space="preserve">FUNAI ELECTRIC TRADING</t>
    </r>
  </si>
  <si>
    <t/>
    <r>
      <rPr>
        <u/>
        <sz val="10.5"/>
        <color theme="10"/>
        <rFont val="Calibri"/>
        <family val="2"/>
      </rPr>
      <t>info@funai.de</t>
    </r>
  </si>
  <si>
    <t/>
    <r>
      <rPr>
        <u/>
        <sz val="10.5"/>
        <color theme="10"/>
        <rFont val="Calibri"/>
        <family val="2"/>
      </rPr>
      <t>dl1405@gmail.com</t>
    </r>
  </si>
  <si>
    <t/>
    <r>
      <rPr>
        <u/>
        <sz val="10.5"/>
        <color theme="10"/>
        <rFont val="Calibri"/>
        <family val="2"/>
      </rPr>
      <t xml:space="preserve">TAIWAN SANPON</t>
    </r>
  </si>
  <si>
    <t/>
    <r>
      <rPr>
        <u/>
        <sz val="10.5"/>
        <color theme="10"/>
        <rFont val="Calibri"/>
        <family val="2"/>
      </rPr>
      <t xml:space="preserve">SPLASH INTERNATIONAL MARKETING</t>
    </r>
  </si>
  <si>
    <t/>
    <r>
      <rPr>
        <u/>
        <sz val="10.5"/>
        <color theme="10"/>
        <rFont val="Calibri"/>
        <family val="2"/>
      </rPr>
      <t>http://www.splash.on.ca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</si>
  <si>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其他,办公文具,化工产品,大型机械及设备,家具,工艺陶瓷,电子电气产品,鞋,餐厨用具</t>
    </r>
  </si>
  <si>
    <t/>
    <r>
      <rPr>
        <u/>
        <sz val="10.5"/>
        <color theme="10"/>
        <rFont val="Calibri"/>
        <family val="2"/>
      </rPr>
      <t>info@splash.on.ca</t>
    </r>
  </si>
  <si>
    <t/>
    <r>
      <rPr>
        <u/>
        <sz val="10.5"/>
        <color theme="10"/>
        <rFont val="Calibri"/>
        <family val="2"/>
      </rPr>
      <t>http://www.mail.orbitel.bg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</si>
  <si>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五金,体育及旅游休闲用品,其他,园林用品,家具,照明产品,玩具,玻璃工艺品,箱包,钟表眼镜,鞋,食品,餐厨用具</t>
    </r>
  </si>
  <si>
    <t/>
    <r>
      <rPr>
        <u/>
        <sz val="10.5"/>
        <color theme="10"/>
        <rFont val="Calibri"/>
        <family val="2"/>
      </rPr>
      <t>sky_rgroup@mail.orbitel.bg</t>
    </r>
  </si>
  <si>
    <t/>
    <r>
      <rPr>
        <u/>
        <sz val="10.5"/>
        <color theme="10"/>
        <rFont val="Calibri"/>
        <family val="2"/>
      </rPr>
      <t xml:space="preserve">SKYR GROUP</t>
    </r>
  </si>
  <si>
    <t/>
    <r>
      <rPr>
        <u/>
        <sz val="10.5"/>
        <color theme="10"/>
        <rFont val="Calibri"/>
        <family val="2"/>
      </rPr>
      <t xml:space="preserve">BENCHMARK SALES</t>
    </r>
  </si>
  <si>
    <t/>
    <r>
      <rPr>
        <u/>
        <sz val="10.5"/>
        <color theme="10"/>
        <rFont val="Calibri"/>
        <family val="2"/>
      </rPr>
      <t>http://www.benchmark-tx.com</t>
    </r>
  </si>
  <si>
    <t/>
    <r>
      <rPr>
        <u/>
        <sz val="10.5"/>
        <color theme="10"/>
        <rFont val="Calibri"/>
        <family val="2"/>
      </rPr>
      <t>bsitx@swbell.net</t>
    </r>
  </si>
  <si>
    <t/>
    <r>
      <rPr>
        <u/>
        <sz val="10.5"/>
        <color theme="10"/>
        <rFont val="Calibri"/>
        <family val="2"/>
      </rPr>
      <t>parris@acci.gr</t>
    </r>
  </si>
  <si>
    <t/>
    <r>
      <rPr>
        <u/>
        <sz val="10.5"/>
        <color theme="10"/>
        <rFont val="Calibri"/>
        <family val="2"/>
      </rPr>
      <t xml:space="preserve">PARRIS BROS</t>
    </r>
  </si>
  <si>
    <t/>
    <r>
      <rPr>
        <u/>
        <sz val="10.5"/>
        <color theme="10"/>
        <rFont val="Calibri"/>
        <family val="2"/>
      </rPr>
      <t xml:space="preserve">RICHLUCK INVESTMENT</t>
    </r>
  </si>
  <si>
    <t/>
    <r>
      <rPr>
        <u/>
        <sz val="10.5"/>
        <color theme="10"/>
        <rFont val="Calibri"/>
        <family val="2"/>
      </rPr>
      <t>bagfac@netvigator.cometvigator.com</t>
    </r>
  </si>
  <si>
    <t/>
    <r>
      <rPr>
        <u/>
        <sz val="10.5"/>
        <color theme="10"/>
        <rFont val="Calibri"/>
        <family val="2"/>
      </rPr>
      <t>http://www.netvigator.cometvigator.com</t>
    </r>
  </si>
  <si>
    <t/>
    <r>
      <rPr>
        <u/>
        <sz val="10.5"/>
        <color theme="10"/>
        <rFont val="Calibri"/>
        <family val="2"/>
      </rPr>
      <t>AMARELLE</t>
    </r>
  </si>
  <si>
    <t/>
    <r>
      <rPr>
        <u/>
        <sz val="10.5"/>
        <color theme="10"/>
        <rFont val="Calibri"/>
        <family val="2"/>
      </rPr>
      <t>http://www.amarelle.com</t>
    </r>
  </si>
  <si>
    <t/>
    <r>
      <rPr>
        <u/>
        <sz val="10.5"/>
        <color theme="10"/>
        <rFont val="Calibri"/>
        <family val="2"/>
      </rPr>
      <t>info@amarelle.com</t>
    </r>
  </si>
  <si>
    <t/>
    <r>
      <rPr>
        <u/>
        <sz val="10.5"/>
        <color theme="10"/>
        <rFont val="Calibri"/>
        <family val="2"/>
      </rPr>
      <t>http://www.apides.co.jp</t>
    </r>
  </si>
  <si>
    <t/>
    <r>
      <rPr>
        <u/>
        <sz val="10.5"/>
        <color theme="10"/>
        <rFont val="Calibri"/>
        <family val="2"/>
      </rPr>
      <t>APIDES</t>
    </r>
  </si>
  <si>
    <t/>
    <r>
      <rPr>
        <u/>
        <sz val="10.5"/>
        <color theme="10"/>
        <rFont val="Calibri"/>
        <family val="2"/>
      </rPr>
      <t>sales@hansonuk.com</t>
    </r>
  </si>
  <si>
    <t/>
    <r>
      <rPr>
        <u/>
        <sz val="10.5"/>
        <color theme="10"/>
        <rFont val="Calibri"/>
        <family val="2"/>
      </rPr>
      <t xml:space="preserve">HANSON (UK)</t>
    </r>
  </si>
  <si>
    <t/>
    <r>
      <rPr>
        <u/>
        <sz val="10.5"/>
        <color theme="10"/>
        <rFont val="Calibri"/>
        <family val="2"/>
      </rPr>
      <t>http://www.hansonuk.com</t>
    </r>
  </si>
  <si>
    <t/>
    <r>
      <rPr>
        <u/>
        <sz val="10.5"/>
        <color theme="10"/>
        <rFont val="Calibri"/>
        <family val="2"/>
      </rPr>
      <t>http://www.sbent.co</t>
    </r>
  </si>
  <si>
    <t/>
    <r>
      <rPr>
        <u/>
        <sz val="10.5"/>
        <color theme="10"/>
        <rFont val="Calibri"/>
        <family val="2"/>
      </rPr>
      <t xml:space="preserve">BAIG ENTERPRISES</t>
    </r>
  </si>
  <si>
    <t/>
    <r>
      <rPr>
        <u/>
        <sz val="10.5"/>
        <color theme="10"/>
        <rFont val="Calibri"/>
        <family val="2"/>
      </rPr>
      <t>jodat@cyber.net.pk</t>
    </r>
  </si>
  <si>
    <t/>
    <r>
      <rPr>
        <u/>
        <sz val="10.5"/>
        <color theme="10"/>
        <rFont val="Calibri"/>
        <family val="2"/>
      </rPr>
      <t>chhightr@public.guangzhou.gd.cn</t>
    </r>
  </si>
  <si>
    <t/>
    <r>
      <rPr>
        <u/>
        <sz val="10.5"/>
        <color theme="10"/>
        <rFont val="Calibri"/>
        <family val="2"/>
      </rPr>
      <t xml:space="preserve">HIGHTREND MERCHANDISE</t>
    </r>
  </si>
  <si>
    <t/>
    <r>
      <rPr>
        <u/>
        <sz val="10.5"/>
        <color theme="10"/>
        <rFont val="Calibri"/>
        <family val="2"/>
      </rPr>
      <t>steel555@mail.sy</t>
    </r>
  </si>
  <si>
    <t/>
    <r>
      <rPr>
        <u/>
        <sz val="10.5"/>
        <color theme="10"/>
        <rFont val="Calibri"/>
        <family val="2"/>
      </rPr>
      <t>http://www.steel555.com</t>
    </r>
  </si>
  <si>
    <t/>
    <r>
      <rPr>
        <u/>
        <sz val="10.5"/>
        <color theme="10"/>
        <rFont val="Calibri"/>
        <family val="2"/>
      </rPr>
      <t xml:space="preserve">STAINLESS STEEL 555</t>
    </r>
  </si>
  <si>
    <t/>
    <r>
      <rPr>
        <u/>
        <sz val="10.5"/>
        <color theme="10"/>
        <rFont val="Calibri"/>
        <family val="2"/>
      </rPr>
      <t xml:space="preserve">RUSH RESTAURANT</t>
    </r>
  </si>
  <si>
    <t/>
    <r>
      <rPr>
        <u/>
        <sz val="10.5"/>
        <color theme="10"/>
        <rFont val="Calibri"/>
        <family val="2"/>
      </rPr>
      <t>rushrestsupp@aol.com</t>
    </r>
  </si>
  <si>
    <t/>
    <r>
      <rPr>
        <u/>
        <sz val="10.5"/>
        <color theme="10"/>
        <rFont val="Calibri"/>
        <family val="2"/>
      </rPr>
      <t>http://www.rushonweb.com</t>
    </r>
  </si>
  <si>
    <t/>
    <r>
      <rPr>
        <u/>
        <sz val="10.5"/>
        <color theme="10"/>
        <rFont val="Calibri"/>
        <family val="2"/>
      </rPr>
      <t xml:space="preserve">MARKETING INCENTIVES</t>
    </r>
  </si>
  <si>
    <t/>
    <r>
      <rPr>
        <u/>
        <sz val="10.5"/>
        <color theme="10"/>
        <rFont val="Calibri"/>
        <family val="2"/>
      </rPr>
      <t>http://www.source-incentives.ie</t>
    </r>
  </si>
  <si>
    <t/>
    <r>
      <rPr>
        <u/>
        <sz val="10.5"/>
        <color theme="10"/>
        <rFont val="Calibri"/>
        <family val="2"/>
      </rPr>
      <t>alan@source-incentives.ie</t>
    </r>
  </si>
  <si>
    <t/>
    <r>
      <rPr>
        <u/>
        <sz val="10.5"/>
        <color theme="10"/>
        <rFont val="Calibri"/>
        <family val="2"/>
      </rPr>
      <t>http://www.tafongusa.com</t>
    </r>
  </si>
  <si>
    <t/>
    <r>
      <rPr>
        <u/>
        <sz val="10.5"/>
        <color theme="10"/>
        <rFont val="Calibri"/>
        <family val="2"/>
      </rPr>
      <t xml:space="preserve">TA FONG</t>
    </r>
  </si>
  <si>
    <t/>
    <r>
      <rPr>
        <u/>
        <sz val="10.5"/>
        <color theme="10"/>
        <rFont val="Calibri"/>
        <family val="2"/>
      </rPr>
      <t xml:space="preserve">PRIMER TRADING</t>
    </r>
  </si>
  <si>
    <t/>
    <r>
      <rPr>
        <u/>
        <sz val="10.5"/>
        <color theme="10"/>
        <rFont val="Calibri"/>
        <family val="2"/>
      </rPr>
      <t>ericrico@hkstar.com</t>
    </r>
  </si>
  <si>
    <t/>
    <r>
      <rPr>
        <u/>
        <sz val="10.5"/>
        <color theme="10"/>
        <rFont val="Calibri"/>
        <family val="2"/>
      </rPr>
      <t>aoyamexp@quartz.ocn.ne.jp</t>
    </r>
  </si>
  <si>
    <t/>
    <r>
      <rPr>
        <u/>
        <sz val="10.5"/>
        <color theme="10"/>
        <rFont val="Calibri"/>
        <family val="2"/>
      </rPr>
      <t xml:space="preserve">AOYAMA OPTICAL</t>
    </r>
  </si>
  <si>
    <t/>
    <r>
      <rPr>
        <u/>
        <sz val="10.5"/>
        <color theme="10"/>
        <rFont val="Calibri"/>
        <family val="2"/>
      </rPr>
      <t>http://www.quartz.ocn.ne.jp</t>
    </r>
  </si>
  <si>
    <t/>
    <r>
      <rPr>
        <u/>
        <sz val="10.5"/>
        <color theme="10"/>
        <rFont val="Calibri"/>
        <family val="2"/>
      </rPr>
      <t>kpping@hotmail.com</t>
    </r>
  </si>
  <si>
    <t/>
    <r>
      <rPr>
        <u/>
        <sz val="10.5"/>
        <color theme="10"/>
        <rFont val="Calibri"/>
        <family val="2"/>
      </rPr>
      <t xml:space="preserve">IVYSKY INVESTMENT</t>
    </r>
  </si>
  <si>
    <t/>
    <r>
      <rPr>
        <u/>
        <sz val="10.5"/>
        <color theme="10"/>
        <rFont val="Calibri"/>
        <family val="2"/>
      </rPr>
      <t xml:space="preserve">MODERN DITHAR EST</t>
    </r>
  </si>
  <si>
    <t/>
    <r>
      <rPr>
        <u/>
        <sz val="10.5"/>
        <color theme="10"/>
        <rFont val="Calibri"/>
        <family val="2"/>
      </rPr>
      <t>dithar@hotmail.com</t>
    </r>
  </si>
  <si>
    <t/>
    <r>
      <rPr>
        <u/>
        <sz val="10.5"/>
        <color theme="10"/>
        <rFont val="Calibri"/>
        <family val="2"/>
      </rPr>
      <t xml:space="preserve">L L R TRADING (IMPART EXPORT)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</si>
  <si>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五金,体育及旅游休闲用品,其他,园林用品,家具,家用电器,工具,工艺陶瓷,照明产品,玩具,箱包,节日用品,铁石装饰品及户外水疗设施,餐厨用具</t>
    </r>
  </si>
  <si>
    <t/>
    <r>
      <rPr>
        <u/>
        <sz val="10.5"/>
        <color theme="10"/>
        <rFont val="Calibri"/>
        <family val="2"/>
      </rPr>
      <t>tsangfan618@hotmail.com</t>
    </r>
  </si>
  <si>
    <t/>
    <r>
      <rPr>
        <u/>
        <sz val="10.5"/>
        <color theme="10"/>
        <rFont val="Calibri"/>
        <family val="2"/>
      </rPr>
      <t>jcornell@chlimited.com</t>
    </r>
  </si>
  <si>
    <t/>
    <r>
      <rPr>
        <u/>
        <sz val="10.5"/>
        <color theme="10"/>
        <rFont val="Calibri"/>
        <family val="2"/>
      </rPr>
      <t>CHL</t>
    </r>
  </si>
  <si>
    <t/>
    <r>
      <rPr>
        <u/>
        <sz val="10.5"/>
        <color theme="10"/>
        <rFont val="Calibri"/>
        <family val="2"/>
      </rPr>
      <t>http://www.chlimited.com</t>
    </r>
  </si>
  <si>
    <t/>
    <r>
      <rPr>
        <u/>
        <sz val="10.5"/>
        <color theme="10"/>
        <rFont val="Calibri"/>
        <family val="2"/>
      </rPr>
      <t>akg1@india.com</t>
    </r>
  </si>
  <si>
    <t/>
    <r>
      <rPr>
        <u/>
        <sz val="10.5"/>
        <color theme="10"/>
        <rFont val="Calibri"/>
        <family val="2"/>
      </rPr>
      <t xml:space="preserve">MARUTI MARKETING (P)</t>
    </r>
  </si>
  <si>
    <t/>
    <r>
      <rPr>
        <u/>
        <sz val="10.5"/>
        <color theme="10"/>
        <rFont val="Calibri"/>
        <family val="2"/>
      </rPr>
      <t xml:space="preserve">TABACOS SAN ANDRES</t>
    </r>
  </si>
  <si>
    <t/>
    <r>
      <rPr>
        <u/>
        <sz val="10.5"/>
        <color theme="10"/>
        <rFont val="Calibri"/>
        <family val="2"/>
      </rPr>
      <t>http://www.tabasa.com</t>
    </r>
  </si>
  <si>
    <t/>
    <r>
      <rPr>
        <u/>
        <sz val="10.5"/>
        <color theme="10"/>
        <rFont val="Calibri"/>
        <family val="2"/>
      </rPr>
      <t>import@tabasa.com</t>
    </r>
  </si>
  <si>
    <t/>
    <r>
      <rPr>
        <u/>
        <sz val="10.5"/>
        <color theme="10"/>
        <rFont val="Calibri"/>
        <family val="2"/>
      </rPr>
      <t xml:space="preserve">LU PHAT</t>
    </r>
  </si>
  <si>
    <t/>
    <r>
      <rPr>
        <u/>
        <sz val="10.5"/>
        <color theme="10"/>
        <rFont val="Calibri"/>
        <family val="2"/>
      </rPr>
      <t>lotus466@hcm.vnn.vn</t>
    </r>
  </si>
  <si>
    <t/>
    <r>
      <rPr>
        <u/>
        <sz val="10.5"/>
        <color theme="10"/>
        <rFont val="Calibri"/>
        <family val="2"/>
      </rPr>
      <t>http://www.marsh.net</t>
    </r>
  </si>
  <si>
    <t/>
    <r>
      <rPr>
        <u/>
        <sz val="10.5"/>
        <color theme="10"/>
        <rFont val="Calibri"/>
        <family val="2"/>
      </rPr>
      <t>excbaf@marsh.net</t>
    </r>
  </si>
  <si>
    <t/>
    <r>
      <rPr>
        <u/>
        <sz val="10.5"/>
        <color theme="10"/>
        <rFont val="Calibri"/>
        <family val="2"/>
      </rPr>
      <t xml:space="preserve">MARSH SUPERMARKETS</t>
    </r>
  </si>
  <si>
    <t/>
    <r>
      <rPr>
        <u/>
        <sz val="10.5"/>
        <color theme="10"/>
        <rFont val="Calibri"/>
        <family val="2"/>
      </rPr>
      <t xml:space="preserve">NICAN TRADING</t>
    </r>
  </si>
  <si>
    <t/>
    <r>
      <rPr>
        <u/>
        <sz val="10.5"/>
        <color theme="10"/>
        <rFont val="Calibri"/>
        <family val="2"/>
      </rPr>
      <t>nicanti@yahoo.com</t>
    </r>
  </si>
  <si>
    <t/>
    <r>
      <rPr>
        <u/>
        <sz val="10.5"/>
        <color theme="10"/>
        <rFont val="Calibri"/>
        <family val="2"/>
      </rPr>
      <t xml:space="preserve">SHUN LIDA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</si>
  <si>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体育及旅游休闲用品,其他,家居用品,家用纺织品,工艺陶瓷,玻璃工艺品,箱包,餐厨用具</t>
    </r>
  </si>
  <si>
    <t/>
    <r>
      <rPr>
        <u/>
        <sz val="10.5"/>
        <color theme="10"/>
        <rFont val="Calibri"/>
        <family val="2"/>
      </rPr>
      <t>makcum@tekom.odessa.ua</t>
    </r>
  </si>
  <si>
    <t/>
    <r>
      <rPr>
        <u/>
        <sz val="10.5"/>
        <color theme="10"/>
        <rFont val="Calibri"/>
        <family val="2"/>
      </rPr>
      <t>http://www.tekom.odessa.ua</t>
    </r>
  </si>
  <si>
    <t/>
    <r>
      <rPr>
        <u/>
        <sz val="10.5"/>
        <color theme="10"/>
        <rFont val="Calibri"/>
        <family val="2"/>
      </rPr>
      <t xml:space="preserve">MOURTAGA TRADING AGEN</t>
    </r>
  </si>
  <si>
    <t/>
    <r>
      <rPr>
        <u/>
        <sz val="10.5"/>
        <color theme="10"/>
        <rFont val="Calibri"/>
        <family val="2"/>
      </rPr>
      <t>mourtagatrd@yahoo.com</t>
    </r>
  </si>
  <si>
    <t/>
    <r>
      <rPr>
        <u/>
        <sz val="10.5"/>
        <color theme="10"/>
        <rFont val="Calibri"/>
        <family val="2"/>
      </rPr>
      <t>ahuang@tagltd.com</t>
    </r>
  </si>
  <si>
    <t/>
    <r>
      <rPr>
        <u/>
        <sz val="10.5"/>
        <color theme="10"/>
        <rFont val="Calibri"/>
        <family val="2"/>
      </rPr>
      <t>http://www.tagltd.com</t>
    </r>
  </si>
  <si>
    <t/>
    <r>
      <rPr>
        <u/>
        <sz val="10.5"/>
        <color theme="10"/>
        <rFont val="Calibri"/>
        <family val="2"/>
      </rPr>
      <t>TAG</t>
    </r>
  </si>
  <si>
    <t/>
    <r>
      <rPr>
        <u/>
        <sz val="10.5"/>
        <color theme="10"/>
        <rFont val="Calibri"/>
        <family val="2"/>
      </rPr>
      <t>http://www.rodymarketing.com</t>
    </r>
  </si>
  <si>
    <t/>
    <r>
      <rPr>
        <u/>
        <sz val="10.5"/>
        <color theme="10"/>
        <rFont val="Calibri"/>
        <family val="2"/>
      </rPr>
      <t xml:space="preserve">RODY &amp; COMPANY MARKETING</t>
    </r>
  </si>
  <si>
    <t/>
    <r>
      <rPr>
        <u/>
        <sz val="10.5"/>
        <color theme="10"/>
        <rFont val="Calibri"/>
        <family val="2"/>
      </rPr>
      <t>rody@rodymarketing.com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</si>
  <si>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办公文具,医药保健品及医疗器械,大型机械及设备,家具,工具,工艺陶瓷,照明产品,玻璃工艺品,食品,餐厨用具</t>
    </r>
  </si>
  <si>
    <t/>
    <r>
      <rPr>
        <u/>
        <sz val="10.5"/>
        <color theme="10"/>
        <rFont val="Calibri"/>
        <family val="2"/>
      </rPr>
      <t xml:space="preserve">KOPAL FORSALJNINGS</t>
    </r>
  </si>
  <si>
    <t/>
    <r>
      <rPr>
        <u/>
        <sz val="10.5"/>
        <color theme="10"/>
        <rFont val="Calibri"/>
        <family val="2"/>
      </rPr>
      <t>mailbox@kopal.se</t>
    </r>
  </si>
  <si>
    <t/>
    <r>
      <rPr>
        <u/>
        <sz val="10.5"/>
        <color theme="10"/>
        <rFont val="Calibri"/>
        <family val="2"/>
      </rPr>
      <t>http://www.kopal.se</t>
    </r>
  </si>
  <si>
    <t/>
    <r>
      <rPr>
        <u/>
        <sz val="10.5"/>
        <color theme="10"/>
        <rFont val="Calibri"/>
        <family val="2"/>
      </rPr>
      <t xml:space="preserve">NEW COTTON</t>
    </r>
  </si>
  <si>
    <t/>
    <r>
      <rPr>
        <u/>
        <sz val="10.5"/>
        <color theme="10"/>
        <rFont val="Calibri"/>
        <family val="2"/>
      </rPr>
      <t>goldensilk@hotmail.com</t>
    </r>
  </si>
  <si>
    <t/>
    <r>
      <rPr>
        <u/>
        <sz val="10.5"/>
        <color theme="10"/>
        <rFont val="Calibri"/>
        <family val="2"/>
      </rPr>
      <t xml:space="preserve">AKMAL EXPORT AND IMPORTS</t>
    </r>
  </si>
  <si>
    <t/>
    <r>
      <rPr>
        <u/>
        <sz val="10.5"/>
        <color theme="10"/>
        <rFont val="Calibri"/>
        <family val="2"/>
      </rPr>
      <t>h.hamid@worldnet.att.net</t>
    </r>
  </si>
  <si>
    <t/>
    <r>
      <rPr>
        <u/>
        <sz val="10.5"/>
        <color theme="10"/>
        <rFont val="Calibri"/>
        <family val="2"/>
      </rPr>
      <t xml:space="preserve">AISIA COMBINE (HK)</t>
    </r>
  </si>
  <si>
    <t/>
    <r>
      <rPr>
        <u/>
        <sz val="10.5"/>
        <color theme="10"/>
        <rFont val="Calibri"/>
        <family val="2"/>
      </rPr>
      <t>http://www.asiacomb.com.hk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</si>
  <si>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体育及旅游休闲用品,其他,医药保健品及医疗器械,园林用品,家具,家居用品,家居装饰品,餐厨用具</t>
    </r>
  </si>
  <si>
    <t/>
    <r>
      <rPr>
        <u/>
        <sz val="10.5"/>
        <color theme="10"/>
        <rFont val="Calibri"/>
        <family val="2"/>
      </rPr>
      <t>alam@asiacomb.com.hk</t>
    </r>
  </si>
  <si>
    <t/>
    <r>
      <rPr>
        <u/>
        <sz val="10.5"/>
        <color theme="10"/>
        <rFont val="Calibri"/>
        <family val="2"/>
      </rPr>
      <t>http://www.it.dk</t>
    </r>
  </si>
  <si>
    <t/>
    <r>
      <rPr>
        <u/>
        <sz val="10.5"/>
        <color theme="10"/>
        <rFont val="Calibri"/>
        <family val="2"/>
      </rPr>
      <t xml:space="preserve">BMS INTERNATIONAL</t>
    </r>
  </si>
  <si>
    <t/>
    <r>
      <rPr>
        <u/>
        <sz val="10.5"/>
        <color theme="10"/>
        <rFont val="Calibri"/>
        <family val="2"/>
      </rPr>
      <t>bms.int@it.dk</t>
    </r>
  </si>
  <si>
    <t/>
    <r>
      <rPr>
        <u/>
        <sz val="10.5"/>
        <color theme="10"/>
        <rFont val="Calibri"/>
        <family val="2"/>
      </rPr>
      <t xml:space="preserve">UNI 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</si>
  <si>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医药保健品及医疗器械,家具,家居装饰品,家用纺织品,玻璃工艺品,箱包,餐厨用具</t>
    </r>
  </si>
  <si>
    <t/>
    <r>
      <rPr>
        <u/>
        <sz val="10.5"/>
        <color theme="10"/>
        <rFont val="Calibri"/>
        <family val="2"/>
      </rPr>
      <t>unig2000@cscoms.com</t>
    </r>
  </si>
  <si>
    <t/>
    <r>
      <rPr>
        <u/>
        <sz val="10.5"/>
        <color theme="10"/>
        <rFont val="Calibri"/>
        <family val="2"/>
      </rPr>
      <t>http://www.unig.co.th</t>
    </r>
  </si>
  <si>
    <t/>
    <r>
      <rPr>
        <u/>
        <sz val="10.5"/>
        <color theme="10"/>
        <rFont val="Calibri"/>
        <family val="2"/>
      </rPr>
      <t xml:space="preserve">BETECH SEALS</t>
    </r>
  </si>
  <si>
    <t/>
    <r>
      <rPr>
        <u/>
        <sz val="10.5"/>
        <color theme="10"/>
        <rFont val="Calibri"/>
        <family val="2"/>
      </rPr>
      <t>http://www.betechseals.dk</t>
    </r>
  </si>
  <si>
    <t/>
    <r>
      <rPr>
        <u/>
        <sz val="10.5"/>
        <color theme="10"/>
        <rFont val="Calibri"/>
        <family val="2"/>
      </rPr>
      <t>info@betechseals.dk</t>
    </r>
  </si>
  <si>
    <t/>
    <r>
      <rPr>
        <u/>
        <sz val="10.5"/>
        <color theme="10"/>
        <rFont val="Calibri"/>
        <family val="2"/>
      </rPr>
      <t xml:space="preserve">ETS VASWANI FRERES</t>
    </r>
  </si>
  <si>
    <t/>
    <r>
      <rPr>
        <u/>
        <sz val="10.5"/>
        <color theme="10"/>
        <rFont val="Calibri"/>
        <family val="2"/>
      </rPr>
      <t>aswa@sotelgui.net</t>
    </r>
    <r>
      <t>.gn</t>
    </r>
  </si>
  <si>
    <t/>
    <r>
      <rPr>
        <u/>
        <sz val="10.5"/>
        <color theme="10"/>
        <rFont val="Calibri"/>
        <family val="2"/>
      </rPr>
      <t>http://www.sotelgui.net.gn</t>
    </r>
  </si>
  <si>
    <t/>
    <r>
      <rPr>
        <u/>
        <sz val="10.5"/>
        <color theme="10"/>
        <rFont val="Calibri"/>
        <family val="2"/>
      </rPr>
      <t>info@soritsu.co</t>
    </r>
    <r>
      <t>.jp</t>
    </r>
  </si>
  <si>
    <t/>
    <r>
      <rPr>
        <u/>
        <sz val="10.5"/>
        <color theme="10"/>
        <rFont val="Calibri"/>
        <family val="2"/>
      </rPr>
      <t>http://www.soritsu.co.jp</t>
    </r>
  </si>
  <si>
    <t/>
    <r>
      <rPr>
        <u/>
        <sz val="10.5"/>
        <color theme="10"/>
        <rFont val="Calibri"/>
        <family val="2"/>
      </rPr>
      <t>SORITSU</t>
    </r>
  </si>
  <si>
    <t/>
    <r>
      <rPr>
        <u/>
        <sz val="10.5"/>
        <color theme="10"/>
        <rFont val="Calibri"/>
        <family val="2"/>
      </rPr>
      <t xml:space="preserve">F U</t>
    </r>
  </si>
  <si>
    <t/>
    <r>
      <rPr>
        <u/>
        <sz val="10.5"/>
        <color theme="10"/>
        <rFont val="Calibri"/>
        <family val="2"/>
      </rPr>
      <t>vichai89@hotmail.com</t>
    </r>
  </si>
  <si>
    <t/>
    <r>
      <rPr>
        <u/>
        <sz val="10.5"/>
        <color theme="10"/>
        <rFont val="Calibri"/>
        <family val="2"/>
      </rPr>
      <t>satec@cs.com.uy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</si>
  <si>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五金,其他,医药保健品及医疗器械,家具,家居用品,家用电器,工艺陶瓷,玻璃工艺品,箱包,餐厨用具</t>
    </r>
  </si>
  <si>
    <t/>
    <r>
      <rPr>
        <u/>
        <sz val="10.5"/>
        <color theme="10"/>
        <rFont val="Calibri"/>
        <family val="2"/>
      </rPr>
      <t>SATEC</t>
    </r>
  </si>
  <si>
    <t/>
    <r>
      <rPr>
        <u/>
        <sz val="10.5"/>
        <color theme="10"/>
        <rFont val="Calibri"/>
        <family val="2"/>
      </rPr>
      <t>http://www.cs.com.uy</t>
    </r>
  </si>
  <si>
    <t/>
    <r>
      <rPr>
        <u/>
        <sz val="10.5"/>
        <color theme="10"/>
        <rFont val="Calibri"/>
        <family val="2"/>
      </rPr>
      <t xml:space="preserve">JIN XIANG KITCHEN EQUIPMENT</t>
    </r>
  </si>
  <si>
    <t/>
    <r>
      <rPr>
        <u/>
        <sz val="10.5"/>
        <color theme="10"/>
        <rFont val="Calibri"/>
        <family val="2"/>
      </rPr>
      <t xml:space="preserve">MORAVIA PROPAG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</si>
  <si>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体育及旅游休闲用品,其他,医药保健品及医疗器械,家居用品,家用电器,工艺陶瓷,建筑及装饰材料,照明产品,玩具,玻璃工艺品,箱包,钟表眼镜,鞋,餐厨用具</t>
    </r>
  </si>
  <si>
    <t/>
    <r>
      <rPr>
        <u/>
        <sz val="10.5"/>
        <color theme="10"/>
        <rFont val="Calibri"/>
        <family val="2"/>
      </rPr>
      <t>dvardan@moraviapropag.cz</t>
    </r>
  </si>
  <si>
    <t/>
    <r>
      <rPr>
        <u/>
        <sz val="10.5"/>
        <color theme="10"/>
        <rFont val="Calibri"/>
        <family val="2"/>
      </rPr>
      <t>http://www.moraviapropag.cz</t>
    </r>
  </si>
  <si>
    <t/>
    <r>
      <rPr>
        <u/>
        <sz val="10.5"/>
        <color theme="10"/>
        <rFont val="Calibri"/>
        <family val="2"/>
      </rPr>
      <t>MIRSUL</t>
    </r>
  </si>
  <si>
    <t/>
    <r>
      <rPr>
        <u/>
        <sz val="10.5"/>
        <color theme="10"/>
        <rFont val="Calibri"/>
        <family val="2"/>
      </rPr>
      <t>niza@adinet.com.uy</t>
    </r>
  </si>
  <si>
    <t/>
    <r>
      <rPr>
        <u/>
        <sz val="10.5"/>
        <color theme="10"/>
        <rFont val="Calibri"/>
        <family val="2"/>
      </rPr>
      <t>http://www.fromart.com.au</t>
    </r>
  </si>
  <si>
    <t/>
    <r>
      <rPr>
        <u/>
        <sz val="10.5"/>
        <color theme="10"/>
        <rFont val="Calibri"/>
        <family val="2"/>
      </rPr>
      <t>szcasco@yahoo.com</t>
    </r>
  </si>
  <si>
    <t/>
    <r>
      <rPr>
        <u/>
        <sz val="10.5"/>
        <color theme="10"/>
        <rFont val="Calibri"/>
        <family val="2"/>
      </rPr>
      <t>FROMART</t>
    </r>
  </si>
  <si>
    <t/>
    <r>
      <rPr>
        <u/>
        <sz val="10.5"/>
        <color theme="10"/>
        <rFont val="Calibri"/>
        <family val="2"/>
      </rPr>
      <t>diad@tischler.it</t>
    </r>
  </si>
  <si>
    <t/>
    <r>
      <rPr>
        <u/>
        <sz val="10.5"/>
        <color theme="10"/>
        <rFont val="Calibri"/>
        <family val="2"/>
      </rPr>
      <t>TISCHLER</t>
    </r>
  </si>
  <si>
    <t/>
    <r>
      <rPr>
        <u/>
        <sz val="10.5"/>
        <color theme="10"/>
        <rFont val="Calibri"/>
        <family val="2"/>
      </rPr>
      <t>http://www.tischler.it</t>
    </r>
  </si>
  <si>
    <t/>
    <r>
      <rPr>
        <u/>
        <sz val="10.5"/>
        <color theme="10"/>
        <rFont val="Calibri"/>
        <family val="2"/>
      </rPr>
      <t xml:space="preserve">CADEPAQ IMPORT EXPORT</t>
    </r>
  </si>
  <si>
    <t/>
    <r>
      <rPr>
        <u/>
        <sz val="10.5"/>
        <color theme="10"/>
        <rFont val="Calibri"/>
        <family val="2"/>
      </rPr>
      <t>cadepaq@yahoo.fr</t>
    </r>
  </si>
  <si>
    <t/>
    <r>
      <rPr>
        <u/>
        <sz val="10.5"/>
        <color theme="10"/>
        <rFont val="Calibri"/>
        <family val="2"/>
      </rPr>
      <t>http://www.linido.nl</t>
    </r>
  </si>
  <si>
    <t/>
    <r>
      <rPr>
        <u/>
        <sz val="10.5"/>
        <color theme="10"/>
        <rFont val="Calibri"/>
        <family val="2"/>
      </rPr>
      <t>LINIDO</t>
    </r>
  </si>
  <si>
    <t/>
    <r>
      <rPr>
        <u/>
        <sz val="10.5"/>
        <color theme="10"/>
        <rFont val="Calibri"/>
        <family val="2"/>
      </rPr>
      <t>sales@linido.nl</t>
    </r>
  </si>
  <si>
    <t/>
    <r>
      <rPr>
        <u/>
        <sz val="10.5"/>
        <color theme="10"/>
        <rFont val="Calibri"/>
        <family val="2"/>
      </rPr>
      <t xml:space="preserve">MIDT-TROMS KJOELESERVICE</t>
    </r>
  </si>
  <si>
    <t/>
    <r>
      <rPr>
        <u/>
        <sz val="10.5"/>
        <color theme="10"/>
        <rFont val="Calibri"/>
        <family val="2"/>
      </rPr>
      <t>firmapost@mtkas.no</t>
    </r>
  </si>
  <si>
    <t/>
    <r>
      <rPr>
        <u/>
        <sz val="10.5"/>
        <color theme="10"/>
        <rFont val="Calibri"/>
        <family val="2"/>
      </rPr>
      <t>http://www.mtkas.no</t>
    </r>
  </si>
  <si>
    <t/>
    <r>
      <rPr>
        <u/>
        <sz val="10.5"/>
        <color theme="10"/>
        <rFont val="Calibri"/>
        <family val="2"/>
      </rPr>
      <t>okoray@bms-ace.com</t>
    </r>
  </si>
  <si>
    <t/>
    <r>
      <rPr>
        <u/>
        <sz val="10.5"/>
        <color theme="10"/>
        <rFont val="Calibri"/>
        <family val="2"/>
      </rPr>
      <t>http://www.bms-ace.com</t>
    </r>
  </si>
  <si>
    <t/>
    <r>
      <rPr>
        <u/>
        <sz val="10.5"/>
        <color theme="10"/>
        <rFont val="Calibri"/>
        <family val="2"/>
      </rPr>
      <t xml:space="preserve">BATI MACHINERY AND MOULD INDUSTRY &amp; TRADE</t>
    </r>
  </si>
  <si>
    <t/>
    <r>
      <rPr>
        <u/>
        <sz val="10.5"/>
        <color theme="10"/>
        <rFont val="Calibri"/>
        <family val="2"/>
      </rPr>
      <t xml:space="preserve">TRETSOM INDUSTRIES</t>
    </r>
  </si>
  <si>
    <t/>
    <r>
      <rPr>
        <u/>
        <sz val="10.5"/>
        <color theme="10"/>
        <rFont val="Calibri"/>
        <family val="2"/>
      </rPr>
      <t xml:space="preserve">DSE (NZ)</t>
    </r>
  </si>
  <si>
    <t/>
    <r>
      <rPr>
        <u/>
        <sz val="10.5"/>
        <color theme="10"/>
        <rFont val="Calibri"/>
        <family val="2"/>
      </rPr>
      <t>http://www.dse.co.nz</t>
    </r>
  </si>
  <si>
    <t/>
    <r>
      <rPr>
        <u/>
        <sz val="10.5"/>
        <color theme="10"/>
        <rFont val="Calibri"/>
        <family val="2"/>
      </rPr>
      <t>enquiries@dse.co.nz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</si>
  <si>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其他,办公文具,化工产品,园林用品,大型机械及设备,家居装饰品,家用电器,工艺陶瓷,建筑及装饰材料,玻璃工艺品,电子电气产品,餐厨用具</t>
    </r>
  </si>
  <si>
    <t/>
    <r>
      <rPr>
        <u/>
        <sz val="10.5"/>
        <color theme="10"/>
        <rFont val="Calibri"/>
        <family val="2"/>
      </rPr>
      <t>alizahid@lhr.comsats.net.pk</t>
    </r>
  </si>
  <si>
    <t/>
    <r>
      <rPr>
        <u/>
        <sz val="10.5"/>
        <color theme="10"/>
        <rFont val="Calibri"/>
        <family val="2"/>
      </rPr>
      <t>http://www.lhr.comsats.net.pk</t>
    </r>
  </si>
  <si>
    <t/>
    <r>
      <rPr>
        <u/>
        <sz val="10.5"/>
        <color theme="10"/>
        <rFont val="Calibri"/>
        <family val="2"/>
      </rPr>
      <t xml:space="preserve">BOMBAY TRADERS</t>
    </r>
  </si>
  <si>
    <t/>
    <r>
      <rPr>
        <u/>
        <sz val="10.5"/>
        <color theme="10"/>
        <rFont val="Calibri"/>
        <family val="2"/>
      </rPr>
      <t>http://www.maritime-partner.com</t>
    </r>
  </si>
  <si>
    <t/>
    <r>
      <rPr>
        <u/>
        <sz val="10.5"/>
        <color theme="10"/>
        <rFont val="Calibri"/>
        <family val="2"/>
      </rPr>
      <t>office@maritime-partner.com</t>
    </r>
  </si>
  <si>
    <t/>
    <r>
      <rPr>
        <u/>
        <sz val="10.5"/>
        <color theme="10"/>
        <rFont val="Calibri"/>
        <family val="2"/>
      </rPr>
      <t xml:space="preserve">MARITIME PARTNER</t>
    </r>
  </si>
  <si>
    <t/>
    <r>
      <rPr>
        <u/>
        <sz val="10.5"/>
        <color theme="10"/>
        <rFont val="Calibri"/>
        <family val="2"/>
      </rPr>
      <t xml:space="preserve">ALLURE HOME CREATIONS</t>
    </r>
  </si>
  <si>
    <t/>
    <r>
      <rPr>
        <u/>
        <sz val="10.5"/>
        <color theme="10"/>
        <rFont val="Calibri"/>
        <family val="2"/>
      </rPr>
      <t xml:space="preserve">US WEBBING</t>
    </r>
  </si>
  <si>
    <t/>
    <r>
      <rPr>
        <u/>
        <sz val="10.5"/>
        <color theme="10"/>
        <rFont val="Calibri"/>
        <family val="2"/>
      </rPr>
      <t>yohan@uswebbing.com</t>
    </r>
  </si>
  <si>
    <t/>
    <r>
      <rPr>
        <u/>
        <sz val="10.5"/>
        <color theme="10"/>
        <rFont val="Calibri"/>
        <family val="2"/>
      </rPr>
      <t>http://www.uswebbing.com</t>
    </r>
  </si>
  <si>
    <t/>
    <r>
      <rPr>
        <u/>
        <sz val="10.5"/>
        <color theme="10"/>
        <rFont val="Calibri"/>
        <family val="2"/>
      </rPr>
      <t>cay_555@hotmail.com</t>
    </r>
  </si>
  <si>
    <t/>
    <r>
      <rPr>
        <u/>
        <sz val="10.5"/>
        <color theme="10"/>
        <rFont val="Calibri"/>
        <family val="2"/>
      </rPr>
      <t xml:space="preserve">AMASI SHOPPING STORES</t>
    </r>
  </si>
  <si>
    <t/>
    <r>
      <rPr>
        <u/>
        <sz val="10.5"/>
        <color theme="10"/>
        <rFont val="Calibri"/>
        <family val="2"/>
      </rPr>
      <t xml:space="preserve">CILABENE PRATAMA</t>
    </r>
  </si>
  <si>
    <t/>
    <r>
      <rPr>
        <u/>
        <sz val="10.5"/>
        <color theme="10"/>
        <rFont val="Calibri"/>
        <family val="2"/>
      </rPr>
      <t>cilabene@solo.wasantara.net.id</t>
    </r>
  </si>
  <si>
    <t/>
    <r>
      <rPr>
        <u/>
        <sz val="10.5"/>
        <color theme="10"/>
        <rFont val="Calibri"/>
        <family val="2"/>
      </rPr>
      <t>http://www.solo.wasantara.net.id</t>
    </r>
  </si>
  <si>
    <t/>
    <r>
      <rPr>
        <u/>
        <sz val="10.5"/>
        <color theme="10"/>
        <rFont val="Calibri"/>
        <family val="2"/>
      </rPr>
      <t>info@funmax.com.hk</t>
    </r>
  </si>
  <si>
    <t/>
    <r>
      <rPr>
        <u/>
        <sz val="10.5"/>
        <color theme="10"/>
        <rFont val="Calibri"/>
        <family val="2"/>
      </rPr>
      <t xml:space="preserve">FOWA TRADING</t>
    </r>
  </si>
  <si>
    <t/>
    <r>
      <rPr>
        <u/>
        <sz val="10.5"/>
        <color theme="10"/>
        <rFont val="Calibri"/>
        <family val="2"/>
      </rPr>
      <t>http://www.funmax.com.hk</t>
    </r>
  </si>
  <si>
    <t/>
    <r>
      <rPr>
        <u/>
        <sz val="10.5"/>
        <color theme="10"/>
        <rFont val="Calibri"/>
        <family val="2"/>
      </rPr>
      <t>http://www.ridgewritingretreats.com</t>
    </r>
  </si>
  <si>
    <t/>
    <r>
      <rPr>
        <u/>
        <sz val="10.5"/>
        <color theme="10"/>
        <rFont val="Calibri"/>
        <family val="2"/>
      </rPr>
      <t xml:space="preserve">THOW SAY</t>
    </r>
  </si>
  <si>
    <t/>
    <r>
      <rPr>
        <u/>
        <sz val="10.5"/>
        <color theme="10"/>
        <rFont val="Calibri"/>
        <family val="2"/>
      </rPr>
      <t>princess-house@phproducts.com</t>
    </r>
  </si>
  <si>
    <t/>
    <r>
      <rPr>
        <u/>
        <sz val="10.5"/>
        <color theme="10"/>
        <rFont val="Calibri"/>
        <family val="2"/>
      </rPr>
      <t>http://www.princesshousecanada.com</t>
    </r>
  </si>
  <si>
    <t/>
    <r>
      <rPr>
        <u/>
        <sz val="10.5"/>
        <color theme="10"/>
        <rFont val="Calibri"/>
        <family val="2"/>
      </rPr>
      <t xml:space="preserve">PRINCESS HOUSE PRODUCTS CANADA</t>
    </r>
  </si>
  <si>
    <t/>
    <r>
      <rPr>
        <u/>
        <sz val="10.5"/>
        <color theme="10"/>
        <rFont val="Calibri"/>
        <family val="2"/>
      </rPr>
      <t>http://www.one68.co.uk</t>
    </r>
  </si>
  <si>
    <t/>
    <r>
      <rPr>
        <u/>
        <sz val="10.5"/>
        <color theme="10"/>
        <rFont val="Calibri"/>
        <family val="2"/>
      </rPr>
      <t>sfok@one68.co.uk</t>
    </r>
  </si>
  <si>
    <t/>
    <r>
      <rPr>
        <u/>
        <sz val="10.5"/>
        <color theme="10"/>
        <rFont val="Calibri"/>
        <family val="2"/>
      </rPr>
      <t xml:space="preserve">JUST IN TIME TRADING</t>
    </r>
  </si>
  <si>
    <t/>
    <r>
      <rPr>
        <u/>
        <sz val="10.5"/>
        <color theme="10"/>
        <rFont val="Calibri"/>
        <family val="2"/>
      </rPr>
      <t>CPM</t>
    </r>
  </si>
  <si>
    <t/>
    <r>
      <rPr>
        <u/>
        <sz val="10.5"/>
        <color theme="10"/>
        <rFont val="Calibri"/>
        <family val="2"/>
      </rPr>
      <t>http://www.cpm.fr</t>
    </r>
  </si>
  <si>
    <t/>
    <r>
      <rPr>
        <u/>
        <sz val="10.5"/>
        <color theme="10"/>
        <rFont val="Calibri"/>
        <family val="2"/>
      </rPr>
      <t>cpminternational@wanadoo.fr</t>
    </r>
  </si>
  <si>
    <t/>
    <r>
      <rPr>
        <u/>
        <sz val="10.5"/>
        <color theme="10"/>
        <rFont val="Calibri"/>
        <family val="2"/>
      </rPr>
      <t>http://www.click4u.co.uk</t>
    </r>
  </si>
  <si>
    <t/>
    <r>
      <rPr>
        <u/>
        <sz val="10.5"/>
        <color theme="10"/>
        <rFont val="Calibri"/>
        <family val="2"/>
      </rPr>
      <t xml:space="preserve">CLICK LIMITED UK</t>
    </r>
  </si>
  <si>
    <t/>
    <r>
      <rPr>
        <u/>
        <sz val="10.5"/>
        <color theme="10"/>
        <rFont val="Calibri"/>
        <family val="2"/>
      </rPr>
      <t>christina_pisces@hotmail.com</t>
    </r>
  </si>
  <si>
    <t/>
    <r>
      <rPr>
        <u/>
        <sz val="10.5"/>
        <color theme="10"/>
        <rFont val="Calibri"/>
        <family val="2"/>
      </rPr>
      <t xml:space="preserve">S G THAINE (E I 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</si>
  <si>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体育及旅游休闲用品,其他,家用纺织品,玩具,玻璃工艺品,箱包,钟表眼镜,餐厨用具</t>
    </r>
  </si>
  <si>
    <t/>
    <r>
      <rPr>
        <u/>
        <sz val="10.5"/>
        <color theme="10"/>
        <rFont val="Calibri"/>
        <family val="2"/>
      </rPr>
      <t>compras@agricoladelhidalgo.com</t>
    </r>
  </si>
  <si>
    <t/>
    <r>
      <rPr>
        <u/>
        <sz val="10.5"/>
        <color theme="10"/>
        <rFont val="Calibri"/>
        <family val="2"/>
      </rPr>
      <t>http://www.agricoladelhidalgo.com</t>
    </r>
  </si>
  <si>
    <t/>
    <r>
      <rPr>
        <u/>
        <sz val="10.5"/>
        <color theme="10"/>
        <rFont val="Calibri"/>
        <family val="2"/>
      </rPr>
      <t xml:space="preserve">AGRICOLA DEL HIDALGO</t>
    </r>
  </si>
  <si>
    <t/>
    <r>
      <rPr>
        <u/>
        <sz val="10.5"/>
        <color theme="10"/>
        <rFont val="Calibri"/>
        <family val="2"/>
      </rPr>
      <t>http://www.pj2500.com</t>
    </r>
  </si>
  <si>
    <t/>
    <r>
      <rPr>
        <u/>
        <sz val="10.5"/>
        <color theme="10"/>
        <rFont val="Calibri"/>
        <family val="2"/>
      </rPr>
      <t>cammy@pj2500.com</t>
    </r>
  </si>
  <si>
    <t/>
    <r>
      <rPr>
        <u/>
        <sz val="10.5"/>
        <color theme="10"/>
        <rFont val="Calibri"/>
        <family val="2"/>
      </rPr>
      <t xml:space="preserve">PREJECTING 2500</t>
    </r>
  </si>
  <si>
    <t/>
    <r>
      <rPr>
        <u/>
        <sz val="10.5"/>
        <color theme="10"/>
        <rFont val="Calibri"/>
        <family val="2"/>
      </rPr>
      <t xml:space="preserve">AL-BABTAIN GROUP</t>
    </r>
  </si>
  <si>
    <t/>
    <r>
      <rPr>
        <u/>
        <sz val="10.5"/>
        <color theme="10"/>
        <rFont val="Calibri"/>
        <family val="2"/>
      </rPr>
      <t>http://www.al-babtain-himb.com</t>
    </r>
  </si>
  <si>
    <t/>
    <r>
      <rPr>
        <u/>
        <sz val="10.5"/>
        <color theme="10"/>
        <rFont val="Calibri"/>
        <family val="2"/>
      </rPr>
      <t>abt@al-babtain-himb.com</t>
    </r>
  </si>
  <si>
    <t/>
    <r>
      <rPr>
        <u/>
        <sz val="10.5"/>
        <color theme="10"/>
        <rFont val="Calibri"/>
        <family val="2"/>
      </rPr>
      <t>josanhkg@hotmail.com</t>
    </r>
  </si>
  <si>
    <t/>
    <r>
      <rPr>
        <u/>
        <sz val="10.5"/>
        <color theme="10"/>
        <rFont val="Calibri"/>
        <family val="2"/>
      </rPr>
      <t>http://www.josannewyork.com</t>
    </r>
  </si>
  <si>
    <t/>
    <r>
      <rPr>
        <u/>
        <sz val="10.5"/>
        <color theme="10"/>
        <rFont val="Calibri"/>
        <family val="2"/>
      </rPr>
      <t>JOSAN</t>
    </r>
  </si>
  <si>
    <t/>
    <r>
      <rPr>
        <u/>
        <sz val="10.5"/>
        <color theme="10"/>
        <rFont val="Calibri"/>
        <family val="2"/>
      </rPr>
      <t>somerville@pacific.net.sg</t>
    </r>
  </si>
  <si>
    <t/>
    <r>
      <rPr>
        <u/>
        <sz val="10.5"/>
        <color theme="10"/>
        <rFont val="Calibri"/>
        <family val="2"/>
      </rPr>
      <t xml:space="preserve">SOMERVILLE (SINGAPORE)</t>
    </r>
  </si>
  <si>
    <t/>
    <r>
      <rPr>
        <u/>
        <sz val="10.5"/>
        <color theme="10"/>
        <rFont val="Calibri"/>
        <family val="2"/>
      </rPr>
      <t>hhtfco@netvigator.com</t>
    </r>
  </si>
  <si>
    <t/>
    <r>
      <rPr>
        <u/>
        <sz val="10.5"/>
        <color theme="10"/>
        <rFont val="Calibri"/>
        <family val="2"/>
      </rPr>
      <t xml:space="preserve">
H &amp; H TRADING &amp; FINANCING</t>
    </r>
  </si>
  <si>
    <t/>
    <r>
      <rPr>
        <u/>
        <sz val="10.5"/>
        <color theme="10"/>
        <rFont val="Calibri"/>
        <family val="2"/>
      </rPr>
      <t xml:space="preserve">SOULPRINTS UNLIMITED</t>
    </r>
  </si>
  <si>
    <t/>
    <r>
      <rPr>
        <u/>
        <sz val="10.5"/>
        <color theme="10"/>
        <rFont val="Calibri"/>
        <family val="2"/>
      </rPr>
      <t>csara@rainydayclay.com</t>
    </r>
  </si>
  <si>
    <t/>
    <r>
      <rPr>
        <u/>
        <sz val="10.5"/>
        <color theme="10"/>
        <rFont val="Calibri"/>
        <family val="2"/>
      </rPr>
      <t>http://www.rainydayclay.com</t>
    </r>
  </si>
  <si>
    <t/>
    <r>
      <rPr>
        <u/>
        <sz val="10.5"/>
        <color theme="10"/>
        <rFont val="Calibri"/>
        <family val="2"/>
      </rPr>
      <t>http://www.serinc.com</t>
    </r>
  </si>
  <si>
    <t/>
    <r>
      <rPr>
        <u/>
        <sz val="10.5"/>
        <color theme="10"/>
        <rFont val="Calibri"/>
        <family val="2"/>
      </rPr>
      <t>info@serinc.com</t>
    </r>
  </si>
  <si>
    <t/>
    <r>
      <rPr>
        <u/>
        <sz val="10.5"/>
        <color theme="10"/>
        <rFont val="Calibri"/>
        <family val="2"/>
      </rPr>
      <t xml:space="preserve">SUPERMARKET EQUIPMENT RESALE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</si>
  <si>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个人护理用具,体育及旅游休闲用品,其他,医药保健品及医疗器械,园林用品,家用纺织品,工艺陶瓷,照明产品,玩具,玻璃工艺品,节日用品,食品,餐厨用具</t>
    </r>
  </si>
  <si>
    <t/>
    <r>
      <rPr>
        <u/>
        <sz val="10.5"/>
        <color theme="10"/>
        <rFont val="Calibri"/>
        <family val="2"/>
      </rPr>
      <t>ongbguan@tm.net.my</t>
    </r>
  </si>
  <si>
    <t/>
    <r>
      <rPr>
        <u/>
        <sz val="10.5"/>
        <color theme="10"/>
        <rFont val="Calibri"/>
        <family val="2"/>
      </rPr>
      <t xml:space="preserve">MAINPACK (M) SDN</t>
    </r>
  </si>
  <si>
    <t/>
    <r>
      <rPr>
        <u/>
        <sz val="10.5"/>
        <color theme="10"/>
        <rFont val="Calibri"/>
        <family val="2"/>
      </rPr>
      <t>ccf.desert@wanadoo.fr</t>
    </r>
  </si>
  <si>
    <t/>
    <r>
      <rPr>
        <u/>
        <sz val="10.5"/>
        <color theme="10"/>
        <rFont val="Calibri"/>
        <family val="2"/>
      </rPr>
      <t xml:space="preserve">COMPTOIR CAFEIER FRANCAIS</t>
    </r>
  </si>
  <si>
    <t/>
    <r>
      <rPr>
        <u/>
        <sz val="10.5"/>
        <color theme="10"/>
        <rFont val="Calibri"/>
        <family val="2"/>
      </rPr>
      <t>http://www.giftway.com</t>
    </r>
  </si>
  <si>
    <t/>
    <r>
      <rPr>
        <u/>
        <sz val="10.5"/>
        <color theme="10"/>
        <rFont val="Calibri"/>
        <family val="2"/>
      </rPr>
      <t>giftway52@cs.com</t>
    </r>
  </si>
  <si>
    <t/>
    <r>
      <rPr>
        <u/>
        <sz val="10.5"/>
        <color theme="10"/>
        <rFont val="Calibri"/>
        <family val="2"/>
      </rPr>
      <t>GIFTWAY</t>
    </r>
  </si>
  <si>
    <t/>
    <r>
      <rPr>
        <u/>
        <sz val="10.5"/>
        <color theme="10"/>
        <rFont val="Calibri"/>
        <family val="2"/>
      </rPr>
      <t>http://www.triester.at</t>
    </r>
  </si>
  <si>
    <t/>
    <r>
      <rPr>
        <u/>
        <sz val="10.5"/>
        <color theme="10"/>
        <rFont val="Calibri"/>
        <family val="2"/>
      </rPr>
      <t>making@triester.at</t>
    </r>
  </si>
  <si>
    <t/>
    <r>
      <rPr>
        <u/>
        <sz val="10.5"/>
        <color theme="10"/>
        <rFont val="Calibri"/>
        <family val="2"/>
      </rPr>
      <t xml:space="preserve">THEODOR R RIST GES MBH</t>
    </r>
  </si>
  <si>
    <t/>
    <r>
      <rPr>
        <u/>
        <sz val="10.5"/>
        <color theme="10"/>
        <rFont val="Calibri"/>
        <family val="2"/>
      </rPr>
      <t>dpurkapile@global-instruments.com</t>
    </r>
  </si>
  <si>
    <t/>
    <r>
      <rPr>
        <u/>
        <sz val="10.5"/>
        <color theme="10"/>
        <rFont val="Calibri"/>
        <family val="2"/>
      </rPr>
      <t>http://www.global-instruments.com</t>
    </r>
  </si>
  <si>
    <t/>
    <r>
      <rPr>
        <u/>
        <sz val="10.5"/>
        <color theme="10"/>
        <rFont val="Calibri"/>
        <family val="2"/>
      </rPr>
      <t xml:space="preserve">GLOBAL INSTRUMENTS</t>
    </r>
  </si>
  <si>
    <t/>
    <r>
      <rPr>
        <u/>
        <sz val="10.5"/>
        <color theme="10"/>
        <rFont val="Calibri"/>
        <family val="2"/>
      </rPr>
      <t xml:space="preserve">SHIN NIPPON TSUSHO</t>
    </r>
  </si>
  <si>
    <t/>
    <r>
      <rPr>
        <u/>
        <sz val="10.5"/>
        <color theme="10"/>
        <rFont val="Calibri"/>
        <family val="2"/>
      </rPr>
      <t>hiroshi6617@yahoo.co</t>
    </r>
    <r>
      <t>.jp</t>
    </r>
  </si>
  <si>
    <t/>
    <r>
      <rPr>
        <u/>
        <sz val="10.5"/>
        <color theme="10"/>
        <rFont val="Calibri"/>
        <family val="2"/>
      </rPr>
      <t>selassiea2000@yahoo.com</t>
    </r>
  </si>
  <si>
    <t/>
    <r>
      <rPr>
        <u/>
        <sz val="10.5"/>
        <color theme="10"/>
        <rFont val="Calibri"/>
        <family val="2"/>
      </rPr>
      <t xml:space="preserve">COURAGE ENTERPRISE</t>
    </r>
  </si>
  <si>
    <t/>
    <r>
      <rPr>
        <u/>
        <sz val="10.5"/>
        <color theme="10"/>
        <rFont val="Calibri"/>
        <family val="2"/>
      </rPr>
      <t xml:space="preserve">MARIE-ROSE 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</si>
  <si>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个人护理用具,体育及旅游休闲用品,其他,医药保健品及医疗器械,家用电器,家用纺织品,工艺陶瓷,照明产品,玩具,玻璃工艺品,箱包,鞋,食品,餐厨用具</t>
    </r>
  </si>
  <si>
    <t/>
    <r>
      <rPr>
        <u/>
        <sz val="10.5"/>
        <color theme="10"/>
        <rFont val="Calibri"/>
        <family val="2"/>
      </rPr>
      <t>marie.ng@coastalsec.com</t>
    </r>
  </si>
  <si>
    <t/>
    <r>
      <rPr>
        <u/>
        <sz val="10.5"/>
        <color theme="10"/>
        <rFont val="Calibri"/>
        <family val="2"/>
      </rPr>
      <t>http://www.coastalsec.com</t>
    </r>
  </si>
  <si>
    <t/>
    <r>
      <rPr>
        <u/>
        <sz val="10.5"/>
        <color theme="10"/>
        <rFont val="Calibri"/>
        <family val="2"/>
      </rPr>
      <t>http://www.ceradecor.com</t>
    </r>
  </si>
  <si>
    <t/>
    <r>
      <rPr>
        <u/>
        <sz val="10.5"/>
        <color theme="10"/>
        <rFont val="Calibri"/>
        <family val="2"/>
      </rPr>
      <t>aiyara@ceradecor.com</t>
    </r>
  </si>
  <si>
    <t/>
    <r>
      <rPr>
        <u/>
        <sz val="10.5"/>
        <color theme="10"/>
        <rFont val="Calibri"/>
        <family val="2"/>
      </rPr>
      <t xml:space="preserve">AIYARA HOMESTORE</t>
    </r>
  </si>
  <si>
    <t/>
    <r>
      <rPr>
        <u/>
        <sz val="10.5"/>
        <color theme="10"/>
        <rFont val="Calibri"/>
        <family val="2"/>
      </rPr>
      <t xml:space="preserve">HOPE TRADING</t>
    </r>
  </si>
  <si>
    <t/>
    <r>
      <rPr>
        <u/>
        <sz val="10.5"/>
        <color theme="10"/>
        <rFont val="Calibri"/>
        <family val="2"/>
      </rPr>
      <t>http://www.oriental.com.ph</t>
    </r>
  </si>
  <si>
    <t/>
    <r>
      <rPr>
        <u/>
        <sz val="10.5"/>
        <color theme="10"/>
        <rFont val="Calibri"/>
        <family val="2"/>
      </rPr>
      <t>oriman@oriental.com.ph</t>
    </r>
  </si>
  <si>
    <t/>
    <r>
      <rPr>
        <u/>
        <sz val="10.5"/>
        <color theme="10"/>
        <rFont val="Calibri"/>
        <family val="2"/>
      </rPr>
      <t xml:space="preserve">LEGEND WHOLESALE</t>
    </r>
  </si>
  <si>
    <t/>
    <r>
      <rPr>
        <u/>
        <sz val="10.5"/>
        <color theme="10"/>
        <rFont val="Calibri"/>
        <family val="2"/>
      </rPr>
      <t>http://www.legendwholesale.com</t>
    </r>
  </si>
  <si>
    <t/>
    <r>
      <rPr>
        <u/>
        <sz val="10.5"/>
        <color theme="10"/>
        <rFont val="Calibri"/>
        <family val="2"/>
      </rPr>
      <t>sales@legendwholesale.com</t>
    </r>
  </si>
  <si>
    <t/>
    <r>
      <rPr>
        <u/>
        <sz val="10.5"/>
        <color theme="10"/>
        <rFont val="Calibri"/>
        <family val="2"/>
      </rPr>
      <t>AGERBO</t>
    </r>
  </si>
  <si>
    <t/>
    <r>
      <rPr>
        <u/>
        <sz val="10.5"/>
        <color theme="10"/>
        <rFont val="Calibri"/>
        <family val="2"/>
      </rPr>
      <t>http://www.krogab.fi</t>
    </r>
  </si>
  <si>
    <t/>
    <r>
      <rPr>
        <u/>
        <sz val="10.5"/>
        <color theme="10"/>
        <rFont val="Calibri"/>
        <family val="2"/>
      </rPr>
      <t xml:space="preserve">KROGAB FINLAND</t>
    </r>
  </si>
  <si>
    <t/>
    <r>
      <rPr>
        <u/>
        <sz val="10.5"/>
        <color theme="10"/>
        <rFont val="Calibri"/>
        <family val="2"/>
      </rPr>
      <t>outstanding_buy@yahoo.com</t>
    </r>
  </si>
  <si>
    <t/>
    <r>
      <rPr>
        <u/>
        <sz val="10.5"/>
        <color theme="10"/>
        <rFont val="Calibri"/>
        <family val="2"/>
      </rPr>
      <t xml:space="preserve">OUTSTANDING BUY COMMERCIAL SERVICES</t>
    </r>
  </si>
  <si>
    <t/>
    <r>
      <rPr>
        <u/>
        <sz val="10.5"/>
        <color theme="10"/>
        <rFont val="Calibri"/>
        <family val="2"/>
      </rPr>
      <t>NICOLAI</t>
    </r>
  </si>
  <si>
    <t/>
    <r>
      <rPr>
        <u/>
        <sz val="10.5"/>
        <color theme="10"/>
        <rFont val="Calibri"/>
        <family val="2"/>
      </rPr>
      <t>http://www.nicolai-bv.nl</t>
    </r>
  </si>
  <si>
    <t/>
    <r>
      <rPr>
        <u/>
        <sz val="10.5"/>
        <color theme="10"/>
        <rFont val="Calibri"/>
        <family val="2"/>
      </rPr>
      <t>nicolai@nicolai-bv.nl</t>
    </r>
  </si>
  <si>
    <t/>
    <r>
      <rPr>
        <u/>
        <sz val="10.5"/>
        <color theme="10"/>
        <rFont val="Calibri"/>
        <family val="2"/>
      </rPr>
      <t xml:space="preserve">FRANCE MAIA</t>
    </r>
  </si>
  <si>
    <t/>
    <r>
      <rPr>
        <u/>
        <sz val="10.5"/>
        <color theme="10"/>
        <rFont val="Calibri"/>
        <family val="2"/>
      </rPr>
      <t>http://www.francemaia.com</t>
    </r>
  </si>
  <si>
    <t/>
    <r>
      <rPr>
        <u/>
        <sz val="10.5"/>
        <color theme="10"/>
        <rFont val="Calibri"/>
        <family val="2"/>
      </rPr>
      <t>frmaia@club-internet.fr</t>
    </r>
  </si>
  <si>
    <t/>
    <r>
      <rPr>
        <u/>
        <sz val="10.5"/>
        <color theme="10"/>
        <rFont val="Calibri"/>
        <family val="2"/>
      </rPr>
      <t xml:space="preserve">ARIQ INTERNATIONAL</t>
    </r>
  </si>
  <si>
    <t/>
    <r>
      <rPr>
        <u/>
        <sz val="10.5"/>
        <color theme="10"/>
        <rFont val="Calibri"/>
        <family val="2"/>
      </rPr>
      <t>ariq@nexlinx.net.pk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</si>
  <si>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五金,其他,办公文具,园林用品,家具,家居装饰品,家用电器,工具,照明产品,玻璃工艺品,电子消费品及信息产品,电子电气产品,箱包,自行车,鞋,食品,餐厨用具</t>
    </r>
  </si>
  <si>
    <t/>
    <r>
      <rPr>
        <u/>
        <sz val="10.5"/>
        <color theme="10"/>
        <rFont val="Calibri"/>
        <family val="2"/>
      </rPr>
      <t>assafi56@yahoo.com</t>
    </r>
  </si>
  <si>
    <t/>
    <r>
      <rPr>
        <u/>
        <sz val="10.5"/>
        <color theme="10"/>
        <rFont val="Calibri"/>
        <family val="2"/>
      </rPr>
      <t xml:space="preserve">S A ASSAFI TRADING EST</t>
    </r>
  </si>
  <si>
    <t/>
    <r>
      <rPr>
        <u/>
        <sz val="10.5"/>
        <color theme="10"/>
        <rFont val="Calibri"/>
        <family val="2"/>
      </rPr>
      <t xml:space="preserve">GOLDEN GROUP OVERSEAS</t>
    </r>
  </si>
  <si>
    <t/>
    <r>
      <rPr>
        <u/>
        <sz val="10.5"/>
        <color theme="10"/>
        <rFont val="Calibri"/>
        <family val="2"/>
      </rPr>
      <t>continental@vsnl.com</t>
    </r>
  </si>
  <si>
    <t/>
    <r>
      <rPr>
        <u/>
        <sz val="10.5"/>
        <color theme="10"/>
        <rFont val="Calibri"/>
        <family val="2"/>
      </rPr>
      <t>http://www.goldengroupoverseas.com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</si>
  <si>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体育及旅游休闲用品,其他,卫浴设备,工艺陶瓷,玻璃工艺品,箱包,鞋,餐厨用具</t>
    </r>
  </si>
  <si>
    <t/>
    <r>
      <rPr>
        <u/>
        <sz val="10.5"/>
        <color theme="10"/>
        <rFont val="Calibri"/>
        <family val="2"/>
      </rPr>
      <t xml:space="preserve">AL-STAJWAAB TRADING</t>
    </r>
  </si>
  <si>
    <t/>
    <r>
      <rPr>
        <u/>
        <sz val="10.5"/>
        <color theme="10"/>
        <rFont val="Calibri"/>
        <family val="2"/>
      </rPr>
      <t>zdeshmukh@yahoo.co.uk</t>
    </r>
  </si>
  <si>
    <t/>
    <r>
      <rPr>
        <u/>
        <sz val="10.5"/>
        <color theme="10"/>
        <rFont val="Calibri"/>
        <family val="2"/>
      </rPr>
      <t>nsbuyer@yahoo.com</t>
    </r>
  </si>
  <si>
    <t/>
    <r>
      <rPr>
        <u/>
        <sz val="10.5"/>
        <color theme="10"/>
        <rFont val="Calibri"/>
        <family val="2"/>
      </rPr>
      <t xml:space="preserve">SUPER 10</t>
    </r>
  </si>
  <si>
    <t/>
    <r>
      <rPr>
        <u/>
        <sz val="10.5"/>
        <color theme="10"/>
        <rFont val="Calibri"/>
        <family val="2"/>
      </rPr>
      <t>dsteinmaier@newcenturyeye.de</t>
    </r>
  </si>
  <si>
    <t/>
    <r>
      <rPr>
        <u/>
        <sz val="10.5"/>
        <color theme="10"/>
        <rFont val="Calibri"/>
        <family val="2"/>
      </rPr>
      <t xml:space="preserve">NEW CENTURY EYE</t>
    </r>
  </si>
  <si>
    <t/>
    <r>
      <rPr>
        <u/>
        <sz val="10.5"/>
        <color theme="10"/>
        <rFont val="Calibri"/>
        <family val="2"/>
      </rPr>
      <t>http://www.newcenturyeye.de</t>
    </r>
  </si>
  <si>
    <t/>
    <r>
      <rPr>
        <u/>
        <sz val="10.5"/>
        <color theme="10"/>
        <rFont val="Calibri"/>
        <family val="2"/>
      </rPr>
      <t xml:space="preserve">OFFICE DU FONCTIONNEL</t>
    </r>
  </si>
  <si>
    <t/>
    <r>
      <rPr>
        <u/>
        <sz val="10.5"/>
        <color theme="10"/>
        <rFont val="Calibri"/>
        <family val="2"/>
      </rPr>
      <t>contact@odf.fr</t>
    </r>
  </si>
  <si>
    <t/>
    <r>
      <rPr>
        <u/>
        <sz val="10.5"/>
        <color theme="10"/>
        <rFont val="Calibri"/>
        <family val="2"/>
      </rPr>
      <t>http://www.odf.fr</t>
    </r>
  </si>
  <si>
    <t/>
    <r>
      <rPr>
        <u/>
        <sz val="10.5"/>
        <color theme="10"/>
        <rFont val="Calibri"/>
        <family val="2"/>
      </rPr>
      <t>PLAISIR</t>
    </r>
  </si>
  <si>
    <t/>
    <r>
      <rPr>
        <u/>
        <sz val="10.5"/>
        <color theme="10"/>
        <rFont val="Calibri"/>
        <family val="2"/>
      </rPr>
      <t>http://www.plaisir-ltd.co.jp</t>
    </r>
  </si>
  <si>
    <t/>
    <r>
      <rPr>
        <u/>
        <sz val="10.5"/>
        <color theme="10"/>
        <rFont val="Calibri"/>
        <family val="2"/>
      </rPr>
      <t>GEESA</t>
    </r>
  </si>
  <si>
    <t/>
    <r>
      <rPr>
        <u/>
        <sz val="10.5"/>
        <color theme="10"/>
        <rFont val="Calibri"/>
        <family val="2"/>
      </rPr>
      <t>geesa@geesa.nl</t>
    </r>
  </si>
  <si>
    <t/>
    <r>
      <rPr>
        <u/>
        <sz val="10.5"/>
        <color theme="10"/>
        <rFont val="Calibri"/>
        <family val="2"/>
      </rPr>
      <t>http://www.geesa.nl</t>
    </r>
  </si>
  <si>
    <t/>
    <r>
      <rPr>
        <u/>
        <sz val="10.5"/>
        <color theme="10"/>
        <rFont val="Calibri"/>
        <family val="2"/>
      </rPr>
      <t>http://www.cutcraft.com.sg</t>
    </r>
  </si>
  <si>
    <t/>
    <r>
      <rPr>
        <u/>
        <sz val="10.5"/>
        <color theme="10"/>
        <rFont val="Calibri"/>
        <family val="2"/>
      </rPr>
      <t xml:space="preserve">CUT CRAFT ASIA</t>
    </r>
  </si>
  <si>
    <t/>
    <r>
      <rPr>
        <u/>
        <sz val="10.5"/>
        <color theme="10"/>
        <rFont val="Calibri"/>
        <family val="2"/>
      </rPr>
      <t>roland@cutcraft.com</t>
    </r>
  </si>
  <si>
    <t/>
    <r>
      <rPr>
        <u/>
        <sz val="10.5"/>
        <color theme="10"/>
        <rFont val="Calibri"/>
        <family val="2"/>
      </rPr>
      <t>http://www.matachana.com</t>
    </r>
  </si>
  <si>
    <t/>
    <r>
      <rPr>
        <u/>
        <sz val="10.5"/>
        <color theme="10"/>
        <rFont val="Calibri"/>
        <family val="2"/>
      </rPr>
      <t xml:space="preserve">ANTONIO MATACHANA</t>
    </r>
  </si>
  <si>
    <t/>
    <r>
      <rPr>
        <u/>
        <sz val="10.5"/>
        <color theme="10"/>
        <rFont val="Calibri"/>
        <family val="2"/>
      </rPr>
      <t>http://www.aladdin.com.au</t>
    </r>
  </si>
  <si>
    <t/>
    <r>
      <rPr>
        <u/>
        <sz val="10.5"/>
        <color theme="10"/>
        <rFont val="Calibri"/>
        <family val="2"/>
      </rPr>
      <t xml:space="preserve">ALADDIN LAUNDRY</t>
    </r>
  </si>
  <si>
    <t/>
    <r>
      <rPr>
        <u/>
        <sz val="10.5"/>
        <color theme="10"/>
        <rFont val="Calibri"/>
        <family val="2"/>
      </rPr>
      <t>jeff@aladdin-s.com.au</t>
    </r>
  </si>
  <si>
    <t/>
    <r>
      <rPr>
        <u/>
        <sz val="10.5"/>
        <color theme="10"/>
        <rFont val="Calibri"/>
        <family val="2"/>
      </rPr>
      <t>kamalsunam@rediffmail.com</t>
    </r>
  </si>
  <si>
    <t/>
    <r>
      <rPr>
        <u/>
        <sz val="10.5"/>
        <color theme="10"/>
        <rFont val="Calibri"/>
        <family val="2"/>
      </rPr>
      <t xml:space="preserve">DHIR DIAMOND JEWELLERS</t>
    </r>
  </si>
  <si>
    <t/>
    <r>
      <rPr>
        <u/>
        <sz val="10.5"/>
        <color theme="10"/>
        <rFont val="Calibri"/>
        <family val="2"/>
      </rPr>
      <t xml:space="preserve">SAWA RYO</t>
    </r>
  </si>
  <si>
    <t/>
    <r>
      <rPr>
        <u/>
        <sz val="10.5"/>
        <color theme="10"/>
        <rFont val="Calibri"/>
        <family val="2"/>
      </rPr>
      <t>LIMATTAN</t>
    </r>
  </si>
  <si>
    <t/>
    <r>
      <rPr>
        <u/>
        <sz val="10.5"/>
        <color theme="10"/>
        <rFont val="Calibri"/>
        <family val="2"/>
      </rPr>
      <t>http://www.limattan.com</t>
    </r>
  </si>
  <si>
    <t/>
    <r>
      <rPr>
        <u/>
        <sz val="10.5"/>
        <color theme="10"/>
        <rFont val="Calibri"/>
        <family val="2"/>
      </rPr>
      <t>http://www.siematic.com</t>
    </r>
  </si>
  <si>
    <t/>
    <r>
      <rPr>
        <u/>
        <sz val="10.5"/>
        <color theme="10"/>
        <rFont val="Calibri"/>
        <family val="2"/>
      </rPr>
      <t>SIEMATIC</t>
    </r>
  </si>
  <si>
    <t/>
    <r>
      <rPr>
        <u/>
        <sz val="10.5"/>
        <color theme="10"/>
        <rFont val="Calibri"/>
        <family val="2"/>
      </rPr>
      <t>RIBURAITO</t>
    </r>
  </si>
  <si>
    <t/>
    <r>
      <rPr>
        <u/>
        <sz val="10.5"/>
        <color theme="10"/>
        <rFont val="Calibri"/>
        <family val="2"/>
      </rPr>
      <t xml:space="preserve">HENG HAH NGUAN</t>
    </r>
  </si>
  <si>
    <t/>
    <r>
      <rPr>
        <u/>
        <sz val="10.5"/>
        <color theme="10"/>
        <rFont val="Calibri"/>
        <family val="2"/>
      </rPr>
      <t>henghahnguan@hotmail.com</t>
    </r>
  </si>
  <si>
    <t/>
    <r>
      <rPr>
        <u/>
        <sz val="10.5"/>
        <color theme="10"/>
        <rFont val="Calibri"/>
        <family val="2"/>
      </rPr>
      <t>malcolm@malcolmgroup.com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</si>
  <si>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个人护理用具,五金,其他,医药保健品及医疗器械,家具,工艺陶瓷,照明产品,玻璃工艺品,箱包,餐厨用具</t>
    </r>
  </si>
  <si>
    <t/>
    <r>
      <rPr>
        <u/>
        <sz val="10.5"/>
        <color theme="10"/>
        <rFont val="Calibri"/>
        <family val="2"/>
      </rPr>
      <t xml:space="preserve">MALCOLM GROUP</t>
    </r>
  </si>
  <si>
    <t/>
    <r>
      <rPr>
        <u/>
        <sz val="10.5"/>
        <color theme="10"/>
        <rFont val="Calibri"/>
        <family val="2"/>
      </rPr>
      <t>http://www.malcolmgroup.com</t>
    </r>
  </si>
  <si>
    <t/>
    <r>
      <rPr>
        <u/>
        <sz val="10.5"/>
        <color theme="10"/>
        <rFont val="Calibri"/>
        <family val="2"/>
      </rPr>
      <t>EUATC</t>
    </r>
  </si>
  <si>
    <t/>
    <r>
      <rPr>
        <u/>
        <sz val="10.5"/>
        <color theme="10"/>
        <rFont val="Calibri"/>
        <family val="2"/>
      </rPr>
      <t>euatc@ms75.hinet.net</t>
    </r>
  </si>
  <si>
    <t/>
    <r>
      <rPr>
        <u/>
        <sz val="10.5"/>
        <color theme="10"/>
        <rFont val="Calibri"/>
        <family val="2"/>
      </rPr>
      <t xml:space="preserve">PREMIUMBURO NIEUWKOOP</t>
    </r>
  </si>
  <si>
    <t/>
    <r>
      <rPr>
        <u/>
        <sz val="10.5"/>
        <color theme="10"/>
        <rFont val="Calibri"/>
        <family val="2"/>
      </rPr>
      <t>http://www.premium-nieuwkoop.nl</t>
    </r>
  </si>
  <si>
    <t/>
    <r>
      <rPr>
        <u/>
        <sz val="10.5"/>
        <color theme="10"/>
        <rFont val="Calibri"/>
        <family val="2"/>
      </rPr>
      <t>info@premium-nieuwkoop.nl</t>
    </r>
  </si>
  <si>
    <t/>
    <r>
      <rPr>
        <u/>
        <sz val="10.5"/>
        <color theme="10"/>
        <rFont val="Calibri"/>
        <family val="2"/>
      </rPr>
      <t xml:space="preserve">A/S SALKO IMPORT A S</t>
    </r>
  </si>
  <si>
    <t/>
    <r>
      <rPr>
        <u/>
        <sz val="10.5"/>
        <color theme="10"/>
        <rFont val="Calibri"/>
        <family val="2"/>
      </rPr>
      <t>salko_import@consiva.dk</t>
    </r>
  </si>
  <si>
    <t/>
    <r>
      <rPr>
        <u/>
        <sz val="10.5"/>
        <color theme="10"/>
        <rFont val="Calibri"/>
        <family val="2"/>
      </rPr>
      <t>http://www.consiva.dk</t>
    </r>
  </si>
  <si>
    <t/>
    <r>
      <rPr>
        <u/>
        <sz val="10.5"/>
        <color theme="10"/>
        <rFont val="Calibri"/>
        <family val="2"/>
      </rPr>
      <t xml:space="preserve">GLUCK INT L POLAND SP Z O O</t>
    </r>
  </si>
  <si>
    <t/>
    <r>
      <rPr>
        <u/>
        <sz val="10.5"/>
        <color theme="10"/>
        <rFont val="Calibri"/>
        <family val="2"/>
      </rPr>
      <t>gluck@warman.com.pl</t>
    </r>
  </si>
  <si>
    <t/>
    <r>
      <rPr>
        <u/>
        <sz val="10.5"/>
        <color theme="10"/>
        <rFont val="Calibri"/>
        <family val="2"/>
      </rPr>
      <t>http://www.warman.com.pl</t>
    </r>
  </si>
  <si>
    <t/>
    <r>
      <rPr>
        <u/>
        <sz val="10.5"/>
        <color theme="10"/>
        <rFont val="Calibri"/>
        <family val="2"/>
      </rPr>
      <t>mutasimo@hotmail.com</t>
    </r>
  </si>
  <si>
    <t/>
    <r>
      <rPr>
        <u/>
        <sz val="10.5"/>
        <color theme="10"/>
        <rFont val="Calibri"/>
        <family val="2"/>
      </rPr>
      <t xml:space="preserve">SIAM SENAR</t>
    </r>
  </si>
  <si>
    <t/>
    <r>
      <rPr>
        <u/>
        <sz val="10.5"/>
        <color theme="10"/>
        <rFont val="Calibri"/>
        <family val="2"/>
      </rPr>
      <t>DANITAL</t>
    </r>
  </si>
  <si>
    <t/>
    <r>
      <rPr>
        <u/>
        <sz val="10.5"/>
        <color theme="10"/>
        <rFont val="Calibri"/>
        <family val="2"/>
      </rPr>
      <t>danitaljewelers@hotmail.com</t>
    </r>
  </si>
  <si>
    <t/>
    <r>
      <rPr>
        <u/>
        <sz val="10.5"/>
        <color theme="10"/>
        <rFont val="Calibri"/>
        <family val="2"/>
      </rPr>
      <t>http://www.danital.com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</si>
  <si>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体育及旅游休闲用品,其他,医药保健品及医疗器械,园林用品,工艺陶瓷,玻璃工艺品,箱包,鞋,食品,餐厨用具</t>
    </r>
  </si>
  <si>
    <t/>
    <r>
      <rPr>
        <u/>
        <sz val="10.5"/>
        <color theme="10"/>
        <rFont val="Calibri"/>
        <family val="2"/>
      </rPr>
      <t>fouad_hussein_consulting@yahoo.com</t>
    </r>
  </si>
  <si>
    <t/>
    <r>
      <rPr>
        <u/>
        <sz val="10.5"/>
        <color theme="10"/>
        <rFont val="Calibri"/>
        <family val="2"/>
      </rPr>
      <t xml:space="preserve">FOUAD HUSSEIN</t>
    </r>
  </si>
  <si>
    <t/>
    <r>
      <rPr>
        <u/>
        <sz val="10.5"/>
        <color theme="10"/>
        <rFont val="Calibri"/>
        <family val="2"/>
      </rPr>
      <t xml:space="preserve">NEW HORIZATION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</si>
  <si>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其他,园林用品,家具,家用电器,家用纺织品,工艺陶瓷,建筑及装饰材料,照明产品,玩具,礼品及赠品,节日用品,餐厨用具</t>
    </r>
  </si>
  <si>
    <t/>
    <r>
      <rPr>
        <u/>
        <sz val="10.5"/>
        <color theme="10"/>
        <rFont val="Calibri"/>
        <family val="2"/>
      </rPr>
      <t>harveyhuang@msn.com</t>
    </r>
  </si>
  <si>
    <t/>
    <r>
      <rPr>
        <u/>
        <sz val="10.5"/>
        <color theme="10"/>
        <rFont val="Calibri"/>
        <family val="2"/>
      </rPr>
      <t xml:space="preserve">ACTION ENGINEERING PTY LTD (AS TRUSTEE FOR THE BENNETT FAMILY TRUST)</t>
    </r>
  </si>
  <si>
    <t/>
    <r>
      <rPr>
        <u/>
        <sz val="10.5"/>
        <color theme="10"/>
        <rFont val="Calibri"/>
        <family val="2"/>
      </rPr>
      <t>ivan@au-star.com</t>
    </r>
  </si>
  <si>
    <t/>
    <r>
      <rPr>
        <u/>
        <sz val="10.5"/>
        <color theme="10"/>
        <rFont val="Calibri"/>
        <family val="2"/>
      </rPr>
      <t>http://www.au-star.com</t>
    </r>
  </si>
  <si>
    <t/>
    <r>
      <rPr>
        <u/>
        <sz val="10.5"/>
        <color theme="10"/>
        <rFont val="Calibri"/>
        <family val="2"/>
      </rPr>
      <t xml:space="preserve">KNUDSEN TRAELAST OG BYGGECENTER</t>
    </r>
  </si>
  <si>
    <t/>
    <r>
      <rPr>
        <u/>
        <sz val="10.5"/>
        <color theme="10"/>
        <rFont val="Calibri"/>
        <family val="2"/>
      </rPr>
      <t xml:space="preserve">REMA 1000</t>
    </r>
  </si>
  <si>
    <t/>
    <r>
      <rPr>
        <u/>
        <sz val="10.5"/>
        <color theme="10"/>
        <rFont val="Calibri"/>
        <family val="2"/>
      </rPr>
      <t>jho@rema1000.dk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</si>
  <si>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体育及旅游休闲用品,其他,家具,工艺陶瓷,玩具,玻璃工艺品,箱包,鞋,餐厨用具</t>
    </r>
  </si>
  <si>
    <t/>
    <r>
      <rPr>
        <u/>
        <sz val="10.5"/>
        <color theme="10"/>
        <rFont val="Calibri"/>
        <family val="2"/>
      </rPr>
      <t>http://www.rema1000.dk</t>
    </r>
  </si>
  <si>
    <t/>
    <r>
      <rPr>
        <u/>
        <sz val="10.5"/>
        <color theme="10"/>
        <rFont val="Calibri"/>
        <family val="2"/>
      </rPr>
      <t>http://www.precisioncaster.com</t>
    </r>
  </si>
  <si>
    <t/>
    <r>
      <rPr>
        <u/>
        <sz val="10.5"/>
        <color theme="10"/>
        <rFont val="Calibri"/>
        <family val="2"/>
      </rPr>
      <t xml:space="preserve">MAMA S POTTERY &amp; GIFTS</t>
    </r>
  </si>
  <si>
    <t/>
    <r>
      <rPr>
        <u/>
        <sz val="10.5"/>
        <color theme="10"/>
        <rFont val="Calibri"/>
        <family val="2"/>
      </rPr>
      <t>mpgc2003@yahoo.com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</si>
  <si>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其他,化工产品,家具,家居装饰品,工艺陶瓷,玩具,箱包,节日用品,食品,餐厨用具</t>
    </r>
  </si>
  <si>
    <t/>
    <r>
      <rPr>
        <u/>
        <sz val="10.5"/>
        <color theme="10"/>
        <rFont val="Calibri"/>
        <family val="2"/>
      </rPr>
      <t>dgowell@dgnet.net</t>
    </r>
  </si>
  <si>
    <t/>
    <r>
      <rPr>
        <u/>
        <sz val="10.5"/>
        <color theme="10"/>
        <rFont val="Calibri"/>
        <family val="2"/>
      </rPr>
      <t xml:space="preserve">MUTUAL HOME PRODUCTS</t>
    </r>
  </si>
  <si>
    <t/>
    <r>
      <rPr>
        <u/>
        <sz val="10.5"/>
        <color theme="10"/>
        <rFont val="Calibri"/>
        <family val="2"/>
      </rPr>
      <t>http://www.dgnet.net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</si>
  <si>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五金,体育及旅游休闲用品,其他,化工产品,卫浴设备,大型机械及设备,家具,家居装饰品,家用纺织品,工具,建筑及装饰材料,浴室用品,鞋,餐厨用具</t>
    </r>
  </si>
  <si>
    <t/>
    <r>
      <rPr>
        <u/>
        <sz val="10.5"/>
        <color theme="10"/>
        <rFont val="Calibri"/>
        <family val="2"/>
      </rPr>
      <t>arndt.muenchen@igefa.de</t>
    </r>
  </si>
  <si>
    <t/>
    <r>
      <rPr>
        <u/>
        <sz val="10.5"/>
        <color theme="10"/>
        <rFont val="Calibri"/>
        <family val="2"/>
      </rPr>
      <t>http://www.igefa.de</t>
    </r>
  </si>
  <si>
    <t/>
    <r>
      <rPr>
        <u/>
        <sz val="10.5"/>
        <color theme="10"/>
        <rFont val="Calibri"/>
        <family val="2"/>
      </rPr>
      <t>ARNDT</t>
    </r>
  </si>
  <si>
    <t/>
    <r>
      <rPr>
        <u/>
        <sz val="10.5"/>
        <color theme="10"/>
        <rFont val="Calibri"/>
        <family val="2"/>
      </rPr>
      <t>tbee@ksc.th.com</t>
    </r>
  </si>
  <si>
    <t/>
    <r>
      <rPr>
        <u/>
        <sz val="10.5"/>
        <color theme="10"/>
        <rFont val="Calibri"/>
        <family val="2"/>
      </rPr>
      <t xml:space="preserve">S P TRADING 1993</t>
    </r>
  </si>
  <si>
    <t/>
    <r>
      <rPr>
        <u/>
        <sz val="10.5"/>
        <color theme="10"/>
        <rFont val="Calibri"/>
        <family val="2"/>
      </rPr>
      <t>http://www.arkiv-lager.no</t>
    </r>
  </si>
  <si>
    <t/>
    <r>
      <rPr>
        <u/>
        <sz val="10.5"/>
        <color theme="10"/>
        <rFont val="Calibri"/>
        <family val="2"/>
      </rPr>
      <t xml:space="preserve">ARKIV &amp; LAGER</t>
    </r>
  </si>
  <si>
    <t/>
    <r>
      <rPr>
        <u/>
        <sz val="10.5"/>
        <color theme="10"/>
        <rFont val="Calibri"/>
        <family val="2"/>
      </rPr>
      <t xml:space="preserve">TOFU SHOP</t>
    </r>
  </si>
  <si>
    <t/>
    <r>
      <rPr>
        <u/>
        <sz val="10.5"/>
        <color theme="10"/>
        <rFont val="Calibri"/>
        <family val="2"/>
      </rPr>
      <t>hoyfong@ihug.co.nz</t>
    </r>
  </si>
  <si>
    <t/>
    <r>
      <rPr>
        <u/>
        <sz val="10.5"/>
        <color theme="10"/>
        <rFont val="Calibri"/>
        <family val="2"/>
      </rPr>
      <t>http://www.tofushop.co.nz</t>
    </r>
  </si>
  <si>
    <t/>
    <r>
      <rPr>
        <u/>
        <sz val="10.5"/>
        <color theme="10"/>
        <rFont val="Calibri"/>
        <family val="2"/>
      </rPr>
      <t xml:space="preserve">AL NAJEED TRAD 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</si>
  <si>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体育及旅游休闲用品,其他,园林用品,家具,家居装饰品,建筑及装饰材料,照明产品,箱包,鞋,餐厨用具</t>
    </r>
  </si>
  <si>
    <t/>
    <r>
      <rPr>
        <u/>
        <sz val="10.5"/>
        <color theme="10"/>
        <rFont val="Calibri"/>
        <family val="2"/>
      </rPr>
      <t>basheeruddin@hotmail.com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</si>
  <si>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个人护理用具,其他,医药保健品及医疗器械,家具,家居用品,家用纺织品,工艺陶瓷,玻璃工艺品,餐厨用具</t>
    </r>
  </si>
  <si>
    <t/>
    <r>
      <rPr>
        <u/>
        <sz val="10.5"/>
        <color theme="10"/>
        <rFont val="Calibri"/>
        <family val="2"/>
      </rPr>
      <t>kazelles@markant.com.hk</t>
    </r>
  </si>
  <si>
    <t/>
    <r>
      <rPr>
        <u/>
        <sz val="10.5"/>
        <color theme="10"/>
        <rFont val="Calibri"/>
        <family val="2"/>
      </rPr>
      <t>http://www.markant.com.hk</t>
    </r>
  </si>
  <si>
    <t/>
    <r>
      <rPr>
        <u/>
        <sz val="10.5"/>
        <color theme="10"/>
        <rFont val="Calibri"/>
        <family val="2"/>
      </rPr>
      <t xml:space="preserve">MARKANT TRADING ORGANISATION (FAR EAST)</t>
    </r>
  </si>
  <si>
    <t/>
    <r>
      <rPr>
        <u/>
        <sz val="10.5"/>
        <color theme="10"/>
        <rFont val="Calibri"/>
        <family val="2"/>
      </rPr>
      <t>a_bintaleb@hotmail.com</t>
    </r>
  </si>
  <si>
    <t/>
    <r>
      <rPr>
        <u/>
        <sz val="10.5"/>
        <color theme="10"/>
        <rFont val="Calibri"/>
        <family val="2"/>
      </rPr>
      <t xml:space="preserve">BIN TALEB CENTER FOR ALUMINUM KITCHENS</t>
    </r>
  </si>
  <si>
    <t/>
    <r>
      <rPr>
        <u/>
        <sz val="10.5"/>
        <color theme="10"/>
        <rFont val="Calibri"/>
        <family val="2"/>
      </rPr>
      <t xml:space="preserve">ARIS IMPORT INC /DOLLARAMA</t>
    </r>
  </si>
  <si>
    <t/>
    <r>
      <rPr>
        <u/>
        <sz val="10.5"/>
        <color theme="10"/>
        <rFont val="Calibri"/>
        <family val="2"/>
      </rPr>
      <t>http://www.arisimport.com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</si>
  <si>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个人护理用具,体育及旅游休闲用品,其他,医药保健品及医疗器械,家具,家用纺织品,服装饰物及配件,照明产品,玩具,玻璃工艺品,餐厨用具</t>
    </r>
  </si>
  <si>
    <t/>
    <r>
      <rPr>
        <u/>
        <sz val="10.5"/>
        <color theme="10"/>
        <rFont val="Calibri"/>
        <family val="2"/>
      </rPr>
      <t>mary@arisimport.com</t>
    </r>
  </si>
  <si>
    <t/>
    <r>
      <rPr>
        <u/>
        <sz val="10.5"/>
        <color theme="10"/>
        <rFont val="Calibri"/>
        <family val="2"/>
      </rPr>
      <t>blue6871@ms34.hinet.net</t>
    </r>
  </si>
  <si>
    <t/>
    <r>
      <rPr>
        <u/>
        <sz val="10.5"/>
        <color theme="10"/>
        <rFont val="Calibri"/>
        <family val="2"/>
      </rPr>
      <t xml:space="preserve">CHARLIE LAN ENTERPRISE</t>
    </r>
  </si>
  <si>
    <t/>
    <r>
      <rPr>
        <u/>
        <sz val="10.5"/>
        <color theme="10"/>
        <rFont val="Calibri"/>
        <family val="2"/>
      </rPr>
      <t xml:space="preserve">GI JANE HOUSE</t>
    </r>
  </si>
  <si>
    <t/>
    <r>
      <rPr>
        <u/>
        <sz val="10.5"/>
        <color theme="10"/>
        <rFont val="Calibri"/>
        <family val="2"/>
      </rPr>
      <t>gijane@ms22.hinet.net</t>
    </r>
  </si>
  <si>
    <t/>
    <r>
      <rPr>
        <u/>
        <sz val="10.5"/>
        <color theme="10"/>
        <rFont val="Calibri"/>
        <family val="2"/>
      </rPr>
      <t>http://www.gijane.com.tw</t>
    </r>
  </si>
  <si>
    <t/>
    <r>
      <rPr>
        <u/>
        <sz val="10.5"/>
        <color theme="10"/>
        <rFont val="Calibri"/>
        <family val="2"/>
      </rPr>
      <t xml:space="preserve">PARANDAR INTERNATIONAL</t>
    </r>
  </si>
  <si>
    <t/>
    <r>
      <rPr>
        <u/>
        <sz val="10.5"/>
        <color theme="10"/>
        <rFont val="Calibri"/>
        <family val="2"/>
      </rPr>
      <t>shasaleh@yahoo.com</t>
    </r>
  </si>
  <si>
    <t/>
    <r>
      <rPr>
        <u/>
        <sz val="10.5"/>
        <color theme="10"/>
        <rFont val="Calibri"/>
        <family val="2"/>
      </rPr>
      <t>http://www.shandiztrading.com</t>
    </r>
  </si>
  <si>
    <t/>
    <r>
      <rPr>
        <u/>
        <sz val="10.5"/>
        <color theme="10"/>
        <rFont val="Calibri"/>
        <family val="2"/>
      </rPr>
      <t>dglick284@aol.com</t>
    </r>
  </si>
  <si>
    <t/>
    <r>
      <rPr>
        <u/>
        <sz val="10.5"/>
        <color theme="10"/>
        <rFont val="Calibri"/>
        <family val="2"/>
      </rPr>
      <t xml:space="preserve">NORTHEAST SALES &amp; TRADING INT</t>
    </r>
  </si>
  <si>
    <t/>
    <r>
      <rPr>
        <u/>
        <sz val="10.5"/>
        <color theme="10"/>
        <rFont val="Calibri"/>
        <family val="2"/>
      </rPr>
      <t xml:space="preserve">MAIEX BENIN</t>
    </r>
  </si>
  <si>
    <t/>
    <r>
      <rPr>
        <u/>
        <sz val="10.5"/>
        <color theme="10"/>
        <rFont val="Calibri"/>
        <family val="2"/>
      </rPr>
      <t xml:space="preserve">EMRAD CREATIONS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</si>
  <si>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体育及旅游休闲用品,其他,家具,工艺陶瓷,服装饰物及配件,玻璃工艺品,箱包,餐厨用具</t>
    </r>
  </si>
  <si>
    <t/>
    <r>
      <rPr>
        <u/>
        <sz val="10.5"/>
        <color theme="10"/>
        <rFont val="Calibri"/>
        <family val="2"/>
      </rPr>
      <t>david@emrad.net</t>
    </r>
  </si>
  <si>
    <t/>
    <r>
      <rPr>
        <u/>
        <sz val="10.5"/>
        <color theme="10"/>
        <rFont val="Calibri"/>
        <family val="2"/>
      </rPr>
      <t>http://www.emrad.net</t>
    </r>
  </si>
  <si>
    <t/>
    <r>
      <rPr>
        <u/>
        <sz val="10.5"/>
        <color theme="10"/>
        <rFont val="Calibri"/>
        <family val="2"/>
      </rPr>
      <t>anku93@hotmail.com</t>
    </r>
  </si>
  <si>
    <t/>
    <r>
      <rPr>
        <u/>
        <sz val="10.5"/>
        <color theme="10"/>
        <rFont val="Calibri"/>
        <family val="2"/>
      </rPr>
      <t xml:space="preserve">SUNSHINE CONCERN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</si>
  <si>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体育及旅游休闲用品,其他,办公文具,家用电器,服装饰物及配件,玩具,电子电气产品,箱包,鞋,餐厨用具</t>
    </r>
  </si>
  <si>
    <t/>
    <r>
      <rPr>
        <u/>
        <sz val="10.5"/>
        <color theme="10"/>
        <rFont val="Calibri"/>
        <family val="2"/>
      </rPr>
      <t xml:space="preserve">SRI ROHINI IMPEX</t>
    </r>
  </si>
  <si>
    <t/>
    <r>
      <rPr>
        <u/>
        <sz val="10.5"/>
        <color theme="10"/>
        <rFont val="Calibri"/>
        <family val="2"/>
      </rPr>
      <t>http://www.kylbengtsson.se</t>
    </r>
  </si>
  <si>
    <t/>
    <r>
      <rPr>
        <u/>
        <sz val="10.5"/>
        <color theme="10"/>
        <rFont val="Calibri"/>
        <family val="2"/>
      </rPr>
      <t>kylbengtsson@swipnet.se</t>
    </r>
  </si>
  <si>
    <t/>
    <r>
      <rPr>
        <u/>
        <sz val="10.5"/>
        <color theme="10"/>
        <rFont val="Calibri"/>
        <family val="2"/>
      </rPr>
      <t>KYL-BENGTSSON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</si>
  <si>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个人护理用具,其他,医药保健品及医疗器械,家具,家居装饰品,服装饰物及配件,玻璃工艺品,餐厨用具</t>
    </r>
  </si>
  <si>
    <t/>
    <r>
      <rPr>
        <u/>
        <sz val="10.5"/>
        <color theme="10"/>
        <rFont val="Calibri"/>
        <family val="2"/>
      </rPr>
      <t>ykxbyj@yahoo.com</t>
    </r>
  </si>
  <si>
    <t/>
    <r>
      <rPr>
        <u/>
        <sz val="10.5"/>
        <color theme="10"/>
        <rFont val="Calibri"/>
        <family val="2"/>
      </rPr>
      <t xml:space="preserve">CHACO INVESTMENT</t>
    </r>
  </si>
  <si>
    <t/>
    <r>
      <rPr>
        <u/>
        <sz val="10.5"/>
        <color theme="10"/>
        <rFont val="Calibri"/>
        <family val="2"/>
      </rPr>
      <t>charlesgarrigos@yahoo.com</t>
    </r>
  </si>
  <si>
    <t/>
    <r>
      <rPr>
        <u/>
        <sz val="10.5"/>
        <color theme="10"/>
        <rFont val="Calibri"/>
        <family val="2"/>
      </rPr>
      <t>http://www.cargilusa.com</t>
    </r>
  </si>
  <si>
    <t/>
    <r>
      <rPr>
        <u/>
        <sz val="10.5"/>
        <color theme="10"/>
        <rFont val="Calibri"/>
        <family val="2"/>
      </rPr>
      <t xml:space="preserve">CARGIL INTERNATIONAL</t>
    </r>
  </si>
  <si>
    <t/>
    <r>
      <rPr>
        <u/>
        <sz val="10.5"/>
        <color theme="10"/>
        <rFont val="Calibri"/>
        <family val="2"/>
      </rPr>
      <t>http://www.adm.nl</t>
    </r>
  </si>
  <si>
    <t/>
    <r>
      <rPr>
        <u/>
        <sz val="10.5"/>
        <color theme="10"/>
        <rFont val="Calibri"/>
        <family val="2"/>
      </rPr>
      <t xml:space="preserve">A D M AUTOMATEN</t>
    </r>
  </si>
  <si>
    <t/>
    <r>
      <rPr>
        <u/>
        <sz val="10.5"/>
        <color theme="10"/>
        <rFont val="Calibri"/>
        <family val="2"/>
      </rPr>
      <t>info@adm.nl</t>
    </r>
  </si>
  <si>
    <t/>
    <r>
      <rPr>
        <u/>
        <sz val="10.5"/>
        <color theme="10"/>
        <rFont val="Calibri"/>
        <family val="2"/>
      </rPr>
      <t xml:space="preserve">BELLAN (HONG KONG)</t>
    </r>
  </si>
  <si>
    <t/>
    <r>
      <rPr>
        <u/>
        <sz val="10.5"/>
        <color theme="10"/>
        <rFont val="Calibri"/>
        <family val="2"/>
      </rPr>
      <t>arthur88@seed.net</t>
    </r>
    <r>
      <t>.tw</t>
    </r>
  </si>
  <si>
    <t/>
    <r>
      <rPr>
        <u/>
        <sz val="10.5"/>
        <color theme="10"/>
        <rFont val="Calibri"/>
        <family val="2"/>
      </rPr>
      <t xml:space="preserve">KENIAN IMPORTS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</si>
  <si>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医药保健品及医疗器械,家具,玩具,玻璃工艺品,礼品及赠品,节日用品,餐厨用具</t>
    </r>
  </si>
  <si>
    <t/>
    <r>
      <rPr>
        <u/>
        <sz val="10.5"/>
        <color theme="10"/>
        <rFont val="Calibri"/>
        <family val="2"/>
      </rPr>
      <t>clell@kenianimports.com</t>
    </r>
  </si>
  <si>
    <t/>
    <r>
      <rPr>
        <u/>
        <sz val="10.5"/>
        <color theme="10"/>
        <rFont val="Calibri"/>
        <family val="2"/>
      </rPr>
      <t>http://www.kenianimports.com</t>
    </r>
  </si>
  <si>
    <t/>
    <r>
      <rPr>
        <u/>
        <sz val="10.5"/>
        <color theme="10"/>
        <rFont val="Calibri"/>
        <family val="2"/>
      </rPr>
      <t>secre@conairmexico.com</t>
    </r>
  </si>
  <si>
    <t/>
    <r>
      <rPr>
        <u/>
        <sz val="10.5"/>
        <color theme="10"/>
        <rFont val="Calibri"/>
        <family val="2"/>
      </rPr>
      <t xml:space="preserve">FASE 3 IMPORTACIONES</t>
    </r>
  </si>
  <si>
    <t/>
    <r>
      <rPr>
        <u/>
        <sz val="10.5"/>
        <color theme="10"/>
        <rFont val="Calibri"/>
        <family val="2"/>
      </rPr>
      <t>http://www.alce.com</t>
    </r>
  </si>
  <si>
    <t/>
    <r>
      <rPr>
        <u/>
        <sz val="10.5"/>
        <color theme="10"/>
        <rFont val="Calibri"/>
        <family val="2"/>
      </rPr>
      <t>alce@alce.com</t>
    </r>
  </si>
  <si>
    <t/>
    <r>
      <rPr>
        <u/>
        <sz val="10.5"/>
        <color theme="10"/>
        <rFont val="Calibri"/>
        <family val="2"/>
      </rPr>
      <t>ALCE</t>
    </r>
  </si>
  <si>
    <t/>
    <r>
      <rPr>
        <u/>
        <sz val="10.5"/>
        <color theme="10"/>
        <rFont val="Calibri"/>
        <family val="2"/>
      </rPr>
      <t xml:space="preserve">DURA FLOOR</t>
    </r>
  </si>
  <si>
    <t/>
    <r>
      <rPr>
        <u/>
        <sz val="10.5"/>
        <color theme="10"/>
        <rFont val="Calibri"/>
        <family val="2"/>
      </rPr>
      <t>http://www.dura.com</t>
    </r>
  </si>
  <si>
    <t/>
    <r>
      <rPr>
        <u/>
        <sz val="10.5"/>
        <color theme="10"/>
        <rFont val="Calibri"/>
        <family val="2"/>
      </rPr>
      <t>waynek@wt.net</t>
    </r>
  </si>
  <si>
    <t/>
    <r>
      <rPr>
        <u/>
        <sz val="10.5"/>
        <color theme="10"/>
        <rFont val="Calibri"/>
        <family val="2"/>
      </rPr>
      <t>pacspec@webtv.net</t>
    </r>
  </si>
  <si>
    <t/>
    <r>
      <rPr>
        <u/>
        <sz val="10.5"/>
        <color theme="10"/>
        <rFont val="Calibri"/>
        <family val="2"/>
      </rPr>
      <t xml:space="preserve">PACIFIC SPECTRUM</t>
    </r>
  </si>
  <si>
    <t/>
    <r>
      <rPr>
        <u/>
        <sz val="10.5"/>
        <color theme="10"/>
        <rFont val="Calibri"/>
        <family val="2"/>
      </rPr>
      <t xml:space="preserve">FOOD-WELL FACTORY</t>
    </r>
  </si>
  <si>
    <t/>
    <r>
      <rPr>
        <u/>
        <sz val="10.5"/>
        <color theme="10"/>
        <rFont val="Calibri"/>
        <family val="2"/>
      </rPr>
      <t>sherry_ip@yahoo.com.hk</t>
    </r>
  </si>
  <si>
    <t/>
    <r>
      <rPr>
        <u/>
        <sz val="10.5"/>
        <color theme="10"/>
        <rFont val="Calibri"/>
        <family val="2"/>
      </rPr>
      <t xml:space="preserve">CCBN SALES</t>
    </r>
  </si>
  <si>
    <t/>
    <r>
      <rPr>
        <u/>
        <sz val="10.5"/>
        <color theme="10"/>
        <rFont val="Calibri"/>
        <family val="2"/>
      </rPr>
      <t>daikoto@oak.ocn.ne.jp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</si>
  <si>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五金,其他,园林用品,家用电器,家用纺织品,工艺陶瓷,照明产品,玩具,电子电气产品,鞋,食品,餐厨用具</t>
    </r>
  </si>
  <si>
    <t/>
    <r>
      <rPr>
        <u/>
        <sz val="10.5"/>
        <color theme="10"/>
        <rFont val="Calibri"/>
        <family val="2"/>
      </rPr>
      <t>http://www.oak.ocn.ne.jp</t>
    </r>
  </si>
  <si>
    <t/>
    <r>
      <rPr>
        <u/>
        <sz val="10.5"/>
        <color theme="10"/>
        <rFont val="Calibri"/>
        <family val="2"/>
      </rPr>
      <t>http://www.werkman.nl</t>
    </r>
  </si>
  <si>
    <t/>
    <r>
      <rPr>
        <u/>
        <sz val="10.5"/>
        <color theme="10"/>
        <rFont val="Calibri"/>
        <family val="2"/>
      </rPr>
      <t>hs@werkman.nl</t>
    </r>
  </si>
  <si>
    <t/>
    <r>
      <rPr>
        <u/>
        <sz val="10.5"/>
        <color theme="10"/>
        <rFont val="Calibri"/>
        <family val="2"/>
      </rPr>
      <t xml:space="preserve">C V WERKMAN &amp;</t>
    </r>
  </si>
  <si>
    <t/>
    <r>
      <rPr>
        <u/>
        <sz val="10.5"/>
        <color theme="10"/>
        <rFont val="Calibri"/>
        <family val="2"/>
      </rPr>
      <t xml:space="preserve">SMITH INTERNATIONAL (JAPAN)</t>
    </r>
  </si>
  <si>
    <t/>
    <r>
      <rPr>
        <u/>
        <sz val="10.5"/>
        <color theme="10"/>
        <rFont val="Calibri"/>
        <family val="2"/>
      </rPr>
      <t>http://www.sunwave.co.jp</t>
    </r>
  </si>
  <si>
    <t/>
    <r>
      <rPr>
        <u/>
        <sz val="10.5"/>
        <color theme="10"/>
        <rFont val="Calibri"/>
        <family val="2"/>
      </rPr>
      <t xml:space="preserve">SUN WAVE</t>
    </r>
  </si>
  <si>
    <t/>
    <r>
      <rPr>
        <u/>
        <sz val="10.5"/>
        <color theme="10"/>
        <rFont val="Calibri"/>
        <family val="2"/>
      </rPr>
      <t xml:space="preserve">BEN GREENBERG &amp; SONS</t>
    </r>
  </si>
  <si>
    <t/>
    <r>
      <rPr>
        <u/>
        <sz val="10.5"/>
        <color theme="10"/>
        <rFont val="Calibri"/>
        <family val="2"/>
      </rPr>
      <t>fraijat@hotmail.com</t>
    </r>
  </si>
  <si>
    <t/>
    <r>
      <rPr>
        <u/>
        <sz val="10.5"/>
        <color theme="10"/>
        <rFont val="Calibri"/>
        <family val="2"/>
      </rPr>
      <t xml:space="preserve">FRAIJAT TRADING EST</t>
    </r>
  </si>
  <si>
    <t/>
    <r>
      <rPr>
        <u/>
        <sz val="10.5"/>
        <color theme="10"/>
        <rFont val="Calibri"/>
        <family val="2"/>
      </rPr>
      <t>http://www.guate.net</t>
    </r>
  </si>
  <si>
    <t/>
    <r>
      <rPr>
        <u/>
        <sz val="10.5"/>
        <color theme="10"/>
        <rFont val="Calibri"/>
        <family val="2"/>
      </rPr>
      <t xml:space="preserve">ALMACEN EL GANADOR</t>
    </r>
  </si>
  <si>
    <t/>
    <r>
      <rPr>
        <u/>
        <sz val="10.5"/>
        <color theme="10"/>
        <rFont val="Calibri"/>
        <family val="2"/>
      </rPr>
      <t>cemejia@guate.net</t>
    </r>
  </si>
  <si>
    <t/>
    <r>
      <rPr>
        <u/>
        <sz val="10.5"/>
        <color theme="10"/>
        <rFont val="Calibri"/>
        <family val="2"/>
      </rPr>
      <t xml:space="preserve">FOCUS-CHINA REP OFFICE</t>
    </r>
  </si>
  <si>
    <t/>
    <r>
      <rPr>
        <u/>
        <sz val="10.5"/>
        <color theme="10"/>
        <rFont val="Calibri"/>
        <family val="2"/>
      </rPr>
      <t>teresa_focusind@yahoo.com</t>
    </r>
  </si>
  <si>
    <t/>
    <r>
      <rPr>
        <u/>
        <sz val="10.5"/>
        <color theme="10"/>
        <rFont val="Calibri"/>
        <family val="2"/>
      </rPr>
      <t>http://www.focusind.com</t>
    </r>
  </si>
  <si>
    <t/>
    <r>
      <rPr>
        <u/>
        <sz val="10.5"/>
        <color theme="10"/>
        <rFont val="Calibri"/>
        <family val="2"/>
      </rPr>
      <t>http://www.cfrclassic.com</t>
    </r>
  </si>
  <si>
    <t/>
    <r>
      <rPr>
        <u/>
        <sz val="10.5"/>
        <color theme="10"/>
        <rFont val="Calibri"/>
        <family val="2"/>
      </rPr>
      <t>bmtmci@westnet.com.au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</si>
  <si>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体育及旅游休闲用品,其他,园林用品,建筑及装饰材料,摩托车,玻璃工艺品,餐厨用具</t>
    </r>
  </si>
  <si>
    <t/>
    <r>
      <rPr>
        <u/>
        <sz val="10.5"/>
        <color theme="10"/>
        <rFont val="Calibri"/>
        <family val="2"/>
      </rPr>
      <t xml:space="preserve">MOTORCYCLE IMPORTS</t>
    </r>
  </si>
  <si>
    <t/>
    <r>
      <rPr>
        <u/>
        <sz val="10.5"/>
        <color theme="10"/>
        <rFont val="Calibri"/>
        <family val="2"/>
      </rPr>
      <t>doubtlessandreas@hotmail.com</t>
    </r>
  </si>
  <si>
    <t/>
    <r>
      <rPr>
        <u/>
        <sz val="10.5"/>
        <color theme="10"/>
        <rFont val="Calibri"/>
        <family val="2"/>
      </rPr>
      <t>FLAK</t>
    </r>
  </si>
  <si>
    <t/>
    <r>
      <rPr>
        <u/>
        <sz val="10.5"/>
        <color theme="10"/>
        <rFont val="Calibri"/>
        <family val="2"/>
      </rPr>
      <t>http://www.frigicoll.es</t>
    </r>
  </si>
  <si>
    <t/>
    <r>
      <rPr>
        <u/>
        <sz val="10.5"/>
        <color theme="10"/>
        <rFont val="Calibri"/>
        <family val="2"/>
      </rPr>
      <t>javier.coll@frigicoll.es</t>
    </r>
  </si>
  <si>
    <t/>
    <r>
      <rPr>
        <u/>
        <sz val="10.5"/>
        <color theme="10"/>
        <rFont val="Calibri"/>
        <family val="2"/>
      </rPr>
      <t>FRIGICOLL</t>
    </r>
  </si>
  <si>
    <t/>
    <r>
      <rPr>
        <u/>
        <sz val="10.5"/>
        <color theme="10"/>
        <rFont val="Calibri"/>
        <family val="2"/>
      </rPr>
      <t>http://www.safineh.net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</si>
  <si>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其他,办公文具,化工产品,大型机械及设备,家具,家居用品,家用电器,家用纺织品,工具,工艺陶瓷,服装饰物及配件,照明产品,玻璃工艺品,电子消费品及信息产品,电子电气产品,箱包,自行车,餐厨用具</t>
    </r>
  </si>
  <si>
    <t/>
    <r>
      <rPr>
        <u/>
        <sz val="10.5"/>
        <color theme="10"/>
        <rFont val="Calibri"/>
        <family val="2"/>
      </rPr>
      <t>amirtrd@safineh.net</t>
    </r>
  </si>
  <si>
    <t/>
    <r>
      <rPr>
        <u/>
        <sz val="10.5"/>
        <color theme="10"/>
        <rFont val="Calibri"/>
        <family val="2"/>
      </rPr>
      <t xml:space="preserve">AMAJ ARA TEHRAN</t>
    </r>
  </si>
  <si>
    <t/>
    <r>
      <rPr>
        <u/>
        <sz val="10.5"/>
        <color theme="10"/>
        <rFont val="Calibri"/>
        <family val="2"/>
      </rPr>
      <t>http://www.soulet.com</t>
    </r>
  </si>
  <si>
    <t/>
    <r>
      <rPr>
        <u/>
        <sz val="10.5"/>
        <color theme="10"/>
        <rFont val="Calibri"/>
        <family val="2"/>
      </rPr>
      <t xml:space="preserve">SOULET BELGIUM</t>
    </r>
  </si>
  <si>
    <t/>
    <r>
      <rPr>
        <u/>
        <sz val="10.5"/>
        <color theme="10"/>
        <rFont val="Calibri"/>
        <family val="2"/>
      </rPr>
      <t xml:space="preserve">HOME GROWING ENTERPRISE</t>
    </r>
  </si>
  <si>
    <t/>
    <r>
      <rPr>
        <u/>
        <sz val="10.5"/>
        <color theme="10"/>
        <rFont val="Calibri"/>
        <family val="2"/>
      </rPr>
      <t>szhgtw@vip.163.com</t>
    </r>
  </si>
  <si>
    <t/>
    <r>
      <rPr>
        <u/>
        <sz val="10.5"/>
        <color theme="10"/>
        <rFont val="Calibri"/>
        <family val="2"/>
      </rPr>
      <t>http://www.q-tek.com</t>
    </r>
  </si>
  <si>
    <t/>
    <r>
      <rPr>
        <u/>
        <sz val="10.5"/>
        <color theme="10"/>
        <rFont val="Calibri"/>
        <family val="2"/>
      </rPr>
      <t>kyu@jmtek.com</t>
    </r>
  </si>
  <si>
    <t/>
    <r>
      <rPr>
        <u/>
        <sz val="10.5"/>
        <color theme="10"/>
        <rFont val="Calibri"/>
        <family val="2"/>
      </rPr>
      <t>Q-TEK</t>
    </r>
  </si>
  <si>
    <t/>
    <r>
      <rPr>
        <u/>
        <sz val="10.5"/>
        <color theme="10"/>
        <rFont val="Calibri"/>
        <family val="2"/>
      </rPr>
      <t xml:space="preserve">KUCHINOX SP Z O O</t>
    </r>
  </si>
  <si>
    <t/>
    <r>
      <rPr>
        <u/>
        <sz val="10.5"/>
        <color theme="10"/>
        <rFont val="Calibri"/>
        <family val="2"/>
      </rPr>
      <t>biuro@kuchinox.pl</t>
    </r>
  </si>
  <si>
    <t/>
    <r>
      <rPr>
        <u/>
        <sz val="10.5"/>
        <color theme="10"/>
        <rFont val="Calibri"/>
        <family val="2"/>
      </rPr>
      <t>http://www.kuchinox.pl</t>
    </r>
  </si>
  <si>
    <t/>
    <r>
      <rPr>
        <u/>
        <sz val="10.5"/>
        <color theme="10"/>
        <rFont val="Calibri"/>
        <family val="2"/>
      </rPr>
      <t>http://www.dickblick.com</t>
    </r>
  </si>
  <si>
    <t/>
    <r>
      <rPr>
        <u/>
        <sz val="10.5"/>
        <color theme="10"/>
        <rFont val="Calibri"/>
        <family val="2"/>
      </rPr>
      <t>mokeaka@yahoo.com</t>
    </r>
  </si>
  <si>
    <t/>
    <r>
      <rPr>
        <u/>
        <sz val="10.5"/>
        <color theme="10"/>
        <rFont val="Calibri"/>
        <family val="2"/>
      </rPr>
      <t xml:space="preserve">ART SHOP</t>
    </r>
  </si>
  <si>
    <t/>
    <r>
      <rPr>
        <u/>
        <sz val="10.5"/>
        <color theme="10"/>
        <rFont val="Calibri"/>
        <family val="2"/>
      </rPr>
      <t>http://www.jackelhk.com.hk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</si>
  <si>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体育及旅游休闲用品,其他,医药保健品及医疗器械,园林用品,工艺陶瓷,玩具,玻璃工艺品,餐厨用具</t>
    </r>
  </si>
  <si>
    <t/>
    <r>
      <rPr>
        <u/>
        <sz val="10.5"/>
        <color theme="10"/>
        <rFont val="Calibri"/>
        <family val="2"/>
      </rPr>
      <t>ivychow@jackelhk.com</t>
    </r>
  </si>
  <si>
    <t/>
    <r>
      <rPr>
        <u/>
        <sz val="10.5"/>
        <color theme="10"/>
        <rFont val="Calibri"/>
        <family val="2"/>
      </rPr>
      <t xml:space="preserve">JACKEL INT L (ASIA)</t>
    </r>
  </si>
  <si>
    <t/>
    <r>
      <rPr>
        <u/>
        <sz val="10.5"/>
        <color theme="10"/>
        <rFont val="Calibri"/>
        <family val="2"/>
      </rPr>
      <t>http://www.oroton.com.au</t>
    </r>
  </si>
  <si>
    <t/>
    <r>
      <rPr>
        <u/>
        <sz val="10.5"/>
        <color theme="10"/>
        <rFont val="Calibri"/>
        <family val="2"/>
      </rPr>
      <t>tharris@oroton.com.au</t>
    </r>
  </si>
  <si>
    <t/>
    <r>
      <rPr>
        <u/>
        <sz val="10.5"/>
        <color theme="10"/>
        <rFont val="Calibri"/>
        <family val="2"/>
      </rPr>
      <t xml:space="preserve">OROTON INTERNATIONAL</t>
    </r>
  </si>
  <si>
    <t/>
    <r>
      <rPr>
        <u/>
        <sz val="10.5"/>
        <color theme="10"/>
        <rFont val="Calibri"/>
        <family val="2"/>
      </rPr>
      <t>http://www.bogo49.co.kr</t>
    </r>
  </si>
  <si>
    <t/>
    <r>
      <rPr>
        <u/>
        <sz val="10.5"/>
        <color theme="10"/>
        <rFont val="Calibri"/>
        <family val="2"/>
      </rPr>
      <t>bogonara@daum.net</t>
    </r>
  </si>
  <si>
    <t/>
    <r>
      <rPr>
        <u/>
        <sz val="10.5"/>
        <color theme="10"/>
        <rFont val="Calibri"/>
        <family val="2"/>
      </rPr>
      <t xml:space="preserve">BOGO TRADING</t>
    </r>
  </si>
  <si>
    <t/>
    <r>
      <rPr>
        <u/>
        <sz val="10.5"/>
        <color theme="10"/>
        <rFont val="Calibri"/>
        <family val="2"/>
      </rPr>
      <t>SAMARAS</t>
    </r>
  </si>
  <si>
    <t/>
    <r>
      <rPr>
        <u/>
        <sz val="10.5"/>
        <color theme="10"/>
        <rFont val="Calibri"/>
        <family val="2"/>
      </rPr>
      <t>http://www.samarasae.gr</t>
    </r>
  </si>
  <si>
    <t/>
    <r>
      <rPr>
        <u/>
        <sz val="10.5"/>
        <color theme="10"/>
        <rFont val="Calibri"/>
        <family val="2"/>
      </rPr>
      <t xml:space="preserve">ALMACENES EXITO</t>
    </r>
  </si>
  <si>
    <t/>
    <r>
      <rPr>
        <u/>
        <sz val="10.5"/>
        <color theme="10"/>
        <rFont val="Calibri"/>
        <family val="2"/>
      </rPr>
      <t>http://www.almacenes.com</t>
    </r>
  </si>
  <si>
    <t/>
    <r>
      <rPr>
        <u/>
        <sz val="10.5"/>
        <color theme="10"/>
        <rFont val="Calibri"/>
        <family val="2"/>
      </rPr>
      <t xml:space="preserve">FYNS BINDERI CENTRAL</t>
    </r>
  </si>
  <si>
    <t/>
    <r>
      <rPr>
        <u/>
        <sz val="10.5"/>
        <color theme="10"/>
        <rFont val="Calibri"/>
        <family val="2"/>
      </rPr>
      <t>fbc@fynsbinderi.dk</t>
    </r>
  </si>
  <si>
    <t/>
    <r>
      <rPr>
        <u/>
        <sz val="10.5"/>
        <color theme="10"/>
        <rFont val="Calibri"/>
        <family val="2"/>
      </rPr>
      <t>http://www.fynsbinderi.dk</t>
    </r>
  </si>
  <si>
    <t/>
    <r>
      <rPr>
        <u/>
        <sz val="10.5"/>
        <color theme="10"/>
        <rFont val="Calibri"/>
        <family val="2"/>
      </rPr>
      <t>http://www.granite.com</t>
    </r>
  </si>
  <si>
    <t/>
    <r>
      <rPr>
        <u/>
        <sz val="10.5"/>
        <color theme="10"/>
        <rFont val="Calibri"/>
        <family val="2"/>
      </rPr>
      <t>patt@maestromosaics.com</t>
    </r>
  </si>
  <si>
    <t/>
    <r>
      <rPr>
        <u/>
        <sz val="10.5"/>
        <color theme="10"/>
        <rFont val="Calibri"/>
        <family val="2"/>
      </rPr>
      <t xml:space="preserve">GRANITE &amp; MARBLE RESOURCES</t>
    </r>
  </si>
  <si>
    <t/>
    <r>
      <rPr>
        <u/>
        <sz val="10.5"/>
        <color theme="10"/>
        <rFont val="Calibri"/>
        <family val="2"/>
      </rPr>
      <t>gral@saidi.es</t>
    </r>
  </si>
  <si>
    <t/>
    <r>
      <rPr>
        <u/>
        <sz val="10.5"/>
        <color theme="10"/>
        <rFont val="Calibri"/>
        <family val="2"/>
      </rPr>
      <t>http://www.saidi.es</t>
    </r>
  </si>
  <si>
    <t/>
    <r>
      <rPr>
        <u/>
        <sz val="10.5"/>
        <color theme="10"/>
        <rFont val="Calibri"/>
        <family val="2"/>
      </rPr>
      <t>SAIDI</t>
    </r>
  </si>
  <si>
    <t/>
    <r>
      <rPr>
        <u/>
        <sz val="10.5"/>
        <color theme="10"/>
        <rFont val="Calibri"/>
        <family val="2"/>
      </rPr>
      <t>eric@protrade.hk</t>
    </r>
  </si>
  <si>
    <t/>
    <r>
      <rPr>
        <u/>
        <sz val="10.5"/>
        <color theme="10"/>
        <rFont val="Calibri"/>
        <family val="2"/>
      </rPr>
      <t xml:space="preserve">PROTRADE (HK)</t>
    </r>
  </si>
  <si>
    <t/>
    <r>
      <rPr>
        <u/>
        <sz val="10.5"/>
        <color theme="10"/>
        <rFont val="Calibri"/>
        <family val="2"/>
      </rPr>
      <t>http://www.protrade.hk</t>
    </r>
  </si>
  <si>
    <t/>
    <r>
      <rPr>
        <u/>
        <sz val="10.5"/>
        <color theme="10"/>
        <rFont val="Calibri"/>
        <family val="2"/>
      </rPr>
      <t>c.maniotis@theobros.gr</t>
    </r>
  </si>
  <si>
    <t/>
    <r>
      <rPr>
        <u/>
        <sz val="10.5"/>
        <color theme="10"/>
        <rFont val="Calibri"/>
        <family val="2"/>
      </rPr>
      <t>http://www.theobros.gr</t>
    </r>
  </si>
  <si>
    <t/>
    <r>
      <rPr>
        <u/>
        <sz val="10.5"/>
        <color theme="10"/>
        <rFont val="Calibri"/>
        <family val="2"/>
      </rPr>
      <t>THEOBROS</t>
    </r>
  </si>
  <si>
    <t/>
    <r>
      <rPr>
        <u/>
        <sz val="10.5"/>
        <color theme="10"/>
        <rFont val="Calibri"/>
        <family val="2"/>
      </rPr>
      <t xml:space="preserve">SUNPAN IMPORTS</t>
    </r>
  </si>
  <si>
    <t/>
    <r>
      <rPr>
        <u/>
        <sz val="10.5"/>
        <color theme="10"/>
        <rFont val="Calibri"/>
        <family val="2"/>
      </rPr>
      <t>pank@sunpanimports.com</t>
    </r>
  </si>
  <si>
    <t/>
    <r>
      <rPr>
        <u/>
        <sz val="10.5"/>
        <color theme="10"/>
        <rFont val="Calibri"/>
        <family val="2"/>
      </rPr>
      <t>http://www.sunpanimports.com</t>
    </r>
  </si>
  <si>
    <t/>
    <r>
      <rPr>
        <u/>
        <sz val="10.5"/>
        <color theme="10"/>
        <rFont val="Calibri"/>
        <family val="2"/>
      </rPr>
      <t>http://www.sisa.com</t>
    </r>
  </si>
  <si>
    <t/>
    <r>
      <rPr>
        <u/>
        <sz val="10.5"/>
        <color theme="10"/>
        <rFont val="Calibri"/>
        <family val="2"/>
      </rPr>
      <t>ben.ho@sisa.com</t>
    </r>
  </si>
  <si>
    <t/>
    <r>
      <rPr>
        <u/>
        <sz val="10.5"/>
        <color theme="10"/>
        <rFont val="Calibri"/>
        <family val="2"/>
      </rPr>
      <t xml:space="preserve">BIENES RAICES REGENCY</t>
    </r>
  </si>
  <si>
    <t/>
    <r>
      <rPr>
        <u/>
        <sz val="10.5"/>
        <color theme="10"/>
        <rFont val="Calibri"/>
        <family val="2"/>
      </rPr>
      <t xml:space="preserve">HANIL STS</t>
    </r>
  </si>
  <si>
    <t/>
    <r>
      <rPr>
        <u/>
        <sz val="10.5"/>
        <color theme="10"/>
        <rFont val="Calibri"/>
        <family val="2"/>
      </rPr>
      <t>hanilsts@man.com</t>
    </r>
  </si>
  <si>
    <t/>
    <r>
      <rPr>
        <u/>
        <sz val="10.5"/>
        <color theme="10"/>
        <rFont val="Calibri"/>
        <family val="2"/>
      </rPr>
      <t>http://www.man.com</t>
    </r>
  </si>
  <si>
    <t/>
    <r>
      <rPr>
        <u/>
        <sz val="10.5"/>
        <color theme="10"/>
        <rFont val="Calibri"/>
        <family val="2"/>
      </rPr>
      <t xml:space="preserve">POTTERIE GEMOVERS</t>
    </r>
  </si>
  <si>
    <t/>
    <r>
      <rPr>
        <u/>
        <sz val="10.5"/>
        <color theme="10"/>
        <rFont val="Calibri"/>
        <family val="2"/>
      </rPr>
      <t>GIFTSLAND</t>
    </r>
  </si>
  <si>
    <t/>
    <r>
      <rPr>
        <u/>
        <sz val="10.5"/>
        <color theme="10"/>
        <rFont val="Calibri"/>
        <family val="2"/>
      </rPr>
      <t>http://www.giftlanindia.com</t>
    </r>
  </si>
  <si>
    <t/>
    <r>
      <rPr>
        <u/>
        <sz val="10.5"/>
        <color theme="10"/>
        <rFont val="Calibri"/>
        <family val="2"/>
      </rPr>
      <t>hargun@nda.vsnl.net.in</t>
    </r>
  </si>
  <si>
    <t/>
    <r>
      <rPr>
        <u/>
        <sz val="10.5"/>
        <color theme="10"/>
        <rFont val="Calibri"/>
        <family val="2"/>
      </rPr>
      <t xml:space="preserve">BELLAN (TAIWAN)</t>
    </r>
  </si>
  <si>
    <t/>
    <r>
      <rPr>
        <u/>
        <sz val="10.5"/>
        <color theme="10"/>
        <rFont val="Calibri"/>
        <family val="2"/>
      </rPr>
      <t>utc7748@seed.net</t>
    </r>
    <r>
      <t>.tw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</si>
  <si>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卫浴设备,大型机械及设备,家具,家用电器,工具,建筑及装饰材料,照明产品,玩具,玻璃工艺品,电子电气产品,箱包,节日用品,钟表眼镜,鞋,食品,餐厨用具</t>
    </r>
  </si>
  <si>
    <t/>
    <r>
      <rPr>
        <u/>
        <sz val="10.5"/>
        <color theme="10"/>
        <rFont val="Calibri"/>
        <family val="2"/>
      </rPr>
      <t>anamcorp@hanmir.com</t>
    </r>
  </si>
  <si>
    <t/>
    <r>
      <rPr>
        <u/>
        <sz val="10.5"/>
        <color theme="10"/>
        <rFont val="Calibri"/>
        <family val="2"/>
      </rPr>
      <t xml:space="preserve">AN AM</t>
    </r>
  </si>
  <si>
    <t/>
    <r>
      <rPr>
        <u/>
        <sz val="10.5"/>
        <color theme="10"/>
        <rFont val="Calibri"/>
        <family val="2"/>
      </rPr>
      <t>http://www.hanmir.com</t>
    </r>
  </si>
  <si>
    <t/>
    <r>
      <rPr>
        <u/>
        <sz val="10.5"/>
        <color theme="10"/>
        <rFont val="Calibri"/>
        <family val="2"/>
      </rPr>
      <t xml:space="preserve">MASTER WOOD</t>
    </r>
  </si>
  <si>
    <t/>
    <r>
      <rPr>
        <u/>
        <sz val="10.5"/>
        <color theme="10"/>
        <rFont val="Calibri"/>
        <family val="2"/>
      </rPr>
      <t>sales@masterwood.biz.com.hk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</si>
  <si>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体育及旅游休闲用品,其他,医药保健品及医疗器械,园林用品,家具,家居用品,工艺陶瓷,服装饰物及配件,玩具,玻璃工艺品,餐厨用具</t>
    </r>
  </si>
  <si>
    <t/>
    <r>
      <rPr>
        <u/>
        <sz val="10.5"/>
        <color theme="10"/>
        <rFont val="Calibri"/>
        <family val="2"/>
      </rPr>
      <t>http://www.masterwood.biz.com.hk</t>
    </r>
  </si>
  <si>
    <t/>
    <r>
      <rPr>
        <u/>
        <sz val="10.5"/>
        <color theme="10"/>
        <rFont val="Calibri"/>
        <family val="2"/>
      </rPr>
      <t>zkarawi@hotmail.com</t>
    </r>
  </si>
  <si>
    <t/>
    <r>
      <rPr>
        <u/>
        <sz val="10.5"/>
        <color theme="10"/>
        <rFont val="Calibri"/>
        <family val="2"/>
      </rPr>
      <t>KARAWI</t>
    </r>
  </si>
  <si>
    <t/>
    <r>
      <rPr>
        <u/>
        <sz val="10.5"/>
        <color theme="10"/>
        <rFont val="Calibri"/>
        <family val="2"/>
      </rPr>
      <t xml:space="preserve">DIRECT INTERNATIONAL</t>
    </r>
  </si>
  <si>
    <t/>
    <r>
      <rPr>
        <u/>
        <sz val="10.5"/>
        <color theme="10"/>
        <rFont val="Calibri"/>
        <family val="2"/>
      </rPr>
      <t>http://www.medi-direct.co.uk</t>
    </r>
  </si>
  <si>
    <t/>
    <r>
      <rPr>
        <u/>
        <sz val="10.5"/>
        <color theme="10"/>
        <rFont val="Calibri"/>
        <family val="2"/>
      </rPr>
      <t>xjfking@163.com</t>
    </r>
  </si>
  <si>
    <t/>
    <r>
      <rPr>
        <u/>
        <sz val="10.5"/>
        <color theme="10"/>
        <rFont val="Calibri"/>
        <family val="2"/>
      </rPr>
      <t>http://www.chuenhing.net</t>
    </r>
  </si>
  <si>
    <t/>
    <r>
      <rPr>
        <u/>
        <sz val="10.5"/>
        <color theme="10"/>
        <rFont val="Calibri"/>
        <family val="2"/>
      </rPr>
      <t xml:space="preserve">CHUEN HING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</si>
  <si>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五金,体育及旅游休闲用品,其他,医药保健品及医疗器械,园林用品,家具,家用电器,照明产品,玩具,玻璃工艺品,电子消费品及信息产品,餐厨用具</t>
    </r>
  </si>
  <si>
    <t/>
    <r>
      <rPr>
        <u/>
        <sz val="10.5"/>
        <color theme="10"/>
        <rFont val="Calibri"/>
        <family val="2"/>
      </rPr>
      <t>inf0@chuenhing.net</t>
    </r>
  </si>
  <si>
    <t/>
    <r>
      <rPr>
        <u/>
        <sz val="10.5"/>
        <color theme="10"/>
        <rFont val="Calibri"/>
        <family val="2"/>
      </rPr>
      <t xml:space="preserve">IMPORT WORLD OF INDIA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</si>
  <si>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其他,家居用品,家用电器,工艺陶瓷,服装饰物及配件,玻璃工艺品,食品,餐厨用具</t>
    </r>
  </si>
  <si>
    <t/>
    <r>
      <rPr>
        <u/>
        <sz val="10.5"/>
        <color theme="10"/>
        <rFont val="Calibri"/>
        <family val="2"/>
      </rPr>
      <t>importworld2003@yahoo.co.in</t>
    </r>
  </si>
  <si>
    <t/>
    <r>
      <rPr>
        <u/>
        <sz val="10.5"/>
        <color theme="10"/>
        <rFont val="Calibri"/>
        <family val="2"/>
      </rPr>
      <t xml:space="preserve">LANKA RICE AGENT</t>
    </r>
  </si>
  <si>
    <t/>
    <r>
      <rPr>
        <u/>
        <sz val="10.5"/>
        <color theme="10"/>
        <rFont val="Calibri"/>
        <family val="2"/>
      </rPr>
      <t>lrapt@sltnet.lk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</si>
  <si>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体育及旅游休闲用品,其他,家具,家用电器,家用纺织品,照明产品,玻璃工艺品,箱包,餐厨用具</t>
    </r>
  </si>
  <si>
    <t/>
    <r>
      <rPr>
        <u/>
        <sz val="10.5"/>
        <color theme="10"/>
        <rFont val="Calibri"/>
        <family val="2"/>
      </rPr>
      <t>mark@tropico.us</t>
    </r>
  </si>
  <si>
    <t/>
    <r>
      <rPr>
        <u/>
        <sz val="10.5"/>
        <color theme="10"/>
        <rFont val="Calibri"/>
        <family val="2"/>
      </rPr>
      <t>http://www.tropico.us</t>
    </r>
  </si>
  <si>
    <t/>
    <r>
      <rPr>
        <u/>
        <sz val="10.5"/>
        <color theme="10"/>
        <rFont val="Calibri"/>
        <family val="2"/>
      </rPr>
      <t xml:space="preserve">TROPICO IMPORTS</t>
    </r>
  </si>
  <si>
    <t/>
    <r>
      <rPr>
        <u/>
        <sz val="10.5"/>
        <color theme="10"/>
        <rFont val="Calibri"/>
        <family val="2"/>
      </rPr>
      <t>lemetragenadri@hotmail.com</t>
    </r>
  </si>
  <si>
    <t/>
    <r>
      <rPr>
        <u/>
        <sz val="10.5"/>
        <color theme="10"/>
        <rFont val="Calibri"/>
        <family val="2"/>
      </rPr>
      <t>LEMETRA-GENADRI&amp;CO</t>
    </r>
  </si>
  <si>
    <t/>
    <r>
      <rPr>
        <u/>
        <sz val="10.5"/>
        <color theme="10"/>
        <rFont val="Calibri"/>
        <family val="2"/>
      </rPr>
      <t>http://www.schepro.nl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</si>
  <si>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其他,办公文具,卫浴设备,大型机械及设备,家具,工具,建筑及装饰材料,餐厨用具</t>
    </r>
  </si>
  <si>
    <t/>
    <r>
      <rPr>
        <u/>
        <sz val="10.5"/>
        <color theme="10"/>
        <rFont val="Calibri"/>
        <family val="2"/>
      </rPr>
      <t>info@schepro.nl</t>
    </r>
  </si>
  <si>
    <t/>
    <r>
      <rPr>
        <u/>
        <sz val="10.5"/>
        <color theme="10"/>
        <rFont val="Calibri"/>
        <family val="2"/>
      </rPr>
      <t>SCHEPRO</t>
    </r>
  </si>
  <si>
    <t/>
    <r>
      <rPr>
        <u/>
        <sz val="10.5"/>
        <color theme="10"/>
        <rFont val="Calibri"/>
        <family val="2"/>
      </rPr>
      <t>www.anthony_soe@lycos.com</t>
    </r>
  </si>
  <si>
    <t/>
    <r>
      <rPr>
        <u/>
        <sz val="10.5"/>
        <color theme="10"/>
        <rFont val="Calibri"/>
        <family val="2"/>
      </rPr>
      <t xml:space="preserve">PT GOLDENWAY TRINITY</t>
    </r>
  </si>
  <si>
    <t/>
    <r>
      <rPr>
        <u/>
        <sz val="10.5"/>
        <color theme="10"/>
        <rFont val="Calibri"/>
        <family val="2"/>
      </rPr>
      <t>barnhartjay@aol.com</t>
    </r>
  </si>
  <si>
    <t/>
    <r>
      <rPr>
        <u/>
        <sz val="10.5"/>
        <color theme="10"/>
        <rFont val="Calibri"/>
        <family val="2"/>
      </rPr>
      <t xml:space="preserve">COMPLEX INDUSTRIES</t>
    </r>
  </si>
  <si>
    <t/>
    <r>
      <rPr>
        <u/>
        <sz val="10.5"/>
        <color theme="10"/>
        <rFont val="Calibri"/>
        <family val="2"/>
      </rPr>
      <t>http://www.crestviewcollection.com</t>
    </r>
  </si>
  <si>
    <t/>
    <r>
      <rPr>
        <u/>
        <sz val="10.5"/>
        <color theme="10"/>
        <rFont val="Calibri"/>
        <family val="2"/>
      </rPr>
      <t>http://www.idm.net.lb</t>
    </r>
  </si>
  <si>
    <t/>
    <r>
      <rPr>
        <u/>
        <sz val="10.5"/>
        <color theme="10"/>
        <rFont val="Calibri"/>
        <family val="2"/>
      </rPr>
      <t xml:space="preserve">AMC ABDELMASSIH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</si>
  <si>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五金,其他,化工产品,医药保健品及医疗器械,卫浴设备,家具,家居装饰品,家用电器,家用纺织品,工艺陶瓷,建筑及装饰材料,服装饰物及配件,照明产品,玩具,玻璃工艺品,箱包,鞋,食品,餐厨用具</t>
    </r>
  </si>
  <si>
    <t/>
    <r>
      <rPr>
        <u/>
        <sz val="10.5"/>
        <color theme="10"/>
        <rFont val="Calibri"/>
        <family val="2"/>
      </rPr>
      <t>amcam@idm.net</t>
    </r>
    <r>
      <t>.lb</t>
    </r>
  </si>
  <si>
    <t/>
    <r>
      <rPr>
        <u/>
        <sz val="10.5"/>
        <color theme="10"/>
        <rFont val="Calibri"/>
        <family val="2"/>
      </rPr>
      <t>WFS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</si>
  <si>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体育及旅游休闲用品,其他,医药保健品及医疗器械,园林用品,家用纺织品,建筑及装饰材料,玩具,玻璃工艺品,箱包,钟表眼镜,鞋,食品,餐厨用具</t>
    </r>
  </si>
  <si>
    <t/>
    <r>
      <rPr>
        <u/>
        <sz val="10.5"/>
        <color theme="10"/>
        <rFont val="Calibri"/>
        <family val="2"/>
      </rPr>
      <t>brian_frissyn@hotmail.com</t>
    </r>
  </si>
  <si>
    <t/>
    <r>
      <rPr>
        <u/>
        <sz val="10.5"/>
        <color theme="10"/>
        <rFont val="Calibri"/>
        <family val="2"/>
      </rPr>
      <t>http://www.wfs.aero</t>
    </r>
  </si>
  <si>
    <t/>
    <r>
      <rPr>
        <u/>
        <sz val="10.5"/>
        <color theme="10"/>
        <rFont val="Calibri"/>
        <family val="2"/>
      </rPr>
      <t xml:space="preserve">SOUTH EASTERN MANUFACTURERS AGENTS INC (SEMA</t>
    </r>
  </si>
  <si>
    <t/>
    <r>
      <rPr>
        <u/>
        <sz val="10.5"/>
        <color theme="10"/>
        <rFont val="Calibri"/>
        <family val="2"/>
      </rPr>
      <t>http://www.networksgy.com</t>
    </r>
  </si>
  <si>
    <t/>
    <r>
      <rPr>
        <u/>
        <sz val="10.5"/>
        <color theme="10"/>
        <rFont val="Calibri"/>
        <family val="2"/>
      </rPr>
      <t xml:space="preserve">ALL PRODUCTS IMPORTS / EXPORTS ENT</t>
    </r>
  </si>
  <si>
    <t/>
    <r>
      <rPr>
        <u/>
        <sz val="10.5"/>
        <color theme="10"/>
        <rFont val="Calibri"/>
        <family val="2"/>
      </rPr>
      <t>jinqiao@networksgy.com</t>
    </r>
  </si>
  <si>
    <t/>
    <r>
      <rPr>
        <u/>
        <sz val="10.5"/>
        <color theme="10"/>
        <rFont val="Calibri"/>
        <family val="2"/>
      </rPr>
      <t xml:space="preserve">T I S B DISTRIBUTORS</t>
    </r>
  </si>
  <si>
    <t/>
    <r>
      <rPr>
        <u/>
        <sz val="10.5"/>
        <color theme="10"/>
        <rFont val="Calibri"/>
        <family val="2"/>
      </rPr>
      <t>http://www.tisbee.com</t>
    </r>
  </si>
  <si>
    <t/>
    <r>
      <rPr>
        <u/>
        <sz val="10.5"/>
        <color theme="10"/>
        <rFont val="Calibri"/>
        <family val="2"/>
      </rPr>
      <t>tisbee@worldnet.att.net</t>
    </r>
  </si>
  <si>
    <t/>
    <r>
      <rPr>
        <u/>
        <sz val="10.5"/>
        <color theme="10"/>
        <rFont val="Calibri"/>
        <family val="2"/>
      </rPr>
      <t>http://www.magicway.org</t>
    </r>
  </si>
  <si>
    <t/>
    <r>
      <rPr>
        <u/>
        <sz val="10.5"/>
        <color theme="10"/>
        <rFont val="Calibri"/>
        <family val="2"/>
      </rPr>
      <t xml:space="preserve">MAGICWAY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</si>
  <si>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个人护理用具,其他,医药保健品及医疗器械,家具,家居装饰品,建筑及装饰材料,玻璃工艺品,节日用品,餐厨用具</t>
    </r>
  </si>
  <si>
    <t/>
    <r>
      <rPr>
        <u/>
        <sz val="10.5"/>
        <color theme="10"/>
        <rFont val="Calibri"/>
        <family val="2"/>
      </rPr>
      <t>junot@telus.net</t>
    </r>
  </si>
  <si>
    <t/>
    <r>
      <rPr>
        <u/>
        <sz val="10.5"/>
        <color theme="10"/>
        <rFont val="Calibri"/>
        <family val="2"/>
      </rPr>
      <t>eching@idtrade.com</t>
    </r>
  </si>
  <si>
    <t/>
    <r>
      <rPr>
        <u/>
        <sz val="10.5"/>
        <color theme="10"/>
        <rFont val="Calibri"/>
        <family val="2"/>
      </rPr>
      <t>IDT</t>
    </r>
  </si>
  <si>
    <t/>
    <r>
      <rPr>
        <u/>
        <sz val="10.5"/>
        <color theme="10"/>
        <rFont val="Calibri"/>
        <family val="2"/>
      </rPr>
      <t>http://www.idtrade.com</t>
    </r>
  </si>
  <si>
    <t/>
    <r>
      <rPr>
        <u/>
        <sz val="10.5"/>
        <color theme="10"/>
        <rFont val="Calibri"/>
        <family val="2"/>
      </rPr>
      <t>http://www.develop7.com</t>
    </r>
  </si>
  <si>
    <t/>
    <r>
      <rPr>
        <u/>
        <sz val="10.5"/>
        <color theme="10"/>
        <rFont val="Calibri"/>
        <family val="2"/>
      </rPr>
      <t>kk@develop7.com</t>
    </r>
  </si>
  <si>
    <t/>
    <r>
      <rPr>
        <u/>
        <sz val="10.5"/>
        <color theme="10"/>
        <rFont val="Calibri"/>
        <family val="2"/>
      </rPr>
      <t xml:space="preserve">D-7 COSMETIC</t>
    </r>
  </si>
  <si>
    <t/>
    <r>
      <rPr>
        <u/>
        <sz val="10.5"/>
        <color theme="10"/>
        <rFont val="Calibri"/>
        <family val="2"/>
      </rPr>
      <t>candtgift@hotmail.com</t>
    </r>
  </si>
  <si>
    <t/>
    <r>
      <rPr>
        <u/>
        <sz val="10.5"/>
        <color theme="10"/>
        <rFont val="Calibri"/>
        <family val="2"/>
      </rPr>
      <t xml:space="preserve">C &amp; T GIFT</t>
    </r>
  </si>
  <si>
    <t/>
    <r>
      <rPr>
        <u/>
        <sz val="10.5"/>
        <color theme="10"/>
        <rFont val="Calibri"/>
        <family val="2"/>
      </rPr>
      <t xml:space="preserve">BECKY INTERNATIONAL</t>
    </r>
  </si>
  <si>
    <t/>
    <r>
      <rPr>
        <u/>
        <sz val="10.5"/>
        <color theme="10"/>
        <rFont val="Calibri"/>
        <family val="2"/>
      </rPr>
      <t>http://www.oasisgriffiths.com.au</t>
    </r>
  </si>
  <si>
    <t/>
    <r>
      <rPr>
        <u/>
        <sz val="10.5"/>
        <color theme="10"/>
        <rFont val="Calibri"/>
        <family val="2"/>
      </rPr>
      <t>tkourtis@oasisgriffiths.com.au</t>
    </r>
  </si>
  <si>
    <t/>
    <r>
      <rPr>
        <u/>
        <sz val="10.5"/>
        <color theme="10"/>
        <rFont val="Calibri"/>
        <family val="2"/>
      </rPr>
      <t xml:space="preserve">OASIS GRIFFITHS</t>
    </r>
  </si>
  <si>
    <t/>
    <r>
      <rPr>
        <u/>
        <sz val="10.5"/>
        <color theme="10"/>
        <rFont val="Calibri"/>
        <family val="2"/>
      </rPr>
      <t>http://www.marc-gerard.be</t>
    </r>
  </si>
  <si>
    <t/>
    <r>
      <rPr>
        <u/>
        <sz val="10.5"/>
        <color theme="10"/>
        <rFont val="Calibri"/>
        <family val="2"/>
      </rPr>
      <t>info@marc-gerard.be</t>
    </r>
  </si>
  <si>
    <t/>
    <r>
      <rPr>
        <u/>
        <sz val="10.5"/>
        <color theme="10"/>
        <rFont val="Calibri"/>
        <family val="2"/>
      </rPr>
      <t xml:space="preserve">M G FASTENERS</t>
    </r>
  </si>
  <si>
    <t/>
    <r>
      <rPr>
        <u/>
        <sz val="10.5"/>
        <color theme="10"/>
        <rFont val="Calibri"/>
        <family val="2"/>
      </rPr>
      <t>aroundriyadh@yahoo.com</t>
    </r>
  </si>
  <si>
    <t/>
    <r>
      <rPr>
        <u/>
        <sz val="10.5"/>
        <color theme="10"/>
        <rFont val="Calibri"/>
        <family val="2"/>
      </rPr>
      <t xml:space="preserve">AROUNDRIYADH EST FOR TRADING</t>
    </r>
  </si>
  <si>
    <t/>
    <r>
      <rPr>
        <u/>
        <sz val="10.5"/>
        <color theme="10"/>
        <rFont val="Calibri"/>
        <family val="2"/>
      </rPr>
      <t xml:space="preserve">KESHO RAM INDUSTRIES</t>
    </r>
  </si>
  <si>
    <t/>
    <r>
      <rPr>
        <u/>
        <sz val="10.5"/>
        <color theme="10"/>
        <rFont val="Calibri"/>
        <family val="2"/>
      </rPr>
      <t>http://www.gastroprofi.de</t>
    </r>
  </si>
  <si>
    <t/>
    <r>
      <rPr>
        <u/>
        <sz val="10.5"/>
        <color theme="10"/>
        <rFont val="Calibri"/>
        <family val="2"/>
      </rPr>
      <t xml:space="preserve">BOEHRINGER GASTRO PROFI</t>
    </r>
  </si>
  <si>
    <t/>
    <r>
      <rPr>
        <u/>
        <sz val="10.5"/>
        <color theme="10"/>
        <rFont val="Calibri"/>
        <family val="2"/>
      </rPr>
      <t>tamm@gastroprofi.de</t>
    </r>
  </si>
  <si>
    <t/>
    <r>
      <rPr>
        <u/>
        <sz val="10.5"/>
        <color theme="10"/>
        <rFont val="Calibri"/>
        <family val="2"/>
      </rPr>
      <t xml:space="preserve">RICHMAN GORDMAN PRICE</t>
    </r>
  </si>
  <si>
    <t/>
    <r>
      <rPr>
        <u/>
        <sz val="10.5"/>
        <color theme="10"/>
        <rFont val="Calibri"/>
        <family val="2"/>
      </rPr>
      <t>http://www.gordman.com</t>
    </r>
  </si>
  <si>
    <t/>
    <r>
      <rPr>
        <u/>
        <sz val="10.5"/>
        <color theme="10"/>
        <rFont val="Calibri"/>
        <family val="2"/>
      </rPr>
      <t>http://www.fabricimport.cz</t>
    </r>
  </si>
  <si>
    <t/>
    <r>
      <rPr>
        <u/>
        <sz val="10.5"/>
        <color theme="10"/>
        <rFont val="Calibri"/>
        <family val="2"/>
      </rPr>
      <t>robert@fabricimport.cz</t>
    </r>
  </si>
  <si>
    <t/>
    <r>
      <rPr>
        <u/>
        <sz val="10.5"/>
        <color theme="10"/>
        <rFont val="Calibri"/>
        <family val="2"/>
      </rPr>
      <t xml:space="preserve">FABRIC IMPORT CZECH REPUBLIC</t>
    </r>
  </si>
  <si>
    <t/>
    <r>
      <rPr>
        <u/>
        <sz val="10.5"/>
        <color theme="10"/>
        <rFont val="Calibri"/>
        <family val="2"/>
      </rPr>
      <t xml:space="preserve">CARRYRICH INDUSTRIAL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</si>
  <si>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个人护理用具,体育及旅游休闲用品,其他,医药保健品及医疗器械,建筑及装饰材料,服装饰物及配件,玩具,电子消费品及信息产品,餐厨用具</t>
    </r>
  </si>
  <si>
    <t/>
    <r>
      <rPr>
        <u/>
        <sz val="10.5"/>
        <color theme="10"/>
        <rFont val="Calibri"/>
        <family val="2"/>
      </rPr>
      <t>caryrich@netvigator.com</t>
    </r>
  </si>
  <si>
    <t/>
    <r>
      <rPr>
        <u/>
        <sz val="10.5"/>
        <color theme="10"/>
        <rFont val="Calibri"/>
        <family val="2"/>
      </rPr>
      <t>http://www.ampcometal.net</t>
    </r>
  </si>
  <si>
    <t/>
    <r>
      <rPr>
        <u/>
        <sz val="10.5"/>
        <color theme="10"/>
        <rFont val="Calibri"/>
        <family val="2"/>
      </rPr>
      <t>ampcometal@ampcometal.net</t>
    </r>
  </si>
  <si>
    <t/>
    <r>
      <rPr>
        <u/>
        <sz val="10.5"/>
        <color theme="10"/>
        <rFont val="Calibri"/>
        <family val="2"/>
      </rPr>
      <t xml:space="preserve">AMPCO METAL WOERDEN (NEDERLAND)</t>
    </r>
  </si>
  <si>
    <t/>
    <r>
      <rPr>
        <u/>
        <sz val="10.5"/>
        <color theme="10"/>
        <rFont val="Calibri"/>
        <family val="2"/>
      </rPr>
      <t>KAVIANI</t>
    </r>
  </si>
  <si>
    <t/>
    <r>
      <rPr>
        <u/>
        <sz val="10.5"/>
        <color theme="10"/>
        <rFont val="Calibri"/>
        <family val="2"/>
      </rPr>
      <t>rkaviani@hotmail.com</t>
    </r>
  </si>
  <si>
    <t/>
    <r>
      <rPr>
        <u/>
        <sz val="10.5"/>
        <color theme="10"/>
        <rFont val="Calibri"/>
        <family val="2"/>
      </rPr>
      <t xml:space="preserve">MENAGE HEUREUX</t>
    </r>
  </si>
  <si>
    <t/>
    <r>
      <rPr>
        <u/>
        <sz val="10.5"/>
        <color theme="10"/>
        <rFont val="Calibri"/>
        <family val="2"/>
      </rPr>
      <t>menageheureux@wanadoo.net</t>
    </r>
    <r>
      <t>.ma</t>
    </r>
  </si>
  <si>
    <t/>
    <r>
      <rPr>
        <u/>
        <sz val="10.5"/>
        <color theme="10"/>
        <rFont val="Calibri"/>
        <family val="2"/>
      </rPr>
      <t>INVERCORPO</t>
    </r>
  </si>
  <si>
    <t/>
    <r>
      <rPr>
        <u/>
        <sz val="10.5"/>
        <color theme="10"/>
        <rFont val="Calibri"/>
        <family val="2"/>
      </rPr>
      <t>mariate@multiphone.net.co</t>
    </r>
  </si>
  <si>
    <t/>
    <r>
      <rPr>
        <u/>
        <sz val="10.5"/>
        <color theme="10"/>
        <rFont val="Calibri"/>
        <family val="2"/>
      </rPr>
      <t>http://www.multiphone.net.co</t>
    </r>
  </si>
  <si>
    <t/>
    <r>
      <rPr>
        <u/>
        <sz val="10.5"/>
        <color theme="10"/>
        <rFont val="Calibri"/>
        <family val="2"/>
      </rPr>
      <t xml:space="preserve">SWARTZ RESTAURANT</t>
    </r>
  </si>
  <si>
    <t/>
    <r>
      <rPr>
        <u/>
        <sz val="10.5"/>
        <color theme="10"/>
        <rFont val="Calibri"/>
        <family val="2"/>
      </rPr>
      <t>sales@swartzco.com</t>
    </r>
  </si>
  <si>
    <t/>
    <r>
      <rPr>
        <u/>
        <sz val="10.5"/>
        <color theme="10"/>
        <rFont val="Calibri"/>
        <family val="2"/>
      </rPr>
      <t>http://www.swartzco.com</t>
    </r>
  </si>
  <si>
    <t/>
    <r>
      <rPr>
        <u/>
        <sz val="10.5"/>
        <color theme="10"/>
        <rFont val="Calibri"/>
        <family val="2"/>
      </rPr>
      <t xml:space="preserve">PACIFIC REALM IMPORT</t>
    </r>
  </si>
  <si>
    <t/>
    <r>
      <rPr>
        <u/>
        <sz val="10.5"/>
        <color theme="10"/>
        <rFont val="Calibri"/>
        <family val="2"/>
      </rPr>
      <t>http://www.pacific.com</t>
    </r>
  </si>
  <si>
    <t/>
    <r>
      <rPr>
        <u/>
        <sz val="10.5"/>
        <color theme="10"/>
        <rFont val="Calibri"/>
        <family val="2"/>
      </rPr>
      <t>andysanpokasup@sbcglobal.net</t>
    </r>
  </si>
  <si>
    <t/>
    <r>
      <rPr>
        <u/>
        <sz val="10.5"/>
        <color theme="10"/>
        <rFont val="Calibri"/>
        <family val="2"/>
      </rPr>
      <t xml:space="preserve">LA MAISON DU CAOUTCHOUC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</si>
  <si>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体育及旅游休闲用品,医药保健品及医疗器械,大型机械及设备,建筑及装饰材料,餐厨用具</t>
    </r>
  </si>
  <si>
    <t/>
    <r>
      <rPr>
        <u/>
        <sz val="10.5"/>
        <color theme="10"/>
        <rFont val="Calibri"/>
        <family val="2"/>
      </rPr>
      <t>info@rubbercenter.com</t>
    </r>
  </si>
  <si>
    <t/>
    <r>
      <rPr>
        <u/>
        <sz val="10.5"/>
        <color theme="10"/>
        <rFont val="Calibri"/>
        <family val="2"/>
      </rPr>
      <t>http://www.rubbercenter.com</t>
    </r>
  </si>
  <si>
    <t/>
    <r>
      <rPr>
        <u/>
        <sz val="10.5"/>
        <color theme="10"/>
        <rFont val="Calibri"/>
        <family val="2"/>
      </rPr>
      <t>http://www.tse-group.com</t>
    </r>
  </si>
  <si>
    <t/>
    <r>
      <rPr>
        <u/>
        <sz val="10.5"/>
        <color theme="10"/>
        <rFont val="Calibri"/>
        <family val="2"/>
      </rPr>
      <t>christina@tse-group.com</t>
    </r>
  </si>
  <si>
    <t/>
    <r>
      <rPr>
        <u/>
        <sz val="10.5"/>
        <color theme="10"/>
        <rFont val="Calibri"/>
        <family val="2"/>
      </rPr>
      <t xml:space="preserve">EVERWISE TRADING</t>
    </r>
  </si>
  <si>
    <t/>
    <r>
      <rPr>
        <u/>
        <sz val="10.5"/>
        <color theme="10"/>
        <rFont val="Calibri"/>
        <family val="2"/>
      </rPr>
      <t xml:space="preserve">TRADING HEIGHT</t>
    </r>
  </si>
  <si>
    <t/>
    <r>
      <rPr>
        <u/>
        <sz val="10.5"/>
        <color theme="10"/>
        <rFont val="Calibri"/>
        <family val="2"/>
      </rPr>
      <t xml:space="preserve">MICROWORKS NIGERIA</t>
    </r>
  </si>
  <si>
    <t/>
    <r>
      <rPr>
        <u/>
        <sz val="10.5"/>
        <color theme="10"/>
        <rFont val="Calibri"/>
        <family val="2"/>
      </rPr>
      <t>http://www.micwks.com</t>
    </r>
  </si>
  <si>
    <t/>
    <r>
      <rPr>
        <u/>
        <sz val="10.5"/>
        <color theme="10"/>
        <rFont val="Calibri"/>
        <family val="2"/>
      </rPr>
      <t>bio_aliyu@yahoo.com</t>
    </r>
  </si>
  <si>
    <t/>
    <r>
      <rPr>
        <u/>
        <sz val="10.5"/>
        <color theme="10"/>
        <rFont val="Calibri"/>
        <family val="2"/>
      </rPr>
      <t xml:space="preserve">SEAHAWK MARINE AND ALLIED SERVICES(EXPORT)</t>
    </r>
  </si>
  <si>
    <t/>
    <r>
      <rPr>
        <u/>
        <sz val="10.5"/>
        <color theme="10"/>
        <rFont val="Calibri"/>
        <family val="2"/>
      </rPr>
      <t>shmse@bom5.vsnl.net.in</t>
    </r>
  </si>
  <si>
    <t/>
    <r>
      <rPr>
        <u/>
        <sz val="10.5"/>
        <color theme="10"/>
        <rFont val="Calibri"/>
        <family val="2"/>
      </rPr>
      <t xml:space="preserve">BRENNAN &amp;</t>
    </r>
  </si>
  <si>
    <t/>
    <r>
      <rPr>
        <u/>
        <sz val="10.5"/>
        <color theme="10"/>
        <rFont val="Calibri"/>
        <family val="2"/>
      </rPr>
      <t>http://www.brennanclean.com</t>
    </r>
  </si>
  <si>
    <t/>
    <r>
      <rPr>
        <u/>
        <sz val="10.5"/>
        <color theme="10"/>
        <rFont val="Calibri"/>
        <family val="2"/>
      </rPr>
      <t>brennans@indigo.ie</t>
    </r>
  </si>
  <si>
    <t/>
    <r>
      <rPr>
        <u/>
        <sz val="10.5"/>
        <color theme="10"/>
        <rFont val="Calibri"/>
        <family val="2"/>
      </rPr>
      <t>http://www.offofficial.com</t>
    </r>
  </si>
  <si>
    <t/>
    <r>
      <rPr>
        <u/>
        <sz val="10.5"/>
        <color theme="10"/>
        <rFont val="Calibri"/>
        <family val="2"/>
      </rPr>
      <t>ofdif@wanadoo.fr</t>
    </r>
  </si>
  <si>
    <t/>
    <r>
      <rPr>
        <u/>
        <sz val="10.5"/>
        <color theme="10"/>
        <rFont val="Calibri"/>
        <family val="2"/>
      </rPr>
      <t>OFDIF</t>
    </r>
  </si>
  <si>
    <t/>
    <r>
      <rPr>
        <u/>
        <sz val="10.5"/>
        <color theme="10"/>
        <rFont val="Calibri"/>
        <family val="2"/>
      </rPr>
      <t>info@la-vie-en-vert.be</t>
    </r>
  </si>
  <si>
    <t/>
    <r>
      <rPr>
        <u/>
        <sz val="10.5"/>
        <color theme="10"/>
        <rFont val="Calibri"/>
        <family val="2"/>
      </rPr>
      <t>http://www.la-vie-en-vert.be</t>
    </r>
  </si>
  <si>
    <t/>
    <r>
      <rPr>
        <u/>
        <sz val="10.5"/>
        <color theme="10"/>
        <rFont val="Calibri"/>
        <family val="2"/>
      </rPr>
      <t xml:space="preserve">LA VIE EN VERT</t>
    </r>
  </si>
  <si>
    <t/>
    <r>
      <rPr>
        <u/>
        <sz val="10.5"/>
        <color theme="10"/>
        <rFont val="Calibri"/>
        <family val="2"/>
      </rPr>
      <t>http://www.kel-air-vacances.com</t>
    </r>
  </si>
  <si>
    <t/>
    <r>
      <rPr>
        <u/>
        <sz val="10.5"/>
        <color theme="10"/>
        <rFont val="Calibri"/>
        <family val="2"/>
      </rPr>
      <t xml:space="preserve">KEL AIR VACANCES</t>
    </r>
  </si>
  <si>
    <t/>
    <r>
      <rPr>
        <u/>
        <sz val="10.5"/>
        <color theme="10"/>
        <rFont val="Calibri"/>
        <family val="2"/>
      </rPr>
      <t>SUNSHY</t>
    </r>
  </si>
  <si>
    <t/>
    <r>
      <rPr>
        <u/>
        <sz val="10.5"/>
        <color theme="10"/>
        <rFont val="Calibri"/>
        <family val="2"/>
      </rPr>
      <t>sunshyoz@yahoo.com.au</t>
    </r>
  </si>
  <si>
    <t/>
    <r>
      <rPr>
        <u/>
        <sz val="10.5"/>
        <color theme="10"/>
        <rFont val="Calibri"/>
        <family val="2"/>
      </rPr>
      <t>http://www.sunshy.com.au</t>
    </r>
  </si>
  <si>
    <t/>
    <r>
      <rPr>
        <u/>
        <sz val="10.5"/>
        <color theme="10"/>
        <rFont val="Calibri"/>
        <family val="2"/>
      </rPr>
      <t>mennens@wxs.nl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</si>
  <si>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体育及旅游休闲用品,大型机械及设备,工具,工艺陶瓷,建筑及装饰材料,照明产品,餐厨用具</t>
    </r>
  </si>
  <si>
    <t/>
    <r>
      <rPr>
        <u/>
        <sz val="10.5"/>
        <color theme="10"/>
        <rFont val="Calibri"/>
        <family val="2"/>
      </rPr>
      <t xml:space="preserve">MENNENS &amp;</t>
    </r>
  </si>
  <si>
    <t/>
    <r>
      <rPr>
        <u/>
        <sz val="10.5"/>
        <color theme="10"/>
        <rFont val="Calibri"/>
        <family val="2"/>
      </rPr>
      <t>http://www.mennens.nl</t>
    </r>
  </si>
  <si>
    <t/>
    <r>
      <rPr>
        <u/>
        <sz val="10.5"/>
        <color theme="10"/>
        <rFont val="Calibri"/>
        <family val="2"/>
      </rPr>
      <t xml:space="preserve">JEAN LEBRETON ET CIE</t>
    </r>
  </si>
  <si>
    <t/>
    <r>
      <rPr>
        <u/>
        <sz val="10.5"/>
        <color theme="10"/>
        <rFont val="Calibri"/>
        <family val="2"/>
      </rPr>
      <t xml:space="preserve">PRINCE IMPORTS AND WHOLESALE</t>
    </r>
  </si>
  <si>
    <t/>
    <r>
      <rPr>
        <u/>
        <sz val="10.5"/>
        <color theme="10"/>
        <rFont val="Calibri"/>
        <family val="2"/>
      </rPr>
      <t>princeimports@rogers.com</t>
    </r>
  </si>
  <si>
    <t/>
    <r>
      <rPr>
        <u/>
        <sz val="10.5"/>
        <color theme="10"/>
        <rFont val="Calibri"/>
        <family val="2"/>
      </rPr>
      <t>AISO</t>
    </r>
  </si>
  <si>
    <t/>
    <r>
      <rPr>
        <u/>
        <sz val="10.5"/>
        <color theme="10"/>
        <rFont val="Calibri"/>
        <family val="2"/>
      </rPr>
      <t>http://www.aiso.com</t>
    </r>
  </si>
  <si>
    <t/>
    <r>
      <rPr>
        <u/>
        <sz val="10.5"/>
        <color theme="10"/>
        <rFont val="Calibri"/>
        <family val="2"/>
      </rPr>
      <t xml:space="preserve">TRA &amp; BYGG I KIRUNA</t>
    </r>
  </si>
  <si>
    <t/>
    <r>
      <rPr>
        <u/>
        <sz val="10.5"/>
        <color theme="10"/>
        <rFont val="Calibri"/>
        <family val="2"/>
      </rPr>
      <t>http://www.fourseasons.com</t>
    </r>
  </si>
  <si>
    <t/>
    <r>
      <rPr>
        <u/>
        <sz val="10.5"/>
        <color theme="10"/>
        <rFont val="Calibri"/>
        <family val="2"/>
      </rPr>
      <t>viroon.kiratipanich@fourseasons.com</t>
    </r>
  </si>
  <si>
    <t/>
    <r>
      <rPr>
        <u/>
        <sz val="10.5"/>
        <color theme="10"/>
        <rFont val="Calibri"/>
        <family val="2"/>
      </rPr>
      <t xml:space="preserve">FOUR SEASONS HOTEL BANGKOK</t>
    </r>
  </si>
  <si>
    <t/>
    <r>
      <rPr>
        <u/>
        <sz val="10.5"/>
        <color theme="10"/>
        <rFont val="Calibri"/>
        <family val="2"/>
      </rPr>
      <t xml:space="preserve">CANATA PRIMA NIAGA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</si>
  <si>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五金,其他,办公文具,卫浴设备,家居用品,家用电器,工艺陶瓷,摩托车,浴室用品,玩具,电子电气产品,节日用品,鞋,食品,餐厨用具</t>
    </r>
  </si>
  <si>
    <t/>
    <r>
      <rPr>
        <u/>
        <sz val="10.5"/>
        <color theme="10"/>
        <rFont val="Calibri"/>
        <family val="2"/>
      </rPr>
      <t>adimur@rad.net.id</t>
    </r>
  </si>
  <si>
    <t/>
    <r>
      <rPr>
        <u/>
        <sz val="10.5"/>
        <color theme="10"/>
        <rFont val="Calibri"/>
        <family val="2"/>
      </rPr>
      <t>http://www.rad.net.id</t>
    </r>
  </si>
  <si>
    <t/>
    <r>
      <rPr>
        <u/>
        <sz val="10.5"/>
        <color theme="10"/>
        <rFont val="Calibri"/>
        <family val="2"/>
      </rPr>
      <t>http://www.nr-europe.com</t>
    </r>
  </si>
  <si>
    <t/>
    <r>
      <rPr>
        <u/>
        <sz val="10.5"/>
        <color theme="10"/>
        <rFont val="Calibri"/>
        <family val="2"/>
      </rPr>
      <t>NEWELLRUBBERMAID</t>
    </r>
  </si>
  <si>
    <t/>
    <r>
      <rPr>
        <u/>
        <sz val="10.5"/>
        <color theme="10"/>
        <rFont val="Calibri"/>
        <family val="2"/>
      </rPr>
      <t>thierry.chardon@nr-europe.com</t>
    </r>
  </si>
  <si>
    <t/>
    <r>
      <rPr>
        <u/>
        <sz val="10.5"/>
        <color theme="10"/>
        <rFont val="Calibri"/>
        <family val="2"/>
      </rPr>
      <t xml:space="preserve">CORE CONSULTANTS 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</si>
  <si>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五金,其他,医药保健品及医疗器械,家用电器,建筑及装饰材料,服装饰物及配件,玻璃工艺品,电子消费品及信息产品,食品,餐厨用具</t>
    </r>
  </si>
  <si>
    <t/>
    <r>
      <rPr>
        <u/>
        <sz val="10.5"/>
        <color theme="10"/>
        <rFont val="Calibri"/>
        <family val="2"/>
      </rPr>
      <t>drjalan@hotmail.com</t>
    </r>
  </si>
  <si>
    <t/>
    <r>
      <rPr>
        <u/>
        <sz val="10.5"/>
        <color theme="10"/>
        <rFont val="Calibri"/>
        <family val="2"/>
      </rPr>
      <t>SACKFIELDS</t>
    </r>
  </si>
  <si>
    <t/>
    <r>
      <rPr>
        <u/>
        <sz val="10.5"/>
        <color theme="10"/>
        <rFont val="Calibri"/>
        <family val="2"/>
      </rPr>
      <t>http://www.sackfields.com</t>
    </r>
  </si>
  <si>
    <t/>
    <r>
      <rPr>
        <u/>
        <sz val="10.5"/>
        <color theme="10"/>
        <rFont val="Calibri"/>
        <family val="2"/>
      </rPr>
      <t>tsack@sackfields.com</t>
    </r>
  </si>
  <si>
    <t/>
    <r>
      <rPr>
        <u/>
        <sz val="10.5"/>
        <color theme="10"/>
        <rFont val="Calibri"/>
        <family val="2"/>
      </rPr>
      <t xml:space="preserve">PRIME NAKAMURA</t>
    </r>
  </si>
  <si>
    <t/>
    <r>
      <rPr>
        <u/>
        <sz val="10.5"/>
        <color theme="10"/>
        <rFont val="Calibri"/>
        <family val="2"/>
      </rPr>
      <t>http://www.prime-n.com</t>
    </r>
  </si>
  <si>
    <t/>
    <r>
      <rPr>
        <u/>
        <sz val="10.5"/>
        <color theme="10"/>
        <rFont val="Calibri"/>
        <family val="2"/>
      </rPr>
      <t xml:space="preserve">Q INDUSTRIES &amp; TRADE</t>
    </r>
  </si>
  <si>
    <t/>
    <r>
      <rPr>
        <u/>
        <sz val="10.5"/>
        <color theme="10"/>
        <rFont val="Calibri"/>
        <family val="2"/>
      </rPr>
      <t>qindntrd@singnet.com.sg</t>
    </r>
  </si>
  <si>
    <t/>
    <r>
      <rPr>
        <u/>
        <sz val="10.5"/>
        <color theme="10"/>
        <rFont val="Calibri"/>
        <family val="2"/>
      </rPr>
      <t xml:space="preserve">DAWOOD AL-BASSAM &amp; PARTNER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</si>
  <si>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其他,医药保健品及医疗器械,家用纺织品,服装饰物及配件,玻璃工艺品,餐厨用具</t>
    </r>
  </si>
  <si>
    <t/>
    <r>
      <rPr>
        <u/>
        <sz val="10.5"/>
        <color theme="10"/>
        <rFont val="Calibri"/>
        <family val="2"/>
      </rPr>
      <t>mycottage@mail.com</t>
    </r>
  </si>
  <si>
    <t/>
    <r>
      <rPr>
        <u/>
        <sz val="10.5"/>
        <color theme="10"/>
        <rFont val="Calibri"/>
        <family val="2"/>
      </rPr>
      <t xml:space="preserve">LIENZO DE LOS GAZULES</t>
    </r>
  </si>
  <si>
    <t/>
    <r>
      <rPr>
        <u/>
        <sz val="10.5"/>
        <color theme="10"/>
        <rFont val="Calibri"/>
        <family val="2"/>
      </rPr>
      <t>feijoo@lienzogazules.com</t>
    </r>
  </si>
  <si>
    <t/>
    <r>
      <rPr>
        <u/>
        <sz val="10.5"/>
        <color theme="10"/>
        <rFont val="Calibri"/>
        <family val="2"/>
      </rPr>
      <t>http://www.lienzogazules.com</t>
    </r>
  </si>
  <si>
    <t/>
    <r>
      <rPr>
        <u/>
        <sz val="10.5"/>
        <color theme="10"/>
        <rFont val="Calibri"/>
        <family val="2"/>
      </rPr>
      <t>LINEONE</t>
    </r>
  </si>
  <si>
    <t/>
    <r>
      <rPr>
        <u/>
        <sz val="10.5"/>
        <color theme="10"/>
        <rFont val="Calibri"/>
        <family val="2"/>
      </rPr>
      <t>http://www.lineone.com.mx</t>
    </r>
  </si>
  <si>
    <t/>
    <r>
      <rPr>
        <u/>
        <sz val="10.5"/>
        <color theme="10"/>
        <rFont val="Calibri"/>
        <family val="2"/>
      </rPr>
      <t>tracinte@prodigy.net.mx</t>
    </r>
  </si>
  <si>
    <t/>
    <r>
      <rPr>
        <u/>
        <sz val="10.5"/>
        <color theme="10"/>
        <rFont val="Calibri"/>
        <family val="2"/>
      </rPr>
      <t>info@signature-vt.de</t>
    </r>
  </si>
  <si>
    <t/>
    <r>
      <rPr>
        <u/>
        <sz val="10.5"/>
        <color theme="10"/>
        <rFont val="Calibri"/>
        <family val="2"/>
      </rPr>
      <t xml:space="preserve">SIGNATURE VERKEHRSTECHNIK</t>
    </r>
  </si>
  <si>
    <t/>
    <r>
      <rPr>
        <u/>
        <sz val="10.5"/>
        <color theme="10"/>
        <rFont val="Calibri"/>
        <family val="2"/>
      </rPr>
      <t>http://www.signature-vt.de</t>
    </r>
  </si>
  <si>
    <t/>
    <r>
      <rPr>
        <u/>
        <sz val="10.5"/>
        <color theme="10"/>
        <rFont val="Calibri"/>
        <family val="2"/>
      </rPr>
      <t xml:space="preserve">BOBBY CREATION</t>
    </r>
  </si>
  <si>
    <t/>
    <r>
      <rPr>
        <u/>
        <sz val="10.5"/>
        <color theme="10"/>
        <rFont val="Calibri"/>
        <family val="2"/>
      </rPr>
      <t>bobbyfur@cyber.net.pk</t>
    </r>
  </si>
  <si>
    <t/>
    <r>
      <rPr>
        <u/>
        <sz val="10.5"/>
        <color theme="10"/>
        <rFont val="Calibri"/>
        <family val="2"/>
      </rPr>
      <t xml:space="preserve">CONPLEX INTERNATIONAL</t>
    </r>
  </si>
  <si>
    <t/>
    <r>
      <rPr>
        <u/>
        <sz val="10.5"/>
        <color theme="10"/>
        <rFont val="Calibri"/>
        <family val="2"/>
      </rPr>
      <t>http://www.conplexinternational.com</t>
    </r>
  </si>
  <si>
    <t/>
    <r>
      <rPr>
        <u/>
        <sz val="10.5"/>
        <color theme="10"/>
        <rFont val="Calibri"/>
        <family val="2"/>
      </rPr>
      <t>info@conplexinternational.com</t>
    </r>
  </si>
  <si>
    <t/>
    <r>
      <rPr>
        <u/>
        <sz val="10.5"/>
        <color theme="10"/>
        <rFont val="Calibri"/>
        <family val="2"/>
      </rPr>
      <t>http://www.seagreen.ocn.ne.jp</t>
    </r>
  </si>
  <si>
    <t/>
    <r>
      <rPr>
        <u/>
        <sz val="10.5"/>
        <color theme="10"/>
        <rFont val="Calibri"/>
        <family val="2"/>
      </rPr>
      <t>ackec1@seagreen.ocn.ne.jp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</si>
  <si>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其他,办公文具,医药保健品及医疗器械,工艺陶瓷,玻璃工艺品,电子消费品及信息产品,电子电气产品,鞋,餐厨用具</t>
    </r>
  </si>
  <si>
    <t/>
    <r>
      <rPr>
        <u/>
        <sz val="10.5"/>
        <color theme="10"/>
        <rFont val="Calibri"/>
        <family val="2"/>
      </rPr>
      <t>AKUTEKKU</t>
    </r>
  </si>
  <si>
    <t/>
    <r>
      <rPr>
        <u/>
        <sz val="10.5"/>
        <color theme="10"/>
        <rFont val="Calibri"/>
        <family val="2"/>
      </rPr>
      <t>bifhkedm@bif.com.hk</t>
    </r>
  </si>
  <si>
    <t/>
    <r>
      <rPr>
        <u/>
        <sz val="10.5"/>
        <color theme="10"/>
        <rFont val="Calibri"/>
        <family val="2"/>
      </rPr>
      <t>http://www.bif.co.kr</t>
    </r>
  </si>
  <si>
    <t/>
    <r>
      <rPr>
        <u/>
        <sz val="10.5"/>
        <color theme="10"/>
        <rFont val="Calibri"/>
        <family val="2"/>
      </rPr>
      <t xml:space="preserve">BIF HONG KONG</t>
    </r>
  </si>
  <si>
    <t/>
    <r>
      <rPr>
        <u/>
        <sz val="10.5"/>
        <color theme="10"/>
        <rFont val="Calibri"/>
        <family val="2"/>
      </rPr>
      <t>http://www.abouticc.com</t>
    </r>
  </si>
  <si>
    <t/>
    <r>
      <rPr>
        <u/>
        <sz val="10.5"/>
        <color theme="10"/>
        <rFont val="Calibri"/>
        <family val="2"/>
      </rPr>
      <t>wanrui@abouticc.com</t>
    </r>
  </si>
  <si>
    <t/>
    <r>
      <rPr>
        <u/>
        <sz val="10.5"/>
        <color theme="10"/>
        <rFont val="Calibri"/>
        <family val="2"/>
      </rPr>
      <t xml:space="preserve">INTERNATIONAL COMMERCE CENTER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</si>
  <si>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五金,体育及旅游休闲用品,其他,园林用品,家具,家用电器,建筑及装饰材料,玻璃工艺品,箱包,节日用品,鞋,餐厨用具</t>
    </r>
  </si>
  <si>
    <t/>
    <r>
      <rPr>
        <u/>
        <sz val="10.5"/>
        <color theme="10"/>
        <rFont val="Calibri"/>
        <family val="2"/>
      </rPr>
      <t>caron@nuset.com</t>
    </r>
  </si>
  <si>
    <t/>
    <r>
      <rPr>
        <u/>
        <sz val="10.5"/>
        <color theme="10"/>
        <rFont val="Calibri"/>
        <family val="2"/>
      </rPr>
      <t>http://www.nuset.com</t>
    </r>
  </si>
  <si>
    <t/>
    <r>
      <rPr>
        <u/>
        <sz val="10.5"/>
        <color theme="10"/>
        <rFont val="Calibri"/>
        <family val="2"/>
      </rPr>
      <t xml:space="preserve">LOYAL INTERNATIONAL</t>
    </r>
  </si>
  <si>
    <t/>
    <r>
      <rPr>
        <u/>
        <sz val="10.5"/>
        <color theme="10"/>
        <rFont val="Calibri"/>
        <family val="2"/>
      </rPr>
      <t xml:space="preserve">ACE TRADING</t>
    </r>
  </si>
  <si>
    <t/>
    <r>
      <rPr>
        <u/>
        <sz val="10.5"/>
        <color theme="10"/>
        <rFont val="Calibri"/>
        <family val="2"/>
      </rPr>
      <t>usabuk@hotmail.com</t>
    </r>
  </si>
  <si>
    <t/>
    <r>
      <rPr>
        <u/>
        <sz val="10.5"/>
        <color theme="10"/>
        <rFont val="Calibri"/>
        <family val="2"/>
      </rPr>
      <t>http://www.ace-trading.co.kr</t>
    </r>
  </si>
  <si>
    <t/>
    <r>
      <rPr>
        <u/>
        <sz val="10.5"/>
        <color theme="10"/>
        <rFont val="Calibri"/>
        <family val="2"/>
      </rPr>
      <t>http://www.norelem.de</t>
    </r>
  </si>
  <si>
    <t/>
    <r>
      <rPr>
        <u/>
        <sz val="10.5"/>
        <color theme="10"/>
        <rFont val="Calibri"/>
        <family val="2"/>
      </rPr>
      <t>info@norelem.de</t>
    </r>
  </si>
  <si>
    <t/>
    <r>
      <rPr>
        <u/>
        <sz val="10.5"/>
        <color theme="10"/>
        <rFont val="Calibri"/>
        <family val="2"/>
      </rPr>
      <t xml:space="preserve">NORELEM NORMELEMENTE</t>
    </r>
  </si>
  <si>
    <t/>
    <r>
      <rPr>
        <u/>
        <sz val="10.5"/>
        <color theme="10"/>
        <rFont val="Calibri"/>
        <family val="2"/>
      </rPr>
      <t xml:space="preserve">MONDIAL GIFTS SA-NV</t>
    </r>
  </si>
  <si>
    <t/>
    <r>
      <rPr>
        <u/>
        <sz val="10.5"/>
        <color theme="10"/>
        <rFont val="Calibri"/>
        <family val="2"/>
      </rPr>
      <t>info@mondialgifts.be</t>
    </r>
  </si>
  <si>
    <t/>
    <r>
      <rPr>
        <u/>
        <sz val="10.5"/>
        <color theme="10"/>
        <rFont val="Calibri"/>
        <family val="2"/>
      </rPr>
      <t>http://www.mondialgifts.be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</si>
  <si>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体育及旅游休闲用品,其他,办公文具,家用纺织品,服装饰物及配件,玻璃工艺品,箱包,鞋,餐厨用具</t>
    </r>
  </si>
  <si>
    <t/>
    <r>
      <rPr>
        <u/>
        <sz val="10.5"/>
        <color theme="10"/>
        <rFont val="Calibri"/>
        <family val="2"/>
      </rPr>
      <t>fallbabaladji@yahoo.fr</t>
    </r>
  </si>
  <si>
    <t/>
    <r>
      <rPr>
        <u/>
        <sz val="10.5"/>
        <color theme="10"/>
        <rFont val="Calibri"/>
        <family val="2"/>
      </rPr>
      <t xml:space="preserve">GLOBAL TIDIARA SALAM(G T S)IMPORT- EXPORT TRADE</t>
    </r>
  </si>
  <si>
    <t/>
    <r>
      <rPr>
        <u/>
        <sz val="10.5"/>
        <color theme="10"/>
        <rFont val="Calibri"/>
        <family val="2"/>
      </rPr>
      <t xml:space="preserve">GGS SOLINGEN</t>
    </r>
  </si>
  <si>
    <t/>
    <r>
      <rPr>
        <u/>
        <sz val="10.5"/>
        <color theme="10"/>
        <rFont val="Calibri"/>
        <family val="2"/>
      </rPr>
      <t>http://www.ggs-bestecke.de</t>
    </r>
  </si>
  <si>
    <t/>
    <r>
      <rPr>
        <u/>
        <sz val="10.5"/>
        <color theme="10"/>
        <rFont val="Calibri"/>
        <family val="2"/>
      </rPr>
      <t>ggs-bestecke@ggs-bestecke.de</t>
    </r>
  </si>
  <si>
    <t/>
    <r>
      <rPr>
        <u/>
        <sz val="10.5"/>
        <color theme="10"/>
        <rFont val="Calibri"/>
        <family val="2"/>
      </rPr>
      <t>http://www.ellimtrade.com</t>
    </r>
  </si>
  <si>
    <t/>
    <r>
      <rPr>
        <u/>
        <sz val="10.5"/>
        <color theme="10"/>
        <rFont val="Calibri"/>
        <family val="2"/>
      </rPr>
      <t xml:space="preserve">ELLIM TRADE</t>
    </r>
  </si>
  <si>
    <t/>
    <r>
      <rPr>
        <u/>
        <sz val="10.5"/>
        <color theme="10"/>
        <rFont val="Calibri"/>
        <family val="2"/>
      </rPr>
      <t>ellim@ellimtrade.com</t>
    </r>
  </si>
  <si>
    <t/>
    <r>
      <rPr>
        <u/>
        <sz val="10.5"/>
        <color theme="10"/>
        <rFont val="Calibri"/>
        <family val="2"/>
      </rPr>
      <t>http://www.gocobian.co.kr</t>
    </r>
  </si>
  <si>
    <t/>
    <r>
      <rPr>
        <u/>
        <sz val="10.5"/>
        <color theme="10"/>
        <rFont val="Calibri"/>
        <family val="2"/>
      </rPr>
      <t xml:space="preserve">GOWON MASS-MERCHANDISING</t>
    </r>
  </si>
  <si>
    <t/>
    <r>
      <rPr>
        <u/>
        <sz val="10.5"/>
        <color theme="10"/>
        <rFont val="Calibri"/>
        <family val="2"/>
      </rPr>
      <t xml:space="preserve">GILLETTE GROUP FINLAND</t>
    </r>
  </si>
  <si>
    <t/>
    <r>
      <rPr>
        <u/>
        <sz val="10.5"/>
        <color theme="10"/>
        <rFont val="Calibri"/>
        <family val="2"/>
      </rPr>
      <t>leena_syrjala@gillette.com</t>
    </r>
  </si>
  <si>
    <t/>
    <r>
      <rPr>
        <u/>
        <sz val="10.5"/>
        <color theme="10"/>
        <rFont val="Calibri"/>
        <family val="2"/>
      </rPr>
      <t>http://www.gillette.com</t>
    </r>
  </si>
  <si>
    <t/>
    <r>
      <rPr>
        <u/>
        <sz val="10.5"/>
        <color theme="10"/>
        <rFont val="Calibri"/>
        <family val="2"/>
      </rPr>
      <t>calranch@yahoo.com</t>
    </r>
  </si>
  <si>
    <t/>
    <r>
      <rPr>
        <u/>
        <sz val="10.5"/>
        <color theme="10"/>
        <rFont val="Calibri"/>
        <family val="2"/>
      </rPr>
      <t xml:space="preserve">CAL RANCH</t>
    </r>
  </si>
  <si>
    <t/>
    <r>
      <rPr>
        <u/>
        <sz val="10.5"/>
        <color theme="10"/>
        <rFont val="Calibri"/>
        <family val="2"/>
      </rPr>
      <t>http://www.calranchfood.com</t>
    </r>
  </si>
  <si>
    <t/>
    <r>
      <rPr>
        <u/>
        <sz val="10.5"/>
        <color theme="10"/>
        <rFont val="Calibri"/>
        <family val="2"/>
      </rPr>
      <t>http://www.saudi.net.sa</t>
    </r>
  </si>
  <si>
    <t/>
    <r>
      <rPr>
        <u/>
        <sz val="10.5"/>
        <color theme="10"/>
        <rFont val="Calibri"/>
        <family val="2"/>
      </rPr>
      <t xml:space="preserve">ABDUL AZIZ AL-MADHI &amp; PARTNER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</si>
  <si>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五金,其他,家具,家居用品,家用电器,家用纺织品,服装饰物及配件,玻璃工艺品,电子消费品及信息产品,食品,餐厨用具</t>
    </r>
  </si>
  <si>
    <t/>
    <r>
      <rPr>
        <u/>
        <sz val="10.5"/>
        <color theme="10"/>
        <rFont val="Calibri"/>
        <family val="2"/>
      </rPr>
      <t>algarawigroup@saudi.net.sa</t>
    </r>
  </si>
  <si>
    <t/>
    <r>
      <rPr>
        <u/>
        <sz val="10.5"/>
        <color theme="10"/>
        <rFont val="Calibri"/>
        <family val="2"/>
      </rPr>
      <t>cuisines.schmidt@salm.fr</t>
    </r>
  </si>
  <si>
    <t/>
    <r>
      <rPr>
        <u/>
        <sz val="10.5"/>
        <color theme="10"/>
        <rFont val="Calibri"/>
        <family val="2"/>
      </rPr>
      <t>http://www.salm.fr</t>
    </r>
  </si>
  <si>
    <t/>
    <r>
      <rPr>
        <u/>
        <sz val="10.5"/>
        <color theme="10"/>
        <rFont val="Calibri"/>
        <family val="2"/>
      </rPr>
      <t xml:space="preserve">CUISINES SCHMIDT</t>
    </r>
  </si>
  <si>
    <t/>
    <r>
      <rPr>
        <u/>
        <sz val="10.5"/>
        <color theme="10"/>
        <rFont val="Calibri"/>
        <family val="2"/>
      </rPr>
      <t>goldenbanayn@hotmail.com</t>
    </r>
  </si>
  <si>
    <t/>
    <r>
      <rPr>
        <u/>
        <sz val="10.5"/>
        <color theme="10"/>
        <rFont val="Calibri"/>
        <family val="2"/>
      </rPr>
      <t xml:space="preserve">LEE-HOPE INTERNATIONAL</t>
    </r>
  </si>
  <si>
    <t/>
    <r>
      <rPr>
        <u/>
        <sz val="10.5"/>
        <color theme="10"/>
        <rFont val="Calibri"/>
        <family val="2"/>
      </rPr>
      <t>http://www.polyserv.dp.ua</t>
    </r>
  </si>
  <si>
    <t/>
    <r>
      <rPr>
        <u/>
        <sz val="10.5"/>
        <color theme="10"/>
        <rFont val="Calibri"/>
        <family val="2"/>
      </rPr>
      <t>lolga@polyserv.dp.ua</t>
    </r>
  </si>
  <si>
    <t/>
    <r>
      <rPr>
        <u/>
        <sz val="10.5"/>
        <color theme="10"/>
        <rFont val="Calibri"/>
        <family val="2"/>
      </rPr>
      <t>POLYMERSERVICE</t>
    </r>
  </si>
  <si>
    <t/>
    <r>
      <rPr>
        <u/>
        <sz val="10.5"/>
        <color theme="10"/>
        <rFont val="Calibri"/>
        <family val="2"/>
      </rPr>
      <t>CORGARY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</si>
  <si>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体育及旅游休闲用品,其他,医药保健品及医疗器械,家具,玻璃工艺品,电子消费品及信息产品,餐厨用具</t>
    </r>
  </si>
  <si>
    <t/>
    <r>
      <rPr>
        <u/>
        <sz val="10.5"/>
        <color theme="10"/>
        <rFont val="Calibri"/>
        <family val="2"/>
      </rPr>
      <t>corsun@netvigator.com</t>
    </r>
  </si>
  <si>
    <t/>
    <r>
      <rPr>
        <u/>
        <sz val="10.5"/>
        <color theme="10"/>
        <rFont val="Calibri"/>
        <family val="2"/>
      </rPr>
      <t>http://www.logainm.ie</t>
    </r>
  </si>
  <si>
    <t/>
    <r>
      <rPr>
        <u/>
        <sz val="10.5"/>
        <color theme="10"/>
        <rFont val="Calibri"/>
        <family val="2"/>
      </rPr>
      <t xml:space="preserve">HONG PHUONG THAO</t>
    </r>
  </si>
  <si>
    <t/>
    <r>
      <rPr>
        <u/>
        <sz val="10.5"/>
        <color theme="10"/>
        <rFont val="Calibri"/>
        <family val="2"/>
      </rPr>
      <t>http://www.fmail.vnn.vn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</si>
  <si>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五金,体育及旅游休闲用品,家用电器,建筑及装饰材料,照明产品,箱包,节日用品,鞋,餐厨用具</t>
    </r>
  </si>
  <si>
    <t/>
    <r>
      <rPr>
        <u/>
        <sz val="10.5"/>
        <color theme="10"/>
        <rFont val="Calibri"/>
        <family val="2"/>
      </rPr>
      <t>nativina@fmail.vnn.vn</t>
    </r>
  </si>
  <si>
    <t/>
    <r>
      <rPr>
        <u/>
        <sz val="10.5"/>
        <color theme="10"/>
        <rFont val="Calibri"/>
        <family val="2"/>
      </rPr>
      <t xml:space="preserve">INTERNATIONAL IMPORTERS ALLIANCE</t>
    </r>
  </si>
  <si>
    <t/>
    <r>
      <rPr>
        <u/>
        <sz val="10.5"/>
        <color theme="10"/>
        <rFont val="Calibri"/>
        <family val="2"/>
      </rPr>
      <t>walchdl@attbi.com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</si>
  <si>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个人护理用具,体育及旅游休闲用品,其他,医药保健品及医疗器械,园林用品,家具,家居用品,家用纺织品,建筑及装饰材料,服装饰物及配件,玻璃工艺品,电子消费品及信息产品,箱包,鞋,餐厨用具</t>
    </r>
  </si>
  <si>
    <t/>
    <r>
      <rPr>
        <u/>
        <sz val="10.5"/>
        <color theme="10"/>
        <rFont val="Calibri"/>
        <family val="2"/>
      </rPr>
      <t>lhngo@boonseng.com</t>
    </r>
  </si>
  <si>
    <t/>
    <r>
      <rPr>
        <u/>
        <sz val="10.5"/>
        <color theme="10"/>
        <rFont val="Calibri"/>
        <family val="2"/>
      </rPr>
      <t>http://www.boonseng.com</t>
    </r>
  </si>
  <si>
    <t/>
    <r>
      <rPr>
        <u/>
        <sz val="10.5"/>
        <color theme="10"/>
        <rFont val="Calibri"/>
        <family val="2"/>
      </rPr>
      <t xml:space="preserve">BOON SENG (KUCHING) SDN</t>
    </r>
  </si>
  <si>
    <t/>
    <r>
      <rPr>
        <u/>
        <sz val="10.5"/>
        <color theme="10"/>
        <rFont val="Calibri"/>
        <family val="2"/>
      </rPr>
      <t xml:space="preserve">KEI ENTERPRISE</t>
    </r>
  </si>
  <si>
    <t/>
    <r>
      <rPr>
        <u/>
        <sz val="10.5"/>
        <color theme="10"/>
        <rFont val="Calibri"/>
        <family val="2"/>
      </rPr>
      <t>http://www.tsubame.or.jp</t>
    </r>
  </si>
  <si>
    <t/>
    <r>
      <rPr>
        <u/>
        <sz val="10.5"/>
        <color theme="10"/>
        <rFont val="Calibri"/>
        <family val="2"/>
      </rPr>
      <t>danchi-j@tsubame.or.jp</t>
    </r>
  </si>
  <si>
    <t/>
    <r>
      <rPr>
        <u/>
        <sz val="10.5"/>
        <color theme="10"/>
        <rFont val="Calibri"/>
        <family val="2"/>
      </rPr>
      <t>armstrongimport@ozemail.com.au</t>
    </r>
  </si>
  <si>
    <t/>
    <r>
      <rPr>
        <u/>
        <sz val="10.5"/>
        <color theme="10"/>
        <rFont val="Calibri"/>
        <family val="2"/>
      </rPr>
      <t xml:space="preserve">ARMSTRONG AGENCIES</t>
    </r>
  </si>
  <si>
    <t/>
    <r>
      <rPr>
        <u/>
        <sz val="10.5"/>
        <color theme="10"/>
        <rFont val="Calibri"/>
        <family val="2"/>
      </rPr>
      <t xml:space="preserve">ADVANCED AFFILIATES</t>
    </r>
  </si>
  <si>
    <t/>
    <r>
      <rPr>
        <u/>
        <sz val="10.5"/>
        <color theme="10"/>
        <rFont val="Calibri"/>
        <family val="2"/>
      </rPr>
      <t xml:space="preserve">NINA ENTERPRISES USA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</si>
  <si>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五金,体育及旅游休闲用品,其他,医药保健品及医疗器械,家具,家居装饰品,家用电器,家用纺织品,工具,工艺陶瓷,玩具,节日用品,餐厨用具</t>
    </r>
  </si>
  <si>
    <t/>
    <r>
      <rPr>
        <u/>
        <sz val="10.5"/>
        <color theme="10"/>
        <rFont val="Calibri"/>
        <family val="2"/>
      </rPr>
      <t>ninaenterprises@juno.com</t>
    </r>
  </si>
  <si>
    <t/>
    <r>
      <rPr>
        <u/>
        <sz val="10.5"/>
        <color theme="10"/>
        <rFont val="Calibri"/>
        <family val="2"/>
      </rPr>
      <t>MOEBELRINGEN</t>
    </r>
  </si>
  <si>
    <t/>
    <r>
      <rPr>
        <u/>
        <sz val="10.5"/>
        <color theme="10"/>
        <rFont val="Calibri"/>
        <family val="2"/>
      </rPr>
      <t>post@mobelringen.no</t>
    </r>
  </si>
  <si>
    <t/>
    <r>
      <rPr>
        <u/>
        <sz val="10.5"/>
        <color theme="10"/>
        <rFont val="Calibri"/>
        <family val="2"/>
      </rPr>
      <t>http://www.mobelringen.no</t>
    </r>
  </si>
  <si>
    <t/>
    <r>
      <rPr>
        <u/>
        <sz val="10.5"/>
        <color theme="10"/>
        <rFont val="Calibri"/>
        <family val="2"/>
      </rPr>
      <t xml:space="preserve">SETO CRAFT</t>
    </r>
  </si>
  <si>
    <t/>
    <r>
      <rPr>
        <u/>
        <sz val="10.5"/>
        <color theme="10"/>
        <rFont val="Calibri"/>
        <family val="2"/>
      </rPr>
      <t>info@setocraft.co</t>
    </r>
    <r>
      <t>.jp</t>
    </r>
  </si>
  <si>
    <t/>
    <r>
      <rPr>
        <u/>
        <sz val="10.5"/>
        <color theme="10"/>
        <rFont val="Calibri"/>
        <family val="2"/>
      </rPr>
      <t>http://www.setocraft.co.jp</t>
    </r>
  </si>
  <si>
    <t/>
    <r>
      <rPr>
        <u/>
        <sz val="10.5"/>
        <color theme="10"/>
        <rFont val="Calibri"/>
        <family val="2"/>
      </rPr>
      <t>http://www.asiacomb.com.cn</t>
    </r>
  </si>
  <si>
    <t/>
    <r>
      <rPr>
        <u/>
        <sz val="10.5"/>
        <color theme="10"/>
        <rFont val="Calibri"/>
        <family val="2"/>
      </rPr>
      <t>mrhk-2@asiacomb.com.cn</t>
    </r>
  </si>
  <si>
    <t/>
    <r>
      <rPr>
        <u/>
        <sz val="10.5"/>
        <color theme="10"/>
        <rFont val="Calibri"/>
        <family val="2"/>
      </rPr>
      <t xml:space="preserve">ASIA COMBINE</t>
    </r>
  </si>
  <si>
    <t/>
    <r>
      <rPr>
        <u/>
        <sz val="10.5"/>
        <color theme="10"/>
        <rFont val="Calibri"/>
        <family val="2"/>
      </rPr>
      <t xml:space="preserve">SOUSSAN ARTICLES MENAGERS</t>
    </r>
  </si>
  <si>
    <t/>
    <r>
      <rPr>
        <u/>
        <sz val="10.5"/>
        <color theme="10"/>
        <rFont val="Calibri"/>
        <family val="2"/>
      </rPr>
      <t xml:space="preserve">A TOP TECHNOLOGY</t>
    </r>
  </si>
  <si>
    <t/>
    <r>
      <rPr>
        <u/>
        <sz val="10.5"/>
        <color theme="10"/>
        <rFont val="Calibri"/>
        <family val="2"/>
      </rPr>
      <t>http://www.a-top.com</t>
    </r>
  </si>
  <si>
    <t/>
    <r>
      <rPr>
        <u/>
        <sz val="10.5"/>
        <color theme="10"/>
        <rFont val="Calibri"/>
        <family val="2"/>
      </rPr>
      <t xml:space="preserve">AERO MANUFACTURING</t>
    </r>
  </si>
  <si>
    <t/>
    <r>
      <rPr>
        <u/>
        <sz val="10.5"/>
        <color theme="10"/>
        <rFont val="Calibri"/>
        <family val="2"/>
      </rPr>
      <t>http://www.aeromfg.com</t>
    </r>
  </si>
  <si>
    <t/>
    <r>
      <rPr>
        <u/>
        <sz val="10.5"/>
        <color theme="10"/>
        <rFont val="Calibri"/>
        <family val="2"/>
      </rPr>
      <t>wphillips@aeromfg.com</t>
    </r>
  </si>
  <si>
    <t/>
    <r>
      <rPr>
        <u/>
        <sz val="10.5"/>
        <color theme="10"/>
        <rFont val="Calibri"/>
        <family val="2"/>
      </rPr>
      <t xml:space="preserve">TAMJIN TRADING</t>
    </r>
  </si>
  <si>
    <t/>
    <r>
      <rPr>
        <u/>
        <sz val="10.5"/>
        <color theme="10"/>
        <rFont val="Calibri"/>
        <family val="2"/>
      </rPr>
      <t>hkjkdco@163.com</t>
    </r>
  </si>
  <si>
    <t/>
    <r>
      <rPr>
        <u/>
        <sz val="10.5"/>
        <color theme="10"/>
        <rFont val="Calibri"/>
        <family val="2"/>
      </rPr>
      <t xml:space="preserve">HONG KONG JIN KE DA INDUSTRIAL</t>
    </r>
  </si>
  <si>
    <t/>
    <r>
      <rPr>
        <u/>
        <sz val="10.5"/>
        <color theme="10"/>
        <rFont val="Calibri"/>
        <family val="2"/>
      </rPr>
      <t>as.kitchen@sps.sa</t>
    </r>
  </si>
  <si>
    <t/>
    <r>
      <rPr>
        <u/>
        <sz val="10.5"/>
        <color theme="10"/>
        <rFont val="Calibri"/>
        <family val="2"/>
      </rPr>
      <t xml:space="preserve">AL SALEM LIGHT INDUSTRIES</t>
    </r>
  </si>
  <si>
    <t/>
    <r>
      <rPr>
        <u/>
        <sz val="10.5"/>
        <color theme="10"/>
        <rFont val="Calibri"/>
        <family val="2"/>
      </rPr>
      <t>http://www.sps.sa</t>
    </r>
  </si>
  <si>
    <t/>
    <r>
      <rPr>
        <u/>
        <sz val="10.5"/>
        <color theme="10"/>
        <rFont val="Calibri"/>
        <family val="2"/>
      </rPr>
      <t>caltsai@worldnet.att.net</t>
    </r>
  </si>
  <si>
    <t/>
    <r>
      <rPr>
        <u/>
        <sz val="10.5"/>
        <color theme="10"/>
        <rFont val="Calibri"/>
        <family val="2"/>
      </rPr>
      <t xml:space="preserve">JCCT RESOURCES</t>
    </r>
  </si>
  <si>
    <t/>
    <r>
      <rPr>
        <u/>
        <sz val="10.5"/>
        <color theme="10"/>
        <rFont val="Calibri"/>
        <family val="2"/>
      </rPr>
      <t xml:space="preserve">ONOFF INTERNATIONAL</t>
    </r>
  </si>
  <si>
    <t/>
    <r>
      <rPr>
        <u/>
        <sz val="10.5"/>
        <color theme="10"/>
        <rFont val="Calibri"/>
        <family val="2"/>
      </rPr>
      <t xml:space="preserve">GAP (SIMEX TRADER)</t>
    </r>
  </si>
  <si>
    <t/>
    <r>
      <rPr>
        <u/>
        <sz val="10.5"/>
        <color theme="10"/>
        <rFont val="Calibri"/>
        <family val="2"/>
      </rPr>
      <t>gap_ang@hotmail.com</t>
    </r>
  </si>
  <si>
    <t/>
    <r>
      <rPr>
        <u/>
        <sz val="10.5"/>
        <color theme="10"/>
        <rFont val="Calibri"/>
        <family val="2"/>
      </rPr>
      <t>raffaelesger@wanadoo.fr</t>
    </r>
  </si>
  <si>
    <t/>
    <r>
      <rPr>
        <u/>
        <sz val="10.5"/>
        <color theme="10"/>
        <rFont val="Calibri"/>
        <family val="2"/>
      </rPr>
      <t>http://www.sger.fr</t>
    </r>
  </si>
  <si>
    <t/>
    <r>
      <rPr>
        <u/>
        <sz val="10.5"/>
        <color theme="10"/>
        <rFont val="Calibri"/>
        <family val="2"/>
      </rPr>
      <t>SGER</t>
    </r>
  </si>
  <si>
    <t/>
    <r>
      <rPr>
        <u/>
        <sz val="10.5"/>
        <color theme="10"/>
        <rFont val="Calibri"/>
        <family val="2"/>
      </rPr>
      <t>http://www.infoweb.abs.net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</si>
  <si>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办公文具,化工产品,医药保健品及医疗器械,家具,家居用品,家居装饰品,家用电器,家用纺织品,工具,工艺陶瓷,摩托车,服装饰物及配件,汽车配件,照明产品,玩具,电子消费品及信息产品,电子电气产品,箱包,自行车,节日用品,鞋,食品,餐厨用具</t>
    </r>
  </si>
  <si>
    <t/>
    <r>
      <rPr>
        <u/>
        <sz val="10.5"/>
        <color theme="10"/>
        <rFont val="Calibri"/>
        <family val="2"/>
      </rPr>
      <t>amarilo@infoweb.abs.net</t>
    </r>
  </si>
  <si>
    <t/>
    <r>
      <rPr>
        <u/>
        <sz val="10.5"/>
        <color theme="10"/>
        <rFont val="Calibri"/>
        <family val="2"/>
      </rPr>
      <t xml:space="preserve">AMARILO INDUSTRIES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</si>
  <si>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体育及旅游休闲用品,化工产品,医药保健品及医疗器械,家具,家居装饰品,家用电器,餐厨用具</t>
    </r>
  </si>
  <si>
    <t/>
    <r>
      <rPr>
        <u/>
        <sz val="10.5"/>
        <color theme="10"/>
        <rFont val="Calibri"/>
        <family val="2"/>
      </rPr>
      <t>pirozzi@charter.net</t>
    </r>
  </si>
  <si>
    <t/>
    <r>
      <rPr>
        <u/>
        <sz val="10.5"/>
        <color theme="10"/>
        <rFont val="Calibri"/>
        <family val="2"/>
      </rPr>
      <t xml:space="preserve">PIROZZI &amp; ASSOCIATES</t>
    </r>
  </si>
  <si>
    <t/>
    <r>
      <rPr>
        <u/>
        <sz val="10.5"/>
        <color theme="10"/>
        <rFont val="Calibri"/>
        <family val="2"/>
      </rPr>
      <t xml:space="preserve">SOC PRODUITS MARNIER LAPOSTOLLE</t>
    </r>
  </si>
  <si>
    <t/>
    <r>
      <rPr>
        <u/>
        <sz val="10.5"/>
        <color theme="10"/>
        <rFont val="Calibri"/>
        <family val="2"/>
      </rPr>
      <t>http://www.grand-marnier.com</t>
    </r>
  </si>
  <si>
    <t/>
    <r>
      <rPr>
        <u/>
        <sz val="10.5"/>
        <color theme="10"/>
        <rFont val="Calibri"/>
        <family val="2"/>
      </rPr>
      <t>hs@ap.to</t>
    </r>
  </si>
  <si>
    <t/>
    <r>
      <rPr>
        <u/>
        <sz val="10.5"/>
        <color theme="10"/>
        <rFont val="Calibri"/>
        <family val="2"/>
      </rPr>
      <t>http://www.ap.to</t>
    </r>
  </si>
  <si>
    <t/>
    <r>
      <rPr>
        <u/>
        <sz val="10.5"/>
        <color theme="10"/>
        <rFont val="Calibri"/>
        <family val="2"/>
      </rPr>
      <t xml:space="preserve">H S ENTERPRISE</t>
    </r>
  </si>
  <si>
    <t/>
    <r>
      <rPr>
        <u/>
        <sz val="10.5"/>
        <color theme="10"/>
        <rFont val="Calibri"/>
        <family val="2"/>
      </rPr>
      <t xml:space="preserve">SUDHAUS ITALIANA</t>
    </r>
  </si>
  <si>
    <t/>
    <r>
      <rPr>
        <u/>
        <sz val="10.5"/>
        <color theme="10"/>
        <rFont val="Calibri"/>
        <family val="2"/>
      </rPr>
      <t>edfaedi@tin.it</t>
    </r>
  </si>
  <si>
    <t/>
    <r>
      <rPr>
        <u/>
        <sz val="10.5"/>
        <color theme="10"/>
        <rFont val="Calibri"/>
        <family val="2"/>
      </rPr>
      <t>PAYKEL</t>
    </r>
  </si>
  <si>
    <t/>
    <r>
      <rPr>
        <u/>
        <sz val="10.5"/>
        <color theme="10"/>
        <rFont val="Calibri"/>
        <family val="2"/>
      </rPr>
      <t>http://www.paykel.co.nz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</si>
  <si>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其他,化工产品,大型机械及设备,家用纺织品,工具,工艺陶瓷,照明产品,车辆,餐厨用具</t>
    </r>
  </si>
  <si>
    <t/>
    <r>
      <rPr>
        <u/>
        <sz val="10.5"/>
        <color theme="10"/>
        <rFont val="Calibri"/>
        <family val="2"/>
      </rPr>
      <t>http://www.tainam.com.hk</t>
    </r>
  </si>
  <si>
    <t/>
    <r>
      <rPr>
        <u/>
        <sz val="10.5"/>
        <color theme="10"/>
        <rFont val="Calibri"/>
        <family val="2"/>
      </rPr>
      <t>angiewh_lam@tainam.com.hk</t>
    </r>
  </si>
  <si>
    <t/>
    <r>
      <rPr>
        <u/>
        <sz val="10.5"/>
        <color theme="10"/>
        <rFont val="Calibri"/>
        <family val="2"/>
      </rPr>
      <t xml:space="preserve">TAI NAM INDUSTRIAL</t>
    </r>
  </si>
  <si>
    <t/>
    <r>
      <rPr>
        <u/>
        <sz val="10.5"/>
        <color theme="10"/>
        <rFont val="Calibri"/>
        <family val="2"/>
      </rPr>
      <t xml:space="preserve">BETA IMPORT EXPORT</t>
    </r>
  </si>
  <si>
    <t/>
    <r>
      <rPr>
        <u/>
        <sz val="10.5"/>
        <color theme="10"/>
        <rFont val="Calibri"/>
        <family val="2"/>
      </rPr>
      <t>orbithandels@bluemail.ch</t>
    </r>
  </si>
  <si>
    <t/>
    <r>
      <rPr>
        <u/>
        <sz val="10.5"/>
        <color theme="10"/>
        <rFont val="Calibri"/>
        <family val="2"/>
      </rPr>
      <t xml:space="preserve">ORBIT HANDELS</t>
    </r>
  </si>
  <si>
    <t/>
    <r>
      <rPr>
        <u/>
        <sz val="10.5"/>
        <color theme="10"/>
        <rFont val="Calibri"/>
        <family val="2"/>
      </rPr>
      <t>http://www.hozan.co.jp</t>
    </r>
  </si>
  <si>
    <t/>
    <r>
      <rPr>
        <u/>
        <sz val="10.5"/>
        <color theme="10"/>
        <rFont val="Calibri"/>
        <family val="2"/>
      </rPr>
      <t>e-mail:exp@hozan.co</t>
    </r>
    <r>
      <t>.jp</t>
    </r>
  </si>
  <si>
    <t/>
    <r>
      <rPr>
        <u/>
        <sz val="10.5"/>
        <color theme="10"/>
        <rFont val="Calibri"/>
        <family val="2"/>
      </rPr>
      <t xml:space="preserve">HOZAN TOOL IND</t>
    </r>
  </si>
  <si>
    <t/>
    <r>
      <rPr>
        <u/>
        <sz val="10.5"/>
        <color theme="10"/>
        <rFont val="Calibri"/>
        <family val="2"/>
      </rPr>
      <t>http://www.enterpriseunltd.london</t>
    </r>
  </si>
  <si>
    <t/>
    <r>
      <rPr>
        <u/>
        <sz val="10.5"/>
        <color theme="10"/>
        <rFont val="Calibri"/>
        <family val="2"/>
      </rPr>
      <t>enterprise_unltd@hotmail.com</t>
    </r>
  </si>
  <si>
    <t/>
    <r>
      <rPr>
        <u/>
        <sz val="10.5"/>
        <color theme="10"/>
        <rFont val="Calibri"/>
        <family val="2"/>
      </rPr>
      <t xml:space="preserve">ENTERPRISE UN-LTD</t>
    </r>
  </si>
  <si>
    <t/>
    <r>
      <rPr>
        <u/>
        <sz val="10.5"/>
        <color theme="10"/>
        <rFont val="Calibri"/>
        <family val="2"/>
      </rPr>
      <t xml:space="preserve">ANG NGEE SENG IMPORT &amp; EXPORT</t>
    </r>
  </si>
  <si>
    <t/>
    <r>
      <rPr>
        <u/>
        <sz val="10.5"/>
        <color theme="10"/>
        <rFont val="Calibri"/>
        <family val="2"/>
      </rPr>
      <t>raymond@suntex.com.sg</t>
    </r>
  </si>
  <si>
    <t/>
    <r>
      <rPr>
        <u/>
        <sz val="10.5"/>
        <color theme="10"/>
        <rFont val="Calibri"/>
        <family val="2"/>
      </rPr>
      <t>http://www.suntex.com.sg</t>
    </r>
  </si>
  <si>
    <t/>
    <r>
      <rPr>
        <u/>
        <sz val="10.5"/>
        <color theme="10"/>
        <rFont val="Calibri"/>
        <family val="2"/>
      </rPr>
      <t>IDOSHO</t>
    </r>
  </si>
  <si>
    <t/>
    <r>
      <rPr>
        <u/>
        <sz val="10.5"/>
        <color theme="10"/>
        <rFont val="Calibri"/>
        <family val="2"/>
      </rPr>
      <t>BAMBU</t>
    </r>
  </si>
  <si>
    <t/>
    <r>
      <rPr>
        <u/>
        <sz val="10.5"/>
        <color theme="10"/>
        <rFont val="Calibri"/>
        <family val="2"/>
      </rPr>
      <t>rachels@bambuhome.com</t>
    </r>
  </si>
  <si>
    <t/>
    <r>
      <rPr>
        <u/>
        <sz val="10.5"/>
        <color theme="10"/>
        <rFont val="Calibri"/>
        <family val="2"/>
      </rPr>
      <t>http://www.bambuhome.com</t>
    </r>
  </si>
  <si>
    <t/>
    <r>
      <rPr>
        <u/>
        <sz val="10.5"/>
        <color theme="10"/>
        <rFont val="Calibri"/>
        <family val="2"/>
      </rPr>
      <t>http://www.global-greatway.com</t>
    </r>
  </si>
  <si>
    <t/>
    <r>
      <rPr>
        <u/>
        <sz val="10.5"/>
        <color theme="10"/>
        <rFont val="Calibri"/>
        <family val="2"/>
      </rPr>
      <t xml:space="preserve">GLOBAL RESOURCES</t>
    </r>
  </si>
  <si>
    <t/>
    <r>
      <rPr>
        <u/>
        <sz val="10.5"/>
        <color theme="10"/>
        <rFont val="Calibri"/>
        <family val="2"/>
      </rPr>
      <t>bill@global-greatway.com</t>
    </r>
  </si>
  <si>
    <t/>
    <r>
      <rPr>
        <u/>
        <sz val="10.5"/>
        <color theme="10"/>
        <rFont val="Calibri"/>
        <family val="2"/>
      </rPr>
      <t>SAMMY</t>
    </r>
  </si>
  <si>
    <t/>
    <r>
      <rPr>
        <u/>
        <sz val="10.5"/>
        <color theme="10"/>
        <rFont val="Calibri"/>
        <family val="2"/>
      </rPr>
      <t>sammyco_hk@excite.com</t>
    </r>
  </si>
  <si>
    <t/>
    <r>
      <rPr>
        <u/>
        <sz val="10.5"/>
        <color theme="10"/>
        <rFont val="Calibri"/>
        <family val="2"/>
      </rPr>
      <t>HUPPE</t>
    </r>
  </si>
  <si>
    <t/>
    <r>
      <rPr>
        <u/>
        <sz val="10.5"/>
        <color theme="10"/>
        <rFont val="Calibri"/>
        <family val="2"/>
      </rPr>
      <t>huppe-france@wanadoo.fr</t>
    </r>
  </si>
  <si>
    <t/>
    <r>
      <rPr>
        <u/>
        <sz val="10.5"/>
        <color theme="10"/>
        <rFont val="Calibri"/>
        <family val="2"/>
      </rPr>
      <t>http://www.huppe.com</t>
    </r>
  </si>
  <si>
    <t/>
    <r>
      <rPr>
        <u/>
        <sz val="10.5"/>
        <color theme="10"/>
        <rFont val="Calibri"/>
        <family val="2"/>
      </rPr>
      <t>bibiblackburn@hotmail.com</t>
    </r>
  </si>
  <si>
    <t/>
    <r>
      <rPr>
        <u/>
        <sz val="10.5"/>
        <color theme="10"/>
        <rFont val="Calibri"/>
        <family val="2"/>
      </rPr>
      <t xml:space="preserve">B B</t>
    </r>
  </si>
  <si>
    <t/>
    <r>
      <rPr>
        <u/>
        <sz val="10.5"/>
        <color theme="10"/>
        <rFont val="Calibri"/>
        <family val="2"/>
      </rPr>
      <t>http://www.fedrigonitopaward.com</t>
    </r>
  </si>
  <si>
    <t/>
    <r>
      <rPr>
        <u/>
        <sz val="10.5"/>
        <color theme="10"/>
        <rFont val="Calibri"/>
        <family val="2"/>
      </rPr>
      <t>megatop@entelchile.net</t>
    </r>
  </si>
  <si>
    <t/>
    <r>
      <rPr>
        <u/>
        <sz val="10.5"/>
        <color theme="10"/>
        <rFont val="Calibri"/>
        <family val="2"/>
      </rPr>
      <t xml:space="preserve">TOP AWARD</t>
    </r>
  </si>
  <si>
    <t/>
    <r>
      <rPr>
        <u/>
        <sz val="10.5"/>
        <color theme="10"/>
        <rFont val="Calibri"/>
        <family val="2"/>
      </rPr>
      <t xml:space="preserve">DYNASTY CHINA &amp; ARTS</t>
    </r>
  </si>
  <si>
    <t/>
    <r>
      <rPr>
        <u/>
        <sz val="10.5"/>
        <color theme="10"/>
        <rFont val="Calibri"/>
        <family val="2"/>
      </rPr>
      <t>dcna@netvigator.com</t>
    </r>
  </si>
  <si>
    <t/>
    <r>
      <rPr>
        <u/>
        <sz val="10.5"/>
        <color theme="10"/>
        <rFont val="Calibri"/>
        <family val="2"/>
      </rPr>
      <t>ahaipl@hotmail.com</t>
    </r>
  </si>
  <si>
    <t/>
    <r>
      <rPr>
        <u/>
        <sz val="10.5"/>
        <color theme="10"/>
        <rFont val="Calibri"/>
        <family val="2"/>
      </rPr>
      <t xml:space="preserve">R P B YASH OVERSEAS</t>
    </r>
  </si>
  <si>
    <t/>
    <r>
      <rPr>
        <u/>
        <sz val="10.5"/>
        <color theme="10"/>
        <rFont val="Calibri"/>
        <family val="2"/>
      </rPr>
      <t xml:space="preserve">K T PLASTICS</t>
    </r>
  </si>
  <si>
    <t/>
    <r>
      <rPr>
        <u/>
        <sz val="10.5"/>
        <color theme="10"/>
        <rFont val="Calibri"/>
        <family val="2"/>
      </rPr>
      <t>ktplastic@yahoo.com</t>
    </r>
  </si>
  <si>
    <t/>
    <r>
      <rPr>
        <u/>
        <sz val="10.5"/>
        <color theme="10"/>
        <rFont val="Calibri"/>
        <family val="2"/>
      </rPr>
      <t>http://www.kthairimports.com</t>
    </r>
  </si>
  <si>
    <t/>
    <r>
      <rPr>
        <u/>
        <sz val="10.5"/>
        <color theme="10"/>
        <rFont val="Calibri"/>
        <family val="2"/>
      </rPr>
      <t xml:space="preserve">KT IMPORTS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</si>
  <si>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体育及旅游休闲用品,其他,家具,家用纺织品,工艺陶瓷,玩具,玻璃工艺品,箱包,节日用品,钟表眼镜,鞋,餐厨用具</t>
    </r>
  </si>
  <si>
    <t/>
    <r>
      <rPr>
        <u/>
        <sz val="10.5"/>
        <color theme="10"/>
        <rFont val="Calibri"/>
        <family val="2"/>
      </rPr>
      <t>wangyi820@hotmail.com</t>
    </r>
  </si>
  <si>
    <t/>
    <r>
      <rPr>
        <u/>
        <sz val="10.5"/>
        <color theme="10"/>
        <rFont val="Calibri"/>
        <family val="2"/>
      </rPr>
      <t>aqhandi@bigpond.net.au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</si>
  <si>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体育及旅游休闲用品,家具,玻璃工艺品,箱包,编织及藤铁工艺品,鞋,餐厨用具</t>
    </r>
  </si>
  <si>
    <t/>
    <r>
      <rPr>
        <u/>
        <sz val="10.5"/>
        <color theme="10"/>
        <rFont val="Calibri"/>
        <family val="2"/>
      </rPr>
      <t xml:space="preserve">CARL S BAZAAR</t>
    </r>
  </si>
  <si>
    <t/>
    <r>
      <rPr>
        <u/>
        <sz val="10.5"/>
        <color theme="10"/>
        <rFont val="Calibri"/>
        <family val="2"/>
      </rPr>
      <t>kingsang@public.guangzhou.gd.cn</t>
    </r>
  </si>
  <si>
    <t/>
    <r>
      <rPr>
        <u/>
        <sz val="10.5"/>
        <color theme="10"/>
        <rFont val="Calibri"/>
        <family val="2"/>
      </rPr>
      <t>http://www.kingsangplasticfactory.com</t>
    </r>
  </si>
  <si>
    <t/>
    <r>
      <rPr>
        <u/>
        <sz val="10.5"/>
        <color theme="10"/>
        <rFont val="Calibri"/>
        <family val="2"/>
      </rPr>
      <t xml:space="preserve">KING SANG PLASTIC &amp; METAL PRODUCT</t>
    </r>
  </si>
  <si>
    <t/>
    <r>
      <rPr>
        <u/>
        <sz val="10.5"/>
        <color theme="10"/>
        <rFont val="Calibri"/>
        <family val="2"/>
      </rPr>
      <t>http://www.orthos.uk.com</t>
    </r>
  </si>
  <si>
    <t/>
    <r>
      <rPr>
        <u/>
        <sz val="10.5"/>
        <color theme="10"/>
        <rFont val="Calibri"/>
        <family val="2"/>
      </rPr>
      <t>sales.orthos@dial.pipex.com</t>
    </r>
  </si>
  <si>
    <t/>
    <r>
      <rPr>
        <u/>
        <sz val="10.5"/>
        <color theme="10"/>
        <rFont val="Calibri"/>
        <family val="2"/>
      </rPr>
      <t xml:space="preserve">ORTHOS (ENGINEERING)</t>
    </r>
  </si>
  <si>
    <t/>
    <r>
      <rPr>
        <u/>
        <sz val="10.5"/>
        <color theme="10"/>
        <rFont val="Calibri"/>
        <family val="2"/>
      </rPr>
      <t>avdo@bigpond.net.au</t>
    </r>
  </si>
  <si>
    <t/>
    <r>
      <rPr>
        <u/>
        <sz val="10.5"/>
        <color theme="10"/>
        <rFont val="Calibri"/>
        <family val="2"/>
      </rPr>
      <t xml:space="preserve">KINGSHALL HOLDINGS</t>
    </r>
  </si>
  <si>
    <t/>
    <r>
      <rPr>
        <u/>
        <sz val="10.5"/>
        <color theme="10"/>
        <rFont val="Calibri"/>
        <family val="2"/>
      </rPr>
      <t>http://www.callens-lesage.fr</t>
    </r>
  </si>
  <si>
    <t/>
    <r>
      <rPr>
        <u/>
        <sz val="10.5"/>
        <color theme="10"/>
        <rFont val="Calibri"/>
        <family val="2"/>
      </rPr>
      <t xml:space="preserve">CALLENS LESAGE</t>
    </r>
  </si>
  <si>
    <t/>
    <r>
      <rPr>
        <u/>
        <sz val="10.5"/>
        <color theme="10"/>
        <rFont val="Calibri"/>
        <family val="2"/>
      </rPr>
      <t>cmathiot@callens-lesage.fr</t>
    </r>
  </si>
  <si>
    <t/>
    <r>
      <rPr>
        <u/>
        <sz val="10.5"/>
        <color theme="10"/>
        <rFont val="Calibri"/>
        <family val="2"/>
      </rPr>
      <t>alu@toennjes.de</t>
    </r>
  </si>
  <si>
    <t/>
    <r>
      <rPr>
        <u/>
        <sz val="10.5"/>
        <color theme="10"/>
        <rFont val="Calibri"/>
        <family val="2"/>
      </rPr>
      <t>http://www.toennjes.de</t>
    </r>
  </si>
  <si>
    <t/>
    <r>
      <rPr>
        <u/>
        <sz val="10.5"/>
        <color theme="10"/>
        <rFont val="Calibri"/>
        <family val="2"/>
      </rPr>
      <t xml:space="preserve">TOENNJES GMBH &amp;</t>
    </r>
  </si>
  <si>
    <t/>
    <r>
      <rPr>
        <u/>
        <sz val="10.5"/>
        <color theme="10"/>
        <rFont val="Calibri"/>
        <family val="2"/>
      </rPr>
      <t>NODAKO</t>
    </r>
  </si>
  <si>
    <t/>
    <r>
      <rPr>
        <u/>
        <sz val="10.5"/>
        <color theme="10"/>
        <rFont val="Calibri"/>
        <family val="2"/>
      </rPr>
      <t>KUNTALS</t>
    </r>
  </si>
  <si>
    <t/>
    <r>
      <rPr>
        <u/>
        <sz val="10.5"/>
        <color theme="10"/>
        <rFont val="Calibri"/>
        <family val="2"/>
      </rPr>
      <t>http://www.kuntals.co.uk</t>
    </r>
  </si>
  <si>
    <t/>
    <r>
      <rPr>
        <u/>
        <sz val="10.5"/>
        <color theme="10"/>
        <rFont val="Calibri"/>
        <family val="2"/>
      </rPr>
      <t>kuntals10@hotmail.com</t>
    </r>
  </si>
  <si>
    <t/>
    <r>
      <rPr>
        <u/>
        <sz val="10.5"/>
        <color theme="10"/>
        <rFont val="Calibri"/>
        <family val="2"/>
      </rPr>
      <t>http://www.lampsrl.it</t>
    </r>
  </si>
  <si>
    <t/>
    <r>
      <rPr>
        <u/>
        <sz val="10.5"/>
        <color theme="10"/>
        <rFont val="Calibri"/>
        <family val="2"/>
      </rPr>
      <t>barbara@lampsrl.it</t>
    </r>
  </si>
  <si>
    <t/>
    <r>
      <rPr>
        <u/>
        <sz val="10.5"/>
        <color theme="10"/>
        <rFont val="Calibri"/>
        <family val="2"/>
      </rPr>
      <t>LAMP</t>
    </r>
  </si>
  <si>
    <t/>
    <r>
      <rPr>
        <u/>
        <sz val="10.5"/>
        <color theme="10"/>
        <rFont val="Calibri"/>
        <family val="2"/>
      </rPr>
      <t>http://www.knkshipping.co.in</t>
    </r>
  </si>
  <si>
    <t/>
    <r>
      <rPr>
        <u/>
        <sz val="10.5"/>
        <color theme="10"/>
        <rFont val="Calibri"/>
        <family val="2"/>
      </rPr>
      <t>KNK</t>
    </r>
  </si>
  <si>
    <t/>
    <r>
      <rPr>
        <u/>
        <sz val="10.5"/>
        <color theme="10"/>
        <rFont val="Calibri"/>
        <family val="2"/>
      </rPr>
      <t>ackshayvashee@earthlink.net</t>
    </r>
  </si>
  <si>
    <t/>
    <r>
      <rPr>
        <u/>
        <sz val="10.5"/>
        <color theme="10"/>
        <rFont val="Calibri"/>
        <family val="2"/>
      </rPr>
      <t>http://www.bunsl.nl</t>
    </r>
  </si>
  <si>
    <t/>
    <r>
      <rPr>
        <u/>
        <sz val="10.5"/>
        <color theme="10"/>
        <rFont val="Calibri"/>
        <family val="2"/>
      </rPr>
      <t>BUNSL</t>
    </r>
  </si>
  <si>
    <t/>
    <r>
      <rPr>
        <u/>
        <sz val="10.5"/>
        <color theme="10"/>
        <rFont val="Calibri"/>
        <family val="2"/>
      </rPr>
      <t>info@bunsl.nl</t>
    </r>
  </si>
  <si>
    <t/>
    <r>
      <rPr>
        <u/>
        <sz val="10.5"/>
        <color theme="10"/>
        <rFont val="Calibri"/>
        <family val="2"/>
      </rPr>
      <t>ATANI</t>
    </r>
  </si>
  <si>
    <t/>
    <r>
      <rPr>
        <u/>
        <sz val="10.5"/>
        <color theme="10"/>
        <rFont val="Calibri"/>
        <family val="2"/>
      </rPr>
      <t>http://www.atani.it</t>
    </r>
  </si>
  <si>
    <t/>
    <r>
      <rPr>
        <u/>
        <sz val="10.5"/>
        <color theme="10"/>
        <rFont val="Calibri"/>
        <family val="2"/>
      </rPr>
      <t>info@atani.it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</si>
  <si>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五金,体育及旅游休闲用品,其他,化工产品,大型机械及设备,家具,家用电器,工具,服装饰物及配件,玩具,玻璃工艺品,电子电气产品,箱包,编织及藤铁工艺品,节日用品,食品,餐厨用具</t>
    </r>
  </si>
  <si>
    <t/>
    <r>
      <rPr>
        <u/>
        <sz val="10.5"/>
        <color theme="10"/>
        <rFont val="Calibri"/>
        <family val="2"/>
      </rPr>
      <t>frank.levis@shiningbrights.com</t>
    </r>
  </si>
  <si>
    <t/>
    <r>
      <rPr>
        <u/>
        <sz val="10.5"/>
        <color theme="10"/>
        <rFont val="Calibri"/>
        <family val="2"/>
      </rPr>
      <t>http://www.shiningbrights.com</t>
    </r>
  </si>
  <si>
    <t/>
    <r>
      <rPr>
        <u/>
        <sz val="10.5"/>
        <color theme="10"/>
        <rFont val="Calibri"/>
        <family val="2"/>
      </rPr>
      <t xml:space="preserve">SHINING BRIGHTS INC H K OFFICE</t>
    </r>
  </si>
  <si>
    <t/>
    <r>
      <rPr>
        <u/>
        <sz val="10.5"/>
        <color theme="10"/>
        <rFont val="Calibri"/>
        <family val="2"/>
      </rPr>
      <t>nimish_kanoi@vsnl.net</t>
    </r>
  </si>
  <si>
    <t/>
    <r>
      <rPr>
        <u/>
        <sz val="10.5"/>
        <color theme="10"/>
        <rFont val="Calibri"/>
        <family val="2"/>
      </rPr>
      <t xml:space="preserve">GANESHBARI TRADEXPORT</t>
    </r>
  </si>
  <si>
    <t/>
    <r>
      <rPr>
        <u/>
        <sz val="10.5"/>
        <color theme="10"/>
        <rFont val="Calibri"/>
        <family val="2"/>
      </rPr>
      <t xml:space="preserve">SUPER BIEN</t>
    </r>
  </si>
  <si>
    <t/>
    <r>
      <rPr>
        <u/>
        <sz val="10.5"/>
        <color theme="10"/>
        <rFont val="Calibri"/>
        <family val="2"/>
      </rPr>
      <t>http://www.superbien.com.hk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</si>
  <si>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体育及旅游休闲用品,其他,办公文具,医药保健品及医疗器械,家具,玻璃工艺品,电子电气产品,餐厨用具</t>
    </r>
  </si>
  <si>
    <t/>
    <r>
      <rPr>
        <u/>
        <sz val="10.5"/>
        <color theme="10"/>
        <rFont val="Calibri"/>
        <family val="2"/>
      </rPr>
      <t xml:space="preserve">AICARSA HONGKONG REPRESENTATIVE OFFICE</t>
    </r>
  </si>
  <si>
    <t/>
    <r>
      <rPr>
        <u/>
        <sz val="10.5"/>
        <color theme="10"/>
        <rFont val="Calibri"/>
        <family val="2"/>
      </rPr>
      <t>fydsa@netvigator.com</t>
    </r>
  </si>
  <si>
    <t/>
    <r>
      <rPr>
        <u/>
        <sz val="10.5"/>
        <color theme="10"/>
        <rFont val="Calibri"/>
        <family val="2"/>
      </rPr>
      <t>http://www.ankas.dk</t>
    </r>
  </si>
  <si>
    <t/>
    <r>
      <rPr>
        <u/>
        <sz val="10.5"/>
        <color theme="10"/>
        <rFont val="Calibri"/>
        <family val="2"/>
      </rPr>
      <t>info@ankas.dk</t>
    </r>
  </si>
  <si>
    <t/>
    <r>
      <rPr>
        <u/>
        <sz val="10.5"/>
        <color theme="10"/>
        <rFont val="Calibri"/>
        <family val="2"/>
      </rPr>
      <t xml:space="preserve">ANDERSEN &amp; NIELSEN KOEBENHAVN</t>
    </r>
  </si>
  <si>
    <t/>
    <r>
      <rPr>
        <u/>
        <sz val="10.5"/>
        <color theme="10"/>
        <rFont val="Calibri"/>
        <family val="2"/>
      </rPr>
      <t xml:space="preserve">ADVANTAGE GLOBAL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</si>
  <si>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体育及旅游休闲用品,医药保健品及医疗器械,家具,建筑及装饰材料,照明产品,玻璃工艺品,餐厨用具</t>
    </r>
  </si>
  <si>
    <t/>
    <r>
      <rPr>
        <u/>
        <sz val="10.5"/>
        <color theme="10"/>
        <rFont val="Calibri"/>
        <family val="2"/>
      </rPr>
      <t>greg@advantageglobal.com</t>
    </r>
  </si>
  <si>
    <t/>
    <r>
      <rPr>
        <u/>
        <sz val="10.5"/>
        <color theme="10"/>
        <rFont val="Calibri"/>
        <family val="2"/>
      </rPr>
      <t>http://www.advantageglobal.com</t>
    </r>
  </si>
  <si>
    <t/>
    <r>
      <rPr>
        <u/>
        <sz val="10.5"/>
        <color theme="10"/>
        <rFont val="Calibri"/>
        <family val="2"/>
      </rPr>
      <t>http://www.picturegalleriesinc.com</t>
    </r>
  </si>
  <si>
    <t/>
    <r>
      <rPr>
        <u/>
        <sz val="10.5"/>
        <color theme="10"/>
        <rFont val="Calibri"/>
        <family val="2"/>
      </rPr>
      <t xml:space="preserve">PICTURE GALLERIES</t>
    </r>
  </si>
  <si>
    <t/>
    <r>
      <rPr>
        <u/>
        <sz val="10.5"/>
        <color theme="10"/>
        <rFont val="Calibri"/>
        <family val="2"/>
      </rPr>
      <t xml:space="preserve">GLOBAL LINK MARKETING</t>
    </r>
  </si>
  <si>
    <t/>
    <r>
      <rPr>
        <u/>
        <sz val="10.5"/>
        <color theme="10"/>
        <rFont val="Calibri"/>
        <family val="2"/>
      </rPr>
      <t>http://www.globallinkmarketing.com</t>
    </r>
  </si>
  <si>
    <t/>
    <r>
      <rPr>
        <u/>
        <sz val="10.5"/>
        <color theme="10"/>
        <rFont val="Calibri"/>
        <family val="2"/>
      </rPr>
      <t>holdjill@ozemail.com.au</t>
    </r>
  </si>
  <si>
    <t/>
    <r>
      <rPr>
        <u/>
        <sz val="10.5"/>
        <color theme="10"/>
        <rFont val="Calibri"/>
        <family val="2"/>
      </rPr>
      <t>HOLDJILL</t>
    </r>
  </si>
  <si>
    <t/>
    <r>
      <rPr>
        <u/>
        <sz val="10.5"/>
        <color theme="10"/>
        <rFont val="Calibri"/>
        <family val="2"/>
      </rPr>
      <t xml:space="preserve">NIHONSHIDA PAMU KOGYO</t>
    </r>
  </si>
  <si>
    <t/>
    <r>
      <rPr>
        <u/>
        <sz val="10.5"/>
        <color theme="10"/>
        <rFont val="Calibri"/>
        <family val="2"/>
      </rPr>
      <t>NORTESCO</t>
    </r>
  </si>
  <si>
    <t/>
    <r>
      <rPr>
        <u/>
        <sz val="10.5"/>
        <color theme="10"/>
        <rFont val="Calibri"/>
        <family val="2"/>
      </rPr>
      <t>http://www.nortesco.com</t>
    </r>
  </si>
  <si>
    <t/>
    <r>
      <rPr>
        <u/>
        <sz val="10.5"/>
        <color theme="10"/>
        <rFont val="Calibri"/>
        <family val="2"/>
      </rPr>
      <t>phess@nortesco.com</t>
    </r>
  </si>
  <si>
    <t/>
    <r>
      <rPr>
        <u/>
        <sz val="10.5"/>
        <color theme="10"/>
        <rFont val="Calibri"/>
        <family val="2"/>
      </rPr>
      <t>http://www.imtiazbros.com</t>
    </r>
  </si>
  <si>
    <t/>
    <r>
      <rPr>
        <u/>
        <sz val="10.5"/>
        <color theme="10"/>
        <rFont val="Calibri"/>
        <family val="2"/>
      </rPr>
      <t>ibsl@sltnet.lk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</si>
  <si>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五金,其他,办公文具,园林用品,家用电器,家用纺织品,工艺陶瓷,玻璃工艺品,餐厨用具</t>
    </r>
  </si>
  <si>
    <t/>
    <r>
      <rPr>
        <u/>
        <sz val="10.5"/>
        <color theme="10"/>
        <rFont val="Calibri"/>
        <family val="2"/>
      </rPr>
      <t xml:space="preserve">SATELLITE LANKA (PRIVATE)</t>
    </r>
  </si>
  <si>
    <t/>
    <r>
      <rPr>
        <u/>
        <sz val="10.5"/>
        <color theme="10"/>
        <rFont val="Calibri"/>
        <family val="2"/>
      </rPr>
      <t xml:space="preserve">AZUMA INDUSTRIAL</t>
    </r>
  </si>
  <si>
    <t/>
    <r>
      <rPr>
        <u/>
        <sz val="10.5"/>
        <color theme="10"/>
        <rFont val="Calibri"/>
        <family val="2"/>
      </rPr>
      <t>http://www.luck-at.com</t>
    </r>
  </si>
  <si>
    <t/>
    <r>
      <rPr>
        <u/>
        <sz val="10.5"/>
        <color theme="10"/>
        <rFont val="Calibri"/>
        <family val="2"/>
      </rPr>
      <t>http://www.scbbs.net</t>
    </r>
  </si>
  <si>
    <t/>
    <r>
      <rPr>
        <u/>
        <sz val="10.5"/>
        <color theme="10"/>
        <rFont val="Calibri"/>
        <family val="2"/>
      </rPr>
      <t>hcallau@scbbs.net</t>
    </r>
  </si>
  <si>
    <t/>
    <r>
      <rPr>
        <u/>
        <sz val="10.5"/>
        <color theme="10"/>
        <rFont val="Calibri"/>
        <family val="2"/>
      </rPr>
      <t xml:space="preserve">SAN JUAN HOGAR</t>
    </r>
  </si>
  <si>
    <t/>
    <r>
      <rPr>
        <u/>
        <sz val="10.5"/>
        <color theme="10"/>
        <rFont val="Calibri"/>
        <family val="2"/>
      </rPr>
      <t>http://www.kaufgut.it</t>
    </r>
  </si>
  <si>
    <t/>
    <r>
      <rPr>
        <u/>
        <sz val="10.5"/>
        <color theme="10"/>
        <rFont val="Calibri"/>
        <family val="2"/>
      </rPr>
      <t>KAUFGUT</t>
    </r>
  </si>
  <si>
    <t/>
    <r>
      <rPr>
        <u/>
        <sz val="10.5"/>
        <color theme="10"/>
        <rFont val="Calibri"/>
        <family val="2"/>
      </rPr>
      <t>kaufgut@cenida.it</t>
    </r>
  </si>
  <si>
    <t/>
    <r>
      <rPr>
        <u/>
        <sz val="10.5"/>
        <color theme="10"/>
        <rFont val="Calibri"/>
        <family val="2"/>
      </rPr>
      <t xml:space="preserve">KEE HING CHEUNG KEE</t>
    </r>
  </si>
  <si>
    <t/>
    <r>
      <rPr>
        <u/>
        <sz val="10.5"/>
        <color theme="10"/>
        <rFont val="Calibri"/>
        <family val="2"/>
      </rPr>
      <t>http://www.khck.net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</si>
  <si>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其他,家具,家居装饰品,家用电器,工艺陶瓷,玻璃工艺品,箱包,鞋,食品,餐厨用具</t>
    </r>
  </si>
  <si>
    <t/>
    <r>
      <rPr>
        <u/>
        <sz val="10.5"/>
        <color theme="10"/>
        <rFont val="Calibri"/>
        <family val="2"/>
      </rPr>
      <t>steve@khck.net</t>
    </r>
  </si>
  <si>
    <t/>
    <r>
      <rPr>
        <u/>
        <sz val="10.5"/>
        <color theme="10"/>
        <rFont val="Calibri"/>
        <family val="2"/>
      </rPr>
      <t xml:space="preserve">LA PRIMULA</t>
    </r>
  </si>
  <si>
    <t/>
    <r>
      <rPr>
        <u/>
        <sz val="10.5"/>
        <color theme="10"/>
        <rFont val="Calibri"/>
        <family val="2"/>
      </rPr>
      <t xml:space="preserve">SCHOENHUBER J</t>
    </r>
  </si>
  <si>
    <t/>
    <r>
      <rPr>
        <u/>
        <sz val="10.5"/>
        <color theme="10"/>
        <rFont val="Calibri"/>
        <family val="2"/>
      </rPr>
      <t>info@schoenhuber.com</t>
    </r>
  </si>
  <si>
    <t/>
    <r>
      <rPr>
        <u/>
        <sz val="10.5"/>
        <color theme="10"/>
        <rFont val="Calibri"/>
        <family val="2"/>
      </rPr>
      <t>http://www.schoenhuber.com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</si>
  <si>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体育及旅游休闲用品,其他,医药保健品及医疗器械,卫浴设备,园林用品,家具,家居用品,家用纺织品,工艺陶瓷,建筑及装饰材料,服装饰物及配件,照明产品,玩具,玻璃工艺品,箱包,节日用品,鞋,食品,餐厨用具</t>
    </r>
  </si>
  <si>
    <t/>
    <r>
      <rPr>
        <u/>
        <sz val="10.5"/>
        <color theme="10"/>
        <rFont val="Calibri"/>
        <family val="2"/>
      </rPr>
      <t>hyun2911@hanilmanpower.com</t>
    </r>
  </si>
  <si>
    <t/>
    <r>
      <rPr>
        <u/>
        <sz val="10.5"/>
        <color theme="10"/>
        <rFont val="Calibri"/>
        <family val="2"/>
      </rPr>
      <t>http://www.hanilmanpower.com</t>
    </r>
  </si>
  <si>
    <t/>
    <r>
      <rPr>
        <u/>
        <sz val="10.5"/>
        <color theme="10"/>
        <rFont val="Calibri"/>
        <family val="2"/>
      </rPr>
      <t xml:space="preserve">HANIL MAN POWER</t>
    </r>
  </si>
  <si>
    <t/>
    <r>
      <rPr>
        <u/>
        <sz val="10.5"/>
        <color theme="10"/>
        <rFont val="Calibri"/>
        <family val="2"/>
      </rPr>
      <t xml:space="preserve">AIR BIZ</t>
    </r>
  </si>
  <si>
    <t/>
    <r>
      <rPr>
        <u/>
        <sz val="10.5"/>
        <color theme="10"/>
        <rFont val="Calibri"/>
        <family val="2"/>
      </rPr>
      <t>airbizco@netvigator.com</t>
    </r>
  </si>
  <si>
    <t/>
    <r>
      <rPr>
        <u/>
        <sz val="10.5"/>
        <color theme="10"/>
        <rFont val="Calibri"/>
        <family val="2"/>
      </rPr>
      <t>http://www.air-biz.org</t>
    </r>
  </si>
  <si>
    <t/>
    <r>
      <rPr>
        <u/>
        <sz val="10.5"/>
        <color theme="10"/>
        <rFont val="Calibri"/>
        <family val="2"/>
      </rPr>
      <t>http://www.k3p.com</t>
    </r>
  </si>
  <si>
    <t/>
    <r>
      <rPr>
        <u/>
        <sz val="10.5"/>
        <color theme="10"/>
        <rFont val="Calibri"/>
        <family val="2"/>
      </rPr>
      <t>info@k3p.com</t>
    </r>
  </si>
  <si>
    <t/>
    <r>
      <rPr>
        <u/>
        <sz val="10.5"/>
        <color theme="10"/>
        <rFont val="Calibri"/>
        <family val="2"/>
      </rPr>
      <t xml:space="preserve">KRAFT 3P</t>
    </r>
  </si>
  <si>
    <t/>
    <r>
      <rPr>
        <u/>
        <sz val="10.5"/>
        <color theme="10"/>
        <rFont val="Calibri"/>
        <family val="2"/>
      </rPr>
      <t>GELLBERG</t>
    </r>
  </si>
  <si>
    <t/>
    <r>
      <rPr>
        <u/>
        <sz val="10.5"/>
        <color theme="10"/>
        <rFont val="Calibri"/>
        <family val="2"/>
      </rPr>
      <t>http://www.gellbergab.se</t>
    </r>
  </si>
  <si>
    <t/>
    <r>
      <rPr>
        <u/>
        <sz val="10.5"/>
        <color theme="10"/>
        <rFont val="Calibri"/>
        <family val="2"/>
      </rPr>
      <t>info@gellbergab.se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</si>
  <si>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其他,医药保健品及医疗器械,家具,家居装饰品,箱包,钟表眼镜,鞋,食品,餐厨用具</t>
    </r>
  </si>
  <si>
    <t/>
    <r>
      <rPr>
        <u/>
        <sz val="10.5"/>
        <color theme="10"/>
        <rFont val="Calibri"/>
        <family val="2"/>
      </rPr>
      <t>allen_sheirman@yahoo.com</t>
    </r>
  </si>
  <si>
    <t/>
    <r>
      <rPr>
        <u/>
        <sz val="10.5"/>
        <color theme="10"/>
        <rFont val="Calibri"/>
        <family val="2"/>
      </rPr>
      <t>ALSHEN</t>
    </r>
  </si>
  <si>
    <t/>
    <r>
      <rPr>
        <u/>
        <sz val="10.5"/>
        <color theme="10"/>
        <rFont val="Calibri"/>
        <family val="2"/>
      </rPr>
      <t xml:space="preserve">LANCASTER COLONY CORP (PTY)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</si>
  <si>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园林用品,家具,家居装饰品,工艺陶瓷,服装饰物及配件,玻璃工艺品,箱包,餐厨用具</t>
    </r>
  </si>
  <si>
    <t/>
    <r>
      <rPr>
        <u/>
        <sz val="10.5"/>
        <color theme="10"/>
        <rFont val="Calibri"/>
        <family val="2"/>
      </rPr>
      <t>camellotdist@ipromise.com.au</t>
    </r>
  </si>
  <si>
    <t/>
    <r>
      <rPr>
        <u/>
        <sz val="10.5"/>
        <color theme="10"/>
        <rFont val="Calibri"/>
        <family val="2"/>
      </rPr>
      <t>http://www.ipromise.com.au</t>
    </r>
  </si>
  <si>
    <t/>
    <r>
      <rPr>
        <u/>
        <sz val="10.5"/>
        <color theme="10"/>
        <rFont val="Calibri"/>
        <family val="2"/>
      </rPr>
      <t xml:space="preserve">BULGARI ITALIA</t>
    </r>
  </si>
  <si>
    <t/>
    <r>
      <rPr>
        <u/>
        <sz val="10.5"/>
        <color theme="10"/>
        <rFont val="Calibri"/>
        <family val="2"/>
      </rPr>
      <t>http://www.bulgari.com</t>
    </r>
  </si>
  <si>
    <t/>
    <r>
      <rPr>
        <u/>
        <sz val="10.5"/>
        <color theme="10"/>
        <rFont val="Calibri"/>
        <family val="2"/>
      </rPr>
      <t>gavinbao@yahoo.com</t>
    </r>
  </si>
  <si>
    <t/>
    <r>
      <rPr>
        <u/>
        <sz val="10.5"/>
        <color theme="10"/>
        <rFont val="Calibri"/>
        <family val="2"/>
      </rPr>
      <t>GALISON</t>
    </r>
  </si>
  <si>
    <t/>
    <r>
      <rPr>
        <u/>
        <sz val="10.5"/>
        <color theme="10"/>
        <rFont val="Calibri"/>
        <family val="2"/>
      </rPr>
      <t>http://www.galagalison.com</t>
    </r>
  </si>
  <si>
    <t/>
    <r>
      <rPr>
        <u/>
        <sz val="10.5"/>
        <color theme="10"/>
        <rFont val="Calibri"/>
        <family val="2"/>
      </rPr>
      <t>contacto@ichibancda.com</t>
    </r>
  </si>
  <si>
    <t/>
    <r>
      <rPr>
        <u/>
        <sz val="10.5"/>
        <color theme="10"/>
        <rFont val="Calibri"/>
        <family val="2"/>
      </rPr>
      <t xml:space="preserve">ICHIBAN CENTRO DE ASESORES</t>
    </r>
  </si>
  <si>
    <t/>
    <r>
      <rPr>
        <u/>
        <sz val="10.5"/>
        <color theme="10"/>
        <rFont val="Calibri"/>
        <family val="2"/>
      </rPr>
      <t>http://www.ichibancda.com</t>
    </r>
  </si>
  <si>
    <t/>
    <r>
      <rPr>
        <u/>
        <sz val="10.5"/>
        <color theme="10"/>
        <rFont val="Calibri"/>
        <family val="2"/>
      </rPr>
      <t xml:space="preserve">KCH TECHNOLOGY</t>
    </r>
  </si>
  <si>
    <t/>
    <r>
      <rPr>
        <u/>
        <sz val="10.5"/>
        <color theme="10"/>
        <rFont val="Calibri"/>
        <family val="2"/>
      </rPr>
      <t>kchkch10@hotmail.com</t>
    </r>
  </si>
  <si>
    <t/>
    <r>
      <rPr>
        <u/>
        <sz val="10.5"/>
        <color theme="10"/>
        <rFont val="Calibri"/>
        <family val="2"/>
      </rPr>
      <t>http://www.scrs.org</t>
    </r>
  </si>
  <si>
    <t/>
    <r>
      <rPr>
        <u/>
        <sz val="10.5"/>
        <color theme="10"/>
        <rFont val="Calibri"/>
        <family val="2"/>
      </rPr>
      <t xml:space="preserve">ST CLOUD RESTAURANT</t>
    </r>
  </si>
  <si>
    <t/>
    <r>
      <rPr>
        <u/>
        <sz val="10.5"/>
        <color theme="10"/>
        <rFont val="Calibri"/>
        <family val="2"/>
      </rPr>
      <t>stcloudrest@hotmail.com</t>
    </r>
  </si>
  <si>
    <t/>
    <r>
      <rPr>
        <u/>
        <sz val="10.5"/>
        <color theme="10"/>
        <rFont val="Calibri"/>
        <family val="2"/>
      </rPr>
      <t xml:space="preserve">PARMCO SALES</t>
    </r>
  </si>
  <si>
    <t/>
    <r>
      <rPr>
        <u/>
        <sz val="10.5"/>
        <color theme="10"/>
        <rFont val="Calibri"/>
        <family val="2"/>
      </rPr>
      <t>sales@parmco.co.nz</t>
    </r>
  </si>
  <si>
    <t/>
    <r>
      <rPr>
        <u/>
        <sz val="10.5"/>
        <color theme="10"/>
        <rFont val="Calibri"/>
        <family val="2"/>
      </rPr>
      <t>http://www.parmco.co.nz</t>
    </r>
  </si>
  <si>
    <t/>
    <r>
      <rPr>
        <u/>
        <sz val="10.5"/>
        <color theme="10"/>
        <rFont val="Calibri"/>
        <family val="2"/>
      </rPr>
      <t>http://www.amway-ca.com</t>
    </r>
  </si>
  <si>
    <t/>
    <r>
      <rPr>
        <u/>
        <sz val="10.5"/>
        <color theme="10"/>
        <rFont val="Calibri"/>
        <family val="2"/>
      </rPr>
      <t xml:space="preserve">AMWAY OF CANADA</t>
    </r>
  </si>
  <si>
    <t/>
    <r>
      <rPr>
        <u/>
        <sz val="10.5"/>
        <color theme="10"/>
        <rFont val="Calibri"/>
        <family val="2"/>
      </rPr>
      <t>br_acl@amway.com</t>
    </r>
  </si>
  <si>
    <t/>
    <r>
      <rPr>
        <u/>
        <sz val="10.5"/>
        <color theme="10"/>
        <rFont val="Calibri"/>
        <family val="2"/>
      </rPr>
      <t xml:space="preserve">CHRISTAKOS E &amp; CO O E</t>
    </r>
  </si>
  <si>
    <t/>
    <r>
      <rPr>
        <u/>
        <sz val="10.5"/>
        <color theme="10"/>
        <rFont val="Calibri"/>
        <family val="2"/>
      </rPr>
      <t>http://www.utel.net.ua</t>
    </r>
  </si>
  <si>
    <t/>
    <r>
      <rPr>
        <u/>
        <sz val="10.5"/>
        <color theme="10"/>
        <rFont val="Calibri"/>
        <family val="2"/>
      </rPr>
      <t>expromt@utel.net.ua</t>
    </r>
  </si>
  <si>
    <t/>
    <r>
      <rPr>
        <u/>
        <sz val="10.5"/>
        <color theme="10"/>
        <rFont val="Calibri"/>
        <family val="2"/>
      </rPr>
      <t>EXPROMT</t>
    </r>
  </si>
  <si>
    <t/>
    <r>
      <rPr>
        <u/>
        <sz val="10.5"/>
        <color theme="10"/>
        <rFont val="Calibri"/>
        <family val="2"/>
      </rPr>
      <t xml:space="preserve">MALHI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</si>
  <si>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个人护理用具,五金,体育及旅游休闲用品,医药保健品及医疗器械,家用纺织品,服装饰物及配件,玩具,箱包,餐厨用具</t>
    </r>
  </si>
  <si>
    <t/>
    <r>
      <rPr>
        <u/>
        <sz val="10.5"/>
        <color theme="10"/>
        <rFont val="Calibri"/>
        <family val="2"/>
      </rPr>
      <t>malhi8@hotmail.com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</si>
  <si>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五金,体育及旅游休闲用品,其他,医药保健品及医疗器械,家居用品,家用电器,家用纺织品,工艺陶瓷,玻璃工艺品,箱包,鞋,食品,餐厨用具</t>
    </r>
  </si>
  <si>
    <t/>
    <r>
      <rPr>
        <u/>
        <sz val="10.5"/>
        <color theme="10"/>
        <rFont val="Calibri"/>
        <family val="2"/>
      </rPr>
      <t>luinljubo@yahoo.com</t>
    </r>
  </si>
  <si>
    <t/>
    <r>
      <rPr>
        <u/>
        <sz val="10.5"/>
        <color theme="10"/>
        <rFont val="Calibri"/>
        <family val="2"/>
      </rPr>
      <t xml:space="preserve">EXPORT IMPORT TRADE D O O</t>
    </r>
  </si>
  <si>
    <t/>
    <r>
      <rPr>
        <u/>
        <sz val="10.5"/>
        <color theme="10"/>
        <rFont val="Calibri"/>
        <family val="2"/>
      </rPr>
      <t>ADMEA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</si>
  <si>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体育及旅游休闲用品,其他,医药保健品及医疗器械,家居用品,家用电器,鞋,餐厨用具</t>
    </r>
  </si>
  <si>
    <t/>
    <r>
      <rPr>
        <u/>
        <sz val="10.5"/>
        <color theme="10"/>
        <rFont val="Calibri"/>
        <family val="2"/>
      </rPr>
      <t>fabiola.varela@admea.com</t>
    </r>
  </si>
  <si>
    <t/>
    <r>
      <rPr>
        <u/>
        <sz val="10.5"/>
        <color theme="10"/>
        <rFont val="Calibri"/>
        <family val="2"/>
      </rPr>
      <t>http://www.admea.com</t>
    </r>
  </si>
  <si>
    <t/>
    <r>
      <rPr>
        <u/>
        <sz val="10.5"/>
        <color theme="10"/>
        <rFont val="Calibri"/>
        <family val="2"/>
      </rPr>
      <t>ARONKASEI</t>
    </r>
  </si>
  <si>
    <t/>
    <r>
      <rPr>
        <u/>
        <sz val="10.5"/>
        <color theme="10"/>
        <rFont val="Calibri"/>
        <family val="2"/>
      </rPr>
      <t>aronpd@mb.infoweb.ne.jp</t>
    </r>
  </si>
  <si>
    <t/>
    <r>
      <rPr>
        <u/>
        <sz val="10.5"/>
        <color theme="10"/>
        <rFont val="Calibri"/>
        <family val="2"/>
      </rPr>
      <t>http://www.aronkasei.co.jp</t>
    </r>
  </si>
  <si>
    <t/>
    <r>
      <rPr>
        <u/>
        <sz val="10.5"/>
        <color theme="10"/>
        <rFont val="Calibri"/>
        <family val="2"/>
      </rPr>
      <t>bruce@bhi-group.com</t>
    </r>
  </si>
  <si>
    <t/>
    <r>
      <rPr>
        <u/>
        <sz val="10.5"/>
        <color theme="10"/>
        <rFont val="Calibri"/>
        <family val="2"/>
      </rPr>
      <t>http://www.bhi-group.com</t>
    </r>
  </si>
  <si>
    <t/>
    <r>
      <rPr>
        <u/>
        <sz val="10.5"/>
        <color theme="10"/>
        <rFont val="Calibri"/>
        <family val="2"/>
      </rPr>
      <t>BHI</t>
    </r>
  </si>
  <si>
    <t/>
    <r>
      <rPr>
        <u/>
        <sz val="10.5"/>
        <color theme="10"/>
        <rFont val="Calibri"/>
        <family val="2"/>
      </rPr>
      <t>heroyear@i-cable.com</t>
    </r>
  </si>
  <si>
    <t/>
    <r>
      <rPr>
        <u/>
        <sz val="10.5"/>
        <color theme="10"/>
        <rFont val="Calibri"/>
        <family val="2"/>
      </rPr>
      <t xml:space="preserve">HERO YEAR MFG</t>
    </r>
  </si>
  <si>
    <t/>
    <r>
      <rPr>
        <u/>
        <sz val="10.5"/>
        <color theme="10"/>
        <rFont val="Calibri"/>
        <family val="2"/>
      </rPr>
      <t xml:space="preserve">SPIRE GROUP</t>
    </r>
  </si>
  <si>
    <t/>
    <r>
      <rPr>
        <u/>
        <sz val="10.5"/>
        <color theme="10"/>
        <rFont val="Calibri"/>
        <family val="2"/>
      </rPr>
      <t>http://www.spire-developmnt.co.uk</t>
    </r>
  </si>
  <si>
    <t/>
    <r>
      <rPr>
        <u/>
        <sz val="10.5"/>
        <color theme="10"/>
        <rFont val="Calibri"/>
        <family val="2"/>
      </rPr>
      <t>btownsend@spire-developmnt.co.uk</t>
    </r>
  </si>
  <si>
    <t/>
    <r>
      <rPr>
        <u/>
        <sz val="10.5"/>
        <color theme="10"/>
        <rFont val="Calibri"/>
        <family val="2"/>
      </rPr>
      <t xml:space="preserve">JACK NADEL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</si>
  <si>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五金,医药保健品及医疗器械,家具,家居装饰品,家用电器,工艺陶瓷,服装饰物及配件,玩具,玻璃工艺品,礼品及赠品,箱包,节日用品,钟表眼镜,餐厨用具</t>
    </r>
  </si>
  <si>
    <t/>
    <r>
      <rPr>
        <u/>
        <sz val="10.5"/>
        <color theme="10"/>
        <rFont val="Calibri"/>
        <family val="2"/>
      </rPr>
      <t>peter.poon@nadel.com</t>
    </r>
  </si>
  <si>
    <t/>
    <r>
      <rPr>
        <u/>
        <sz val="10.5"/>
        <color theme="10"/>
        <rFont val="Calibri"/>
        <family val="2"/>
      </rPr>
      <t>http://www.nadel.uk.com</t>
    </r>
  </si>
  <si>
    <t/>
    <r>
      <rPr>
        <u/>
        <sz val="10.5"/>
        <color theme="10"/>
        <rFont val="Calibri"/>
        <family val="2"/>
      </rPr>
      <t>krisbell@hotmail.com</t>
    </r>
  </si>
  <si>
    <t/>
    <r>
      <rPr>
        <u/>
        <sz val="10.5"/>
        <color theme="10"/>
        <rFont val="Calibri"/>
        <family val="2"/>
      </rPr>
      <t xml:space="preserve">EXCLUSIVITY IMPORTS</t>
    </r>
  </si>
  <si>
    <t/>
    <r>
      <rPr>
        <u/>
        <sz val="10.5"/>
        <color theme="10"/>
        <rFont val="Calibri"/>
        <family val="2"/>
      </rPr>
      <t>hveder@wxs.nl</t>
    </r>
  </si>
  <si>
    <t/>
    <r>
      <rPr>
        <u/>
        <sz val="10.5"/>
        <color theme="10"/>
        <rFont val="Calibri"/>
        <family val="2"/>
      </rPr>
      <t>http://www.hendrikveder.nl</t>
    </r>
  </si>
  <si>
    <t/>
    <r>
      <rPr>
        <u/>
        <sz val="10.5"/>
        <color theme="10"/>
        <rFont val="Calibri"/>
        <family val="2"/>
      </rPr>
      <t xml:space="preserve">HENDRIK VEDER</t>
    </r>
  </si>
  <si>
    <t/>
    <r>
      <rPr>
        <u/>
        <sz val="10.5"/>
        <color theme="10"/>
        <rFont val="Calibri"/>
        <family val="2"/>
      </rPr>
      <t>abdallateef@hotmail.com</t>
    </r>
  </si>
  <si>
    <t/>
    <r>
      <rPr>
        <u/>
        <sz val="10.5"/>
        <color theme="10"/>
        <rFont val="Calibri"/>
        <family val="2"/>
      </rPr>
      <t>ALNEGMA</t>
    </r>
  </si>
  <si>
    <t/>
    <r>
      <rPr>
        <u/>
        <sz val="10.5"/>
        <color theme="10"/>
        <rFont val="Calibri"/>
        <family val="2"/>
      </rPr>
      <t>http://www.alaskagift.com</t>
    </r>
  </si>
  <si>
    <t/>
    <r>
      <t xml:space="preserve">JC MARKETING/</t>
    </r>
    <r>
      <rPr>
        <u/>
        <sz val="10.5"/>
        <color theme="10"/>
        <rFont val="Calibri"/>
        <family val="2"/>
      </rPr>
      <t>ALASKAGIFT.COM</t>
    </r>
  </si>
  <si>
    <t/>
    <r>
      <rPr>
        <u/>
        <sz val="10.5"/>
        <color theme="10"/>
        <rFont val="Calibri"/>
        <family val="2"/>
      </rPr>
      <t xml:space="preserve">JC MARKETING</t>
    </r>
  </si>
  <si>
    <t/>
    <r>
      <rPr>
        <u/>
        <sz val="10.5"/>
        <color theme="10"/>
        <rFont val="Calibri"/>
        <family val="2"/>
      </rPr>
      <t>denise@alaskagift.com</t>
    </r>
  </si>
  <si>
    <t/>
    <r>
      <rPr>
        <u/>
        <sz val="10.5"/>
        <color theme="10"/>
        <rFont val="Calibri"/>
        <family val="2"/>
      </rPr>
      <t>http://www.blr.vsnl.net.in</t>
    </r>
  </si>
  <si>
    <t/>
    <r>
      <rPr>
        <u/>
        <sz val="10.5"/>
        <color theme="10"/>
        <rFont val="Calibri"/>
        <family val="2"/>
      </rPr>
      <t>bvabng@blr.vsnl.net.in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</si>
  <si>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其他,办公文具,家具,服装饰物及配件,玩具,玻璃工艺品,电子消费品及信息产品,电子电气产品,礼品及赠品,箱包,鞋,食品,餐厨用具</t>
    </r>
  </si>
  <si>
    <t/>
    <r>
      <rPr>
        <u/>
        <sz val="10.5"/>
        <color theme="10"/>
        <rFont val="Calibri"/>
        <family val="2"/>
      </rPr>
      <t xml:space="preserve">B V ASWATHIAH &amp; BROS</t>
    </r>
  </si>
  <si>
    <t/>
    <r>
      <rPr>
        <u/>
        <sz val="10.5"/>
        <color theme="10"/>
        <rFont val="Calibri"/>
        <family val="2"/>
      </rPr>
      <t>shahqaz1@emirates.net</t>
    </r>
    <r>
      <t>.ae</t>
    </r>
  </si>
  <si>
    <t/>
    <r>
      <rPr>
        <u/>
        <sz val="10.5"/>
        <color theme="10"/>
        <rFont val="Calibri"/>
        <family val="2"/>
      </rPr>
      <t>http://www.iqbalgroup.com</t>
    </r>
  </si>
  <si>
    <t/>
    <r>
      <rPr>
        <u/>
        <sz val="10.5"/>
        <color theme="10"/>
        <rFont val="Calibri"/>
        <family val="2"/>
      </rPr>
      <t xml:space="preserve">IQBAL GROUP OF COMPANIES</t>
    </r>
  </si>
  <si>
    <t/>
    <r>
      <rPr>
        <u/>
        <sz val="10.5"/>
        <color theme="10"/>
        <rFont val="Calibri"/>
        <family val="2"/>
      </rPr>
      <t>dkundi@hotmail.com</t>
    </r>
  </si>
  <si>
    <t/>
    <r>
      <rPr>
        <u/>
        <sz val="10.5"/>
        <color theme="10"/>
        <rFont val="Calibri"/>
        <family val="2"/>
      </rPr>
      <t xml:space="preserve">DSK BUILDING SERVICES</t>
    </r>
  </si>
  <si>
    <t/>
    <r>
      <rPr>
        <u/>
        <sz val="10.5"/>
        <color theme="10"/>
        <rFont val="Calibri"/>
        <family val="2"/>
      </rPr>
      <t xml:space="preserve">KJELLSTROM &amp; PERSSON</t>
    </r>
  </si>
  <si>
    <t/>
    <r>
      <rPr>
        <u/>
        <sz val="10.5"/>
        <color theme="10"/>
        <rFont val="Calibri"/>
        <family val="2"/>
      </rPr>
      <t>http://www.alghaem.com</t>
    </r>
  </si>
  <si>
    <t/>
    <r>
      <rPr>
        <u/>
        <sz val="10.5"/>
        <color theme="10"/>
        <rFont val="Calibri"/>
        <family val="2"/>
      </rPr>
      <t>kpm@alghaem.com</t>
    </r>
  </si>
  <si>
    <t/>
    <r>
      <rPr>
        <u/>
        <sz val="10.5"/>
        <color theme="10"/>
        <rFont val="Calibri"/>
        <family val="2"/>
      </rPr>
      <t xml:space="preserve">AL GHAEM GENERAL TRADING</t>
    </r>
  </si>
  <si>
    <t/>
    <r>
      <rPr>
        <u/>
        <sz val="10.5"/>
        <color theme="10"/>
        <rFont val="Calibri"/>
        <family val="2"/>
      </rPr>
      <t xml:space="preserve">CHEUNG HING TRADING</t>
    </r>
  </si>
  <si>
    <t/>
    <r>
      <rPr>
        <u/>
        <sz val="10.5"/>
        <color theme="10"/>
        <rFont val="Calibri"/>
        <family val="2"/>
      </rPr>
      <t>http://www.chplastic.com</t>
    </r>
  </si>
  <si>
    <t/>
    <r>
      <rPr>
        <u/>
        <sz val="10.5"/>
        <color theme="10"/>
        <rFont val="Calibri"/>
        <family val="2"/>
      </rPr>
      <t>info@chplastic.com</t>
    </r>
  </si>
  <si>
    <t/>
    <r>
      <rPr>
        <u/>
        <sz val="10.5"/>
        <color theme="10"/>
        <rFont val="Calibri"/>
        <family val="2"/>
      </rPr>
      <t xml:space="preserve">ARAKI SHOJI</t>
    </r>
  </si>
  <si>
    <t/>
    <r>
      <rPr>
        <u/>
        <sz val="10.5"/>
        <color theme="10"/>
        <rFont val="Calibri"/>
        <family val="2"/>
      </rPr>
      <t>http://www.kimassi.ol.jp</t>
    </r>
  </si>
  <si>
    <t/>
    <r>
      <rPr>
        <u/>
        <sz val="10.5"/>
        <color theme="10"/>
        <rFont val="Calibri"/>
        <family val="2"/>
      </rPr>
      <t xml:space="preserve">OSWALT RESTAURANT</t>
    </r>
  </si>
  <si>
    <t/>
    <r>
      <rPr>
        <u/>
        <sz val="10.5"/>
        <color theme="10"/>
        <rFont val="Calibri"/>
        <family val="2"/>
      </rPr>
      <t>info@oswalt-okc.com</t>
    </r>
  </si>
  <si>
    <t/>
    <r>
      <rPr>
        <u/>
        <sz val="10.5"/>
        <color theme="10"/>
        <rFont val="Calibri"/>
        <family val="2"/>
      </rPr>
      <t>http://www.oswalt-okc.com</t>
    </r>
  </si>
  <si>
    <t/>
    <r>
      <rPr>
        <u/>
        <sz val="10.5"/>
        <color theme="10"/>
        <rFont val="Calibri"/>
        <family val="2"/>
      </rPr>
      <t>http://www.taisun.com.sg</t>
    </r>
  </si>
  <si>
    <t/>
    <r>
      <rPr>
        <u/>
        <sz val="10.5"/>
        <color theme="10"/>
        <rFont val="Calibri"/>
        <family val="2"/>
      </rPr>
      <t xml:space="preserve">TAI SUN PAPER PRODUCTS</t>
    </r>
  </si>
  <si>
    <t/>
    <r>
      <rPr>
        <u/>
        <sz val="10.5"/>
        <color theme="10"/>
        <rFont val="Calibri"/>
        <family val="2"/>
      </rPr>
      <t>info@taisun.com.sg</t>
    </r>
  </si>
  <si>
    <t/>
    <r>
      <rPr>
        <u/>
        <sz val="10.5"/>
        <color theme="10"/>
        <rFont val="Calibri"/>
        <family val="2"/>
      </rPr>
      <t xml:space="preserve">HAYEK FOR ENGINEERNIG &amp; TRADING</t>
    </r>
  </si>
  <si>
    <t/>
    <r>
      <rPr>
        <u/>
        <sz val="10.5"/>
        <color theme="10"/>
        <rFont val="Calibri"/>
        <family val="2"/>
      </rPr>
      <t>m.f.alhayek@mail.sy</t>
    </r>
  </si>
  <si>
    <t/>
    <r>
      <rPr>
        <u/>
        <sz val="10.5"/>
        <color theme="10"/>
        <rFont val="Calibri"/>
        <family val="2"/>
      </rPr>
      <t xml:space="preserve">ALL JAPAN WHOLESALERS ASSOCIATION</t>
    </r>
  </si>
  <si>
    <t/>
    <r>
      <rPr>
        <u/>
        <sz val="10.5"/>
        <color theme="10"/>
        <rFont val="Calibri"/>
        <family val="2"/>
      </rPr>
      <t>http://www.alfaco.com</t>
    </r>
  </si>
  <si>
    <t/>
    <r>
      <rPr>
        <u/>
        <sz val="10.5"/>
        <color theme="10"/>
        <rFont val="Calibri"/>
        <family val="2"/>
      </rPr>
      <t>roger@alfaco.com</t>
    </r>
  </si>
  <si>
    <t/>
    <r>
      <rPr>
        <u/>
        <sz val="10.5"/>
        <color theme="10"/>
        <rFont val="Calibri"/>
        <family val="2"/>
      </rPr>
      <t xml:space="preserve">ALFA INTERNATIONAL</t>
    </r>
  </si>
  <si>
    <t/>
    <r>
      <rPr>
        <u/>
        <sz val="10.5"/>
        <color theme="10"/>
        <rFont val="Calibri"/>
        <family val="2"/>
      </rPr>
      <t>http://www.gsab-mabu.se</t>
    </r>
  </si>
  <si>
    <t/>
    <r>
      <rPr>
        <u/>
        <sz val="10.5"/>
        <color theme="10"/>
        <rFont val="Calibri"/>
        <family val="2"/>
      </rPr>
      <t>kontakt.gsab@gsab-mabu.se</t>
    </r>
  </si>
  <si>
    <t/>
    <r>
      <rPr>
        <u/>
        <sz val="10.5"/>
        <color theme="10"/>
        <rFont val="Calibri"/>
        <family val="2"/>
      </rPr>
      <t>GSAB-MABU</t>
    </r>
  </si>
  <si>
    <t/>
    <r>
      <rPr>
        <u/>
        <sz val="10.5"/>
        <color theme="10"/>
        <rFont val="Calibri"/>
        <family val="2"/>
      </rPr>
      <t>grl.meubles@wanadoo.fr</t>
    </r>
  </si>
  <si>
    <t/>
    <r>
      <rPr>
        <u/>
        <sz val="10.5"/>
        <color theme="10"/>
        <rFont val="Calibri"/>
        <family val="2"/>
      </rPr>
      <t xml:space="preserve">MEUBLES GRL SELECTION</t>
    </r>
  </si>
  <si>
    <t/>
    <r>
      <rPr>
        <u/>
        <sz val="10.5"/>
        <color theme="10"/>
        <rFont val="Calibri"/>
        <family val="2"/>
      </rPr>
      <t>http://www.supplyside.com</t>
    </r>
  </si>
  <si>
    <t/>
    <r>
      <rPr>
        <u/>
        <sz val="10.5"/>
        <color theme="10"/>
        <rFont val="Calibri"/>
        <family val="2"/>
      </rPr>
      <t>supplyside@mindspring.com</t>
    </r>
  </si>
  <si>
    <t/>
    <r>
      <rPr>
        <u/>
        <sz val="10.5"/>
        <color theme="10"/>
        <rFont val="Calibri"/>
        <family val="2"/>
      </rPr>
      <t xml:space="preserve">SUPPLY SIDE</t>
    </r>
  </si>
  <si>
    <t/>
    <r>
      <rPr>
        <u/>
        <sz val="10.5"/>
        <color theme="10"/>
        <rFont val="Calibri"/>
        <family val="2"/>
      </rPr>
      <t xml:space="preserve">BOHEME DOREE</t>
    </r>
  </si>
  <si>
    <t/>
    <r>
      <rPr>
        <u/>
        <sz val="10.5"/>
        <color theme="10"/>
        <rFont val="Calibri"/>
        <family val="2"/>
      </rPr>
      <t xml:space="preserve">METRO GROUP BUYING HK LIMITED SHANGHAI REPRESENTATIVE OFFICE</t>
    </r>
  </si>
  <si>
    <t/>
    <r>
      <rPr>
        <u/>
        <sz val="10.5"/>
        <color theme="10"/>
        <rFont val="Calibri"/>
        <family val="2"/>
      </rPr>
      <t>http://www.metro-mgb.com.cn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</si>
  <si>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个人护理用具,其他,医药保健品及医疗器械,园林用品,家具,家居用品,工艺陶瓷,建筑及装饰材料,玻璃工艺品,箱包,鞋,食品,餐厨用具</t>
    </r>
  </si>
  <si>
    <t/>
    <r>
      <rPr>
        <u/>
        <sz val="10.5"/>
        <color theme="10"/>
        <rFont val="Calibri"/>
        <family val="2"/>
      </rPr>
      <t>roseangel.xia@metro-mgb.com.cn</t>
    </r>
  </si>
  <si>
    <t/>
    <r>
      <rPr>
        <u/>
        <sz val="10.5"/>
        <color theme="10"/>
        <rFont val="Calibri"/>
        <family val="2"/>
      </rPr>
      <t xml:space="preserve">SUPREME PAPER AND PLASTIC</t>
    </r>
  </si>
  <si>
    <t/>
    <r>
      <rPr>
        <u/>
        <sz val="10.5"/>
        <color theme="10"/>
        <rFont val="Calibri"/>
        <family val="2"/>
      </rPr>
      <t xml:space="preserve">NOURA KISH TRADING</t>
    </r>
  </si>
  <si>
    <t/>
    <r>
      <rPr>
        <u/>
        <sz val="10.5"/>
        <color theme="10"/>
        <rFont val="Calibri"/>
        <family val="2"/>
      </rPr>
      <t>http://www.nourakish.com</t>
    </r>
  </si>
  <si>
    <t/>
    <r>
      <rPr>
        <u/>
        <sz val="10.5"/>
        <color theme="10"/>
        <rFont val="Calibri"/>
        <family val="2"/>
      </rPr>
      <t>happyllent@yahoo.com</t>
    </r>
  </si>
  <si>
    <t/>
    <r>
      <rPr>
        <u/>
        <sz val="10.5"/>
        <color theme="10"/>
        <rFont val="Calibri"/>
        <family val="2"/>
      </rPr>
      <t xml:space="preserve">JACK BASKET IMPORTS</t>
    </r>
  </si>
  <si>
    <t/>
    <r>
      <rPr>
        <u/>
        <sz val="10.5"/>
        <color theme="10"/>
        <rFont val="Calibri"/>
        <family val="2"/>
      </rPr>
      <t>txstyles@hotmail.com</t>
    </r>
  </si>
  <si>
    <t/>
    <r>
      <rPr>
        <u/>
        <sz val="10.5"/>
        <color theme="10"/>
        <rFont val="Calibri"/>
        <family val="2"/>
      </rPr>
      <t xml:space="preserve">H S TRADING</t>
    </r>
  </si>
  <si>
    <t/>
    <r>
      <rPr>
        <u/>
        <sz val="10.5"/>
        <color theme="10"/>
        <rFont val="Calibri"/>
        <family val="2"/>
      </rPr>
      <t xml:space="preserve">PW INTERNATIONAL</t>
    </r>
  </si>
  <si>
    <t/>
    <r>
      <rPr>
        <u/>
        <sz val="10.5"/>
        <color theme="10"/>
        <rFont val="Calibri"/>
        <family val="2"/>
      </rPr>
      <t>pw-international@wanadoo.fr</t>
    </r>
  </si>
  <si>
    <t/>
    <r>
      <rPr>
        <u/>
        <sz val="10.5"/>
        <color theme="10"/>
        <rFont val="Calibri"/>
        <family val="2"/>
      </rPr>
      <t>http://www.pwinternational.fr</t>
    </r>
  </si>
  <si>
    <t/>
    <r>
      <rPr>
        <u/>
        <sz val="10.5"/>
        <color theme="10"/>
        <rFont val="Calibri"/>
        <family val="2"/>
      </rPr>
      <t>lanecapt@netvigator.com</t>
    </r>
  </si>
  <si>
    <t/>
    <r>
      <rPr>
        <u/>
        <sz val="10.5"/>
        <color theme="10"/>
        <rFont val="Calibri"/>
        <family val="2"/>
      </rPr>
      <t xml:space="preserve">LANE CAPITAL</t>
    </r>
  </si>
  <si>
    <t/>
    <r>
      <rPr>
        <u/>
        <sz val="10.5"/>
        <color theme="10"/>
        <rFont val="Calibri"/>
        <family val="2"/>
      </rPr>
      <t>http://www.lanecapt.com.hk</t>
    </r>
  </si>
  <si>
    <t/>
    <r>
      <rPr>
        <u/>
        <sz val="10.5"/>
        <color theme="10"/>
        <rFont val="Calibri"/>
        <family val="2"/>
      </rPr>
      <t xml:space="preserve">DAIVIE EXPORTS</t>
    </r>
  </si>
  <si>
    <t/>
    <r>
      <rPr>
        <u/>
        <sz val="10.5"/>
        <color theme="10"/>
        <rFont val="Calibri"/>
        <family val="2"/>
      </rPr>
      <t>info@daivie.com</t>
    </r>
  </si>
  <si>
    <t/>
    <r>
      <rPr>
        <u/>
        <sz val="10.5"/>
        <color theme="10"/>
        <rFont val="Calibri"/>
        <family val="2"/>
      </rPr>
      <t>http://www.daivie.com</t>
    </r>
  </si>
  <si>
    <t/>
    <r>
      <rPr>
        <u/>
        <sz val="10.5"/>
        <color theme="10"/>
        <rFont val="Calibri"/>
        <family val="2"/>
      </rPr>
      <t>http://www.sana-enterprises.com</t>
    </r>
  </si>
  <si>
    <t/>
    <r>
      <rPr>
        <u/>
        <sz val="10.5"/>
        <color theme="10"/>
        <rFont val="Calibri"/>
        <family val="2"/>
      </rPr>
      <t xml:space="preserve">SANA ENTERPRISES</t>
    </r>
  </si>
  <si>
    <t/>
    <r>
      <rPr>
        <u/>
        <sz val="10.5"/>
        <color theme="10"/>
        <rFont val="Calibri"/>
        <family val="2"/>
      </rPr>
      <t>sanaent@aol.com</t>
    </r>
  </si>
  <si>
    <t/>
    <r>
      <rPr>
        <u/>
        <sz val="10.5"/>
        <color theme="10"/>
        <rFont val="Calibri"/>
        <family val="2"/>
      </rPr>
      <t xml:space="preserve">ATMACA ELEKTRONIK SAN LTD STI</t>
    </r>
  </si>
  <si>
    <t/>
    <r>
      <rPr>
        <u/>
        <sz val="10.5"/>
        <color theme="10"/>
        <rFont val="Calibri"/>
        <family val="2"/>
      </rPr>
      <t>atmacael@superonline.com</t>
    </r>
  </si>
  <si>
    <t/>
    <r>
      <rPr>
        <u/>
        <sz val="10.5"/>
        <color theme="10"/>
        <rFont val="Calibri"/>
        <family val="2"/>
      </rPr>
      <t>http://www.sunnyatmaca.com</t>
    </r>
  </si>
  <si>
    <t/>
    <r>
      <rPr>
        <u/>
        <sz val="10.5"/>
        <color theme="10"/>
        <rFont val="Calibri"/>
        <family val="2"/>
      </rPr>
      <t xml:space="preserve">AL MA</t>
    </r>
  </si>
  <si>
    <t/>
    <r>
      <rPr>
        <u/>
        <sz val="10.5"/>
        <color theme="10"/>
        <rFont val="Calibri"/>
        <family val="2"/>
      </rPr>
      <t>info@alma-tec.com</t>
    </r>
  </si>
  <si>
    <t/>
    <r>
      <rPr>
        <u/>
        <sz val="10.5"/>
        <color theme="10"/>
        <rFont val="Calibri"/>
        <family val="2"/>
      </rPr>
      <t>http://www.alma-tec.com</t>
    </r>
  </si>
  <si>
    <t/>
    <r>
      <rPr>
        <u/>
        <sz val="10.5"/>
        <color theme="10"/>
        <rFont val="Calibri"/>
        <family val="2"/>
      </rPr>
      <t xml:space="preserve">BEATRICE HOME FASHIONS</t>
    </r>
  </si>
  <si>
    <t/>
    <r>
      <rPr>
        <u/>
        <sz val="10.5"/>
        <color theme="10"/>
        <rFont val="Calibri"/>
        <family val="2"/>
      </rPr>
      <t>dhsalhion@aol.com</t>
    </r>
  </si>
  <si>
    <t/>
    <r>
      <rPr>
        <u/>
        <sz val="10.5"/>
        <color theme="10"/>
        <rFont val="Calibri"/>
        <family val="2"/>
      </rPr>
      <t xml:space="preserve">OSKARIN HELAT</t>
    </r>
  </si>
  <si>
    <t/>
    <r>
      <rPr>
        <u/>
        <sz val="10.5"/>
        <color theme="10"/>
        <rFont val="Calibri"/>
        <family val="2"/>
      </rPr>
      <t>http://www.oskarinhelat.fi</t>
    </r>
  </si>
  <si>
    <t/>
    <r>
      <rPr>
        <u/>
        <sz val="10.5"/>
        <color theme="10"/>
        <rFont val="Calibri"/>
        <family val="2"/>
      </rPr>
      <t xml:space="preserve">SHUN FAI ENTERPRISES</t>
    </r>
  </si>
  <si>
    <t/>
    <r>
      <rPr>
        <u/>
        <sz val="10.5"/>
        <color theme="10"/>
        <rFont val="Calibri"/>
        <family val="2"/>
      </rPr>
      <t>shunfai@netvigator.com</t>
    </r>
  </si>
  <si>
    <t/>
    <r>
      <rPr>
        <u/>
        <sz val="10.5"/>
        <color theme="10"/>
        <rFont val="Calibri"/>
        <family val="2"/>
      </rPr>
      <t>http://www.photos.yahoo.com</t>
    </r>
  </si>
  <si>
    <t/>
    <r>
      <rPr>
        <u/>
        <sz val="10.5"/>
        <color theme="10"/>
        <rFont val="Calibri"/>
        <family val="2"/>
      </rPr>
      <t>rain5767@aol.com</t>
    </r>
  </si>
  <si>
    <t/>
    <r>
      <rPr>
        <u/>
        <sz val="10.5"/>
        <color theme="10"/>
        <rFont val="Calibri"/>
        <family val="2"/>
      </rPr>
      <t xml:space="preserve">RAINBOW WHOLESALE</t>
    </r>
  </si>
  <si>
    <t/>
    <r>
      <rPr>
        <u/>
        <sz val="10.5"/>
        <color theme="10"/>
        <rFont val="Calibri"/>
        <family val="2"/>
      </rPr>
      <t>http://www.rainbowwholesale.com</t>
    </r>
  </si>
  <si>
    <t/>
    <r>
      <rPr>
        <u/>
        <sz val="10.5"/>
        <color theme="10"/>
        <rFont val="Calibri"/>
        <family val="2"/>
      </rPr>
      <t>http://www.fastdirections.com</t>
    </r>
  </si>
  <si>
    <t/>
    <r>
      <rPr>
        <u/>
        <sz val="10.5"/>
        <color theme="10"/>
        <rFont val="Calibri"/>
        <family val="2"/>
      </rPr>
      <t>info@fastdirections.com</t>
    </r>
  </si>
  <si>
    <t/>
    <r>
      <rPr>
        <u/>
        <sz val="10.5"/>
        <color theme="10"/>
        <rFont val="Calibri"/>
        <family val="2"/>
      </rPr>
      <t xml:space="preserve">FAST DIRECTIONS</t>
    </r>
  </si>
  <si>
    <t/>
    <r>
      <rPr>
        <u/>
        <sz val="10.5"/>
        <color theme="10"/>
        <rFont val="Calibri"/>
        <family val="2"/>
      </rPr>
      <t xml:space="preserve">MOELLER &amp; LANDSCHULTZ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</si>
  <si>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办公文具,化工产品,大型机械及设备,家具,家用纺织品,工具,玩具,玻璃工艺品,电子消费品及信息产品,餐厨用具</t>
    </r>
  </si>
  <si>
    <t/>
    <r>
      <rPr>
        <u/>
        <sz val="10.5"/>
        <color theme="10"/>
        <rFont val="Calibri"/>
        <family val="2"/>
      </rPr>
      <t>ERA</t>
    </r>
  </si>
  <si>
    <t/>
    <r>
      <rPr>
        <u/>
        <sz val="10.5"/>
        <color theme="10"/>
        <rFont val="Calibri"/>
        <family val="2"/>
      </rPr>
      <t>http://www.era.fr</t>
    </r>
  </si>
  <si>
    <t/>
    <r>
      <rPr>
        <u/>
        <sz val="10.5"/>
        <color theme="10"/>
        <rFont val="Calibri"/>
        <family val="2"/>
      </rPr>
      <t>srlera@wanadoo.fr</t>
    </r>
  </si>
  <si>
    <t/>
    <r>
      <rPr>
        <u/>
        <sz val="10.5"/>
        <color theme="10"/>
        <rFont val="Calibri"/>
        <family val="2"/>
      </rPr>
      <t xml:space="preserve">ALITALIA COMMERCIAL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</si>
  <si>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五金,其他,办公文具,化工产品,家用电器,工程机械,建筑及装饰材料,照明产品,电子消费品及信息产品,鞋,食品,餐厨用具</t>
    </r>
  </si>
  <si>
    <t/>
    <r>
      <rPr>
        <u/>
        <sz val="10.5"/>
        <color theme="10"/>
        <rFont val="Calibri"/>
        <family val="2"/>
      </rPr>
      <t>binks@netasia.net</t>
    </r>
  </si>
  <si>
    <t/>
    <r>
      <rPr>
        <u/>
        <sz val="10.5"/>
        <color theme="10"/>
        <rFont val="Calibri"/>
        <family val="2"/>
      </rPr>
      <t>http://www.netasia.net</t>
    </r>
  </si>
  <si>
    <t/>
    <r>
      <rPr>
        <u/>
        <sz val="10.5"/>
        <color theme="10"/>
        <rFont val="Calibri"/>
        <family val="2"/>
      </rPr>
      <t>http://www.peaktop-la.com</t>
    </r>
  </si>
  <si>
    <t/>
    <r>
      <rPr>
        <u/>
        <sz val="10.5"/>
        <color theme="10"/>
        <rFont val="Calibri"/>
        <family val="2"/>
      </rPr>
      <t xml:space="preserve">PT INDOGIFTS</t>
    </r>
  </si>
  <si>
    <t/>
    <r>
      <rPr>
        <u/>
        <sz val="10.5"/>
        <color theme="10"/>
        <rFont val="Calibri"/>
        <family val="2"/>
      </rPr>
      <t>royalheirlooms@aol.com</t>
    </r>
  </si>
  <si>
    <t/>
    <r>
      <rPr>
        <u/>
        <sz val="10.5"/>
        <color theme="10"/>
        <rFont val="Calibri"/>
        <family val="2"/>
      </rPr>
      <t>soleary@chm.iol.ie</t>
    </r>
  </si>
  <si>
    <t/>
    <r>
      <rPr>
        <u/>
        <sz val="10.5"/>
        <color theme="10"/>
        <rFont val="Calibri"/>
        <family val="2"/>
      </rPr>
      <t>http://www.chm.iol.ie</t>
    </r>
  </si>
  <si>
    <t/>
    <r>
      <rPr>
        <u/>
        <sz val="10.5"/>
        <color theme="10"/>
        <rFont val="Calibri"/>
        <family val="2"/>
      </rPr>
      <t xml:space="preserve">C H M</t>
    </r>
  </si>
  <si>
    <t/>
    <r>
      <rPr>
        <u/>
        <sz val="10.5"/>
        <color theme="10"/>
        <rFont val="Calibri"/>
        <family val="2"/>
      </rPr>
      <t xml:space="preserve">LA ECONOMICA AGENCIA MERZ</t>
    </r>
  </si>
  <si>
    <t/>
    <r>
      <rPr>
        <u/>
        <sz val="10.5"/>
        <color theme="10"/>
        <rFont val="Calibri"/>
        <family val="2"/>
      </rPr>
      <t>http://www.atlantic-inc.com</t>
    </r>
  </si>
  <si>
    <t/>
    <r>
      <rPr>
        <u/>
        <sz val="10.5"/>
        <color theme="10"/>
        <rFont val="Calibri"/>
        <family val="2"/>
      </rPr>
      <t>ATLANTIC</t>
    </r>
  </si>
  <si>
    <t/>
    <r>
      <rPr>
        <u/>
        <sz val="10.5"/>
        <color theme="10"/>
        <rFont val="Calibri"/>
        <family val="2"/>
      </rPr>
      <t>sunny@atlantic-inc.com</t>
    </r>
  </si>
  <si>
    <t/>
    <r>
      <rPr>
        <u/>
        <sz val="10.5"/>
        <color theme="10"/>
        <rFont val="Calibri"/>
        <family val="2"/>
      </rPr>
      <t xml:space="preserve">MOHAMMED EXPORT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</si>
  <si>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医药保健品及医疗器械,家具,家用纺织品,工艺陶瓷,服装饰物及配件,照明产品,玩具,箱包,钟表眼镜,餐厨用具</t>
    </r>
  </si>
  <si>
    <t/>
    <r>
      <rPr>
        <u/>
        <sz val="10.5"/>
        <color theme="10"/>
        <rFont val="Calibri"/>
        <family val="2"/>
      </rPr>
      <t>NIXTREND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</si>
  <si>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五金,其他,医药保健品及医疗器械,园林用品,大型机械及设备,家用电器,工具,工程机械,建筑及装饰材料,照明产品,餐厨用具</t>
    </r>
  </si>
  <si>
    <t/>
    <r>
      <rPr>
        <u/>
        <sz val="10.5"/>
        <color theme="10"/>
        <rFont val="Calibri"/>
        <family val="2"/>
      </rPr>
      <t>http://www.nixtrend.com</t>
    </r>
  </si>
  <si>
    <t/>
    <r>
      <rPr>
        <u/>
        <sz val="10.5"/>
        <color theme="10"/>
        <rFont val="Calibri"/>
        <family val="2"/>
      </rPr>
      <t>frscom@d1.dion.ne.jp</t>
    </r>
  </si>
  <si>
    <t/>
    <r>
      <rPr>
        <u/>
        <sz val="10.5"/>
        <color theme="10"/>
        <rFont val="Calibri"/>
        <family val="2"/>
      </rPr>
      <t xml:space="preserve">AICHI SHOKUNIKU SHIJO</t>
    </r>
  </si>
  <si>
    <t/>
    <r>
      <rPr>
        <u/>
        <sz val="10.5"/>
        <color theme="10"/>
        <rFont val="Calibri"/>
        <family val="2"/>
      </rPr>
      <t>http://www.d1.dion.ne.jp</t>
    </r>
  </si>
  <si>
    <t/>
    <r>
      <rPr>
        <u/>
        <sz val="10.5"/>
        <color theme="10"/>
        <rFont val="Calibri"/>
        <family val="2"/>
      </rPr>
      <t xml:space="preserve">SHIN HUNG TELECOM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</si>
  <si>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体育及旅游休闲用品,其他,医药保健品及医疗器械,园林用品,家具,家用电器,家用纺织品,建筑及装饰材料,玻璃工艺品,箱包,节日用品,鞋,餐厨用具</t>
    </r>
  </si>
  <si>
    <t/>
    <r>
      <rPr>
        <u/>
        <sz val="10.5"/>
        <color theme="10"/>
        <rFont val="Calibri"/>
        <family val="2"/>
      </rPr>
      <t>http://www.shtelcom.com</t>
    </r>
  </si>
  <si>
    <t/>
    <r>
      <rPr>
        <u/>
        <sz val="10.5"/>
        <color theme="10"/>
        <rFont val="Calibri"/>
        <family val="2"/>
      </rPr>
      <t>http://www.ttint.com</t>
    </r>
  </si>
  <si>
    <t/>
    <r>
      <rPr>
        <u/>
        <sz val="10.5"/>
        <color theme="10"/>
        <rFont val="Calibri"/>
        <family val="2"/>
      </rPr>
      <t>koohjh@kornet.net</t>
    </r>
  </si>
  <si>
    <t/>
    <r>
      <rPr>
        <u/>
        <sz val="10.5"/>
        <color theme="10"/>
        <rFont val="Calibri"/>
        <family val="2"/>
      </rPr>
      <t xml:space="preserve">T T 国际贸易公司</t>
    </r>
  </si>
  <si>
    <t/>
    <r>
      <rPr>
        <u/>
        <sz val="10.5"/>
        <color theme="10"/>
        <rFont val="Calibri"/>
        <family val="2"/>
      </rPr>
      <t xml:space="preserve">SPURRY &amp; ASSOCS</t>
    </r>
  </si>
  <si>
    <t/>
    <r>
      <rPr>
        <u/>
        <sz val="10.5"/>
        <color theme="10"/>
        <rFont val="Calibri"/>
        <family val="2"/>
      </rPr>
      <t>http://www.spurry.net</t>
    </r>
  </si>
  <si>
    <t/>
    <r>
      <rPr>
        <u/>
        <sz val="10.5"/>
        <color theme="10"/>
        <rFont val="Calibri"/>
        <family val="2"/>
      </rPr>
      <t>http://www.sunwavecorp.com.hk</t>
    </r>
  </si>
  <si>
    <t/>
    <r>
      <rPr>
        <u/>
        <sz val="10.5"/>
        <color theme="10"/>
        <rFont val="Calibri"/>
        <family val="2"/>
      </rPr>
      <t>sunwave@hknet.com</t>
    </r>
  </si>
  <si>
    <t/>
    <r>
      <rPr>
        <u/>
        <sz val="10.5"/>
        <color theme="10"/>
        <rFont val="Calibri"/>
        <family val="2"/>
      </rPr>
      <t>admin@sagetra.com</t>
    </r>
  </si>
  <si>
    <t/>
    <r>
      <rPr>
        <u/>
        <sz val="10.5"/>
        <color theme="10"/>
        <rFont val="Calibri"/>
        <family val="2"/>
      </rPr>
      <t>http://www.sagetra.com</t>
    </r>
  </si>
  <si>
    <t/>
    <r>
      <rPr>
        <u/>
        <sz val="10.5"/>
        <color theme="10"/>
        <rFont val="Calibri"/>
        <family val="2"/>
      </rPr>
      <t>SAGETRA</t>
    </r>
  </si>
  <si>
    <t/>
    <r>
      <rPr>
        <u/>
        <sz val="10.5"/>
        <color theme="10"/>
        <rFont val="Calibri"/>
        <family val="2"/>
      </rPr>
      <t>http://www.bonchef.com</t>
    </r>
  </si>
  <si>
    <t/>
    <r>
      <rPr>
        <u/>
        <sz val="10.5"/>
        <color theme="10"/>
        <rFont val="Calibri"/>
        <family val="2"/>
      </rPr>
      <t xml:space="preserve">BON CHEF</t>
    </r>
  </si>
  <si>
    <t/>
    <r>
      <rPr>
        <u/>
        <sz val="10.5"/>
        <color theme="10"/>
        <rFont val="Calibri"/>
        <family val="2"/>
      </rPr>
      <t>management@protecta.gr</t>
    </r>
  </si>
  <si>
    <t/>
    <r>
      <rPr>
        <u/>
        <sz val="10.5"/>
        <color theme="10"/>
        <rFont val="Calibri"/>
        <family val="2"/>
      </rPr>
      <t>http://www.protecta.gr</t>
    </r>
  </si>
  <si>
    <t/>
    <r>
      <rPr>
        <u/>
        <sz val="10.5"/>
        <color theme="10"/>
        <rFont val="Calibri"/>
        <family val="2"/>
      </rPr>
      <t>PROTECTA</t>
    </r>
  </si>
  <si>
    <t/>
    <r>
      <rPr>
        <u/>
        <sz val="10.5"/>
        <color theme="10"/>
        <rFont val="Calibri"/>
        <family val="2"/>
      </rPr>
      <t>nirosol@walla.co</t>
    </r>
    <r>
      <t>.il</t>
    </r>
  </si>
  <si>
    <t/>
    <r>
      <rPr>
        <u/>
        <sz val="10.5"/>
        <color theme="10"/>
        <rFont val="Calibri"/>
        <family val="2"/>
      </rPr>
      <t>NIROSOL</t>
    </r>
  </si>
  <si>
    <t/>
    <r>
      <rPr>
        <u/>
        <sz val="10.5"/>
        <color theme="10"/>
        <rFont val="Calibri"/>
        <family val="2"/>
      </rPr>
      <t>http://www.nirsol.co.il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</si>
  <si>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其他,家具,建筑及装饰材料,服装饰物及配件,玩具,玻璃工艺品,节日用品,餐厨用具</t>
    </r>
  </si>
  <si>
    <t/>
    <r>
      <rPr>
        <u/>
        <sz val="10.5"/>
        <color theme="10"/>
        <rFont val="Calibri"/>
        <family val="2"/>
      </rPr>
      <t>fdltd@utinet.com</t>
    </r>
  </si>
  <si>
    <t/>
    <r>
      <rPr>
        <u/>
        <sz val="10.5"/>
        <color theme="10"/>
        <rFont val="Calibri"/>
        <family val="2"/>
      </rPr>
      <t xml:space="preserve">FRANCE DECOR</t>
    </r>
  </si>
  <si>
    <t/>
    <r>
      <rPr>
        <u/>
        <sz val="10.5"/>
        <color theme="10"/>
        <rFont val="Calibri"/>
        <family val="2"/>
      </rPr>
      <t>http://www.utinet.com</t>
    </r>
  </si>
  <si>
    <t/>
    <r>
      <rPr>
        <u/>
        <sz val="10.5"/>
        <color theme="10"/>
        <rFont val="Calibri"/>
        <family val="2"/>
      </rPr>
      <t xml:space="preserve">PRESTIGE HAUSHALTSWAREN</t>
    </r>
  </si>
  <si>
    <t/>
    <r>
      <rPr>
        <u/>
        <sz val="10.5"/>
        <color theme="10"/>
        <rFont val="Calibri"/>
        <family val="2"/>
      </rPr>
      <t>http://www.parrs.co.uk</t>
    </r>
  </si>
  <si>
    <t/>
    <r>
      <rPr>
        <u/>
        <sz val="10.5"/>
        <color theme="10"/>
        <rFont val="Calibri"/>
        <family val="2"/>
      </rPr>
      <t>sales@parrs.co.uk</t>
    </r>
  </si>
  <si>
    <t/>
    <r>
      <rPr>
        <u/>
        <sz val="10.5"/>
        <color theme="10"/>
        <rFont val="Calibri"/>
        <family val="2"/>
      </rPr>
      <t xml:space="preserve">F PARR</t>
    </r>
  </si>
  <si>
    <t/>
    <r>
      <rPr>
        <u/>
        <sz val="10.5"/>
        <color theme="10"/>
        <rFont val="Calibri"/>
        <family val="2"/>
      </rPr>
      <t xml:space="preserve">P PATEL GROUP</t>
    </r>
  </si>
  <si>
    <t/>
    <r>
      <rPr>
        <u/>
        <sz val="10.5"/>
        <color theme="10"/>
        <rFont val="Calibri"/>
        <family val="2"/>
      </rPr>
      <t>pramukhconsultancy@yahoo.co.in</t>
    </r>
  </si>
  <si>
    <t/>
    <r>
      <rPr>
        <u/>
        <sz val="10.5"/>
        <color theme="10"/>
        <rFont val="Calibri"/>
        <family val="2"/>
      </rPr>
      <t>sindby@sindby.dk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</si>
  <si>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其他,化工产品,卫浴设备,大型机械及设备,家具,工具,摩托车,照明产品,玩具,餐厨用具</t>
    </r>
  </si>
  <si>
    <t/>
    <r>
      <rPr>
        <u/>
        <sz val="10.5"/>
        <color theme="10"/>
        <rFont val="Calibri"/>
        <family val="2"/>
      </rPr>
      <t>http://www.sindby.dk</t>
    </r>
  </si>
  <si>
    <t/>
    <r>
      <rPr>
        <u/>
        <sz val="10.5"/>
        <color theme="10"/>
        <rFont val="Calibri"/>
        <family val="2"/>
      </rPr>
      <t xml:space="preserve">SINDBY &amp;</t>
    </r>
  </si>
  <si>
    <t/>
    <r>
      <rPr>
        <u/>
        <sz val="10.5"/>
        <color theme="10"/>
        <rFont val="Calibri"/>
        <family val="2"/>
      </rPr>
      <t>http://www.altawheedco.com</t>
    </r>
  </si>
  <si>
    <t/>
    <r>
      <rPr>
        <u/>
        <sz val="10.5"/>
        <color theme="10"/>
        <rFont val="Calibri"/>
        <family val="2"/>
      </rPr>
      <t>altawheed@altawheedco.com</t>
    </r>
  </si>
  <si>
    <t/>
    <r>
      <rPr>
        <u/>
        <sz val="10.5"/>
        <color theme="10"/>
        <rFont val="Calibri"/>
        <family val="2"/>
      </rPr>
      <t xml:space="preserve">ALTAWHEED TRADING &amp; CONSTRUCTION CO S A E</t>
    </r>
  </si>
  <si>
    <t/>
    <r>
      <rPr>
        <u/>
        <sz val="10.5"/>
        <color theme="10"/>
        <rFont val="Calibri"/>
        <family val="2"/>
      </rPr>
      <t>aalkhalil@zol.co</t>
    </r>
    <r>
      <t>.zw</t>
    </r>
  </si>
  <si>
    <t/>
    <r>
      <rPr>
        <u/>
        <sz val="10.5"/>
        <color theme="10"/>
        <rFont val="Calibri"/>
        <family val="2"/>
      </rPr>
      <t xml:space="preserve">SILVERBERG INVESTMENTS</t>
    </r>
  </si>
  <si>
    <t/>
    <r>
      <rPr>
        <u/>
        <sz val="10.5"/>
        <color theme="10"/>
        <rFont val="Calibri"/>
        <family val="2"/>
      </rPr>
      <t>brindford8@pacific.net.sg</t>
    </r>
  </si>
  <si>
    <t/>
    <r>
      <rPr>
        <u/>
        <sz val="10.5"/>
        <color theme="10"/>
        <rFont val="Calibri"/>
        <family val="2"/>
      </rPr>
      <t>BRINDFORD</t>
    </r>
  </si>
  <si>
    <t/>
    <r>
      <rPr>
        <u/>
        <sz val="10.5"/>
        <color theme="10"/>
        <rFont val="Calibri"/>
        <family val="2"/>
      </rPr>
      <t xml:space="preserve">NEW CENTURY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</si>
  <si>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其他,医药保健品及医疗器械,家具,家居装饰品,建筑及装饰材料,钟表眼镜,餐厨用具</t>
    </r>
  </si>
  <si>
    <t/>
    <r>
      <rPr>
        <u/>
        <sz val="10.5"/>
        <color theme="10"/>
        <rFont val="Calibri"/>
        <family val="2"/>
      </rPr>
      <t>dwongsj@yahoo.com</t>
    </r>
  </si>
  <si>
    <t/>
    <r>
      <rPr>
        <u/>
        <sz val="10.5"/>
        <color theme="10"/>
        <rFont val="Calibri"/>
        <family val="2"/>
      </rPr>
      <t xml:space="preserve">HAGENS BOUWMATERIALEN</t>
    </r>
  </si>
  <si>
    <t/>
    <r>
      <rPr>
        <u/>
        <sz val="10.5"/>
        <color theme="10"/>
        <rFont val="Calibri"/>
        <family val="2"/>
      </rPr>
      <t>http://www.inado.nl</t>
    </r>
  </si>
  <si>
    <t/>
    <r>
      <rPr>
        <u/>
        <sz val="10.5"/>
        <color theme="10"/>
        <rFont val="Calibri"/>
        <family val="2"/>
      </rPr>
      <t xml:space="preserve">RD TECHNOSYS</t>
    </r>
  </si>
  <si>
    <t/>
    <r>
      <rPr>
        <u/>
        <sz val="10.5"/>
        <color theme="10"/>
        <rFont val="Calibri"/>
        <family val="2"/>
      </rPr>
      <t>rdserve1@hotmail.com</t>
    </r>
  </si>
  <si>
    <t/>
    <r>
      <rPr>
        <u/>
        <sz val="10.5"/>
        <color theme="10"/>
        <rFont val="Calibri"/>
        <family val="2"/>
      </rPr>
      <t>http://www.signaturecrystal.com</t>
    </r>
  </si>
  <si>
    <t/>
    <r>
      <rPr>
        <u/>
        <sz val="10.5"/>
        <color theme="10"/>
        <rFont val="Calibri"/>
        <family val="2"/>
      </rPr>
      <t>annakongca@yahoo.ca</t>
    </r>
  </si>
  <si>
    <t/>
    <r>
      <rPr>
        <u/>
        <sz val="10.5"/>
        <color theme="10"/>
        <rFont val="Calibri"/>
        <family val="2"/>
      </rPr>
      <t xml:space="preserve">ALBERTA SIGNATURE TRADING</t>
    </r>
  </si>
  <si>
    <t/>
    <r>
      <rPr>
        <u/>
        <sz val="10.5"/>
        <color theme="10"/>
        <rFont val="Calibri"/>
        <family val="2"/>
      </rPr>
      <t xml:space="preserve">THE LITTLE MOP SHOP</t>
    </r>
  </si>
  <si>
    <t/>
    <r>
      <rPr>
        <u/>
        <sz val="10.5"/>
        <color theme="10"/>
        <rFont val="Calibri"/>
        <family val="2"/>
      </rPr>
      <t>noabortion@aol.com</t>
    </r>
  </si>
  <si>
    <t/>
    <r>
      <rPr>
        <u/>
        <sz val="10.5"/>
        <color theme="10"/>
        <rFont val="Calibri"/>
        <family val="2"/>
      </rPr>
      <t xml:space="preserve">ALKAL WOOD INDUSTRIES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</si>
  <si>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其他,化工产品,园林用品,大型机械及设备,家具,家居用品,建筑及装饰材料,餐厨用具</t>
    </r>
  </si>
  <si>
    <t/>
    <r>
      <rPr>
        <u/>
        <sz val="10.5"/>
        <color theme="10"/>
        <rFont val="Calibri"/>
        <family val="2"/>
      </rPr>
      <t>aeys88@hotmail.com</t>
    </r>
  </si>
  <si>
    <t/>
    <r>
      <rPr>
        <u/>
        <sz val="10.5"/>
        <color theme="10"/>
        <rFont val="Calibri"/>
        <family val="2"/>
      </rPr>
      <t>http://www.aeys1.com</t>
    </r>
  </si>
  <si>
    <t/>
    <r>
      <rPr>
        <u/>
        <sz val="10.5"/>
        <color theme="10"/>
        <rFont val="Calibri"/>
        <family val="2"/>
      </rPr>
      <t xml:space="preserve">AEYS ASSOCIATES INT L</t>
    </r>
  </si>
  <si>
    <t/>
    <r>
      <rPr>
        <u/>
        <sz val="10.5"/>
        <color theme="10"/>
        <rFont val="Calibri"/>
        <family val="2"/>
      </rPr>
      <t xml:space="preserve">A M C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</si>
  <si>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五金,其他,化工产品,医药保健品及医疗器械,家具,家用电器,家用纺织品,建筑及装饰材料,汽车配件,照明产品,玩具,编织及藤铁工艺品,鞋,餐厨用具</t>
    </r>
  </si>
  <si>
    <t/>
    <r>
      <rPr>
        <u/>
        <sz val="10.5"/>
        <color theme="10"/>
        <rFont val="Calibri"/>
        <family val="2"/>
      </rPr>
      <t>almadina@lttnet.net</t>
    </r>
  </si>
  <si>
    <t/>
    <r>
      <rPr>
        <u/>
        <sz val="10.5"/>
        <color theme="10"/>
        <rFont val="Calibri"/>
        <family val="2"/>
      </rPr>
      <t>http://www.lttnet.net</t>
    </r>
  </si>
  <si>
    <t/>
    <r>
      <rPr>
        <u/>
        <sz val="10.5"/>
        <color theme="10"/>
        <rFont val="Calibri"/>
        <family val="2"/>
      </rPr>
      <t>http://www.clerys.ie</t>
    </r>
  </si>
  <si>
    <t/>
    <r>
      <rPr>
        <u/>
        <sz val="10.5"/>
        <color theme="10"/>
        <rFont val="Calibri"/>
        <family val="2"/>
      </rPr>
      <t xml:space="preserve">CLERY &amp; CO (1941)</t>
    </r>
  </si>
  <si>
    <t/>
    <r>
      <rPr>
        <u/>
        <sz val="10.5"/>
        <color theme="10"/>
        <rFont val="Calibri"/>
        <family val="2"/>
      </rPr>
      <t xml:space="preserve">GUSTAFSSONS BLOMSTERODLINGAR</t>
    </r>
  </si>
  <si>
    <t/>
    <r>
      <rPr>
        <u/>
        <sz val="10.5"/>
        <color theme="10"/>
        <rFont val="Calibri"/>
        <family val="2"/>
      </rPr>
      <t>post@gustafsblom.se</t>
    </r>
  </si>
  <si>
    <t/>
    <r>
      <rPr>
        <u/>
        <sz val="10.5"/>
        <color theme="10"/>
        <rFont val="Calibri"/>
        <family val="2"/>
      </rPr>
      <t>http://www.gustafsblom.se</t>
    </r>
  </si>
  <si>
    <t/>
    <r>
      <rPr>
        <u/>
        <sz val="10.5"/>
        <color theme="10"/>
        <rFont val="Calibri"/>
        <family val="2"/>
      </rPr>
      <t xml:space="preserve">SHISHIKURAYAHEI SHOTEN</t>
    </r>
  </si>
  <si>
    <t/>
    <r>
      <rPr>
        <u/>
        <sz val="10.5"/>
        <color theme="10"/>
        <rFont val="Calibri"/>
        <family val="2"/>
      </rPr>
      <t xml:space="preserve">AB &amp; D</t>
    </r>
  </si>
  <si>
    <t/>
    <r>
      <rPr>
        <u/>
        <sz val="10.5"/>
        <color theme="10"/>
        <rFont val="Calibri"/>
        <family val="2"/>
      </rPr>
      <t>ab&amp;d@evvivaonline.com</t>
    </r>
  </si>
  <si>
    <t/>
    <r>
      <rPr>
        <u/>
        <sz val="10.5"/>
        <color theme="10"/>
        <rFont val="Calibri"/>
        <family val="2"/>
      </rPr>
      <t>AA105010@cookpower.com</t>
    </r>
    <r>
      <t>.tw</t>
    </r>
  </si>
  <si>
    <t/>
    <r>
      <rPr>
        <u/>
        <sz val="10.5"/>
        <color theme="10"/>
        <rFont val="Calibri"/>
        <family val="2"/>
      </rPr>
      <t xml:space="preserve">COOK POWER</t>
    </r>
  </si>
  <si>
    <t/>
    <r>
      <rPr>
        <u/>
        <sz val="10.5"/>
        <color theme="10"/>
        <rFont val="Calibri"/>
        <family val="2"/>
      </rPr>
      <t>http://www.cookpower.com.tw</t>
    </r>
  </si>
  <si>
    <t/>
    <r>
      <rPr>
        <u/>
        <sz val="10.5"/>
        <color theme="10"/>
        <rFont val="Calibri"/>
        <family val="2"/>
      </rPr>
      <t xml:space="preserve">AFFARS &amp; BUTIKSMASKINER G SEIDEFORS AB FORSALJNINGS</t>
    </r>
  </si>
  <si>
    <t/>
    <r>
      <rPr>
        <u/>
        <sz val="10.5"/>
        <color theme="10"/>
        <rFont val="Calibri"/>
        <family val="2"/>
      </rPr>
      <t>harvest@macau.ctm.net</t>
    </r>
  </si>
  <si>
    <t/>
    <r>
      <rPr>
        <u/>
        <sz val="10.5"/>
        <color theme="10"/>
        <rFont val="Calibri"/>
        <family val="2"/>
      </rPr>
      <t xml:space="preserve">HARVEST MANAGEMENT CONSULTANTS</t>
    </r>
  </si>
  <si>
    <t/>
    <r>
      <rPr>
        <u/>
        <sz val="10.5"/>
        <color theme="10"/>
        <rFont val="Calibri"/>
        <family val="2"/>
      </rPr>
      <t xml:space="preserve">METRO PREMIUMS HOUSE SENDIRIAN BERHAD</t>
    </r>
  </si>
  <si>
    <t/>
    <r>
      <rPr>
        <u/>
        <sz val="10.5"/>
        <color theme="10"/>
        <rFont val="Calibri"/>
        <family val="2"/>
      </rPr>
      <t>mphbs@pd.jaring.my</t>
    </r>
  </si>
  <si>
    <t/>
    <r>
      <rPr>
        <u/>
        <sz val="10.5"/>
        <color theme="10"/>
        <rFont val="Calibri"/>
        <family val="2"/>
      </rPr>
      <t>http://www.myevergreen.com</t>
    </r>
  </si>
  <si>
    <t/>
    <r>
      <rPr>
        <u/>
        <sz val="10.5"/>
        <color theme="10"/>
        <rFont val="Calibri"/>
        <family val="2"/>
      </rPr>
      <t>feiqiu@aol.com</t>
    </r>
  </si>
  <si>
    <t/>
    <r>
      <rPr>
        <u/>
        <sz val="10.5"/>
        <color theme="10"/>
        <rFont val="Calibri"/>
        <family val="2"/>
      </rPr>
      <t xml:space="preserve">EVERGREEN ENTERPRISES</t>
    </r>
  </si>
  <si>
    <t/>
    <r>
      <rPr>
        <u/>
        <sz val="10.5"/>
        <color theme="10"/>
        <rFont val="Calibri"/>
        <family val="2"/>
      </rPr>
      <t xml:space="preserve">TOKYO DIRECT IMPORT CENTER</t>
    </r>
  </si>
  <si>
    <t/>
    <r>
      <rPr>
        <u/>
        <sz val="10.5"/>
        <color theme="10"/>
        <rFont val="Calibri"/>
        <family val="2"/>
      </rPr>
      <t>http://www.wind.ne.jp</t>
    </r>
  </si>
  <si>
    <t/>
    <r>
      <rPr>
        <u/>
        <sz val="10.5"/>
        <color theme="10"/>
        <rFont val="Calibri"/>
        <family val="2"/>
      </rPr>
      <t>tdi-office@zd.wakwak.com</t>
    </r>
  </si>
  <si>
    <t/>
    <r>
      <rPr>
        <u/>
        <sz val="10.5"/>
        <color theme="10"/>
        <rFont val="Calibri"/>
        <family val="2"/>
      </rPr>
      <t xml:space="preserve">AL DAN TRADING LOS ANGELES</t>
    </r>
  </si>
  <si>
    <t/>
    <r>
      <rPr>
        <u/>
        <sz val="10.5"/>
        <color theme="10"/>
        <rFont val="Calibri"/>
        <family val="2"/>
      </rPr>
      <t>KINGSONIC</t>
    </r>
  </si>
  <si>
    <t/>
    <r>
      <rPr>
        <u/>
        <sz val="10.5"/>
        <color theme="10"/>
        <rFont val="Calibri"/>
        <family val="2"/>
      </rPr>
      <t>http://www.kinstron.com</t>
    </r>
  </si>
  <si>
    <t/>
    <r>
      <rPr>
        <u/>
        <sz val="10.5"/>
        <color theme="10"/>
        <rFont val="Calibri"/>
        <family val="2"/>
      </rPr>
      <t xml:space="preserve">NUSANTARA TIN</t>
    </r>
  </si>
  <si>
    <t/>
    <r>
      <rPr>
        <u/>
        <sz val="10.5"/>
        <color theme="10"/>
        <rFont val="Calibri"/>
        <family val="2"/>
      </rPr>
      <t xml:space="preserve">THE NEW WORLD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</si>
  <si>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五金,体育及旅游休闲用品,其他,化工产品,大型机械及设备,家具,家用电器,家用纺织品,工具,建筑及装饰材料,服装饰物及配件,照明产品,电子电气产品,箱包,钟表眼镜,鞋,餐厨用具</t>
    </r>
  </si>
  <si>
    <t/>
    <r>
      <rPr>
        <u/>
        <sz val="10.5"/>
        <color theme="10"/>
        <rFont val="Calibri"/>
        <family val="2"/>
      </rPr>
      <t>terrychan@aol.com</t>
    </r>
  </si>
  <si>
    <t/>
    <r>
      <rPr>
        <u/>
        <sz val="10.5"/>
        <color theme="10"/>
        <rFont val="Calibri"/>
        <family val="2"/>
      </rPr>
      <t>http://www.brandpartner.se</t>
    </r>
  </si>
  <si>
    <t/>
    <r>
      <rPr>
        <u/>
        <sz val="10.5"/>
        <color theme="10"/>
        <rFont val="Calibri"/>
        <family val="2"/>
      </rPr>
      <t xml:space="preserve">BRAND PARTNER</t>
    </r>
  </si>
  <si>
    <t/>
    <r>
      <rPr>
        <u/>
        <sz val="10.5"/>
        <color theme="10"/>
        <rFont val="Calibri"/>
        <family val="2"/>
      </rPr>
      <t>fredrik.lindman@brandpartner.se</t>
    </r>
  </si>
  <si>
    <t/>
    <r>
      <rPr>
        <u/>
        <sz val="10.5"/>
        <color theme="10"/>
        <rFont val="Calibri"/>
        <family val="2"/>
      </rPr>
      <t xml:space="preserve">ALTREND INTERNATIONAL</t>
    </r>
  </si>
  <si>
    <t/>
    <r>
      <rPr>
        <u/>
        <sz val="10.5"/>
        <color theme="10"/>
        <rFont val="Calibri"/>
        <family val="2"/>
      </rPr>
      <t>http://www.altrend.co.nz</t>
    </r>
  </si>
  <si>
    <t/>
    <r>
      <rPr>
        <u/>
        <sz val="10.5"/>
        <color theme="10"/>
        <rFont val="Calibri"/>
        <family val="2"/>
      </rPr>
      <t>sales@altrend.co.nz</t>
    </r>
  </si>
  <si>
    <t/>
    <r>
      <rPr>
        <u/>
        <sz val="10.5"/>
        <color theme="10"/>
        <rFont val="Calibri"/>
        <family val="2"/>
      </rPr>
      <t xml:space="preserve">G ORIENT IMPORT &amp; EXPORT</t>
    </r>
  </si>
  <si>
    <t/>
    <r>
      <rPr>
        <u/>
        <sz val="10.5"/>
        <color theme="10"/>
        <rFont val="Calibri"/>
        <family val="2"/>
      </rPr>
      <t>gorient@cyberway.com.sg</t>
    </r>
  </si>
  <si>
    <t/>
    <r>
      <rPr>
        <u/>
        <sz val="10.5"/>
        <color theme="10"/>
        <rFont val="Calibri"/>
        <family val="2"/>
      </rPr>
      <t>http://www.zexam.co.uk</t>
    </r>
  </si>
  <si>
    <t/>
    <r>
      <rPr>
        <u/>
        <sz val="10.5"/>
        <color theme="10"/>
        <rFont val="Calibri"/>
        <family val="2"/>
      </rPr>
      <t>sales@rushbrookes.co.uk</t>
    </r>
  </si>
  <si>
    <t/>
    <r>
      <rPr>
        <u/>
        <sz val="10.5"/>
        <color theme="10"/>
        <rFont val="Calibri"/>
        <family val="2"/>
      </rPr>
      <t>RUSHBROOKES</t>
    </r>
  </si>
  <si>
    <t/>
    <r>
      <rPr>
        <u/>
        <sz val="10.5"/>
        <color theme="10"/>
        <rFont val="Calibri"/>
        <family val="2"/>
      </rPr>
      <t>KAHAMA</t>
    </r>
  </si>
  <si>
    <t/>
    <r>
      <rPr>
        <u/>
        <sz val="10.5"/>
        <color theme="10"/>
        <rFont val="Calibri"/>
        <family val="2"/>
      </rPr>
      <t>info@kahama.co</t>
    </r>
    <r>
      <t>.jp</t>
    </r>
  </si>
  <si>
    <t/>
    <r>
      <rPr>
        <u/>
        <sz val="10.5"/>
        <color theme="10"/>
        <rFont val="Calibri"/>
        <family val="2"/>
      </rPr>
      <t>http://www.kahma.co.jp</t>
    </r>
  </si>
  <si>
    <t/>
    <r>
      <rPr>
        <u/>
        <sz val="10.5"/>
        <color theme="10"/>
        <rFont val="Calibri"/>
        <family val="2"/>
      </rPr>
      <t>mohbulbol@gawab.com</t>
    </r>
  </si>
  <si>
    <t/>
    <r>
      <rPr>
        <u/>
        <sz val="10.5"/>
        <color theme="10"/>
        <rFont val="Calibri"/>
        <family val="2"/>
      </rPr>
      <t xml:space="preserve">MOHAMMAD KAMAL BULBOL</t>
    </r>
  </si>
  <si>
    <t/>
    <r>
      <rPr>
        <u/>
        <sz val="10.5"/>
        <color theme="10"/>
        <rFont val="Calibri"/>
        <family val="2"/>
      </rPr>
      <t xml:space="preserve">NUOVO DESIGN</t>
    </r>
  </si>
  <si>
    <t/>
    <r>
      <rPr>
        <u/>
        <sz val="10.5"/>
        <color theme="10"/>
        <rFont val="Calibri"/>
        <family val="2"/>
      </rPr>
      <t>http://www.nuovo-design.nl</t>
    </r>
  </si>
  <si>
    <t/>
    <r>
      <rPr>
        <u/>
        <sz val="10.5"/>
        <color theme="10"/>
        <rFont val="Calibri"/>
        <family val="2"/>
      </rPr>
      <t>info@nuovo-design.nl</t>
    </r>
  </si>
  <si>
    <t/>
    <r>
      <rPr>
        <u/>
        <sz val="10.5"/>
        <color theme="10"/>
        <rFont val="Calibri"/>
        <family val="2"/>
      </rPr>
      <t>http://www.aardewerkfabriek.nl</t>
    </r>
  </si>
  <si>
    <t/>
    <r>
      <rPr>
        <u/>
        <sz val="10.5"/>
        <color theme="10"/>
        <rFont val="Calibri"/>
        <family val="2"/>
      </rPr>
      <t>info@aardewerkfabriek.nl</t>
    </r>
  </si>
  <si>
    <t/>
    <r>
      <rPr>
        <u/>
        <sz val="10.5"/>
        <color theme="10"/>
        <rFont val="Calibri"/>
        <family val="2"/>
      </rPr>
      <t xml:space="preserve">AARDEWERKFABRIEK DEN DAAS</t>
    </r>
  </si>
  <si>
    <t/>
    <r>
      <rPr>
        <u/>
        <sz val="10.5"/>
        <color theme="10"/>
        <rFont val="Calibri"/>
        <family val="2"/>
      </rPr>
      <t xml:space="preserve">BELLEVUE GIFTS &amp; SUPPLIES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</si>
  <si>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五金,体育及旅游休闲用品,其他,办公文具,医药保健品及医疗器械,园林用品,家具,家用电器,工艺陶瓷,建筑及装饰材料,服装饰物及配件,汽车配件,照明产品,玩具,电子电气产品,箱包,自行车,鞋,食品,餐厨用具</t>
    </r>
  </si>
  <si>
    <t/>
    <r>
      <rPr>
        <u/>
        <sz val="10.5"/>
        <color theme="10"/>
        <rFont val="Calibri"/>
        <family val="2"/>
      </rPr>
      <t>bellevuegifts@batelnet.bs</t>
    </r>
  </si>
  <si>
    <t/>
    <r>
      <rPr>
        <u/>
        <sz val="10.5"/>
        <color theme="10"/>
        <rFont val="Calibri"/>
        <family val="2"/>
      </rPr>
      <t>http://www.batelnet.bs</t>
    </r>
  </si>
  <si>
    <t/>
    <r>
      <rPr>
        <u/>
        <sz val="10.5"/>
        <color theme="10"/>
        <rFont val="Calibri"/>
        <family val="2"/>
      </rPr>
      <t>http://www.fnapp.fr</t>
    </r>
  </si>
  <si>
    <t/>
    <r>
      <rPr>
        <u/>
        <sz val="10.5"/>
        <color theme="10"/>
        <rFont val="Calibri"/>
        <family val="2"/>
      </rPr>
      <t>FNAPP</t>
    </r>
  </si>
  <si>
    <t/>
    <r>
      <rPr>
        <u/>
        <sz val="10.5"/>
        <color theme="10"/>
        <rFont val="Calibri"/>
        <family val="2"/>
      </rPr>
      <t>gregory.dufour@fnapp.fr</t>
    </r>
  </si>
  <si>
    <t/>
    <r>
      <rPr>
        <u/>
        <sz val="10.5"/>
        <color theme="10"/>
        <rFont val="Calibri"/>
        <family val="2"/>
      </rPr>
      <t>alshareef_gaza@p-i-s.com</t>
    </r>
  </si>
  <si>
    <t/>
    <r>
      <rPr>
        <u/>
        <sz val="10.5"/>
        <color theme="10"/>
        <rFont val="Calibri"/>
        <family val="2"/>
      </rPr>
      <t>http://www.p-i-s.com</t>
    </r>
  </si>
  <si>
    <t/>
    <r>
      <rPr>
        <u/>
        <sz val="10.5"/>
        <color theme="10"/>
        <rFont val="Calibri"/>
        <family val="2"/>
      </rPr>
      <t xml:space="preserve">A A J GENERAL TRADING &amp; CONTRACTS</t>
    </r>
  </si>
  <si>
    <t/>
    <r>
      <rPr>
        <u/>
        <sz val="10.5"/>
        <color theme="10"/>
        <rFont val="Calibri"/>
        <family val="2"/>
      </rPr>
      <t xml:space="preserve">KINGSTAR SUPPLIES</t>
    </r>
  </si>
  <si>
    <t/>
    <r>
      <rPr>
        <u/>
        <sz val="10.5"/>
        <color theme="10"/>
        <rFont val="Calibri"/>
        <family val="2"/>
      </rPr>
      <t>info@kingstars.com</t>
    </r>
  </si>
  <si>
    <t/>
    <r>
      <rPr>
        <u/>
        <sz val="10.5"/>
        <color theme="10"/>
        <rFont val="Calibri"/>
        <family val="2"/>
      </rPr>
      <t>http://www.kingstars.com</t>
    </r>
  </si>
  <si>
    <t/>
    <r>
      <rPr>
        <u/>
        <sz val="10.5"/>
        <color theme="10"/>
        <rFont val="Calibri"/>
        <family val="2"/>
      </rPr>
      <t xml:space="preserve">SA MORIN FRERES</t>
    </r>
  </si>
  <si>
    <t/>
    <r>
      <rPr>
        <u/>
        <sz val="10.5"/>
        <color theme="10"/>
        <rFont val="Calibri"/>
        <family val="2"/>
      </rPr>
      <t>c.boche@sesane-france.fr</t>
    </r>
  </si>
  <si>
    <t/>
    <r>
      <rPr>
        <u/>
        <sz val="10.5"/>
        <color theme="10"/>
        <rFont val="Calibri"/>
        <family val="2"/>
      </rPr>
      <t>http://www.sesane-france.fr</t>
    </r>
  </si>
  <si>
    <t/>
    <r>
      <rPr>
        <u/>
        <sz val="10.5"/>
        <color theme="10"/>
        <rFont val="Calibri"/>
        <family val="2"/>
      </rPr>
      <t>http://www.nesma.net.sa</t>
    </r>
  </si>
  <si>
    <t/>
    <r>
      <rPr>
        <u/>
        <sz val="10.5"/>
        <color theme="10"/>
        <rFont val="Calibri"/>
        <family val="2"/>
      </rPr>
      <t>al-messila@nesma.net.sa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</si>
  <si>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五金,其他,化工产品,家具,家居用品,家用电器,家用纺织品,工艺陶瓷,建筑及装饰材料,服装饰物及配件,照明产品,玩具,玻璃工艺品,电子消费品及信息产品,礼品及赠品,箱包,鞋,餐厨用具</t>
    </r>
  </si>
  <si>
    <t/>
    <r>
      <rPr>
        <u/>
        <sz val="10.5"/>
        <color theme="10"/>
        <rFont val="Calibri"/>
        <family val="2"/>
      </rPr>
      <t xml:space="preserve">ADI AL ASAADI TRADING EST</t>
    </r>
  </si>
  <si>
    <t/>
    <r>
      <rPr>
        <u/>
        <sz val="10.5"/>
        <color theme="10"/>
        <rFont val="Calibri"/>
        <family val="2"/>
      </rPr>
      <t xml:space="preserve">J C OH ENTERPRISES</t>
    </r>
  </si>
  <si>
    <t/>
    <r>
      <rPr>
        <u/>
        <sz val="10.5"/>
        <color theme="10"/>
        <rFont val="Calibri"/>
        <family val="2"/>
      </rPr>
      <t>majestic48@aol.com</t>
    </r>
  </si>
  <si>
    <t/>
    <r>
      <rPr>
        <u/>
        <sz val="10.5"/>
        <color theme="10"/>
        <rFont val="Calibri"/>
        <family val="2"/>
      </rPr>
      <t xml:space="preserve">MAJESTIC GIFTS</t>
    </r>
  </si>
  <si>
    <t/>
    <r>
      <rPr>
        <u/>
        <sz val="10.5"/>
        <color theme="10"/>
        <rFont val="Calibri"/>
        <family val="2"/>
      </rPr>
      <t xml:space="preserve">CAPE WARWICK</t>
    </r>
  </si>
  <si>
    <t/>
    <r>
      <rPr>
        <u/>
        <sz val="10.5"/>
        <color theme="10"/>
        <rFont val="Calibri"/>
        <family val="2"/>
      </rPr>
      <t>http://www.cape-warwick.co.uk</t>
    </r>
  </si>
  <si>
    <t/>
    <r>
      <rPr>
        <u/>
        <sz val="10.5"/>
        <color theme="10"/>
        <rFont val="Calibri"/>
        <family val="2"/>
      </rPr>
      <t>enquiries@cape-warwick.co.uk</t>
    </r>
  </si>
  <si>
    <t/>
    <r>
      <rPr>
        <u/>
        <sz val="10.5"/>
        <color theme="10"/>
        <rFont val="Calibri"/>
        <family val="2"/>
      </rPr>
      <t xml:space="preserve">EPICUREAN EUROPE</t>
    </r>
  </si>
  <si>
    <t/>
    <r>
      <rPr>
        <u/>
        <sz val="10.5"/>
        <color theme="10"/>
        <rFont val="Calibri"/>
        <family val="2"/>
      </rPr>
      <t>http://www.epicureaneurope.co.uk</t>
    </r>
  </si>
  <si>
    <t/>
    <r>
      <rPr>
        <u/>
        <sz val="10.5"/>
        <color theme="10"/>
        <rFont val="Calibri"/>
        <family val="2"/>
      </rPr>
      <t>sales@epicureaneurope.co.uk</t>
    </r>
  </si>
  <si>
    <t/>
    <r>
      <rPr>
        <u/>
        <sz val="10.5"/>
        <color theme="10"/>
        <rFont val="Calibri"/>
        <family val="2"/>
      </rPr>
      <t>sales@leonardo.co.uk</t>
    </r>
  </si>
  <si>
    <t/>
    <r>
      <rPr>
        <u/>
        <sz val="10.5"/>
        <color theme="10"/>
        <rFont val="Calibri"/>
        <family val="2"/>
      </rPr>
      <t xml:space="preserve">H G LESSER &amp; R F PAVEY</t>
    </r>
  </si>
  <si>
    <t/>
    <r>
      <rPr>
        <u/>
        <sz val="10.5"/>
        <color theme="10"/>
        <rFont val="Calibri"/>
        <family val="2"/>
      </rPr>
      <t>http://www.leonardo.co.uk</t>
    </r>
  </si>
  <si>
    <t/>
    <r>
      <rPr>
        <u/>
        <sz val="10.5"/>
        <color theme="10"/>
        <rFont val="Calibri"/>
        <family val="2"/>
      </rPr>
      <t xml:space="preserve">AL WAHAB TRADING</t>
    </r>
  </si>
  <si>
    <t/>
    <r>
      <rPr>
        <u/>
        <sz val="10.5"/>
        <color theme="10"/>
        <rFont val="Calibri"/>
        <family val="2"/>
      </rPr>
      <t>alwahabtradingco@hotmail.com</t>
    </r>
  </si>
  <si>
    <t/>
    <r>
      <rPr>
        <u/>
        <sz val="10.5"/>
        <color theme="10"/>
        <rFont val="Calibri"/>
        <family val="2"/>
      </rPr>
      <t xml:space="preserve">HENG CHEE TONG TRADING SDN</t>
    </r>
  </si>
  <si>
    <t/>
    <r>
      <rPr>
        <u/>
        <sz val="10.5"/>
        <color theme="10"/>
        <rFont val="Calibri"/>
        <family val="2"/>
      </rPr>
      <t>alanhnw@yahoo.com</t>
    </r>
  </si>
  <si>
    <t/>
    <r>
      <rPr>
        <u/>
        <sz val="10.5"/>
        <color theme="10"/>
        <rFont val="Calibri"/>
        <family val="2"/>
      </rPr>
      <t xml:space="preserve">CREATIVE PRODUCTS TECHNOLOGY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</si>
  <si>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五金,体育及旅游休闲用品,医药保健品及医疗器械,家用电器,玻璃工艺品,电子消费品及信息产品,餐厨用具</t>
    </r>
  </si>
  <si>
    <t/>
    <r>
      <rPr>
        <u/>
        <sz val="10.5"/>
        <color theme="10"/>
        <rFont val="Calibri"/>
        <family val="2"/>
      </rPr>
      <t>cpthk@pacific.net.hk</t>
    </r>
  </si>
  <si>
    <t/>
    <r>
      <rPr>
        <u/>
        <sz val="10.5"/>
        <color theme="10"/>
        <rFont val="Calibri"/>
        <family val="2"/>
      </rPr>
      <t>http://www.flage.no</t>
    </r>
  </si>
  <si>
    <t/>
    <r>
      <rPr>
        <u/>
        <sz val="10.5"/>
        <color theme="10"/>
        <rFont val="Calibri"/>
        <family val="2"/>
      </rPr>
      <t>flage@flage.no</t>
    </r>
  </si>
  <si>
    <t/>
    <r>
      <rPr>
        <u/>
        <sz val="10.5"/>
        <color theme="10"/>
        <rFont val="Calibri"/>
        <family val="2"/>
      </rPr>
      <t xml:space="preserve">FLAGE INTERIOER</t>
    </r>
  </si>
  <si>
    <t/>
    <r>
      <rPr>
        <u/>
        <sz val="10.5"/>
        <color theme="10"/>
        <rFont val="Calibri"/>
        <family val="2"/>
      </rPr>
      <t xml:space="preserve">SIGEMATSU &amp;</t>
    </r>
  </si>
  <si>
    <t/>
    <r>
      <rPr>
        <u/>
        <sz val="10.5"/>
        <color theme="10"/>
        <rFont val="Calibri"/>
        <family val="2"/>
      </rPr>
      <t>THORNTONS</t>
    </r>
  </si>
  <si>
    <t/>
    <r>
      <rPr>
        <u/>
        <sz val="10.5"/>
        <color theme="10"/>
        <rFont val="Calibri"/>
        <family val="2"/>
      </rPr>
      <t>helen.bennett@thorntons.co.uk</t>
    </r>
  </si>
  <si>
    <t/>
    <r>
      <rPr>
        <u/>
        <sz val="10.5"/>
        <color theme="10"/>
        <rFont val="Calibri"/>
        <family val="2"/>
      </rPr>
      <t>http://www.thorntons.co.uk</t>
    </r>
  </si>
  <si>
    <t/>
    <r>
      <rPr>
        <u/>
        <sz val="10.5"/>
        <color theme="10"/>
        <rFont val="Calibri"/>
        <family val="2"/>
      </rPr>
      <t>ambaware@sbcglobal.net</t>
    </r>
  </si>
  <si>
    <t/>
    <r>
      <rPr>
        <u/>
        <sz val="10.5"/>
        <color theme="10"/>
        <rFont val="Calibri"/>
        <family val="2"/>
      </rPr>
      <t>http://www.ambaware.com</t>
    </r>
  </si>
  <si>
    <t/>
    <r>
      <rPr>
        <u/>
        <sz val="10.5"/>
        <color theme="10"/>
        <rFont val="Calibri"/>
        <family val="2"/>
      </rPr>
      <t xml:space="preserve">AMBAWARE PRODUCE</t>
    </r>
  </si>
  <si>
    <t/>
    <r>
      <rPr>
        <u/>
        <sz val="10.5"/>
        <color theme="10"/>
        <rFont val="Calibri"/>
        <family val="2"/>
      </rPr>
      <t xml:space="preserve">INSPIRATION HOLLAND</t>
    </r>
  </si>
  <si>
    <t/>
    <r>
      <rPr>
        <u/>
        <sz val="10.5"/>
        <color theme="10"/>
        <rFont val="Calibri"/>
        <family val="2"/>
      </rPr>
      <t>http://www.giftpak.com.hk</t>
    </r>
  </si>
  <si>
    <t/>
    <r>
      <rPr>
        <u/>
        <sz val="10.5"/>
        <color theme="10"/>
        <rFont val="Calibri"/>
        <family val="2"/>
      </rPr>
      <t>hokomo@hotmail.com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</si>
  <si>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体育及旅游休闲用品,其他,医药保健品及医疗器械,家用电器,工艺陶瓷,建筑及装饰材料,服装饰物及配件,玩具,玻璃工艺品,餐厨用具</t>
    </r>
  </si>
  <si>
    <t/>
    <r>
      <rPr>
        <u/>
        <sz val="10.5"/>
        <color theme="10"/>
        <rFont val="Calibri"/>
        <family val="2"/>
      </rPr>
      <t xml:space="preserve">GIFTPAK (H K 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</si>
  <si>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其他,医药保健品及医疗器械,园林用品,大型机械及设备,建筑及装饰材料,玻璃工艺品,电子消费品及信息产品,节日用品,餐厨用具</t>
    </r>
  </si>
  <si>
    <t/>
    <r>
      <rPr>
        <u/>
        <sz val="10.5"/>
        <color theme="10"/>
        <rFont val="Calibri"/>
        <family val="2"/>
      </rPr>
      <t>daesan2100@hotmail.com</t>
    </r>
  </si>
  <si>
    <t/>
    <r>
      <rPr>
        <u/>
        <sz val="10.5"/>
        <color theme="10"/>
        <rFont val="Calibri"/>
        <family val="2"/>
      </rPr>
      <t>http://www.daesanprofile.com</t>
    </r>
  </si>
  <si>
    <t/>
    <r>
      <rPr>
        <u/>
        <sz val="10.5"/>
        <color theme="10"/>
        <rFont val="Calibri"/>
        <family val="2"/>
      </rPr>
      <t xml:space="preserve">DAESAN PROFILE</t>
    </r>
  </si>
  <si>
    <t/>
    <r>
      <rPr>
        <u/>
        <sz val="10.5"/>
        <color theme="10"/>
        <rFont val="Calibri"/>
        <family val="2"/>
      </rPr>
      <t>http://www.sohorivesign.com</t>
    </r>
  </si>
  <si>
    <t/>
    <r>
      <rPr>
        <u/>
        <sz val="10.5"/>
        <color theme="10"/>
        <rFont val="Calibri"/>
        <family val="2"/>
      </rPr>
      <t>ychelly@hotmail.com</t>
    </r>
  </si>
  <si>
    <t/>
    <r>
      <rPr>
        <u/>
        <sz val="10.5"/>
        <color theme="10"/>
        <rFont val="Calibri"/>
        <family val="2"/>
      </rPr>
      <t>SOHO</t>
    </r>
  </si>
  <si>
    <t/>
    <r>
      <rPr>
        <u/>
        <sz val="10.5"/>
        <color theme="10"/>
        <rFont val="Calibri"/>
        <family val="2"/>
      </rPr>
      <t xml:space="preserve">AL SEGAEY</t>
    </r>
  </si>
  <si>
    <t/>
    <r>
      <rPr>
        <u/>
        <sz val="10.5"/>
        <color theme="10"/>
        <rFont val="Calibri"/>
        <family val="2"/>
      </rPr>
      <t>sagaey@gne.com.eg</t>
    </r>
  </si>
  <si>
    <t/>
    <r>
      <rPr>
        <u/>
        <sz val="10.5"/>
        <color theme="10"/>
        <rFont val="Calibri"/>
        <family val="2"/>
      </rPr>
      <t>http://www.gne.com.eg</t>
    </r>
  </si>
  <si>
    <t/>
    <r>
      <rPr>
        <u/>
        <sz val="10.5"/>
        <color theme="10"/>
        <rFont val="Calibri"/>
        <family val="2"/>
      </rPr>
      <t xml:space="preserve">J &amp; M INT L (H K)</t>
    </r>
  </si>
  <si>
    <t/>
    <r>
      <rPr>
        <u/>
        <sz val="10.5"/>
        <color theme="10"/>
        <rFont val="Calibri"/>
        <family val="2"/>
      </rPr>
      <t>jnmhk@hotmail.com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</si>
  <si>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五金,家具,家居装饰品,家用电器,工具,建筑及装饰材料,服装饰物及配件,玻璃工艺品,钟表眼镜,餐厨用具</t>
    </r>
  </si>
  <si>
    <t/>
    <r>
      <rPr>
        <u/>
        <sz val="10.5"/>
        <color theme="10"/>
        <rFont val="Calibri"/>
        <family val="2"/>
      </rPr>
      <t>debsagye@telconet.net</t>
    </r>
  </si>
  <si>
    <t/>
    <r>
      <rPr>
        <u/>
        <sz val="10.5"/>
        <color theme="10"/>
        <rFont val="Calibri"/>
        <family val="2"/>
      </rPr>
      <t>http://www.telconet.net</t>
    </r>
  </si>
  <si>
    <t/>
    <r>
      <rPr>
        <u/>
        <sz val="10.5"/>
        <color theme="10"/>
        <rFont val="Calibri"/>
        <family val="2"/>
      </rPr>
      <t>DECORCINTAS</t>
    </r>
  </si>
  <si>
    <t/>
    <r>
      <rPr>
        <u/>
        <sz val="10.5"/>
        <color theme="10"/>
        <rFont val="Calibri"/>
        <family val="2"/>
      </rPr>
      <t xml:space="preserve">JUMB MARKETING</t>
    </r>
  </si>
  <si>
    <t/>
    <r>
      <rPr>
        <u/>
        <sz val="10.5"/>
        <color theme="10"/>
        <rFont val="Calibri"/>
        <family val="2"/>
      </rPr>
      <t>jumbo@vsnl.com</t>
    </r>
  </si>
  <si>
    <t/>
    <r>
      <rPr>
        <u/>
        <sz val="10.5"/>
        <color theme="10"/>
        <rFont val="Calibri"/>
        <family val="2"/>
      </rPr>
      <t xml:space="preserve">CHEVPAC MACHINERY (NZ)</t>
    </r>
  </si>
  <si>
    <t/>
    <r>
      <rPr>
        <u/>
        <sz val="10.5"/>
        <color theme="10"/>
        <rFont val="Calibri"/>
        <family val="2"/>
      </rPr>
      <t>http://www.chevpac.co.nz</t>
    </r>
  </si>
  <si>
    <t/>
    <r>
      <rPr>
        <u/>
        <sz val="10.5"/>
        <color theme="10"/>
        <rFont val="Calibri"/>
        <family val="2"/>
      </rPr>
      <t xml:space="preserve">SHENNY CALIFORNIA</t>
    </r>
  </si>
  <si>
    <t/>
    <r>
      <rPr>
        <u/>
        <sz val="10.5"/>
        <color theme="10"/>
        <rFont val="Calibri"/>
        <family val="2"/>
      </rPr>
      <t>http://www.atmartlomousa.com</t>
    </r>
  </si>
  <si>
    <t/>
    <r>
      <rPr>
        <u/>
        <sz val="10.5"/>
        <color theme="10"/>
        <rFont val="Calibri"/>
        <family val="2"/>
      </rPr>
      <t xml:space="preserve">MUL-T-SECURITY (PARENT CO: BENESON HOLDINGS</t>
    </r>
  </si>
  <si>
    <t/>
    <r>
      <rPr>
        <u/>
        <sz val="10.5"/>
        <color theme="10"/>
        <rFont val="Calibri"/>
        <family val="2"/>
      </rPr>
      <t>http://www.rocklandbakery.com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</si>
  <si>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体育及旅游休闲用品,其他,园林用品,家居用品,家用纺织品,工艺陶瓷,照明产品,玩具,玻璃工艺品,箱包,食品,餐厨用具</t>
    </r>
  </si>
  <si>
    <t/>
    <r>
      <rPr>
        <u/>
        <sz val="10.5"/>
        <color theme="10"/>
        <rFont val="Calibri"/>
        <family val="2"/>
      </rPr>
      <t>rocklandwholesale@shaw.ca</t>
    </r>
  </si>
  <si>
    <t/>
    <r>
      <rPr>
        <u/>
        <sz val="10.5"/>
        <color theme="10"/>
        <rFont val="Calibri"/>
        <family val="2"/>
      </rPr>
      <t xml:space="preserve">ROCKLAND WHOLESALE</t>
    </r>
  </si>
  <si>
    <t/>
    <r>
      <rPr>
        <u/>
        <sz val="10.5"/>
        <color theme="10"/>
        <rFont val="Calibri"/>
        <family val="2"/>
      </rPr>
      <t xml:space="preserve">AL-AMAL FOR IMPORT &amp; EXPORT</t>
    </r>
  </si>
  <si>
    <t/>
    <r>
      <rPr>
        <u/>
        <sz val="10.5"/>
        <color theme="10"/>
        <rFont val="Calibri"/>
        <family val="2"/>
      </rPr>
      <t>al-amal@egyptmail.com</t>
    </r>
  </si>
  <si>
    <t/>
    <r>
      <rPr>
        <u/>
        <sz val="10.5"/>
        <color theme="10"/>
        <rFont val="Calibri"/>
        <family val="2"/>
      </rPr>
      <t>http://www.egyptmail.com</t>
    </r>
  </si>
  <si>
    <t/>
    <r>
      <rPr>
        <u/>
        <sz val="10.5"/>
        <color theme="10"/>
        <rFont val="Calibri"/>
        <family val="2"/>
      </rPr>
      <t>http://www.atoy.fi</t>
    </r>
  </si>
  <si>
    <t/>
    <r>
      <rPr>
        <u/>
        <sz val="10.5"/>
        <color theme="10"/>
        <rFont val="Calibri"/>
        <family val="2"/>
      </rPr>
      <t>atoy@atoy.fi</t>
    </r>
  </si>
  <si>
    <t/>
    <r>
      <rPr>
        <u/>
        <sz val="10.5"/>
        <color theme="10"/>
        <rFont val="Calibri"/>
        <family val="2"/>
      </rPr>
      <t>ATOY</t>
    </r>
  </si>
  <si>
    <t/>
    <r>
      <rPr>
        <u/>
        <sz val="10.5"/>
        <color theme="10"/>
        <rFont val="Calibri"/>
        <family val="2"/>
      </rPr>
      <t xml:space="preserve">SUN HING DEVELOPMENT</t>
    </r>
  </si>
  <si>
    <t/>
    <r>
      <rPr>
        <u/>
        <sz val="10.5"/>
        <color theme="10"/>
        <rFont val="Calibri"/>
        <family val="2"/>
      </rPr>
      <t>http://www.elrene.com</t>
    </r>
  </si>
  <si>
    <t/>
    <r>
      <rPr>
        <u/>
        <sz val="10.5"/>
        <color theme="10"/>
        <rFont val="Calibri"/>
        <family val="2"/>
      </rPr>
      <t>sabramowitz@elrene.com</t>
    </r>
  </si>
  <si>
    <t/>
    <r>
      <rPr>
        <u/>
        <sz val="10.5"/>
        <color theme="10"/>
        <rFont val="Calibri"/>
        <family val="2"/>
      </rPr>
      <t xml:space="preserve">ELRENE HOME FASHIONS</t>
    </r>
  </si>
  <si>
    <t/>
    <r>
      <rPr>
        <u/>
        <sz val="10.5"/>
        <color theme="10"/>
        <rFont val="Calibri"/>
        <family val="2"/>
      </rPr>
      <t>http://www.hillworldwide.com.tw</t>
    </r>
  </si>
  <si>
    <t/>
    <r>
      <rPr>
        <u/>
        <sz val="10.5"/>
        <color theme="10"/>
        <rFont val="Calibri"/>
        <family val="2"/>
      </rPr>
      <t>hwltwn@hillworldwide.com</t>
    </r>
    <r>
      <t>.tw</t>
    </r>
  </si>
  <si>
    <t/>
    <r>
      <rPr>
        <u/>
        <sz val="10.5"/>
        <color theme="10"/>
        <rFont val="Calibri"/>
        <family val="2"/>
      </rPr>
      <t xml:space="preserve">HILL WORLDWIDE</t>
    </r>
  </si>
  <si>
    <t/>
    <r>
      <rPr>
        <u/>
        <sz val="10.5"/>
        <color theme="10"/>
        <rFont val="Calibri"/>
        <family val="2"/>
      </rPr>
      <t xml:space="preserve">PREFERRED MARKETING AGENT</t>
    </r>
  </si>
  <si>
    <t/>
    <r>
      <rPr>
        <u/>
        <sz val="10.5"/>
        <color theme="10"/>
        <rFont val="Calibri"/>
        <family val="2"/>
      </rPr>
      <t>http://www.preferredmktg.com</t>
    </r>
  </si>
  <si>
    <t/>
    <r>
      <rPr>
        <u/>
        <sz val="10.5"/>
        <color theme="10"/>
        <rFont val="Calibri"/>
        <family val="2"/>
      </rPr>
      <t>info@preferredmktg.com</t>
    </r>
  </si>
  <si>
    <t/>
    <r>
      <rPr>
        <u/>
        <sz val="10.5"/>
        <color theme="10"/>
        <rFont val="Calibri"/>
        <family val="2"/>
      </rPr>
      <t xml:space="preserve">RUDOLF HOLZMANN</t>
    </r>
  </si>
  <si>
    <t/>
    <r>
      <rPr>
        <u/>
        <sz val="10.5"/>
        <color theme="10"/>
        <rFont val="Calibri"/>
        <family val="2"/>
      </rPr>
      <t>http://www.hdzmann.at</t>
    </r>
  </si>
  <si>
    <t/>
    <r>
      <rPr>
        <u/>
        <sz val="10.5"/>
        <color theme="10"/>
        <rFont val="Calibri"/>
        <family val="2"/>
      </rPr>
      <t xml:space="preserve">BRANDED COMMUNICATION</t>
    </r>
  </si>
  <si>
    <t/>
    <r>
      <rPr>
        <u/>
        <sz val="10.5"/>
        <color theme="10"/>
        <rFont val="Calibri"/>
        <family val="2"/>
      </rPr>
      <t>http://www.branded.se</t>
    </r>
  </si>
  <si>
    <t/>
    <r>
      <rPr>
        <u/>
        <sz val="10.5"/>
        <color theme="10"/>
        <rFont val="Calibri"/>
        <family val="2"/>
      </rPr>
      <t>info@branded.se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</si>
  <si>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五金,体育及旅游休闲用品,其他,家用纺织品,电子消费品及信息产品,箱包,鞋,餐厨用具</t>
    </r>
  </si>
  <si>
    <t/>
    <r>
      <rPr>
        <u/>
        <sz val="10.5"/>
        <color theme="10"/>
        <rFont val="Calibri"/>
        <family val="2"/>
      </rPr>
      <t>altekpk@fsd.comsats.net.pk</t>
    </r>
  </si>
  <si>
    <t/>
    <r>
      <rPr>
        <u/>
        <sz val="10.5"/>
        <color theme="10"/>
        <rFont val="Calibri"/>
        <family val="2"/>
      </rPr>
      <t xml:space="preserve">AL KALSOOM INDUSTRIAL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</si>
  <si>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个人护理用具,其他,化工产品,医药保健品及医疗器械,大型机械及设备,家居用品,家用电器,家用纺织品,服装饰物及配件,玻璃工艺品,箱包,自行车,餐厨用具</t>
    </r>
  </si>
  <si>
    <t/>
    <r>
      <rPr>
        <u/>
        <sz val="10.5"/>
        <color theme="10"/>
        <rFont val="Calibri"/>
        <family val="2"/>
      </rPr>
      <t>http://www.fsd.comsats.net.pk</t>
    </r>
  </si>
  <si>
    <t/>
    <r>
      <rPr>
        <u/>
        <sz val="10.5"/>
        <color theme="10"/>
        <rFont val="Calibri"/>
        <family val="2"/>
      </rPr>
      <t xml:space="preserve">SEUSAHA SENDIRIAN BERHAD</t>
    </r>
  </si>
  <si>
    <t/>
    <r>
      <rPr>
        <u/>
        <sz val="10.5"/>
        <color theme="10"/>
        <rFont val="Calibri"/>
        <family val="2"/>
      </rPr>
      <t>info@pizziaredamenti.it</t>
    </r>
  </si>
  <si>
    <t/>
    <r>
      <rPr>
        <u/>
        <sz val="10.5"/>
        <color theme="10"/>
        <rFont val="Calibri"/>
        <family val="2"/>
      </rPr>
      <t>http://www.pizziaredamenti.it</t>
    </r>
  </si>
  <si>
    <t/>
    <r>
      <rPr>
        <u/>
        <sz val="10.5"/>
        <color theme="10"/>
        <rFont val="Calibri"/>
        <family val="2"/>
      </rPr>
      <t>PIZZI</t>
    </r>
  </si>
  <si>
    <t/>
    <r>
      <rPr>
        <u/>
        <sz val="10.5"/>
        <color theme="10"/>
        <rFont val="Calibri"/>
        <family val="2"/>
      </rPr>
      <t>http://www.juliangraves.co.uk</t>
    </r>
  </si>
  <si>
    <t/>
    <r>
      <rPr>
        <u/>
        <sz val="10.5"/>
        <color theme="10"/>
        <rFont val="Calibri"/>
        <family val="2"/>
      </rPr>
      <t xml:space="preserve">JULIAN GRAVES</t>
    </r>
  </si>
  <si>
    <t/>
    <r>
      <rPr>
        <u/>
        <sz val="10.5"/>
        <color theme="10"/>
        <rFont val="Calibri"/>
        <family val="2"/>
      </rPr>
      <t>ken-sawhney@blueyonder.co.uk</t>
    </r>
  </si>
  <si>
    <t/>
    <r>
      <rPr>
        <u/>
        <sz val="10.5"/>
        <color theme="10"/>
        <rFont val="Calibri"/>
        <family val="2"/>
      </rPr>
      <t xml:space="preserve">OSELLA TESSILE</t>
    </r>
  </si>
  <si>
    <t/>
    <r>
      <rPr>
        <u/>
        <sz val="10.5"/>
        <color theme="10"/>
        <rFont val="Calibri"/>
        <family val="2"/>
      </rPr>
      <t>tessile@tin.it</t>
    </r>
  </si>
  <si>
    <t/>
    <r>
      <rPr>
        <u/>
        <sz val="10.5"/>
        <color theme="10"/>
        <rFont val="Calibri"/>
        <family val="2"/>
      </rPr>
      <t>http://www.osellatessile.it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</si>
  <si>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其他,办公文具,医药保健品及医疗器械,大型机械及设备,家具,家居用品,工具,摩托车,服装饰物及配件,玩具,电子电气产品,箱包,节日用品,食品,餐厨用具</t>
    </r>
  </si>
  <si>
    <t/>
    <r>
      <rPr>
        <u/>
        <sz val="10.5"/>
        <color theme="10"/>
        <rFont val="Calibri"/>
        <family val="2"/>
      </rPr>
      <t>foodaids@hclinfinet.com</t>
    </r>
  </si>
  <si>
    <t/>
    <r>
      <rPr>
        <u/>
        <sz val="10.5"/>
        <color theme="10"/>
        <rFont val="Calibri"/>
        <family val="2"/>
      </rPr>
      <t>FOODAIDS</t>
    </r>
  </si>
  <si>
    <t/>
    <r>
      <rPr>
        <u/>
        <sz val="10.5"/>
        <color theme="10"/>
        <rFont val="Calibri"/>
        <family val="2"/>
      </rPr>
      <t>http://www.hclinfinet.com</t>
    </r>
  </si>
  <si>
    <t/>
    <r>
      <rPr>
        <u/>
        <sz val="10.5"/>
        <color theme="10"/>
        <rFont val="Calibri"/>
        <family val="2"/>
      </rPr>
      <t>castleco@netvigator.com</t>
    </r>
  </si>
  <si>
    <t/>
    <r>
      <rPr>
        <u/>
        <sz val="10.5"/>
        <color theme="10"/>
        <rFont val="Calibri"/>
        <family val="2"/>
      </rPr>
      <t xml:space="preserve">CASTLE FRANCO</t>
    </r>
  </si>
  <si>
    <t/>
    <r>
      <rPr>
        <u/>
        <sz val="10.5"/>
        <color theme="10"/>
        <rFont val="Calibri"/>
        <family val="2"/>
      </rPr>
      <t xml:space="preserve">POSTERNAK BAUER ASSOCIATES</t>
    </r>
  </si>
  <si>
    <t/>
    <r>
      <rPr>
        <u/>
        <sz val="10.5"/>
        <color theme="10"/>
        <rFont val="Calibri"/>
        <family val="2"/>
      </rPr>
      <t>http://www.pbarep.com</t>
    </r>
  </si>
  <si>
    <t/>
    <r>
      <rPr>
        <u/>
        <sz val="10.5"/>
        <color theme="10"/>
        <rFont val="Calibri"/>
        <family val="2"/>
      </rPr>
      <t>mp@pbarep.com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</si>
  <si>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体育及旅游休闲用品,其他,化工产品,医药保健品及医疗器械,卫浴设备,大型机械及设备,家具,家用纺织品,工艺陶瓷,服装饰物及配件,汽车配件,照明产品,玩具,礼品及赠品,车辆,鞋,食品,餐厨用具</t>
    </r>
  </si>
  <si>
    <t/>
    <r>
      <rPr>
        <u/>
        <sz val="10.5"/>
        <color theme="10"/>
        <rFont val="Calibri"/>
        <family val="2"/>
      </rPr>
      <t>inter-tokyo@aa.uno.ne.jp</t>
    </r>
  </si>
  <si>
    <t/>
    <r>
      <rPr>
        <u/>
        <sz val="10.5"/>
        <color theme="10"/>
        <rFont val="Calibri"/>
        <family val="2"/>
      </rPr>
      <t xml:space="preserve">CHUBU KOGYO</t>
    </r>
  </si>
  <si>
    <t/>
    <r>
      <rPr>
        <u/>
        <sz val="10.5"/>
        <color theme="10"/>
        <rFont val="Calibri"/>
        <family val="2"/>
      </rPr>
      <t>http://www.hahsbros.com</t>
    </r>
  </si>
  <si>
    <t/>
    <r>
      <rPr>
        <u/>
        <sz val="10.5"/>
        <color theme="10"/>
        <rFont val="Calibri"/>
        <family val="2"/>
      </rPr>
      <t>utensils@hahsbros.com</t>
    </r>
  </si>
  <si>
    <t/>
    <r>
      <rPr>
        <u/>
        <sz val="10.5"/>
        <color theme="10"/>
        <rFont val="Calibri"/>
        <family val="2"/>
      </rPr>
      <t xml:space="preserve">HAWORTH TDG</t>
    </r>
  </si>
  <si>
    <t/>
    <r>
      <rPr>
        <u/>
        <sz val="10.5"/>
        <color theme="10"/>
        <rFont val="Calibri"/>
        <family val="2"/>
      </rPr>
      <t>http://www.eclipsegroup.org</t>
    </r>
  </si>
  <si>
    <t/>
    <r>
      <rPr>
        <u/>
        <sz val="10.5"/>
        <color theme="10"/>
        <rFont val="Calibri"/>
        <family val="2"/>
      </rPr>
      <t>suzielee2002@yahoo.com</t>
    </r>
  </si>
  <si>
    <t/>
    <r>
      <rPr>
        <u/>
        <sz val="10.5"/>
        <color theme="10"/>
        <rFont val="Calibri"/>
        <family val="2"/>
      </rPr>
      <t xml:space="preserve">ECLIPSE GROUP</t>
    </r>
  </si>
  <si>
    <t/>
    <r>
      <rPr>
        <u/>
        <sz val="10.5"/>
        <color theme="10"/>
        <rFont val="Calibri"/>
        <family val="2"/>
      </rPr>
      <t>MARUKAI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</si>
  <si>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其他,园林用品,家具,工艺陶瓷,照明产品,玩具,礼品及赠品,节日用品,鞋,食品,餐厨用具</t>
    </r>
  </si>
  <si>
    <t/>
    <r>
      <rPr>
        <u/>
        <sz val="10.5"/>
        <color theme="10"/>
        <rFont val="Calibri"/>
        <family val="2"/>
      </rPr>
      <t>kimura@marukai.com</t>
    </r>
  </si>
  <si>
    <t/>
    <r>
      <rPr>
        <u/>
        <sz val="10.5"/>
        <color theme="10"/>
        <rFont val="Calibri"/>
        <family val="2"/>
      </rPr>
      <t>http://www.marukai.com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</si>
  <si>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体育及旅游休闲用品,其他,化工产品,园林用品,家具,家居用品,工具,工艺陶瓷,照明产品,玩具,礼品及赠品,食品,餐厨用具</t>
    </r>
  </si>
  <si>
    <t/>
    <r>
      <rPr>
        <u/>
        <sz val="10.5"/>
        <color theme="10"/>
        <rFont val="Calibri"/>
        <family val="2"/>
      </rPr>
      <t>cappobros@senet.com.au</t>
    </r>
  </si>
  <si>
    <t/>
    <r>
      <rPr>
        <u/>
        <sz val="10.5"/>
        <color theme="10"/>
        <rFont val="Calibri"/>
        <family val="2"/>
      </rPr>
      <t xml:space="preserve">CAPPO BROS</t>
    </r>
  </si>
  <si>
    <t/>
    <r>
      <rPr>
        <u/>
        <sz val="10.5"/>
        <color theme="10"/>
        <rFont val="Calibri"/>
        <family val="2"/>
      </rPr>
      <t>http://www.senet.com.au</t>
    </r>
  </si>
  <si>
    <t/>
    <r>
      <rPr>
        <u/>
        <sz val="10.5"/>
        <color theme="10"/>
        <rFont val="Calibri"/>
        <family val="2"/>
      </rPr>
      <t xml:space="preserve">J S M ALUMINUM</t>
    </r>
  </si>
  <si>
    <t/>
    <r>
      <rPr>
        <u/>
        <sz val="10.5"/>
        <color theme="10"/>
        <rFont val="Calibri"/>
        <family val="2"/>
      </rPr>
      <t xml:space="preserve">MARLOW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</si>
  <si>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五金,其他,医药保健品及医疗器械,家具,工具,服装饰物及配件,玩具,玻璃工艺品,礼品及赠品,箱包,节日用品,钟表眼镜,鞋,餐厨用具</t>
    </r>
  </si>
  <si>
    <t/>
    <r>
      <rPr>
        <u/>
        <sz val="10.5"/>
        <color theme="10"/>
        <rFont val="Calibri"/>
        <family val="2"/>
      </rPr>
      <t>http://www.marlowint.com</t>
    </r>
  </si>
  <si>
    <t/>
    <r>
      <rPr>
        <u/>
        <sz val="10.5"/>
        <color theme="10"/>
        <rFont val="Calibri"/>
        <family val="2"/>
      </rPr>
      <t>cboucher@leedsworld.com</t>
    </r>
  </si>
  <si>
    <t/>
    <r>
      <rPr>
        <u/>
        <sz val="10.5"/>
        <color theme="10"/>
        <rFont val="Calibri"/>
        <family val="2"/>
      </rPr>
      <t>http://www.bigroc.com.br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</si>
  <si>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个人护理用具,体育及旅游休闲用品,其他,园林用品,家具,家居装饰品,建筑及装饰材料,照明产品,玻璃工艺品,食品,餐厨用具</t>
    </r>
  </si>
  <si>
    <t/>
    <r>
      <rPr>
        <u/>
        <sz val="10.5"/>
        <color theme="10"/>
        <rFont val="Calibri"/>
        <family val="2"/>
      </rPr>
      <t>ailtonw@uol.com.br</t>
    </r>
  </si>
  <si>
    <t/>
    <r>
      <rPr>
        <u/>
        <sz val="10.5"/>
        <color theme="10"/>
        <rFont val="Calibri"/>
        <family val="2"/>
      </rPr>
      <t xml:space="preserve">MAMUTE COMERCIO DE FERRAMENTAS</t>
    </r>
  </si>
  <si>
    <t/>
    <r>
      <rPr>
        <u/>
        <sz val="10.5"/>
        <color theme="10"/>
        <rFont val="Calibri"/>
        <family val="2"/>
      </rPr>
      <t>info@scavolini.com</t>
    </r>
  </si>
  <si>
    <t/>
    <r>
      <rPr>
        <u/>
        <sz val="10.5"/>
        <color theme="10"/>
        <rFont val="Calibri"/>
        <family val="2"/>
      </rPr>
      <t>SCAVOLINI</t>
    </r>
  </si>
  <si>
    <t/>
    <r>
      <rPr>
        <u/>
        <sz val="10.5"/>
        <color theme="10"/>
        <rFont val="Calibri"/>
        <family val="2"/>
      </rPr>
      <t>http://www.scavolini.com</t>
    </r>
  </si>
  <si>
    <t/>
    <r>
      <rPr>
        <u/>
        <sz val="10.5"/>
        <color theme="10"/>
        <rFont val="Calibri"/>
        <family val="2"/>
      </rPr>
      <t>benjamin@benmart.corp.com.hk</t>
    </r>
  </si>
  <si>
    <t/>
    <r>
      <rPr>
        <u/>
        <sz val="10.5"/>
        <color theme="10"/>
        <rFont val="Calibri"/>
        <family val="2"/>
      </rPr>
      <t>http://www.benmart.corp.com.hk</t>
    </r>
  </si>
  <si>
    <t/>
    <r>
      <rPr>
        <u/>
        <sz val="10.5"/>
        <color theme="10"/>
        <rFont val="Calibri"/>
        <family val="2"/>
      </rPr>
      <t xml:space="preserve">BENMART BMT TOOLS</t>
    </r>
  </si>
  <si>
    <t/>
    <r>
      <rPr>
        <u/>
        <sz val="10.5"/>
        <color theme="10"/>
        <rFont val="Calibri"/>
        <family val="2"/>
      </rPr>
      <t>http://www.montevideo.com.uy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</si>
  <si>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五金,体育及旅游休闲用品,其他,医药保健品及医疗器械,家具,家用电器,家用纺织品,工艺陶瓷,服装饰物及配件,玻璃工艺品,箱包,鞋,食品,餐厨用具</t>
    </r>
  </si>
  <si>
    <t/>
    <r>
      <rPr>
        <u/>
        <sz val="10.5"/>
        <color theme="10"/>
        <rFont val="Calibri"/>
        <family val="2"/>
      </rPr>
      <t>coliman@montevideo.com.uy</t>
    </r>
  </si>
  <si>
    <t/>
    <r>
      <rPr>
        <u/>
        <sz val="10.5"/>
        <color theme="10"/>
        <rFont val="Calibri"/>
        <family val="2"/>
      </rPr>
      <t>COLIMAN</t>
    </r>
  </si>
  <si>
    <t/>
    <r>
      <rPr>
        <u/>
        <sz val="10.5"/>
        <color theme="10"/>
        <rFont val="Calibri"/>
        <family val="2"/>
      </rPr>
      <t>juzar@emirates.net</t>
    </r>
    <r>
      <t>.ae</t>
    </r>
  </si>
  <si>
    <t/>
    <r>
      <rPr>
        <u/>
        <sz val="10.5"/>
        <color theme="10"/>
        <rFont val="Calibri"/>
        <family val="2"/>
      </rPr>
      <t xml:space="preserve">AL SHOWAIB TRADING CO;L L C</t>
    </r>
  </si>
  <si>
    <t/>
    <r>
      <rPr>
        <u/>
        <sz val="10.5"/>
        <color theme="10"/>
        <rFont val="Calibri"/>
        <family val="2"/>
      </rPr>
      <t>alaltd@netvigator.com</t>
    </r>
  </si>
  <si>
    <t/>
    <r>
      <rPr>
        <u/>
        <sz val="10.5"/>
        <color theme="10"/>
        <rFont val="Calibri"/>
        <family val="2"/>
      </rPr>
      <t xml:space="preserve">AVEC LES ANGES INTERNATIONAL</t>
    </r>
  </si>
  <si>
    <t/>
    <r>
      <rPr>
        <u/>
        <sz val="10.5"/>
        <color theme="10"/>
        <rFont val="Calibri"/>
        <family val="2"/>
      </rPr>
      <t xml:space="preserve">ACCUSERV EQUIPMENT &amp;</t>
    </r>
  </si>
  <si>
    <t/>
    <r>
      <rPr>
        <u/>
        <sz val="10.5"/>
        <color theme="10"/>
        <rFont val="Calibri"/>
        <family val="2"/>
      </rPr>
      <t>http://www.accu-serv.com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</si>
  <si>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五金,其他,医药保健品及医疗器械,家用电器,工艺陶瓷,玻璃工艺品,餐厨用具</t>
    </r>
  </si>
  <si>
    <t/>
    <r>
      <rPr>
        <u/>
        <sz val="10.5"/>
        <color theme="10"/>
        <rFont val="Calibri"/>
        <family val="2"/>
      </rPr>
      <t>legrand@netvigator.com</t>
    </r>
  </si>
  <si>
    <t/>
    <r>
      <rPr>
        <u/>
        <sz val="10.5"/>
        <color theme="10"/>
        <rFont val="Calibri"/>
        <family val="2"/>
      </rPr>
      <t xml:space="preserve">LE GRAND INTERNATIONAL</t>
    </r>
  </si>
  <si>
    <t/>
    <r>
      <rPr>
        <u/>
        <sz val="10.5"/>
        <color theme="10"/>
        <rFont val="Calibri"/>
        <family val="2"/>
      </rPr>
      <t>http://www.rhombusgrapple.com</t>
    </r>
  </si>
  <si>
    <t/>
    <r>
      <rPr>
        <u/>
        <sz val="10.5"/>
        <color theme="10"/>
        <rFont val="Calibri"/>
        <family val="2"/>
      </rPr>
      <t>rhombusgrapplechina@gmail.com</t>
    </r>
  </si>
  <si>
    <t/>
    <r>
      <rPr>
        <u/>
        <sz val="10.5"/>
        <color theme="10"/>
        <rFont val="Calibri"/>
        <family val="2"/>
      </rPr>
      <t xml:space="preserve">RHOMBUS GRAPPLE</t>
    </r>
  </si>
  <si>
    <t/>
    <r>
      <rPr>
        <u/>
        <sz val="10.5"/>
        <color theme="10"/>
        <rFont val="Calibri"/>
        <family val="2"/>
      </rPr>
      <t xml:space="preserve">TIME WORLD</t>
    </r>
  </si>
  <si>
    <t/>
    <r>
      <rPr>
        <u/>
        <sz val="10.5"/>
        <color theme="10"/>
        <rFont val="Calibri"/>
        <family val="2"/>
      </rPr>
      <t>s1m1kang@kebi.com</t>
    </r>
  </si>
  <si>
    <t/>
    <r>
      <rPr>
        <u/>
        <sz val="10.5"/>
        <color theme="10"/>
        <rFont val="Calibri"/>
        <family val="2"/>
      </rPr>
      <t>http://www.kebi.com</t>
    </r>
  </si>
  <si>
    <t/>
    <r>
      <rPr>
        <u/>
        <sz val="10.5"/>
        <color theme="10"/>
        <rFont val="Calibri"/>
        <family val="2"/>
      </rPr>
      <t>etunimi.sukunimi@elektroskandia.fi</t>
    </r>
  </si>
  <si>
    <t/>
    <r>
      <rPr>
        <u/>
        <sz val="10.5"/>
        <color theme="10"/>
        <rFont val="Calibri"/>
        <family val="2"/>
      </rPr>
      <t>http://www.elektroskandia.fi</t>
    </r>
  </si>
  <si>
    <t/>
    <r>
      <rPr>
        <u/>
        <sz val="10.5"/>
        <color theme="10"/>
        <rFont val="Calibri"/>
        <family val="2"/>
      </rPr>
      <t>ELEKTROSKANDIA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</si>
  <si>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五金,体育及旅游休闲用品,其他,医药保健品及医疗器械,家居用品,家用电器,家用纺织品,玻璃工艺品,箱包,鞋,食品,餐厨用具</t>
    </r>
  </si>
  <si>
    <t/>
    <r>
      <rPr>
        <u/>
        <sz val="10.5"/>
        <color theme="10"/>
        <rFont val="Calibri"/>
        <family val="2"/>
      </rPr>
      <t>sharpelectronic@hotmail.com</t>
    </r>
  </si>
  <si>
    <t/>
    <r>
      <rPr>
        <u/>
        <sz val="10.5"/>
        <color theme="10"/>
        <rFont val="Calibri"/>
        <family val="2"/>
      </rPr>
      <t>ALMUTAMBAK</t>
    </r>
  </si>
  <si>
    <t/>
    <r>
      <rPr>
        <u/>
        <sz val="10.5"/>
        <color theme="10"/>
        <rFont val="Calibri"/>
        <family val="2"/>
      </rPr>
      <t xml:space="preserve">BMG ARIOLA</t>
    </r>
  </si>
  <si>
    <t/>
    <r>
      <rPr>
        <u/>
        <sz val="10.5"/>
        <color theme="10"/>
        <rFont val="Calibri"/>
        <family val="2"/>
      </rPr>
      <t>http://www.bmg.es</t>
    </r>
  </si>
  <si>
    <t/>
    <r>
      <rPr>
        <u/>
        <sz val="10.5"/>
        <color theme="10"/>
        <rFont val="Calibri"/>
        <family val="2"/>
      </rPr>
      <t xml:space="preserve">ABAKO A KANAKOPOULOS</t>
    </r>
  </si>
  <si>
    <t/>
    <r>
      <rPr>
        <u/>
        <sz val="10.5"/>
        <color theme="10"/>
        <rFont val="Calibri"/>
        <family val="2"/>
      </rPr>
      <t>dkana@tee.gr</t>
    </r>
  </si>
  <si>
    <t/>
    <r>
      <rPr>
        <u/>
        <sz val="10.5"/>
        <color theme="10"/>
        <rFont val="Calibri"/>
        <family val="2"/>
      </rPr>
      <t>http://www.tee.gr</t>
    </r>
  </si>
  <si>
    <t/>
    <r>
      <rPr>
        <u/>
        <sz val="10.5"/>
        <color theme="10"/>
        <rFont val="Calibri"/>
        <family val="2"/>
      </rPr>
      <t xml:space="preserve">SELASIH EKSCLUSIF SDN</t>
    </r>
  </si>
  <si>
    <t/>
    <r>
      <rPr>
        <u/>
        <sz val="10.5"/>
        <color theme="10"/>
        <rFont val="Calibri"/>
        <family val="2"/>
      </rPr>
      <t>http://www.selasih.com.my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</si>
  <si>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体育及旅游休闲用品,其他,医药保健品及医疗器械,家居用品,家用纺织品,工艺陶瓷,玩具,玻璃工艺品,箱包,食品,餐厨用具</t>
    </r>
  </si>
  <si>
    <t/>
    <r>
      <rPr>
        <u/>
        <sz val="10.5"/>
        <color theme="10"/>
        <rFont val="Calibri"/>
        <family val="2"/>
      </rPr>
      <t>lausc@selasih.com.my</t>
    </r>
  </si>
  <si>
    <t/>
    <r>
      <rPr>
        <u/>
        <sz val="10.5"/>
        <color theme="10"/>
        <rFont val="Calibri"/>
        <family val="2"/>
      </rPr>
      <t>http://www.saniflo.se</t>
    </r>
  </si>
  <si>
    <t/>
    <r>
      <rPr>
        <u/>
        <sz val="10.5"/>
        <color theme="10"/>
        <rFont val="Calibri"/>
        <family val="2"/>
      </rPr>
      <t>info@saniflo.se</t>
    </r>
  </si>
  <si>
    <t/>
    <r>
      <rPr>
        <u/>
        <sz val="10.5"/>
        <color theme="10"/>
        <rFont val="Calibri"/>
        <family val="2"/>
      </rPr>
      <t>SANIFLO</t>
    </r>
  </si>
  <si>
    <t/>
    <r>
      <rPr>
        <u/>
        <sz val="10.5"/>
        <color theme="10"/>
        <rFont val="Calibri"/>
        <family val="2"/>
      </rPr>
      <t>IZUMICREATION</t>
    </r>
  </si>
  <si>
    <t/>
    <r>
      <rPr>
        <u/>
        <sz val="10.5"/>
        <color theme="10"/>
        <rFont val="Calibri"/>
        <family val="2"/>
      </rPr>
      <t>http://www.dagashiya.co.jp</t>
    </r>
  </si>
  <si>
    <t/>
    <r>
      <rPr>
        <u/>
        <sz val="10.5"/>
        <color theme="10"/>
        <rFont val="Calibri"/>
        <family val="2"/>
      </rPr>
      <t>izumi@dagashiya.co</t>
    </r>
    <r>
      <t>.jp</t>
    </r>
  </si>
  <si>
    <t/>
    <r>
      <rPr>
        <u/>
        <sz val="10.5"/>
        <color theme="10"/>
        <rFont val="Calibri"/>
        <family val="2"/>
      </rPr>
      <t>contact@pauldequidt.com</t>
    </r>
  </si>
  <si>
    <t/>
    <r>
      <rPr>
        <u/>
        <sz val="10.5"/>
        <color theme="10"/>
        <rFont val="Calibri"/>
        <family val="2"/>
      </rPr>
      <t xml:space="preserve">PAUL DEQUIDT TORREFACTEUR</t>
    </r>
  </si>
  <si>
    <t/>
    <r>
      <rPr>
        <u/>
        <sz val="10.5"/>
        <color theme="10"/>
        <rFont val="Calibri"/>
        <family val="2"/>
      </rPr>
      <t>http://www.pauldequidt.com</t>
    </r>
  </si>
  <si>
    <t/>
    <r>
      <rPr>
        <u/>
        <sz val="10.5"/>
        <color theme="10"/>
        <rFont val="Calibri"/>
        <family val="2"/>
      </rPr>
      <t>piyush_24_2000@yahoo.com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</si>
  <si>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个人护理用具,体育及旅游休闲用品,其他,医药保健品及医疗器械,工艺陶瓷,服装饰物及配件,照明产品,玻璃工艺品,箱包,食品,餐厨用具</t>
    </r>
  </si>
  <si>
    <t/>
    <r>
      <rPr>
        <u/>
        <sz val="10.5"/>
        <color theme="10"/>
        <rFont val="Calibri"/>
        <family val="2"/>
      </rPr>
      <t xml:space="preserve">MEERA TRADING AGENCY</t>
    </r>
  </si>
  <si>
    <t/>
    <r>
      <rPr>
        <u/>
        <sz val="10.5"/>
        <color theme="10"/>
        <rFont val="Calibri"/>
        <family val="2"/>
      </rPr>
      <t xml:space="preserve">RYNESS ELECTRICAL SUPPLIES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</si>
  <si>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其他,办公文具,建筑及装饰材料,照明产品,玻璃工艺品,电子电气产品,餐厨用具</t>
    </r>
  </si>
  <si>
    <t/>
    <r>
      <rPr>
        <u/>
        <sz val="10.5"/>
        <color theme="10"/>
        <rFont val="Calibri"/>
        <family val="2"/>
      </rPr>
      <t>sales@ryness.co.uk</t>
    </r>
  </si>
  <si>
    <t/>
    <r>
      <rPr>
        <u/>
        <sz val="10.5"/>
        <color theme="10"/>
        <rFont val="Calibri"/>
        <family val="2"/>
      </rPr>
      <t>http://www.ryness.co.uk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</si>
  <si>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体育及旅游休闲用品,家用纺织品,玻璃工艺品,箱包,铁石装饰品及户外水疗设施,鞋,食品,餐厨用具</t>
    </r>
  </si>
  <si>
    <t/>
    <r>
      <rPr>
        <u/>
        <sz val="10.5"/>
        <color theme="10"/>
        <rFont val="Calibri"/>
        <family val="2"/>
      </rPr>
      <t>abdurhman114@hotmail.com</t>
    </r>
  </si>
  <si>
    <t/>
    <r>
      <rPr>
        <u/>
        <sz val="10.5"/>
        <color theme="10"/>
        <rFont val="Calibri"/>
        <family val="2"/>
      </rPr>
      <t xml:space="preserve">AMAN GROUP SERNICE CAR</t>
    </r>
  </si>
  <si>
    <t/>
    <r>
      <rPr>
        <u/>
        <sz val="10.5"/>
        <color theme="10"/>
        <rFont val="Calibri"/>
        <family val="2"/>
      </rPr>
      <t xml:space="preserve">OY FINCA</t>
    </r>
  </si>
  <si>
    <t/>
    <r>
      <rPr>
        <u/>
        <sz val="10.5"/>
        <color theme="10"/>
        <rFont val="Calibri"/>
        <family val="2"/>
      </rPr>
      <t xml:space="preserve">BRETT SUPPLIES</t>
    </r>
  </si>
  <si>
    <t/>
    <r>
      <rPr>
        <u/>
        <sz val="10.5"/>
        <color theme="10"/>
        <rFont val="Calibri"/>
        <family val="2"/>
      </rPr>
      <t>brettsupplies@iol.ie</t>
    </r>
  </si>
  <si>
    <t/>
    <r>
      <rPr>
        <u/>
        <sz val="10.5"/>
        <color theme="10"/>
        <rFont val="Calibri"/>
        <family val="2"/>
      </rPr>
      <t>http://www.brettsupplies.ie</t>
    </r>
  </si>
  <si>
    <t/>
    <r>
      <rPr>
        <u/>
        <sz val="10.5"/>
        <color theme="10"/>
        <rFont val="Calibri"/>
        <family val="2"/>
      </rPr>
      <t>cmetts@holtsublimation.com</t>
    </r>
  </si>
  <si>
    <t/>
    <r>
      <rPr>
        <u/>
        <sz val="10.5"/>
        <color theme="10"/>
        <rFont val="Calibri"/>
        <family val="2"/>
      </rPr>
      <t>http://www.holtsublimation.com</t>
    </r>
  </si>
  <si>
    <t/>
    <r>
      <rPr>
        <u/>
        <sz val="10.5"/>
        <color theme="10"/>
        <rFont val="Calibri"/>
        <family val="2"/>
      </rPr>
      <t xml:space="preserve">HOLT SUBLIMATION PRINTING</t>
    </r>
  </si>
  <si>
    <t/>
    <r>
      <rPr>
        <u/>
        <sz val="10.5"/>
        <color theme="10"/>
        <rFont val="Calibri"/>
        <family val="2"/>
      </rPr>
      <t xml:space="preserve">REELL PRECISION MFG</t>
    </r>
  </si>
  <si>
    <t/>
    <r>
      <rPr>
        <u/>
        <sz val="10.5"/>
        <color theme="10"/>
        <rFont val="Calibri"/>
        <family val="2"/>
      </rPr>
      <t>reellbv@reell.nl</t>
    </r>
  </si>
  <si>
    <t/>
    <r>
      <rPr>
        <u/>
        <sz val="10.5"/>
        <color theme="10"/>
        <rFont val="Calibri"/>
        <family val="2"/>
      </rPr>
      <t>http://www.reell.nl</t>
    </r>
  </si>
  <si>
    <t/>
    <r>
      <rPr>
        <u/>
        <sz val="10.5"/>
        <color theme="10"/>
        <rFont val="Calibri"/>
        <family val="2"/>
      </rPr>
      <t>export@orval-creations.com</t>
    </r>
  </si>
  <si>
    <t/>
    <r>
      <rPr>
        <u/>
        <sz val="10.5"/>
        <color theme="10"/>
        <rFont val="Calibri"/>
        <family val="2"/>
      </rPr>
      <t xml:space="preserve">ORVAL CREATIONS</t>
    </r>
  </si>
  <si>
    <t/>
    <r>
      <rPr>
        <u/>
        <sz val="10.5"/>
        <color theme="10"/>
        <rFont val="Calibri"/>
        <family val="2"/>
      </rPr>
      <t>http://www.orval-creations.com</t>
    </r>
  </si>
  <si>
    <t/>
    <r>
      <rPr>
        <u/>
        <sz val="10.5"/>
        <color theme="10"/>
        <rFont val="Calibri"/>
        <family val="2"/>
      </rPr>
      <t>aquatecpk@yahoo.com</t>
    </r>
  </si>
  <si>
    <t/>
    <r>
      <rPr>
        <u/>
        <sz val="10.5"/>
        <color theme="10"/>
        <rFont val="Calibri"/>
        <family val="2"/>
      </rPr>
      <t xml:space="preserve">AQUA TEC SYSTEMS</t>
    </r>
  </si>
  <si>
    <t/>
    <r>
      <rPr>
        <u/>
        <sz val="10.5"/>
        <color theme="10"/>
        <rFont val="Calibri"/>
        <family val="2"/>
      </rPr>
      <t>http://www.vivamas.com</t>
    </r>
  </si>
  <si>
    <t/>
    <r>
      <rPr>
        <u/>
        <sz val="10.5"/>
        <color theme="10"/>
        <rFont val="Calibri"/>
        <family val="2"/>
      </rPr>
      <t xml:space="preserve">PT MELINDO CIPTA AGUNG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</si>
  <si>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其他,大型机械及设备,家居用品,家用电器,工具,工程机械,工艺陶瓷,摩托车,照明产品,电子电气产品,餐厨用具</t>
    </r>
  </si>
  <si>
    <t/>
    <r>
      <rPr>
        <u/>
        <sz val="10.5"/>
        <color theme="10"/>
        <rFont val="Calibri"/>
        <family val="2"/>
      </rPr>
      <t>adrian@vivamas.com</t>
    </r>
  </si>
  <si>
    <t/>
    <r>
      <rPr>
        <u/>
        <sz val="10.5"/>
        <color theme="10"/>
        <rFont val="Calibri"/>
        <family val="2"/>
      </rPr>
      <t>http://www.cedar.brook.bc.ca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</si>
  <si>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体育及旅游休闲用品,其他,办公文具,医药保健品及医疗器械,家具,家居用品,家用纺织品,建筑及装饰材料,玻璃工艺品,箱包,鞋,餐厨用具</t>
    </r>
  </si>
  <si>
    <t/>
    <r>
      <rPr>
        <u/>
        <sz val="10.5"/>
        <color theme="10"/>
        <rFont val="Calibri"/>
        <family val="2"/>
      </rPr>
      <t>cbguangzhou@cedar.brook.bc.ca</t>
    </r>
  </si>
  <si>
    <t/>
    <r>
      <rPr>
        <u/>
        <sz val="10.5"/>
        <color theme="10"/>
        <rFont val="Calibri"/>
        <family val="2"/>
      </rPr>
      <t xml:space="preserve">CEDAR BROOK</t>
    </r>
  </si>
  <si>
    <t/>
    <r>
      <rPr>
        <u/>
        <sz val="10.5"/>
        <color theme="10"/>
        <rFont val="Calibri"/>
        <family val="2"/>
      </rPr>
      <t>http://www.adriaticfurniture.com.au</t>
    </r>
  </si>
  <si>
    <t/>
    <r>
      <rPr>
        <u/>
        <sz val="10.5"/>
        <color theme="10"/>
        <rFont val="Calibri"/>
        <family val="2"/>
      </rPr>
      <t xml:space="preserve">ADRIATIC FURNITURE IMPORTS</t>
    </r>
  </si>
  <si>
    <t/>
    <r>
      <rPr>
        <u/>
        <sz val="10.5"/>
        <color theme="10"/>
        <rFont val="Calibri"/>
        <family val="2"/>
      </rPr>
      <t>joed@adriaticfurniture.com.au</t>
    </r>
  </si>
  <si>
    <t/>
    <r>
      <rPr>
        <u/>
        <sz val="10.5"/>
        <color theme="10"/>
        <rFont val="Calibri"/>
        <family val="2"/>
      </rPr>
      <t>http://www.cyrstals.com.sg</t>
    </r>
  </si>
  <si>
    <t/>
    <r>
      <rPr>
        <u/>
        <sz val="10.5"/>
        <color theme="10"/>
        <rFont val="Calibri"/>
        <family val="2"/>
      </rPr>
      <t xml:space="preserve">C C S TRADING</t>
    </r>
  </si>
  <si>
    <t/>
    <r>
      <rPr>
        <u/>
        <sz val="10.5"/>
        <color theme="10"/>
        <rFont val="Calibri"/>
        <family val="2"/>
      </rPr>
      <t>ccstrade@singnet.com.sg</t>
    </r>
  </si>
  <si>
    <t/>
    <r>
      <rPr>
        <u/>
        <sz val="10.5"/>
        <color theme="10"/>
        <rFont val="Calibri"/>
        <family val="2"/>
      </rPr>
      <t>http://www.mete.com.tr</t>
    </r>
  </si>
  <si>
    <t/>
    <r>
      <rPr>
        <u/>
        <sz val="10.5"/>
        <color theme="10"/>
        <rFont val="Calibri"/>
        <family val="2"/>
      </rPr>
      <t>meteplast@mete.com.tr</t>
    </r>
  </si>
  <si>
    <t/>
    <r>
      <rPr>
        <u/>
        <sz val="10.5"/>
        <color theme="10"/>
        <rFont val="Calibri"/>
        <family val="2"/>
      </rPr>
      <t xml:space="preserve">METE PLASTIK SANAYI VE TICARET A S</t>
    </r>
  </si>
  <si>
    <t/>
    <r>
      <rPr>
        <u/>
        <sz val="10.5"/>
        <color theme="10"/>
        <rFont val="Calibri"/>
        <family val="2"/>
      </rPr>
      <t xml:space="preserve">REN APPLI TAX PARTNERS</t>
    </r>
  </si>
  <si>
    <t/>
    <r>
      <rPr>
        <u/>
        <sz val="10.5"/>
        <color theme="10"/>
        <rFont val="Calibri"/>
        <family val="2"/>
      </rPr>
      <t>http://www.lowincomepropertymanagement.com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</si>
  <si>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医药保健品及医疗器械,家具,家居装饰品,照明产品,玩具,玻璃工艺品,餐厨用具</t>
    </r>
  </si>
  <si>
    <t/>
    <r>
      <rPr>
        <u/>
        <sz val="10.5"/>
        <color theme="10"/>
        <rFont val="Calibri"/>
        <family val="2"/>
      </rPr>
      <t>sales@eskymart.com</t>
    </r>
  </si>
  <si>
    <t/>
    <r>
      <rPr>
        <u/>
        <sz val="10.5"/>
        <color theme="10"/>
        <rFont val="Calibri"/>
        <family val="2"/>
      </rPr>
      <t>http://www.eskymart.com</t>
    </r>
  </si>
  <si>
    <t/>
    <r>
      <rPr>
        <u/>
        <sz val="10.5"/>
        <color theme="10"/>
        <rFont val="Calibri"/>
        <family val="2"/>
      </rPr>
      <t>ESKYMART</t>
    </r>
  </si>
  <si>
    <t/>
    <r>
      <rPr>
        <u/>
        <sz val="10.5"/>
        <color theme="10"/>
        <rFont val="Calibri"/>
        <family val="2"/>
      </rPr>
      <t>BERMABRU</t>
    </r>
  </si>
  <si>
    <t/>
    <r>
      <rPr>
        <u/>
        <sz val="10.5"/>
        <color theme="10"/>
        <rFont val="Calibri"/>
        <family val="2"/>
      </rPr>
      <t>info@bermabru.be</t>
    </r>
  </si>
  <si>
    <t/>
    <r>
      <rPr>
        <u/>
        <sz val="10.5"/>
        <color theme="10"/>
        <rFont val="Calibri"/>
        <family val="2"/>
      </rPr>
      <t>http://www.bermabru.be</t>
    </r>
  </si>
  <si>
    <t/>
    <r>
      <rPr>
        <u/>
        <sz val="10.5"/>
        <color theme="10"/>
        <rFont val="Calibri"/>
        <family val="2"/>
      </rPr>
      <t xml:space="preserve">GROUPE SALAM</t>
    </r>
  </si>
  <si>
    <t/>
    <r>
      <rPr>
        <u/>
        <sz val="10.5"/>
        <color theme="10"/>
        <rFont val="Calibri"/>
        <family val="2"/>
      </rPr>
      <t>nabyle-souami@hotmail.com</t>
    </r>
  </si>
  <si>
    <t/>
    <r>
      <rPr>
        <u/>
        <sz val="10.5"/>
        <color theme="10"/>
        <rFont val="Calibri"/>
        <family val="2"/>
      </rPr>
      <t xml:space="preserve">ALSAFA TRADING FOER PRESENTARTIKLAR</t>
    </r>
  </si>
  <si>
    <t/>
    <r>
      <rPr>
        <u/>
        <sz val="10.5"/>
        <color theme="10"/>
        <rFont val="Calibri"/>
        <family val="2"/>
      </rPr>
      <t>alsafatrading@libertysurf.se</t>
    </r>
  </si>
  <si>
    <t/>
    <r>
      <rPr>
        <u/>
        <sz val="10.5"/>
        <color theme="10"/>
        <rFont val="Calibri"/>
        <family val="2"/>
      </rPr>
      <t>http://www.libertysurf.se</t>
    </r>
  </si>
  <si>
    <t/>
    <r>
      <rPr>
        <u/>
        <sz val="10.5"/>
        <color theme="10"/>
        <rFont val="Calibri"/>
        <family val="2"/>
      </rPr>
      <t xml:space="preserve">KELLY INTERNATIONAL TRADING</t>
    </r>
  </si>
  <si>
    <t/>
    <r>
      <rPr>
        <u/>
        <sz val="10.5"/>
        <color theme="10"/>
        <rFont val="Calibri"/>
        <family val="2"/>
      </rPr>
      <t>kellyintl@ctimail3.com</t>
    </r>
  </si>
  <si>
    <t/>
    <r>
      <rPr>
        <u/>
        <sz val="10.5"/>
        <color theme="10"/>
        <rFont val="Calibri"/>
        <family val="2"/>
      </rPr>
      <t>general@nresponse.com</t>
    </r>
  </si>
  <si>
    <t/>
    <r>
      <rPr>
        <u/>
        <sz val="10.5"/>
        <color theme="10"/>
        <rFont val="Calibri"/>
        <family val="2"/>
      </rPr>
      <t>http://www.shopnorthern.com</t>
    </r>
  </si>
  <si>
    <t/>
    <r>
      <rPr>
        <u/>
        <sz val="10.5"/>
        <color theme="10"/>
        <rFont val="Calibri"/>
        <family val="2"/>
      </rPr>
      <t xml:space="preserve">NORTHERN RESPONSE (INTERNATION AL)</t>
    </r>
  </si>
  <si>
    <t/>
    <r>
      <rPr>
        <u/>
        <sz val="10.5"/>
        <color theme="10"/>
        <rFont val="Calibri"/>
        <family val="2"/>
      </rPr>
      <t>sky_land@emirates.net</t>
    </r>
    <r>
      <t>.ae</t>
    </r>
  </si>
  <si>
    <t/>
    <r>
      <rPr>
        <u/>
        <sz val="10.5"/>
        <color theme="10"/>
        <rFont val="Calibri"/>
        <family val="2"/>
      </rPr>
      <t xml:space="preserve">CHINESE SKY LAND TRADING</t>
    </r>
  </si>
  <si>
    <t/>
    <r>
      <rPr>
        <u/>
        <sz val="10.5"/>
        <color theme="10"/>
        <rFont val="Calibri"/>
        <family val="2"/>
      </rPr>
      <t>http://www.noloc.nl</t>
    </r>
  </si>
  <si>
    <t/>
    <r>
      <rPr>
        <u/>
        <sz val="10.5"/>
        <color theme="10"/>
        <rFont val="Calibri"/>
        <family val="2"/>
      </rPr>
      <t>NOLOC</t>
    </r>
  </si>
  <si>
    <t/>
    <r>
      <rPr>
        <u/>
        <sz val="10.5"/>
        <color theme="10"/>
        <rFont val="Calibri"/>
        <family val="2"/>
      </rPr>
      <t>mlinacannata@hotmail.com</t>
    </r>
  </si>
  <si>
    <t/>
    <r>
      <rPr>
        <u/>
        <sz val="10.5"/>
        <color theme="10"/>
        <rFont val="Calibri"/>
        <family val="2"/>
      </rPr>
      <t>http://www.earthlink.com</t>
    </r>
  </si>
  <si>
    <t/>
    <r>
      <rPr>
        <u/>
        <sz val="10.5"/>
        <color theme="10"/>
        <rFont val="Calibri"/>
        <family val="2"/>
      </rPr>
      <t>ABITO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</si>
  <si>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五金,体育及旅游休闲用品,其他,化工产品,医药保健品及医疗器械,家具,家用电器,工具,建筑及装饰材料,服装饰物及配件,玩具,箱包,编织及藤铁工艺品,节日用品,鞋,食品,餐厨用具</t>
    </r>
  </si>
  <si>
    <t/>
    <r>
      <rPr>
        <u/>
        <sz val="10.5"/>
        <color theme="10"/>
        <rFont val="Calibri"/>
        <family val="2"/>
      </rPr>
      <t>abito@earthlink.com</t>
    </r>
  </si>
  <si>
    <t/>
    <r>
      <rPr>
        <u/>
        <sz val="10.5"/>
        <color theme="10"/>
        <rFont val="Calibri"/>
        <family val="2"/>
      </rPr>
      <t>http://www.americanfoodequipment.com</t>
    </r>
  </si>
  <si>
    <t/>
    <r>
      <rPr>
        <u/>
        <sz val="10.5"/>
        <color theme="10"/>
        <rFont val="Calibri"/>
        <family val="2"/>
      </rPr>
      <t xml:space="preserve">AMERICAN FOOD EQUIPMENT</t>
    </r>
  </si>
  <si>
    <t/>
    <r>
      <rPr>
        <u/>
        <sz val="10.5"/>
        <color theme="10"/>
        <rFont val="Calibri"/>
        <family val="2"/>
      </rPr>
      <t xml:space="preserve">SHREE STEELS</t>
    </r>
  </si>
  <si>
    <t/>
    <r>
      <rPr>
        <u/>
        <sz val="10.5"/>
        <color theme="10"/>
        <rFont val="Calibri"/>
        <family val="2"/>
      </rPr>
      <t>amitgoel_ss@yahoo.com</t>
    </r>
  </si>
  <si>
    <t/>
    <r>
      <rPr>
        <u/>
        <sz val="10.5"/>
        <color theme="10"/>
        <rFont val="Calibri"/>
        <family val="2"/>
      </rPr>
      <t xml:space="preserve">BETTER TRACE</t>
    </r>
  </si>
  <si>
    <t/>
    <r>
      <rPr>
        <u/>
        <sz val="10.5"/>
        <color theme="10"/>
        <rFont val="Calibri"/>
        <family val="2"/>
      </rPr>
      <t>tracesale@hotmail.com</t>
    </r>
  </si>
  <si>
    <t/>
    <r>
      <rPr>
        <u/>
        <sz val="10.5"/>
        <color theme="10"/>
        <rFont val="Calibri"/>
        <family val="2"/>
      </rPr>
      <t>http://www.anodica.com</t>
    </r>
  </si>
  <si>
    <t/>
    <r>
      <rPr>
        <u/>
        <sz val="10.5"/>
        <color theme="10"/>
        <rFont val="Calibri"/>
        <family val="2"/>
      </rPr>
      <t xml:space="preserve">ANODICA TREVIGIANA</t>
    </r>
  </si>
  <si>
    <t/>
    <r>
      <rPr>
        <u/>
        <sz val="10.5"/>
        <color theme="10"/>
        <rFont val="Calibri"/>
        <family val="2"/>
      </rPr>
      <t>info@anodica.it</t>
    </r>
  </si>
  <si>
    <t/>
    <r>
      <rPr>
        <u/>
        <sz val="10.5"/>
        <color theme="10"/>
        <rFont val="Calibri"/>
        <family val="2"/>
      </rPr>
      <t>http://www.kita.co.jp</t>
    </r>
  </si>
  <si>
    <t/>
    <r>
      <rPr>
        <u/>
        <sz val="10.5"/>
        <color theme="10"/>
        <rFont val="Calibri"/>
        <family val="2"/>
      </rPr>
      <t>KITA</t>
    </r>
  </si>
  <si>
    <t/>
    <r>
      <rPr>
        <u/>
        <sz val="10.5"/>
        <color theme="10"/>
        <rFont val="Calibri"/>
        <family val="2"/>
      </rPr>
      <t>kita-co@mqc.biglobe.ne.jp</t>
    </r>
  </si>
  <si>
    <t/>
    <r>
      <rPr>
        <u/>
        <sz val="10.5"/>
        <color theme="10"/>
        <rFont val="Calibri"/>
        <family val="2"/>
      </rPr>
      <t xml:space="preserve">CATHAY PROSPER INT L</t>
    </r>
  </si>
  <si>
    <t/>
    <r>
      <rPr>
        <u/>
        <sz val="10.5"/>
        <color theme="10"/>
        <rFont val="Calibri"/>
        <family val="2"/>
      </rPr>
      <t>cathayprosper@hotmail.com</t>
    </r>
  </si>
  <si>
    <t/>
    <r>
      <rPr>
        <u/>
        <sz val="10.5"/>
        <color theme="10"/>
        <rFont val="Calibri"/>
        <family val="2"/>
      </rPr>
      <t>http://www.cathayprosper.com</t>
    </r>
  </si>
  <si>
    <t/>
    <r>
      <rPr>
        <u/>
        <sz val="10.5"/>
        <color theme="10"/>
        <rFont val="Calibri"/>
        <family val="2"/>
      </rPr>
      <t>http://www.esselpropack.com</t>
    </r>
  </si>
  <si>
    <t/>
    <r>
      <rPr>
        <u/>
        <sz val="10.5"/>
        <color theme="10"/>
        <rFont val="Calibri"/>
        <family val="2"/>
      </rPr>
      <t>amy@ep.esselgroup.com</t>
    </r>
  </si>
  <si>
    <t/>
    <r>
      <rPr>
        <u/>
        <sz val="10.5"/>
        <color theme="10"/>
        <rFont val="Calibri"/>
        <family val="2"/>
      </rPr>
      <t xml:space="preserve">ESSEL PROPACK</t>
    </r>
  </si>
  <si>
    <t/>
    <r>
      <rPr>
        <u/>
        <sz val="10.5"/>
        <color theme="10"/>
        <rFont val="Calibri"/>
        <family val="2"/>
      </rPr>
      <t>http://www.mayagift.com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</si>
  <si>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其他,家居用品,工艺陶瓷,照明产品,玩具,玻璃工艺品,礼品及赠品,节日用品,餐厨用具</t>
    </r>
  </si>
  <si>
    <t/>
    <r>
      <rPr>
        <u/>
        <sz val="10.5"/>
        <color theme="10"/>
        <rFont val="Calibri"/>
        <family val="2"/>
      </rPr>
      <t>anil@mayagift.com</t>
    </r>
  </si>
  <si>
    <t/>
    <r>
      <rPr>
        <u/>
        <sz val="10.5"/>
        <color theme="10"/>
        <rFont val="Calibri"/>
        <family val="2"/>
      </rPr>
      <t xml:space="preserve">MAYA S GIFT EMPORIUM</t>
    </r>
  </si>
  <si>
    <t/>
    <r>
      <rPr>
        <u/>
        <sz val="10.5"/>
        <color theme="10"/>
        <rFont val="Calibri"/>
        <family val="2"/>
      </rPr>
      <t>gulal@ttnet.net.tr</t>
    </r>
  </si>
  <si>
    <t/>
    <r>
      <rPr>
        <u/>
        <sz val="10.5"/>
        <color theme="10"/>
        <rFont val="Calibri"/>
        <family val="2"/>
      </rPr>
      <t xml:space="preserve">GULAL HIRDAVAT SAN VE TIC A S</t>
    </r>
  </si>
  <si>
    <t/>
    <r>
      <rPr>
        <u/>
        <sz val="10.5"/>
        <color theme="10"/>
        <rFont val="Calibri"/>
        <family val="2"/>
      </rPr>
      <t>charles.chabaud@wanadoo.fr</t>
    </r>
  </si>
  <si>
    <t/>
    <r>
      <rPr>
        <u/>
        <sz val="10.5"/>
        <color theme="10"/>
        <rFont val="Calibri"/>
        <family val="2"/>
      </rPr>
      <t xml:space="preserve">CHARLES CHABAUD</t>
    </r>
  </si>
  <si>
    <t/>
    <r>
      <rPr>
        <u/>
        <sz val="10.5"/>
        <color theme="10"/>
        <rFont val="Calibri"/>
        <family val="2"/>
      </rPr>
      <t xml:space="preserve">BANTA HONG KONG</t>
    </r>
  </si>
  <si>
    <t/>
    <r>
      <rPr>
        <u/>
        <sz val="10.5"/>
        <color theme="10"/>
        <rFont val="Calibri"/>
        <family val="2"/>
      </rPr>
      <t>http://www.banta.com</t>
    </r>
  </si>
  <si>
    <t/>
    <r>
      <rPr>
        <u/>
        <sz val="10.5"/>
        <color theme="10"/>
        <rFont val="Calibri"/>
        <family val="2"/>
      </rPr>
      <t>fting@banta.com</t>
    </r>
  </si>
  <si>
    <t/>
    <r>
      <rPr>
        <u/>
        <sz val="10.5"/>
        <color theme="10"/>
        <rFont val="Calibri"/>
        <family val="2"/>
      </rPr>
      <t>http://www.blozo.nl</t>
    </r>
  </si>
  <si>
    <t/>
    <r>
      <rPr>
        <u/>
        <sz val="10.5"/>
        <color theme="10"/>
        <rFont val="Calibri"/>
        <family val="2"/>
      </rPr>
      <t xml:space="preserve">METAALWARENFABRIEK BLOZO</t>
    </r>
  </si>
  <si>
    <t/>
    <r>
      <rPr>
        <u/>
        <sz val="10.5"/>
        <color theme="10"/>
        <rFont val="Calibri"/>
        <family val="2"/>
      </rPr>
      <t>info@blozo.nl</t>
    </r>
  </si>
  <si>
    <t/>
    <r>
      <rPr>
        <u/>
        <sz val="10.5"/>
        <color theme="10"/>
        <rFont val="Calibri"/>
        <family val="2"/>
      </rPr>
      <t>mudiyang@xtra.co.nz</t>
    </r>
  </si>
  <si>
    <t/>
    <r>
      <rPr>
        <u/>
        <sz val="10.5"/>
        <color theme="10"/>
        <rFont val="Calibri"/>
        <family val="2"/>
      </rPr>
      <t xml:space="preserve">PAYLESSK KING</t>
    </r>
  </si>
  <si>
    <t/>
    <r>
      <rPr>
        <u/>
        <sz val="10.5"/>
        <color theme="10"/>
        <rFont val="Calibri"/>
        <family val="2"/>
      </rPr>
      <t xml:space="preserve">FAVOUR DEVELOPMENT</t>
    </r>
  </si>
  <si>
    <t/>
    <r>
      <rPr>
        <u/>
        <sz val="10.5"/>
        <color theme="10"/>
        <rFont val="Calibri"/>
        <family val="2"/>
      </rPr>
      <t>twothhousandcn@hotmail.com</t>
    </r>
  </si>
  <si>
    <t/>
    <r>
      <rPr>
        <u/>
        <sz val="10.5"/>
        <color theme="10"/>
        <rFont val="Calibri"/>
        <family val="2"/>
      </rPr>
      <t>CANDLELIGHT</t>
    </r>
  </si>
  <si>
    <t/>
    <r>
      <rPr>
        <u/>
        <sz val="10.5"/>
        <color theme="10"/>
        <rFont val="Calibri"/>
        <family val="2"/>
      </rPr>
      <t>clight@hol.gr</t>
    </r>
  </si>
  <si>
    <t/>
    <r>
      <rPr>
        <u/>
        <sz val="10.5"/>
        <color theme="10"/>
        <rFont val="Calibri"/>
        <family val="2"/>
      </rPr>
      <t>http://www.candlelight.gr</t>
    </r>
  </si>
  <si>
    <t/>
    <r>
      <rPr>
        <u/>
        <sz val="10.5"/>
        <color theme="10"/>
        <rFont val="Calibri"/>
        <family val="2"/>
      </rPr>
      <t xml:space="preserve">TRADING EUROPEAN</t>
    </r>
  </si>
  <si>
    <t/>
    <r>
      <rPr>
        <u/>
        <sz val="10.5"/>
        <color theme="10"/>
        <rFont val="Calibri"/>
        <family val="2"/>
      </rPr>
      <t>eurotec-import@wanadoo.fr</t>
    </r>
  </si>
  <si>
    <t/>
    <r>
      <rPr>
        <u/>
        <sz val="10.5"/>
        <color theme="10"/>
        <rFont val="Calibri"/>
        <family val="2"/>
      </rPr>
      <t xml:space="preserve">TOPRENT-GRUPPEN TOPRENT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</si>
  <si>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个人护理用具,化工产品,医药保健品及医疗器械,卫浴设备,大型机械及设备,家具,鞋,餐厨用具</t>
    </r>
  </si>
  <si>
    <t/>
    <r>
      <rPr>
        <u/>
        <sz val="10.5"/>
        <color theme="10"/>
        <rFont val="Calibri"/>
        <family val="2"/>
      </rPr>
      <t>toprent@toprent.dk</t>
    </r>
  </si>
  <si>
    <t/>
    <r>
      <rPr>
        <u/>
        <sz val="10.5"/>
        <color theme="10"/>
        <rFont val="Calibri"/>
        <family val="2"/>
      </rPr>
      <t>http://www.toprent.dk</t>
    </r>
  </si>
  <si>
    <t/>
    <r>
      <rPr>
        <u/>
        <sz val="10.5"/>
        <color theme="10"/>
        <rFont val="Calibri"/>
        <family val="2"/>
      </rPr>
      <t xml:space="preserve">CMT INTERNATIONAL</t>
    </r>
  </si>
  <si>
    <t/>
    <r>
      <rPr>
        <u/>
        <sz val="10.5"/>
        <color theme="10"/>
        <rFont val="Calibri"/>
        <family val="2"/>
      </rPr>
      <t>cmtintlltd@yahoo.com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</si>
  <si>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医药保健品及医疗器械,园林用品,家具,工艺陶瓷,玩具,玻璃工艺品,鞋,食品,餐厨用具</t>
    </r>
  </si>
  <si>
    <t/>
    <r>
      <rPr>
        <u/>
        <sz val="10.5"/>
        <color theme="10"/>
        <rFont val="Calibri"/>
        <family val="2"/>
      </rPr>
      <t>eugenia@.hkcatering.com</t>
    </r>
  </si>
  <si>
    <t/>
    <r>
      <rPr>
        <u/>
        <sz val="10.5"/>
        <color theme="10"/>
        <rFont val="Calibri"/>
        <family val="2"/>
      </rPr>
      <t xml:space="preserve">HK CATERING MANAGEMENT</t>
    </r>
  </si>
  <si>
    <t/>
    <r>
      <rPr>
        <u/>
        <sz val="10.5"/>
        <color theme="10"/>
        <rFont val="Calibri"/>
        <family val="2"/>
      </rPr>
      <t>http://www.hkcatering.com</t>
    </r>
  </si>
  <si>
    <t/>
    <r>
      <rPr>
        <u/>
        <sz val="10.5"/>
        <color theme="10"/>
        <rFont val="Calibri"/>
        <family val="2"/>
      </rPr>
      <t>sales@entheos.co.uk</t>
    </r>
  </si>
  <si>
    <t/>
    <r>
      <rPr>
        <u/>
        <sz val="10.5"/>
        <color theme="10"/>
        <rFont val="Calibri"/>
        <family val="2"/>
      </rPr>
      <t xml:space="preserve">ENTHEOS EUROPE</t>
    </r>
  </si>
  <si>
    <t/>
    <r>
      <rPr>
        <u/>
        <sz val="10.5"/>
        <color theme="10"/>
        <rFont val="Calibri"/>
        <family val="2"/>
      </rPr>
      <t>http://www.entheos.co.uk</t>
    </r>
  </si>
  <si>
    <t/>
    <r>
      <rPr>
        <u/>
        <sz val="10.5"/>
        <color theme="10"/>
        <rFont val="Calibri"/>
        <family val="2"/>
      </rPr>
      <t>gbgaslighter@yahoo.co.in</t>
    </r>
  </si>
  <si>
    <t/>
    <r>
      <rPr>
        <u/>
        <sz val="10.5"/>
        <color theme="10"/>
        <rFont val="Calibri"/>
        <family val="2"/>
      </rPr>
      <t>http://www.gbgaslighter.com</t>
    </r>
  </si>
  <si>
    <t/>
    <r>
      <rPr>
        <u/>
        <sz val="10.5"/>
        <color theme="10"/>
        <rFont val="Calibri"/>
        <family val="2"/>
      </rPr>
      <t xml:space="preserve">G B GAS LIGHTER INDUSTRIES</t>
    </r>
  </si>
  <si>
    <t/>
    <r>
      <rPr>
        <u/>
        <sz val="10.5"/>
        <color theme="10"/>
        <rFont val="Calibri"/>
        <family val="2"/>
      </rPr>
      <t xml:space="preserve">DOVESTER TRADING</t>
    </r>
  </si>
  <si>
    <t/>
    <r>
      <rPr>
        <u/>
        <sz val="10.5"/>
        <color theme="10"/>
        <rFont val="Calibri"/>
        <family val="2"/>
      </rPr>
      <t>http://www.cura.net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</si>
  <si>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体育及旅游休闲用品,其他,办公文具,医药保健品及医疗器械,家具,家居装饰品,家用电器,家用纺织品,玩具,玻璃工艺品,箱包,鞋,餐厨用具</t>
    </r>
  </si>
  <si>
    <t/>
    <r>
      <rPr>
        <u/>
        <sz val="10.5"/>
        <color theme="10"/>
        <rFont val="Calibri"/>
        <family val="2"/>
      </rPr>
      <t>dovester@cura.net</t>
    </r>
  </si>
  <si>
    <t/>
    <r>
      <rPr>
        <u/>
        <sz val="10.5"/>
        <color theme="10"/>
        <rFont val="Calibri"/>
        <family val="2"/>
      </rPr>
      <t xml:space="preserve">KOWA ASIA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</si>
  <si>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体育及旅游休闲用品,医药保健品及医疗器械,园林用品,编织及藤铁工艺品,餐厨用具</t>
    </r>
  </si>
  <si>
    <t/>
    <r>
      <rPr>
        <u/>
        <sz val="10.5"/>
        <color theme="10"/>
        <rFont val="Calibri"/>
        <family val="2"/>
      </rPr>
      <t>a_fujii@kowa.com.hk</t>
    </r>
  </si>
  <si>
    <t/>
    <r>
      <rPr>
        <u/>
        <sz val="10.5"/>
        <color theme="10"/>
        <rFont val="Calibri"/>
        <family val="2"/>
      </rPr>
      <t>http://www.kowa.com.hk</t>
    </r>
  </si>
  <si>
    <t/>
    <r>
      <rPr>
        <u/>
        <sz val="10.5"/>
        <color theme="10"/>
        <rFont val="Calibri"/>
        <family val="2"/>
      </rPr>
      <t xml:space="preserve">B &amp; J SOLID</t>
    </r>
  </si>
  <si>
    <t/>
    <r>
      <rPr>
        <u/>
        <sz val="10.5"/>
        <color theme="10"/>
        <rFont val="Calibri"/>
        <family val="2"/>
      </rPr>
      <t>wanghome@netvigator.com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</si>
  <si>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</si>
  <si>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>davidboilen@deltechusa.com</t>
    </r>
  </si>
  <si>
    <t/>
    <r>
      <rPr>
        <u/>
        <sz val="10.5"/>
        <color theme="10"/>
        <rFont val="Calibri"/>
        <family val="2"/>
      </rPr>
      <t xml:space="preserve">DELTECH MARKETING</t>
    </r>
  </si>
  <si>
    <t/>
    <r>
      <rPr>
        <u/>
        <sz val="10.5"/>
        <color theme="10"/>
        <rFont val="Calibri"/>
        <family val="2"/>
      </rPr>
      <t>http://www.deltechusa.com</t>
    </r>
  </si>
  <si>
    <t/>
    <r>
      <rPr>
        <u/>
        <sz val="10.5"/>
        <color theme="10"/>
        <rFont val="Calibri"/>
        <family val="2"/>
      </rPr>
      <t>afakiizca@hotmail.com</t>
    </r>
  </si>
  <si>
    <t/>
    <r>
      <rPr>
        <u/>
        <sz val="10.5"/>
        <color theme="10"/>
        <rFont val="Calibri"/>
        <family val="2"/>
      </rPr>
      <t xml:space="preserve">AFAKIIZ INTERNATIONAL</t>
    </r>
  </si>
  <si>
    <t/>
    <r>
      <rPr>
        <u/>
        <sz val="10.5"/>
        <color theme="10"/>
        <rFont val="Calibri"/>
        <family val="2"/>
      </rPr>
      <t>NISAWA</t>
    </r>
  </si>
  <si>
    <t/>
    <r>
      <rPr>
        <u/>
        <sz val="10.5"/>
        <color theme="10"/>
        <rFont val="Calibri"/>
        <family val="2"/>
      </rPr>
      <t>http://www.bevtec.no</t>
    </r>
  </si>
  <si>
    <t/>
    <r>
      <rPr>
        <u/>
        <sz val="10.5"/>
        <color theme="10"/>
        <rFont val="Calibri"/>
        <family val="2"/>
      </rPr>
      <t>bevtec@bevtec.no</t>
    </r>
  </si>
  <si>
    <t/>
    <r>
      <rPr>
        <u/>
        <sz val="10.5"/>
        <color theme="10"/>
        <rFont val="Calibri"/>
        <family val="2"/>
      </rPr>
      <t>BEVTEC</t>
    </r>
  </si>
  <si>
    <t/>
    <r>
      <rPr>
        <u/>
        <sz val="10.5"/>
        <color theme="10"/>
        <rFont val="Calibri"/>
        <family val="2"/>
      </rPr>
      <t xml:space="preserve">NEWKEM INTERNATIONAL</t>
    </r>
  </si>
  <si>
    <t/>
    <r>
      <rPr>
        <u/>
        <sz val="10.5"/>
        <color theme="10"/>
        <rFont val="Calibri"/>
        <family val="2"/>
      </rPr>
      <t>http://www.savontv.com</t>
    </r>
  </si>
  <si>
    <t/>
    <r>
      <rPr>
        <u/>
        <sz val="10.5"/>
        <color theme="10"/>
        <rFont val="Calibri"/>
        <family val="2"/>
      </rPr>
      <t>http://www.plieger.nl</t>
    </r>
  </si>
  <si>
    <t/>
    <r>
      <rPr>
        <u/>
        <sz val="10.5"/>
        <color theme="10"/>
        <rFont val="Calibri"/>
        <family val="2"/>
      </rPr>
      <t>PLIEGER</t>
    </r>
  </si>
  <si>
    <t/>
    <r>
      <rPr>
        <u/>
        <sz val="10.5"/>
        <color theme="10"/>
        <rFont val="Calibri"/>
        <family val="2"/>
      </rPr>
      <t>CHINOH</t>
    </r>
  </si>
  <si>
    <t/>
    <r>
      <rPr>
        <u/>
        <sz val="10.5"/>
        <color theme="10"/>
        <rFont val="Calibri"/>
        <family val="2"/>
      </rPr>
      <t>josephine.desimpel@chinoh.be</t>
    </r>
  </si>
  <si>
    <t/>
    <r>
      <rPr>
        <u/>
        <sz val="10.5"/>
        <color theme="10"/>
        <rFont val="Calibri"/>
        <family val="2"/>
      </rPr>
      <t>http://www.chinoh.be</t>
    </r>
  </si>
  <si>
    <t/>
    <r>
      <rPr>
        <u/>
        <sz val="10.5"/>
        <color theme="10"/>
        <rFont val="Calibri"/>
        <family val="2"/>
      </rPr>
      <t>http://www.fimtec.pl</t>
    </r>
  </si>
  <si>
    <t/>
    <r>
      <rPr>
        <u/>
        <sz val="10.5"/>
        <color theme="10"/>
        <rFont val="Calibri"/>
        <family val="2"/>
      </rPr>
      <t>FIMTEC-POLSKA</t>
    </r>
  </si>
  <si>
    <t/>
    <r>
      <rPr>
        <u/>
        <sz val="10.5"/>
        <color theme="10"/>
        <rFont val="Calibri"/>
        <family val="2"/>
      </rPr>
      <t>fimtec@fimtec.pl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</si>
  <si>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体育及旅游休闲用品,其他,照明产品,玻璃工艺品,箱包,节日用品,铁石装饰品及户外水疗设施,餐厨用具</t>
    </r>
  </si>
  <si>
    <t/>
    <r>
      <rPr>
        <u/>
        <sz val="10.5"/>
        <color theme="10"/>
        <rFont val="Calibri"/>
        <family val="2"/>
      </rPr>
      <t>begr8t@yahoo.com</t>
    </r>
  </si>
  <si>
    <t/>
    <r>
      <rPr>
        <u/>
        <sz val="10.5"/>
        <color theme="10"/>
        <rFont val="Calibri"/>
        <family val="2"/>
      </rPr>
      <t xml:space="preserve">CHINA ONSITE</t>
    </r>
  </si>
  <si>
    <t/>
    <r>
      <rPr>
        <u/>
        <sz val="10.5"/>
        <color theme="10"/>
        <rFont val="Calibri"/>
        <family val="2"/>
      </rPr>
      <t>nk1507@netvigator.com</t>
    </r>
  </si>
  <si>
    <t/>
    <r>
      <rPr>
        <u/>
        <sz val="10.5"/>
        <color theme="10"/>
        <rFont val="Calibri"/>
        <family val="2"/>
      </rPr>
      <t>HUNG</t>
    </r>
  </si>
  <si>
    <t/>
    <r>
      <rPr>
        <u/>
        <sz val="10.5"/>
        <color theme="10"/>
        <rFont val="Calibri"/>
        <family val="2"/>
      </rPr>
      <t>http://www.deca.be</t>
    </r>
  </si>
  <si>
    <t/>
    <r>
      <rPr>
        <u/>
        <sz val="10.5"/>
        <color theme="10"/>
        <rFont val="Calibri"/>
        <family val="2"/>
      </rPr>
      <t>info@deca.be</t>
    </r>
  </si>
  <si>
    <t/>
    <r>
      <rPr>
        <u/>
        <sz val="10.5"/>
        <color theme="10"/>
        <rFont val="Calibri"/>
        <family val="2"/>
      </rPr>
      <t>DECANOVA</t>
    </r>
  </si>
  <si>
    <t/>
    <r>
      <rPr>
        <u/>
        <sz val="10.5"/>
        <color theme="10"/>
        <rFont val="Calibri"/>
        <family val="2"/>
      </rPr>
      <t xml:space="preserve">ALTO-SHAAM SWITZERLAND</t>
    </r>
  </si>
  <si>
    <t/>
    <r>
      <rPr>
        <u/>
        <sz val="10.5"/>
        <color theme="10"/>
        <rFont val="Calibri"/>
        <family val="2"/>
      </rPr>
      <t xml:space="preserve">IAN KEI HOU</t>
    </r>
  </si>
  <si>
    <t/>
    <r>
      <rPr>
        <u/>
        <sz val="10.5"/>
        <color theme="10"/>
        <rFont val="Calibri"/>
        <family val="2"/>
      </rPr>
      <t>iankeehou@hotmail.com</t>
    </r>
  </si>
  <si>
    <t/>
    <r>
      <rPr>
        <u/>
        <sz val="10.5"/>
        <color theme="10"/>
        <rFont val="Calibri"/>
        <family val="2"/>
      </rPr>
      <t xml:space="preserve">HARRIS PAPER</t>
    </r>
  </si>
  <si>
    <t/>
    <r>
      <rPr>
        <u/>
        <sz val="10.5"/>
        <color theme="10"/>
        <rFont val="Calibri"/>
        <family val="2"/>
      </rPr>
      <t>http://www.harrispaper.com.au</t>
    </r>
  </si>
  <si>
    <t/>
    <r>
      <rPr>
        <u/>
        <sz val="10.5"/>
        <color theme="10"/>
        <rFont val="Calibri"/>
        <family val="2"/>
      </rPr>
      <t>mail@harrispaper.com.au</t>
    </r>
  </si>
  <si>
    <t/>
    <r>
      <rPr>
        <u/>
        <sz val="10.5"/>
        <color theme="10"/>
        <rFont val="Calibri"/>
        <family val="2"/>
      </rPr>
      <t xml:space="preserve">KOREA DAESONG JEGU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</si>
  <si>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体育及旅游休闲用品,其他,家具,家居装饰品,工艺陶瓷,箱包,鞋,食品,餐厨用具</t>
    </r>
  </si>
  <si>
    <t/>
    <r>
      <rPr>
        <u/>
        <sz val="10.5"/>
        <color theme="10"/>
        <rFont val="Calibri"/>
        <family val="2"/>
      </rPr>
      <t>daesong_py@hotmail.com</t>
    </r>
  </si>
  <si>
    <t/>
    <r>
      <rPr>
        <u/>
        <sz val="10.5"/>
        <color theme="10"/>
        <rFont val="Calibri"/>
        <family val="2"/>
      </rPr>
      <t>proconsultbr@yahoo.com.br</t>
    </r>
  </si>
  <si>
    <t/>
    <r>
      <rPr>
        <u/>
        <sz val="10.5"/>
        <color theme="10"/>
        <rFont val="Calibri"/>
        <family val="2"/>
      </rPr>
      <t>http://www.megafonemkt.com.br</t>
    </r>
  </si>
  <si>
    <t/>
    <r>
      <rPr>
        <u/>
        <sz val="10.5"/>
        <color theme="10"/>
        <rFont val="Calibri"/>
        <family val="2"/>
      </rPr>
      <t>MEGAFONE</t>
    </r>
  </si>
  <si>
    <t/>
    <r>
      <rPr>
        <u/>
        <sz val="10.5"/>
        <color theme="10"/>
        <rFont val="Calibri"/>
        <family val="2"/>
      </rPr>
      <t xml:space="preserve">HERLITZ PBS</t>
    </r>
  </si>
  <si>
    <t/>
    <r>
      <rPr>
        <u/>
        <sz val="10.5"/>
        <color theme="10"/>
        <rFont val="Calibri"/>
        <family val="2"/>
      </rPr>
      <t>http://www.herlitz.de</t>
    </r>
  </si>
  <si>
    <t/>
    <r>
      <rPr>
        <u/>
        <sz val="10.5"/>
        <color theme="10"/>
        <rFont val="Calibri"/>
        <family val="2"/>
      </rPr>
      <t>bhacker@herlitzpbs.com</t>
    </r>
  </si>
  <si>
    <t/>
    <r>
      <rPr>
        <u/>
        <sz val="10.5"/>
        <color theme="10"/>
        <rFont val="Calibri"/>
        <family val="2"/>
      </rPr>
      <t>http://www.howex.com.au</t>
    </r>
  </si>
  <si>
    <t/>
    <r>
      <rPr>
        <u/>
        <sz val="10.5"/>
        <color theme="10"/>
        <rFont val="Calibri"/>
        <family val="2"/>
      </rPr>
      <t>max@howex.com.au</t>
    </r>
  </si>
  <si>
    <t/>
    <r>
      <rPr>
        <u/>
        <sz val="10.5"/>
        <color theme="10"/>
        <rFont val="Calibri"/>
        <family val="2"/>
      </rPr>
      <t xml:space="preserve">HOWARD EXPORTS</t>
    </r>
  </si>
  <si>
    <t/>
    <r>
      <rPr>
        <u/>
        <sz val="10.5"/>
        <color theme="10"/>
        <rFont val="Calibri"/>
        <family val="2"/>
      </rPr>
      <t xml:space="preserve">NORDING PACIFIC</t>
    </r>
  </si>
  <si>
    <t/>
    <r>
      <rPr>
        <u/>
        <sz val="10.5"/>
        <color theme="10"/>
        <rFont val="Calibri"/>
        <family val="2"/>
      </rPr>
      <t>http://www.nordingpipes.com</t>
    </r>
  </si>
  <si>
    <t/>
    <r>
      <rPr>
        <u/>
        <sz val="10.5"/>
        <color theme="10"/>
        <rFont val="Calibri"/>
        <family val="2"/>
      </rPr>
      <t>http://www.stera.no</t>
    </r>
  </si>
  <si>
    <t/>
    <r>
      <rPr>
        <u/>
        <sz val="10.5"/>
        <color theme="10"/>
        <rFont val="Calibri"/>
        <family val="2"/>
      </rPr>
      <t>post@stera.no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</si>
  <si>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个人护理用具,医药保健品及医疗器械,家具,家居装饰品,家用电器,餐厨用具</t>
    </r>
  </si>
  <si>
    <t/>
    <r>
      <rPr>
        <u/>
        <sz val="10.5"/>
        <color theme="10"/>
        <rFont val="Calibri"/>
        <family val="2"/>
      </rPr>
      <t xml:space="preserve">DK DIGITAL SYSTEMS</t>
    </r>
  </si>
  <si>
    <t/>
    <r>
      <rPr>
        <u/>
        <sz val="10.5"/>
        <color theme="10"/>
        <rFont val="Calibri"/>
        <family val="2"/>
      </rPr>
      <t>http://www.cretom.co.jp</t>
    </r>
  </si>
  <si>
    <t/>
    <r>
      <rPr>
        <u/>
        <sz val="10.5"/>
        <color theme="10"/>
        <rFont val="Calibri"/>
        <family val="2"/>
      </rPr>
      <t>sakabe@cretom.co</t>
    </r>
    <r>
      <t>.jp</t>
    </r>
  </si>
  <si>
    <t/>
    <r>
      <rPr>
        <u/>
        <sz val="10.5"/>
        <color theme="10"/>
        <rFont val="Calibri"/>
        <family val="2"/>
      </rPr>
      <t>CRETOM</t>
    </r>
  </si>
  <si>
    <t/>
    <r>
      <rPr>
        <u/>
        <sz val="10.5"/>
        <color theme="10"/>
        <rFont val="Calibri"/>
        <family val="2"/>
      </rPr>
      <t>DUPONT</t>
    </r>
  </si>
  <si>
    <t/>
    <r>
      <rPr>
        <u/>
        <sz val="10.5"/>
        <color theme="10"/>
        <rFont val="Calibri"/>
        <family val="2"/>
      </rPr>
      <t>info@dupont.be</t>
    </r>
  </si>
  <si>
    <t/>
    <r>
      <rPr>
        <u/>
        <sz val="10.5"/>
        <color theme="10"/>
        <rFont val="Calibri"/>
        <family val="2"/>
      </rPr>
      <t>http://www.dupont.be</t>
    </r>
  </si>
  <si>
    <t/>
    <r>
      <rPr>
        <u/>
        <sz val="10.5"/>
        <color theme="10"/>
        <rFont val="Calibri"/>
        <family val="2"/>
      </rPr>
      <t>http://www.ms29.hi.net.net</t>
    </r>
  </si>
  <si>
    <t/>
    <r>
      <rPr>
        <u/>
        <sz val="10.5"/>
        <color theme="10"/>
        <rFont val="Calibri"/>
        <family val="2"/>
      </rPr>
      <t>denzey@ms29.hi.net.net</t>
    </r>
  </si>
  <si>
    <t/>
    <r>
      <rPr>
        <u/>
        <sz val="10.5"/>
        <color theme="10"/>
        <rFont val="Calibri"/>
        <family val="2"/>
      </rPr>
      <t xml:space="preserve">DENZEY INDUSTRIAL</t>
    </r>
  </si>
  <si>
    <t/>
    <r>
      <rPr>
        <u/>
        <sz val="10.5"/>
        <color theme="10"/>
        <rFont val="Calibri"/>
        <family val="2"/>
      </rPr>
      <t xml:space="preserve">SHIZUOKA KAPPABASHI SHIMMURA SHOTEN</t>
    </r>
  </si>
  <si>
    <t/>
    <r>
      <rPr>
        <u/>
        <sz val="10.5"/>
        <color theme="10"/>
        <rFont val="Calibri"/>
        <family val="2"/>
      </rPr>
      <t>kappcyu@mail.wbs.ne.jp</t>
    </r>
  </si>
  <si>
    <t/>
    <r>
      <rPr>
        <u/>
        <sz val="10.5"/>
        <color theme="10"/>
        <rFont val="Calibri"/>
        <family val="2"/>
      </rPr>
      <t>http://www.mail.wbs.ne.jp</t>
    </r>
  </si>
  <si>
    <t/>
    <r>
      <rPr>
        <u/>
        <sz val="10.5"/>
        <color theme="10"/>
        <rFont val="Calibri"/>
        <family val="2"/>
      </rPr>
      <t>http://www.thomasregout.com</t>
    </r>
  </si>
  <si>
    <t/>
    <r>
      <rPr>
        <u/>
        <sz val="10.5"/>
        <color theme="10"/>
        <rFont val="Calibri"/>
        <family val="2"/>
      </rPr>
      <t>sales@tregout.nl</t>
    </r>
  </si>
  <si>
    <t/>
    <r>
      <rPr>
        <u/>
        <sz val="10.5"/>
        <color theme="10"/>
        <rFont val="Calibri"/>
        <family val="2"/>
      </rPr>
      <t xml:space="preserve">THOMAS REGOUT INTERNATIONAL</t>
    </r>
  </si>
  <si>
    <t/>
    <r>
      <rPr>
        <u/>
        <sz val="10.5"/>
        <color theme="10"/>
        <rFont val="Calibri"/>
        <family val="2"/>
      </rPr>
      <t>hubsdad@aol.com</t>
    </r>
  </si>
  <si>
    <t/>
    <r>
      <rPr>
        <u/>
        <sz val="10.5"/>
        <color theme="10"/>
        <rFont val="Calibri"/>
        <family val="2"/>
      </rPr>
      <t>http://www.diredway.com</t>
    </r>
  </si>
  <si>
    <t/>
    <r>
      <rPr>
        <u/>
        <sz val="10.5"/>
        <color theme="10"/>
        <rFont val="Calibri"/>
        <family val="2"/>
      </rPr>
      <t xml:space="preserve">A BIT OF THE BIZARRE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</si>
  <si>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体育及旅游休闲用品,其他,医药保健品及医疗器械,家具,家居装饰品,家用电器,家用纺织品,服装饰物及配件,玻璃工艺品,箱包,鞋,食品,餐厨用具</t>
    </r>
  </si>
  <si>
    <t/>
    <r>
      <rPr>
        <u/>
        <sz val="10.5"/>
        <color theme="10"/>
        <rFont val="Calibri"/>
        <family val="2"/>
      </rPr>
      <t>http://www.offratel.nc</t>
    </r>
  </si>
  <si>
    <t/>
    <r>
      <rPr>
        <u/>
        <sz val="10.5"/>
        <color theme="10"/>
        <rFont val="Calibri"/>
        <family val="2"/>
      </rPr>
      <t xml:space="preserve">EURAPAC TRADING</t>
    </r>
  </si>
  <si>
    <t/>
    <r>
      <rPr>
        <u/>
        <sz val="10.5"/>
        <color theme="10"/>
        <rFont val="Calibri"/>
        <family val="2"/>
      </rPr>
      <t>eurapac@offratel.nc</t>
    </r>
  </si>
  <si>
    <t/>
    <r>
      <rPr>
        <u/>
        <sz val="10.5"/>
        <color theme="10"/>
        <rFont val="Calibri"/>
        <family val="2"/>
      </rPr>
      <t>bginternational@21cn.com</t>
    </r>
  </si>
  <si>
    <t/>
    <r>
      <rPr>
        <u/>
        <sz val="10.5"/>
        <color theme="10"/>
        <rFont val="Calibri"/>
        <family val="2"/>
      </rPr>
      <t xml:space="preserve">B G INTERNATIONAL (HK)</t>
    </r>
  </si>
  <si>
    <t/>
    <r>
      <rPr>
        <u/>
        <sz val="10.5"/>
        <color theme="10"/>
        <rFont val="Calibri"/>
        <family val="2"/>
      </rPr>
      <t>ilkohk@pacific.net.hk</t>
    </r>
  </si>
  <si>
    <t/>
    <r>
      <rPr>
        <u/>
        <sz val="10.5"/>
        <color theme="10"/>
        <rFont val="Calibri"/>
        <family val="2"/>
      </rPr>
      <t xml:space="preserve">ILKO HONG KONG</t>
    </r>
  </si>
  <si>
    <t/>
    <r>
      <rPr>
        <u/>
        <sz val="10.5"/>
        <color theme="10"/>
        <rFont val="Calibri"/>
        <family val="2"/>
      </rPr>
      <t>http://www.lopez-vera.com</t>
    </r>
  </si>
  <si>
    <t/>
    <r>
      <rPr>
        <u/>
        <sz val="10.5"/>
        <color theme="10"/>
        <rFont val="Calibri"/>
        <family val="2"/>
      </rPr>
      <t>gelondre@yahoo.com</t>
    </r>
  </si>
  <si>
    <t/>
    <r>
      <rPr>
        <u/>
        <sz val="10.5"/>
        <color theme="10"/>
        <rFont val="Calibri"/>
        <family val="2"/>
      </rPr>
      <t>DIFERRATTI</t>
    </r>
  </si>
  <si>
    <t/>
    <r>
      <rPr>
        <u/>
        <sz val="10.5"/>
        <color theme="10"/>
        <rFont val="Calibri"/>
        <family val="2"/>
      </rPr>
      <t xml:space="preserve">AZURE COMMUNICATION SERVICES</t>
    </r>
  </si>
  <si>
    <t/>
    <r>
      <rPr>
        <u/>
        <sz val="10.5"/>
        <color theme="10"/>
        <rFont val="Calibri"/>
        <family val="2"/>
      </rPr>
      <t>msl.az5@dream.com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</si>
  <si>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五金,体育及旅游休闲用品,其他,家具,玻璃工艺品,箱包,节日用品,鞋,食品,餐厨用具</t>
    </r>
  </si>
  <si>
    <t/>
    <r>
      <rPr>
        <u/>
        <sz val="10.5"/>
        <color theme="10"/>
        <rFont val="Calibri"/>
        <family val="2"/>
      </rPr>
      <t>http://www.dream.com</t>
    </r>
  </si>
  <si>
    <t/>
    <r>
      <rPr>
        <u/>
        <sz val="10.5"/>
        <color theme="10"/>
        <rFont val="Calibri"/>
        <family val="2"/>
      </rPr>
      <t xml:space="preserve">PATTARA PHOLCHAI LTD PART</t>
    </r>
  </si>
  <si>
    <t/>
    <r>
      <rPr>
        <u/>
        <sz val="10.5"/>
        <color theme="10"/>
        <rFont val="Calibri"/>
        <family val="2"/>
      </rPr>
      <t>pronachai@hotmail.com</t>
    </r>
  </si>
  <si>
    <t/>
    <r>
      <rPr>
        <u/>
        <sz val="10.5"/>
        <color theme="10"/>
        <rFont val="Calibri"/>
        <family val="2"/>
      </rPr>
      <t>mehulmodi68@hotmail.com</t>
    </r>
  </si>
  <si>
    <t/>
    <r>
      <rPr>
        <u/>
        <sz val="10.5"/>
        <color theme="10"/>
        <rFont val="Calibri"/>
        <family val="2"/>
      </rPr>
      <t>http://www.pyramidimpex.com</t>
    </r>
  </si>
  <si>
    <t/>
    <r>
      <rPr>
        <u/>
        <sz val="10.5"/>
        <color theme="10"/>
        <rFont val="Calibri"/>
        <family val="2"/>
      </rPr>
      <t xml:space="preserve">PYRAMID IMPEX</t>
    </r>
  </si>
  <si>
    <t/>
    <r>
      <rPr>
        <u/>
        <sz val="10.5"/>
        <color theme="10"/>
        <rFont val="Calibri"/>
        <family val="2"/>
      </rPr>
      <t>http://www.lanicoise.com</t>
    </r>
  </si>
  <si>
    <t/>
    <r>
      <rPr>
        <u/>
        <sz val="10.5"/>
        <color theme="10"/>
        <rFont val="Calibri"/>
        <family val="2"/>
      </rPr>
      <t xml:space="preserve">LA NICOISE</t>
    </r>
  </si>
  <si>
    <t/>
    <r>
      <rPr>
        <u/>
        <sz val="10.5"/>
        <color theme="10"/>
        <rFont val="Calibri"/>
        <family val="2"/>
      </rPr>
      <t>ralph@idpny.com</t>
    </r>
  </si>
  <si>
    <t/>
    <r>
      <rPr>
        <u/>
        <sz val="10.5"/>
        <color theme="10"/>
        <rFont val="Calibri"/>
        <family val="2"/>
      </rPr>
      <t xml:space="preserve">INTEGRATED DESIGN PRODUCTS</t>
    </r>
  </si>
  <si>
    <t/>
    <r>
      <rPr>
        <u/>
        <sz val="10.5"/>
        <color theme="10"/>
        <rFont val="Calibri"/>
        <family val="2"/>
      </rPr>
      <t>http://www.idpny.com</t>
    </r>
  </si>
  <si>
    <t/>
    <r>
      <rPr>
        <u/>
        <sz val="10.5"/>
        <color theme="10"/>
        <rFont val="Calibri"/>
        <family val="2"/>
      </rPr>
      <t>http://www.ican.net</t>
    </r>
  </si>
  <si>
    <t/>
    <r>
      <rPr>
        <u/>
        <sz val="10.5"/>
        <color theme="10"/>
        <rFont val="Calibri"/>
        <family val="2"/>
      </rPr>
      <t xml:space="preserve">S T S IMPORT &amp; EXPORT</t>
    </r>
  </si>
  <si>
    <t/>
    <r>
      <rPr>
        <u/>
        <sz val="10.5"/>
        <color theme="10"/>
        <rFont val="Calibri"/>
        <family val="2"/>
      </rPr>
      <t>713546@ican.net</t>
    </r>
  </si>
  <si>
    <t/>
    <r>
      <rPr>
        <u/>
        <sz val="10.5"/>
        <color theme="10"/>
        <rFont val="Calibri"/>
        <family val="2"/>
      </rPr>
      <t>http://www.tg-woodware.com</t>
    </r>
  </si>
  <si>
    <t/>
    <r>
      <rPr>
        <u/>
        <sz val="10.5"/>
        <color theme="10"/>
        <rFont val="Calibri"/>
        <family val="2"/>
      </rPr>
      <t>info@tg-woodware.com</t>
    </r>
  </si>
  <si>
    <t/>
    <r>
      <rPr>
        <u/>
        <sz val="10.5"/>
        <color theme="10"/>
        <rFont val="Calibri"/>
        <family val="2"/>
      </rPr>
      <t xml:space="preserve">T &amp; G WOODWARE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</si>
  <si>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其他,医药保健品及医疗器械,家具,家居用品,家居装饰品,工艺陶瓷,建筑及装饰材料,玻璃工艺品,餐厨用具</t>
    </r>
  </si>
  <si>
    <t/>
    <r>
      <rPr>
        <u/>
        <sz val="10.5"/>
        <color theme="10"/>
        <rFont val="Calibri"/>
        <family val="2"/>
      </rPr>
      <t>jb16danquah@yahoo.com</t>
    </r>
  </si>
  <si>
    <t/>
    <r>
      <rPr>
        <u/>
        <sz val="10.5"/>
        <color theme="10"/>
        <rFont val="Calibri"/>
        <family val="2"/>
      </rPr>
      <t xml:space="preserve">DUJONESCO VENTURES</t>
    </r>
  </si>
  <si>
    <t/>
    <r>
      <rPr>
        <u/>
        <sz val="10.5"/>
        <color theme="10"/>
        <rFont val="Calibri"/>
        <family val="2"/>
      </rPr>
      <t>ONE-99SHOP</t>
    </r>
  </si>
  <si>
    <t/>
    <r>
      <rPr>
        <u/>
        <sz val="10.5"/>
        <color theme="10"/>
        <rFont val="Calibri"/>
        <family val="2"/>
      </rPr>
      <t>http://www.one-99shop.com</t>
    </r>
  </si>
  <si>
    <t/>
    <r>
      <rPr>
        <u/>
        <sz val="10.5"/>
        <color theme="10"/>
        <rFont val="Calibri"/>
        <family val="2"/>
      </rPr>
      <t>nanz@one-99shop.com</t>
    </r>
  </si>
  <si>
    <t/>
    <r>
      <rPr>
        <u/>
        <sz val="10.5"/>
        <color theme="10"/>
        <rFont val="Calibri"/>
        <family val="2"/>
      </rPr>
      <t>tkbk222@aol.com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</si>
  <si>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五金,体育及旅游休闲用品,其他,家具,家用电器,建筑及装饰材料,玻璃工艺品,箱包,餐厨用具</t>
    </r>
  </si>
  <si>
    <t/>
    <r>
      <rPr>
        <u/>
        <sz val="10.5"/>
        <color theme="10"/>
        <rFont val="Calibri"/>
        <family val="2"/>
      </rPr>
      <t xml:space="preserve">U K I INTERNATIONAL</t>
    </r>
  </si>
  <si>
    <t/>
    <r>
      <rPr>
        <u/>
        <sz val="10.5"/>
        <color theme="10"/>
        <rFont val="Calibri"/>
        <family val="2"/>
      </rPr>
      <t>barter@barterhk.com</t>
    </r>
  </si>
  <si>
    <t/>
    <r>
      <rPr>
        <u/>
        <sz val="10.5"/>
        <color theme="10"/>
        <rFont val="Calibri"/>
        <family val="2"/>
      </rPr>
      <t xml:space="preserve">BARTER (HK)</t>
    </r>
  </si>
  <si>
    <t/>
    <r>
      <rPr>
        <u/>
        <sz val="10.5"/>
        <color theme="10"/>
        <rFont val="Calibri"/>
        <family val="2"/>
      </rPr>
      <t>http://www.barterhk.com</t>
    </r>
  </si>
  <si>
    <t/>
    <r>
      <rPr>
        <u/>
        <sz val="10.5"/>
        <color theme="10"/>
        <rFont val="Calibri"/>
        <family val="2"/>
      </rPr>
      <t>josuh@cbn.net.id</t>
    </r>
  </si>
  <si>
    <t/>
    <r>
      <rPr>
        <u/>
        <sz val="10.5"/>
        <color theme="10"/>
        <rFont val="Calibri"/>
        <family val="2"/>
      </rPr>
      <t xml:space="preserve">CITRA LIGHTING</t>
    </r>
  </si>
  <si>
    <t/>
    <r>
      <rPr>
        <u/>
        <sz val="10.5"/>
        <color theme="10"/>
        <rFont val="Calibri"/>
        <family val="2"/>
      </rPr>
      <t>http://www.infinityhospitalitygroup.com</t>
    </r>
  </si>
  <si>
    <t/>
    <r>
      <rPr>
        <u/>
        <sz val="10.5"/>
        <color theme="10"/>
        <rFont val="Calibri"/>
        <family val="2"/>
      </rPr>
      <t xml:space="preserve">INFINITY HOSPITALITY GROUP</t>
    </r>
  </si>
  <si>
    <t/>
    <r>
      <rPr>
        <u/>
        <sz val="10.5"/>
        <color theme="10"/>
        <rFont val="Calibri"/>
        <family val="2"/>
      </rPr>
      <t>etdean@yahoo.com</t>
    </r>
  </si>
  <si>
    <t/>
    <r>
      <rPr>
        <u/>
        <sz val="10.5"/>
        <color theme="10"/>
        <rFont val="Calibri"/>
        <family val="2"/>
      </rPr>
      <t>http://www.fernwoodporcelain.com</t>
    </r>
  </si>
  <si>
    <t/>
    <r>
      <rPr>
        <u/>
        <sz val="10.5"/>
        <color theme="10"/>
        <rFont val="Calibri"/>
        <family val="2"/>
      </rPr>
      <t xml:space="preserve">LANKA DECALS (PVT)</t>
    </r>
  </si>
  <si>
    <t/>
    <r>
      <rPr>
        <u/>
        <sz val="10.5"/>
        <color theme="10"/>
        <rFont val="Calibri"/>
        <family val="2"/>
      </rPr>
      <t>fern@sri.lanka.net</t>
    </r>
  </si>
  <si>
    <t/>
    <r>
      <rPr>
        <u/>
        <sz val="10.5"/>
        <color theme="10"/>
        <rFont val="Calibri"/>
        <family val="2"/>
      </rPr>
      <t>madar_alshefa@hotmail.com</t>
    </r>
  </si>
  <si>
    <t/>
    <r>
      <rPr>
        <u/>
        <sz val="10.5"/>
        <color theme="10"/>
        <rFont val="Calibri"/>
        <family val="2"/>
      </rPr>
      <t xml:space="preserve">MADAR ALSHEFA EST</t>
    </r>
  </si>
  <si>
    <t/>
    <r>
      <rPr>
        <u/>
        <sz val="10.5"/>
        <color theme="10"/>
        <rFont val="Calibri"/>
        <family val="2"/>
      </rPr>
      <t>http://www.ghana.com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</si>
  <si>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卫浴设备,园林用品,家具,家居用品,家居装饰品,家用电器,家用纺织品,工程机械,工艺陶瓷,建筑及装饰材料,汽车配件,照明产品,玩具,玻璃工艺品,电子消费品及信息产品,箱包,节日用品,食品,餐厨用具</t>
    </r>
  </si>
  <si>
    <t/>
    <r>
      <rPr>
        <u/>
        <sz val="10.5"/>
        <color theme="10"/>
        <rFont val="Calibri"/>
        <family val="2"/>
      </rPr>
      <t>agrotrop@ghana.com</t>
    </r>
  </si>
  <si>
    <t/>
    <r>
      <rPr>
        <u/>
        <sz val="10.5"/>
        <color theme="10"/>
        <rFont val="Calibri"/>
        <family val="2"/>
      </rPr>
      <t>AGROTROPICS</t>
    </r>
  </si>
  <si>
    <t/>
    <r>
      <rPr>
        <u/>
        <sz val="10.5"/>
        <color theme="10"/>
        <rFont val="Calibri"/>
        <family val="2"/>
      </rPr>
      <t>http://www.pathfinder.gr</t>
    </r>
  </si>
  <si>
    <t/>
    <r>
      <rPr>
        <u/>
        <sz val="10.5"/>
        <color theme="10"/>
        <rFont val="Calibri"/>
        <family val="2"/>
      </rPr>
      <t xml:space="preserve">CRYSTAL SPARKLE</t>
    </r>
  </si>
  <si>
    <t/>
    <r>
      <rPr>
        <u/>
        <sz val="10.5"/>
        <color theme="10"/>
        <rFont val="Calibri"/>
        <family val="2"/>
      </rPr>
      <t>bonanos@pathfinder.gr</t>
    </r>
  </si>
  <si>
    <t/>
    <r>
      <rPr>
        <u/>
        <sz val="10.5"/>
        <color theme="10"/>
        <rFont val="Calibri"/>
        <family val="2"/>
      </rPr>
      <t>http://www.easynet.fr</t>
    </r>
  </si>
  <si>
    <t/>
    <r>
      <rPr>
        <u/>
        <sz val="10.5"/>
        <color theme="10"/>
        <rFont val="Calibri"/>
        <family val="2"/>
      </rPr>
      <t>ARENTHON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</si>
  <si>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其他,化工产品,医药保健品及医疗器械,大型机械及设备,工程机械,玩具,食品,餐厨用具</t>
    </r>
  </si>
  <si>
    <t/>
    <r>
      <rPr>
        <u/>
        <sz val="10.5"/>
        <color theme="10"/>
        <rFont val="Calibri"/>
        <family val="2"/>
      </rPr>
      <t>arenthon@easynet.fr</t>
    </r>
  </si>
  <si>
    <t/>
    <r>
      <rPr>
        <u/>
        <sz val="10.5"/>
        <color theme="10"/>
        <rFont val="Calibri"/>
        <family val="2"/>
      </rPr>
      <t xml:space="preserve">SEMYA MMG</t>
    </r>
  </si>
  <si>
    <t/>
    <r>
      <rPr>
        <u/>
        <sz val="10.5"/>
        <color theme="10"/>
        <rFont val="Calibri"/>
        <family val="2"/>
      </rPr>
      <t>alexd@mgroup.dp.ua</t>
    </r>
  </si>
  <si>
    <t/>
    <r>
      <rPr>
        <u/>
        <sz val="10.5"/>
        <color theme="10"/>
        <rFont val="Calibri"/>
        <family val="2"/>
      </rPr>
      <t>http://www.mgroup.dp.ua</t>
    </r>
  </si>
  <si>
    <t/>
    <r>
      <rPr>
        <u/>
        <sz val="10.5"/>
        <color theme="10"/>
        <rFont val="Calibri"/>
        <family val="2"/>
      </rPr>
      <t xml:space="preserve">KIOENIG A S</t>
    </r>
  </si>
  <si>
    <t/>
    <r>
      <rPr>
        <u/>
        <sz val="10.5"/>
        <color theme="10"/>
        <rFont val="Calibri"/>
        <family val="2"/>
      </rPr>
      <t xml:space="preserve">SANKO KENSO</t>
    </r>
  </si>
  <si>
    <t/>
    <r>
      <rPr>
        <u/>
        <sz val="10.5"/>
        <color theme="10"/>
        <rFont val="Calibri"/>
        <family val="2"/>
      </rPr>
      <t>http://www.opulencetrading.com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</si>
  <si>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五金,其他,化工产品,卫浴设备,家具,家用电器,服装饰物及配件,玩具,玻璃工艺品,箱包,鞋,食品,餐厨用具</t>
    </r>
  </si>
  <si>
    <t/>
    <r>
      <rPr>
        <u/>
        <sz val="10.5"/>
        <color theme="10"/>
        <rFont val="Calibri"/>
        <family val="2"/>
      </rPr>
      <t>opt88888@netvigator.com</t>
    </r>
  </si>
  <si>
    <t/>
    <r>
      <rPr>
        <u/>
        <sz val="10.5"/>
        <color theme="10"/>
        <rFont val="Calibri"/>
        <family val="2"/>
      </rPr>
      <t xml:space="preserve">OPULENCE TRADING</t>
    </r>
  </si>
  <si>
    <t/>
    <r>
      <rPr>
        <u/>
        <sz val="10.5"/>
        <color theme="10"/>
        <rFont val="Calibri"/>
        <family val="2"/>
      </rPr>
      <t xml:space="preserve">BENSUS INTERNATIONAL</t>
    </r>
  </si>
  <si>
    <t/>
    <r>
      <rPr>
        <u/>
        <sz val="10.5"/>
        <color theme="10"/>
        <rFont val="Calibri"/>
        <family val="2"/>
      </rPr>
      <t>izzy@bensus.ca</t>
    </r>
  </si>
  <si>
    <t/>
    <r>
      <rPr>
        <u/>
        <sz val="10.5"/>
        <color theme="10"/>
        <rFont val="Calibri"/>
        <family val="2"/>
      </rPr>
      <t>http://www.bensus.ca</t>
    </r>
  </si>
  <si>
    <t/>
    <r>
      <rPr>
        <u/>
        <sz val="10.5"/>
        <color theme="10"/>
        <rFont val="Calibri"/>
        <family val="2"/>
      </rPr>
      <t>animasaref@yahoo.co.uk</t>
    </r>
  </si>
  <si>
    <t/>
    <r>
      <rPr>
        <u/>
        <sz val="10.5"/>
        <color theme="10"/>
        <rFont val="Calibri"/>
        <family val="2"/>
      </rPr>
      <t xml:space="preserve">ENTERPRISE FRANK</t>
    </r>
  </si>
  <si>
    <t/>
    <r>
      <rPr>
        <u/>
        <sz val="10.5"/>
        <color theme="10"/>
        <rFont val="Calibri"/>
        <family val="2"/>
      </rPr>
      <t xml:space="preserve">GLOBAL EXCHANGE</t>
    </r>
  </si>
  <si>
    <t/>
    <r>
      <rPr>
        <u/>
        <sz val="10.5"/>
        <color theme="10"/>
        <rFont val="Calibri"/>
        <family val="2"/>
      </rPr>
      <t>shahin.n@sbcglobal.net</t>
    </r>
  </si>
  <si>
    <t/>
    <r>
      <rPr>
        <u/>
        <sz val="10.5"/>
        <color theme="10"/>
        <rFont val="Calibri"/>
        <family val="2"/>
      </rPr>
      <t>http://www.globalexchange.org</t>
    </r>
  </si>
  <si>
    <t/>
    <r>
      <rPr>
        <u/>
        <sz val="10.5"/>
        <color theme="10"/>
        <rFont val="Calibri"/>
        <family val="2"/>
      </rPr>
      <t xml:space="preserve">GOLDEN BAKE</t>
    </r>
  </si>
  <si>
    <t/>
    <r>
      <rPr>
        <u/>
        <sz val="10.5"/>
        <color theme="10"/>
        <rFont val="Calibri"/>
        <family val="2"/>
      </rPr>
      <t>chinatrips@hotmail.com</t>
    </r>
  </si>
  <si>
    <t/>
    <r>
      <rPr>
        <u/>
        <sz val="10.5"/>
        <color theme="10"/>
        <rFont val="Calibri"/>
        <family val="2"/>
      </rPr>
      <t>http://www.jumbobase.com</t>
    </r>
  </si>
  <si>
    <t/>
    <r>
      <rPr>
        <u/>
        <sz val="10.5"/>
        <color theme="10"/>
        <rFont val="Calibri"/>
        <family val="2"/>
      </rPr>
      <t>davie@jumbobase.com.hk</t>
    </r>
  </si>
  <si>
    <t/>
    <r>
      <rPr>
        <u/>
        <sz val="10.5"/>
        <color theme="10"/>
        <rFont val="Calibri"/>
        <family val="2"/>
      </rPr>
      <t xml:space="preserve">JUMBO BASE INDUSTRIES</t>
    </r>
  </si>
  <si>
    <t/>
    <r>
      <rPr>
        <u/>
        <sz val="10.5"/>
        <color theme="10"/>
        <rFont val="Calibri"/>
        <family val="2"/>
      </rPr>
      <t>http://www.partyden.co.uk</t>
    </r>
  </si>
  <si>
    <t/>
    <r>
      <rPr>
        <u/>
        <sz val="10.5"/>
        <color theme="10"/>
        <rFont val="Calibri"/>
        <family val="2"/>
      </rPr>
      <t>sales@partyden.co.uk</t>
    </r>
  </si>
  <si>
    <t/>
    <r>
      <rPr>
        <u/>
        <sz val="10.5"/>
        <color theme="10"/>
        <rFont val="Calibri"/>
        <family val="2"/>
      </rPr>
      <t xml:space="preserve">PARTY DEN</t>
    </r>
  </si>
  <si>
    <t/>
    <r>
      <rPr>
        <u/>
        <sz val="10.5"/>
        <color theme="10"/>
        <rFont val="Calibri"/>
        <family val="2"/>
      </rPr>
      <t>http://www.hometon.com</t>
    </r>
  </si>
  <si>
    <t/>
    <r>
      <rPr>
        <u/>
        <sz val="10.5"/>
        <color theme="10"/>
        <rFont val="Calibri"/>
        <family val="2"/>
      </rPr>
      <t>ron@hometon.com</t>
    </r>
  </si>
  <si>
    <t/>
    <r>
      <rPr>
        <u/>
        <sz val="10.5"/>
        <color theme="10"/>
        <rFont val="Calibri"/>
        <family val="2"/>
      </rPr>
      <t xml:space="preserve">HOMETON SOURCING</t>
    </r>
  </si>
  <si>
    <t/>
    <r>
      <rPr>
        <u/>
        <sz val="10.5"/>
        <color theme="10"/>
        <rFont val="Calibri"/>
        <family val="2"/>
      </rPr>
      <t xml:space="preserve">ALL METAL PRODUCTS</t>
    </r>
  </si>
  <si>
    <t/>
    <r>
      <rPr>
        <u/>
        <sz val="10.5"/>
        <color theme="10"/>
        <rFont val="Calibri"/>
        <family val="2"/>
      </rPr>
      <t>info@allmetalproducts.com.au</t>
    </r>
  </si>
  <si>
    <t/>
    <r>
      <rPr>
        <u/>
        <sz val="10.5"/>
        <color theme="10"/>
        <rFont val="Calibri"/>
        <family val="2"/>
      </rPr>
      <t>http://www.allmetalproducts.com.au</t>
    </r>
  </si>
  <si>
    <t/>
    <r>
      <rPr>
        <u/>
        <sz val="10.5"/>
        <color theme="10"/>
        <rFont val="Calibri"/>
        <family val="2"/>
      </rPr>
      <t>info@buningh.nl</t>
    </r>
  </si>
  <si>
    <t/>
    <r>
      <rPr>
        <u/>
        <sz val="10.5"/>
        <color theme="10"/>
        <rFont val="Calibri"/>
        <family val="2"/>
      </rPr>
      <t xml:space="preserve">BUNINGH INTERIEUR</t>
    </r>
  </si>
  <si>
    <t/>
    <r>
      <rPr>
        <u/>
        <sz val="10.5"/>
        <color theme="10"/>
        <rFont val="Calibri"/>
        <family val="2"/>
      </rPr>
      <t>http://www.buningh.nl</t>
    </r>
  </si>
  <si>
    <t/>
    <r>
      <rPr>
        <u/>
        <sz val="10.5"/>
        <color theme="10"/>
        <rFont val="Calibri"/>
        <family val="2"/>
      </rPr>
      <t xml:space="preserve">JANSEN GMBH U</t>
    </r>
  </si>
  <si>
    <t/>
    <r>
      <rPr>
        <u/>
        <sz val="10.5"/>
        <color theme="10"/>
        <rFont val="Calibri"/>
        <family val="2"/>
      </rPr>
      <t>info@jansen.de</t>
    </r>
  </si>
  <si>
    <t/>
    <r>
      <rPr>
        <u/>
        <sz val="10.5"/>
        <color theme="10"/>
        <rFont val="Calibri"/>
        <family val="2"/>
      </rPr>
      <t>http://www.jansen.de</t>
    </r>
  </si>
  <si>
    <t/>
    <r>
      <rPr>
        <u/>
        <sz val="10.5"/>
        <color theme="10"/>
        <rFont val="Calibri"/>
        <family val="2"/>
      </rPr>
      <t>http://www.k-onishimd.co.jp</t>
    </r>
  </si>
  <si>
    <t/>
    <r>
      <rPr>
        <u/>
        <sz val="10.5"/>
        <color theme="10"/>
        <rFont val="Calibri"/>
        <family val="2"/>
      </rPr>
      <t>t.hosokawa@k-onishimd.co.jp</t>
    </r>
  </si>
  <si>
    <t/>
    <r>
      <rPr>
        <u/>
        <sz val="10.5"/>
        <color theme="10"/>
        <rFont val="Calibri"/>
        <family val="2"/>
      </rPr>
      <t xml:space="preserve">K ONISHI M D</t>
    </r>
  </si>
  <si>
    <t/>
    <r>
      <rPr>
        <u/>
        <sz val="10.5"/>
        <color theme="10"/>
        <rFont val="Calibri"/>
        <family val="2"/>
      </rPr>
      <t>dalbel@dalbel.it</t>
    </r>
  </si>
  <si>
    <t/>
    <r>
      <rPr>
        <u/>
        <sz val="10.5"/>
        <color theme="10"/>
        <rFont val="Calibri"/>
        <family val="2"/>
      </rPr>
      <t xml:space="preserve">DALBEL OCCHIALI</t>
    </r>
  </si>
  <si>
    <t/>
    <r>
      <rPr>
        <u/>
        <sz val="10.5"/>
        <color theme="10"/>
        <rFont val="Calibri"/>
        <family val="2"/>
      </rPr>
      <t>http://www.dalbel.it</t>
    </r>
  </si>
  <si>
    <t/>
    <r>
      <rPr>
        <u/>
        <sz val="10.5"/>
        <color theme="10"/>
        <rFont val="Calibri"/>
        <family val="2"/>
      </rPr>
      <t>http://www.scheurich.de</t>
    </r>
  </si>
  <si>
    <t/>
    <r>
      <rPr>
        <u/>
        <sz val="10.5"/>
        <color theme="10"/>
        <rFont val="Calibri"/>
        <family val="2"/>
      </rPr>
      <t xml:space="preserve">SCHEURICH GMBH &amp;</t>
    </r>
  </si>
  <si>
    <t/>
    <r>
      <rPr>
        <u/>
        <sz val="10.5"/>
        <color theme="10"/>
        <rFont val="Calibri"/>
        <family val="2"/>
      </rPr>
      <t>scheurich@scheurich.de</t>
    </r>
  </si>
  <si>
    <t/>
    <r>
      <rPr>
        <u/>
        <sz val="10.5"/>
        <color theme="10"/>
        <rFont val="Calibri"/>
        <family val="2"/>
      </rPr>
      <t>http://www.bravoport.com.hk</t>
    </r>
  </si>
  <si>
    <t/>
    <r>
      <rPr>
        <u/>
        <sz val="10.5"/>
        <color theme="10"/>
        <rFont val="Calibri"/>
        <family val="2"/>
      </rPr>
      <t>info@bravoport.com.hk</t>
    </r>
  </si>
  <si>
    <t/>
    <r>
      <rPr>
        <u/>
        <sz val="10.5"/>
        <color theme="10"/>
        <rFont val="Calibri"/>
        <family val="2"/>
      </rPr>
      <t xml:space="preserve">BRAVO PORT</t>
    </r>
  </si>
  <si>
    <t/>
    <r>
      <rPr>
        <u/>
        <sz val="10.5"/>
        <color theme="10"/>
        <rFont val="Calibri"/>
        <family val="2"/>
      </rPr>
      <t xml:space="preserve">KIRK &amp; MATZ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</si>
  <si>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家具,家居装饰品,工艺陶瓷,玩具,玻璃工艺品,礼品及赠品,节日用品,餐厨用具</t>
    </r>
  </si>
  <si>
    <t/>
    <r>
      <rPr>
        <u/>
        <sz val="10.5"/>
        <color theme="10"/>
        <rFont val="Calibri"/>
        <family val="2"/>
      </rPr>
      <t>vhmatz@kirk-matz.com</t>
    </r>
  </si>
  <si>
    <t/>
    <r>
      <rPr>
        <u/>
        <sz val="10.5"/>
        <color theme="10"/>
        <rFont val="Calibri"/>
        <family val="2"/>
      </rPr>
      <t>http://www.kirk-matz.com</t>
    </r>
  </si>
  <si>
    <t/>
    <r>
      <rPr>
        <u/>
        <sz val="10.5"/>
        <color theme="10"/>
        <rFont val="Calibri"/>
        <family val="2"/>
      </rPr>
      <t>admin@shoppebaroda.com</t>
    </r>
  </si>
  <si>
    <t/>
    <r>
      <rPr>
        <u/>
        <sz val="10.5"/>
        <color theme="10"/>
        <rFont val="Calibri"/>
        <family val="2"/>
      </rPr>
      <t>http://www.shoppebaroda.com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</si>
  <si>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其他,化工产品,家具,家居用品,家居装饰品,家用电器,玩具,礼品及赠品,食品,餐厨用具</t>
    </r>
  </si>
  <si>
    <t/>
    <r>
      <rPr>
        <u/>
        <sz val="10.5"/>
        <color theme="10"/>
        <rFont val="Calibri"/>
        <family val="2"/>
      </rPr>
      <t xml:space="preserve">SHOPPE INTERNATIONAL</t>
    </r>
  </si>
  <si>
    <t/>
    <r>
      <rPr>
        <u/>
        <sz val="10.5"/>
        <color theme="10"/>
        <rFont val="Calibri"/>
        <family val="2"/>
      </rPr>
      <t>http://www.altikon.dk</t>
    </r>
  </si>
  <si>
    <t/>
    <r>
      <rPr>
        <u/>
        <sz val="10.5"/>
        <color theme="10"/>
        <rFont val="Calibri"/>
        <family val="2"/>
      </rPr>
      <t>info@altikon.dk</t>
    </r>
  </si>
  <si>
    <t/>
    <r>
      <rPr>
        <u/>
        <sz val="10.5"/>
        <color theme="10"/>
        <rFont val="Calibri"/>
        <family val="2"/>
      </rPr>
      <t>ALTIKON</t>
    </r>
  </si>
  <si>
    <t/>
    <r>
      <rPr>
        <u/>
        <sz val="10.5"/>
        <color theme="10"/>
        <rFont val="Calibri"/>
        <family val="2"/>
      </rPr>
      <t>http://www.blockmachinesindia.com</t>
    </r>
  </si>
  <si>
    <t/>
    <r>
      <rPr>
        <u/>
        <sz val="10.5"/>
        <color theme="10"/>
        <rFont val="Calibri"/>
        <family val="2"/>
      </rPr>
      <t>anandharmeet@yahoo.com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</si>
  <si>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五金,其他,家具,家居装饰品,家用电器,工艺陶瓷,服装饰物及配件,照明产品,玻璃工艺品,电子电气产品,食品,餐厨用具</t>
    </r>
  </si>
  <si>
    <t/>
    <r>
      <rPr>
        <u/>
        <sz val="10.5"/>
        <color theme="10"/>
        <rFont val="Calibri"/>
        <family val="2"/>
      </rPr>
      <t xml:space="preserve">GLOBAL IMPEX</t>
    </r>
  </si>
  <si>
    <t/>
    <r>
      <rPr>
        <u/>
        <sz val="10.5"/>
        <color theme="10"/>
        <rFont val="Calibri"/>
        <family val="2"/>
      </rPr>
      <t xml:space="preserve">PT PANAMAS MITRA INTI LESTARI</t>
    </r>
  </si>
  <si>
    <t/>
    <r>
      <rPr>
        <u/>
        <sz val="10.5"/>
        <color theme="10"/>
        <rFont val="Calibri"/>
        <family val="2"/>
      </rPr>
      <t>panamas@centrin.net.id</t>
    </r>
  </si>
  <si>
    <t/>
    <r>
      <rPr>
        <u/>
        <sz val="10.5"/>
        <color theme="10"/>
        <rFont val="Calibri"/>
        <family val="2"/>
      </rPr>
      <t>verkauf@nica.de</t>
    </r>
  </si>
  <si>
    <t/>
    <r>
      <rPr>
        <u/>
        <sz val="10.5"/>
        <color theme="10"/>
        <rFont val="Calibri"/>
        <family val="2"/>
      </rPr>
      <t>http://www.nica.de</t>
    </r>
  </si>
  <si>
    <t/>
    <r>
      <rPr>
        <u/>
        <sz val="10.5"/>
        <color theme="10"/>
        <rFont val="Calibri"/>
        <family val="2"/>
      </rPr>
      <t xml:space="preserve">NICA KARL GRANICA GMBH+CO</t>
    </r>
  </si>
  <si>
    <t/>
    <r>
      <rPr>
        <u/>
        <sz val="10.5"/>
        <color theme="10"/>
        <rFont val="Calibri"/>
        <family val="2"/>
      </rPr>
      <t xml:space="preserve">TEZUKA SHOJI</t>
    </r>
  </si>
  <si>
    <t/>
    <r>
      <rPr>
        <u/>
        <sz val="10.5"/>
        <color theme="10"/>
        <rFont val="Calibri"/>
        <family val="2"/>
      </rPr>
      <t xml:space="preserve">NEW CREATION TECH</t>
    </r>
  </si>
  <si>
    <t/>
    <r>
      <rPr>
        <u/>
        <sz val="10.5"/>
        <color theme="10"/>
        <rFont val="Calibri"/>
        <family val="2"/>
      </rPr>
      <t>http://www.newcreation.com.hk</t>
    </r>
  </si>
  <si>
    <t/>
    <r>
      <rPr>
        <u/>
        <sz val="10.5"/>
        <color theme="10"/>
        <rFont val="Calibri"/>
        <family val="2"/>
      </rPr>
      <t>eric@newcreation.com.hk</t>
    </r>
  </si>
  <si>
    <t/>
    <r>
      <rPr>
        <u/>
        <sz val="10.5"/>
        <color theme="10"/>
        <rFont val="Calibri"/>
        <family val="2"/>
      </rPr>
      <t>http://www.sdb-industries.nl</t>
    </r>
  </si>
  <si>
    <t/>
    <r>
      <rPr>
        <u/>
        <sz val="10.5"/>
        <color theme="10"/>
        <rFont val="Calibri"/>
        <family val="2"/>
      </rPr>
      <t>sales@sdb-industries.nl</t>
    </r>
  </si>
  <si>
    <t/>
    <r>
      <rPr>
        <u/>
        <sz val="10.5"/>
        <color theme="10"/>
        <rFont val="Calibri"/>
        <family val="2"/>
      </rPr>
      <t xml:space="preserve">SDB INDUSTRIE</t>
    </r>
  </si>
  <si>
    <t/>
    <r>
      <rPr>
        <u/>
        <sz val="10.5"/>
        <color theme="10"/>
        <rFont val="Calibri"/>
        <family val="2"/>
      </rPr>
      <t>SOLDOGA</t>
    </r>
  </si>
  <si>
    <t/>
    <r>
      <rPr>
        <u/>
        <sz val="10.5"/>
        <color theme="10"/>
        <rFont val="Calibri"/>
        <family val="2"/>
      </rPr>
      <t>soldoga@wanadoo.fr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</si>
  <si>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五金,体育及旅游休闲用品,医药保健品及医疗器械,家具,家用纺织品,工艺陶瓷,照明产品,玻璃工艺品,箱包,鞋,食品,餐厨用具</t>
    </r>
  </si>
  <si>
    <t/>
    <r>
      <rPr>
        <u/>
        <sz val="10.5"/>
        <color theme="10"/>
        <rFont val="Calibri"/>
        <family val="2"/>
      </rPr>
      <t xml:space="preserve">EXPORT IMPORT TRADE</t>
    </r>
  </si>
  <si>
    <t/>
    <r>
      <rPr>
        <u/>
        <sz val="10.5"/>
        <color theme="10"/>
        <rFont val="Calibri"/>
        <family val="2"/>
      </rPr>
      <t xml:space="preserve">N V LA GRANGE</t>
    </r>
  </si>
  <si>
    <t/>
    <r>
      <rPr>
        <u/>
        <sz val="10.5"/>
        <color theme="10"/>
        <rFont val="Calibri"/>
        <family val="2"/>
      </rPr>
      <t>http://www.lagrangenv.com</t>
    </r>
  </si>
  <si>
    <t/>
    <r>
      <rPr>
        <u/>
        <sz val="10.5"/>
        <color theme="10"/>
        <rFont val="Calibri"/>
        <family val="2"/>
      </rPr>
      <t>info@lagrangenv.com</t>
    </r>
  </si>
  <si>
    <t/>
    <r>
      <rPr>
        <u/>
        <sz val="10.5"/>
        <color theme="10"/>
        <rFont val="Calibri"/>
        <family val="2"/>
      </rPr>
      <t xml:space="preserve">SUNTRY GROUP</t>
    </r>
  </si>
  <si>
    <t/>
    <r>
      <rPr>
        <u/>
        <sz val="10.5"/>
        <color theme="10"/>
        <rFont val="Calibri"/>
        <family val="2"/>
      </rPr>
      <t xml:space="preserve">SHUN SANG (HK)</t>
    </r>
  </si>
  <si>
    <t/>
    <r>
      <rPr>
        <u/>
        <sz val="10.5"/>
        <color theme="10"/>
        <rFont val="Calibri"/>
        <family val="2"/>
      </rPr>
      <t>info@shunsang.com</t>
    </r>
  </si>
  <si>
    <t/>
    <r>
      <rPr>
        <u/>
        <sz val="10.5"/>
        <color theme="10"/>
        <rFont val="Calibri"/>
        <family val="2"/>
      </rPr>
      <t>http://www.shunsang.com</t>
    </r>
  </si>
  <si>
    <t/>
    <r>
      <rPr>
        <u/>
        <sz val="10.5"/>
        <color theme="10"/>
        <rFont val="Calibri"/>
        <family val="2"/>
      </rPr>
      <t>http://www.playmobil.de</t>
    </r>
  </si>
  <si>
    <t/>
    <r>
      <rPr>
        <u/>
        <sz val="10.5"/>
        <color theme="10"/>
        <rFont val="Calibri"/>
        <family val="2"/>
      </rPr>
      <t>gl@playmobil.de</t>
    </r>
  </si>
  <si>
    <t/>
    <r>
      <rPr>
        <u/>
        <sz val="10.5"/>
        <color theme="10"/>
        <rFont val="Calibri"/>
        <family val="2"/>
      </rPr>
      <t xml:space="preserve">GEOBRA BRANDSTAETTER GMBH &amp;</t>
    </r>
  </si>
  <si>
    <t/>
    <r>
      <rPr>
        <u/>
        <sz val="10.5"/>
        <color theme="10"/>
        <rFont val="Calibri"/>
        <family val="2"/>
      </rPr>
      <t xml:space="preserve">ANT TRADING</t>
    </r>
  </si>
  <si>
    <t/>
    <r>
      <rPr>
        <u/>
        <sz val="10.5"/>
        <color theme="10"/>
        <rFont val="Calibri"/>
        <family val="2"/>
      </rPr>
      <t xml:space="preserve">TLC INTL TRADING</t>
    </r>
  </si>
  <si>
    <t/>
    <r>
      <rPr>
        <u/>
        <sz val="10.5"/>
        <color theme="10"/>
        <rFont val="Calibri"/>
        <family val="2"/>
      </rPr>
      <t xml:space="preserve">CYBER SOURCES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</si>
  <si>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五金,体育及旅游休闲用品,其他,医药保健品及医疗器械,家具,家用电器,工具,服装饰物及配件,照明产品,玩具,玻璃工艺品,电子消费品及信息产品,礼品及赠品,编织及藤铁工艺品,钟表眼镜,餐厨用具</t>
    </r>
  </si>
  <si>
    <t/>
    <r>
      <rPr>
        <u/>
        <sz val="10.5"/>
        <color theme="10"/>
        <rFont val="Calibri"/>
        <family val="2"/>
      </rPr>
      <t>beelam@tradesources.com</t>
    </r>
  </si>
  <si>
    <t/>
    <r>
      <rPr>
        <u/>
        <sz val="10.5"/>
        <color theme="10"/>
        <rFont val="Calibri"/>
        <family val="2"/>
      </rPr>
      <t>http://www.tradesources.com</t>
    </r>
  </si>
  <si>
    <t/>
    <r>
      <rPr>
        <u/>
        <sz val="10.5"/>
        <color theme="10"/>
        <rFont val="Calibri"/>
        <family val="2"/>
      </rPr>
      <t xml:space="preserve">TOC TIC</t>
    </r>
  </si>
  <si>
    <t/>
    <r>
      <rPr>
        <u/>
        <sz val="10.5"/>
        <color theme="10"/>
        <rFont val="Calibri"/>
        <family val="2"/>
      </rPr>
      <t>jazzhairgroup@aol.com</t>
    </r>
  </si>
  <si>
    <t/>
    <r>
      <rPr>
        <u/>
        <sz val="10.5"/>
        <color theme="10"/>
        <rFont val="Calibri"/>
        <family val="2"/>
      </rPr>
      <t>TILIA</t>
    </r>
  </si>
  <si>
    <t/>
    <r>
      <rPr>
        <u/>
        <sz val="10.5"/>
        <color theme="10"/>
        <rFont val="Calibri"/>
        <family val="2"/>
      </rPr>
      <t>http://www.howfitness.com</t>
    </r>
  </si>
  <si>
    <t/>
    <r>
      <rPr>
        <u/>
        <sz val="10.5"/>
        <color theme="10"/>
        <rFont val="Calibri"/>
        <family val="2"/>
      </rPr>
      <t>http://www.b-grow.com</t>
    </r>
  </si>
  <si>
    <t/>
    <r>
      <rPr>
        <u/>
        <sz val="10.5"/>
        <color theme="10"/>
        <rFont val="Calibri"/>
        <family val="2"/>
      </rPr>
      <t>HANWA-SHOKO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</si>
  <si>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五金,其他,园林用品,家具,家用电器,家用纺织品,服装饰物及配件,照明产品,玻璃工艺品,餐厨用具</t>
    </r>
  </si>
  <si>
    <t/>
    <r>
      <rPr>
        <u/>
        <sz val="10.5"/>
        <color theme="10"/>
        <rFont val="Calibri"/>
        <family val="2"/>
      </rPr>
      <t>imai@b-grow.com</t>
    </r>
  </si>
  <si>
    <t/>
    <r>
      <rPr>
        <u/>
        <sz val="10.5"/>
        <color theme="10"/>
        <rFont val="Calibri"/>
        <family val="2"/>
      </rPr>
      <t xml:space="preserve">MULTI TECH(STRONG RISE) IND</t>
    </r>
  </si>
  <si>
    <t/>
    <r>
      <rPr>
        <u/>
        <sz val="10.5"/>
        <color theme="10"/>
        <rFont val="Calibri"/>
        <family val="2"/>
      </rPr>
      <t>mark.krymalowski@asiagateway.co.uk</t>
    </r>
  </si>
  <si>
    <t/>
    <r>
      <rPr>
        <u/>
        <sz val="10.5"/>
        <color theme="10"/>
        <rFont val="Calibri"/>
        <family val="2"/>
      </rPr>
      <t>http://www.asiagateway.co.uk</t>
    </r>
  </si>
  <si>
    <t/>
    <r>
      <rPr>
        <u/>
        <sz val="10.5"/>
        <color theme="10"/>
        <rFont val="Calibri"/>
        <family val="2"/>
      </rPr>
      <t xml:space="preserve">ASIA GATEWAY</t>
    </r>
  </si>
  <si>
    <t/>
    <r>
      <rPr>
        <u/>
        <sz val="10.5"/>
        <color theme="10"/>
        <rFont val="Calibri"/>
        <family val="2"/>
      </rPr>
      <t xml:space="preserve">ETS DAOUD</t>
    </r>
  </si>
  <si>
    <t/>
    <r>
      <rPr>
        <u/>
        <sz val="10.5"/>
        <color theme="10"/>
        <rFont val="Calibri"/>
        <family val="2"/>
      </rPr>
      <t>http://www.daoud.com</t>
    </r>
  </si>
  <si>
    <t/>
    <r>
      <rPr>
        <u/>
        <sz val="10.5"/>
        <color theme="10"/>
        <rFont val="Calibri"/>
        <family val="2"/>
      </rPr>
      <t xml:space="preserve">BARNABO PIETRO</t>
    </r>
  </si>
  <si>
    <t/>
    <r>
      <rPr>
        <u/>
        <sz val="10.5"/>
        <color theme="10"/>
        <rFont val="Calibri"/>
        <family val="2"/>
      </rPr>
      <t>http://www.barnabopietro.it</t>
    </r>
  </si>
  <si>
    <t/>
    <r>
      <rPr>
        <u/>
        <sz val="10.5"/>
        <color theme="10"/>
        <rFont val="Calibri"/>
        <family val="2"/>
      </rPr>
      <t xml:space="preserve">AB TINGSTAD PAPPER</t>
    </r>
  </si>
  <si>
    <t/>
    <r>
      <rPr>
        <u/>
        <sz val="10.5"/>
        <color theme="10"/>
        <rFont val="Calibri"/>
        <family val="2"/>
      </rPr>
      <t>http://www.tingstad.se</t>
    </r>
  </si>
  <si>
    <t/>
    <r>
      <rPr>
        <u/>
        <sz val="10.5"/>
        <color theme="10"/>
        <rFont val="Calibri"/>
        <family val="2"/>
      </rPr>
      <t>johan.bjarneman@tingstad.se</t>
    </r>
  </si>
  <si>
    <t/>
    <r>
      <rPr>
        <u/>
        <sz val="10.5"/>
        <color theme="10"/>
        <rFont val="Calibri"/>
        <family val="2"/>
      </rPr>
      <t>christian.puening@gautzsch.de</t>
    </r>
  </si>
  <si>
    <t/>
    <r>
      <rPr>
        <u/>
        <sz val="10.5"/>
        <color theme="10"/>
        <rFont val="Calibri"/>
        <family val="2"/>
      </rPr>
      <t xml:space="preserve">GAUTZSCH GMBH &amp;</t>
    </r>
  </si>
  <si>
    <t/>
    <r>
      <rPr>
        <u/>
        <sz val="10.5"/>
        <color theme="10"/>
        <rFont val="Calibri"/>
        <family val="2"/>
      </rPr>
      <t>http://www.gautzsch.de</t>
    </r>
  </si>
  <si>
    <t/>
    <r>
      <rPr>
        <u/>
        <sz val="10.5"/>
        <color theme="10"/>
        <rFont val="Calibri"/>
        <family val="2"/>
      </rPr>
      <t>guitia_lenne@grim_import.fr</t>
    </r>
  </si>
  <si>
    <t/>
    <r>
      <rPr>
        <u/>
        <sz val="10.5"/>
        <color theme="10"/>
        <rFont val="Calibri"/>
        <family val="2"/>
      </rPr>
      <t xml:space="preserve">GRIM IMPORTGREEN CARD DECORATION</t>
    </r>
  </si>
  <si>
    <t/>
    <r>
      <rPr>
        <u/>
        <sz val="10.5"/>
        <color theme="10"/>
        <rFont val="Calibri"/>
        <family val="2"/>
      </rPr>
      <t>email@lianfood.com</t>
    </r>
  </si>
  <si>
    <t/>
    <r>
      <rPr>
        <u/>
        <sz val="10.5"/>
        <color theme="10"/>
        <rFont val="Calibri"/>
        <family val="2"/>
      </rPr>
      <t xml:space="preserve">LI AN FOODSTUFF</t>
    </r>
  </si>
  <si>
    <t/>
    <r>
      <rPr>
        <u/>
        <sz val="10.5"/>
        <color theme="10"/>
        <rFont val="Calibri"/>
        <family val="2"/>
      </rPr>
      <t>http://www.lianfood.com</t>
    </r>
  </si>
  <si>
    <t/>
    <r>
      <rPr>
        <u/>
        <sz val="10.5"/>
        <color theme="10"/>
        <rFont val="Calibri"/>
        <family val="2"/>
      </rPr>
      <t xml:space="preserve">ALMACEN DE MUEBLES</t>
    </r>
  </si>
  <si>
    <t/>
    <r>
      <rPr>
        <u/>
        <sz val="10.5"/>
        <color theme="10"/>
        <rFont val="Calibri"/>
        <family val="2"/>
      </rPr>
      <t xml:space="preserve">SIEVERS &amp; RAVENBORG(GMBH &amp; CO )</t>
    </r>
  </si>
  <si>
    <t/>
    <r>
      <rPr>
        <u/>
        <sz val="10.5"/>
        <color theme="10"/>
        <rFont val="Calibri"/>
        <family val="2"/>
      </rPr>
      <t>info@sievers-ravenborg.de</t>
    </r>
  </si>
  <si>
    <t/>
    <r>
      <rPr>
        <u/>
        <sz val="10.5"/>
        <color theme="10"/>
        <rFont val="Calibri"/>
        <family val="2"/>
      </rPr>
      <t>http://www.sievers-ravenborg.de</t>
    </r>
  </si>
  <si>
    <t/>
    <r>
      <rPr>
        <u/>
        <sz val="10.5"/>
        <color theme="10"/>
        <rFont val="Calibri"/>
        <family val="2"/>
      </rPr>
      <t>http://www.suprememetal.com</t>
    </r>
  </si>
  <si>
    <t/>
    <r>
      <rPr>
        <u/>
        <sz val="10.5"/>
        <color theme="10"/>
        <rFont val="Calibri"/>
        <family val="2"/>
      </rPr>
      <t>SUPREMETAL</t>
    </r>
  </si>
  <si>
    <t/>
    <r>
      <rPr>
        <u/>
        <sz val="10.5"/>
        <color theme="10"/>
        <rFont val="Calibri"/>
        <family val="2"/>
      </rPr>
      <t>http://www.ah-bolte.dk</t>
    </r>
  </si>
  <si>
    <t/>
    <r>
      <rPr>
        <u/>
        <sz val="10.5"/>
        <color theme="10"/>
        <rFont val="Calibri"/>
        <family val="2"/>
      </rPr>
      <t xml:space="preserve">AH BOLTE</t>
    </r>
  </si>
  <si>
    <t/>
    <r>
      <rPr>
        <u/>
        <sz val="10.5"/>
        <color theme="10"/>
        <rFont val="Calibri"/>
        <family val="2"/>
      </rPr>
      <t>info@ah-bolte.dk</t>
    </r>
  </si>
  <si>
    <t/>
    <r>
      <rPr>
        <u/>
        <sz val="10.5"/>
        <color theme="10"/>
        <rFont val="Calibri"/>
        <family val="2"/>
      </rPr>
      <t xml:space="preserve">DIMITRIOS P KARAMALAKOS</t>
    </r>
  </si>
  <si>
    <t/>
    <r>
      <rPr>
        <u/>
        <sz val="10.5"/>
        <color theme="10"/>
        <rFont val="Calibri"/>
        <family val="2"/>
      </rPr>
      <t>dpkco@hol.gr</t>
    </r>
  </si>
  <si>
    <t/>
    <r>
      <rPr>
        <u/>
        <sz val="10.5"/>
        <color theme="10"/>
        <rFont val="Calibri"/>
        <family val="2"/>
      </rPr>
      <t xml:space="preserve">CAGSAN SAN MAM IM -ITH &amp; IHR LTD STI</t>
    </r>
  </si>
  <si>
    <t/>
    <r>
      <rPr>
        <u/>
        <sz val="10.5"/>
        <color theme="10"/>
        <rFont val="Calibri"/>
        <family val="2"/>
      </rPr>
      <t>http://www.cagsanmerdiven.com</t>
    </r>
  </si>
  <si>
    <t/>
    <r>
      <rPr>
        <u/>
        <sz val="10.5"/>
        <color theme="10"/>
        <rFont val="Calibri"/>
        <family val="2"/>
      </rPr>
      <t>oguzcaglayan@cagsanmerdiven.com</t>
    </r>
  </si>
  <si>
    <t/>
    <r>
      <rPr>
        <u/>
        <sz val="10.5"/>
        <color theme="10"/>
        <rFont val="Calibri"/>
        <family val="2"/>
      </rPr>
      <t xml:space="preserve">TRISHLA DISTRIBUTORS</t>
    </r>
  </si>
  <si>
    <t/>
    <r>
      <rPr>
        <u/>
        <sz val="10.5"/>
        <color theme="10"/>
        <rFont val="Calibri"/>
        <family val="2"/>
      </rPr>
      <t>tore@aprilia.no</t>
    </r>
  </si>
  <si>
    <t/>
    <r>
      <rPr>
        <u/>
        <sz val="10.5"/>
        <color theme="10"/>
        <rFont val="Calibri"/>
        <family val="2"/>
      </rPr>
      <t xml:space="preserve">HARO SKANDINAVIA</t>
    </r>
  </si>
  <si>
    <t/>
    <r>
      <rPr>
        <u/>
        <sz val="10.5"/>
        <color theme="10"/>
        <rFont val="Calibri"/>
        <family val="2"/>
      </rPr>
      <t>http://www.aprilia.no</t>
    </r>
  </si>
  <si>
    <t/>
    <r>
      <rPr>
        <u/>
        <sz val="10.5"/>
        <color theme="10"/>
        <rFont val="Calibri"/>
        <family val="2"/>
      </rPr>
      <t>http://www.smg-group.de</t>
    </r>
  </si>
  <si>
    <t/>
    <r>
      <rPr>
        <u/>
        <sz val="10.5"/>
        <color theme="10"/>
        <rFont val="Calibri"/>
        <family val="2"/>
      </rPr>
      <t>office@smg-group.de</t>
    </r>
  </si>
  <si>
    <t/>
    <r>
      <rPr>
        <u/>
        <sz val="10.5"/>
        <color theme="10"/>
        <rFont val="Calibri"/>
        <family val="2"/>
      </rPr>
      <t xml:space="preserve">SMG GROUP</t>
    </r>
  </si>
  <si>
    <t/>
    <r>
      <rPr>
        <u/>
        <sz val="10.5"/>
        <color theme="10"/>
        <rFont val="Calibri"/>
        <family val="2"/>
      </rPr>
      <t>http://www.regalhkg.com</t>
    </r>
  </si>
  <si>
    <t/>
    <r>
      <rPr>
        <u/>
        <sz val="10.5"/>
        <color theme="10"/>
        <rFont val="Calibri"/>
        <family val="2"/>
      </rPr>
      <t>aswani@regalhkg.com</t>
    </r>
  </si>
  <si>
    <t/>
    <r>
      <rPr>
        <u/>
        <sz val="10.5"/>
        <color theme="10"/>
        <rFont val="Calibri"/>
        <family val="2"/>
      </rPr>
      <t xml:space="preserve">REGAL INC HOLDINGS</t>
    </r>
  </si>
  <si>
    <t/>
    <r>
      <rPr>
        <u/>
        <sz val="10.5"/>
        <color theme="10"/>
        <rFont val="Calibri"/>
        <family val="2"/>
      </rPr>
      <t>http://www.brennaninc.com</t>
    </r>
  </si>
  <si>
    <t/>
    <r>
      <rPr>
        <u/>
        <sz val="10.5"/>
        <color theme="10"/>
        <rFont val="Calibri"/>
        <family val="2"/>
      </rPr>
      <t>BRENNAN</t>
    </r>
  </si>
  <si>
    <t/>
    <r>
      <rPr>
        <u/>
        <sz val="10.5"/>
        <color theme="10"/>
        <rFont val="Calibri"/>
        <family val="2"/>
      </rPr>
      <t>http://www.sanwatsusho-global.com</t>
    </r>
  </si>
  <si>
    <t/>
    <r>
      <rPr>
        <u/>
        <sz val="10.5"/>
        <color theme="10"/>
        <rFont val="Calibri"/>
        <family val="2"/>
      </rPr>
      <t xml:space="preserve">SANWA TSUSHO</t>
    </r>
  </si>
  <si>
    <t/>
    <r>
      <rPr>
        <u/>
        <sz val="10.5"/>
        <color theme="10"/>
        <rFont val="Calibri"/>
        <family val="2"/>
      </rPr>
      <t xml:space="preserve">TINJIN INDUSTRIAL</t>
    </r>
  </si>
  <si>
    <t/>
    <r>
      <rPr>
        <u/>
        <sz val="10.5"/>
        <color theme="10"/>
        <rFont val="Calibri"/>
        <family val="2"/>
      </rPr>
      <t>http://www.taiwantiand.com</t>
    </r>
  </si>
  <si>
    <t/>
    <r>
      <rPr>
        <u/>
        <sz val="10.5"/>
        <color theme="10"/>
        <rFont val="Calibri"/>
        <family val="2"/>
      </rPr>
      <t>tinjin@seed.net</t>
    </r>
    <r>
      <t>.tw</t>
    </r>
  </si>
  <si>
    <t/>
    <r>
      <rPr>
        <u/>
        <sz val="10.5"/>
        <color theme="10"/>
        <rFont val="Calibri"/>
        <family val="2"/>
      </rPr>
      <t>http://www.usaypage.com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</si>
  <si>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五金,体育及旅游休闲用品,其他,家具,家用纺织品,玻璃工艺品,箱包,食品,餐厨用具</t>
    </r>
  </si>
  <si>
    <t/>
    <r>
      <rPr>
        <u/>
        <sz val="10.5"/>
        <color theme="10"/>
        <rFont val="Calibri"/>
        <family val="2"/>
      </rPr>
      <t xml:space="preserve">3 OCEANS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</si>
  <si>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五金,体育及旅游休闲用品,其他,家具,家居装饰品,家用纺织品,工艺陶瓷,玩具,节日用品,餐厨用具</t>
    </r>
  </si>
  <si>
    <t/>
    <r>
      <rPr>
        <u/>
        <sz val="10.5"/>
        <color theme="10"/>
        <rFont val="Calibri"/>
        <family val="2"/>
      </rPr>
      <t>ligexp@aol.com</t>
    </r>
  </si>
  <si>
    <t/>
    <r>
      <rPr>
        <u/>
        <sz val="10.5"/>
        <color theme="10"/>
        <rFont val="Calibri"/>
        <family val="2"/>
      </rPr>
      <t xml:space="preserve">LIGHTHOUSE EXPRESS</t>
    </r>
  </si>
  <si>
    <t/>
    <r>
      <rPr>
        <u/>
        <sz val="10.5"/>
        <color theme="10"/>
        <rFont val="Calibri"/>
        <family val="2"/>
      </rPr>
      <t xml:space="preserve">KANCH GHAR</t>
    </r>
  </si>
  <si>
    <t/>
    <r>
      <rPr>
        <u/>
        <sz val="10.5"/>
        <color theme="10"/>
        <rFont val="Calibri"/>
        <family val="2"/>
      </rPr>
      <t>kanchgharindia@vsnl.com</t>
    </r>
  </si>
  <si>
    <t/>
    <r>
      <rPr>
        <u/>
        <sz val="10.5"/>
        <color theme="10"/>
        <rFont val="Calibri"/>
        <family val="2"/>
      </rPr>
      <t xml:space="preserve">HONG TRADING HOUSE</t>
    </r>
  </si>
  <si>
    <t/>
    <r>
      <rPr>
        <u/>
        <sz val="10.5"/>
        <color theme="10"/>
        <rFont val="Calibri"/>
        <family val="2"/>
      </rPr>
      <t>htrading@prodigy.net.mx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</si>
  <si>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五金,体育及旅游休闲用品,其他,医药保健品及医疗器械,家具,家用电器,家用纺织品,工艺陶瓷,服装饰物及配件,照明产品,玩具,玻璃工艺品,箱包,节日用品,鞋,食品,餐厨用具</t>
    </r>
  </si>
  <si>
    <t/>
    <r>
      <rPr>
        <u/>
        <sz val="10.5"/>
        <color theme="10"/>
        <rFont val="Calibri"/>
        <family val="2"/>
      </rPr>
      <t xml:space="preserve">SANYO IRELAND</t>
    </r>
  </si>
  <si>
    <t/>
    <r>
      <rPr>
        <u/>
        <sz val="10.5"/>
        <color theme="10"/>
        <rFont val="Calibri"/>
        <family val="2"/>
      </rPr>
      <t>http://www.sanyo.ie</t>
    </r>
  </si>
  <si>
    <t/>
    <r>
      <rPr>
        <u/>
        <sz val="10.5"/>
        <color theme="10"/>
        <rFont val="Calibri"/>
        <family val="2"/>
      </rPr>
      <t xml:space="preserve">BUSYBODY PRODUCTS</t>
    </r>
  </si>
  <si>
    <t/>
    <r>
      <rPr>
        <u/>
        <sz val="10.5"/>
        <color theme="10"/>
        <rFont val="Calibri"/>
        <family val="2"/>
      </rPr>
      <t>http://www.busybody.co.uk</t>
    </r>
  </si>
  <si>
    <t/>
    <r>
      <rPr>
        <u/>
        <sz val="10.5"/>
        <color theme="10"/>
        <rFont val="Calibri"/>
        <family val="2"/>
      </rPr>
      <t>info@essaplast.com</t>
    </r>
  </si>
  <si>
    <t/>
    <r>
      <rPr>
        <u/>
        <sz val="10.5"/>
        <color theme="10"/>
        <rFont val="Calibri"/>
        <family val="2"/>
      </rPr>
      <t>ESSAPLAST</t>
    </r>
  </si>
  <si>
    <t/>
    <r>
      <rPr>
        <u/>
        <sz val="10.5"/>
        <color theme="10"/>
        <rFont val="Calibri"/>
        <family val="2"/>
      </rPr>
      <t>http://www.essaplast.com</t>
    </r>
  </si>
  <si>
    <t/>
    <r>
      <rPr>
        <u/>
        <sz val="10.5"/>
        <color theme="10"/>
        <rFont val="Calibri"/>
        <family val="2"/>
      </rPr>
      <t xml:space="preserve">ARGUS ETIKETTEN</t>
    </r>
  </si>
  <si>
    <t/>
    <r>
      <rPr>
        <u/>
        <sz val="10.5"/>
        <color theme="10"/>
        <rFont val="Calibri"/>
        <family val="2"/>
      </rPr>
      <t>http://www.v.nl</t>
    </r>
  </si>
  <si>
    <t/>
    <r>
      <rPr>
        <u/>
        <sz val="10.5"/>
        <color theme="10"/>
        <rFont val="Calibri"/>
        <family val="2"/>
      </rPr>
      <t xml:space="preserve">AWARD APPLIANCES (NZ)</t>
    </r>
  </si>
  <si>
    <t/>
    <r>
      <rPr>
        <u/>
        <sz val="10.5"/>
        <color theme="10"/>
        <rFont val="Calibri"/>
        <family val="2"/>
      </rPr>
      <t>richard@award.co.nz</t>
    </r>
  </si>
  <si>
    <t/>
    <r>
      <rPr>
        <u/>
        <sz val="10.5"/>
        <color theme="10"/>
        <rFont val="Calibri"/>
        <family val="2"/>
      </rPr>
      <t>http://www.award.co.nz</t>
    </r>
  </si>
  <si>
    <t/>
    <r>
      <rPr>
        <u/>
        <sz val="10.5"/>
        <color theme="10"/>
        <rFont val="Calibri"/>
        <family val="2"/>
      </rPr>
      <t>exdpt@gulistandekal.com.tr</t>
    </r>
  </si>
  <si>
    <t/>
    <r>
      <rPr>
        <u/>
        <sz val="10.5"/>
        <color theme="10"/>
        <rFont val="Calibri"/>
        <family val="2"/>
      </rPr>
      <t>http://www.gulistandekal.com.tr</t>
    </r>
  </si>
  <si>
    <t/>
    <r>
      <rPr>
        <u/>
        <sz val="10.5"/>
        <color theme="10"/>
        <rFont val="Calibri"/>
        <family val="2"/>
      </rPr>
      <t xml:space="preserve">GULISTAN DEKAL SAN A S</t>
    </r>
  </si>
  <si>
    <t/>
    <r>
      <rPr>
        <u/>
        <sz val="10.5"/>
        <color theme="10"/>
        <rFont val="Calibri"/>
        <family val="2"/>
      </rPr>
      <t>di1979@yahoo.com</t>
    </r>
  </si>
  <si>
    <t/>
    <r>
      <rPr>
        <u/>
        <sz val="10.5"/>
        <color theme="10"/>
        <rFont val="Calibri"/>
        <family val="2"/>
      </rPr>
      <t xml:space="preserve">EIGHT &amp; EIGHT SUPERMARKET</t>
    </r>
  </si>
  <si>
    <t/>
    <r>
      <rPr>
        <u/>
        <sz val="10.5"/>
        <color theme="10"/>
        <rFont val="Calibri"/>
        <family val="2"/>
      </rPr>
      <t xml:space="preserve">SAM HWA TRADING</t>
    </r>
  </si>
  <si>
    <t/>
    <r>
      <rPr>
        <u/>
        <sz val="10.5"/>
        <color theme="10"/>
        <rFont val="Calibri"/>
        <family val="2"/>
      </rPr>
      <t>wenbypark2007@yahoo.co</t>
    </r>
    <r>
      <t>.kr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</si>
  <si>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体育及旅游休闲用品,玻璃工艺品,电子消费品及信息产品,箱包,鞋,餐厨用具</t>
    </r>
  </si>
  <si>
    <t/>
    <r>
      <rPr>
        <u/>
        <sz val="10.5"/>
        <color theme="10"/>
        <rFont val="Calibri"/>
        <family val="2"/>
      </rPr>
      <t>luciahuiking@hotmail.com</t>
    </r>
  </si>
  <si>
    <t/>
    <r>
      <rPr>
        <u/>
        <sz val="10.5"/>
        <color theme="10"/>
        <rFont val="Calibri"/>
        <family val="2"/>
      </rPr>
      <t xml:space="preserve">CHINA TRADE PARK</t>
    </r>
  </si>
  <si>
    <t/>
    <r>
      <rPr>
        <u/>
        <sz val="10.5"/>
        <color theme="10"/>
        <rFont val="Calibri"/>
        <family val="2"/>
      </rPr>
      <t xml:space="preserve">ALI ABDULWAHAB SONS &amp;</t>
    </r>
  </si>
  <si>
    <t/>
    <r>
      <rPr>
        <u/>
        <sz val="10.5"/>
        <color theme="10"/>
        <rFont val="Calibri"/>
        <family val="2"/>
      </rPr>
      <t>oceanban@netvigator.com</t>
    </r>
  </si>
  <si>
    <t/>
    <r>
      <rPr>
        <u/>
        <sz val="10.5"/>
        <color theme="10"/>
        <rFont val="Calibri"/>
        <family val="2"/>
      </rPr>
      <t>http://www.oceantrading.co.jp</t>
    </r>
  </si>
  <si>
    <t/>
    <r>
      <rPr>
        <u/>
        <sz val="10.5"/>
        <color theme="10"/>
        <rFont val="Calibri"/>
        <family val="2"/>
      </rPr>
      <t>rourkes8@aol.com</t>
    </r>
  </si>
  <si>
    <t/>
    <r>
      <rPr>
        <u/>
        <sz val="10.5"/>
        <color theme="10"/>
        <rFont val="Calibri"/>
        <family val="2"/>
      </rPr>
      <t>http://www.rourkes.co.uk</t>
    </r>
  </si>
  <si>
    <t/>
    <r>
      <rPr>
        <u/>
        <sz val="10.5"/>
        <color theme="10"/>
        <rFont val="Calibri"/>
        <family val="2"/>
      </rPr>
      <t xml:space="preserve">B ROURKE &amp;</t>
    </r>
  </si>
  <si>
    <t/>
    <r>
      <rPr>
        <u/>
        <sz val="10.5"/>
        <color theme="10"/>
        <rFont val="Calibri"/>
        <family val="2"/>
      </rPr>
      <t xml:space="preserve">HOFFMANN ASIA</t>
    </r>
  </si>
  <si>
    <t/>
    <r>
      <rPr>
        <u/>
        <sz val="10.5"/>
        <color theme="10"/>
        <rFont val="Calibri"/>
        <family val="2"/>
      </rPr>
      <t>http://www.hoffmann-group.com</t>
    </r>
  </si>
  <si>
    <t/>
    <r>
      <rPr>
        <u/>
        <sz val="10.5"/>
        <color theme="10"/>
        <rFont val="Calibri"/>
        <family val="2"/>
      </rPr>
      <t>zhang1016ying@yahoo.com.cn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</si>
  <si>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五金,体育及旅游休闲用品,其他,医药保健品及医疗器械,家具,家居装饰品,工艺陶瓷,服装饰物及配件,玻璃工艺品,箱包,鞋,食品,餐厨用具</t>
    </r>
  </si>
  <si>
    <t/>
    <r>
      <rPr>
        <u/>
        <sz val="10.5"/>
        <color theme="10"/>
        <rFont val="Calibri"/>
        <family val="2"/>
      </rPr>
      <t>karimgillani@rogers.com</t>
    </r>
  </si>
  <si>
    <t/>
    <r>
      <rPr>
        <u/>
        <sz val="10.5"/>
        <color theme="10"/>
        <rFont val="Calibri"/>
        <family val="2"/>
      </rPr>
      <t xml:space="preserve">GILLANI IMPORTERS</t>
    </r>
  </si>
  <si>
    <t/>
    <r>
      <rPr>
        <u/>
        <sz val="10.5"/>
        <color theme="10"/>
        <rFont val="Calibri"/>
        <family val="2"/>
      </rPr>
      <t xml:space="preserve">MAHMOOD SAKHI ALBALUSHI</t>
    </r>
  </si>
  <si>
    <t/>
    <r>
      <rPr>
        <u/>
        <sz val="10.5"/>
        <color theme="10"/>
        <rFont val="Calibri"/>
        <family val="2"/>
      </rPr>
      <t>mahmoodsakhi@yahoo.com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</si>
  <si>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个人护理用具,其他,医药保健品及医疗器械,家具,家居装饰品,工艺陶瓷,照明产品,箱包,餐厨用具</t>
    </r>
  </si>
  <si>
    <t/>
    <r>
      <rPr>
        <u/>
        <sz val="10.5"/>
        <color theme="10"/>
        <rFont val="Calibri"/>
        <family val="2"/>
      </rPr>
      <t>http://www.golden-furniture.net</t>
    </r>
  </si>
  <si>
    <t/>
    <r>
      <rPr>
        <u/>
        <sz val="10.5"/>
        <color theme="10"/>
        <rFont val="Calibri"/>
        <family val="2"/>
      </rPr>
      <t xml:space="preserve">LAMMERT FURNITURE</t>
    </r>
  </si>
  <si>
    <t/>
    <r>
      <rPr>
        <u/>
        <sz val="10.5"/>
        <color theme="10"/>
        <rFont val="Calibri"/>
        <family val="2"/>
      </rPr>
      <t>http://www.ecua.net.ec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</si>
  <si>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五金,其他,大型机械及设备,家具,家居用品,家居装饰品,工具,工艺陶瓷,建筑及装饰材料,照明产品,玻璃工艺品,餐厨用具</t>
    </r>
  </si>
  <si>
    <t/>
    <r>
      <rPr>
        <u/>
        <sz val="10.5"/>
        <color theme="10"/>
        <rFont val="Calibri"/>
        <family val="2"/>
      </rPr>
      <t>eminag@ecua.net.ec</t>
    </r>
  </si>
  <si>
    <t/>
    <r>
      <rPr>
        <u/>
        <sz val="10.5"/>
        <color theme="10"/>
        <rFont val="Calibri"/>
        <family val="2"/>
      </rPr>
      <t xml:space="preserve">ALMACEN PROMOCIONES</t>
    </r>
  </si>
  <si>
    <t/>
    <r>
      <rPr>
        <u/>
        <sz val="10.5"/>
        <color theme="10"/>
        <rFont val="Calibri"/>
        <family val="2"/>
      </rPr>
      <t xml:space="preserve">DEATH VALLEY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</si>
  <si>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体育及旅游休闲用品,家具,家居装饰品,服装饰物及配件,玻璃工艺品,箱包,鞋,餐厨用具</t>
    </r>
  </si>
  <si>
    <t/>
    <r>
      <rPr>
        <u/>
        <sz val="10.5"/>
        <color theme="10"/>
        <rFont val="Calibri"/>
        <family val="2"/>
      </rPr>
      <t>traders@nisshoji.co</t>
    </r>
    <r>
      <t>.jp</t>
    </r>
  </si>
  <si>
    <t/>
    <r>
      <rPr>
        <u/>
        <sz val="10.5"/>
        <color theme="10"/>
        <rFont val="Calibri"/>
        <family val="2"/>
      </rPr>
      <t>http://www.nisshoji.co.jp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</si>
  <si>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五金,体育及旅游休闲用品,其他,医药保健品及医疗器械,工具,照明产品,玻璃工艺品,电子消费品及信息产品,箱包,鞋,餐厨用具</t>
    </r>
  </si>
  <si>
    <t/>
    <r>
      <rPr>
        <u/>
        <sz val="10.5"/>
        <color theme="10"/>
        <rFont val="Calibri"/>
        <family val="2"/>
      </rPr>
      <t>akramabid@yahoo.com</t>
    </r>
  </si>
  <si>
    <t/>
    <r>
      <rPr>
        <u/>
        <sz val="10.5"/>
        <color theme="10"/>
        <rFont val="Calibri"/>
        <family val="2"/>
      </rPr>
      <t>http://www.easterntrading.net</t>
    </r>
  </si>
  <si>
    <t/>
    <r>
      <rPr>
        <u/>
        <sz val="10.5"/>
        <color theme="10"/>
        <rFont val="Calibri"/>
        <family val="2"/>
      </rPr>
      <t xml:space="preserve">EASTERN TRADING</t>
    </r>
  </si>
  <si>
    <t/>
    <r>
      <rPr>
        <u/>
        <sz val="10.5"/>
        <color theme="10"/>
        <rFont val="Calibri"/>
        <family val="2"/>
      </rPr>
      <t xml:space="preserve">DP DIFFUSION</t>
    </r>
  </si>
  <si>
    <t/>
    <r>
      <rPr>
        <u/>
        <sz val="10.5"/>
        <color theme="10"/>
        <rFont val="Calibri"/>
        <family val="2"/>
      </rPr>
      <t>dp-agence@wanadoo.fr</t>
    </r>
  </si>
  <si>
    <t/>
    <r>
      <rPr>
        <u/>
        <sz val="10.5"/>
        <color theme="10"/>
        <rFont val="Calibri"/>
        <family val="2"/>
      </rPr>
      <t>http://www.argos-hygiene.fr</t>
    </r>
  </si>
  <si>
    <t/>
    <r>
      <rPr>
        <u/>
        <sz val="10.5"/>
        <color theme="10"/>
        <rFont val="Calibri"/>
        <family val="2"/>
      </rPr>
      <t xml:space="preserve">ARGOS COFIDAVE</t>
    </r>
  </si>
  <si>
    <t/>
    <r>
      <rPr>
        <u/>
        <sz val="10.5"/>
        <color theme="10"/>
        <rFont val="Calibri"/>
        <family val="2"/>
      </rPr>
      <t>argoscofidave@argos-hygiene.fr</t>
    </r>
  </si>
  <si>
    <t/>
    <r>
      <rPr>
        <u/>
        <sz val="10.5"/>
        <color theme="10"/>
        <rFont val="Calibri"/>
        <family val="2"/>
      </rPr>
      <t>http://www.aahlsell.no</t>
    </r>
  </si>
  <si>
    <t/>
    <r>
      <rPr>
        <u/>
        <sz val="10.5"/>
        <color theme="10"/>
        <rFont val="Calibri"/>
        <family val="2"/>
      </rPr>
      <t xml:space="preserve">SJOELIE &amp; BIRCH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</si>
  <si>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体育及旅游休闲用品,化工产品,卫浴设备,建筑及装饰材料,玻璃工艺品,餐厨用具</t>
    </r>
  </si>
  <si>
    <t/>
    <r>
      <rPr>
        <u/>
        <sz val="10.5"/>
        <color theme="10"/>
        <rFont val="Calibri"/>
        <family val="2"/>
      </rPr>
      <t xml:space="preserve">AL-ASHMAR TRADING &amp; INDUSTRY P L C</t>
    </r>
  </si>
  <si>
    <t/>
    <r>
      <rPr>
        <u/>
        <sz val="10.5"/>
        <color theme="10"/>
        <rFont val="Calibri"/>
        <family val="2"/>
      </rPr>
      <t xml:space="preserve">ATLAS GLOBAL (HK)</t>
    </r>
  </si>
  <si>
    <t/>
    <r>
      <rPr>
        <u/>
        <sz val="10.5"/>
        <color theme="10"/>
        <rFont val="Calibri"/>
        <family val="2"/>
      </rPr>
      <t>http://www.atlasglobal.com.hk</t>
    </r>
  </si>
  <si>
    <t/>
    <r>
      <rPr>
        <u/>
        <sz val="10.5"/>
        <color theme="10"/>
        <rFont val="Calibri"/>
        <family val="2"/>
      </rPr>
      <t>billyw@atlasglobal.com.hk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</si>
  <si>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五金,体育及旅游休闲用品,其他,医药保健品及医疗器械,家用电器,玻璃工艺品,钟表眼镜,餐厨用具</t>
    </r>
  </si>
  <si>
    <t/>
    <r>
      <rPr>
        <u/>
        <sz val="10.5"/>
        <color theme="10"/>
        <rFont val="Calibri"/>
        <family val="2"/>
      </rPr>
      <t>arctic@vci.net</t>
    </r>
  </si>
  <si>
    <t/>
    <r>
      <rPr>
        <u/>
        <sz val="10.5"/>
        <color theme="10"/>
        <rFont val="Calibri"/>
        <family val="2"/>
      </rPr>
      <t xml:space="preserve">ARCTIC REFRIGERATION</t>
    </r>
  </si>
  <si>
    <t/>
    <r>
      <rPr>
        <u/>
        <sz val="10.5"/>
        <color theme="10"/>
        <rFont val="Calibri"/>
        <family val="2"/>
      </rPr>
      <t>http://www.arcticrefrigeration.net</t>
    </r>
  </si>
  <si>
    <t/>
    <r>
      <rPr>
        <u/>
        <sz val="10.5"/>
        <color theme="10"/>
        <rFont val="Calibri"/>
        <family val="2"/>
      </rPr>
      <t>loew-cornell@loew-cornell.com</t>
    </r>
  </si>
  <si>
    <t/>
    <r>
      <rPr>
        <u/>
        <sz val="10.5"/>
        <color theme="10"/>
        <rFont val="Calibri"/>
        <family val="2"/>
      </rPr>
      <t>LOEW-CORNELL</t>
    </r>
  </si>
  <si>
    <t/>
    <r>
      <rPr>
        <u/>
        <sz val="10.5"/>
        <color theme="10"/>
        <rFont val="Calibri"/>
        <family val="2"/>
      </rPr>
      <t>http://www.loew-cornell.com</t>
    </r>
  </si>
  <si>
    <t/>
    <r>
      <rPr>
        <u/>
        <sz val="10.5"/>
        <color theme="10"/>
        <rFont val="Calibri"/>
        <family val="2"/>
      </rPr>
      <t>mustafaziaa@hotmail.com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</si>
  <si>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体育及旅游休闲用品,其他,家具,家居装饰品,服装饰物及配件,玻璃工艺品,箱包,钟表眼镜,鞋,食品,餐厨用具</t>
    </r>
  </si>
  <si>
    <t/>
    <r>
      <rPr>
        <u/>
        <sz val="10.5"/>
        <color theme="10"/>
        <rFont val="Calibri"/>
        <family val="2"/>
      </rPr>
      <t xml:space="preserve">ZIA TRADERS</t>
    </r>
  </si>
  <si>
    <t/>
    <r>
      <rPr>
        <u/>
        <sz val="10.5"/>
        <color theme="10"/>
        <rFont val="Calibri"/>
        <family val="2"/>
      </rPr>
      <t>http://www.eico.dk</t>
    </r>
  </si>
  <si>
    <t/>
    <r>
      <rPr>
        <u/>
        <sz val="10.5"/>
        <color theme="10"/>
        <rFont val="Calibri"/>
        <family val="2"/>
      </rPr>
      <t>salg@eico.dk</t>
    </r>
  </si>
  <si>
    <t/>
    <r>
      <rPr>
        <u/>
        <sz val="10.5"/>
        <color theme="10"/>
        <rFont val="Calibri"/>
        <family val="2"/>
      </rPr>
      <t xml:space="preserve">EICO TRADING</t>
    </r>
  </si>
  <si>
    <t/>
    <r>
      <rPr>
        <u/>
        <sz val="10.5"/>
        <color theme="10"/>
        <rFont val="Calibri"/>
        <family val="2"/>
      </rPr>
      <t>amanjolly@hotmail.com</t>
    </r>
  </si>
  <si>
    <t/>
    <r>
      <rPr>
        <u/>
        <sz val="10.5"/>
        <color theme="10"/>
        <rFont val="Calibri"/>
        <family val="2"/>
      </rPr>
      <t xml:space="preserve">JAY EMM INDUSTRIES</t>
    </r>
  </si>
  <si>
    <t/>
    <r>
      <rPr>
        <u/>
        <sz val="10.5"/>
        <color theme="10"/>
        <rFont val="Calibri"/>
        <family val="2"/>
      </rPr>
      <t xml:space="preserve">GLOBAL DEVELOPMENT (HK)</t>
    </r>
  </si>
  <si>
    <t/>
    <r>
      <rPr>
        <u/>
        <sz val="10.5"/>
        <color theme="10"/>
        <rFont val="Calibri"/>
        <family val="2"/>
      </rPr>
      <t>http://www.global-88.com</t>
    </r>
  </si>
  <si>
    <t/>
    <r>
      <rPr>
        <u/>
        <sz val="10.5"/>
        <color theme="10"/>
        <rFont val="Calibri"/>
        <family val="2"/>
      </rPr>
      <t>sales@global-88.com</t>
    </r>
  </si>
  <si>
    <t/>
    <r>
      <rPr>
        <u/>
        <sz val="10.5"/>
        <color theme="10"/>
        <rFont val="Calibri"/>
        <family val="2"/>
      </rPr>
      <t xml:space="preserve">SV LINEA TRADE</t>
    </r>
  </si>
  <si>
    <t/>
    <r>
      <rPr>
        <u/>
        <sz val="10.5"/>
        <color theme="10"/>
        <rFont val="Calibri"/>
        <family val="2"/>
      </rPr>
      <t>http://www.beyondlighting.com</t>
    </r>
  </si>
  <si>
    <t/>
    <r>
      <rPr>
        <u/>
        <sz val="10.5"/>
        <color theme="10"/>
        <rFont val="Calibri"/>
        <family val="2"/>
      </rPr>
      <t xml:space="preserve">BEYOND LIGHTING &amp; MANUFACTURING PTE LTD (SINGAPORE)</t>
    </r>
  </si>
  <si>
    <t/>
    <r>
      <rPr>
        <u/>
        <sz val="10.5"/>
        <color theme="10"/>
        <rFont val="Calibri"/>
        <family val="2"/>
      </rPr>
      <t>beyondlit@hotmail.com</t>
    </r>
  </si>
  <si>
    <t/>
    <r>
      <rPr>
        <u/>
        <sz val="10.5"/>
        <color theme="10"/>
        <rFont val="Calibri"/>
        <family val="2"/>
      </rPr>
      <t>MUELLER</t>
    </r>
  </si>
  <si>
    <t/>
    <r>
      <rPr>
        <u/>
        <sz val="10.5"/>
        <color theme="10"/>
        <rFont val="Calibri"/>
        <family val="2"/>
      </rPr>
      <t>juergen.werbitzky@mueller.de</t>
    </r>
  </si>
  <si>
    <t/>
    <r>
      <rPr>
        <u/>
        <sz val="10.5"/>
        <color theme="10"/>
        <rFont val="Calibri"/>
        <family val="2"/>
      </rPr>
      <t>http://www.mueller.de</t>
    </r>
  </si>
  <si>
    <t/>
    <r>
      <rPr>
        <u/>
        <sz val="10.5"/>
        <color theme="10"/>
        <rFont val="Calibri"/>
        <family val="2"/>
      </rPr>
      <t xml:space="preserve">BERT MULLER/DELI XL</t>
    </r>
  </si>
  <si>
    <t/>
    <r>
      <rPr>
        <u/>
        <sz val="10.5"/>
        <color theme="10"/>
        <rFont val="Calibri"/>
        <family val="2"/>
      </rPr>
      <t>http://www.berimuller.nl</t>
    </r>
  </si>
  <si>
    <t/>
    <r>
      <rPr>
        <u/>
        <sz val="10.5"/>
        <color theme="10"/>
        <rFont val="Calibri"/>
        <family val="2"/>
      </rPr>
      <t xml:space="preserve">JUBA TRADERS</t>
    </r>
  </si>
  <si>
    <t/>
    <r>
      <rPr>
        <u/>
        <sz val="10.5"/>
        <color theme="10"/>
        <rFont val="Calibri"/>
        <family val="2"/>
      </rPr>
      <t>juba@vsnl.com</t>
    </r>
  </si>
  <si>
    <t/>
    <r>
      <rPr>
        <u/>
        <sz val="10.5"/>
        <color theme="10"/>
        <rFont val="Calibri"/>
        <family val="2"/>
      </rPr>
      <t>http://www.jubatraders.com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</si>
  <si>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体育及旅游休闲用品,其他,化工产品,家具,工具,工艺陶瓷,建筑及装饰材料,玻璃工艺品,箱包,餐厨用具</t>
    </r>
  </si>
  <si>
    <t/>
    <r>
      <rPr>
        <u/>
        <sz val="10.5"/>
        <color theme="10"/>
        <rFont val="Calibri"/>
        <family val="2"/>
      </rPr>
      <t xml:space="preserve">PLANWELL TRADING</t>
    </r>
  </si>
  <si>
    <t/>
    <r>
      <rPr>
        <u/>
        <sz val="10.5"/>
        <color theme="10"/>
        <rFont val="Calibri"/>
        <family val="2"/>
      </rPr>
      <t>office@planwell.com.hk</t>
    </r>
  </si>
  <si>
    <t/>
    <r>
      <rPr>
        <u/>
        <sz val="10.5"/>
        <color theme="10"/>
        <rFont val="Calibri"/>
        <family val="2"/>
      </rPr>
      <t>http://www.planwell.com.hk</t>
    </r>
  </si>
  <si>
    <t/>
    <r>
      <rPr>
        <u/>
        <sz val="10.5"/>
        <color theme="10"/>
        <rFont val="Calibri"/>
        <family val="2"/>
      </rPr>
      <t>http://www.sangsang.com.hk</t>
    </r>
  </si>
  <si>
    <t/>
    <r>
      <rPr>
        <u/>
        <sz val="10.5"/>
        <color theme="10"/>
        <rFont val="Calibri"/>
        <family val="2"/>
      </rPr>
      <t xml:space="preserve">SANG METAL LAMPS FTY</t>
    </r>
  </si>
  <si>
    <t/>
    <r>
      <rPr>
        <u/>
        <sz val="10.5"/>
        <color theme="10"/>
        <rFont val="Calibri"/>
        <family val="2"/>
      </rPr>
      <t>sales@sangsang.com.hk</t>
    </r>
  </si>
  <si>
    <t/>
    <r>
      <rPr>
        <u/>
        <sz val="10.5"/>
        <color theme="10"/>
        <rFont val="Calibri"/>
        <family val="2"/>
      </rPr>
      <t xml:space="preserve">T P INTERNATIONAL</t>
    </r>
  </si>
  <si>
    <t/>
    <r>
      <rPr>
        <u/>
        <sz val="10.5"/>
        <color theme="10"/>
        <rFont val="Calibri"/>
        <family val="2"/>
      </rPr>
      <t xml:space="preserve">COMERCIAL AYSEN</t>
    </r>
  </si>
  <si>
    <t/>
    <r>
      <rPr>
        <u/>
        <sz val="10.5"/>
        <color theme="10"/>
        <rFont val="Calibri"/>
        <family val="2"/>
      </rPr>
      <t>aysen2002@entelchile.net</t>
    </r>
  </si>
  <si>
    <t/>
    <r>
      <rPr>
        <u/>
        <sz val="10.5"/>
        <color theme="10"/>
        <rFont val="Calibri"/>
        <family val="2"/>
      </rPr>
      <t>http://www.crabo.com</t>
    </r>
  </si>
  <si>
    <t/>
    <r>
      <rPr>
        <u/>
        <sz val="10.5"/>
        <color theme="10"/>
        <rFont val="Calibri"/>
        <family val="2"/>
      </rPr>
      <t xml:space="preserve">TOP SEDIA</t>
    </r>
  </si>
  <si>
    <t/>
    <r>
      <rPr>
        <u/>
        <sz val="10.5"/>
        <color theme="10"/>
        <rFont val="Calibri"/>
        <family val="2"/>
      </rPr>
      <t>http://www.kirans.com.hk</t>
    </r>
  </si>
  <si>
    <t/>
    <r>
      <rPr>
        <u/>
        <sz val="10.5"/>
        <color theme="10"/>
        <rFont val="Calibri"/>
        <family val="2"/>
      </rPr>
      <t>dora@kirans.com.hk</t>
    </r>
  </si>
  <si>
    <t/>
    <r>
      <rPr>
        <u/>
        <sz val="10.5"/>
        <color theme="10"/>
        <rFont val="Calibri"/>
        <family val="2"/>
      </rPr>
      <t xml:space="preserve">KIRANS IMPEX (H K 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</si>
  <si>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五金,体育及旅游休闲用品,医药保健品及医疗器械,家具,家居装饰品,玻璃工艺品,食品,餐厨用具</t>
    </r>
  </si>
  <si>
    <t/>
    <r>
      <rPr>
        <u/>
        <sz val="10.5"/>
        <color theme="10"/>
        <rFont val="Calibri"/>
        <family val="2"/>
      </rPr>
      <t>wolfnora5@hotmail.com</t>
    </r>
  </si>
  <si>
    <t/>
    <r>
      <rPr>
        <u/>
        <sz val="10.5"/>
        <color theme="10"/>
        <rFont val="Calibri"/>
        <family val="2"/>
      </rPr>
      <t>http://www.allindiagrocers.com</t>
    </r>
  </si>
  <si>
    <t/>
    <r>
      <rPr>
        <u/>
        <sz val="10.5"/>
        <color theme="10"/>
        <rFont val="Calibri"/>
        <family val="2"/>
      </rPr>
      <t xml:space="preserve">INDIA GROCERS</t>
    </r>
  </si>
  <si>
    <t/>
    <r>
      <rPr>
        <u/>
        <sz val="10.5"/>
        <color theme="10"/>
        <rFont val="Calibri"/>
        <family val="2"/>
      </rPr>
      <t>http://www.ener.no</t>
    </r>
  </si>
  <si>
    <t/>
    <r>
      <rPr>
        <u/>
        <sz val="10.5"/>
        <color theme="10"/>
        <rFont val="Calibri"/>
        <family val="2"/>
      </rPr>
      <t>ENER-PRODUKT</t>
    </r>
  </si>
  <si>
    <t/>
    <r>
      <rPr>
        <u/>
        <sz val="10.5"/>
        <color theme="10"/>
        <rFont val="Calibri"/>
        <family val="2"/>
      </rPr>
      <t>PORTICO</t>
    </r>
  </si>
  <si>
    <t/>
    <r>
      <rPr>
        <u/>
        <sz val="10.5"/>
        <color theme="10"/>
        <rFont val="Calibri"/>
        <family val="2"/>
      </rPr>
      <t>import@porticob2b.com</t>
    </r>
  </si>
  <si>
    <t/>
    <r>
      <rPr>
        <u/>
        <sz val="10.5"/>
        <color theme="10"/>
        <rFont val="Calibri"/>
        <family val="2"/>
      </rPr>
      <t>http://www.porticob2b.com</t>
    </r>
  </si>
  <si>
    <t/>
    <r>
      <rPr>
        <u/>
        <sz val="10.5"/>
        <color theme="10"/>
        <rFont val="Calibri"/>
        <family val="2"/>
      </rPr>
      <t xml:space="preserve">BUDGET RESTAURANT</t>
    </r>
  </si>
  <si>
    <t/>
    <r>
      <rPr>
        <u/>
        <sz val="10.5"/>
        <color theme="10"/>
        <rFont val="Calibri"/>
        <family val="2"/>
      </rPr>
      <t>http://www.bantafoods.com</t>
    </r>
  </si>
  <si>
    <t/>
    <r>
      <rPr>
        <u/>
        <sz val="10.5"/>
        <color theme="10"/>
        <rFont val="Calibri"/>
        <family val="2"/>
      </rPr>
      <t>ebowles@bantafoods.com</t>
    </r>
  </si>
  <si>
    <t/>
    <r>
      <rPr>
        <u/>
        <sz val="10.5"/>
        <color theme="10"/>
        <rFont val="Calibri"/>
        <family val="2"/>
      </rPr>
      <t xml:space="preserve">BANTA FOODS</t>
    </r>
  </si>
  <si>
    <t/>
    <r>
      <rPr>
        <u/>
        <sz val="10.5"/>
        <color theme="10"/>
        <rFont val="Calibri"/>
        <family val="2"/>
      </rPr>
      <t xml:space="preserve">ARR SEEVAL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</si>
  <si>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五金,其他,卫浴设备,大型机械及设备,家具,家用电器,工具,工艺陶瓷,建筑及装饰材料,服装饰物及配件,照明产品,玩具,玻璃工艺品,食品,餐厨用具</t>
    </r>
  </si>
  <si>
    <t/>
    <r>
      <rPr>
        <u/>
        <sz val="10.5"/>
        <color theme="10"/>
        <rFont val="Calibri"/>
        <family val="2"/>
      </rPr>
      <t>arrsfy@md3.vsnl.net.in</t>
    </r>
  </si>
  <si>
    <t/>
    <r>
      <rPr>
        <u/>
        <sz val="10.5"/>
        <color theme="10"/>
        <rFont val="Calibri"/>
        <family val="2"/>
      </rPr>
      <t>http://www.md3.vsnl.net.in</t>
    </r>
  </si>
  <si>
    <t/>
    <r>
      <rPr>
        <u/>
        <sz val="10.5"/>
        <color theme="10"/>
        <rFont val="Calibri"/>
        <family val="2"/>
      </rPr>
      <t>http://www.fartes.com</t>
    </r>
  </si>
  <si>
    <t/>
    <r>
      <rPr>
        <u/>
        <sz val="10.5"/>
        <color theme="10"/>
        <rFont val="Calibri"/>
        <family val="2"/>
      </rPr>
      <t>fartes.to@fartes.com</t>
    </r>
  </si>
  <si>
    <t/>
    <r>
      <rPr>
        <u/>
        <sz val="10.5"/>
        <color theme="10"/>
        <rFont val="Calibri"/>
        <family val="2"/>
      </rPr>
      <t>FARTES</t>
    </r>
  </si>
  <si>
    <t/>
    <r>
      <rPr>
        <u/>
        <sz val="10.5"/>
        <color theme="10"/>
        <rFont val="Calibri"/>
        <family val="2"/>
      </rPr>
      <t>http://www.att.ne.jp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</si>
  <si>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大型机械及设备,家具,家居用品,家居装饰品,玻璃工艺品,节日用品,餐厨用具</t>
    </r>
  </si>
  <si>
    <t/>
    <r>
      <rPr>
        <u/>
        <sz val="10.5"/>
        <color theme="10"/>
        <rFont val="Calibri"/>
        <family val="2"/>
      </rPr>
      <t>oak@tke.att.ne.jp</t>
    </r>
  </si>
  <si>
    <t/>
    <r>
      <rPr>
        <u/>
        <sz val="10.5"/>
        <color theme="10"/>
        <rFont val="Calibri"/>
        <family val="2"/>
      </rPr>
      <t>OAK</t>
    </r>
  </si>
  <si>
    <t/>
    <r>
      <rPr>
        <u/>
        <sz val="10.5"/>
        <color theme="10"/>
        <rFont val="Calibri"/>
        <family val="2"/>
      </rPr>
      <t>hbennit@gwentmortgage.co.uk</t>
    </r>
  </si>
  <si>
    <t/>
    <r>
      <rPr>
        <u/>
        <sz val="10.5"/>
        <color theme="10"/>
        <rFont val="Calibri"/>
        <family val="2"/>
      </rPr>
      <t>http://www.gwentmortgage.co.uk</t>
    </r>
  </si>
  <si>
    <t/>
    <r>
      <rPr>
        <u/>
        <sz val="10.5"/>
        <color theme="10"/>
        <rFont val="Calibri"/>
        <family val="2"/>
      </rPr>
      <t xml:space="preserve">M C WALKER</t>
    </r>
  </si>
  <si>
    <t/>
    <r>
      <rPr>
        <u/>
        <sz val="10.5"/>
        <color theme="10"/>
        <rFont val="Calibri"/>
        <family val="2"/>
      </rPr>
      <t xml:space="preserve">LUZO FOODSERVICE</t>
    </r>
  </si>
  <si>
    <t/>
    <r>
      <rPr>
        <u/>
        <sz val="10.5"/>
        <color theme="10"/>
        <rFont val="Calibri"/>
        <family val="2"/>
      </rPr>
      <t>http://www.luzo.com</t>
    </r>
  </si>
  <si>
    <t/>
    <r>
      <rPr>
        <u/>
        <sz val="10.5"/>
        <color theme="10"/>
        <rFont val="Calibri"/>
        <family val="2"/>
      </rPr>
      <t>ANETSUTO</t>
    </r>
  </si>
  <si>
    <t/>
    <r>
      <rPr>
        <u/>
        <sz val="10.5"/>
        <color theme="10"/>
        <rFont val="Calibri"/>
        <family val="2"/>
      </rPr>
      <t>http://www.kshape.com</t>
    </r>
  </si>
  <si>
    <t/>
    <r>
      <rPr>
        <u/>
        <sz val="10.5"/>
        <color theme="10"/>
        <rFont val="Calibri"/>
        <family val="2"/>
      </rPr>
      <t xml:space="preserve">K &amp; S</t>
    </r>
  </si>
  <si>
    <t/>
    <r>
      <rPr>
        <u/>
        <sz val="10.5"/>
        <color theme="10"/>
        <rFont val="Calibri"/>
        <family val="2"/>
      </rPr>
      <t>stefano.motta@kshape.com</t>
    </r>
  </si>
  <si>
    <t/>
    <r>
      <rPr>
        <u/>
        <sz val="10.5"/>
        <color theme="10"/>
        <rFont val="Calibri"/>
        <family val="2"/>
      </rPr>
      <t>DALFARD</t>
    </r>
  </si>
  <si>
    <t/>
    <r>
      <rPr>
        <u/>
        <sz val="10.5"/>
        <color theme="10"/>
        <rFont val="Calibri"/>
        <family val="2"/>
      </rPr>
      <t>http://www.va-tin.com</t>
    </r>
  </si>
  <si>
    <t/>
    <r>
      <rPr>
        <u/>
        <sz val="10.5"/>
        <color theme="10"/>
        <rFont val="Calibri"/>
        <family val="2"/>
      </rPr>
      <t>sodeifi@va-tin.com</t>
    </r>
  </si>
  <si>
    <t/>
    <r>
      <rPr>
        <u/>
        <sz val="10.5"/>
        <color theme="10"/>
        <rFont val="Calibri"/>
        <family val="2"/>
      </rPr>
      <t>neelint@vsnl.com</t>
    </r>
  </si>
  <si>
    <t/>
    <r>
      <rPr>
        <u/>
        <sz val="10.5"/>
        <color theme="10"/>
        <rFont val="Calibri"/>
        <family val="2"/>
      </rPr>
      <t xml:space="preserve">BATRA APPLIANCES</t>
    </r>
  </si>
  <si>
    <t/>
    <r>
      <rPr>
        <u/>
        <sz val="10.5"/>
        <color theme="10"/>
        <rFont val="Calibri"/>
        <family val="2"/>
      </rPr>
      <t>http://www.alcatelusa.com</t>
    </r>
  </si>
  <si>
    <t/>
    <r>
      <rPr>
        <u/>
        <sz val="10.5"/>
        <color theme="10"/>
        <rFont val="Calibri"/>
        <family val="2"/>
      </rPr>
      <t>tc.jin@yahoo.com</t>
    </r>
  </si>
  <si>
    <t/>
    <r>
      <rPr>
        <u/>
        <sz val="10.5"/>
        <color theme="10"/>
        <rFont val="Calibri"/>
        <family val="2"/>
      </rPr>
      <t xml:space="preserve">ALCATEL USA</t>
    </r>
  </si>
  <si>
    <t/>
    <r>
      <rPr>
        <u/>
        <sz val="10.5"/>
        <color theme="10"/>
        <rFont val="Calibri"/>
        <family val="2"/>
      </rPr>
      <t xml:space="preserve">HF CYKLER</t>
    </r>
  </si>
  <si>
    <t/>
    <r>
      <rPr>
        <u/>
        <sz val="10.5"/>
        <color theme="10"/>
        <rFont val="Calibri"/>
        <family val="2"/>
      </rPr>
      <t>info@hf-c.dk</t>
    </r>
  </si>
  <si>
    <t/>
    <r>
      <rPr>
        <u/>
        <sz val="10.5"/>
        <color theme="10"/>
        <rFont val="Calibri"/>
        <family val="2"/>
      </rPr>
      <t>http://www.bikeattitude.dk</t>
    </r>
  </si>
  <si>
    <t/>
    <r>
      <rPr>
        <u/>
        <sz val="10.5"/>
        <color theme="10"/>
        <rFont val="Calibri"/>
        <family val="2"/>
      </rPr>
      <t xml:space="preserve">MIELE ITALIA</t>
    </r>
  </si>
  <si>
    <t/>
    <r>
      <rPr>
        <u/>
        <sz val="10.5"/>
        <color theme="10"/>
        <rFont val="Calibri"/>
        <family val="2"/>
      </rPr>
      <t>info@mieleitalia.it</t>
    </r>
  </si>
  <si>
    <t/>
    <r>
      <rPr>
        <u/>
        <sz val="10.5"/>
        <color theme="10"/>
        <rFont val="Calibri"/>
        <family val="2"/>
      </rPr>
      <t>http://www.mieleitalia.it</t>
    </r>
  </si>
  <si>
    <t/>
    <r>
      <rPr>
        <u/>
        <sz val="10.5"/>
        <color theme="10"/>
        <rFont val="Calibri"/>
        <family val="2"/>
      </rPr>
      <t xml:space="preserve">RAHMOUNI EL GHALI</t>
    </r>
  </si>
  <si>
    <t/>
    <r>
      <rPr>
        <u/>
        <sz val="10.5"/>
        <color theme="10"/>
        <rFont val="Calibri"/>
        <family val="2"/>
      </rPr>
      <t>http://www.asiapacificbrands.com</t>
    </r>
  </si>
  <si>
    <t/>
    <r>
      <rPr>
        <u/>
        <sz val="10.5"/>
        <color theme="10"/>
        <rFont val="Calibri"/>
        <family val="2"/>
      </rPr>
      <t xml:space="preserve">ASIA PACIFIC BRANDS</t>
    </r>
  </si>
  <si>
    <t/>
    <r>
      <rPr>
        <u/>
        <sz val="10.5"/>
        <color theme="10"/>
        <rFont val="Calibri"/>
        <family val="2"/>
      </rPr>
      <t>gryan@asiapacificbrands.com.au</t>
    </r>
  </si>
  <si>
    <t/>
    <r>
      <rPr>
        <u/>
        <sz val="10.5"/>
        <color theme="10"/>
        <rFont val="Calibri"/>
        <family val="2"/>
      </rPr>
      <t>santa@intergate.bc.ca</t>
    </r>
  </si>
  <si>
    <t/>
    <r>
      <rPr>
        <u/>
        <sz val="10.5"/>
        <color theme="10"/>
        <rFont val="Calibri"/>
        <family val="2"/>
      </rPr>
      <t xml:space="preserve">SANTA TRADING (CANADA)</t>
    </r>
  </si>
  <si>
    <t/>
    <r>
      <rPr>
        <u/>
        <sz val="10.5"/>
        <color theme="10"/>
        <rFont val="Calibri"/>
        <family val="2"/>
      </rPr>
      <t>http://www.santatrading.com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</si>
  <si>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体育及旅游休闲用品,其他,医药保健品及医疗器械,园林用品,工艺陶瓷,建筑及装饰材料,服装饰物及配件,照明产品,玩具,箱包,鞋,食品,餐厨用具</t>
    </r>
  </si>
  <si>
    <t/>
    <r>
      <rPr>
        <u/>
        <sz val="10.5"/>
        <color theme="10"/>
        <rFont val="Calibri"/>
        <family val="2"/>
      </rPr>
      <t>committee850@hotmail.com</t>
    </r>
  </si>
  <si>
    <t/>
    <r>
      <rPr>
        <u/>
        <sz val="10.5"/>
        <color theme="10"/>
        <rFont val="Calibri"/>
        <family val="2"/>
      </rPr>
      <t xml:space="preserve">KOREA COMMITTEE FOR PROMOTION OF EXTERNAL ECONOMIC COOPERATION</t>
    </r>
  </si>
  <si>
    <t/>
    <r>
      <rPr>
        <u/>
        <sz val="10.5"/>
        <color theme="10"/>
        <rFont val="Calibri"/>
        <family val="2"/>
      </rPr>
      <t>http://www.mbspimport.com.au</t>
    </r>
  </si>
  <si>
    <t/>
    <r>
      <rPr>
        <u/>
        <sz val="10.5"/>
        <color theme="10"/>
        <rFont val="Calibri"/>
        <family val="2"/>
      </rPr>
      <t>sales@mbspimport.com.au</t>
    </r>
  </si>
  <si>
    <t/>
    <r>
      <rPr>
        <u/>
        <sz val="10.5"/>
        <color theme="10"/>
        <rFont val="Calibri"/>
        <family val="2"/>
      </rPr>
      <t xml:space="preserve">MBSP IMPORT</t>
    </r>
  </si>
  <si>
    <t/>
    <r>
      <rPr>
        <u/>
        <sz val="10.5"/>
        <color theme="10"/>
        <rFont val="Calibri"/>
        <family val="2"/>
      </rPr>
      <t>http://www.i-manila.com.ph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</si>
  <si>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个人护理用具,五金,体育及旅游休闲用品,其他,办公文具,家具,家居装饰品,家用纺织品,建筑及装饰材料,服装饰物及配件,照明产品,电子电气产品,礼品及赠品,箱包,鞋,餐厨用具</t>
    </r>
  </si>
  <si>
    <t/>
    <r>
      <rPr>
        <u/>
        <sz val="10.5"/>
        <color theme="10"/>
        <rFont val="Calibri"/>
        <family val="2"/>
      </rPr>
      <t>asbt@i-manila.com.ph</t>
    </r>
  </si>
  <si>
    <t/>
    <r>
      <rPr>
        <u/>
        <sz val="10.5"/>
        <color theme="10"/>
        <rFont val="Calibri"/>
        <family val="2"/>
      </rPr>
      <t xml:space="preserve">ANG S TEXTILE &amp; GEN MDSE</t>
    </r>
  </si>
  <si>
    <t/>
    <r>
      <rPr>
        <u/>
        <sz val="10.5"/>
        <color theme="10"/>
        <rFont val="Calibri"/>
        <family val="2"/>
      </rPr>
      <t>http://www.ambiencelights.com</t>
    </r>
  </si>
  <si>
    <t/>
    <r>
      <rPr>
        <u/>
        <sz val="10.5"/>
        <color theme="10"/>
        <rFont val="Calibri"/>
        <family val="2"/>
      </rPr>
      <t>ambienceint@yahoo.com</t>
    </r>
  </si>
  <si>
    <t/>
    <r>
      <rPr>
        <u/>
        <sz val="10.5"/>
        <color theme="10"/>
        <rFont val="Calibri"/>
        <family val="2"/>
      </rPr>
      <t xml:space="preserve">AMBIENCE INTERNATIONAL</t>
    </r>
  </si>
  <si>
    <t/>
    <r>
      <rPr>
        <u/>
        <sz val="10.5"/>
        <color theme="10"/>
        <rFont val="Calibri"/>
        <family val="2"/>
      </rPr>
      <t>BASYN</t>
    </r>
  </si>
  <si>
    <t/>
    <r>
      <rPr>
        <u/>
        <sz val="10.5"/>
        <color theme="10"/>
        <rFont val="Calibri"/>
        <family val="2"/>
      </rPr>
      <t>basynkantoor@proximedia.be</t>
    </r>
  </si>
  <si>
    <t/>
    <r>
      <rPr>
        <u/>
        <sz val="10.5"/>
        <color theme="10"/>
        <rFont val="Calibri"/>
        <family val="2"/>
      </rPr>
      <t>http://www.basyn.be</t>
    </r>
  </si>
  <si>
    <t/>
    <r>
      <rPr>
        <u/>
        <sz val="10.5"/>
        <color theme="10"/>
        <rFont val="Calibri"/>
        <family val="2"/>
      </rPr>
      <t>http://www.alltrista.com</t>
    </r>
  </si>
  <si>
    <t/>
    <r>
      <rPr>
        <u/>
        <sz val="10.5"/>
        <color theme="10"/>
        <rFont val="Calibri"/>
        <family val="2"/>
      </rPr>
      <t>cmathews@alltrista.com</t>
    </r>
  </si>
  <si>
    <t/>
    <r>
      <rPr>
        <u/>
        <sz val="10.5"/>
        <color theme="10"/>
        <rFont val="Calibri"/>
        <family val="2"/>
      </rPr>
      <t xml:space="preserve">ALLTRISTA CONSUMER PRODUCTS</t>
    </r>
  </si>
  <si>
    <t/>
    <r>
      <rPr>
        <u/>
        <sz val="10.5"/>
        <color theme="10"/>
        <rFont val="Calibri"/>
        <family val="2"/>
      </rPr>
      <t>http://www.import-traders.com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</si>
  <si>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五金,体育及旅游休闲用品,医药保健品及医疗器械,园林用品,家具,家居装饰品,玻璃工艺品,箱包,节日用品,鞋,餐厨用具</t>
    </r>
  </si>
  <si>
    <t/>
    <r>
      <rPr>
        <u/>
        <sz val="10.5"/>
        <color theme="10"/>
        <rFont val="Calibri"/>
        <family val="2"/>
      </rPr>
      <t>dan.lavelle@import-traders.com</t>
    </r>
  </si>
  <si>
    <t/>
    <r>
      <rPr>
        <u/>
        <sz val="10.5"/>
        <color theme="10"/>
        <rFont val="Calibri"/>
        <family val="2"/>
      </rPr>
      <t xml:space="preserve">IMPORT TRADERS</t>
    </r>
  </si>
  <si>
    <t/>
    <r>
      <rPr>
        <u/>
        <sz val="10.5"/>
        <color theme="10"/>
        <rFont val="Calibri"/>
        <family val="2"/>
      </rPr>
      <t>http://www.s-suzuran.co.jp</t>
    </r>
  </si>
  <si>
    <t/>
    <r>
      <rPr>
        <u/>
        <sz val="10.5"/>
        <color theme="10"/>
        <rFont val="Calibri"/>
        <family val="2"/>
      </rPr>
      <t xml:space="preserve">SUZURAN SHOJI</t>
    </r>
  </si>
  <si>
    <t/>
    <r>
      <rPr>
        <u/>
        <sz val="10.5"/>
        <color theme="10"/>
        <rFont val="Calibri"/>
        <family val="2"/>
      </rPr>
      <t>gmacrae@shaw.ca</t>
    </r>
  </si>
  <si>
    <t/>
    <r>
      <rPr>
        <u/>
        <sz val="10.5"/>
        <color theme="10"/>
        <rFont val="Calibri"/>
        <family val="2"/>
      </rPr>
      <t xml:space="preserve">ST JOHN S ANTIQUES</t>
    </r>
  </si>
  <si>
    <t/>
    <r>
      <rPr>
        <u/>
        <sz val="10.5"/>
        <color theme="10"/>
        <rFont val="Calibri"/>
        <family val="2"/>
      </rPr>
      <t>http://www.stjohnsantiques.com</t>
    </r>
  </si>
  <si>
    <t/>
    <r>
      <rPr>
        <u/>
        <sz val="10.5"/>
        <color theme="10"/>
        <rFont val="Calibri"/>
        <family val="2"/>
      </rPr>
      <t>TNATEESH</t>
    </r>
  </si>
  <si>
    <t/>
    <r>
      <rPr>
        <u/>
        <sz val="10.5"/>
        <color theme="10"/>
        <rFont val="Calibri"/>
        <family val="2"/>
      </rPr>
      <t xml:space="preserve">SOC RENE VILLEMINOT</t>
    </r>
  </si>
  <si>
    <t/>
    <r>
      <rPr>
        <u/>
        <sz val="10.5"/>
        <color theme="10"/>
        <rFont val="Calibri"/>
        <family val="2"/>
      </rPr>
      <t>villeminot@villeminot.fr</t>
    </r>
  </si>
  <si>
    <t/>
    <r>
      <rPr>
        <u/>
        <sz val="10.5"/>
        <color theme="10"/>
        <rFont val="Calibri"/>
        <family val="2"/>
      </rPr>
      <t>http://www.villeminot.fr</t>
    </r>
  </si>
  <si>
    <t/>
    <r>
      <rPr>
        <u/>
        <sz val="10.5"/>
        <color theme="10"/>
        <rFont val="Calibri"/>
        <family val="2"/>
      </rPr>
      <t>http://www.archonlab.com</t>
    </r>
  </si>
  <si>
    <t/>
    <r>
      <rPr>
        <u/>
        <sz val="10.5"/>
        <color theme="10"/>
        <rFont val="Calibri"/>
        <family val="2"/>
      </rPr>
      <t xml:space="preserve">ARCHON INTERNATIONAL</t>
    </r>
  </si>
  <si>
    <t/>
    <r>
      <rPr>
        <u/>
        <sz val="10.5"/>
        <color theme="10"/>
        <rFont val="Calibri"/>
        <family val="2"/>
      </rPr>
      <t>chris.chan@archonlab.com</t>
    </r>
  </si>
  <si>
    <t/>
    <r>
      <rPr>
        <u/>
        <sz val="10.5"/>
        <color theme="10"/>
        <rFont val="Calibri"/>
        <family val="2"/>
      </rPr>
      <t>danzakie@aol.com</t>
    </r>
  </si>
  <si>
    <t/>
    <r>
      <rPr>
        <u/>
        <sz val="10.5"/>
        <color theme="10"/>
        <rFont val="Calibri"/>
        <family val="2"/>
      </rPr>
      <t xml:space="preserve">MOH ENTERPRISES</t>
    </r>
  </si>
  <si>
    <t/>
    <r>
      <rPr>
        <u/>
        <sz val="10.5"/>
        <color theme="10"/>
        <rFont val="Calibri"/>
        <family val="2"/>
      </rPr>
      <t>http://www.mohcars.com</t>
    </r>
  </si>
  <si>
    <t/>
    <r>
      <rPr>
        <u/>
        <sz val="10.5"/>
        <color theme="10"/>
        <rFont val="Calibri"/>
        <family val="2"/>
      </rPr>
      <t>equus@netvigator.com</t>
    </r>
  </si>
  <si>
    <t/>
    <r>
      <rPr>
        <u/>
        <sz val="10.5"/>
        <color theme="10"/>
        <rFont val="Calibri"/>
        <family val="2"/>
      </rPr>
      <t xml:space="preserve">EQUUS TRICOTS</t>
    </r>
  </si>
  <si>
    <t/>
    <r>
      <rPr>
        <u/>
        <sz val="10.5"/>
        <color theme="10"/>
        <rFont val="Calibri"/>
        <family val="2"/>
      </rPr>
      <t>http://www.equus.com.hk</t>
    </r>
  </si>
  <si>
    <t/>
    <r>
      <rPr>
        <u/>
        <sz val="10.5"/>
        <color theme="10"/>
        <rFont val="Calibri"/>
        <family val="2"/>
      </rPr>
      <t xml:space="preserve">ADRIONDACK GLASSWORKS</t>
    </r>
  </si>
  <si>
    <t/>
    <r>
      <rPr>
        <u/>
        <sz val="10.5"/>
        <color theme="10"/>
        <rFont val="Calibri"/>
        <family val="2"/>
      </rPr>
      <t>frankwang@stny.rr.com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</si>
  <si>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五金,其他,医药保健品及医疗器械,家居用品,电子消费品及信息产品,餐厨用具</t>
    </r>
  </si>
  <si>
    <t/>
    <r>
      <rPr>
        <u/>
        <sz val="10.5"/>
        <color theme="10"/>
        <rFont val="Calibri"/>
        <family val="2"/>
      </rPr>
      <t>http://www.stny.rr.com</t>
    </r>
  </si>
  <si>
    <t/>
    <r>
      <rPr>
        <u/>
        <sz val="10.5"/>
        <color theme="10"/>
        <rFont val="Calibri"/>
        <family val="2"/>
      </rPr>
      <t>ALKHANFARI</t>
    </r>
  </si>
  <si>
    <t/>
    <r>
      <rPr>
        <u/>
        <sz val="10.5"/>
        <color theme="10"/>
        <rFont val="Calibri"/>
        <family val="2"/>
      </rPr>
      <t>almwasil@yahoo.com</t>
    </r>
  </si>
  <si>
    <t/>
    <r>
      <rPr>
        <u/>
        <sz val="10.5"/>
        <color theme="10"/>
        <rFont val="Calibri"/>
        <family val="2"/>
      </rPr>
      <t>http://www.mediaparks.de</t>
    </r>
  </si>
  <si>
    <t/>
    <r>
      <rPr>
        <u/>
        <sz val="10.5"/>
        <color theme="10"/>
        <rFont val="Calibri"/>
        <family val="2"/>
      </rPr>
      <t>info@mediaparks.de</t>
    </r>
  </si>
  <si>
    <t/>
    <r>
      <rPr>
        <u/>
        <sz val="10.5"/>
        <color theme="10"/>
        <rFont val="Calibri"/>
        <family val="2"/>
      </rPr>
      <t xml:space="preserve">KANDERS ELEKTROHANDELSGESELLSCHAFT GMBH &amp;</t>
    </r>
  </si>
  <si>
    <t/>
    <r>
      <rPr>
        <u/>
        <sz val="10.5"/>
        <color theme="10"/>
        <rFont val="Calibri"/>
        <family val="2"/>
      </rPr>
      <t xml:space="preserve">SITALDASONS INTERNATIONAL</t>
    </r>
  </si>
  <si>
    <t/>
    <r>
      <rPr>
        <u/>
        <sz val="10.5"/>
        <color theme="10"/>
        <rFont val="Calibri"/>
        <family val="2"/>
      </rPr>
      <t>sitaldasons@hotmail.com</t>
    </r>
  </si>
  <si>
    <t/>
    <r>
      <rPr>
        <u/>
        <sz val="10.5"/>
        <color theme="10"/>
        <rFont val="Calibri"/>
        <family val="2"/>
      </rPr>
      <t>sppl@mail.com</t>
    </r>
  </si>
  <si>
    <t/>
    <r>
      <rPr>
        <u/>
        <sz val="10.5"/>
        <color theme="10"/>
        <rFont val="Calibri"/>
        <family val="2"/>
      </rPr>
      <t xml:space="preserve">SURINDERA PRODUCTS</t>
    </r>
  </si>
  <si>
    <t/>
    <r>
      <rPr>
        <u/>
        <sz val="10.5"/>
        <color theme="10"/>
        <rFont val="Calibri"/>
        <family val="2"/>
      </rPr>
      <t xml:space="preserve">HA-NA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</si>
  <si>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体育及旅游休闲用品,其他,医药保健品及医疗器械,园林用品,家居装饰品,建筑及装饰材料,服装饰物及配件,箱包,节日用品,鞋,餐厨用具</t>
    </r>
  </si>
  <si>
    <t/>
    <r>
      <rPr>
        <u/>
        <sz val="10.5"/>
        <color theme="10"/>
        <rFont val="Calibri"/>
        <family val="2"/>
      </rPr>
      <t>hanakr88@hotmail.com</t>
    </r>
  </si>
  <si>
    <t/>
    <r>
      <rPr>
        <u/>
        <sz val="10.5"/>
        <color theme="10"/>
        <rFont val="Calibri"/>
        <family val="2"/>
      </rPr>
      <t xml:space="preserve">S S EQUIPMENT(EM) SDN</t>
    </r>
  </si>
  <si>
    <t/>
    <r>
      <rPr>
        <u/>
        <sz val="10.5"/>
        <color theme="10"/>
        <rFont val="Calibri"/>
        <family val="2"/>
      </rPr>
      <t>aitoseto@poppy.ocn.ne.jp</t>
    </r>
  </si>
  <si>
    <t/>
    <r>
      <rPr>
        <u/>
        <sz val="10.5"/>
        <color theme="10"/>
        <rFont val="Calibri"/>
        <family val="2"/>
      </rPr>
      <t>AITO</t>
    </r>
  </si>
  <si>
    <t/>
    <r>
      <rPr>
        <u/>
        <sz val="10.5"/>
        <color theme="10"/>
        <rFont val="Calibri"/>
        <family val="2"/>
      </rPr>
      <t>http://www.aito.co.jp</t>
    </r>
  </si>
  <si>
    <t/>
    <r>
      <rPr>
        <u/>
        <sz val="10.5"/>
        <color theme="10"/>
        <rFont val="Calibri"/>
        <family val="2"/>
      </rPr>
      <t>hansol-deco@nate.com</t>
    </r>
  </si>
  <si>
    <t/>
    <r>
      <rPr>
        <u/>
        <sz val="10.5"/>
        <color theme="10"/>
        <rFont val="Calibri"/>
        <family val="2"/>
      </rPr>
      <t xml:space="preserve">HANSOL DECO</t>
    </r>
  </si>
  <si>
    <t/>
    <r>
      <rPr>
        <u/>
        <sz val="10.5"/>
        <color theme="10"/>
        <rFont val="Calibri"/>
        <family val="2"/>
      </rPr>
      <t>http://www.basketkorea.com</t>
    </r>
  </si>
  <si>
    <t/>
    <r>
      <rPr>
        <u/>
        <sz val="10.5"/>
        <color theme="10"/>
        <rFont val="Calibri"/>
        <family val="2"/>
      </rPr>
      <t>doggy15@empal.com</t>
    </r>
  </si>
  <si>
    <t/>
    <r>
      <rPr>
        <u/>
        <sz val="10.5"/>
        <color theme="10"/>
        <rFont val="Calibri"/>
        <family val="2"/>
      </rPr>
      <t xml:space="preserve">J&amp;J TRADING</t>
    </r>
  </si>
  <si>
    <t/>
    <r>
      <rPr>
        <u/>
        <sz val="10.5"/>
        <color theme="10"/>
        <rFont val="Calibri"/>
        <family val="2"/>
      </rPr>
      <t>renatofenzo@cristalart.cl</t>
    </r>
  </si>
  <si>
    <t/>
    <r>
      <rPr>
        <u/>
        <sz val="10.5"/>
        <color theme="10"/>
        <rFont val="Calibri"/>
        <family val="2"/>
      </rPr>
      <t>http://www.cristalart.com</t>
    </r>
  </si>
  <si>
    <t/>
    <r>
      <rPr>
        <u/>
        <sz val="10.5"/>
        <color theme="10"/>
        <rFont val="Calibri"/>
        <family val="2"/>
      </rPr>
      <t xml:space="preserve">CRISTALART ART</t>
    </r>
  </si>
  <si>
    <t/>
    <r>
      <rPr>
        <u/>
        <sz val="10.5"/>
        <color theme="10"/>
        <rFont val="Calibri"/>
        <family val="2"/>
      </rPr>
      <t>http://www.bergmann-tmy.nl</t>
    </r>
  </si>
  <si>
    <t/>
    <r>
      <rPr>
        <u/>
        <sz val="10.5"/>
        <color theme="10"/>
        <rFont val="Calibri"/>
        <family val="2"/>
      </rPr>
      <t xml:space="preserve">BERGMANN TECHNISCHE MAATSCHAPPIJ</t>
    </r>
  </si>
  <si>
    <t/>
    <r>
      <rPr>
        <u/>
        <sz val="10.5"/>
        <color theme="10"/>
        <rFont val="Calibri"/>
        <family val="2"/>
      </rPr>
      <t>info@bergmann-tmy.nl</t>
    </r>
  </si>
  <si>
    <t/>
    <r>
      <rPr>
        <u/>
        <sz val="10.5"/>
        <color theme="10"/>
        <rFont val="Calibri"/>
        <family val="2"/>
      </rPr>
      <t>skyhope2@biznetvigator.com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</si>
  <si>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体育及旅游休闲用品,其他,办公文具,医药保健品及医疗器械,家具,家居装饰品,工艺陶瓷,照明产品,玻璃工艺品,电子电气产品,餐厨用具</t>
    </r>
  </si>
  <si>
    <t/>
    <r>
      <rPr>
        <u/>
        <sz val="10.5"/>
        <color theme="10"/>
        <rFont val="Calibri"/>
        <family val="2"/>
      </rPr>
      <t xml:space="preserve">SKYHOPE INT L TRADING</t>
    </r>
  </si>
  <si>
    <t/>
    <r>
      <rPr>
        <u/>
        <sz val="10.5"/>
        <color theme="10"/>
        <rFont val="Calibri"/>
        <family val="2"/>
      </rPr>
      <t xml:space="preserve">ALLYSONS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</si>
  <si>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其他,医药保健品及医疗器械,园林用品,大型机械及设备,家用纺织品,建筑及装饰材料,节日用品,餐厨用具</t>
    </r>
  </si>
  <si>
    <t/>
    <r>
      <rPr>
        <u/>
        <sz val="10.5"/>
        <color theme="10"/>
        <rFont val="Calibri"/>
        <family val="2"/>
      </rPr>
      <t>allysonsinc@aol.com</t>
    </r>
  </si>
  <si>
    <t/>
    <r>
      <rPr>
        <u/>
        <sz val="10.5"/>
        <color theme="10"/>
        <rFont val="Calibri"/>
        <family val="2"/>
      </rPr>
      <t>LAJOIE</t>
    </r>
  </si>
  <si>
    <t/>
    <r>
      <rPr>
        <u/>
        <sz val="10.5"/>
        <color theme="10"/>
        <rFont val="Calibri"/>
        <family val="2"/>
      </rPr>
      <t>http://www.lajoie.co</t>
    </r>
  </si>
  <si>
    <t/>
    <r>
      <rPr>
        <u/>
        <sz val="10.5"/>
        <color theme="10"/>
        <rFont val="Calibri"/>
        <family val="2"/>
      </rPr>
      <t>http://www.jtekt.com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</si>
  <si>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体育及旅游休闲用品,其他,化工产品,大型机械及设备,工艺陶瓷,建筑及装饰材料,服装饰物及配件,汽车配件,箱包,食品,餐厨用具</t>
    </r>
  </si>
  <si>
    <t/>
    <r>
      <rPr>
        <u/>
        <sz val="10.5"/>
        <color theme="10"/>
        <rFont val="Calibri"/>
        <family val="2"/>
      </rPr>
      <t>koyocom@ss5.inet-osaka.or.jp</t>
    </r>
  </si>
  <si>
    <t/>
    <r>
      <rPr>
        <u/>
        <sz val="10.5"/>
        <color theme="10"/>
        <rFont val="Calibri"/>
        <family val="2"/>
      </rPr>
      <t>KOYO</t>
    </r>
  </si>
  <si>
    <t/>
    <r>
      <rPr>
        <u/>
        <sz val="10.5"/>
        <color theme="10"/>
        <rFont val="Calibri"/>
        <family val="2"/>
      </rPr>
      <t>http://www.ms-belysning.no</t>
    </r>
  </si>
  <si>
    <t/>
    <r>
      <rPr>
        <u/>
        <sz val="10.5"/>
        <color theme="10"/>
        <rFont val="Calibri"/>
        <family val="2"/>
      </rPr>
      <t>post@ms-belysning.no</t>
    </r>
  </si>
  <si>
    <t/>
    <r>
      <rPr>
        <u/>
        <sz val="10.5"/>
        <color theme="10"/>
        <rFont val="Calibri"/>
        <family val="2"/>
      </rPr>
      <t>METALL-SERVICE</t>
    </r>
  </si>
  <si>
    <t/>
    <r>
      <rPr>
        <u/>
        <sz val="10.5"/>
        <color theme="10"/>
        <rFont val="Calibri"/>
        <family val="2"/>
      </rPr>
      <t>http://www.specialistbeverages.com</t>
    </r>
  </si>
  <si>
    <t/>
    <r>
      <rPr>
        <u/>
        <sz val="10.5"/>
        <color theme="10"/>
        <rFont val="Calibri"/>
        <family val="2"/>
      </rPr>
      <t>sales@ejh.co.uk</t>
    </r>
  </si>
  <si>
    <t/>
    <r>
      <rPr>
        <u/>
        <sz val="10.5"/>
        <color theme="10"/>
        <rFont val="Calibri"/>
        <family val="2"/>
      </rPr>
      <t xml:space="preserve">EJH SPECIALIST BEVERAGES</t>
    </r>
  </si>
  <si>
    <t/>
    <r>
      <rPr>
        <u/>
        <sz val="10.5"/>
        <color theme="10"/>
        <rFont val="Calibri"/>
        <family val="2"/>
      </rPr>
      <t>IVEX</t>
    </r>
  </si>
  <si>
    <t/>
    <r>
      <rPr>
        <u/>
        <sz val="10.5"/>
        <color theme="10"/>
        <rFont val="Calibri"/>
        <family val="2"/>
      </rPr>
      <t>itrigo@ivexhk.com</t>
    </r>
  </si>
  <si>
    <t/>
    <r>
      <rPr>
        <u/>
        <sz val="10.5"/>
        <color theme="10"/>
        <rFont val="Calibri"/>
        <family val="2"/>
      </rPr>
      <t>http://www.ivexhk.com</t>
    </r>
  </si>
  <si>
    <t/>
    <r>
      <rPr>
        <u/>
        <sz val="10.5"/>
        <color theme="10"/>
        <rFont val="Calibri"/>
        <family val="2"/>
      </rPr>
      <t>avextrax@uol.com.br</t>
    </r>
  </si>
  <si>
    <t/>
    <r>
      <rPr>
        <u/>
        <sz val="10.5"/>
        <color theme="10"/>
        <rFont val="Calibri"/>
        <family val="2"/>
      </rPr>
      <t xml:space="preserve">AVEX EMBALAGENS</t>
    </r>
  </si>
  <si>
    <t/>
    <r>
      <rPr>
        <u/>
        <sz val="10.5"/>
        <color theme="10"/>
        <rFont val="Calibri"/>
        <family val="2"/>
      </rPr>
      <t>MEK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</si>
  <si>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个人护理用具,其他,医药保健品及医疗器械,园林用品,家具,家用纺织品,玻璃工艺品,节日用品,鞋,餐厨用具</t>
    </r>
  </si>
  <si>
    <t/>
    <r>
      <rPr>
        <u/>
        <sz val="10.5"/>
        <color theme="10"/>
        <rFont val="Calibri"/>
        <family val="2"/>
      </rPr>
      <t>http://www.mek.co.kr</t>
    </r>
  </si>
  <si>
    <t/>
    <r>
      <rPr>
        <u/>
        <sz val="10.5"/>
        <color theme="10"/>
        <rFont val="Calibri"/>
        <family val="2"/>
      </rPr>
      <t>mek861@hotmail.com</t>
    </r>
  </si>
  <si>
    <t/>
    <r>
      <rPr>
        <u/>
        <sz val="10.5"/>
        <color theme="10"/>
        <rFont val="Calibri"/>
        <family val="2"/>
      </rPr>
      <t>FORSHEDAVERKEN</t>
    </r>
  </si>
  <si>
    <t/>
    <r>
      <rPr>
        <u/>
        <sz val="10.5"/>
        <color theme="10"/>
        <rFont val="Calibri"/>
        <family val="2"/>
      </rPr>
      <t>info@forshedaverken.se</t>
    </r>
  </si>
  <si>
    <t/>
    <r>
      <rPr>
        <u/>
        <sz val="10.5"/>
        <color theme="10"/>
        <rFont val="Calibri"/>
        <family val="2"/>
      </rPr>
      <t>http://www.forshedaverken.se</t>
    </r>
  </si>
  <si>
    <t/>
    <r>
      <rPr>
        <u/>
        <sz val="10.5"/>
        <color theme="10"/>
        <rFont val="Calibri"/>
        <family val="2"/>
      </rPr>
      <t>http://www.ms45.hi.net.net</t>
    </r>
  </si>
  <si>
    <t/>
    <r>
      <rPr>
        <u/>
        <sz val="10.5"/>
        <color theme="10"/>
        <rFont val="Calibri"/>
        <family val="2"/>
      </rPr>
      <t>homemake@ms45.hi.net.net</t>
    </r>
  </si>
  <si>
    <t/>
    <r>
      <rPr>
        <u/>
        <sz val="10.5"/>
        <color theme="10"/>
        <rFont val="Calibri"/>
        <family val="2"/>
      </rPr>
      <t xml:space="preserve">HOMEMAKER HARDWARE SUPPLIES</t>
    </r>
  </si>
  <si>
    <t/>
    <r>
      <rPr>
        <u/>
        <sz val="10.5"/>
        <color theme="10"/>
        <rFont val="Calibri"/>
        <family val="2"/>
      </rPr>
      <t xml:space="preserve">BODUM (UK)</t>
    </r>
  </si>
  <si>
    <t/>
    <r>
      <rPr>
        <u/>
        <sz val="10.5"/>
        <color theme="10"/>
        <rFont val="Calibri"/>
        <family val="2"/>
      </rPr>
      <t>http://www.bodum.com</t>
    </r>
  </si>
  <si>
    <t/>
    <r>
      <rPr>
        <u/>
        <sz val="10.5"/>
        <color theme="10"/>
        <rFont val="Calibri"/>
        <family val="2"/>
      </rPr>
      <t>info@talusproducts.com</t>
    </r>
  </si>
  <si>
    <t/>
    <r>
      <rPr>
        <u/>
        <sz val="10.5"/>
        <color theme="10"/>
        <rFont val="Calibri"/>
        <family val="2"/>
      </rPr>
      <t>http://www.talusproducts.com</t>
    </r>
  </si>
  <si>
    <t/>
    <r>
      <rPr>
        <u/>
        <sz val="10.5"/>
        <color theme="10"/>
        <rFont val="Calibri"/>
        <family val="2"/>
      </rPr>
      <t>TALUS</t>
    </r>
  </si>
  <si>
    <t/>
    <r>
      <rPr>
        <u/>
        <sz val="10.5"/>
        <color theme="10"/>
        <rFont val="Calibri"/>
        <family val="2"/>
      </rPr>
      <t xml:space="preserve">AL-WASSEL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</si>
  <si>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体育及旅游休闲用品,其他,医药保健品及医疗器械,家居装饰品,家用纺织品,建筑及装饰材料,箱包,餐厨用具</t>
    </r>
  </si>
  <si>
    <t/>
    <r>
      <rPr>
        <u/>
        <sz val="10.5"/>
        <color theme="10"/>
        <rFont val="Calibri"/>
        <family val="2"/>
      </rPr>
      <t>masaexpo@qualitynet.net</t>
    </r>
  </si>
  <si>
    <t/>
    <r>
      <rPr>
        <u/>
        <sz val="10.5"/>
        <color theme="10"/>
        <rFont val="Calibri"/>
        <family val="2"/>
      </rPr>
      <t>http://www.kaiserkraft.com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</si>
  <si>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体育及旅游休闲用品,其他,办公文具,医药保健品及医疗器械,卫浴设备,大型机械及设备,工具,工艺陶瓷,建筑及装饰材料,照明产品,钟表眼镜,餐厨用具</t>
    </r>
  </si>
  <si>
    <t/>
    <r>
      <rPr>
        <u/>
        <sz val="10.5"/>
        <color theme="10"/>
        <rFont val="Calibri"/>
        <family val="2"/>
      </rPr>
      <t>elke.wendel@kaiserkraft.com</t>
    </r>
  </si>
  <si>
    <t/>
    <r>
      <rPr>
        <u/>
        <sz val="10.5"/>
        <color theme="10"/>
        <rFont val="Calibri"/>
        <family val="2"/>
      </rPr>
      <t xml:space="preserve">KAISER &amp; KRAFT</t>
    </r>
  </si>
  <si>
    <t/>
    <r>
      <rPr>
        <u/>
        <sz val="10.5"/>
        <color theme="10"/>
        <rFont val="Calibri"/>
        <family val="2"/>
      </rPr>
      <t>cvtgd@tiscali.it</t>
    </r>
  </si>
  <si>
    <t/>
    <r>
      <rPr>
        <u/>
        <sz val="10.5"/>
        <color theme="10"/>
        <rFont val="Calibri"/>
        <family val="2"/>
      </rPr>
      <t xml:space="preserve">MONDO JOLLY</t>
    </r>
  </si>
  <si>
    <t/>
    <r>
      <rPr>
        <u/>
        <sz val="10.5"/>
        <color theme="10"/>
        <rFont val="Calibri"/>
        <family val="2"/>
      </rPr>
      <t xml:space="preserve">MINDSPROUT TECHNOLOGIES</t>
    </r>
  </si>
  <si>
    <t/>
    <r>
      <rPr>
        <u/>
        <sz val="10.5"/>
        <color theme="10"/>
        <rFont val="Calibri"/>
        <family val="2"/>
      </rPr>
      <t>mindsproutt@hotmail.com</t>
    </r>
  </si>
  <si>
    <t/>
    <r>
      <rPr>
        <u/>
        <sz val="10.5"/>
        <color theme="10"/>
        <rFont val="Calibri"/>
        <family val="2"/>
      </rPr>
      <t xml:space="preserve">EARTH NYMPH DESIGN</t>
    </r>
  </si>
  <si>
    <t/>
    <r>
      <rPr>
        <u/>
        <sz val="10.5"/>
        <color theme="10"/>
        <rFont val="Calibri"/>
        <family val="2"/>
      </rPr>
      <t>james@earthnymph.com.au</t>
    </r>
  </si>
  <si>
    <t/>
    <r>
      <rPr>
        <u/>
        <sz val="10.5"/>
        <color theme="10"/>
        <rFont val="Calibri"/>
        <family val="2"/>
      </rPr>
      <t>http://www.earthnymph.com.au</t>
    </r>
  </si>
  <si>
    <t/>
    <r>
      <rPr>
        <u/>
        <sz val="10.5"/>
        <color theme="10"/>
        <rFont val="Calibri"/>
        <family val="2"/>
      </rPr>
      <t xml:space="preserve">S &amp; P</t>
    </r>
  </si>
  <si>
    <t/>
    <r>
      <rPr>
        <u/>
        <sz val="10.5"/>
        <color theme="10"/>
        <rFont val="Calibri"/>
        <family val="2"/>
      </rPr>
      <t>sp.co.ltd@hongkong.com</t>
    </r>
  </si>
  <si>
    <t/>
    <r>
      <rPr>
        <u/>
        <sz val="10.5"/>
        <color theme="10"/>
        <rFont val="Calibri"/>
        <family val="2"/>
      </rPr>
      <t>http://www.spglobal.com</t>
    </r>
  </si>
  <si>
    <t/>
    <r>
      <rPr>
        <u/>
        <sz val="10.5"/>
        <color theme="10"/>
        <rFont val="Calibri"/>
        <family val="2"/>
      </rPr>
      <t>joseph-chew@singaporean.com.sg</t>
    </r>
  </si>
  <si>
    <t/>
    <r>
      <rPr>
        <u/>
        <sz val="10.5"/>
        <color theme="10"/>
        <rFont val="Calibri"/>
        <family val="2"/>
      </rPr>
      <t>http://www.singaporean.com.sg</t>
    </r>
  </si>
  <si>
    <t/>
    <r>
      <rPr>
        <u/>
        <sz val="10.5"/>
        <color theme="10"/>
        <rFont val="Calibri"/>
        <family val="2"/>
      </rPr>
      <t xml:space="preserve">SATS CATERING</t>
    </r>
  </si>
  <si>
    <t/>
    <r>
      <rPr>
        <u/>
        <sz val="10.5"/>
        <color theme="10"/>
        <rFont val="Calibri"/>
        <family val="2"/>
      </rPr>
      <t>http://www.ladylee.com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</si>
  <si>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五金,体育及旅游休闲用品,其他,化工产品,家具,家用电器,建筑及装饰材料,照明产品,玻璃工艺品,箱包,餐厨用具</t>
    </r>
  </si>
  <si>
    <t/>
    <r>
      <rPr>
        <u/>
        <sz val="10.5"/>
        <color theme="10"/>
        <rFont val="Calibri"/>
        <family val="2"/>
      </rPr>
      <t>inter@ladylee.com</t>
    </r>
  </si>
  <si>
    <t/>
    <r>
      <rPr>
        <u/>
        <sz val="10.5"/>
        <color theme="10"/>
        <rFont val="Calibri"/>
        <family val="2"/>
      </rPr>
      <t xml:space="preserve">ALMACENES LADY LEE</t>
    </r>
  </si>
  <si>
    <t/>
    <r>
      <rPr>
        <u/>
        <sz val="10.5"/>
        <color theme="10"/>
        <rFont val="Calibri"/>
        <family val="2"/>
      </rPr>
      <t xml:space="preserve">JENSEN INDUSTRIAL</t>
    </r>
  </si>
  <si>
    <t/>
    <r>
      <rPr>
        <u/>
        <sz val="10.5"/>
        <color theme="10"/>
        <rFont val="Calibri"/>
        <family val="2"/>
      </rPr>
      <t>fanny_l@jensen.com.hk</t>
    </r>
  </si>
  <si>
    <t/>
    <r>
      <rPr>
        <u/>
        <sz val="10.5"/>
        <color theme="10"/>
        <rFont val="Calibri"/>
        <family val="2"/>
      </rPr>
      <t>http://www.jensen.com.hk</t>
    </r>
  </si>
  <si>
    <t/>
    <r>
      <rPr>
        <u/>
        <sz val="10.5"/>
        <color theme="10"/>
        <rFont val="Calibri"/>
        <family val="2"/>
      </rPr>
      <t>http://www.ramcousa.com</t>
    </r>
  </si>
  <si>
    <t/>
    <r>
      <rPr>
        <u/>
        <sz val="10.5"/>
        <color theme="10"/>
        <rFont val="Calibri"/>
        <family val="2"/>
      </rPr>
      <t xml:space="preserve">RAMCO TRADING</t>
    </r>
  </si>
  <si>
    <t/>
    <r>
      <rPr>
        <u/>
        <sz val="10.5"/>
        <color theme="10"/>
        <rFont val="Calibri"/>
        <family val="2"/>
      </rPr>
      <t xml:space="preserve">TAIYO &amp; KOYU</t>
    </r>
  </si>
  <si>
    <t/>
    <r>
      <rPr>
        <u/>
        <sz val="10.5"/>
        <color theme="10"/>
        <rFont val="Calibri"/>
        <family val="2"/>
      </rPr>
      <t xml:space="preserve">LUX GMBH &amp;</t>
    </r>
  </si>
  <si>
    <t/>
    <r>
      <rPr>
        <u/>
        <sz val="10.5"/>
        <color theme="10"/>
        <rFont val="Calibri"/>
        <family val="2"/>
      </rPr>
      <t>http://www.lux-tolls.de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</si>
  <si>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大型机械及设备,工具,工艺陶瓷,建筑及装饰材料,照明产品,玻璃工艺品,餐厨用具</t>
    </r>
  </si>
  <si>
    <t/>
    <r>
      <rPr>
        <u/>
        <sz val="10.5"/>
        <color theme="10"/>
        <rFont val="Calibri"/>
        <family val="2"/>
      </rPr>
      <t xml:space="preserve">CREATIVE ARTS</t>
    </r>
  </si>
  <si>
    <t/>
    <r>
      <rPr>
        <u/>
        <sz val="10.5"/>
        <color theme="10"/>
        <rFont val="Calibri"/>
        <family val="2"/>
      </rPr>
      <t>http://www.creativeartsinc.com</t>
    </r>
  </si>
  <si>
    <t/>
    <r>
      <rPr>
        <u/>
        <sz val="10.5"/>
        <color theme="10"/>
        <rFont val="Calibri"/>
        <family val="2"/>
      </rPr>
      <t>creatarts@yahoo.com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</si>
  <si>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五金,其他,家具,家居装饰品,玻璃工艺品,电子消费品及信息产品,箱包,餐厨用具</t>
    </r>
  </si>
  <si>
    <t/>
    <r>
      <rPr>
        <u/>
        <sz val="10.5"/>
        <color theme="10"/>
        <rFont val="Calibri"/>
        <family val="2"/>
      </rPr>
      <t>OHNUKI</t>
    </r>
  </si>
  <si>
    <t/>
    <r>
      <rPr>
        <u/>
        <sz val="10.5"/>
        <color theme="10"/>
        <rFont val="Calibri"/>
        <family val="2"/>
      </rPr>
      <t>http://www.ae.net.sa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</si>
  <si>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五金,办公文具,卫浴设备,大型机械及设备,家具,玩具,礼品及赠品,鞋,食品,餐厨用具</t>
    </r>
  </si>
  <si>
    <t/>
    <r>
      <rPr>
        <u/>
        <sz val="10.5"/>
        <color theme="10"/>
        <rFont val="Calibri"/>
        <family val="2"/>
      </rPr>
      <t>aflasanitari@ae.net.sa</t>
    </r>
  </si>
  <si>
    <t/>
    <r>
      <rPr>
        <u/>
        <sz val="10.5"/>
        <color theme="10"/>
        <rFont val="Calibri"/>
        <family val="2"/>
      </rPr>
      <t xml:space="preserve">AFLA A AL-KHALEEGE GROUP</t>
    </r>
  </si>
  <si>
    <t/>
    <r>
      <rPr>
        <u/>
        <sz val="10.5"/>
        <color theme="10"/>
        <rFont val="Calibri"/>
        <family val="2"/>
      </rPr>
      <t>m_browne@browneco.com</t>
    </r>
  </si>
  <si>
    <t/>
    <r>
      <rPr>
        <u/>
        <sz val="10.5"/>
        <color theme="10"/>
        <rFont val="Calibri"/>
        <family val="2"/>
      </rPr>
      <t>http://www.cuisipro.com</t>
    </r>
  </si>
  <si>
    <t/>
    <r>
      <rPr>
        <u/>
        <sz val="10.5"/>
        <color theme="10"/>
        <rFont val="Calibri"/>
        <family val="2"/>
      </rPr>
      <t xml:space="preserve">BROWNE &amp;</t>
    </r>
  </si>
  <si>
    <t/>
    <r>
      <rPr>
        <u/>
        <sz val="10.5"/>
        <color theme="10"/>
        <rFont val="Calibri"/>
        <family val="2"/>
      </rPr>
      <t>http://www.fremartautogroup.com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</si>
  <si>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五金,其他,家具,家居用品,家用电器,工艺陶瓷,建筑及装饰材料,服装饰物及配件,玻璃工艺品,钟表眼镜,餐厨用具</t>
    </r>
  </si>
  <si>
    <t/>
    <r>
      <rPr>
        <u/>
        <sz val="10.5"/>
        <color theme="10"/>
        <rFont val="Calibri"/>
        <family val="2"/>
      </rPr>
      <t>fremartinc@yahoo.com</t>
    </r>
  </si>
  <si>
    <t/>
    <r>
      <rPr>
        <u/>
        <sz val="10.5"/>
        <color theme="10"/>
        <rFont val="Calibri"/>
        <family val="2"/>
      </rPr>
      <t>FREMART</t>
    </r>
  </si>
  <si>
    <t/>
    <r>
      <rPr>
        <u/>
        <sz val="10.5"/>
        <color theme="10"/>
        <rFont val="Calibri"/>
        <family val="2"/>
      </rPr>
      <t>http://www.moyson-afterprint.be</t>
    </r>
  </si>
  <si>
    <t/>
    <r>
      <rPr>
        <u/>
        <sz val="10.5"/>
        <color theme="10"/>
        <rFont val="Calibri"/>
        <family val="2"/>
      </rPr>
      <t xml:space="preserve">MOYSON AFTER PRINT</t>
    </r>
  </si>
  <si>
    <t/>
    <r>
      <rPr>
        <u/>
        <sz val="10.5"/>
        <color theme="10"/>
        <rFont val="Calibri"/>
        <family val="2"/>
      </rPr>
      <t>info@moyson-afterprint.be</t>
    </r>
  </si>
  <si>
    <t/>
    <r>
      <rPr>
        <u/>
        <sz val="10.5"/>
        <color theme="10"/>
        <rFont val="Calibri"/>
        <family val="2"/>
      </rPr>
      <t>http://www.angella.net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</si>
  <si>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体育及旅游休闲用品,其他,医药保健品及医疗器械,家具,家居装饰品,照明产品,箱包,编织及藤铁工艺品,鞋,餐厨用具</t>
    </r>
  </si>
  <si>
    <t/>
    <r>
      <rPr>
        <u/>
        <sz val="10.5"/>
        <color theme="10"/>
        <rFont val="Calibri"/>
        <family val="2"/>
      </rPr>
      <t>angellachey@angella.net</t>
    </r>
  </si>
  <si>
    <t/>
    <r>
      <rPr>
        <u/>
        <sz val="10.5"/>
        <color theme="10"/>
        <rFont val="Calibri"/>
        <family val="2"/>
      </rPr>
      <t xml:space="preserve">ANGELLA TRACING</t>
    </r>
  </si>
  <si>
    <t/>
    <r>
      <rPr>
        <u/>
        <sz val="10.5"/>
        <color theme="10"/>
        <rFont val="Calibri"/>
        <family val="2"/>
      </rPr>
      <t>safibros@hotmail.com</t>
    </r>
  </si>
  <si>
    <t/>
    <r>
      <rPr>
        <u/>
        <sz val="10.5"/>
        <color theme="10"/>
        <rFont val="Calibri"/>
        <family val="2"/>
      </rPr>
      <t xml:space="preserve">SAFIBROS TRADING</t>
    </r>
  </si>
  <si>
    <t/>
    <r>
      <rPr>
        <u/>
        <sz val="10.5"/>
        <color theme="10"/>
        <rFont val="Calibri"/>
        <family val="2"/>
      </rPr>
      <t>http://www.rovalma.com</t>
    </r>
  </si>
  <si>
    <t/>
    <r>
      <rPr>
        <u/>
        <sz val="10.5"/>
        <color theme="10"/>
        <rFont val="Calibri"/>
        <family val="2"/>
      </rPr>
      <t>comercial@rovalma.com</t>
    </r>
  </si>
  <si>
    <t/>
    <r>
      <rPr>
        <u/>
        <sz val="10.5"/>
        <color theme="10"/>
        <rFont val="Calibri"/>
        <family val="2"/>
      </rPr>
      <t>ROVALMA</t>
    </r>
  </si>
  <si>
    <t/>
    <r>
      <rPr>
        <u/>
        <sz val="10.5"/>
        <color theme="10"/>
        <rFont val="Calibri"/>
        <family val="2"/>
      </rPr>
      <t>aifabru@brunet.bn</t>
    </r>
  </si>
  <si>
    <t/>
    <r>
      <rPr>
        <u/>
        <sz val="10.5"/>
        <color theme="10"/>
        <rFont val="Calibri"/>
        <family val="2"/>
      </rPr>
      <t xml:space="preserve">AIFA SDN</t>
    </r>
  </si>
  <si>
    <t/>
    <r>
      <rPr>
        <u/>
        <sz val="10.5"/>
        <color theme="10"/>
        <rFont val="Calibri"/>
        <family val="2"/>
      </rPr>
      <t>http://www.aifa.com.bn</t>
    </r>
  </si>
  <si>
    <t/>
    <r>
      <rPr>
        <u/>
        <sz val="10.5"/>
        <color theme="10"/>
        <rFont val="Calibri"/>
        <family val="2"/>
      </rPr>
      <t>infovgnl@nl.piping.georgfischer.com</t>
    </r>
  </si>
  <si>
    <t/>
    <r>
      <rPr>
        <u/>
        <sz val="10.5"/>
        <color theme="10"/>
        <rFont val="Calibri"/>
        <family val="2"/>
      </rPr>
      <t xml:space="preserve">GEORG FISCHER</t>
    </r>
  </si>
  <si>
    <t/>
    <r>
      <rPr>
        <u/>
        <sz val="10.5"/>
        <color theme="10"/>
        <rFont val="Calibri"/>
        <family val="2"/>
      </rPr>
      <t>http://www.bindgeorgfischer.nl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</si>
  <si>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体育及旅游休闲用品,其他,家具,家居用品,建筑及装饰材料,照明产品,玻璃工艺品,电子消费品及信息产品,餐厨用具</t>
    </r>
  </si>
  <si>
    <t/>
    <r>
      <rPr>
        <u/>
        <sz val="10.5"/>
        <color theme="10"/>
        <rFont val="Calibri"/>
        <family val="2"/>
      </rPr>
      <t>emilioc@corinthianframes.com</t>
    </r>
  </si>
  <si>
    <t/>
    <r>
      <rPr>
        <u/>
        <sz val="10.5"/>
        <color theme="10"/>
        <rFont val="Calibri"/>
        <family val="2"/>
      </rPr>
      <t xml:space="preserve">CORINTHIAN FRAMES</t>
    </r>
  </si>
  <si>
    <t/>
    <r>
      <rPr>
        <u/>
        <sz val="10.5"/>
        <color theme="10"/>
        <rFont val="Calibri"/>
        <family val="2"/>
      </rPr>
      <t>http://www.corinthianframes.com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</si>
  <si>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五金,其他,医药保健品及医疗器械,家用纺织品,照明产品,玻璃工艺品,餐厨用具</t>
    </r>
  </si>
  <si>
    <t/>
    <r>
      <rPr>
        <u/>
        <sz val="10.5"/>
        <color theme="10"/>
        <rFont val="Calibri"/>
        <family val="2"/>
      </rPr>
      <t>aiea@sbcglobal.net</t>
    </r>
  </si>
  <si>
    <t/>
    <r>
      <rPr>
        <u/>
        <sz val="10.5"/>
        <color theme="10"/>
        <rFont val="Calibri"/>
        <family val="2"/>
      </rPr>
      <t xml:space="preserve">AMERICAN IMPORT-EXPORT &amp; ASSOCIATES</t>
    </r>
  </si>
  <si>
    <t/>
    <r>
      <rPr>
        <u/>
        <sz val="10.5"/>
        <color theme="10"/>
        <rFont val="Calibri"/>
        <family val="2"/>
      </rPr>
      <t xml:space="preserve">SINIC PRIVATE</t>
    </r>
  </si>
  <si>
    <t/>
    <r>
      <rPr>
        <u/>
        <sz val="10.5"/>
        <color theme="10"/>
        <rFont val="Calibri"/>
        <family val="2"/>
      </rPr>
      <t>khandeiwal_r@indiatimes.com</t>
    </r>
  </si>
  <si>
    <t/>
    <r>
      <rPr>
        <u/>
        <sz val="10.5"/>
        <color theme="10"/>
        <rFont val="Calibri"/>
        <family val="2"/>
      </rPr>
      <t>http://www.embassy-int.com</t>
    </r>
  </si>
  <si>
    <t/>
    <r>
      <rPr>
        <u/>
        <sz val="10.5"/>
        <color theme="10"/>
        <rFont val="Calibri"/>
        <family val="2"/>
      </rPr>
      <t>embassycorp@ameritech.net</t>
    </r>
  </si>
  <si>
    <t/>
    <r>
      <rPr>
        <u/>
        <sz val="10.5"/>
        <color theme="10"/>
        <rFont val="Calibri"/>
        <family val="2"/>
      </rPr>
      <t xml:space="preserve">EMBASSY INTERNATIONAL</t>
    </r>
  </si>
  <si>
    <t/>
    <r>
      <rPr>
        <u/>
        <sz val="10.5"/>
        <color theme="10"/>
        <rFont val="Calibri"/>
        <family val="2"/>
      </rPr>
      <t>dolphin_akhilgupta@hotmail.com</t>
    </r>
  </si>
  <si>
    <t/>
    <r>
      <rPr>
        <u/>
        <sz val="10.5"/>
        <color theme="10"/>
        <rFont val="Calibri"/>
        <family val="2"/>
      </rPr>
      <t xml:space="preserve">M/S DOLPHIN POWERTRONICS</t>
    </r>
  </si>
  <si>
    <t/>
    <r>
      <rPr>
        <u/>
        <sz val="10.5"/>
        <color theme="10"/>
        <rFont val="Calibri"/>
        <family val="2"/>
      </rPr>
      <t xml:space="preserve">PIONEER INTERTRADE</t>
    </r>
  </si>
  <si>
    <t/>
    <r>
      <rPr>
        <u/>
        <sz val="10.5"/>
        <color theme="10"/>
        <rFont val="Calibri"/>
        <family val="2"/>
      </rPr>
      <t>justinn.sze@gmail.com</t>
    </r>
  </si>
  <si>
    <t/>
    <r>
      <rPr>
        <u/>
        <sz val="10.5"/>
        <color theme="10"/>
        <rFont val="Calibri"/>
        <family val="2"/>
      </rPr>
      <t>http://www.pioneerintertradeindia.com</t>
    </r>
  </si>
  <si>
    <t/>
    <r>
      <rPr>
        <u/>
        <sz val="10.5"/>
        <color theme="10"/>
        <rFont val="Calibri"/>
        <family val="2"/>
      </rPr>
      <t xml:space="preserve">BIPIN CHANDRA &amp;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</si>
  <si>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体育及旅游休闲用品,其他,办公文具,化工产品,大型机械及设备,家具,家居装饰品,工艺陶瓷,建筑及装饰材料,照明产品,玻璃工艺品,电子电气产品,餐厨用具</t>
    </r>
  </si>
  <si>
    <t/>
    <r>
      <rPr>
        <u/>
        <sz val="10.5"/>
        <color theme="10"/>
        <rFont val="Calibri"/>
        <family val="2"/>
      </rPr>
      <t>bipin@cal3.vsnl.net.in</t>
    </r>
  </si>
  <si>
    <t/>
    <r>
      <rPr>
        <u/>
        <sz val="10.5"/>
        <color theme="10"/>
        <rFont val="Calibri"/>
        <family val="2"/>
      </rPr>
      <t>http://www.cal3.vsnl.net.in</t>
    </r>
  </si>
  <si>
    <t/>
    <r>
      <rPr>
        <u/>
        <sz val="10.5"/>
        <color theme="10"/>
        <rFont val="Calibri"/>
        <family val="2"/>
      </rPr>
      <t>www.johnflin@msn.com</t>
    </r>
  </si>
  <si>
    <t/>
    <r>
      <rPr>
        <u/>
        <sz val="10.5"/>
        <color theme="10"/>
        <rFont val="Calibri"/>
        <family val="2"/>
      </rPr>
      <t>http://www.linlin.biz</t>
    </r>
  </si>
  <si>
    <t/>
    <r>
      <rPr>
        <u/>
        <sz val="10.5"/>
        <color theme="10"/>
        <rFont val="Calibri"/>
        <family val="2"/>
      </rPr>
      <t>LIN</t>
    </r>
  </si>
  <si>
    <t/>
    <r>
      <rPr>
        <u/>
        <sz val="10.5"/>
        <color theme="10"/>
        <rFont val="Calibri"/>
        <family val="2"/>
      </rPr>
      <t xml:space="preserve">N FASOULIOTIS &amp; SONS</t>
    </r>
  </si>
  <si>
    <t/>
    <r>
      <rPr>
        <u/>
        <sz val="10.5"/>
        <color theme="10"/>
        <rFont val="Calibri"/>
        <family val="2"/>
      </rPr>
      <t>nfasouliotis@cytanet.com.cy</t>
    </r>
  </si>
  <si>
    <t/>
    <r>
      <rPr>
        <u/>
        <sz val="10.5"/>
        <color theme="10"/>
        <rFont val="Calibri"/>
        <family val="2"/>
      </rPr>
      <t>http://www.lycos.co.uk</t>
    </r>
  </si>
  <si>
    <t/>
    <r>
      <rPr>
        <u/>
        <sz val="10.5"/>
        <color theme="10"/>
        <rFont val="Calibri"/>
        <family val="2"/>
      </rPr>
      <t>balzare@lycos.co.uk</t>
    </r>
  </si>
  <si>
    <t/>
    <r>
      <rPr>
        <u/>
        <sz val="10.5"/>
        <color theme="10"/>
        <rFont val="Calibri"/>
        <family val="2"/>
      </rPr>
      <t xml:space="preserve">BALZARE EUROPA S L</t>
    </r>
  </si>
  <si>
    <t/>
    <r>
      <rPr>
        <u/>
        <sz val="10.5"/>
        <color theme="10"/>
        <rFont val="Calibri"/>
        <family val="2"/>
      </rPr>
      <t>cantonfairorg.4sg@gishpuppy.com</t>
    </r>
  </si>
  <si>
    <t/>
    <r>
      <rPr>
        <u/>
        <sz val="10.5"/>
        <color theme="10"/>
        <rFont val="Calibri"/>
        <family val="2"/>
      </rPr>
      <t>http://www.gishpuppy.com</t>
    </r>
  </si>
  <si>
    <t/>
    <r>
      <rPr>
        <u/>
        <sz val="10.5"/>
        <color theme="10"/>
        <rFont val="Calibri"/>
        <family val="2"/>
      </rPr>
      <t>GISHPUPPY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</si>
  <si>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其他,家具,工艺陶瓷,服装饰物及配件,照明产品,玩具,玻璃工艺品,箱包,节日用品,食品,餐厨用具</t>
    </r>
  </si>
  <si>
    <t/>
    <r>
      <rPr>
        <u/>
        <sz val="10.5"/>
        <color theme="10"/>
        <rFont val="Calibri"/>
        <family val="2"/>
      </rPr>
      <t>keylime@keylimeproducts.com</t>
    </r>
  </si>
  <si>
    <t/>
    <r>
      <rPr>
        <u/>
        <sz val="10.5"/>
        <color theme="10"/>
        <rFont val="Calibri"/>
        <family val="2"/>
      </rPr>
      <t xml:space="preserve">KEYLIME PRODUCTS &amp; TROPICAL TREASURES</t>
    </r>
  </si>
  <si>
    <t/>
    <r>
      <rPr>
        <u/>
        <sz val="10.5"/>
        <color theme="10"/>
        <rFont val="Calibri"/>
        <family val="2"/>
      </rPr>
      <t>http://www.keylimeproducts.com</t>
    </r>
  </si>
  <si>
    <t/>
    <r>
      <rPr>
        <u/>
        <sz val="10.5"/>
        <color theme="10"/>
        <rFont val="Calibri"/>
        <family val="2"/>
      </rPr>
      <t>eu_um.brella@hotmail.com</t>
    </r>
  </si>
  <si>
    <t/>
    <r>
      <rPr>
        <u/>
        <sz val="10.5"/>
        <color theme="10"/>
        <rFont val="Calibri"/>
        <family val="2"/>
      </rPr>
      <t>http://www.udyogvartha.com</t>
    </r>
  </si>
  <si>
    <t/>
    <r>
      <rPr>
        <u/>
        <sz val="10.5"/>
        <color theme="10"/>
        <rFont val="Calibri"/>
        <family val="2"/>
      </rPr>
      <t xml:space="preserve">ENGINEERS UDYOG</t>
    </r>
  </si>
  <si>
    <t/>
    <r>
      <rPr>
        <u/>
        <sz val="10.5"/>
        <color theme="10"/>
        <rFont val="Calibri"/>
        <family val="2"/>
      </rPr>
      <t>http://www.burton-mccall.co.uk</t>
    </r>
  </si>
  <si>
    <t/>
    <r>
      <rPr>
        <u/>
        <sz val="10.5"/>
        <color theme="10"/>
        <rFont val="Calibri"/>
        <family val="2"/>
      </rPr>
      <t xml:space="preserve">BURTON MCCALL</t>
    </r>
  </si>
  <si>
    <t/>
    <r>
      <rPr>
        <u/>
        <sz val="10.5"/>
        <color theme="10"/>
        <rFont val="Calibri"/>
        <family val="2"/>
      </rPr>
      <t>davidm@burton-mccall.co.uk</t>
    </r>
  </si>
  <si>
    <t/>
    <r>
      <rPr>
        <u/>
        <sz val="10.5"/>
        <color theme="10"/>
        <rFont val="Calibri"/>
        <family val="2"/>
      </rPr>
      <t>trbraat@online.no</t>
    </r>
  </si>
  <si>
    <t/>
    <r>
      <rPr>
        <u/>
        <sz val="10.5"/>
        <color theme="10"/>
        <rFont val="Calibri"/>
        <family val="2"/>
      </rPr>
      <t xml:space="preserve">SS STORKJOEKKEN</t>
    </r>
  </si>
  <si>
    <t/>
    <r>
      <rPr>
        <u/>
        <sz val="10.5"/>
        <color theme="10"/>
        <rFont val="Calibri"/>
        <family val="2"/>
      </rPr>
      <t>http://www.netline.cl</t>
    </r>
  </si>
  <si>
    <t/>
    <r>
      <rPr>
        <u/>
        <sz val="10.5"/>
        <color theme="10"/>
        <rFont val="Calibri"/>
        <family val="2"/>
      </rPr>
      <t>amkoltda@netline.cl</t>
    </r>
  </si>
  <si>
    <t/>
    <r>
      <rPr>
        <u/>
        <sz val="10.5"/>
        <color theme="10"/>
        <rFont val="Calibri"/>
        <family val="2"/>
      </rPr>
      <t xml:space="preserve">AMKO IMP Y EXP</t>
    </r>
  </si>
  <si>
    <t/>
    <r>
      <rPr>
        <u/>
        <sz val="10.5"/>
        <color theme="10"/>
        <rFont val="Calibri"/>
        <family val="2"/>
      </rPr>
      <t>kada@kada.at</t>
    </r>
  </si>
  <si>
    <t/>
    <r>
      <rPr>
        <u/>
        <sz val="10.5"/>
        <color theme="10"/>
        <rFont val="Calibri"/>
        <family val="2"/>
      </rPr>
      <t xml:space="preserve">KADA BRIGITTA-ROMANA</t>
    </r>
  </si>
  <si>
    <t/>
    <r>
      <rPr>
        <u/>
        <sz val="10.5"/>
        <color theme="10"/>
        <rFont val="Calibri"/>
        <family val="2"/>
      </rPr>
      <t>http://www.kada.at</t>
    </r>
  </si>
  <si>
    <t/>
    <r>
      <rPr>
        <u/>
        <sz val="10.5"/>
        <color theme="10"/>
        <rFont val="Calibri"/>
        <family val="2"/>
      </rPr>
      <t>http://www.mytra.no</t>
    </r>
  </si>
  <si>
    <t/>
    <r>
      <rPr>
        <u/>
        <sz val="10.5"/>
        <color theme="10"/>
        <rFont val="Calibri"/>
        <family val="2"/>
      </rPr>
      <t>dag@mytra.no</t>
    </r>
  </si>
  <si>
    <t/>
    <r>
      <rPr>
        <u/>
        <sz val="10.5"/>
        <color theme="10"/>
        <rFont val="Calibri"/>
        <family val="2"/>
      </rPr>
      <t>MYTRA</t>
    </r>
  </si>
  <si>
    <t/>
    <r>
      <rPr>
        <u/>
        <sz val="10.5"/>
        <color theme="10"/>
        <rFont val="Calibri"/>
        <family val="2"/>
      </rPr>
      <t xml:space="preserve">PREMIER RADIATOR</t>
    </r>
  </si>
  <si>
    <t/>
    <r>
      <rPr>
        <u/>
        <sz val="10.5"/>
        <color theme="10"/>
        <rFont val="Calibri"/>
        <family val="2"/>
      </rPr>
      <t>http://www.beshouse.co.kr</t>
    </r>
  </si>
  <si>
    <t/>
    <r>
      <rPr>
        <u/>
        <sz val="10.5"/>
        <color theme="10"/>
        <rFont val="Calibri"/>
        <family val="2"/>
      </rPr>
      <t xml:space="preserve">BE S HOUSE</t>
    </r>
  </si>
  <si>
    <t/>
    <r>
      <rPr>
        <u/>
        <sz val="10.5"/>
        <color theme="10"/>
        <rFont val="Calibri"/>
        <family val="2"/>
      </rPr>
      <t>ss100@naver.com</t>
    </r>
  </si>
  <si>
    <t/>
    <r>
      <rPr>
        <u/>
        <sz val="10.5"/>
        <color theme="10"/>
        <rFont val="Calibri"/>
        <family val="2"/>
      </rPr>
      <t>http://www.sda-distributors.co.uk</t>
    </r>
  </si>
  <si>
    <t/>
    <r>
      <rPr>
        <u/>
        <sz val="10.5"/>
        <color theme="10"/>
        <rFont val="Calibri"/>
        <family val="2"/>
      </rPr>
      <t>enquiries@sda-distributors.co.uk</t>
    </r>
  </si>
  <si>
    <t/>
    <r>
      <rPr>
        <u/>
        <sz val="10.5"/>
        <color theme="10"/>
        <rFont val="Calibri"/>
        <family val="2"/>
      </rPr>
      <t xml:space="preserve">S D A DISTRIBUTORS</t>
    </r>
  </si>
  <si>
    <t/>
    <r>
      <rPr>
        <u/>
        <sz val="10.5"/>
        <color theme="10"/>
        <rFont val="Calibri"/>
        <family val="2"/>
      </rPr>
      <t>http://www.lillehammer.no</t>
    </r>
  </si>
  <si>
    <t/>
    <r>
      <rPr>
        <u/>
        <sz val="10.5"/>
        <color theme="10"/>
        <rFont val="Calibri"/>
        <family val="2"/>
      </rPr>
      <t>post@lillehammer.no</t>
    </r>
  </si>
  <si>
    <t/>
    <r>
      <rPr>
        <u/>
        <sz val="10.5"/>
        <color theme="10"/>
        <rFont val="Calibri"/>
        <family val="2"/>
      </rPr>
      <t xml:space="preserve">LILLEHAMMER STORKJOEKKENSENTER</t>
    </r>
  </si>
  <si>
    <t/>
    <r>
      <rPr>
        <u/>
        <sz val="10.5"/>
        <color theme="10"/>
        <rFont val="Calibri"/>
        <family val="2"/>
      </rPr>
      <t xml:space="preserve">SWANSON SHOJI</t>
    </r>
  </si>
  <si>
    <t/>
    <r>
      <rPr>
        <u/>
        <sz val="10.5"/>
        <color theme="10"/>
        <rFont val="Calibri"/>
        <family val="2"/>
      </rPr>
      <t>swinc@swanson.co</t>
    </r>
    <r>
      <t>.jp</t>
    </r>
  </si>
  <si>
    <t/>
    <r>
      <rPr>
        <u/>
        <sz val="10.5"/>
        <color theme="10"/>
        <rFont val="Calibri"/>
        <family val="2"/>
      </rPr>
      <t>http://www.swanson.co.jp</t>
    </r>
  </si>
  <si>
    <t/>
    <r>
      <rPr>
        <u/>
        <sz val="10.5"/>
        <color theme="10"/>
        <rFont val="Calibri"/>
        <family val="2"/>
      </rPr>
      <t xml:space="preserve">M R J</t>
    </r>
  </si>
  <si>
    <t/>
    <r>
      <rPr>
        <u/>
        <sz val="10.5"/>
        <color theme="10"/>
        <rFont val="Calibri"/>
        <family val="2"/>
      </rPr>
      <t>http://www.mrj.co.uk</t>
    </r>
  </si>
  <si>
    <t/>
    <r>
      <rPr>
        <u/>
        <sz val="10.5"/>
        <color theme="10"/>
        <rFont val="Calibri"/>
        <family val="2"/>
      </rPr>
      <t>sales@mrj.co.uk</t>
    </r>
  </si>
  <si>
    <t/>
    <r>
      <rPr>
        <u/>
        <sz val="10.5"/>
        <color theme="10"/>
        <rFont val="Calibri"/>
        <family val="2"/>
      </rPr>
      <t xml:space="preserve">PAGLIER SELL SYSTEM</t>
    </r>
  </si>
  <si>
    <t/>
    <r>
      <rPr>
        <u/>
        <sz val="10.5"/>
        <color theme="10"/>
        <rFont val="Calibri"/>
        <family val="2"/>
      </rPr>
      <t>http://www.paglieri.com</t>
    </r>
  </si>
  <si>
    <t/>
    <r>
      <rPr>
        <u/>
        <sz val="10.5"/>
        <color theme="10"/>
        <rFont val="Calibri"/>
        <family val="2"/>
      </rPr>
      <t>barbara.balistreri@paglieri.com</t>
    </r>
  </si>
  <si>
    <t/>
    <r>
      <rPr>
        <u/>
        <sz val="10.5"/>
        <color theme="10"/>
        <rFont val="Calibri"/>
        <family val="2"/>
      </rPr>
      <t xml:space="preserve">GARUDA OVERSEAS</t>
    </r>
  </si>
  <si>
    <t/>
    <r>
      <rPr>
        <u/>
        <sz val="10.5"/>
        <color theme="10"/>
        <rFont val="Calibri"/>
        <family val="2"/>
      </rPr>
      <t>info@garudaoverseas.com</t>
    </r>
  </si>
  <si>
    <t/>
    <r>
      <rPr>
        <u/>
        <sz val="10.5"/>
        <color theme="10"/>
        <rFont val="Calibri"/>
        <family val="2"/>
      </rPr>
      <t>http://www.garudaoverseas.com</t>
    </r>
  </si>
  <si>
    <t/>
    <r>
      <rPr>
        <u/>
        <sz val="10.5"/>
        <color theme="10"/>
        <rFont val="Calibri"/>
        <family val="2"/>
      </rPr>
      <t xml:space="preserve">SELIN VERTRIEB JOSEF LINDTNER</t>
    </r>
  </si>
  <si>
    <t/>
    <r>
      <rPr>
        <u/>
        <sz val="10.5"/>
        <color theme="10"/>
        <rFont val="Calibri"/>
        <family val="2"/>
      </rPr>
      <t>http://www.cso.at</t>
    </r>
  </si>
  <si>
    <t/>
    <r>
      <rPr>
        <u/>
        <sz val="10.5"/>
        <color theme="10"/>
        <rFont val="Calibri"/>
        <family val="2"/>
      </rPr>
      <t>seled@cso.at</t>
    </r>
  </si>
  <si>
    <t/>
    <r>
      <rPr>
        <u/>
        <sz val="10.5"/>
        <color theme="10"/>
        <rFont val="Calibri"/>
        <family val="2"/>
      </rPr>
      <t>http://www.mail.matav.hu</t>
    </r>
  </si>
  <si>
    <t/>
    <r>
      <rPr>
        <u/>
        <sz val="10.5"/>
        <color theme="10"/>
        <rFont val="Calibri"/>
        <family val="2"/>
      </rPr>
      <t>oneww@mail.matav.hu</t>
    </r>
  </si>
  <si>
    <t/>
    <r>
      <rPr>
        <u/>
        <sz val="10.5"/>
        <color theme="10"/>
        <rFont val="Calibri"/>
        <family val="2"/>
      </rPr>
      <t xml:space="preserve">ONE WORLDWIDE KFT</t>
    </r>
  </si>
  <si>
    <t/>
    <r>
      <rPr>
        <u/>
        <sz val="10.5"/>
        <color theme="10"/>
        <rFont val="Calibri"/>
        <family val="2"/>
      </rPr>
      <t xml:space="preserve">BED BATH &amp; BEYOND</t>
    </r>
  </si>
  <si>
    <t/>
    <r>
      <rPr>
        <u/>
        <sz val="10.5"/>
        <color theme="10"/>
        <rFont val="Calibri"/>
        <family val="2"/>
      </rPr>
      <t>http://www.bedbath.com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</si>
  <si>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体育及旅游休闲用品,其他,办公文具,医药保健品及医疗器械,家具,家居装饰品,家用电器,家用纺织品,玻璃工艺品,电子消费品及信息产品,箱包,鞋,食品,餐厨用具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</si>
  <si>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>melissa.mahnken@bedbath.com</t>
    </r>
  </si>
  <si>
    <t/>
    <r>
      <rPr>
        <u/>
        <sz val="10.5"/>
        <color theme="10"/>
        <rFont val="Calibri"/>
        <family val="2"/>
      </rPr>
      <t xml:space="preserve">CHUAN YI TRADING</t>
    </r>
  </si>
  <si>
    <t/>
    <r>
      <rPr>
        <u/>
        <sz val="10.5"/>
        <color theme="10"/>
        <rFont val="Calibri"/>
        <family val="2"/>
      </rPr>
      <t>chuanyi@pacific.net.sg</t>
    </r>
  </si>
  <si>
    <t/>
    <r>
      <rPr>
        <u/>
        <sz val="10.5"/>
        <color theme="10"/>
        <rFont val="Calibri"/>
        <family val="2"/>
      </rPr>
      <t xml:space="preserve">KARMA GLOBAL</t>
    </r>
  </si>
  <si>
    <t/>
    <r>
      <rPr>
        <u/>
        <sz val="10.5"/>
        <color theme="10"/>
        <rFont val="Calibri"/>
        <family val="2"/>
      </rPr>
      <t>info@karmaglobal.com</t>
    </r>
  </si>
  <si>
    <t/>
    <r>
      <rPr>
        <u/>
        <sz val="10.5"/>
        <color theme="10"/>
        <rFont val="Calibri"/>
        <family val="2"/>
      </rPr>
      <t>http://www.karmaglobal.com</t>
    </r>
  </si>
  <si>
    <t/>
    <r>
      <rPr>
        <u/>
        <sz val="10.5"/>
        <color theme="10"/>
        <rFont val="Calibri"/>
        <family val="2"/>
      </rPr>
      <t xml:space="preserve">M M EXPORTS</t>
    </r>
  </si>
  <si>
    <t/>
    <r>
      <rPr>
        <u/>
        <sz val="10.5"/>
        <color theme="10"/>
        <rFont val="Calibri"/>
        <family val="2"/>
      </rPr>
      <t>dkmutha@mmexports.com</t>
    </r>
  </si>
  <si>
    <t/>
    <r>
      <rPr>
        <u/>
        <sz val="10.5"/>
        <color theme="10"/>
        <rFont val="Calibri"/>
        <family val="2"/>
      </rPr>
      <t>http://www.mmexports.com</t>
    </r>
  </si>
  <si>
    <t/>
    <r>
      <rPr>
        <u/>
        <sz val="10.5"/>
        <color theme="10"/>
        <rFont val="Calibri"/>
        <family val="2"/>
      </rPr>
      <t xml:space="preserve">BOYD AT GRAHAMS</t>
    </r>
  </si>
  <si>
    <t/>
    <r>
      <rPr>
        <u/>
        <sz val="10.5"/>
        <color theme="10"/>
        <rFont val="Calibri"/>
        <family val="2"/>
      </rPr>
      <t>http://www.dreamwiz.com</t>
    </r>
  </si>
  <si>
    <t/>
    <r>
      <rPr>
        <u/>
        <sz val="10.5"/>
        <color theme="10"/>
        <rFont val="Calibri"/>
        <family val="2"/>
      </rPr>
      <t xml:space="preserve">ART VENTURES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</si>
  <si>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家具,家居装饰品,家用电器,家用纺织品,工具,工艺陶瓷,建筑及装饰材料,服装饰物及配件,照明产品,玩具,玻璃工艺品,电子电气产品,礼品及赠品,箱包,钟表眼镜,鞋,食品,餐厨用具</t>
    </r>
  </si>
  <si>
    <t/>
    <r>
      <rPr>
        <u/>
        <sz val="10.5"/>
        <color theme="10"/>
        <rFont val="Calibri"/>
        <family val="2"/>
      </rPr>
      <t>artven@dreamwiz.com</t>
    </r>
  </si>
  <si>
    <t/>
    <r>
      <rPr>
        <u/>
        <sz val="10.5"/>
        <color theme="10"/>
        <rFont val="Calibri"/>
        <family val="2"/>
      </rPr>
      <t xml:space="preserve">ALCANITAL SERVICES</t>
    </r>
  </si>
  <si>
    <t/>
    <r>
      <rPr>
        <u/>
        <sz val="10.5"/>
        <color theme="10"/>
        <rFont val="Calibri"/>
        <family val="2"/>
      </rPr>
      <t>http://www.albakeurope.com</t>
    </r>
  </si>
  <si>
    <t/>
    <r>
      <rPr>
        <u/>
        <sz val="10.5"/>
        <color theme="10"/>
        <rFont val="Calibri"/>
        <family val="2"/>
      </rPr>
      <t xml:space="preserve">THE RIDGE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</si>
  <si>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五金,其他,办公文具,家具,家用电器,家用纺织品,工具,服装饰物及配件,玩具,电子电气产品,箱包,节日用品,食品,餐厨用具</t>
    </r>
  </si>
  <si>
    <t/>
    <r>
      <rPr>
        <u/>
        <sz val="10.5"/>
        <color theme="10"/>
        <rFont val="Calibri"/>
        <family val="2"/>
      </rPr>
      <t>chester1122@yahoo.com</t>
    </r>
  </si>
  <si>
    <t/>
    <r>
      <rPr>
        <u/>
        <sz val="10.5"/>
        <color theme="10"/>
        <rFont val="Calibri"/>
        <family val="2"/>
      </rPr>
      <t>http://www.ridge.com</t>
    </r>
  </si>
  <si>
    <t/>
    <r>
      <rPr>
        <u/>
        <sz val="10.5"/>
        <color theme="10"/>
        <rFont val="Calibri"/>
        <family val="2"/>
      </rPr>
      <t>http://www.sscommercial.com</t>
    </r>
  </si>
  <si>
    <t/>
    <r>
      <rPr>
        <u/>
        <sz val="10.5"/>
        <color theme="10"/>
        <rFont val="Calibri"/>
        <family val="2"/>
      </rPr>
      <t xml:space="preserve">S S COMMERCIAL</t>
    </r>
  </si>
  <si>
    <t/>
    <r>
      <rPr>
        <u/>
        <sz val="10.5"/>
        <color theme="10"/>
        <rFont val="Calibri"/>
        <family val="2"/>
      </rPr>
      <t>sscom@pworld.net.ph</t>
    </r>
  </si>
  <si>
    <t/>
    <r>
      <rPr>
        <u/>
        <sz val="10.5"/>
        <color theme="10"/>
        <rFont val="Calibri"/>
        <family val="2"/>
      </rPr>
      <t xml:space="preserve">SITCO IMPORTING</t>
    </r>
  </si>
  <si>
    <t/>
    <r>
      <rPr>
        <u/>
        <sz val="10.5"/>
        <color theme="10"/>
        <rFont val="Calibri"/>
        <family val="2"/>
      </rPr>
      <t>sitcoim@aol.com</t>
    </r>
  </si>
  <si>
    <t/>
    <r>
      <rPr>
        <u/>
        <sz val="10.5"/>
        <color theme="10"/>
        <rFont val="Calibri"/>
        <family val="2"/>
      </rPr>
      <t>http://www.sitcoimporting.com</t>
    </r>
  </si>
  <si>
    <t/>
    <r>
      <rPr>
        <u/>
        <sz val="10.5"/>
        <color theme="10"/>
        <rFont val="Calibri"/>
        <family val="2"/>
      </rPr>
      <t>http://www.elifekey.com</t>
    </r>
  </si>
  <si>
    <t/>
    <r>
      <rPr>
        <u/>
        <sz val="10.5"/>
        <color theme="10"/>
        <rFont val="Calibri"/>
        <family val="2"/>
      </rPr>
      <t>htk@elifekey.com</t>
    </r>
  </si>
  <si>
    <t/>
    <r>
      <rPr>
        <u/>
        <sz val="10.5"/>
        <color theme="10"/>
        <rFont val="Calibri"/>
        <family val="2"/>
      </rPr>
      <t xml:space="preserve">LIFE KEY</t>
    </r>
  </si>
  <si>
    <t/>
    <r>
      <rPr>
        <u/>
        <sz val="10.5"/>
        <color theme="10"/>
        <rFont val="Calibri"/>
        <family val="2"/>
      </rPr>
      <t xml:space="preserve">TIBA PLAST</t>
    </r>
  </si>
  <si>
    <t/>
    <r>
      <rPr>
        <u/>
        <sz val="10.5"/>
        <color theme="10"/>
        <rFont val="Calibri"/>
        <family val="2"/>
      </rPr>
      <t>t-p@yahoo.com</t>
    </r>
  </si>
  <si>
    <t/>
    <r>
      <rPr>
        <u/>
        <sz val="10.5"/>
        <color theme="10"/>
        <rFont val="Calibri"/>
        <family val="2"/>
      </rPr>
      <t>hvabbasi@aol.com</t>
    </r>
  </si>
  <si>
    <t/>
    <r>
      <rPr>
        <u/>
        <sz val="10.5"/>
        <color theme="10"/>
        <rFont val="Calibri"/>
        <family val="2"/>
      </rPr>
      <t>FARAVEL</t>
    </r>
  </si>
  <si>
    <t/>
    <r>
      <rPr>
        <u/>
        <sz val="10.5"/>
        <color theme="10"/>
        <rFont val="Calibri"/>
        <family val="2"/>
      </rPr>
      <t>http://www.chinaexpander.com</t>
    </r>
  </si>
  <si>
    <t/>
    <r>
      <rPr>
        <u/>
        <sz val="10.5"/>
        <color theme="10"/>
        <rFont val="Calibri"/>
        <family val="2"/>
      </rPr>
      <t>expo@chinaexpander.com</t>
    </r>
  </si>
  <si>
    <t/>
    <r>
      <rPr>
        <u/>
        <sz val="10.5"/>
        <color theme="10"/>
        <rFont val="Calibri"/>
        <family val="2"/>
      </rPr>
      <t xml:space="preserve">FIRMA HANDLOWA DBM SP Z O O</t>
    </r>
  </si>
  <si>
    <t/>
    <r>
      <rPr>
        <u/>
        <sz val="10.5"/>
        <color theme="10"/>
        <rFont val="Calibri"/>
        <family val="2"/>
      </rPr>
      <t>http://www.jet-win.biz</t>
    </r>
  </si>
  <si>
    <t/>
    <r>
      <rPr>
        <u/>
        <sz val="10.5"/>
        <color theme="10"/>
        <rFont val="Calibri"/>
        <family val="2"/>
      </rPr>
      <t>jetwinhk@netvigator.com</t>
    </r>
  </si>
  <si>
    <t/>
    <r>
      <rPr>
        <u/>
        <sz val="10.5"/>
        <color theme="10"/>
        <rFont val="Calibri"/>
        <family val="2"/>
      </rPr>
      <t xml:space="preserve">JETWIN HOUSEWARE</t>
    </r>
  </si>
  <si>
    <t/>
    <r>
      <rPr>
        <u/>
        <sz val="10.5"/>
        <color theme="10"/>
        <rFont val="Calibri"/>
        <family val="2"/>
      </rPr>
      <t xml:space="preserve">AGENCIA Y COMERCIAL ALMIJAR</t>
    </r>
  </si>
  <si>
    <t/>
    <r>
      <rPr>
        <u/>
        <sz val="10.5"/>
        <color theme="10"/>
        <rFont val="Calibri"/>
        <family val="2"/>
      </rPr>
      <t>almijar@simon.intertel.hn</t>
    </r>
  </si>
  <si>
    <t/>
    <r>
      <rPr>
        <u/>
        <sz val="10.5"/>
        <color theme="10"/>
        <rFont val="Calibri"/>
        <family val="2"/>
      </rPr>
      <t>http://www.simon.intertel.hn</t>
    </r>
  </si>
  <si>
    <t/>
    <r>
      <rPr>
        <u/>
        <sz val="10.5"/>
        <color theme="10"/>
        <rFont val="Calibri"/>
        <family val="2"/>
      </rPr>
      <t xml:space="preserve">HARTMAN PACIFIC</t>
    </r>
  </si>
  <si>
    <t/>
    <r>
      <rPr>
        <u/>
        <sz val="10.5"/>
        <color theme="10"/>
        <rFont val="Calibri"/>
        <family val="2"/>
      </rPr>
      <t>http://www.hartman.com.au</t>
    </r>
  </si>
  <si>
    <t/>
    <r>
      <rPr>
        <u/>
        <sz val="10.5"/>
        <color theme="10"/>
        <rFont val="Calibri"/>
        <family val="2"/>
      </rPr>
      <t>deanb@hartman.com.au</t>
    </r>
  </si>
  <si>
    <t/>
    <r>
      <rPr>
        <u/>
        <sz val="10.5"/>
        <color theme="10"/>
        <rFont val="Calibri"/>
        <family val="2"/>
      </rPr>
      <t>http://www.california-red.com</t>
    </r>
  </si>
  <si>
    <t/>
    <r>
      <rPr>
        <u/>
        <sz val="10.5"/>
        <color theme="10"/>
        <rFont val="Calibri"/>
        <family val="2"/>
      </rPr>
      <t>ckcheung@california-red.com</t>
    </r>
  </si>
  <si>
    <t/>
    <r>
      <rPr>
        <u/>
        <sz val="10.5"/>
        <color theme="10"/>
        <rFont val="Calibri"/>
        <family val="2"/>
      </rPr>
      <t xml:space="preserve">CALIFORNIA RED</t>
    </r>
  </si>
  <si>
    <t/>
    <r>
      <rPr>
        <u/>
        <sz val="10.5"/>
        <color theme="10"/>
        <rFont val="Calibri"/>
        <family val="2"/>
      </rPr>
      <t xml:space="preserve">GOOD LIVING GLOBAL</t>
    </r>
  </si>
  <si>
    <t/>
    <r>
      <rPr>
        <u/>
        <sz val="10.5"/>
        <color theme="10"/>
        <rFont val="Calibri"/>
        <family val="2"/>
      </rPr>
      <t>http://www.globalnet.au</t>
    </r>
  </si>
  <si>
    <t/>
    <r>
      <rPr>
        <u/>
        <sz val="10.5"/>
        <color theme="10"/>
        <rFont val="Calibri"/>
        <family val="2"/>
      </rPr>
      <t>asiacentral@globalnet.au</t>
    </r>
  </si>
  <si>
    <t/>
    <r>
      <rPr>
        <u/>
        <sz val="10.5"/>
        <color theme="10"/>
        <rFont val="Calibri"/>
        <family val="2"/>
      </rPr>
      <t xml:space="preserve">CAFE MART</t>
    </r>
  </si>
  <si>
    <t/>
    <r>
      <rPr>
        <u/>
        <sz val="10.5"/>
        <color theme="10"/>
        <rFont val="Calibri"/>
        <family val="2"/>
      </rPr>
      <t>http://www.cafemart.com</t>
    </r>
  </si>
  <si>
    <t/>
    <r>
      <rPr>
        <u/>
        <sz val="10.5"/>
        <color theme="10"/>
        <rFont val="Calibri"/>
        <family val="2"/>
      </rPr>
      <t>info@cafemart.com</t>
    </r>
  </si>
  <si>
    <t/>
    <r>
      <rPr>
        <u/>
        <sz val="10.5"/>
        <color theme="10"/>
        <rFont val="Calibri"/>
        <family val="2"/>
      </rPr>
      <t xml:space="preserve">ASTILLEROS Y MAESTRANZAS DE LA ARMADA ASMAR</t>
    </r>
  </si>
  <si>
    <t/>
    <r>
      <rPr>
        <u/>
        <sz val="10.5"/>
        <color theme="10"/>
        <rFont val="Calibri"/>
        <family val="2"/>
      </rPr>
      <t xml:space="preserve">MYSTERY GROUP</t>
    </r>
  </si>
  <si>
    <t/>
    <r>
      <rPr>
        <u/>
        <sz val="10.5"/>
        <color theme="10"/>
        <rFont val="Calibri"/>
        <family val="2"/>
      </rPr>
      <t>elena.parfiyanovich@mystery.ru</t>
    </r>
  </si>
  <si>
    <t/>
    <r>
      <rPr>
        <u/>
        <sz val="10.5"/>
        <color theme="10"/>
        <rFont val="Calibri"/>
        <family val="2"/>
      </rPr>
      <t>http://www.mystery.ru</t>
    </r>
  </si>
  <si>
    <t/>
    <r>
      <rPr>
        <u/>
        <sz val="10.5"/>
        <color theme="10"/>
        <rFont val="Calibri"/>
        <family val="2"/>
      </rPr>
      <t>http://www.scandecor.no</t>
    </r>
  </si>
  <si>
    <t/>
    <r>
      <rPr>
        <u/>
        <sz val="10.5"/>
        <color theme="10"/>
        <rFont val="Calibri"/>
        <family val="2"/>
      </rPr>
      <t>SCANDECOR</t>
    </r>
  </si>
  <si>
    <t/>
    <r>
      <rPr>
        <u/>
        <sz val="10.5"/>
        <color theme="10"/>
        <rFont val="Calibri"/>
        <family val="2"/>
      </rPr>
      <t>gallery.nordic@scandecor-as.no</t>
    </r>
  </si>
  <si>
    <t/>
    <r>
      <rPr>
        <u/>
        <sz val="10.5"/>
        <color theme="10"/>
        <rFont val="Calibri"/>
        <family val="2"/>
      </rPr>
      <t>http://www.qataroilandgasdirectory.com</t>
    </r>
  </si>
  <si>
    <t/>
    <r>
      <rPr>
        <u/>
        <sz val="10.5"/>
        <color theme="10"/>
        <rFont val="Calibri"/>
        <family val="2"/>
      </rPr>
      <t>k4@qualitynet.net</t>
    </r>
  </si>
  <si>
    <t/>
    <r>
      <rPr>
        <u/>
        <sz val="10.5"/>
        <color theme="10"/>
        <rFont val="Calibri"/>
        <family val="2"/>
      </rPr>
      <t xml:space="preserve">K-4 TRADING &amp; CONTRACTING</t>
    </r>
  </si>
  <si>
    <t/>
    <r>
      <rPr>
        <u/>
        <sz val="10.5"/>
        <color theme="10"/>
        <rFont val="Calibri"/>
        <family val="2"/>
      </rPr>
      <t>http://www.jctd.co.jp</t>
    </r>
  </si>
  <si>
    <t/>
    <r>
      <rPr>
        <u/>
        <sz val="10.5"/>
        <color theme="10"/>
        <rFont val="Calibri"/>
        <family val="2"/>
      </rPr>
      <t xml:space="preserve">JC TRADING</t>
    </r>
  </si>
  <si>
    <t/>
    <r>
      <rPr>
        <u/>
        <sz val="10.5"/>
        <color theme="10"/>
        <rFont val="Calibri"/>
        <family val="2"/>
      </rPr>
      <t>info@jctd.co</t>
    </r>
    <r>
      <t>.jp</t>
    </r>
  </si>
  <si>
    <t/>
    <r>
      <rPr>
        <u/>
        <sz val="10.5"/>
        <color theme="10"/>
        <rFont val="Calibri"/>
        <family val="2"/>
      </rPr>
      <t>http://www.arcadiaconcepts.com</t>
    </r>
  </si>
  <si>
    <t/>
    <r>
      <rPr>
        <u/>
        <sz val="10.5"/>
        <color theme="10"/>
        <rFont val="Calibri"/>
        <family val="2"/>
      </rPr>
      <t>roger@arcadiaconcepts.com</t>
    </r>
  </si>
  <si>
    <t/>
    <r>
      <rPr>
        <u/>
        <sz val="10.5"/>
        <color theme="10"/>
        <rFont val="Calibri"/>
        <family val="2"/>
      </rPr>
      <t xml:space="preserve">DENNIS GREEN</t>
    </r>
  </si>
  <si>
    <t/>
    <r>
      <rPr>
        <u/>
        <sz val="10.5"/>
        <color theme="10"/>
        <rFont val="Calibri"/>
        <family val="2"/>
      </rPr>
      <t xml:space="preserve">PARISA STORE</t>
    </r>
  </si>
  <si>
    <t/>
    <r>
      <rPr>
        <u/>
        <sz val="10.5"/>
        <color theme="10"/>
        <rFont val="Calibri"/>
        <family val="2"/>
      </rPr>
      <t xml:space="preserve">AKORA TEKNOLOJI PAZARLAMA VE</t>
    </r>
  </si>
  <si>
    <t/>
    <r>
      <rPr>
        <u/>
        <sz val="10.5"/>
        <color theme="10"/>
        <rFont val="Calibri"/>
        <family val="2"/>
      </rPr>
      <t>ykiroglu@akora.com.tr</t>
    </r>
  </si>
  <si>
    <t/>
    <r>
      <rPr>
        <u/>
        <sz val="10.5"/>
        <color theme="10"/>
        <rFont val="Calibri"/>
        <family val="2"/>
      </rPr>
      <t>http://www.akora.com.tr</t>
    </r>
  </si>
  <si>
    <t/>
    <r>
      <rPr>
        <u/>
        <sz val="10.5"/>
        <color theme="10"/>
        <rFont val="Calibri"/>
        <family val="2"/>
      </rPr>
      <t>http://www.landhavenbandb.com</t>
    </r>
  </si>
  <si>
    <t/>
    <r>
      <rPr>
        <u/>
        <sz val="10.5"/>
        <color theme="10"/>
        <rFont val="Calibri"/>
        <family val="2"/>
      </rPr>
      <t>limingzhou@yahoo.com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</si>
  <si>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体育及旅游休闲用品,其他,家具,家居装饰品,家用电器,玩具,礼品及赠品,节日用品,餐厨用具</t>
    </r>
  </si>
  <si>
    <t/>
    <r>
      <rPr>
        <u/>
        <sz val="10.5"/>
        <color theme="10"/>
        <rFont val="Calibri"/>
        <family val="2"/>
      </rPr>
      <t>LANDHAVEN</t>
    </r>
  </si>
  <si>
    <t/>
    <r>
      <rPr>
        <u/>
        <sz val="10.5"/>
        <color theme="10"/>
        <rFont val="Calibri"/>
        <family val="2"/>
      </rPr>
      <t>noble88@pd.jaring.my</t>
    </r>
  </si>
  <si>
    <t/>
    <r>
      <rPr>
        <u/>
        <sz val="10.5"/>
        <color theme="10"/>
        <rFont val="Calibri"/>
        <family val="2"/>
      </rPr>
      <t xml:space="preserve">NOBLE GATEWAY SDN</t>
    </r>
  </si>
  <si>
    <t/>
    <r>
      <rPr>
        <u/>
        <sz val="10.5"/>
        <color theme="10"/>
        <rFont val="Calibri"/>
        <family val="2"/>
      </rPr>
      <t xml:space="preserve">MAISON DE FAMILLE</t>
    </r>
  </si>
  <si>
    <t/>
    <r>
      <rPr>
        <u/>
        <sz val="10.5"/>
        <color theme="10"/>
        <rFont val="Calibri"/>
        <family val="2"/>
      </rPr>
      <t>contact@mabondefamille.fr</t>
    </r>
  </si>
  <si>
    <t/>
    <r>
      <rPr>
        <u/>
        <sz val="10.5"/>
        <color theme="10"/>
        <rFont val="Calibri"/>
        <family val="2"/>
      </rPr>
      <t>http://www.mabondefamille.fr</t>
    </r>
  </si>
  <si>
    <t/>
    <r>
      <rPr>
        <u/>
        <sz val="10.5"/>
        <color theme="10"/>
        <rFont val="Calibri"/>
        <family val="2"/>
      </rPr>
      <t>sales@ambaflatwares.com</t>
    </r>
  </si>
  <si>
    <t/>
    <r>
      <rPr>
        <u/>
        <sz val="10.5"/>
        <color theme="10"/>
        <rFont val="Calibri"/>
        <family val="2"/>
      </rPr>
      <t xml:space="preserve">AMBA OVERSEAS</t>
    </r>
  </si>
  <si>
    <t/>
    <r>
      <rPr>
        <u/>
        <sz val="10.5"/>
        <color theme="10"/>
        <rFont val="Calibri"/>
        <family val="2"/>
      </rPr>
      <t>http://www.ambaflatwares.com</t>
    </r>
  </si>
  <si>
    <t/>
    <r>
      <rPr>
        <u/>
        <sz val="10.5"/>
        <color theme="10"/>
        <rFont val="Calibri"/>
        <family val="2"/>
      </rPr>
      <t xml:space="preserve">SASI VARNA</t>
    </r>
  </si>
  <si>
    <t/>
    <r>
      <rPr>
        <u/>
        <sz val="10.5"/>
        <color theme="10"/>
        <rFont val="Calibri"/>
        <family val="2"/>
      </rPr>
      <t>http://www.sasivarna.com</t>
    </r>
  </si>
  <si>
    <t/>
    <r>
      <rPr>
        <u/>
        <sz val="10.5"/>
        <color theme="10"/>
        <rFont val="Calibri"/>
        <family val="2"/>
      </rPr>
      <t>info@sasivarna.com</t>
    </r>
  </si>
  <si>
    <t/>
    <r>
      <rPr>
        <u/>
        <sz val="10.5"/>
        <color theme="10"/>
        <rFont val="Calibri"/>
        <family val="2"/>
      </rPr>
      <t>http://www.mos.com.np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</si>
  <si>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大型机械及设备,家具,家用电器,家用纺织品,工艺陶瓷,建筑及装饰材料,服装饰物及配件,汽车配件,照明产品,玻璃工艺品,电子消费品及信息产品,电子电气产品,箱包,鞋,食品,餐厨用具</t>
    </r>
  </si>
  <si>
    <t/>
    <r>
      <rPr>
        <u/>
        <sz val="10.5"/>
        <color theme="10"/>
        <rFont val="Calibri"/>
        <family val="2"/>
      </rPr>
      <t>agrimpex@mos.com</t>
    </r>
    <r>
      <t>.np</t>
    </r>
  </si>
  <si>
    <t/>
    <r>
      <rPr>
        <u/>
        <sz val="10.5"/>
        <color theme="10"/>
        <rFont val="Calibri"/>
        <family val="2"/>
      </rPr>
      <t xml:space="preserve">AKHIL TRADING CONCERN</t>
    </r>
  </si>
  <si>
    <t/>
    <r>
      <rPr>
        <u/>
        <sz val="10.5"/>
        <color theme="10"/>
        <rFont val="Calibri"/>
        <family val="2"/>
      </rPr>
      <t>marila@infotel.it</t>
    </r>
  </si>
  <si>
    <t/>
    <r>
      <rPr>
        <u/>
        <sz val="10.5"/>
        <color theme="10"/>
        <rFont val="Calibri"/>
        <family val="2"/>
      </rPr>
      <t>http://www.infotel.it</t>
    </r>
  </si>
  <si>
    <t/>
    <r>
      <rPr>
        <u/>
        <sz val="10.5"/>
        <color theme="10"/>
        <rFont val="Calibri"/>
        <family val="2"/>
      </rPr>
      <t>MARILA</t>
    </r>
  </si>
  <si>
    <t/>
    <r>
      <rPr>
        <u/>
        <sz val="10.5"/>
        <color theme="10"/>
        <rFont val="Calibri"/>
        <family val="2"/>
      </rPr>
      <t>http://www.sla.net.au</t>
    </r>
  </si>
  <si>
    <t/>
    <r>
      <rPr>
        <u/>
        <sz val="10.5"/>
        <color theme="10"/>
        <rFont val="Calibri"/>
        <family val="2"/>
      </rPr>
      <t>nina@sla.net.au</t>
    </r>
  </si>
  <si>
    <t/>
    <r>
      <rPr>
        <u/>
        <sz val="10.5"/>
        <color theme="10"/>
        <rFont val="Calibri"/>
        <family val="2"/>
      </rPr>
      <t xml:space="preserve">SYLVANIA LIGHTING INTERNATIONAL</t>
    </r>
  </si>
  <si>
    <t/>
    <r>
      <rPr>
        <u/>
        <sz val="10.5"/>
        <color theme="10"/>
        <rFont val="Calibri"/>
        <family val="2"/>
      </rPr>
      <t>http://www.superson.com.hk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</si>
  <si>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体育及旅游休闲用品,家具,家居装饰品,工具,建筑及装饰材料,玻璃工艺品,餐厨用具</t>
    </r>
  </si>
  <si>
    <t/>
    <r>
      <rPr>
        <u/>
        <sz val="10.5"/>
        <color theme="10"/>
        <rFont val="Calibri"/>
        <family val="2"/>
      </rPr>
      <t>superson@superson.com.hk</t>
    </r>
  </si>
  <si>
    <t/>
    <r>
      <rPr>
        <u/>
        <sz val="10.5"/>
        <color theme="10"/>
        <rFont val="Calibri"/>
        <family val="2"/>
      </rPr>
      <t>SUPERSON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</si>
  <si>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五金,体育及旅游休闲用品,其他,园林用品,家具,建筑及装饰材料,玩具,玻璃工艺品,箱包,鞋,食品,餐厨用具</t>
    </r>
  </si>
  <si>
    <t/>
    <r>
      <rPr>
        <u/>
        <sz val="10.5"/>
        <color theme="10"/>
        <rFont val="Calibri"/>
        <family val="2"/>
      </rPr>
      <t>blink_wish@yahoo.com</t>
    </r>
  </si>
  <si>
    <t/>
    <r>
      <rPr>
        <u/>
        <sz val="10.5"/>
        <color theme="10"/>
        <rFont val="Calibri"/>
        <family val="2"/>
      </rPr>
      <t>168</t>
    </r>
  </si>
  <si>
    <t/>
    <r>
      <rPr>
        <u/>
        <sz val="10.5"/>
        <color theme="10"/>
        <rFont val="Calibri"/>
        <family val="2"/>
      </rPr>
      <t>http://www.168film.com</t>
    </r>
  </si>
  <si>
    <t/>
    <r>
      <rPr>
        <u/>
        <sz val="10.5"/>
        <color theme="10"/>
        <rFont val="Calibri"/>
        <family val="2"/>
      </rPr>
      <t>swhelan@howardsilvers.com.au</t>
    </r>
  </si>
  <si>
    <t/>
    <r>
      <rPr>
        <u/>
        <sz val="10.5"/>
        <color theme="10"/>
        <rFont val="Calibri"/>
        <family val="2"/>
      </rPr>
      <t>http://www.howardsilvers.com.au</t>
    </r>
  </si>
  <si>
    <t/>
    <r>
      <rPr>
        <u/>
        <sz val="10.5"/>
        <color theme="10"/>
        <rFont val="Calibri"/>
        <family val="2"/>
      </rPr>
      <t xml:space="preserve">HOWARD SILVERS</t>
    </r>
  </si>
  <si>
    <t/>
    <r>
      <rPr>
        <u/>
        <sz val="10.5"/>
        <color theme="10"/>
        <rFont val="Calibri"/>
        <family val="2"/>
      </rPr>
      <t xml:space="preserve">A&amp;C TUKETIM MALLARI PAZ SAN TIC LTD STI</t>
    </r>
  </si>
  <si>
    <t/>
    <r>
      <rPr>
        <u/>
        <sz val="10.5"/>
        <color theme="10"/>
        <rFont val="Calibri"/>
        <family val="2"/>
      </rPr>
      <t>porselen@ttnet.net.tr</t>
    </r>
  </si>
  <si>
    <t/>
    <r>
      <rPr>
        <u/>
        <sz val="10.5"/>
        <color theme="10"/>
        <rFont val="Calibri"/>
        <family val="2"/>
      </rPr>
      <t xml:space="preserve">ALEF TO TAV</t>
    </r>
  </si>
  <si>
    <t/>
    <r>
      <rPr>
        <u/>
        <sz val="10.5"/>
        <color theme="10"/>
        <rFont val="Calibri"/>
        <family val="2"/>
      </rPr>
      <t>aleftotav@aol.com</t>
    </r>
  </si>
  <si>
    <t/>
    <r>
      <rPr>
        <u/>
        <sz val="10.5"/>
        <color theme="10"/>
        <rFont val="Calibri"/>
        <family val="2"/>
      </rPr>
      <t>http://www.alef-to-tav.com</t>
    </r>
  </si>
  <si>
    <t/>
    <r>
      <rPr>
        <u/>
        <sz val="10.5"/>
        <color theme="10"/>
        <rFont val="Calibri"/>
        <family val="2"/>
      </rPr>
      <t xml:space="preserve">ECCO (NEW ZEALAND)</t>
    </r>
  </si>
  <si>
    <t/>
    <r>
      <rPr>
        <u/>
        <sz val="10.5"/>
        <color theme="10"/>
        <rFont val="Calibri"/>
        <family val="2"/>
      </rPr>
      <t>ecco@ecco.co.nz</t>
    </r>
  </si>
  <si>
    <t/>
    <r>
      <rPr>
        <u/>
        <sz val="10.5"/>
        <color theme="10"/>
        <rFont val="Calibri"/>
        <family val="2"/>
      </rPr>
      <t>http://www.ecco.co.nz</t>
    </r>
  </si>
  <si>
    <t/>
    <r>
      <rPr>
        <u/>
        <sz val="10.5"/>
        <color theme="10"/>
        <rFont val="Calibri"/>
        <family val="2"/>
      </rPr>
      <t>http://www.viancamarketing.com</t>
    </r>
  </si>
  <si>
    <t/>
    <r>
      <rPr>
        <u/>
        <sz val="10.5"/>
        <color theme="10"/>
        <rFont val="Calibri"/>
        <family val="2"/>
      </rPr>
      <t xml:space="preserve">PUBLICIDAD Y MERCADEO DE VIANCA</t>
    </r>
  </si>
  <si>
    <t/>
    <r>
      <rPr>
        <u/>
        <sz val="10.5"/>
        <color theme="10"/>
        <rFont val="Calibri"/>
        <family val="2"/>
      </rPr>
      <t>vcampuzano@viancamarketing.com</t>
    </r>
  </si>
  <si>
    <t/>
    <r>
      <rPr>
        <u/>
        <sz val="10.5"/>
        <color theme="10"/>
        <rFont val="Calibri"/>
        <family val="2"/>
      </rPr>
      <t xml:space="preserve">AQUARIUS BATH FASHIONS</t>
    </r>
  </si>
  <si>
    <t/>
    <r>
      <rPr>
        <u/>
        <sz val="10.5"/>
        <color theme="10"/>
        <rFont val="Calibri"/>
        <family val="2"/>
      </rPr>
      <t>http://www.singerequipment.com</t>
    </r>
  </si>
  <si>
    <t/>
    <r>
      <rPr>
        <u/>
        <sz val="10.5"/>
        <color theme="10"/>
        <rFont val="Calibri"/>
        <family val="2"/>
      </rPr>
      <t>info@singerequipment.com</t>
    </r>
  </si>
  <si>
    <t/>
    <r>
      <rPr>
        <u/>
        <sz val="10.5"/>
        <color theme="10"/>
        <rFont val="Calibri"/>
        <family val="2"/>
      </rPr>
      <t xml:space="preserve">SINGER EQUIPMENT</t>
    </r>
  </si>
  <si>
    <t/>
    <r>
      <rPr>
        <u/>
        <sz val="10.5"/>
        <color theme="10"/>
        <rFont val="Calibri"/>
        <family val="2"/>
      </rPr>
      <t>MARUJU</t>
    </r>
  </si>
  <si>
    <t/>
    <r>
      <rPr>
        <u/>
        <sz val="10.5"/>
        <color theme="10"/>
        <rFont val="Calibri"/>
        <family val="2"/>
      </rPr>
      <t>http://www.maruju.com</t>
    </r>
  </si>
  <si>
    <t/>
    <r>
      <rPr>
        <u/>
        <sz val="10.5"/>
        <color theme="10"/>
        <rFont val="Calibri"/>
        <family val="2"/>
      </rPr>
      <t>http://www.guate.net.gt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</si>
  <si>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其他,化工产品,医药保健品及医疗器械,家具,家居装饰品,家用电器,玻璃工艺品,电子消费品及信息产品,餐厨用具</t>
    </r>
  </si>
  <si>
    <t/>
    <r>
      <rPr>
        <u/>
        <sz val="10.5"/>
        <color theme="10"/>
        <rFont val="Calibri"/>
        <family val="2"/>
      </rPr>
      <t>genovese@guate.net.gt</t>
    </r>
  </si>
  <si>
    <t/>
    <r>
      <rPr>
        <u/>
        <sz val="10.5"/>
        <color theme="10"/>
        <rFont val="Calibri"/>
        <family val="2"/>
      </rPr>
      <t>DISCEL</t>
    </r>
  </si>
  <si>
    <t/>
    <r>
      <rPr>
        <u/>
        <sz val="10.5"/>
        <color theme="10"/>
        <rFont val="Calibri"/>
        <family val="2"/>
      </rPr>
      <t xml:space="preserve">THOO YEE GEOK EARTHENWARE DEALERS</t>
    </r>
  </si>
  <si>
    <t/>
    <r>
      <rPr>
        <u/>
        <sz val="10.5"/>
        <color theme="10"/>
        <rFont val="Calibri"/>
        <family val="2"/>
      </rPr>
      <t xml:space="preserve">PT MITRAGUNA KENCANAMULIA</t>
    </r>
  </si>
  <si>
    <t/>
    <r>
      <rPr>
        <u/>
        <sz val="10.5"/>
        <color theme="10"/>
        <rFont val="Calibri"/>
        <family val="2"/>
      </rPr>
      <t>lik@centrin.net.id</t>
    </r>
  </si>
  <si>
    <t/>
    <r>
      <rPr>
        <u/>
        <sz val="10.5"/>
        <color theme="10"/>
        <rFont val="Calibri"/>
        <family val="2"/>
      </rPr>
      <t>http://www.abudawoodksa.com</t>
    </r>
  </si>
  <si>
    <t/>
    <r>
      <rPr>
        <u/>
        <sz val="10.5"/>
        <color theme="10"/>
        <rFont val="Calibri"/>
        <family val="2"/>
      </rPr>
      <t xml:space="preserve">AL RAYA MARKETING</t>
    </r>
  </si>
  <si>
    <t/>
    <r>
      <rPr>
        <u/>
        <sz val="10.5"/>
        <color theme="10"/>
        <rFont val="Calibri"/>
        <family val="2"/>
      </rPr>
      <t>t.baabbad@abudawoodksa.com</t>
    </r>
  </si>
  <si>
    <t/>
    <r>
      <rPr>
        <u/>
        <sz val="10.5"/>
        <color theme="10"/>
        <rFont val="Calibri"/>
        <family val="2"/>
      </rPr>
      <t xml:space="preserve">ECCM INDUSTRIES</t>
    </r>
  </si>
  <si>
    <t/>
    <r>
      <rPr>
        <u/>
        <sz val="10.5"/>
        <color theme="10"/>
        <rFont val="Calibri"/>
        <family val="2"/>
      </rPr>
      <t>citystar@pacific.net.sg</t>
    </r>
  </si>
  <si>
    <t/>
    <r>
      <rPr>
        <u/>
        <sz val="10.5"/>
        <color theme="10"/>
        <rFont val="Calibri"/>
        <family val="2"/>
      </rPr>
      <t xml:space="preserve">BERCELI USA</t>
    </r>
  </si>
  <si>
    <t/>
    <r>
      <rPr>
        <u/>
        <sz val="10.5"/>
        <color theme="10"/>
        <rFont val="Calibri"/>
        <family val="2"/>
      </rPr>
      <t>inforeq@berceliusa.com</t>
    </r>
  </si>
  <si>
    <t/>
    <r>
      <rPr>
        <u/>
        <sz val="10.5"/>
        <color theme="10"/>
        <rFont val="Calibri"/>
        <family val="2"/>
      </rPr>
      <t>http://www.berceliusa.com</t>
    </r>
  </si>
  <si>
    <t/>
    <r>
      <rPr>
        <u/>
        <sz val="10.5"/>
        <color theme="10"/>
        <rFont val="Calibri"/>
        <family val="2"/>
      </rPr>
      <t xml:space="preserve">SPRINT VACUUM TECHNOLOGIES</t>
    </r>
  </si>
  <si>
    <t/>
    <r>
      <rPr>
        <u/>
        <sz val="10.5"/>
        <color theme="10"/>
        <rFont val="Calibri"/>
        <family val="2"/>
      </rPr>
      <t>http://www.sprintvac.co.uk</t>
    </r>
  </si>
  <si>
    <t/>
    <r>
      <rPr>
        <u/>
        <sz val="10.5"/>
        <color theme="10"/>
        <rFont val="Calibri"/>
        <family val="2"/>
      </rPr>
      <t>info@sprintvac.co.uk</t>
    </r>
  </si>
  <si>
    <t/>
    <r>
      <rPr>
        <u/>
        <sz val="10.5"/>
        <color theme="10"/>
        <rFont val="Calibri"/>
        <family val="2"/>
      </rPr>
      <t xml:space="preserve">DION TOYS</t>
    </r>
  </si>
  <si>
    <t/>
    <r>
      <rPr>
        <u/>
        <sz val="10.5"/>
        <color theme="10"/>
        <rFont val="Calibri"/>
        <family val="2"/>
      </rPr>
      <t>dion@email18.com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</si>
  <si>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其他,办公文具,医药保健品及医疗器械,家用电器,玩具,玻璃工艺品,电子消费品及信息产品,箱包,餐厨用具</t>
    </r>
  </si>
  <si>
    <t/>
    <r>
      <rPr>
        <u/>
        <sz val="10.5"/>
        <color theme="10"/>
        <rFont val="Calibri"/>
        <family val="2"/>
      </rPr>
      <t>http://www.email18.com</t>
    </r>
  </si>
  <si>
    <t/>
    <r>
      <rPr>
        <u/>
        <sz val="10.5"/>
        <color theme="10"/>
        <rFont val="Calibri"/>
        <family val="2"/>
      </rPr>
      <t xml:space="preserve">FMJ PLASTICS (PVT)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</si>
  <si>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五金,体育及旅游休闲用品,其他,家用电器,工艺陶瓷,照明产品,玻璃工艺品,箱包,鞋,餐厨用具</t>
    </r>
  </si>
  <si>
    <t/>
    <r>
      <rPr>
        <u/>
        <sz val="10.5"/>
        <color theme="10"/>
        <rFont val="Calibri"/>
        <family val="2"/>
      </rPr>
      <t>fmjp@sltnet.lk</t>
    </r>
  </si>
  <si>
    <t/>
    <r>
      <rPr>
        <u/>
        <sz val="10.5"/>
        <color theme="10"/>
        <rFont val="Calibri"/>
        <family val="2"/>
      </rPr>
      <t>adax@adax.dk</t>
    </r>
  </si>
  <si>
    <t/>
    <r>
      <rPr>
        <u/>
        <sz val="10.5"/>
        <color theme="10"/>
        <rFont val="Calibri"/>
        <family val="2"/>
      </rPr>
      <t>http://www.adax.dk</t>
    </r>
  </si>
  <si>
    <t/>
    <r>
      <rPr>
        <u/>
        <sz val="10.5"/>
        <color theme="10"/>
        <rFont val="Calibri"/>
        <family val="2"/>
      </rPr>
      <t>ADAX</t>
    </r>
  </si>
  <si>
    <t/>
    <r>
      <rPr>
        <u/>
        <sz val="10.5"/>
        <color theme="10"/>
        <rFont val="Calibri"/>
        <family val="2"/>
      </rPr>
      <t>http://www.snaidero.it</t>
    </r>
  </si>
  <si>
    <t/>
    <r>
      <rPr>
        <u/>
        <sz val="10.5"/>
        <color theme="10"/>
        <rFont val="Calibri"/>
        <family val="2"/>
      </rPr>
      <t>lineaverde@snaidero.it</t>
    </r>
  </si>
  <si>
    <t/>
    <r>
      <rPr>
        <u/>
        <sz val="10.5"/>
        <color theme="10"/>
        <rFont val="Calibri"/>
        <family val="2"/>
      </rPr>
      <t xml:space="preserve">SNAIDERO R</t>
    </r>
  </si>
  <si>
    <t/>
    <r>
      <rPr>
        <u/>
        <sz val="10.5"/>
        <color theme="10"/>
        <rFont val="Calibri"/>
        <family val="2"/>
      </rPr>
      <t>technocarne@wanadoo.fr</t>
    </r>
  </si>
  <si>
    <t/>
    <r>
      <rPr>
        <u/>
        <sz val="10.5"/>
        <color theme="10"/>
        <rFont val="Calibri"/>
        <family val="2"/>
      </rPr>
      <t>http://www.technocarne.com</t>
    </r>
  </si>
  <si>
    <t/>
    <r>
      <rPr>
        <u/>
        <sz val="10.5"/>
        <color theme="10"/>
        <rFont val="Calibri"/>
        <family val="2"/>
      </rPr>
      <t>TECHNOCARNE</t>
    </r>
  </si>
  <si>
    <t/>
    <r>
      <rPr>
        <u/>
        <sz val="10.5"/>
        <color theme="10"/>
        <rFont val="Calibri"/>
        <family val="2"/>
      </rPr>
      <t xml:space="preserve">EUROASIA TRADING</t>
    </r>
  </si>
  <si>
    <t/>
    <r>
      <rPr>
        <u/>
        <sz val="10.5"/>
        <color theme="10"/>
        <rFont val="Calibri"/>
        <family val="2"/>
      </rPr>
      <t>http://www.euroasia.com.au</t>
    </r>
  </si>
  <si>
    <t/>
    <r>
      <rPr>
        <u/>
        <sz val="10.5"/>
        <color theme="10"/>
        <rFont val="Calibri"/>
        <family val="2"/>
      </rPr>
      <t>michael@euroasia.com.au</t>
    </r>
  </si>
  <si>
    <t/>
    <r>
      <rPr>
        <u/>
        <sz val="10.5"/>
        <color theme="10"/>
        <rFont val="Calibri"/>
        <family val="2"/>
      </rPr>
      <t>http://www.cancominternational.com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</si>
  <si>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五金,医药保健品及医疗器械,家用电器,建筑及装饰材料,玻璃工艺品,电子消费品及信息产品,箱包,钟表眼镜,餐厨用具</t>
    </r>
  </si>
  <si>
    <t/>
    <r>
      <rPr>
        <u/>
        <sz val="10.5"/>
        <color theme="10"/>
        <rFont val="Calibri"/>
        <family val="2"/>
      </rPr>
      <t>cancominternational@telus.net</t>
    </r>
  </si>
  <si>
    <t/>
    <r>
      <rPr>
        <u/>
        <sz val="10.5"/>
        <color theme="10"/>
        <rFont val="Calibri"/>
        <family val="2"/>
      </rPr>
      <t xml:space="preserve">CANCOM INTERNATIONAL</t>
    </r>
  </si>
  <si>
    <t/>
    <r>
      <rPr>
        <u/>
        <sz val="10.5"/>
        <color theme="10"/>
        <rFont val="Calibri"/>
        <family val="2"/>
      </rPr>
      <t xml:space="preserve">PAPOTTI RINO</t>
    </r>
  </si>
  <si>
    <t/>
    <r>
      <rPr>
        <u/>
        <sz val="10.5"/>
        <color theme="10"/>
        <rFont val="Calibri"/>
        <family val="2"/>
      </rPr>
      <t>papotti.srl@iol.it</t>
    </r>
  </si>
  <si>
    <t/>
    <r>
      <rPr>
        <u/>
        <sz val="10.5"/>
        <color theme="10"/>
        <rFont val="Calibri"/>
        <family val="2"/>
      </rPr>
      <t>TIGER</t>
    </r>
  </si>
  <si>
    <t/>
    <r>
      <rPr>
        <u/>
        <sz val="10.5"/>
        <color theme="10"/>
        <rFont val="Calibri"/>
        <family val="2"/>
      </rPr>
      <t>http://www.tiger.co.jp</t>
    </r>
  </si>
  <si>
    <t/>
    <r>
      <rPr>
        <u/>
        <sz val="10.5"/>
        <color theme="10"/>
        <rFont val="Calibri"/>
        <family val="2"/>
      </rPr>
      <t xml:space="preserve">BEKOMA HANDELSONDERNEMING</t>
    </r>
  </si>
  <si>
    <t/>
    <r>
      <rPr>
        <u/>
        <sz val="10.5"/>
        <color theme="10"/>
        <rFont val="Calibri"/>
        <family val="2"/>
      </rPr>
      <t>http://www.bekoma.nl</t>
    </r>
  </si>
  <si>
    <t/>
    <r>
      <rPr>
        <u/>
        <sz val="10.5"/>
        <color theme="10"/>
        <rFont val="Calibri"/>
        <family val="2"/>
      </rPr>
      <t xml:space="preserve">CHINA PRODUCTS</t>
    </r>
  </si>
  <si>
    <t/>
    <r>
      <rPr>
        <u/>
        <sz val="10.5"/>
        <color theme="10"/>
        <rFont val="Calibri"/>
        <family val="2"/>
      </rPr>
      <t>http://www.frii.com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</si>
  <si>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五金,体育及旅游休闲用品,医药保健品及医疗器械,电子消费品及信息产品,餐厨用具</t>
    </r>
  </si>
  <si>
    <t/>
    <r>
      <rPr>
        <u/>
        <sz val="10.5"/>
        <color theme="10"/>
        <rFont val="Calibri"/>
        <family val="2"/>
      </rPr>
      <t>cpi@frii.com</t>
    </r>
  </si>
  <si>
    <t/>
    <r>
      <rPr>
        <u/>
        <sz val="10.5"/>
        <color theme="10"/>
        <rFont val="Calibri"/>
        <family val="2"/>
      </rPr>
      <t>http://www.d6.dion.ne.jp</t>
    </r>
  </si>
  <si>
    <t/>
    <r>
      <rPr>
        <u/>
        <sz val="10.5"/>
        <color theme="10"/>
        <rFont val="Calibri"/>
        <family val="2"/>
      </rPr>
      <t>kakou.i@d6.dion.ne.jp</t>
    </r>
  </si>
  <si>
    <t/>
    <r>
      <rPr>
        <u/>
        <sz val="10.5"/>
        <color theme="10"/>
        <rFont val="Calibri"/>
        <family val="2"/>
      </rPr>
      <t xml:space="preserve">ABE SHOUTEN</t>
    </r>
  </si>
  <si>
    <t/>
    <r>
      <rPr>
        <u/>
        <sz val="10.5"/>
        <color theme="10"/>
        <rFont val="Calibri"/>
        <family val="2"/>
      </rPr>
      <t xml:space="preserve">SODEX DISTRIBUTION EDOUARD</t>
    </r>
  </si>
  <si>
    <t/>
    <r>
      <rPr>
        <u/>
        <sz val="10.5"/>
        <color theme="10"/>
        <rFont val="Calibri"/>
        <family val="2"/>
      </rPr>
      <t>distribution.edouard@wanadoo.fr</t>
    </r>
  </si>
  <si>
    <t/>
    <r>
      <rPr>
        <u/>
        <sz val="10.5"/>
        <color theme="10"/>
        <rFont val="Calibri"/>
        <family val="2"/>
      </rPr>
      <t xml:space="preserve">MANUFACTURERS AGENCIES NZ</t>
    </r>
  </si>
  <si>
    <t/>
    <r>
      <rPr>
        <u/>
        <sz val="10.5"/>
        <color theme="10"/>
        <rFont val="Calibri"/>
        <family val="2"/>
      </rPr>
      <t xml:space="preserve">DIESEL STARS</t>
    </r>
  </si>
  <si>
    <t/>
    <r>
      <rPr>
        <u/>
        <sz val="10.5"/>
        <color theme="10"/>
        <rFont val="Calibri"/>
        <family val="2"/>
      </rPr>
      <t>disl@sify.com</t>
    </r>
  </si>
  <si>
    <t/>
    <r>
      <rPr>
        <u/>
        <sz val="10.5"/>
        <color theme="10"/>
        <rFont val="Calibri"/>
        <family val="2"/>
      </rPr>
      <t>http://www.richimports.com</t>
    </r>
  </si>
  <si>
    <t/>
    <r>
      <rPr>
        <u/>
        <sz val="10.5"/>
        <color theme="10"/>
        <rFont val="Calibri"/>
        <family val="2"/>
      </rPr>
      <t xml:space="preserve">RICH IMPORTS</t>
    </r>
  </si>
  <si>
    <t/>
    <r>
      <rPr>
        <u/>
        <sz val="10.5"/>
        <color theme="10"/>
        <rFont val="Calibri"/>
        <family val="2"/>
      </rPr>
      <t>sales@richimports.com</t>
    </r>
  </si>
  <si>
    <t/>
    <r>
      <rPr>
        <u/>
        <sz val="10.5"/>
        <color theme="10"/>
        <rFont val="Calibri"/>
        <family val="2"/>
      </rPr>
      <t xml:space="preserve">KHALED AL-HUSAINAN GEN TRAD &amp; CONT EST</t>
    </r>
  </si>
  <si>
    <t/>
    <r>
      <rPr>
        <u/>
        <sz val="10.5"/>
        <color theme="10"/>
        <rFont val="Calibri"/>
        <family val="2"/>
      </rPr>
      <t>khfin@hotmail.com</t>
    </r>
  </si>
  <si>
    <t/>
    <r>
      <rPr>
        <u/>
        <sz val="10.5"/>
        <color theme="10"/>
        <rFont val="Calibri"/>
        <family val="2"/>
      </rPr>
      <t xml:space="preserve">L H C</t>
    </r>
  </si>
  <si>
    <t/>
    <r>
      <rPr>
        <u/>
        <sz val="10.5"/>
        <color theme="10"/>
        <rFont val="Calibri"/>
        <family val="2"/>
      </rPr>
      <t>buncalvin@hanmail.net</t>
    </r>
  </si>
  <si>
    <t/>
    <r>
      <rPr>
        <u/>
        <sz val="10.5"/>
        <color theme="10"/>
        <rFont val="Calibri"/>
        <family val="2"/>
      </rPr>
      <t xml:space="preserve">SEMBERG &amp;</t>
    </r>
  </si>
  <si>
    <t/>
    <r>
      <rPr>
        <u/>
        <sz val="10.5"/>
        <color theme="10"/>
        <rFont val="Calibri"/>
        <family val="2"/>
      </rPr>
      <t xml:space="preserve">SUPERSTOCK IMPORTS</t>
    </r>
  </si>
  <si>
    <t/>
    <r>
      <rPr>
        <u/>
        <sz val="10.5"/>
        <color theme="10"/>
        <rFont val="Calibri"/>
        <family val="2"/>
      </rPr>
      <t>moni.white@btinternet.com</t>
    </r>
  </si>
  <si>
    <t/>
    <r>
      <rPr>
        <u/>
        <sz val="10.5"/>
        <color theme="10"/>
        <rFont val="Calibri"/>
        <family val="2"/>
      </rPr>
      <t>http://www.grecoframe.com</t>
    </r>
  </si>
  <si>
    <t/>
    <r>
      <rPr>
        <u/>
        <sz val="10.5"/>
        <color theme="10"/>
        <rFont val="Calibri"/>
        <family val="2"/>
      </rPr>
      <t xml:space="preserve">GRECO FRAME &amp;</t>
    </r>
  </si>
  <si>
    <t/>
    <r>
      <rPr>
        <u/>
        <sz val="10.5"/>
        <color theme="10"/>
        <rFont val="Calibri"/>
        <family val="2"/>
      </rPr>
      <t>evelyn.white@grecoframe.com</t>
    </r>
  </si>
  <si>
    <t/>
    <r>
      <rPr>
        <u/>
        <sz val="10.5"/>
        <color theme="10"/>
        <rFont val="Calibri"/>
        <family val="2"/>
      </rPr>
      <t>http://www.lincraft.com.au</t>
    </r>
  </si>
  <si>
    <t/>
    <r>
      <rPr>
        <u/>
        <sz val="10.5"/>
        <color theme="10"/>
        <rFont val="Calibri"/>
        <family val="2"/>
      </rPr>
      <t>esacher@lincraft.com.au</t>
    </r>
  </si>
  <si>
    <t/>
    <r>
      <rPr>
        <u/>
        <sz val="10.5"/>
        <color theme="10"/>
        <rFont val="Calibri"/>
        <family val="2"/>
      </rPr>
      <t>LINCRAFT</t>
    </r>
  </si>
  <si>
    <t/>
    <r>
      <rPr>
        <u/>
        <sz val="10.5"/>
        <color theme="10"/>
        <rFont val="Calibri"/>
        <family val="2"/>
      </rPr>
      <t>ajmiller@ms15.hinet.net</t>
    </r>
  </si>
  <si>
    <t/>
    <r>
      <rPr>
        <u/>
        <sz val="10.5"/>
        <color theme="10"/>
        <rFont val="Calibri"/>
        <family val="2"/>
      </rPr>
      <t xml:space="preserve">PANDEX MERCHANDISE</t>
    </r>
  </si>
  <si>
    <t/>
    <r>
      <rPr>
        <u/>
        <sz val="10.5"/>
        <color theme="10"/>
        <rFont val="Calibri"/>
        <family val="2"/>
      </rPr>
      <t xml:space="preserve">EASTERN ELEMENT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</si>
  <si>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体育及旅游休闲用品,其他,办公文具,医药保健品及医疗器械,工程机械,工艺陶瓷,电子消费品及信息产品,箱包,鞋,食品,餐厨用具</t>
    </r>
  </si>
  <si>
    <t/>
    <r>
      <rPr>
        <u/>
        <sz val="10.5"/>
        <color theme="10"/>
        <rFont val="Calibri"/>
        <family val="2"/>
      </rPr>
      <t>eastern_element@ntlworld.com</t>
    </r>
  </si>
  <si>
    <t/>
    <r>
      <rPr>
        <u/>
        <sz val="10.5"/>
        <color theme="10"/>
        <rFont val="Calibri"/>
        <family val="2"/>
      </rPr>
      <t xml:space="preserve">IMPARATOR ELEKTRONIK BILISIM VE DIS TICARET LTD STI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</si>
  <si>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五金,体育及旅游休闲用品,其他,家具,家居用品,工具,工艺陶瓷,照明产品,玻璃工艺品,箱包,鞋,餐厨用具</t>
    </r>
  </si>
  <si>
    <t/>
    <r>
      <rPr>
        <u/>
        <sz val="10.5"/>
        <color theme="10"/>
        <rFont val="Calibri"/>
        <family val="2"/>
      </rPr>
      <t>imparatorltd@yahoo.com</t>
    </r>
  </si>
  <si>
    <t/>
    <r>
      <rPr>
        <u/>
        <sz val="10.5"/>
        <color theme="10"/>
        <rFont val="Calibri"/>
        <family val="2"/>
      </rPr>
      <t>http://www.jaeggi.com</t>
    </r>
  </si>
  <si>
    <t/>
    <r>
      <rPr>
        <u/>
        <sz val="10.5"/>
        <color theme="10"/>
        <rFont val="Calibri"/>
        <family val="2"/>
      </rPr>
      <t>j.lamski@jaeggi.com</t>
    </r>
  </si>
  <si>
    <t/>
    <r>
      <rPr>
        <u/>
        <sz val="10.5"/>
        <color theme="10"/>
        <rFont val="Calibri"/>
        <family val="2"/>
      </rPr>
      <t xml:space="preserve">JAEGGI &amp; SONS</t>
    </r>
  </si>
  <si>
    <t/>
    <r>
      <rPr>
        <u/>
        <sz val="10.5"/>
        <color theme="10"/>
        <rFont val="Calibri"/>
        <family val="2"/>
      </rPr>
      <t>http://www.franke.com</t>
    </r>
  </si>
  <si>
    <t/>
    <r>
      <rPr>
        <u/>
        <sz val="10.5"/>
        <color theme="10"/>
        <rFont val="Calibri"/>
        <family val="2"/>
      </rPr>
      <t xml:space="preserve">FRANKE ROESTVRIJSTAAL NED</t>
    </r>
  </si>
  <si>
    <t/>
    <r>
      <rPr>
        <u/>
        <sz val="10.5"/>
        <color theme="10"/>
        <rFont val="Calibri"/>
        <family val="2"/>
      </rPr>
      <t xml:space="preserve">MADRONET MAISON</t>
    </r>
  </si>
  <si>
    <t/>
    <r>
      <rPr>
        <u/>
        <sz val="10.5"/>
        <color theme="10"/>
        <rFont val="Calibri"/>
        <family val="2"/>
      </rPr>
      <t>limogetoumic.madronet@wanadoo.fr</t>
    </r>
  </si>
  <si>
    <t/>
    <r>
      <rPr>
        <u/>
        <sz val="10.5"/>
        <color theme="10"/>
        <rFont val="Calibri"/>
        <family val="2"/>
      </rPr>
      <t>http://www.limage_toumic_madronet.com</t>
    </r>
  </si>
  <si>
    <t/>
    <r>
      <rPr>
        <u/>
        <sz val="10.5"/>
        <color theme="10"/>
        <rFont val="Calibri"/>
        <family val="2"/>
      </rPr>
      <t>ANTUMONI</t>
    </r>
  </si>
  <si>
    <t/>
    <r>
      <rPr>
        <u/>
        <sz val="10.5"/>
        <color theme="10"/>
        <rFont val="Calibri"/>
        <family val="2"/>
      </rPr>
      <t>adarsha@aitlbd.net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</si>
  <si>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化工产品,医药保健品及医疗器械,园林用品,大型机械及设备,家具,家居用品,家居装饰品,家用电器,家用纺织品,工程机械,工艺陶瓷,建筑及装饰材料,服装饰物及配件,照明产品,玩具,玻璃工艺品,电子消费品及信息产品,电子电气产品,箱包,节日用品,钟表眼镜,鞋,食品,餐厨用具</t>
    </r>
  </si>
  <si>
    <t/>
    <r>
      <rPr>
        <u/>
        <sz val="10.5"/>
        <color theme="10"/>
        <rFont val="Calibri"/>
        <family val="2"/>
      </rPr>
      <t>http://www.a.itlbd.net</t>
    </r>
  </si>
  <si>
    <t/>
    <r>
      <rPr>
        <u/>
        <sz val="10.5"/>
        <color theme="10"/>
        <rFont val="Calibri"/>
        <family val="2"/>
      </rPr>
      <t>http://www.baudoin.nl</t>
    </r>
  </si>
  <si>
    <t/>
    <r>
      <rPr>
        <u/>
        <sz val="10.5"/>
        <color theme="10"/>
        <rFont val="Calibri"/>
        <family val="2"/>
      </rPr>
      <t>baudoinbv@wxs.nl</t>
    </r>
  </si>
  <si>
    <t/>
    <r>
      <rPr>
        <u/>
        <sz val="10.5"/>
        <color theme="10"/>
        <rFont val="Calibri"/>
        <family val="2"/>
      </rPr>
      <t>BAUDOIN</t>
    </r>
  </si>
  <si>
    <t/>
    <r>
      <rPr>
        <u/>
        <sz val="10.5"/>
        <color theme="10"/>
        <rFont val="Calibri"/>
        <family val="2"/>
      </rPr>
      <t>http://www.bambooflooringhawaii.com</t>
    </r>
  </si>
  <si>
    <t/>
    <r>
      <rPr>
        <u/>
        <sz val="10.5"/>
        <color theme="10"/>
        <rFont val="Calibri"/>
        <family val="2"/>
      </rPr>
      <t xml:space="preserve">BAMBOO FLOORING HAWAII</t>
    </r>
  </si>
  <si>
    <t/>
    <r>
      <rPr>
        <u/>
        <sz val="10.5"/>
        <color theme="10"/>
        <rFont val="Calibri"/>
        <family val="2"/>
      </rPr>
      <t>sanipousse@wanadoo.fr</t>
    </r>
  </si>
  <si>
    <t/>
    <r>
      <rPr>
        <u/>
        <sz val="10.5"/>
        <color theme="10"/>
        <rFont val="Calibri"/>
        <family val="2"/>
      </rPr>
      <t>SANIPOUSSE</t>
    </r>
  </si>
  <si>
    <t/>
    <r>
      <rPr>
        <u/>
        <sz val="10.5"/>
        <color theme="10"/>
        <rFont val="Calibri"/>
        <family val="2"/>
      </rPr>
      <t>http://www.sanipousse.com</t>
    </r>
  </si>
  <si>
    <t/>
    <r>
      <rPr>
        <u/>
        <sz val="10.5"/>
        <color theme="10"/>
        <rFont val="Calibri"/>
        <family val="2"/>
      </rPr>
      <t xml:space="preserve">PAOLA IMPEX</t>
    </r>
  </si>
  <si>
    <t/>
    <r>
      <rPr>
        <u/>
        <sz val="10.5"/>
        <color theme="10"/>
        <rFont val="Calibri"/>
        <family val="2"/>
      </rPr>
      <t>http://www.paolaimpex.co.uk</t>
    </r>
  </si>
  <si>
    <t/>
    <r>
      <rPr>
        <u/>
        <sz val="10.5"/>
        <color theme="10"/>
        <rFont val="Calibri"/>
        <family val="2"/>
      </rPr>
      <t xml:space="preserve">GEN MED TOURS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</si>
  <si>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五金,体育及旅游休闲用品,其他,医药保健品及医疗器械,家用电器,工艺陶瓷,建筑及装饰材料,玻璃工艺品,餐厨用具</t>
    </r>
  </si>
  <si>
    <t/>
    <r>
      <rPr>
        <u/>
        <sz val="10.5"/>
        <color theme="10"/>
        <rFont val="Calibri"/>
        <family val="2"/>
      </rPr>
      <t>hkexim@netvigator.com</t>
    </r>
  </si>
  <si>
    <t/>
    <r>
      <rPr>
        <u/>
        <sz val="10.5"/>
        <color theme="10"/>
        <rFont val="Calibri"/>
        <family val="2"/>
      </rPr>
      <t xml:space="preserve">HONGKONG EXIM</t>
    </r>
  </si>
  <si>
    <t/>
    <r>
      <rPr>
        <u/>
        <sz val="10.5"/>
        <color theme="10"/>
        <rFont val="Calibri"/>
        <family val="2"/>
      </rPr>
      <t xml:space="preserve">SEALING DEVICES</t>
    </r>
  </si>
  <si>
    <t/>
    <r>
      <rPr>
        <u/>
        <sz val="10.5"/>
        <color theme="10"/>
        <rFont val="Calibri"/>
        <family val="2"/>
      </rPr>
      <t>http://www.addcom.de</t>
    </r>
  </si>
  <si>
    <t/>
    <r>
      <rPr>
        <u/>
        <sz val="10.5"/>
        <color theme="10"/>
        <rFont val="Calibri"/>
        <family val="2"/>
      </rPr>
      <t>e_duess.bergle@addcom.de</t>
    </r>
  </si>
  <si>
    <t/>
    <r>
      <rPr>
        <u/>
        <sz val="10.5"/>
        <color theme="10"/>
        <rFont val="Calibri"/>
        <family val="2"/>
      </rPr>
      <t xml:space="preserve">BERGLE GMBH &amp;</t>
    </r>
  </si>
  <si>
    <t/>
    <r>
      <rPr>
        <u/>
        <sz val="10.5"/>
        <color theme="10"/>
        <rFont val="Calibri"/>
        <family val="2"/>
      </rPr>
      <t xml:space="preserve">AL-HIMSI &amp; QAISIEH CO FOR TRADING &amp; IMPORTING</t>
    </r>
  </si>
  <si>
    <t/>
    <r>
      <rPr>
        <u/>
        <sz val="10.5"/>
        <color theme="10"/>
        <rFont val="Calibri"/>
        <family val="2"/>
      </rPr>
      <t>http://www.firstnet.com.jo</t>
    </r>
  </si>
  <si>
    <t/>
    <r>
      <rPr>
        <u/>
        <sz val="10.5"/>
        <color theme="10"/>
        <rFont val="Calibri"/>
        <family val="2"/>
      </rPr>
      <t>alkury@firstnet.com.jo</t>
    </r>
  </si>
  <si>
    <t/>
    <r>
      <rPr>
        <u/>
        <sz val="10.5"/>
        <color theme="10"/>
        <rFont val="Calibri"/>
        <family val="2"/>
      </rPr>
      <t xml:space="preserve">BATAZZI NICOLA</t>
    </r>
  </si>
  <si>
    <t/>
    <r>
      <rPr>
        <u/>
        <sz val="10.5"/>
        <color theme="10"/>
        <rFont val="Calibri"/>
        <family val="2"/>
      </rPr>
      <t>batfer@libero.it</t>
    </r>
  </si>
  <si>
    <t/>
    <r>
      <rPr>
        <u/>
        <sz val="10.5"/>
        <color theme="10"/>
        <rFont val="Calibri"/>
        <family val="2"/>
      </rPr>
      <t>http://www.batfer.it</t>
    </r>
  </si>
  <si>
    <t/>
    <r>
      <rPr>
        <u/>
        <sz val="10.5"/>
        <color theme="10"/>
        <rFont val="Calibri"/>
        <family val="2"/>
      </rPr>
      <t xml:space="preserve">S R POTTEN ENTERPRISES</t>
    </r>
  </si>
  <si>
    <t/>
    <r>
      <rPr>
        <u/>
        <sz val="10.5"/>
        <color theme="10"/>
        <rFont val="Calibri"/>
        <family val="2"/>
      </rPr>
      <t xml:space="preserve">SARL HK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</si>
  <si>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五金,体育及旅游休闲用品,其他,工艺陶瓷,服装饰物及配件,照明产品,玻璃工艺品,食品,餐厨用具</t>
    </r>
  </si>
  <si>
    <t/>
    <r>
      <rPr>
        <u/>
        <sz val="10.5"/>
        <color theme="10"/>
        <rFont val="Calibri"/>
        <family val="2"/>
      </rPr>
      <t>hksid02@yahoo.fr</t>
    </r>
  </si>
  <si>
    <t/>
    <r>
      <rPr>
        <u/>
        <sz val="10.5"/>
        <color theme="10"/>
        <rFont val="Calibri"/>
        <family val="2"/>
      </rPr>
      <t>http://www.candide.fr</t>
    </r>
  </si>
  <si>
    <t/>
    <r>
      <rPr>
        <u/>
        <sz val="10.5"/>
        <color theme="10"/>
        <rFont val="Calibri"/>
        <family val="2"/>
      </rPr>
      <t>info@candide.fr</t>
    </r>
  </si>
  <si>
    <t/>
    <r>
      <rPr>
        <u/>
        <sz val="10.5"/>
        <color theme="10"/>
        <rFont val="Calibri"/>
        <family val="2"/>
      </rPr>
      <t>CANDIDE</t>
    </r>
  </si>
  <si>
    <t/>
    <r>
      <rPr>
        <u/>
        <sz val="10.5"/>
        <color theme="10"/>
        <rFont val="Calibri"/>
        <family val="2"/>
      </rPr>
      <t xml:space="preserve">JACCARD TOKYO</t>
    </r>
  </si>
  <si>
    <t/>
    <r>
      <rPr>
        <u/>
        <sz val="10.5"/>
        <color theme="10"/>
        <rFont val="Calibri"/>
        <family val="2"/>
      </rPr>
      <t>http://www.tokyo.email.ne.jp</t>
    </r>
  </si>
  <si>
    <t/>
    <r>
      <rPr>
        <u/>
        <sz val="10.5"/>
        <color theme="10"/>
        <rFont val="Calibri"/>
        <family val="2"/>
      </rPr>
      <t>jc1@tokyo.email.ne.jp</t>
    </r>
  </si>
  <si>
    <t/>
    <r>
      <rPr>
        <u/>
        <sz val="10.5"/>
        <color theme="10"/>
        <rFont val="Calibri"/>
        <family val="2"/>
      </rPr>
      <t xml:space="preserve">LIK SENG HONG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</si>
  <si>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五金,体育及旅游休闲用品,其他,化工产品,医药保健品及医疗器械,家具,家居用品,工艺陶瓷,建筑及装饰材料,玻璃工艺品,鞋,食品,餐厨用具</t>
    </r>
  </si>
  <si>
    <t/>
    <r>
      <rPr>
        <u/>
        <sz val="10.5"/>
        <color theme="10"/>
        <rFont val="Calibri"/>
        <family val="2"/>
      </rPr>
      <t>liksenghong@hotmail.com</t>
    </r>
  </si>
  <si>
    <t/>
    <r>
      <rPr>
        <u/>
        <sz val="10.5"/>
        <color theme="10"/>
        <rFont val="Calibri"/>
        <family val="2"/>
      </rPr>
      <t xml:space="preserve">ABDULLAH TAYYAR TRAD &amp; CONTR</t>
    </r>
  </si>
  <si>
    <t/>
    <r>
      <rPr>
        <u/>
        <sz val="10.5"/>
        <color theme="10"/>
        <rFont val="Calibri"/>
        <family val="2"/>
      </rPr>
      <t>http://www.aml-czech.cz</t>
    </r>
  </si>
  <si>
    <t/>
    <r>
      <rPr>
        <u/>
        <sz val="10.5"/>
        <color theme="10"/>
        <rFont val="Calibri"/>
        <family val="2"/>
      </rPr>
      <t>kzavodna@aml-czech.cz</t>
    </r>
  </si>
  <si>
    <t/>
    <r>
      <rPr>
        <u/>
        <sz val="10.5"/>
        <color theme="10"/>
        <rFont val="Calibri"/>
        <family val="2"/>
      </rPr>
      <t xml:space="preserve">ING MAREK LOSTICKY AML</t>
    </r>
  </si>
  <si>
    <t/>
    <r>
      <rPr>
        <u/>
        <sz val="10.5"/>
        <color theme="10"/>
        <rFont val="Calibri"/>
        <family val="2"/>
      </rPr>
      <t>INTERCOM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</si>
  <si>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五金,体育及旅游休闲用品,其他,家用纺织品,工艺陶瓷,照明产品,玻璃工艺品,箱包,鞋,餐厨用具</t>
    </r>
  </si>
  <si>
    <t/>
    <r>
      <rPr>
        <u/>
        <sz val="10.5"/>
        <color theme="10"/>
        <rFont val="Calibri"/>
        <family val="2"/>
      </rPr>
      <t>intercom@gnet.tn</t>
    </r>
  </si>
  <si>
    <t/>
    <r>
      <rPr>
        <u/>
        <sz val="10.5"/>
        <color theme="10"/>
        <rFont val="Calibri"/>
        <family val="2"/>
      </rPr>
      <t xml:space="preserve">GOLD CITY FURNITURE</t>
    </r>
  </si>
  <si>
    <t/>
    <r>
      <rPr>
        <u/>
        <sz val="10.5"/>
        <color theme="10"/>
        <rFont val="Calibri"/>
        <family val="2"/>
      </rPr>
      <t>gama_ferrer@hotmail.com</t>
    </r>
  </si>
  <si>
    <t/>
    <r>
      <rPr>
        <u/>
        <sz val="10.5"/>
        <color theme="10"/>
        <rFont val="Calibri"/>
        <family val="2"/>
      </rPr>
      <t>http://www.gamatrading.com.br</t>
    </r>
  </si>
  <si>
    <t/>
    <r>
      <rPr>
        <u/>
        <sz val="10.5"/>
        <color theme="10"/>
        <rFont val="Calibri"/>
        <family val="2"/>
      </rPr>
      <t xml:space="preserve">GAMA COMERCIAL IMPORTADORA E EXPORTADORA</t>
    </r>
  </si>
  <si>
    <t/>
    <r>
      <rPr>
        <u/>
        <sz val="10.5"/>
        <color theme="10"/>
        <rFont val="Calibri"/>
        <family val="2"/>
      </rPr>
      <t>http://www.kornet.co.kr</t>
    </r>
  </si>
  <si>
    <t/>
    <r>
      <rPr>
        <u/>
        <sz val="10.5"/>
        <color theme="10"/>
        <rFont val="Calibri"/>
        <family val="2"/>
      </rPr>
      <t>swcorp@kornet.co</t>
    </r>
    <r>
      <t>.kr</t>
    </r>
  </si>
  <si>
    <t/>
    <r>
      <rPr>
        <u/>
        <sz val="10.5"/>
        <color theme="10"/>
        <rFont val="Calibri"/>
        <family val="2"/>
      </rPr>
      <t xml:space="preserve">SANG WHA</t>
    </r>
  </si>
  <si>
    <t/>
    <r>
      <rPr>
        <u/>
        <sz val="10.5"/>
        <color theme="10"/>
        <rFont val="Calibri"/>
        <family val="2"/>
      </rPr>
      <t>http://www.extratrading.com.hk</t>
    </r>
  </si>
  <si>
    <t/>
    <r>
      <rPr>
        <u/>
        <sz val="10.5"/>
        <color theme="10"/>
        <rFont val="Calibri"/>
        <family val="2"/>
      </rPr>
      <t xml:space="preserve">EXTRA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</si>
  <si>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五金,体育及旅游休闲用品,其他,医药保健品及医疗器械,园林用品,家具,工艺陶瓷,服装饰物及配件,玻璃工艺品,餐厨用具</t>
    </r>
  </si>
  <si>
    <t/>
    <r>
      <rPr>
        <u/>
        <sz val="10.5"/>
        <color theme="10"/>
        <rFont val="Calibri"/>
        <family val="2"/>
      </rPr>
      <t>michelle@extratrading.com.hk</t>
    </r>
  </si>
  <si>
    <t/>
    <r>
      <rPr>
        <u/>
        <sz val="10.5"/>
        <color theme="10"/>
        <rFont val="Calibri"/>
        <family val="2"/>
      </rPr>
      <t xml:space="preserve">KEEN TIME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</si>
  <si>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体育及旅游休闲用品,其他,医药保健品及医疗器械,服装饰物及配件,玻璃工艺品,食品,餐厨用具</t>
    </r>
  </si>
  <si>
    <t/>
    <r>
      <rPr>
        <u/>
        <sz val="10.5"/>
        <color theme="10"/>
        <rFont val="Calibri"/>
        <family val="2"/>
      </rPr>
      <t>keen889@hotmail.com</t>
    </r>
  </si>
  <si>
    <t/>
    <r>
      <rPr>
        <u/>
        <sz val="10.5"/>
        <color theme="10"/>
        <rFont val="Calibri"/>
        <family val="2"/>
      </rPr>
      <t xml:space="preserve">NAIGAI HARDWARE</t>
    </r>
  </si>
  <si>
    <t/>
    <r>
      <rPr>
        <u/>
        <sz val="10.5"/>
        <color theme="10"/>
        <rFont val="Calibri"/>
        <family val="2"/>
      </rPr>
      <t xml:space="preserve">MEGA SANTA MARIA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</si>
  <si>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个人护理用具,其他,家具,家居用品,家用电器,工艺陶瓷,玻璃工艺品,箱包,食品,餐厨用具</t>
    </r>
  </si>
  <si>
    <t/>
    <r>
      <rPr>
        <u/>
        <sz val="10.5"/>
        <color theme="10"/>
        <rFont val="Calibri"/>
        <family val="2"/>
      </rPr>
      <t>m.auricio_erazo@megasantamaria.com</t>
    </r>
  </si>
  <si>
    <t/>
    <r>
      <rPr>
        <u/>
        <sz val="10.5"/>
        <color theme="10"/>
        <rFont val="Calibri"/>
        <family val="2"/>
      </rPr>
      <t>http://www.megasantamaria.com</t>
    </r>
  </si>
  <si>
    <t/>
    <r>
      <rPr>
        <u/>
        <sz val="10.5"/>
        <color theme="10"/>
        <rFont val="Calibri"/>
        <family val="2"/>
      </rPr>
      <t>http://www.fratellibertone.it</t>
    </r>
  </si>
  <si>
    <t/>
    <r>
      <rPr>
        <u/>
        <sz val="10.5"/>
        <color theme="10"/>
        <rFont val="Calibri"/>
        <family val="2"/>
      </rPr>
      <t>robertone@tin.it</t>
    </r>
  </si>
  <si>
    <t/>
    <r>
      <rPr>
        <u/>
        <sz val="10.5"/>
        <color theme="10"/>
        <rFont val="Calibri"/>
        <family val="2"/>
      </rPr>
      <t xml:space="preserve">FRATELLI BERTONE</t>
    </r>
  </si>
  <si>
    <t/>
    <r>
      <rPr>
        <u/>
        <sz val="10.5"/>
        <color theme="10"/>
        <rFont val="Calibri"/>
        <family val="2"/>
      </rPr>
      <t>http://www.wanadoopro.ma</t>
    </r>
  </si>
  <si>
    <t/>
    <r>
      <rPr>
        <u/>
        <sz val="10.5"/>
        <color theme="10"/>
        <rFont val="Calibri"/>
        <family val="2"/>
      </rPr>
      <t xml:space="preserve">AUTO SOUND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</si>
  <si>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五金,其他,办公文具,大型机械及设备,家用电器,服装饰物及配件,照明产品,餐厨用具</t>
    </r>
  </si>
  <si>
    <t/>
    <r>
      <rPr>
        <u/>
        <sz val="10.5"/>
        <color theme="10"/>
        <rFont val="Calibri"/>
        <family val="2"/>
      </rPr>
      <t>.autosound@wanadoopro.ma</t>
    </r>
  </si>
  <si>
    <t/>
    <r>
      <rPr>
        <u/>
        <sz val="10.5"/>
        <color theme="10"/>
        <rFont val="Calibri"/>
        <family val="2"/>
      </rPr>
      <t xml:space="preserve">N T SINGAPORE</t>
    </r>
  </si>
  <si>
    <t/>
    <r>
      <rPr>
        <u/>
        <sz val="10.5"/>
        <color theme="10"/>
        <rFont val="Calibri"/>
        <family val="2"/>
      </rPr>
      <t>liuting@nitorish.com</t>
    </r>
  </si>
  <si>
    <t/>
    <r>
      <rPr>
        <u/>
        <sz val="10.5"/>
        <color theme="10"/>
        <rFont val="Calibri"/>
        <family val="2"/>
      </rPr>
      <t>http://www.nitori.co.jp</t>
    </r>
  </si>
  <si>
    <t/>
    <r>
      <rPr>
        <u/>
        <sz val="10.5"/>
        <color theme="10"/>
        <rFont val="Calibri"/>
        <family val="2"/>
      </rPr>
      <t>iscwales@aol.com</t>
    </r>
  </si>
  <si>
    <t/>
    <r>
      <rPr>
        <u/>
        <sz val="10.5"/>
        <color theme="10"/>
        <rFont val="Calibri"/>
        <family val="2"/>
      </rPr>
      <t>http://www.iscwales.co.uk</t>
    </r>
  </si>
  <si>
    <t/>
    <r>
      <rPr>
        <u/>
        <sz val="10.5"/>
        <color theme="10"/>
        <rFont val="Calibri"/>
        <family val="2"/>
      </rPr>
      <t xml:space="preserve">INTERNATIONAL SURPLUS CENTER</t>
    </r>
  </si>
  <si>
    <t/>
    <r>
      <rPr>
        <u/>
        <sz val="10.5"/>
        <color theme="10"/>
        <rFont val="Calibri"/>
        <family val="2"/>
      </rPr>
      <t>bonis@hanafos.com</t>
    </r>
  </si>
  <si>
    <t/>
    <r>
      <rPr>
        <u/>
        <sz val="10.5"/>
        <color theme="10"/>
        <rFont val="Calibri"/>
        <family val="2"/>
      </rPr>
      <t xml:space="preserve">RUARTE INTERNATIONAL</t>
    </r>
  </si>
  <si>
    <t/>
    <r>
      <rPr>
        <u/>
        <sz val="10.5"/>
        <color theme="10"/>
        <rFont val="Calibri"/>
        <family val="2"/>
      </rPr>
      <t>http://www.markstrading.com</t>
    </r>
  </si>
  <si>
    <t/>
    <r>
      <rPr>
        <u/>
        <sz val="10.5"/>
        <color theme="10"/>
        <rFont val="Calibri"/>
        <family val="2"/>
      </rPr>
      <t xml:space="preserve">MARKS VENTURE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</si>
  <si>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体育及旅游休闲用品,其他,医药保健品及医疗器械,服装饰物及配件,照明产品,箱包,鞋,餐厨用具</t>
    </r>
  </si>
  <si>
    <t/>
    <r>
      <rPr>
        <u/>
        <sz val="10.5"/>
        <color theme="10"/>
        <rFont val="Calibri"/>
        <family val="2"/>
      </rPr>
      <t>marks@eureka.lk</t>
    </r>
  </si>
  <si>
    <t/>
    <r>
      <rPr>
        <u/>
        <sz val="10.5"/>
        <color theme="10"/>
        <rFont val="Calibri"/>
        <family val="2"/>
      </rPr>
      <t xml:space="preserve">B&amp;B MAUFACTURING INDUSTRIES 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</si>
  <si>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其他,卫浴设备,家具,家居用品,家用电器,建筑及装饰材料,摩托车,照明产品,食品,餐厨用具</t>
    </r>
  </si>
  <si>
    <t/>
    <r>
      <rPr>
        <u/>
        <sz val="10.5"/>
        <color theme="10"/>
        <rFont val="Calibri"/>
        <family val="2"/>
      </rPr>
      <t>abagaria@col.com</t>
    </r>
    <r>
      <t>.np</t>
    </r>
  </si>
  <si>
    <t/>
    <r>
      <rPr>
        <u/>
        <sz val="10.5"/>
        <color theme="10"/>
        <rFont val="Calibri"/>
        <family val="2"/>
      </rPr>
      <t>http://www.col.com.np</t>
    </r>
  </si>
  <si>
    <t/>
    <r>
      <rPr>
        <u/>
        <sz val="10.5"/>
        <color theme="10"/>
        <rFont val="Calibri"/>
        <family val="2"/>
      </rPr>
      <t xml:space="preserve">AMSIE CLASSIQUE (THAILAND)</t>
    </r>
  </si>
  <si>
    <t/>
    <r>
      <rPr>
        <u/>
        <sz val="10.5"/>
        <color theme="10"/>
        <rFont val="Calibri"/>
        <family val="2"/>
      </rPr>
      <t>michael@amsie.com</t>
    </r>
  </si>
  <si>
    <t/>
    <r>
      <rPr>
        <u/>
        <sz val="10.5"/>
        <color theme="10"/>
        <rFont val="Calibri"/>
        <family val="2"/>
      </rPr>
      <t>http://www.amsie.com</t>
    </r>
  </si>
  <si>
    <t/>
    <r>
      <rPr>
        <u/>
        <sz val="10.5"/>
        <color theme="10"/>
        <rFont val="Calibri"/>
        <family val="2"/>
      </rPr>
      <t xml:space="preserve">BRITE INTERNATIONAL</t>
    </r>
  </si>
  <si>
    <t/>
    <r>
      <rPr>
        <u/>
        <sz val="10.5"/>
        <color theme="10"/>
        <rFont val="Calibri"/>
        <family val="2"/>
      </rPr>
      <t>briteco_martin@yahoo.com</t>
    </r>
  </si>
  <si>
    <t/>
    <r>
      <rPr>
        <u/>
        <sz val="10.5"/>
        <color theme="10"/>
        <rFont val="Calibri"/>
        <family val="2"/>
      </rPr>
      <t xml:space="preserve">SILCO (KELIM) A S</t>
    </r>
  </si>
  <si>
    <t/>
    <r>
      <rPr>
        <u/>
        <sz val="10.5"/>
        <color theme="10"/>
        <rFont val="Calibri"/>
        <family val="2"/>
      </rPr>
      <t>samchuhk@hotmail.com</t>
    </r>
  </si>
  <si>
    <t/>
    <r>
      <rPr>
        <u/>
        <sz val="10.5"/>
        <color theme="10"/>
        <rFont val="Calibri"/>
        <family val="2"/>
      </rPr>
      <t xml:space="preserve">BILLION CITY INTERNATIONAL ENTERPRISE</t>
    </r>
  </si>
  <si>
    <t/>
    <r>
      <rPr>
        <u/>
        <sz val="10.5"/>
        <color theme="10"/>
        <rFont val="Calibri"/>
        <family val="2"/>
      </rPr>
      <t>alansup@netvigator.com</t>
    </r>
  </si>
  <si>
    <t/>
    <r>
      <rPr>
        <u/>
        <sz val="10.5"/>
        <color theme="10"/>
        <rFont val="Calibri"/>
        <family val="2"/>
      </rPr>
      <t xml:space="preserve">ALAN SUPPLIES</t>
    </r>
  </si>
  <si>
    <t/>
    <r>
      <rPr>
        <u/>
        <sz val="10.5"/>
        <color theme="10"/>
        <rFont val="Calibri"/>
        <family val="2"/>
      </rPr>
      <t xml:space="preserve">GROUPE PAREDES</t>
    </r>
  </si>
  <si>
    <t/>
    <r>
      <rPr>
        <u/>
        <sz val="10.5"/>
        <color theme="10"/>
        <rFont val="Calibri"/>
        <family val="2"/>
      </rPr>
      <t>contact@paredes.fr</t>
    </r>
  </si>
  <si>
    <t/>
    <r>
      <rPr>
        <u/>
        <sz val="10.5"/>
        <color theme="10"/>
        <rFont val="Calibri"/>
        <family val="2"/>
      </rPr>
      <t>http://www.paredes.fr</t>
    </r>
  </si>
  <si>
    <t/>
    <r>
      <rPr>
        <u/>
        <sz val="10.5"/>
        <color theme="10"/>
        <rFont val="Calibri"/>
        <family val="2"/>
      </rPr>
      <t xml:space="preserve">BELGO CONCEPT</t>
    </r>
  </si>
  <si>
    <t/>
    <r>
      <rPr>
        <u/>
        <sz val="10.5"/>
        <color theme="10"/>
        <rFont val="Calibri"/>
        <family val="2"/>
      </rPr>
      <t>http://www.belgoconcept.com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</si>
  <si>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个人护理用具,体育及旅游休闲用品,其他,家用电器,服装饰物及配件,玻璃工艺品,电子消费品及信息产品,箱包,餐厨用具</t>
    </r>
  </si>
  <si>
    <t/>
    <r>
      <rPr>
        <u/>
        <sz val="10.5"/>
        <color theme="10"/>
        <rFont val="Calibri"/>
        <family val="2"/>
      </rPr>
      <t>d.belpaire@belgoconcept.com</t>
    </r>
  </si>
  <si>
    <t/>
    <r>
      <rPr>
        <u/>
        <sz val="10.5"/>
        <color theme="10"/>
        <rFont val="Calibri"/>
        <family val="2"/>
      </rPr>
      <t xml:space="preserve">RONDOR MANUFACTURING</t>
    </r>
  </si>
  <si>
    <t/>
    <r>
      <rPr>
        <u/>
        <sz val="10.5"/>
        <color theme="10"/>
        <rFont val="Calibri"/>
        <family val="2"/>
      </rPr>
      <t>mnkhk@hkstar.com</t>
    </r>
  </si>
  <si>
    <t/>
    <r>
      <rPr>
        <u/>
        <sz val="10.5"/>
        <color theme="10"/>
        <rFont val="Calibri"/>
        <family val="2"/>
      </rPr>
      <t>abushukur@hotmail.com</t>
    </r>
  </si>
  <si>
    <t/>
    <r>
      <rPr>
        <u/>
        <sz val="10.5"/>
        <color theme="10"/>
        <rFont val="Calibri"/>
        <family val="2"/>
      </rPr>
      <t xml:space="preserve">ABU SHOKOR</t>
    </r>
  </si>
  <si>
    <t/>
    <r>
      <rPr>
        <u/>
        <sz val="10.5"/>
        <color theme="10"/>
        <rFont val="Calibri"/>
        <family val="2"/>
      </rPr>
      <t>http://www.axiomintl.com</t>
    </r>
  </si>
  <si>
    <t/>
    <r>
      <rPr>
        <u/>
        <sz val="10.5"/>
        <color theme="10"/>
        <rFont val="Calibri"/>
        <family val="2"/>
      </rPr>
      <t>chad@axiomintl.com</t>
    </r>
  </si>
  <si>
    <t/>
    <r>
      <rPr>
        <u/>
        <sz val="10.5"/>
        <color theme="10"/>
        <rFont val="Calibri"/>
        <family val="2"/>
      </rPr>
      <t xml:space="preserve">AXIOM INTERNATIONAL</t>
    </r>
  </si>
  <si>
    <t/>
    <r>
      <rPr>
        <u/>
        <sz val="10.5"/>
        <color theme="10"/>
        <rFont val="Calibri"/>
        <family val="2"/>
      </rPr>
      <t xml:space="preserve">SUN FORTUNE GROUP INTERNATIONAL HOLDING INVESTMENT</t>
    </r>
  </si>
  <si>
    <t/>
    <r>
      <rPr>
        <u/>
        <sz val="10.5"/>
        <color theme="10"/>
        <rFont val="Calibri"/>
        <family val="2"/>
      </rPr>
      <t>weimen1682008@yahoo.com.hk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</si>
  <si>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个人护理用具,化工产品,卫浴设备,家具,家用电器,建筑及装饰材料,电子消费品及信息产品,餐厨用具</t>
    </r>
  </si>
  <si>
    <t/>
    <r>
      <rPr>
        <u/>
        <sz val="10.5"/>
        <color theme="10"/>
        <rFont val="Calibri"/>
        <family val="2"/>
      </rPr>
      <t>cho@mainplan.com.hk</t>
    </r>
  </si>
  <si>
    <t/>
    <r>
      <rPr>
        <u/>
        <sz val="10.5"/>
        <color theme="10"/>
        <rFont val="Calibri"/>
        <family val="2"/>
      </rPr>
      <t xml:space="preserve">GUANGZHOU DELONG BATHROOM</t>
    </r>
  </si>
  <si>
    <t/>
    <r>
      <rPr>
        <u/>
        <sz val="10.5"/>
        <color theme="10"/>
        <rFont val="Calibri"/>
        <family val="2"/>
      </rPr>
      <t>http://www.mainplan.com.hk</t>
    </r>
  </si>
  <si>
    <t/>
    <r>
      <rPr>
        <u/>
        <sz val="10.5"/>
        <color theme="10"/>
        <rFont val="Calibri"/>
        <family val="2"/>
      </rPr>
      <t xml:space="preserve">CLEAN MAGMA</t>
    </r>
  </si>
  <si>
    <t/>
    <r>
      <rPr>
        <u/>
        <sz val="10.5"/>
        <color theme="10"/>
        <rFont val="Calibri"/>
        <family val="2"/>
      </rPr>
      <t>http://www.perfire.com</t>
    </r>
  </si>
  <si>
    <t/>
    <r>
      <rPr>
        <u/>
        <sz val="10.5"/>
        <color theme="10"/>
        <rFont val="Calibri"/>
        <family val="2"/>
      </rPr>
      <t>8918perfire@hanmail.net</t>
    </r>
  </si>
  <si>
    <t/>
    <r>
      <rPr>
        <u/>
        <sz val="10.5"/>
        <color theme="10"/>
        <rFont val="Calibri"/>
        <family val="2"/>
      </rPr>
      <t>HORWOOD</t>
    </r>
  </si>
  <si>
    <t/>
    <r>
      <rPr>
        <u/>
        <sz val="10.5"/>
        <color theme="10"/>
        <rFont val="Calibri"/>
        <family val="2"/>
      </rPr>
      <t>n.coles@horwood.co.uk</t>
    </r>
  </si>
  <si>
    <t/>
    <r>
      <rPr>
        <u/>
        <sz val="10.5"/>
        <color theme="10"/>
        <rFont val="Calibri"/>
        <family val="2"/>
      </rPr>
      <t>http://www.horwood.co.uk</t>
    </r>
  </si>
  <si>
    <t/>
    <r>
      <rPr>
        <u/>
        <sz val="10.5"/>
        <color theme="10"/>
        <rFont val="Calibri"/>
        <family val="2"/>
      </rPr>
      <t>EUROMIC</t>
    </r>
  </si>
  <si>
    <t/>
    <r>
      <rPr>
        <u/>
        <sz val="10.5"/>
        <color theme="10"/>
        <rFont val="Calibri"/>
        <family val="2"/>
      </rPr>
      <t>nd@euromic.dk</t>
    </r>
  </si>
  <si>
    <t/>
    <r>
      <rPr>
        <u/>
        <sz val="10.5"/>
        <color theme="10"/>
        <rFont val="Calibri"/>
        <family val="2"/>
      </rPr>
      <t>http://www.euromic.dk</t>
    </r>
  </si>
  <si>
    <t/>
    <r>
      <rPr>
        <u/>
        <sz val="10.5"/>
        <color theme="10"/>
        <rFont val="Calibri"/>
        <family val="2"/>
      </rPr>
      <t xml:space="preserve">MADHU TRADING</t>
    </r>
  </si>
  <si>
    <t/>
    <r>
      <rPr>
        <u/>
        <sz val="10.5"/>
        <color theme="10"/>
        <rFont val="Calibri"/>
        <family val="2"/>
      </rPr>
      <t>contact@stationeryworld.com</t>
    </r>
  </si>
  <si>
    <t/>
    <r>
      <rPr>
        <u/>
        <sz val="10.5"/>
        <color theme="10"/>
        <rFont val="Calibri"/>
        <family val="2"/>
      </rPr>
      <t>http://www.stationeryworld.com</t>
    </r>
  </si>
  <si>
    <t/>
    <r>
      <rPr>
        <u/>
        <sz val="10.5"/>
        <color theme="10"/>
        <rFont val="Calibri"/>
        <family val="2"/>
      </rPr>
      <t xml:space="preserve">J B PROMOTIONS AND DISTRIBUTION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</si>
  <si>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其他,办公文具,家具,服装饰物及配件,照明产品,玩具,电子电气产品,箱包,节日用品,鞋,餐厨用具</t>
    </r>
  </si>
  <si>
    <t/>
    <r>
      <rPr>
        <u/>
        <sz val="10.5"/>
        <color theme="10"/>
        <rFont val="Calibri"/>
        <family val="2"/>
      </rPr>
      <t>contraband@btclick.com</t>
    </r>
  </si>
  <si>
    <t/>
    <r>
      <rPr>
        <u/>
        <sz val="10.5"/>
        <color theme="10"/>
        <rFont val="Calibri"/>
        <family val="2"/>
      </rPr>
      <t>http://www.btclick.com</t>
    </r>
  </si>
  <si>
    <t/>
    <r>
      <rPr>
        <u/>
        <sz val="10.5"/>
        <color theme="10"/>
        <rFont val="Calibri"/>
        <family val="2"/>
      </rPr>
      <t>http://www.it.pl</t>
    </r>
  </si>
  <si>
    <t/>
    <r>
      <rPr>
        <u/>
        <sz val="10.5"/>
        <color theme="10"/>
        <rFont val="Calibri"/>
        <family val="2"/>
      </rPr>
      <t>pytoni@it.pl</t>
    </r>
  </si>
  <si>
    <t/>
    <r>
      <rPr>
        <u/>
        <sz val="10.5"/>
        <color theme="10"/>
        <rFont val="Calibri"/>
        <family val="2"/>
      </rPr>
      <t xml:space="preserve">BASS S C</t>
    </r>
  </si>
  <si>
    <t/>
    <r>
      <rPr>
        <u/>
        <sz val="10.5"/>
        <color theme="10"/>
        <rFont val="Calibri"/>
        <family val="2"/>
      </rPr>
      <t>http://www.thowkwang.com.sg</t>
    </r>
  </si>
  <si>
    <t/>
    <r>
      <rPr>
        <u/>
        <sz val="10.5"/>
        <color theme="10"/>
        <rFont val="Calibri"/>
        <family val="2"/>
      </rPr>
      <t>pottery@thowkwang.com.sg</t>
    </r>
  </si>
  <si>
    <t/>
    <r>
      <rPr>
        <u/>
        <sz val="10.5"/>
        <color theme="10"/>
        <rFont val="Calibri"/>
        <family val="2"/>
      </rPr>
      <t xml:space="preserve">THOW KWANG INDUSTRY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</si>
  <si>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体育及旅游休闲用品,其他,化工产品,医药保健品及医疗器械,家具,家居用品,家用电器,建筑及装饰材料,照明产品,玩具,电子消费品及信息产品,食品,餐厨用具</t>
    </r>
  </si>
  <si>
    <t/>
    <r>
      <rPr>
        <u/>
        <sz val="10.5"/>
        <color theme="10"/>
        <rFont val="Calibri"/>
        <family val="2"/>
      </rPr>
      <t>alltoys@hk.super.net</t>
    </r>
  </si>
  <si>
    <t/>
    <r>
      <rPr>
        <u/>
        <sz val="10.5"/>
        <color theme="10"/>
        <rFont val="Calibri"/>
        <family val="2"/>
      </rPr>
      <t>http://www.hk.super.net</t>
    </r>
  </si>
  <si>
    <t/>
    <r>
      <rPr>
        <u/>
        <sz val="10.5"/>
        <color theme="10"/>
        <rFont val="Calibri"/>
        <family val="2"/>
      </rPr>
      <t>ALITOYS</t>
    </r>
  </si>
  <si>
    <t/>
    <r>
      <rPr>
        <u/>
        <sz val="10.5"/>
        <color theme="10"/>
        <rFont val="Calibri"/>
        <family val="2"/>
      </rPr>
      <t>http://www.cesimcosa.com</t>
    </r>
  </si>
  <si>
    <t/>
    <r>
      <rPr>
        <u/>
        <sz val="10.5"/>
        <color theme="10"/>
        <rFont val="Calibri"/>
        <family val="2"/>
      </rPr>
      <t>CESIMCO</t>
    </r>
  </si>
  <si>
    <t/>
    <r>
      <rPr>
        <u/>
        <sz val="10.5"/>
        <color theme="10"/>
        <rFont val="Calibri"/>
        <family val="2"/>
      </rPr>
      <t>cesimco@adinet.com.uy</t>
    </r>
  </si>
  <si>
    <t/>
    <r>
      <rPr>
        <u/>
        <sz val="10.5"/>
        <color theme="10"/>
        <rFont val="Calibri"/>
        <family val="2"/>
      </rPr>
      <t xml:space="preserve">ANSON AGENCIES</t>
    </r>
  </si>
  <si>
    <t/>
    <r>
      <rPr>
        <u/>
        <sz val="10.5"/>
        <color theme="10"/>
        <rFont val="Calibri"/>
        <family val="2"/>
      </rPr>
      <t xml:space="preserve">TIPTOP GLOBE</t>
    </r>
  </si>
  <si>
    <t/>
    <r>
      <rPr>
        <u/>
        <sz val="10.5"/>
        <color theme="10"/>
        <rFont val="Calibri"/>
        <family val="2"/>
      </rPr>
      <t xml:space="preserve">ROBERT HO &amp; SONS</t>
    </r>
  </si>
  <si>
    <t/>
    <r>
      <rPr>
        <u/>
        <sz val="10.5"/>
        <color theme="10"/>
        <rFont val="Calibri"/>
        <family val="2"/>
      </rPr>
      <t>http://www.robertho.com.sg</t>
    </r>
  </si>
  <si>
    <t/>
    <r>
      <rPr>
        <u/>
        <sz val="10.5"/>
        <color theme="10"/>
        <rFont val="Calibri"/>
        <family val="2"/>
      </rPr>
      <t>info@robertho.com.sg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</si>
  <si>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其他,医药保健品及医疗器械,园林用品,建筑及装饰材料,服装饰物及配件,照明产品,玩具,食品,餐厨用具</t>
    </r>
  </si>
  <si>
    <t/>
    <r>
      <rPr>
        <u/>
        <sz val="10.5"/>
        <color theme="10"/>
        <rFont val="Calibri"/>
        <family val="2"/>
      </rPr>
      <t xml:space="preserve">FIRMA TORAH</t>
    </r>
  </si>
  <si>
    <t/>
    <r>
      <rPr>
        <u/>
        <sz val="10.5"/>
        <color theme="10"/>
        <rFont val="Calibri"/>
        <family val="2"/>
      </rPr>
      <t>firma_torah@yahoo.com</t>
    </r>
  </si>
  <si>
    <t/>
    <r>
      <rPr>
        <u/>
        <sz val="10.5"/>
        <color theme="10"/>
        <rFont val="Calibri"/>
        <family val="2"/>
      </rPr>
      <t xml:space="preserve">SHARPWELL TECHNOLOGY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</si>
  <si>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其他,办公文具,医药保健品及医疗器械,家具,家居装饰品,家用电器,玻璃工艺品,电子电气产品,餐厨用具</t>
    </r>
  </si>
  <si>
    <t/>
    <r>
      <rPr>
        <u/>
        <sz val="10.5"/>
        <color theme="10"/>
        <rFont val="Calibri"/>
        <family val="2"/>
      </rPr>
      <t>ester@sharpwell.com</t>
    </r>
  </si>
  <si>
    <t/>
    <r>
      <rPr>
        <u/>
        <sz val="10.5"/>
        <color theme="10"/>
        <rFont val="Calibri"/>
        <family val="2"/>
      </rPr>
      <t>http://www.sharpwell.com</t>
    </r>
  </si>
  <si>
    <t/>
    <r>
      <rPr>
        <u/>
        <sz val="10.5"/>
        <color theme="10"/>
        <rFont val="Calibri"/>
        <family val="2"/>
      </rPr>
      <t>ricaminbm@libero.it</t>
    </r>
  </si>
  <si>
    <t/>
    <r>
      <rPr>
        <u/>
        <sz val="10.5"/>
        <color theme="10"/>
        <rFont val="Calibri"/>
        <family val="2"/>
      </rPr>
      <t xml:space="preserve">RICAMI N B M</t>
    </r>
  </si>
  <si>
    <t/>
    <r>
      <rPr>
        <u/>
        <sz val="10.5"/>
        <color theme="10"/>
        <rFont val="Calibri"/>
        <family val="2"/>
      </rPr>
      <t xml:space="preserve">ART MOMOSE</t>
    </r>
  </si>
  <si>
    <t/>
    <r>
      <rPr>
        <u/>
        <sz val="10.5"/>
        <color theme="10"/>
        <rFont val="Calibri"/>
        <family val="2"/>
      </rPr>
      <t>http://www.titan.ocn.ne.jp</t>
    </r>
  </si>
  <si>
    <t/>
    <r>
      <rPr>
        <u/>
        <sz val="10.5"/>
        <color theme="10"/>
        <rFont val="Calibri"/>
        <family val="2"/>
      </rPr>
      <t>a-momose@titan.ocn.ne.jp</t>
    </r>
  </si>
  <si>
    <t/>
    <r>
      <rPr>
        <u/>
        <sz val="10.5"/>
        <color theme="10"/>
        <rFont val="Calibri"/>
        <family val="2"/>
      </rPr>
      <t>FRIENDSHIP</t>
    </r>
  </si>
  <si>
    <t/>
    <r>
      <rPr>
        <u/>
        <sz val="10.5"/>
        <color theme="10"/>
        <rFont val="Calibri"/>
        <family val="2"/>
      </rPr>
      <t>http://www.hanami.co.th</t>
    </r>
  </si>
  <si>
    <t/>
    <r>
      <rPr>
        <u/>
        <sz val="10.5"/>
        <color theme="10"/>
        <rFont val="Calibri"/>
        <family val="2"/>
      </rPr>
      <t xml:space="preserve">ADVENTURE BAGS</t>
    </r>
  </si>
  <si>
    <t/>
    <r>
      <rPr>
        <u/>
        <sz val="10.5"/>
        <color theme="10"/>
        <rFont val="Calibri"/>
        <family val="2"/>
      </rPr>
      <t>info@adventurebags.nl</t>
    </r>
  </si>
  <si>
    <t/>
    <r>
      <rPr>
        <u/>
        <sz val="10.5"/>
        <color theme="10"/>
        <rFont val="Calibri"/>
        <family val="2"/>
      </rPr>
      <t>http://www.adventure-bags.com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</si>
  <si>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五金,体育及旅游休闲用品,其他,家具,工艺陶瓷,服装饰物及配件,玩具,玻璃工艺品,箱包,餐厨用具</t>
    </r>
  </si>
  <si>
    <t/>
    <r>
      <rPr>
        <u/>
        <sz val="10.5"/>
        <color theme="10"/>
        <rFont val="Calibri"/>
        <family val="2"/>
      </rPr>
      <t>nandanan@landmarkgroupco.com</t>
    </r>
  </si>
  <si>
    <t/>
    <r>
      <rPr>
        <u/>
        <sz val="10.5"/>
        <color theme="10"/>
        <rFont val="Calibri"/>
        <family val="2"/>
      </rPr>
      <t xml:space="preserve">LANDMARK GROUP</t>
    </r>
  </si>
  <si>
    <t/>
    <r>
      <rPr>
        <u/>
        <sz val="10.5"/>
        <color theme="10"/>
        <rFont val="Calibri"/>
        <family val="2"/>
      </rPr>
      <t>http://www.landmarkgroupco.com</t>
    </r>
  </si>
  <si>
    <t/>
    <r>
      <rPr>
        <u/>
        <sz val="10.5"/>
        <color theme="10"/>
        <rFont val="Calibri"/>
        <family val="2"/>
      </rPr>
      <t xml:space="preserve">ALBA LOCKING PRODUCTS</t>
    </r>
  </si>
  <si>
    <t/>
    <r>
      <rPr>
        <u/>
        <sz val="10.5"/>
        <color theme="10"/>
        <rFont val="Calibri"/>
        <family val="2"/>
      </rPr>
      <t>meir@alba.co</t>
    </r>
    <r>
      <t>.il</t>
    </r>
  </si>
  <si>
    <t/>
    <r>
      <rPr>
        <u/>
        <sz val="10.5"/>
        <color theme="10"/>
        <rFont val="Calibri"/>
        <family val="2"/>
      </rPr>
      <t>http://www.alba.co.il</t>
    </r>
  </si>
  <si>
    <t/>
    <r>
      <rPr>
        <u/>
        <sz val="10.5"/>
        <color theme="10"/>
        <rFont val="Calibri"/>
        <family val="2"/>
      </rPr>
      <t xml:space="preserve">NEW WORLD TRADING</t>
    </r>
  </si>
  <si>
    <t/>
    <r>
      <rPr>
        <u/>
        <sz val="10.5"/>
        <color theme="10"/>
        <rFont val="Calibri"/>
        <family val="2"/>
      </rPr>
      <t>newworldtrading@bigpond.com.au</t>
    </r>
  </si>
  <si>
    <t/>
    <r>
      <rPr>
        <u/>
        <sz val="10.5"/>
        <color theme="10"/>
        <rFont val="Calibri"/>
        <family val="2"/>
      </rPr>
      <t>http://www.163.net</t>
    </r>
  </si>
  <si>
    <t/>
    <r>
      <rPr>
        <u/>
        <sz val="10.5"/>
        <color theme="10"/>
        <rFont val="Calibri"/>
        <family val="2"/>
      </rPr>
      <t xml:space="preserve">BTC S DISTRIBUTION CTR</t>
    </r>
  </si>
  <si>
    <t/>
    <r>
      <rPr>
        <u/>
        <sz val="10.5"/>
        <color theme="10"/>
        <rFont val="Calibri"/>
        <family val="2"/>
      </rPr>
      <t>http://www.btc-dbglass.com</t>
    </r>
  </si>
  <si>
    <t/>
    <r>
      <rPr>
        <u/>
        <sz val="10.5"/>
        <color theme="10"/>
        <rFont val="Calibri"/>
        <family val="2"/>
      </rPr>
      <t xml:space="preserve">BOSC ET COMPAGNIE</t>
    </r>
  </si>
  <si>
    <t/>
    <r>
      <rPr>
        <u/>
        <sz val="10.5"/>
        <color theme="10"/>
        <rFont val="Calibri"/>
        <family val="2"/>
      </rPr>
      <t>http://www.lecomtoircuisine.com</t>
    </r>
  </si>
  <si>
    <t/>
    <r>
      <rPr>
        <u/>
        <sz val="10.5"/>
        <color theme="10"/>
        <rFont val="Calibri"/>
        <family val="2"/>
      </rPr>
      <t>AFT</t>
    </r>
  </si>
  <si>
    <t/>
    <r>
      <rPr>
        <u/>
        <sz val="10.5"/>
        <color theme="10"/>
        <rFont val="Calibri"/>
        <family val="2"/>
      </rPr>
      <t>imexcel@pd.jaring.my</t>
    </r>
  </si>
  <si>
    <t/>
    <r>
      <rPr>
        <u/>
        <sz val="10.5"/>
        <color theme="10"/>
        <rFont val="Calibri"/>
        <family val="2"/>
      </rPr>
      <t xml:space="preserve">IMEXCEL SDN</t>
    </r>
  </si>
  <si>
    <t/>
    <r>
      <rPr>
        <u/>
        <sz val="10.5"/>
        <color theme="10"/>
        <rFont val="Calibri"/>
        <family val="2"/>
      </rPr>
      <t xml:space="preserve">ZENBASH BUSINESS SERVICES</t>
    </r>
  </si>
  <si>
    <t/>
    <r>
      <rPr>
        <u/>
        <sz val="10.5"/>
        <color theme="10"/>
        <rFont val="Calibri"/>
        <family val="2"/>
      </rPr>
      <t>zenbash@yahoo.com</t>
    </r>
  </si>
  <si>
    <t/>
    <r>
      <rPr>
        <u/>
        <sz val="10.5"/>
        <color theme="10"/>
        <rFont val="Calibri"/>
        <family val="2"/>
      </rPr>
      <t>ericalai@netvigator.com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</si>
  <si>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体育及旅游休闲用品,其他,医药保健品及医疗器械,园林用品,家具,家居用品,家用电器,工艺陶瓷,服装饰物及配件,玩具,玻璃工艺品,餐厨用具</t>
    </r>
  </si>
  <si>
    <t/>
    <r>
      <rPr>
        <u/>
        <sz val="10.5"/>
        <color theme="10"/>
        <rFont val="Calibri"/>
        <family val="2"/>
      </rPr>
      <t>http://www.neway8.com</t>
    </r>
  </si>
  <si>
    <t/>
    <r>
      <rPr>
        <u/>
        <sz val="10.5"/>
        <color theme="10"/>
        <rFont val="Calibri"/>
        <family val="2"/>
      </rPr>
      <t>NEWAY</t>
    </r>
  </si>
  <si>
    <t/>
    <r>
      <rPr>
        <u/>
        <sz val="10.5"/>
        <color theme="10"/>
        <rFont val="Calibri"/>
        <family val="2"/>
      </rPr>
      <t xml:space="preserve">L &amp; R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</si>
  <si>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五金,体育及旅游休闲用品,其他,家具,家用纺织品,工具,建筑及装饰材料,汽车配件,照明产品,玻璃工艺品,箱包,鞋,餐厨用具</t>
    </r>
  </si>
  <si>
    <t/>
    <r>
      <rPr>
        <u/>
        <sz val="10.5"/>
        <color theme="10"/>
        <rFont val="Calibri"/>
        <family val="2"/>
      </rPr>
      <t>msm.ith@navajomfg.com</t>
    </r>
  </si>
  <si>
    <t/>
    <r>
      <rPr>
        <u/>
        <sz val="10.5"/>
        <color theme="10"/>
        <rFont val="Calibri"/>
        <family val="2"/>
      </rPr>
      <t>http://www.navajomfg.com</t>
    </r>
  </si>
  <si>
    <t/>
    <r>
      <rPr>
        <u/>
        <sz val="10.5"/>
        <color theme="10"/>
        <rFont val="Calibri"/>
        <family val="2"/>
      </rPr>
      <t>keipp@keipp.com</t>
    </r>
  </si>
  <si>
    <t/>
    <r>
      <rPr>
        <u/>
        <sz val="10.5"/>
        <color theme="10"/>
        <rFont val="Calibri"/>
        <family val="2"/>
      </rPr>
      <t>http://www.keipp.com</t>
    </r>
  </si>
  <si>
    <t/>
    <r>
      <rPr>
        <u/>
        <sz val="10.5"/>
        <color theme="10"/>
        <rFont val="Calibri"/>
        <family val="2"/>
      </rPr>
      <t xml:space="preserve">KEIPP ELEKTRO-BAU-TECHNIK</t>
    </r>
  </si>
  <si>
    <t/>
    <r>
      <rPr>
        <u/>
        <sz val="10.5"/>
        <color theme="10"/>
        <rFont val="Calibri"/>
        <family val="2"/>
      </rPr>
      <t xml:space="preserve">PAUL ROUILLE INTERNATIONAL</t>
    </r>
  </si>
  <si>
    <t/>
    <r>
      <rPr>
        <u/>
        <sz val="10.5"/>
        <color theme="10"/>
        <rFont val="Calibri"/>
        <family val="2"/>
      </rPr>
      <t>AIYA</t>
    </r>
  </si>
  <si>
    <t/>
    <r>
      <rPr>
        <u/>
        <sz val="10.5"/>
        <color theme="10"/>
        <rFont val="Calibri"/>
        <family val="2"/>
      </rPr>
      <t>catriona@nycmail.com</t>
    </r>
  </si>
  <si>
    <t/>
    <r>
      <rPr>
        <u/>
        <sz val="10.5"/>
        <color theme="10"/>
        <rFont val="Calibri"/>
        <family val="2"/>
      </rPr>
      <t>http://www.gungfu.com</t>
    </r>
  </si>
  <si>
    <t/>
    <r>
      <rPr>
        <u/>
        <sz val="10.5"/>
        <color theme="10"/>
        <rFont val="Calibri"/>
        <family val="2"/>
      </rPr>
      <t>QUIXS</t>
    </r>
  </si>
  <si>
    <t/>
    <r>
      <rPr>
        <u/>
        <sz val="10.5"/>
        <color theme="10"/>
        <rFont val="Calibri"/>
        <family val="2"/>
      </rPr>
      <t>quixsltd@yahoo.co.uk</t>
    </r>
  </si>
  <si>
    <t/>
    <r>
      <rPr>
        <u/>
        <sz val="10.5"/>
        <color theme="10"/>
        <rFont val="Calibri"/>
        <family val="2"/>
      </rPr>
      <t>http://www.quixs.net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</si>
  <si>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其他,家具,家用纺织品,建筑及装饰材料,服装饰物及配件,照明产品,玩具,玻璃工艺品,箱包,餐厨用具</t>
    </r>
  </si>
  <si>
    <t/>
    <r>
      <rPr>
        <u/>
        <sz val="10.5"/>
        <color theme="10"/>
        <rFont val="Calibri"/>
        <family val="2"/>
      </rPr>
      <t>emreide@mail.koc.net</t>
    </r>
  </si>
  <si>
    <t/>
    <r>
      <rPr>
        <u/>
        <sz val="10.5"/>
        <color theme="10"/>
        <rFont val="Calibri"/>
        <family val="2"/>
      </rPr>
      <t xml:space="preserve">ISIK ITHALAT IHRACAT PAZARLAMA SAN TIC LTD STI</t>
    </r>
  </si>
  <si>
    <t/>
    <r>
      <rPr>
        <u/>
        <sz val="10.5"/>
        <color theme="10"/>
        <rFont val="Calibri"/>
        <family val="2"/>
      </rPr>
      <t>http://www.mail.koc.net</t>
    </r>
  </si>
  <si>
    <t/>
    <r>
      <rPr>
        <u/>
        <sz val="10.5"/>
        <color theme="10"/>
        <rFont val="Calibri"/>
        <family val="2"/>
      </rPr>
      <t>http://www.fonghua.com.hk</t>
    </r>
  </si>
  <si>
    <t/>
    <r>
      <rPr>
        <u/>
        <sz val="10.5"/>
        <color theme="10"/>
        <rFont val="Calibri"/>
        <family val="2"/>
      </rPr>
      <t xml:space="preserve">FONG HUA CANDLE</t>
    </r>
  </si>
  <si>
    <t/>
    <r>
      <rPr>
        <u/>
        <sz val="10.5"/>
        <color theme="10"/>
        <rFont val="Calibri"/>
        <family val="2"/>
      </rPr>
      <t>mktg@fonghua.com.hk</t>
    </r>
  </si>
  <si>
    <t/>
    <r>
      <rPr>
        <u/>
        <sz val="10.5"/>
        <color theme="10"/>
        <rFont val="Calibri"/>
        <family val="2"/>
      </rPr>
      <t>CHERAVATTANA</t>
    </r>
  </si>
  <si>
    <t/>
    <r>
      <rPr>
        <u/>
        <sz val="10.5"/>
        <color theme="10"/>
        <rFont val="Calibri"/>
        <family val="2"/>
      </rPr>
      <t>cheravattana@hotmail.com</t>
    </r>
  </si>
  <si>
    <t/>
    <r>
      <rPr>
        <u/>
        <sz val="10.5"/>
        <color theme="10"/>
        <rFont val="Calibri"/>
        <family val="2"/>
      </rPr>
      <t xml:space="preserve">BELLAFLOR INTERNATIONAL HANDELS</t>
    </r>
  </si>
  <si>
    <t/>
    <r>
      <rPr>
        <u/>
        <sz val="10.5"/>
        <color theme="10"/>
        <rFont val="Calibri"/>
        <family val="2"/>
      </rPr>
      <t>impdept@bellaflor.de</t>
    </r>
  </si>
  <si>
    <t/>
    <r>
      <rPr>
        <u/>
        <sz val="10.5"/>
        <color theme="10"/>
        <rFont val="Calibri"/>
        <family val="2"/>
      </rPr>
      <t>http://www.bellaflor.de</t>
    </r>
  </si>
  <si>
    <t/>
    <r>
      <rPr>
        <u/>
        <sz val="10.5"/>
        <color theme="10"/>
        <rFont val="Calibri"/>
        <family val="2"/>
      </rPr>
      <t xml:space="preserve">SEO OH</t>
    </r>
  </si>
  <si>
    <t/>
    <r>
      <rPr>
        <u/>
        <sz val="10.5"/>
        <color theme="10"/>
        <rFont val="Calibri"/>
        <family val="2"/>
      </rPr>
      <t xml:space="preserve">ABDUL WAHAB JOUI TRADERS</t>
    </r>
  </si>
  <si>
    <t/>
    <r>
      <rPr>
        <u/>
        <sz val="10.5"/>
        <color theme="10"/>
        <rFont val="Calibri"/>
        <family val="2"/>
      </rPr>
      <t>ajoui@cyber.net.pk</t>
    </r>
  </si>
  <si>
    <t/>
    <r>
      <rPr>
        <u/>
        <sz val="10.5"/>
        <color theme="10"/>
        <rFont val="Calibri"/>
        <family val="2"/>
      </rPr>
      <t xml:space="preserve">NOKEN SANGYO</t>
    </r>
  </si>
  <si>
    <t/>
    <r>
      <rPr>
        <u/>
        <sz val="10.5"/>
        <color theme="10"/>
        <rFont val="Calibri"/>
        <family val="2"/>
      </rPr>
      <t xml:space="preserve">ARTISSIMO DESIGNS</t>
    </r>
  </si>
  <si>
    <t/>
    <r>
      <rPr>
        <u/>
        <sz val="10.5"/>
        <color theme="10"/>
        <rFont val="Calibri"/>
        <family val="2"/>
      </rPr>
      <t>http://www.artshoppe.net</t>
    </r>
  </si>
  <si>
    <t/>
    <r>
      <rPr>
        <u/>
        <sz val="10.5"/>
        <color theme="10"/>
        <rFont val="Calibri"/>
        <family val="2"/>
      </rPr>
      <t>callas@artshoppe.net</t>
    </r>
  </si>
  <si>
    <t/>
    <r>
      <rPr>
        <u/>
        <sz val="10.5"/>
        <color theme="10"/>
        <rFont val="Calibri"/>
        <family val="2"/>
      </rPr>
      <t>staenterprise@aol.com</t>
    </r>
  </si>
  <si>
    <t/>
    <r>
      <rPr>
        <u/>
        <sz val="10.5"/>
        <color theme="10"/>
        <rFont val="Calibri"/>
        <family val="2"/>
      </rPr>
      <t xml:space="preserve">STA ENTERPRISE</t>
    </r>
  </si>
  <si>
    <t/>
    <r>
      <rPr>
        <u/>
        <sz val="10.5"/>
        <color theme="10"/>
        <rFont val="Calibri"/>
        <family val="2"/>
      </rPr>
      <t>http://www.stawholesale.com</t>
    </r>
  </si>
  <si>
    <t/>
    <r>
      <rPr>
        <u/>
        <sz val="10.5"/>
        <color theme="10"/>
        <rFont val="Calibri"/>
        <family val="2"/>
      </rPr>
      <t xml:space="preserve">INTEPLAST GROUP LTD / IBS</t>
    </r>
  </si>
  <si>
    <t/>
    <r>
      <rPr>
        <u/>
        <sz val="10.5"/>
        <color theme="10"/>
        <rFont val="Calibri"/>
        <family val="2"/>
      </rPr>
      <t>yehron@fpcusa.com</t>
    </r>
  </si>
  <si>
    <t/>
    <r>
      <rPr>
        <u/>
        <sz val="10.5"/>
        <color theme="10"/>
        <rFont val="Calibri"/>
        <family val="2"/>
      </rPr>
      <t>http://www.ibsbags.com</t>
    </r>
  </si>
  <si>
    <t/>
    <r>
      <rPr>
        <u/>
        <sz val="10.5"/>
        <color theme="10"/>
        <rFont val="Calibri"/>
        <family val="2"/>
      </rPr>
      <t>http://www.id-sight.com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</si>
  <si>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体育及旅游休闲用品,其他,医药保健品及医疗器械,服装饰物及配件,玻璃工艺品,餐厨用具</t>
    </r>
  </si>
  <si>
    <t/>
    <r>
      <rPr>
        <u/>
        <sz val="10.5"/>
        <color theme="10"/>
        <rFont val="Calibri"/>
        <family val="2"/>
      </rPr>
      <t xml:space="preserve">SIGHT STUDIO</t>
    </r>
  </si>
  <si>
    <t/>
    <r>
      <rPr>
        <u/>
        <sz val="10.5"/>
        <color theme="10"/>
        <rFont val="Calibri"/>
        <family val="2"/>
      </rPr>
      <t xml:space="preserve">AHM GROUP</t>
    </r>
  </si>
  <si>
    <t/>
    <r>
      <rPr>
        <u/>
        <sz val="10.5"/>
        <color theme="10"/>
        <rFont val="Calibri"/>
        <family val="2"/>
      </rPr>
      <t>enquiries@ahm.co.nz</t>
    </r>
  </si>
  <si>
    <t/>
    <r>
      <rPr>
        <u/>
        <sz val="10.5"/>
        <color theme="10"/>
        <rFont val="Calibri"/>
        <family val="2"/>
      </rPr>
      <t>http://www.ahm.co.nz</t>
    </r>
  </si>
  <si>
    <t/>
    <r>
      <rPr>
        <u/>
        <sz val="10.5"/>
        <color theme="10"/>
        <rFont val="Calibri"/>
        <family val="2"/>
      </rPr>
      <t>rmichaeltrading@techinfo.com.au</t>
    </r>
  </si>
  <si>
    <t/>
    <r>
      <rPr>
        <u/>
        <sz val="10.5"/>
        <color theme="10"/>
        <rFont val="Calibri"/>
        <family val="2"/>
      </rPr>
      <t>http://www.techinfo.com.au</t>
    </r>
  </si>
  <si>
    <t/>
    <r>
      <rPr>
        <u/>
        <sz val="10.5"/>
        <color theme="10"/>
        <rFont val="Calibri"/>
        <family val="2"/>
      </rPr>
      <t xml:space="preserve">R MICHAEL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</si>
  <si>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家具,家用电器,家用纺织品,工程机械,工艺陶瓷,建筑及装饰材料,服装饰物及配件,照明产品,玩具,玻璃工艺品,箱包,节日用品,鞋,食品,餐厨用具</t>
    </r>
  </si>
  <si>
    <t/>
    <r>
      <rPr>
        <u/>
        <sz val="10.5"/>
        <color theme="10"/>
        <rFont val="Calibri"/>
        <family val="2"/>
      </rPr>
      <t>alc@time.net.my</t>
    </r>
  </si>
  <si>
    <t/>
    <r>
      <rPr>
        <u/>
        <sz val="10.5"/>
        <color theme="10"/>
        <rFont val="Calibri"/>
        <family val="2"/>
      </rPr>
      <t>http://www.time.net.my</t>
    </r>
  </si>
  <si>
    <t/>
    <r>
      <rPr>
        <u/>
        <sz val="10.5"/>
        <color theme="10"/>
        <rFont val="Calibri"/>
        <family val="2"/>
      </rPr>
      <t xml:space="preserve">AW ELECTRICAL AIR CONDITIONING SDN</t>
    </r>
  </si>
  <si>
    <t/>
    <r>
      <rPr>
        <u/>
        <sz val="10.5"/>
        <color theme="10"/>
        <rFont val="Calibri"/>
        <family val="2"/>
      </rPr>
      <t xml:space="preserve">INTERCONTINENTAL TRIAD</t>
    </r>
  </si>
  <si>
    <t/>
    <r>
      <rPr>
        <u/>
        <sz val="10.5"/>
        <color theme="10"/>
        <rFont val="Calibri"/>
        <family val="2"/>
      </rPr>
      <t>intertriad@wanadoo.fr</t>
    </r>
  </si>
  <si>
    <t/>
    <r>
      <rPr>
        <u/>
        <sz val="10.5"/>
        <color theme="10"/>
        <rFont val="Calibri"/>
        <family val="2"/>
      </rPr>
      <t xml:space="preserve">SUNNY GENERAL TRADING</t>
    </r>
  </si>
  <si>
    <t/>
    <r>
      <rPr>
        <u/>
        <sz val="10.5"/>
        <color theme="10"/>
        <rFont val="Calibri"/>
        <family val="2"/>
      </rPr>
      <t xml:space="preserve">NU S TRADING</t>
    </r>
  </si>
  <si>
    <t/>
    <r>
      <rPr>
        <u/>
        <sz val="10.5"/>
        <color theme="10"/>
        <rFont val="Calibri"/>
        <family val="2"/>
      </rPr>
      <t>http://www.lynx.net</t>
    </r>
  </si>
  <si>
    <t/>
    <r>
      <rPr>
        <u/>
        <sz val="10.5"/>
        <color theme="10"/>
        <rFont val="Calibri"/>
        <family val="2"/>
      </rPr>
      <t>dmp@lynx.net</t>
    </r>
  </si>
  <si>
    <t/>
    <r>
      <rPr>
        <u/>
        <sz val="10.5"/>
        <color theme="10"/>
        <rFont val="Calibri"/>
        <family val="2"/>
      </rPr>
      <t>http://www.uncletobys.com.au</t>
    </r>
  </si>
  <si>
    <t/>
    <r>
      <rPr>
        <u/>
        <sz val="10.5"/>
        <color theme="10"/>
        <rFont val="Calibri"/>
        <family val="2"/>
      </rPr>
      <t xml:space="preserve">THE UNCLE TOBY S</t>
    </r>
  </si>
  <si>
    <t/>
    <r>
      <rPr>
        <u/>
        <sz val="10.5"/>
        <color theme="10"/>
        <rFont val="Calibri"/>
        <family val="2"/>
      </rPr>
      <t>http://www.ifmat.org</t>
    </r>
  </si>
  <si>
    <t/>
    <r>
      <rPr>
        <u/>
        <sz val="10.5"/>
        <color theme="10"/>
        <rFont val="Calibri"/>
        <family val="2"/>
      </rPr>
      <t xml:space="preserve">SINO EGYPT TRADING</t>
    </r>
  </si>
  <si>
    <t/>
    <r>
      <rPr>
        <u/>
        <sz val="10.5"/>
        <color theme="10"/>
        <rFont val="Calibri"/>
        <family val="2"/>
      </rPr>
      <t>sinoegypt@link.net</t>
    </r>
  </si>
  <si>
    <t/>
    <r>
      <rPr>
        <u/>
        <sz val="10.5"/>
        <color theme="10"/>
        <rFont val="Calibri"/>
        <family val="2"/>
      </rPr>
      <t>http://www.swedol.se</t>
    </r>
  </si>
  <si>
    <t/>
    <r>
      <rPr>
        <u/>
        <sz val="10.5"/>
        <color theme="10"/>
        <rFont val="Calibri"/>
        <family val="2"/>
      </rPr>
      <t>bengtolof.thorn@swedol.se</t>
    </r>
  </si>
  <si>
    <t/>
    <r>
      <rPr>
        <u/>
        <sz val="10.5"/>
        <color theme="10"/>
        <rFont val="Calibri"/>
        <family val="2"/>
      </rPr>
      <t>SWEDOL</t>
    </r>
  </si>
  <si>
    <t/>
    <r>
      <rPr>
        <u/>
        <sz val="10.5"/>
        <color theme="10"/>
        <rFont val="Calibri"/>
        <family val="2"/>
      </rPr>
      <t>RCICC</t>
    </r>
  </si>
  <si>
    <t/>
    <r>
      <rPr>
        <u/>
        <sz val="10.5"/>
        <color theme="10"/>
        <rFont val="Calibri"/>
        <family val="2"/>
      </rPr>
      <t xml:space="preserve">SMILERS BUYING OFFICE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</si>
  <si>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五金,其他,医药保健品及医疗器械,园林用品,家具,家用电器,工艺陶瓷,建筑及装饰材料,服装饰物及配件,玻璃工艺品,餐厨用具</t>
    </r>
  </si>
  <si>
    <t/>
    <r>
      <rPr>
        <u/>
        <sz val="10.5"/>
        <color theme="10"/>
        <rFont val="Calibri"/>
        <family val="2"/>
      </rPr>
      <t>smilers@netvigator.com</t>
    </r>
  </si>
  <si>
    <t/>
    <r>
      <rPr>
        <u/>
        <sz val="10.5"/>
        <color theme="10"/>
        <rFont val="Calibri"/>
        <family val="2"/>
      </rPr>
      <t xml:space="preserve">AIM HONG KONG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</si>
  <si>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五金,体育及旅游休闲用品,其他,办公文具,医药保健品及医疗器械,园林用品,家具,家居用品,家用电器,工艺陶瓷,玻璃工艺品,箱包,编织及藤铁工艺品,节日用品,钟表眼镜,铁石装饰品及户外水疗设施,餐厨用具</t>
    </r>
  </si>
  <si>
    <t/>
    <r>
      <rPr>
        <u/>
        <sz val="10.5"/>
        <color theme="10"/>
        <rFont val="Calibri"/>
        <family val="2"/>
      </rPr>
      <t>chris@interpro.com.hk</t>
    </r>
  </si>
  <si>
    <t/>
    <r>
      <rPr>
        <u/>
        <sz val="10.5"/>
        <color theme="10"/>
        <rFont val="Calibri"/>
        <family val="2"/>
      </rPr>
      <t>http://www.interpro.com</t>
    </r>
    <r>
      <t>..hk</t>
    </r>
  </si>
  <si>
    <t/>
    <r>
      <rPr>
        <u/>
        <sz val="10.5"/>
        <color theme="10"/>
        <rFont val="Calibri"/>
        <family val="2"/>
      </rPr>
      <t>http://www.benico.co</t>
    </r>
    <r>
      <t>..tw</t>
    </r>
  </si>
  <si>
    <t/>
    <r>
      <rPr>
        <u/>
        <sz val="10.5"/>
        <color theme="10"/>
        <rFont val="Calibri"/>
        <family val="2"/>
      </rPr>
      <t xml:space="preserve">BENICO INDURSTRIAL</t>
    </r>
  </si>
  <si>
    <t/>
    <r>
      <rPr>
        <u/>
        <sz val="10.5"/>
        <color theme="10"/>
        <rFont val="Calibri"/>
        <family val="2"/>
      </rPr>
      <t>alexwu@benico.co</t>
    </r>
    <r>
      <t>..tw</t>
    </r>
  </si>
  <si>
    <t/>
    <r>
      <rPr>
        <u/>
        <sz val="10.5"/>
        <color theme="10"/>
        <rFont val="Calibri"/>
        <family val="2"/>
      </rPr>
      <t xml:space="preserve">AL GHONAIM</t>
    </r>
  </si>
  <si>
    <t/>
    <r>
      <rPr>
        <u/>
        <sz val="10.5"/>
        <color theme="10"/>
        <rFont val="Calibri"/>
        <family val="2"/>
      </rPr>
      <t>eafco@hotmail.com</t>
    </r>
  </si>
  <si>
    <t/>
    <r>
      <rPr>
        <u/>
        <sz val="10.5"/>
        <color theme="10"/>
        <rFont val="Calibri"/>
        <family val="2"/>
      </rPr>
      <t xml:space="preserve">SAMPURNA SERVICES</t>
    </r>
  </si>
  <si>
    <t/>
    <r>
      <rPr>
        <u/>
        <sz val="10.5"/>
        <color theme="10"/>
        <rFont val="Calibri"/>
        <family val="2"/>
      </rPr>
      <t>yoganand@sampurnaservices.com</t>
    </r>
  </si>
  <si>
    <t/>
    <r>
      <rPr>
        <u/>
        <sz val="10.5"/>
        <color theme="10"/>
        <rFont val="Calibri"/>
        <family val="2"/>
      </rPr>
      <t>http://www.sampurnaservices.com</t>
    </r>
  </si>
  <si>
    <t/>
    <r>
      <rPr>
        <u/>
        <sz val="10.5"/>
        <color theme="10"/>
        <rFont val="Calibri"/>
        <family val="2"/>
      </rPr>
      <t xml:space="preserve">SANADA MACHINE</t>
    </r>
  </si>
  <si>
    <t/>
    <r>
      <rPr>
        <u/>
        <sz val="10.5"/>
        <color theme="10"/>
        <rFont val="Calibri"/>
        <family val="2"/>
      </rPr>
      <t>sue@schultzsupply.com</t>
    </r>
  </si>
  <si>
    <t/>
    <r>
      <rPr>
        <u/>
        <sz val="10.5"/>
        <color theme="10"/>
        <rFont val="Calibri"/>
        <family val="2"/>
      </rPr>
      <t>http://www.schultzsupply.com</t>
    </r>
  </si>
  <si>
    <t/>
    <r>
      <rPr>
        <u/>
        <sz val="10.5"/>
        <color theme="10"/>
        <rFont val="Calibri"/>
        <family val="2"/>
      </rPr>
      <t>SCHULTZ</t>
    </r>
  </si>
  <si>
    <t/>
    <r>
      <rPr>
        <u/>
        <sz val="10.5"/>
        <color theme="10"/>
        <rFont val="Calibri"/>
        <family val="2"/>
      </rPr>
      <t>http://www.shelbonanehammond.com.au</t>
    </r>
  </si>
  <si>
    <t/>
    <r>
      <rPr>
        <u/>
        <sz val="10.5"/>
        <color theme="10"/>
        <rFont val="Calibri"/>
        <family val="2"/>
      </rPr>
      <t xml:space="preserve">ACE IMPORTS</t>
    </r>
  </si>
  <si>
    <t/>
    <r>
      <rPr>
        <u/>
        <sz val="10.5"/>
        <color theme="10"/>
        <rFont val="Calibri"/>
        <family val="2"/>
      </rPr>
      <t>skyocean@netvigator.com</t>
    </r>
  </si>
  <si>
    <t/>
    <r>
      <rPr>
        <u/>
        <sz val="10.5"/>
        <color theme="10"/>
        <rFont val="Calibri"/>
        <family val="2"/>
      </rPr>
      <t xml:space="preserve">SKY OCEAN INTERNATIONAL DEVELOPMENT</t>
    </r>
  </si>
  <si>
    <t/>
    <r>
      <rPr>
        <u/>
        <sz val="10.5"/>
        <color theme="10"/>
        <rFont val="Calibri"/>
        <family val="2"/>
      </rPr>
      <t>dizas@hol.gr</t>
    </r>
  </si>
  <si>
    <t/>
    <r>
      <rPr>
        <u/>
        <sz val="10.5"/>
        <color theme="10"/>
        <rFont val="Calibri"/>
        <family val="2"/>
      </rPr>
      <t xml:space="preserve">DIZAS - S &amp; G AGGELOPOULOS</t>
    </r>
  </si>
  <si>
    <t/>
    <r>
      <rPr>
        <u/>
        <sz val="10.5"/>
        <color theme="10"/>
        <rFont val="Calibri"/>
        <family val="2"/>
      </rPr>
      <t xml:space="preserve">LANDRY &amp; ASSOCIATES</t>
    </r>
  </si>
  <si>
    <t/>
    <r>
      <rPr>
        <u/>
        <sz val="10.5"/>
        <color theme="10"/>
        <rFont val="Calibri"/>
        <family val="2"/>
      </rPr>
      <t>http://www.winning.com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</si>
  <si>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体育及旅游休闲用品,其他,家具,家用电器,服装饰物及配件,照明产品,箱包,鞋,餐厨用具</t>
    </r>
  </si>
  <si>
    <t/>
    <r>
      <rPr>
        <u/>
        <sz val="10.5"/>
        <color theme="10"/>
        <rFont val="Calibri"/>
        <family val="2"/>
      </rPr>
      <t>alandry@winning.com</t>
    </r>
  </si>
  <si>
    <t/>
    <r>
      <rPr>
        <u/>
        <sz val="10.5"/>
        <color theme="10"/>
        <rFont val="Calibri"/>
        <family val="2"/>
      </rPr>
      <t>market@newwaly.com</t>
    </r>
  </si>
  <si>
    <t/>
    <r>
      <rPr>
        <u/>
        <sz val="10.5"/>
        <color theme="10"/>
        <rFont val="Calibri"/>
        <family val="2"/>
      </rPr>
      <t xml:space="preserve">NEW WALY INTERIOR PRODUCTS</t>
    </r>
  </si>
  <si>
    <t/>
    <r>
      <rPr>
        <u/>
        <sz val="10.5"/>
        <color theme="10"/>
        <rFont val="Calibri"/>
        <family val="2"/>
      </rPr>
      <t>http://www.newwaly.com</t>
    </r>
  </si>
  <si>
    <t/>
    <r>
      <rPr>
        <u/>
        <sz val="10.5"/>
        <color theme="10"/>
        <rFont val="Calibri"/>
        <family val="2"/>
      </rPr>
      <t>http://www.ms14.hi.net.net</t>
    </r>
  </si>
  <si>
    <t/>
    <r>
      <rPr>
        <u/>
        <sz val="10.5"/>
        <color theme="10"/>
        <rFont val="Calibri"/>
        <family val="2"/>
      </rPr>
      <t>ciron@ms14.hi.net.net</t>
    </r>
  </si>
  <si>
    <t/>
    <r>
      <rPr>
        <u/>
        <sz val="10.5"/>
        <color theme="10"/>
        <rFont val="Calibri"/>
        <family val="2"/>
      </rPr>
      <t xml:space="preserve">SHII LONG LIOU ENTERPRISE</t>
    </r>
  </si>
  <si>
    <t/>
    <r>
      <rPr>
        <u/>
        <sz val="10.5"/>
        <color theme="10"/>
        <rFont val="Calibri"/>
        <family val="2"/>
      </rPr>
      <t>BAEKO-MUENCHEN</t>
    </r>
  </si>
  <si>
    <t/>
    <r>
      <rPr>
        <u/>
        <sz val="10.5"/>
        <color theme="10"/>
        <rFont val="Calibri"/>
        <family val="2"/>
      </rPr>
      <t>http://www.baekomuenchen.de</t>
    </r>
  </si>
  <si>
    <t/>
    <r>
      <rPr>
        <u/>
        <sz val="10.5"/>
        <color theme="10"/>
        <rFont val="Calibri"/>
        <family val="2"/>
      </rPr>
      <t xml:space="preserve">DUREE INDUSTRIAL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</si>
  <si>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其他,园林用品,家具,家居装饰品,家用电器,工具,玻璃工艺品,铁石装饰品及户外水疗设施,餐厨用具</t>
    </r>
  </si>
  <si>
    <t/>
    <r>
      <rPr>
        <u/>
        <sz val="10.5"/>
        <color theme="10"/>
        <rFont val="Calibri"/>
        <family val="2"/>
      </rPr>
      <t>duree28@netvigator.com</t>
    </r>
  </si>
  <si>
    <t/>
    <r>
      <rPr>
        <u/>
        <sz val="10.5"/>
        <color theme="10"/>
        <rFont val="Calibri"/>
        <family val="2"/>
      </rPr>
      <t>http://www.leoncop.com</t>
    </r>
  </si>
  <si>
    <t/>
    <r>
      <rPr>
        <u/>
        <sz val="10.5"/>
        <color theme="10"/>
        <rFont val="Calibri"/>
        <family val="2"/>
      </rPr>
      <t xml:space="preserve">LEON &amp; FASHION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</si>
  <si>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体育及旅游休闲用品,医药保健品及医疗器械,家具,家用电器,照明产品,电子电气产品,餐厨用具</t>
    </r>
  </si>
  <si>
    <t/>
    <r>
      <rPr>
        <u/>
        <sz val="10.5"/>
        <color theme="10"/>
        <rFont val="Calibri"/>
        <family val="2"/>
      </rPr>
      <t>leonco@ms19.hinet.net</t>
    </r>
  </si>
  <si>
    <t/>
    <r>
      <rPr>
        <u/>
        <sz val="10.5"/>
        <color theme="10"/>
        <rFont val="Calibri"/>
        <family val="2"/>
      </rPr>
      <t>jhara@premiereq.com</t>
    </r>
  </si>
  <si>
    <t/>
    <r>
      <rPr>
        <u/>
        <sz val="10.5"/>
        <color theme="10"/>
        <rFont val="Calibri"/>
        <family val="2"/>
      </rPr>
      <t>http://www.premiereq.com</t>
    </r>
  </si>
  <si>
    <t/>
    <r>
      <rPr>
        <u/>
        <sz val="10.5"/>
        <color theme="10"/>
        <rFont val="Calibri"/>
        <family val="2"/>
      </rPr>
      <t xml:space="preserve">PREMIER RESTAURANT EQUIPMENT</t>
    </r>
  </si>
  <si>
    <t/>
    <r>
      <rPr>
        <u/>
        <sz val="10.5"/>
        <color theme="10"/>
        <rFont val="Calibri"/>
        <family val="2"/>
      </rPr>
      <t>RHEITA-KRAUTKRAEMER</t>
    </r>
  </si>
  <si>
    <t/>
    <r>
      <rPr>
        <u/>
        <sz val="10.5"/>
        <color theme="10"/>
        <rFont val="Calibri"/>
        <family val="2"/>
      </rPr>
      <t>info@rheita.com</t>
    </r>
  </si>
  <si>
    <t/>
    <r>
      <rPr>
        <u/>
        <sz val="10.5"/>
        <color theme="10"/>
        <rFont val="Calibri"/>
        <family val="2"/>
      </rPr>
      <t>http://www.rheita.com</t>
    </r>
  </si>
  <si>
    <t/>
    <r>
      <rPr>
        <u/>
        <sz val="10.5"/>
        <color theme="10"/>
        <rFont val="Calibri"/>
        <family val="2"/>
      </rPr>
      <t>http://www.coralwave.com</t>
    </r>
  </si>
  <si>
    <t/>
    <r>
      <rPr>
        <u/>
        <sz val="10.5"/>
        <color theme="10"/>
        <rFont val="Calibri"/>
        <family val="2"/>
      </rPr>
      <t xml:space="preserve">APPLIANCE SERVICE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</si>
  <si>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体育及旅游休闲用品,其他,医药保健品及医疗器械,家具,家用电器,工艺陶瓷,照明产品,玩具,玻璃工艺品,箱包,鞋,食品,餐厨用具</t>
    </r>
  </si>
  <si>
    <t/>
    <r>
      <rPr>
        <u/>
        <sz val="10.5"/>
        <color theme="10"/>
        <rFont val="Calibri"/>
        <family val="2"/>
      </rPr>
      <t>douglas@coralwave.com</t>
    </r>
  </si>
  <si>
    <t/>
    <r>
      <rPr>
        <u/>
        <sz val="10.5"/>
        <color theme="10"/>
        <rFont val="Calibri"/>
        <family val="2"/>
      </rPr>
      <t>brian@chupwo.com</t>
    </r>
  </si>
  <si>
    <t/>
    <r>
      <rPr>
        <u/>
        <sz val="10.5"/>
        <color theme="10"/>
        <rFont val="Calibri"/>
        <family val="2"/>
      </rPr>
      <t xml:space="preserve">CHIP WO INDUSTRIAL</t>
    </r>
  </si>
  <si>
    <t/>
    <r>
      <rPr>
        <u/>
        <sz val="10.5"/>
        <color theme="10"/>
        <rFont val="Calibri"/>
        <family val="2"/>
      </rPr>
      <t>http://www.chupwo.com</t>
    </r>
  </si>
  <si>
    <t/>
    <r>
      <rPr>
        <u/>
        <sz val="10.5"/>
        <color theme="10"/>
        <rFont val="Calibri"/>
        <family val="2"/>
      </rPr>
      <t xml:space="preserve">MAC S NO 2 INC A DIVISSION OF SEVEN MILE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</si>
  <si>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个人护理用具,其他,医药保健品及医疗器械,大型机械及设备,家具,家用电器,照明产品,鞋,餐厨用具</t>
    </r>
  </si>
  <si>
    <t/>
    <r>
      <rPr>
        <u/>
        <sz val="10.5"/>
        <color theme="10"/>
        <rFont val="Calibri"/>
        <family val="2"/>
      </rPr>
      <t>sevenmileent@aol.com</t>
    </r>
  </si>
  <si>
    <t/>
    <r>
      <rPr>
        <u/>
        <sz val="10.5"/>
        <color theme="10"/>
        <rFont val="Calibri"/>
        <family val="2"/>
      </rPr>
      <t>BERCATO</t>
    </r>
  </si>
  <si>
    <t/>
    <r>
      <rPr>
        <u/>
        <sz val="10.5"/>
        <color theme="10"/>
        <rFont val="Calibri"/>
        <family val="2"/>
      </rPr>
      <t>http://www.bercato.se</t>
    </r>
  </si>
  <si>
    <t/>
    <r>
      <rPr>
        <u/>
        <sz val="10.5"/>
        <color theme="10"/>
        <rFont val="Calibri"/>
        <family val="2"/>
      </rPr>
      <t>pierre@bercato.se</t>
    </r>
  </si>
  <si>
    <t/>
    <r>
      <rPr>
        <u/>
        <sz val="10.5"/>
        <color theme="10"/>
        <rFont val="Calibri"/>
        <family val="2"/>
      </rPr>
      <t xml:space="preserve">GADE EBBESEN</t>
    </r>
  </si>
  <si>
    <t/>
    <r>
      <rPr>
        <u/>
        <sz val="10.5"/>
        <color theme="10"/>
        <rFont val="Calibri"/>
        <family val="2"/>
      </rPr>
      <t xml:space="preserve">KNW TRADE</t>
    </r>
  </si>
  <si>
    <t/>
    <r>
      <rPr>
        <u/>
        <sz val="10.5"/>
        <color theme="10"/>
        <rFont val="Calibri"/>
        <family val="2"/>
      </rPr>
      <t>http://www.knwtrade.com</t>
    </r>
  </si>
  <si>
    <t/>
    <r>
      <rPr>
        <u/>
        <sz val="10.5"/>
        <color theme="10"/>
        <rFont val="Calibri"/>
        <family val="2"/>
      </rPr>
      <t>mani_jana@yahoo.com</t>
    </r>
  </si>
  <si>
    <t/>
    <r>
      <rPr>
        <u/>
        <sz val="10.5"/>
        <color theme="10"/>
        <rFont val="Calibri"/>
        <family val="2"/>
      </rPr>
      <t xml:space="preserve">BOIS TECHNOLOGIES (P)</t>
    </r>
  </si>
  <si>
    <t/>
    <r>
      <rPr>
        <u/>
        <sz val="10.5"/>
        <color theme="10"/>
        <rFont val="Calibri"/>
        <family val="2"/>
      </rPr>
      <t xml:space="preserve">SYS GENERAL MERCHANDISE</t>
    </r>
  </si>
  <si>
    <t/>
    <r>
      <rPr>
        <u/>
        <sz val="10.5"/>
        <color theme="10"/>
        <rFont val="Calibri"/>
        <family val="2"/>
      </rPr>
      <t>bo_sun@msn.com</t>
    </r>
  </si>
  <si>
    <t/>
    <r>
      <rPr>
        <u/>
        <sz val="10.5"/>
        <color theme="10"/>
        <rFont val="Calibri"/>
        <family val="2"/>
      </rPr>
      <t>http://www.tiger.nl</t>
    </r>
  </si>
  <si>
    <t/>
    <r>
      <rPr>
        <u/>
        <sz val="10.5"/>
        <color theme="10"/>
        <rFont val="Calibri"/>
        <family val="2"/>
      </rPr>
      <t>info@tiger.nl</t>
    </r>
  </si>
  <si>
    <t/>
    <r>
      <rPr>
        <u/>
        <sz val="10.5"/>
        <color theme="10"/>
        <rFont val="Calibri"/>
        <family val="2"/>
      </rPr>
      <t xml:space="preserve">TIGER NEDERLAND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</si>
  <si>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五金,体育及旅游休闲用品,其他,医药保健品及医疗器械,家具,工艺陶瓷,服装饰物及配件,照明产品,箱包,鞋,餐厨用具</t>
    </r>
  </si>
  <si>
    <t/>
    <r>
      <rPr>
        <u/>
        <sz val="10.5"/>
        <color theme="10"/>
        <rFont val="Calibri"/>
        <family val="2"/>
      </rPr>
      <t>kunbrown@yahoo.com</t>
    </r>
  </si>
  <si>
    <t/>
    <r>
      <rPr>
        <u/>
        <sz val="10.5"/>
        <color theme="10"/>
        <rFont val="Calibri"/>
        <family val="2"/>
      </rPr>
      <t xml:space="preserve">KUNBROWN VENTURES</t>
    </r>
  </si>
  <si>
    <t/>
    <r>
      <rPr>
        <u/>
        <sz val="10.5"/>
        <color theme="10"/>
        <rFont val="Calibri"/>
        <family val="2"/>
      </rPr>
      <t xml:space="preserve">JORDAN NARROW FABRIC</t>
    </r>
  </si>
  <si>
    <t/>
    <r>
      <rPr>
        <u/>
        <sz val="10.5"/>
        <color theme="10"/>
        <rFont val="Calibri"/>
        <family val="2"/>
      </rPr>
      <t>michel@manneh.com.jo</t>
    </r>
  </si>
  <si>
    <t/>
    <r>
      <rPr>
        <u/>
        <sz val="10.5"/>
        <color theme="10"/>
        <rFont val="Calibri"/>
        <family val="2"/>
      </rPr>
      <t>http://www.manneh.com.jo</t>
    </r>
  </si>
  <si>
    <t/>
    <r>
      <rPr>
        <u/>
        <sz val="10.5"/>
        <color theme="10"/>
        <rFont val="Calibri"/>
        <family val="2"/>
      </rPr>
      <t>http://www.nissen.jp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</si>
  <si>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其他,医药保健品及医疗器械,园林用品,家具,照明产品,玻璃工艺品,箱包,节日用品,餐厨用具</t>
    </r>
  </si>
  <si>
    <t/>
    <r>
      <rPr>
        <u/>
        <sz val="10.5"/>
        <color theme="10"/>
        <rFont val="Calibri"/>
        <family val="2"/>
      </rPr>
      <t>nagao_shoji@nissen.co</t>
    </r>
    <r>
      <t>.jp</t>
    </r>
  </si>
  <si>
    <t/>
    <r>
      <rPr>
        <u/>
        <sz val="10.5"/>
        <color theme="10"/>
        <rFont val="Calibri"/>
        <family val="2"/>
      </rPr>
      <t>NISSEN</t>
    </r>
  </si>
  <si>
    <t/>
    <r>
      <rPr>
        <u/>
        <sz val="10.5"/>
        <color theme="10"/>
        <rFont val="Calibri"/>
        <family val="2"/>
      </rPr>
      <t xml:space="preserve">NAM C KIM WHOLESALE</t>
    </r>
  </si>
  <si>
    <t/>
    <r>
      <rPr>
        <u/>
        <sz val="10.5"/>
        <color theme="10"/>
        <rFont val="Calibri"/>
        <family val="2"/>
      </rPr>
      <t>shyxkoreanboi916@aol.com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</si>
  <si>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其他,家具,家居装饰品,工艺陶瓷,照明产品,玩具,礼品及赠品,节日用品,餐厨用具</t>
    </r>
  </si>
  <si>
    <t/>
    <r>
      <rPr>
        <u/>
        <sz val="10.5"/>
        <color theme="10"/>
        <rFont val="Calibri"/>
        <family val="2"/>
      </rPr>
      <t>http://www.abc.com.sg</t>
    </r>
  </si>
  <si>
    <t/>
    <r>
      <rPr>
        <u/>
        <sz val="10.5"/>
        <color theme="10"/>
        <rFont val="Calibri"/>
        <family val="2"/>
      </rPr>
      <t xml:space="preserve">ABC INDUSTRIES(S)PTE</t>
    </r>
  </si>
  <si>
    <t/>
    <r>
      <rPr>
        <u/>
        <sz val="10.5"/>
        <color theme="10"/>
        <rFont val="Calibri"/>
        <family val="2"/>
      </rPr>
      <t>sales@abc.com.sg</t>
    </r>
  </si>
  <si>
    <t/>
    <r>
      <rPr>
        <u/>
        <sz val="10.5"/>
        <color theme="10"/>
        <rFont val="Calibri"/>
        <family val="2"/>
      </rPr>
      <t>info@stabilus.com</t>
    </r>
  </si>
  <si>
    <t/>
    <r>
      <rPr>
        <u/>
        <sz val="10.5"/>
        <color theme="10"/>
        <rFont val="Calibri"/>
        <family val="2"/>
      </rPr>
      <t>http://www.stabilus.com</t>
    </r>
  </si>
  <si>
    <t/>
    <r>
      <rPr>
        <u/>
        <sz val="10.5"/>
        <color theme="10"/>
        <rFont val="Calibri"/>
        <family val="2"/>
      </rPr>
      <t>STABILUS</t>
    </r>
  </si>
  <si>
    <t/>
    <r>
      <rPr>
        <u/>
        <sz val="10.5"/>
        <color theme="10"/>
        <rFont val="Calibri"/>
        <family val="2"/>
      </rPr>
      <t xml:space="preserve">BODOE KULDETEKNIKK</t>
    </r>
  </si>
  <si>
    <t/>
    <r>
      <rPr>
        <u/>
        <sz val="10.5"/>
        <color theme="10"/>
        <rFont val="Calibri"/>
        <family val="2"/>
      </rPr>
      <t>wechslers@aol.com</t>
    </r>
  </si>
  <si>
    <t/>
    <r>
      <rPr>
        <u/>
        <sz val="10.5"/>
        <color theme="10"/>
        <rFont val="Calibri"/>
        <family val="2"/>
      </rPr>
      <t xml:space="preserve">REULER ENTERPRISES</t>
    </r>
  </si>
  <si>
    <t/>
    <r>
      <rPr>
        <u/>
        <sz val="10.5"/>
        <color theme="10"/>
        <rFont val="Calibri"/>
        <family val="2"/>
      </rPr>
      <t>http://www.hgpcorp.net</t>
    </r>
  </si>
  <si>
    <t/>
    <r>
      <rPr>
        <u/>
        <sz val="10.5"/>
        <color theme="10"/>
        <rFont val="Calibri"/>
        <family val="2"/>
      </rPr>
      <t>wwright@hgpcorp.net</t>
    </r>
  </si>
  <si>
    <t/>
    <r>
      <rPr>
        <u/>
        <sz val="10.5"/>
        <color theme="10"/>
        <rFont val="Calibri"/>
        <family val="2"/>
      </rPr>
      <t xml:space="preserve">HOME AND GARDEN PARTY</t>
    </r>
  </si>
  <si>
    <t/>
    <r>
      <rPr>
        <u/>
        <sz val="10.5"/>
        <color theme="10"/>
        <rFont val="Calibri"/>
        <family val="2"/>
      </rPr>
      <t xml:space="preserve">SHINCHO PLASTIC</t>
    </r>
  </si>
  <si>
    <t/>
    <r>
      <rPr>
        <u/>
        <sz val="10.5"/>
        <color theme="10"/>
        <rFont val="Calibri"/>
        <family val="2"/>
      </rPr>
      <t>CHANGCHIN-INC</t>
    </r>
  </si>
  <si>
    <t/>
    <r>
      <rPr>
        <u/>
        <sz val="10.5"/>
        <color theme="10"/>
        <rFont val="Calibri"/>
        <family val="2"/>
      </rPr>
      <t>http://www.ite.net</t>
    </r>
  </si>
  <si>
    <t/>
    <r>
      <rPr>
        <u/>
        <sz val="10.5"/>
        <color theme="10"/>
        <rFont val="Calibri"/>
        <family val="2"/>
      </rPr>
      <t>linfeng@ite.net</t>
    </r>
  </si>
  <si>
    <t/>
    <r>
      <rPr>
        <u/>
        <sz val="10.5"/>
        <color theme="10"/>
        <rFont val="Calibri"/>
        <family val="2"/>
      </rPr>
      <t>shoghi@inso_ate.co</t>
    </r>
    <r>
      <t>.il</t>
    </r>
  </si>
  <si>
    <t/>
    <r>
      <rPr>
        <u/>
        <sz val="10.5"/>
        <color theme="10"/>
        <rFont val="Calibri"/>
        <family val="2"/>
      </rPr>
      <t xml:space="preserve">H SHOGHI &amp; SONS (1996)</t>
    </r>
  </si>
  <si>
    <t/>
    <r>
      <rPr>
        <u/>
        <sz val="10.5"/>
        <color theme="10"/>
        <rFont val="Calibri"/>
        <family val="2"/>
      </rPr>
      <t xml:space="preserve">ALLIANCE MERCANTILE</t>
    </r>
  </si>
  <si>
    <t/>
    <r>
      <rPr>
        <u/>
        <sz val="10.5"/>
        <color theme="10"/>
        <rFont val="Calibri"/>
        <family val="2"/>
      </rPr>
      <t>http://www.mseed.net.tw</t>
    </r>
  </si>
  <si>
    <t/>
    <r>
      <rPr>
        <u/>
        <sz val="10.5"/>
        <color theme="10"/>
        <rFont val="Calibri"/>
        <family val="2"/>
      </rPr>
      <t>aerymate@mseed.net</t>
    </r>
    <r>
      <t>.tw</t>
    </r>
  </si>
  <si>
    <t/>
    <r>
      <rPr>
        <u/>
        <sz val="10.5"/>
        <color theme="10"/>
        <rFont val="Calibri"/>
        <family val="2"/>
      </rPr>
      <t>http://www.brigitte-geschenke.de</t>
    </r>
  </si>
  <si>
    <t/>
    <r>
      <rPr>
        <u/>
        <sz val="10.5"/>
        <color theme="10"/>
        <rFont val="Calibri"/>
        <family val="2"/>
      </rPr>
      <t>BRIGITTE-GESCHENKE</t>
    </r>
  </si>
  <si>
    <t/>
    <r>
      <rPr>
        <u/>
        <sz val="10.5"/>
        <color theme="10"/>
        <rFont val="Calibri"/>
        <family val="2"/>
      </rPr>
      <t>wp@brigitte-geschenke.de</t>
    </r>
  </si>
  <si>
    <t/>
    <r>
      <rPr>
        <u/>
        <sz val="10.5"/>
        <color theme="10"/>
        <rFont val="Calibri"/>
        <family val="2"/>
      </rPr>
      <t xml:space="preserve">DADABA ENT</t>
    </r>
  </si>
  <si>
    <t/>
    <r>
      <rPr>
        <u/>
        <sz val="10.5"/>
        <color theme="10"/>
        <rFont val="Calibri"/>
        <family val="2"/>
      </rPr>
      <t xml:space="preserve">BEHR CLIMATE SYSTEMS</t>
    </r>
  </si>
  <si>
    <t/>
    <r>
      <rPr>
        <u/>
        <sz val="10.5"/>
        <color theme="10"/>
        <rFont val="Calibri"/>
        <family val="2"/>
      </rPr>
      <t xml:space="preserve">FIDUS INNREDNING</t>
    </r>
  </si>
  <si>
    <t/>
    <r>
      <rPr>
        <u/>
        <sz val="10.5"/>
        <color theme="10"/>
        <rFont val="Calibri"/>
        <family val="2"/>
      </rPr>
      <t>fidus@fidus.no</t>
    </r>
  </si>
  <si>
    <t/>
    <r>
      <rPr>
        <u/>
        <sz val="10.5"/>
        <color theme="10"/>
        <rFont val="Calibri"/>
        <family val="2"/>
      </rPr>
      <t>http://www.fidusinnredning.no</t>
    </r>
  </si>
  <si>
    <t/>
    <r>
      <rPr>
        <u/>
        <sz val="10.5"/>
        <color theme="10"/>
        <rFont val="Calibri"/>
        <family val="2"/>
      </rPr>
      <t xml:space="preserve">SOC DE TISSAGES BEAULIEU</t>
    </r>
  </si>
  <si>
    <t/>
    <r>
      <rPr>
        <u/>
        <sz val="10.5"/>
        <color theme="10"/>
        <rFont val="Calibri"/>
        <family val="2"/>
      </rPr>
      <t>tis.beaulieu@wanadoo.fr</t>
    </r>
  </si>
  <si>
    <t/>
    <r>
      <rPr>
        <u/>
        <sz val="10.5"/>
        <color theme="10"/>
        <rFont val="Calibri"/>
        <family val="2"/>
      </rPr>
      <t xml:space="preserve">GENERAL FAIR</t>
    </r>
  </si>
  <si>
    <t/>
    <r>
      <rPr>
        <u/>
        <sz val="10.5"/>
        <color theme="10"/>
        <rFont val="Calibri"/>
        <family val="2"/>
      </rPr>
      <t>contact@generalfair.com</t>
    </r>
  </si>
  <si>
    <t/>
    <r>
      <rPr>
        <u/>
        <sz val="10.5"/>
        <color theme="10"/>
        <rFont val="Calibri"/>
        <family val="2"/>
      </rPr>
      <t>http://www.generalfair.com</t>
    </r>
  </si>
  <si>
    <t/>
    <r>
      <rPr>
        <u/>
        <sz val="10.5"/>
        <color theme="10"/>
        <rFont val="Calibri"/>
        <family val="2"/>
      </rPr>
      <t>http://www.kitchenart.com</t>
    </r>
  </si>
  <si>
    <t/>
    <r>
      <rPr>
        <u/>
        <sz val="10.5"/>
        <color theme="10"/>
        <rFont val="Calibri"/>
        <family val="2"/>
      </rPr>
      <t xml:space="preserve">ROBBINS IND</t>
    </r>
  </si>
  <si>
    <t/>
    <r>
      <rPr>
        <u/>
        <sz val="10.5"/>
        <color theme="10"/>
        <rFont val="Calibri"/>
        <family val="2"/>
      </rPr>
      <t>http://www.ejourney.com</t>
    </r>
  </si>
  <si>
    <t/>
    <r>
      <rPr>
        <u/>
        <sz val="10.5"/>
        <color theme="10"/>
        <rFont val="Calibri"/>
        <family val="2"/>
      </rPr>
      <t xml:space="preserve">JACPA CERAMIC</t>
    </r>
  </si>
  <si>
    <t/>
    <r>
      <rPr>
        <u/>
        <sz val="10.5"/>
        <color theme="10"/>
        <rFont val="Calibri"/>
        <family val="2"/>
      </rPr>
      <t>jacpa@ejourney.com</t>
    </r>
  </si>
  <si>
    <t/>
    <r>
      <rPr>
        <u/>
        <sz val="10.5"/>
        <color theme="10"/>
        <rFont val="Calibri"/>
        <family val="2"/>
      </rPr>
      <t>http://www.ergomaxx.com</t>
    </r>
  </si>
  <si>
    <t/>
    <r>
      <rPr>
        <u/>
        <sz val="10.5"/>
        <color theme="10"/>
        <rFont val="Calibri"/>
        <family val="2"/>
      </rPr>
      <t>chair@eth.net</t>
    </r>
  </si>
  <si>
    <t/>
    <r>
      <rPr>
        <u/>
        <sz val="10.5"/>
        <color theme="10"/>
        <rFont val="Calibri"/>
        <family val="2"/>
      </rPr>
      <t xml:space="preserve">ERGOMAXX INDIA</t>
    </r>
  </si>
  <si>
    <t/>
    <r>
      <rPr>
        <u/>
        <sz val="10.5"/>
        <color theme="10"/>
        <rFont val="Calibri"/>
        <family val="2"/>
      </rPr>
      <t>alex@emiplastic.com</t>
    </r>
  </si>
  <si>
    <t/>
    <r>
      <rPr>
        <u/>
        <sz val="10.5"/>
        <color theme="10"/>
        <rFont val="Calibri"/>
        <family val="2"/>
      </rPr>
      <t xml:space="preserve">EMI PLASTIC</t>
    </r>
  </si>
  <si>
    <t/>
    <r>
      <rPr>
        <u/>
        <sz val="10.5"/>
        <color theme="10"/>
        <rFont val="Calibri"/>
        <family val="2"/>
      </rPr>
      <t>http://www.emiplastic.com</t>
    </r>
  </si>
  <si>
    <t/>
    <r>
      <rPr>
        <u/>
        <sz val="10.5"/>
        <color theme="10"/>
        <rFont val="Calibri"/>
        <family val="2"/>
      </rPr>
      <t>jas@sakszl.com</t>
    </r>
  </si>
  <si>
    <t/>
    <r>
      <rPr>
        <u/>
        <sz val="10.5"/>
        <color theme="10"/>
        <rFont val="Calibri"/>
        <family val="2"/>
      </rPr>
      <t xml:space="preserve">GRUPO PRIMAVERA</t>
    </r>
  </si>
  <si>
    <t/>
    <r>
      <rPr>
        <u/>
        <sz val="10.5"/>
        <color theme="10"/>
        <rFont val="Calibri"/>
        <family val="2"/>
      </rPr>
      <t>http://www.sakszl.com</t>
    </r>
  </si>
  <si>
    <t/>
    <r>
      <rPr>
        <u/>
        <sz val="10.5"/>
        <color theme="10"/>
        <rFont val="Calibri"/>
        <family val="2"/>
      </rPr>
      <t xml:space="preserve">ORIENTAL BASE INTERNATIONAL DEV</t>
    </r>
  </si>
  <si>
    <t/>
    <r>
      <rPr>
        <u/>
        <sz val="10.5"/>
        <color theme="10"/>
        <rFont val="Calibri"/>
        <family val="2"/>
      </rPr>
      <t>orientalbase@yahoo.com</t>
    </r>
  </si>
  <si>
    <t/>
    <r>
      <rPr>
        <u/>
        <sz val="10.5"/>
        <color theme="10"/>
        <rFont val="Calibri"/>
        <family val="2"/>
      </rPr>
      <t>office@sotal-win.at</t>
    </r>
  </si>
  <si>
    <t/>
    <r>
      <rPr>
        <u/>
        <sz val="10.5"/>
        <color theme="10"/>
        <rFont val="Calibri"/>
        <family val="2"/>
      </rPr>
      <t>http://www.sotal-win.at</t>
    </r>
  </si>
  <si>
    <t/>
    <r>
      <rPr>
        <u/>
        <sz val="10.5"/>
        <color theme="10"/>
        <rFont val="Calibri"/>
        <family val="2"/>
      </rPr>
      <t xml:space="preserve">SOTAL SPEISEEISMASCHINEN</t>
    </r>
  </si>
  <si>
    <t/>
    <r>
      <rPr>
        <u/>
        <sz val="10.5"/>
        <color theme="10"/>
        <rFont val="Calibri"/>
        <family val="2"/>
      </rPr>
      <t>solene@palaisdesthes.com</t>
    </r>
  </si>
  <si>
    <t/>
    <r>
      <rPr>
        <u/>
        <sz val="10.5"/>
        <color theme="10"/>
        <rFont val="Calibri"/>
        <family val="2"/>
      </rPr>
      <t>http://www.palaisdesthes.com</t>
    </r>
  </si>
  <si>
    <t/>
    <r>
      <rPr>
        <u/>
        <sz val="10.5"/>
        <color theme="10"/>
        <rFont val="Calibri"/>
        <family val="2"/>
      </rPr>
      <t xml:space="preserve">LE PALAIS DES THES</t>
    </r>
  </si>
  <si>
    <t/>
    <r>
      <rPr>
        <u/>
        <sz val="10.5"/>
        <color theme="10"/>
        <rFont val="Calibri"/>
        <family val="2"/>
      </rPr>
      <t>eckartabel@racsa.co</t>
    </r>
    <r>
      <t>.cr</t>
    </r>
  </si>
  <si>
    <t/>
    <r>
      <rPr>
        <u/>
        <sz val="10.5"/>
        <color theme="10"/>
        <rFont val="Calibri"/>
        <family val="2"/>
      </rPr>
      <t xml:space="preserve">CORPORATION FABEL</t>
    </r>
  </si>
  <si>
    <t/>
    <r>
      <rPr>
        <u/>
        <sz val="10.5"/>
        <color theme="10"/>
        <rFont val="Calibri"/>
        <family val="2"/>
      </rPr>
      <t xml:space="preserve">CLEARWATER BATHROOM &amp; KITCHEN PRODUCT LTS</t>
    </r>
  </si>
  <si>
    <t/>
    <r>
      <rPr>
        <u/>
        <sz val="10.5"/>
        <color theme="10"/>
        <rFont val="Calibri"/>
        <family val="2"/>
      </rPr>
      <t>info@clearwaterbath.co.nz</t>
    </r>
  </si>
  <si>
    <t/>
    <r>
      <rPr>
        <u/>
        <sz val="10.5"/>
        <color theme="10"/>
        <rFont val="Calibri"/>
        <family val="2"/>
      </rPr>
      <t>http://www.clearwaterbath.co.nz</t>
    </r>
  </si>
  <si>
    <t/>
    <r>
      <rPr>
        <u/>
        <sz val="10.5"/>
        <color theme="10"/>
        <rFont val="Calibri"/>
        <family val="2"/>
      </rPr>
      <t xml:space="preserve">JONYYAN S L</t>
    </r>
  </si>
  <si>
    <t/>
    <r>
      <rPr>
        <u/>
        <sz val="10.5"/>
        <color theme="10"/>
        <rFont val="Calibri"/>
        <family val="2"/>
      </rPr>
      <t>jonnyyan@hotmail.com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</si>
  <si>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五金,体育及旅游休闲用品,其他,医药保健品及医疗器械,园林用品,家用电器,家用纺织品,工艺陶瓷,照明产品,玻璃工艺品,箱包,鞋,餐厨用具</t>
    </r>
  </si>
  <si>
    <t/>
    <r>
      <rPr>
        <u/>
        <sz val="10.5"/>
        <color theme="10"/>
        <rFont val="Calibri"/>
        <family val="2"/>
      </rPr>
      <t>http://www.kingsgun.com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</si>
  <si>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体育及旅游休闲用品,其他,医药保健品及医疗器械,汽车配件,照明产品,箱包,节日用品,食品,餐厨用具</t>
    </r>
  </si>
  <si>
    <t/>
    <r>
      <rPr>
        <u/>
        <sz val="10.5"/>
        <color theme="10"/>
        <rFont val="Calibri"/>
        <family val="2"/>
      </rPr>
      <t>bj@kingsgun.com</t>
    </r>
  </si>
  <si>
    <t/>
    <r>
      <rPr>
        <u/>
        <sz val="10.5"/>
        <color theme="10"/>
        <rFont val="Calibri"/>
        <family val="2"/>
      </rPr>
      <t xml:space="preserve">BONAKA JAPAN</t>
    </r>
  </si>
  <si>
    <t/>
    <r>
      <rPr>
        <u/>
        <sz val="10.5"/>
        <color theme="10"/>
        <rFont val="Calibri"/>
        <family val="2"/>
      </rPr>
      <t>rkhadria@hotmail.com</t>
    </r>
  </si>
  <si>
    <t/>
    <r>
      <rPr>
        <u/>
        <sz val="10.5"/>
        <color theme="10"/>
        <rFont val="Calibri"/>
        <family val="2"/>
      </rPr>
      <t xml:space="preserve">D LIGHTS</t>
    </r>
  </si>
  <si>
    <t/>
    <r>
      <rPr>
        <u/>
        <sz val="10.5"/>
        <color theme="10"/>
        <rFont val="Calibri"/>
        <family val="2"/>
      </rPr>
      <t>http://www.bellevuebotanical.org</t>
    </r>
  </si>
  <si>
    <t/>
    <r>
      <rPr>
        <u/>
        <sz val="10.5"/>
        <color theme="10"/>
        <rFont val="Calibri"/>
        <family val="2"/>
      </rPr>
      <t>kahramanh@e-kolay.net</t>
    </r>
  </si>
  <si>
    <t/>
    <r>
      <rPr>
        <u/>
        <sz val="10.5"/>
        <color theme="10"/>
        <rFont val="Calibri"/>
        <family val="2"/>
      </rPr>
      <t>http://www.kahramanhediyelik.com</t>
    </r>
  </si>
  <si>
    <t/>
    <r>
      <rPr>
        <u/>
        <sz val="10.5"/>
        <color theme="10"/>
        <rFont val="Calibri"/>
        <family val="2"/>
      </rPr>
      <t xml:space="preserve">KAHRAMAN HEDIYELIK ESYA SANAYII VE TICARET LIMITED SIRKETI</t>
    </r>
  </si>
  <si>
    <t/>
    <r>
      <rPr>
        <u/>
        <sz val="10.5"/>
        <color theme="10"/>
        <rFont val="Calibri"/>
        <family val="2"/>
      </rPr>
      <t>bhasin@siren.ocn.ne.jp</t>
    </r>
  </si>
  <si>
    <t/>
    <r>
      <rPr>
        <u/>
        <sz val="10.5"/>
        <color theme="10"/>
        <rFont val="Calibri"/>
        <family val="2"/>
      </rPr>
      <t xml:space="preserve">B H P INDUSTRIES</t>
    </r>
  </si>
  <si>
    <t/>
    <r>
      <rPr>
        <u/>
        <sz val="10.5"/>
        <color theme="10"/>
        <rFont val="Calibri"/>
        <family val="2"/>
      </rPr>
      <t>http://www.siren.ocn.ne.jp</t>
    </r>
  </si>
  <si>
    <t/>
    <r>
      <rPr>
        <u/>
        <sz val="10.5"/>
        <color theme="10"/>
        <rFont val="Calibri"/>
        <family val="2"/>
      </rPr>
      <t>http://www.furnco.se</t>
    </r>
  </si>
  <si>
    <t/>
    <r>
      <rPr>
        <u/>
        <sz val="10.5"/>
        <color theme="10"/>
        <rFont val="Calibri"/>
        <family val="2"/>
      </rPr>
      <t>furnco@furnco.se</t>
    </r>
  </si>
  <si>
    <t/>
    <r>
      <rPr>
        <u/>
        <sz val="10.5"/>
        <color theme="10"/>
        <rFont val="Calibri"/>
        <family val="2"/>
      </rPr>
      <t>FURNCO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</si>
  <si>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其他,医药保健品及医疗器械,园林用品,家具,家用电器,电子消费品及信息产品,钟表眼镜,餐厨用具</t>
    </r>
  </si>
  <si>
    <t/>
    <r>
      <rPr>
        <u/>
        <sz val="10.5"/>
        <color theme="10"/>
        <rFont val="Calibri"/>
        <family val="2"/>
      </rPr>
      <t>bevhillsintl@mindspring.com</t>
    </r>
  </si>
  <si>
    <t/>
    <r>
      <rPr>
        <u/>
        <sz val="10.5"/>
        <color theme="10"/>
        <rFont val="Calibri"/>
        <family val="2"/>
      </rPr>
      <t xml:space="preserve">BEVERLY HILLS INTERNATIONAL</t>
    </r>
  </si>
  <si>
    <t/>
    <r>
      <rPr>
        <u/>
        <sz val="10.5"/>
        <color theme="10"/>
        <rFont val="Calibri"/>
        <family val="2"/>
      </rPr>
      <t>http://www.beverlyhillsusa.com</t>
    </r>
  </si>
  <si>
    <t/>
    <r>
      <rPr>
        <u/>
        <sz val="10.5"/>
        <color theme="10"/>
        <rFont val="Calibri"/>
        <family val="2"/>
      </rPr>
      <t xml:space="preserve">BEST BUY MARKETING CHAINS</t>
    </r>
  </si>
  <si>
    <t/>
    <r>
      <rPr>
        <u/>
        <sz val="10.5"/>
        <color theme="10"/>
        <rFont val="Calibri"/>
        <family val="2"/>
      </rPr>
      <t>vickyopoku1@aol.com</t>
    </r>
  </si>
  <si>
    <t/>
    <r>
      <rPr>
        <u/>
        <sz val="10.5"/>
        <color theme="10"/>
        <rFont val="Calibri"/>
        <family val="2"/>
      </rPr>
      <t xml:space="preserve">ORCHARD INTERNATIONAL</t>
    </r>
  </si>
  <si>
    <t/>
    <r>
      <rPr>
        <u/>
        <sz val="10.5"/>
        <color theme="10"/>
        <rFont val="Calibri"/>
        <family val="2"/>
      </rPr>
      <t>LINCOLN</t>
    </r>
  </si>
  <si>
    <t/>
    <r>
      <rPr>
        <u/>
        <sz val="10.5"/>
        <color theme="10"/>
        <rFont val="Calibri"/>
        <family val="2"/>
      </rPr>
      <t>lincoln@amarnani.com</t>
    </r>
  </si>
  <si>
    <t/>
    <r>
      <rPr>
        <u/>
        <sz val="10.5"/>
        <color theme="10"/>
        <rFont val="Calibri"/>
        <family val="2"/>
      </rPr>
      <t>http://www.amarnani.com</t>
    </r>
  </si>
  <si>
    <t/>
    <r>
      <rPr>
        <u/>
        <sz val="10.5"/>
        <color theme="10"/>
        <rFont val="Calibri"/>
        <family val="2"/>
      </rPr>
      <t>http://www.chomette.co.uk</t>
    </r>
  </si>
  <si>
    <t/>
    <r>
      <rPr>
        <u/>
        <sz val="10.5"/>
        <color theme="10"/>
        <rFont val="Calibri"/>
        <family val="2"/>
      </rPr>
      <t xml:space="preserve">CHOICE COOKWARE &amp; TABLEWARE</t>
    </r>
  </si>
  <si>
    <t/>
    <r>
      <rPr>
        <u/>
        <sz val="10.5"/>
        <color theme="10"/>
        <rFont val="Calibri"/>
        <family val="2"/>
      </rPr>
      <t xml:space="preserve">IK KEE (1979) TRADING SDN</t>
    </r>
  </si>
  <si>
    <t/>
    <r>
      <rPr>
        <u/>
        <sz val="10.5"/>
        <color theme="10"/>
        <rFont val="Calibri"/>
        <family val="2"/>
      </rPr>
      <t>ikkee@streamyx.com</t>
    </r>
  </si>
  <si>
    <t/>
    <r>
      <rPr>
        <u/>
        <sz val="10.5"/>
        <color theme="10"/>
        <rFont val="Calibri"/>
        <family val="2"/>
      </rPr>
      <t>JING-YJ</t>
    </r>
  </si>
  <si>
    <t/>
    <r>
      <rPr>
        <u/>
        <sz val="10.5"/>
        <color theme="10"/>
        <rFont val="Calibri"/>
        <family val="2"/>
      </rPr>
      <t>lemon-0912@263.net</t>
    </r>
  </si>
  <si>
    <t/>
    <r>
      <rPr>
        <u/>
        <sz val="10.5"/>
        <color theme="10"/>
        <rFont val="Calibri"/>
        <family val="2"/>
      </rPr>
      <t>http://www.longwarjournal.org</t>
    </r>
  </si>
  <si>
    <t/>
    <r>
      <rPr>
        <u/>
        <sz val="10.5"/>
        <color theme="10"/>
        <rFont val="Calibri"/>
        <family val="2"/>
      </rPr>
      <t>rosen@nbip.net</t>
    </r>
  </si>
  <si>
    <t/>
    <r>
      <rPr>
        <u/>
        <sz val="10.5"/>
        <color theme="10"/>
        <rFont val="Calibri"/>
        <family val="2"/>
      </rPr>
      <t xml:space="preserve">HIGHLANDS INTERNATIONAL ====NINGBO OFFICE</t>
    </r>
  </si>
  <si>
    <t/>
    <r>
      <rPr>
        <u/>
        <sz val="10.5"/>
        <color theme="10"/>
        <rFont val="Calibri"/>
        <family val="2"/>
      </rPr>
      <t>BENNIS-ARNHEM</t>
    </r>
  </si>
  <si>
    <t/>
    <r>
      <rPr>
        <u/>
        <sz val="10.5"/>
        <color theme="10"/>
        <rFont val="Calibri"/>
        <family val="2"/>
      </rPr>
      <t>gourmentworld88@yahoo.com</t>
    </r>
    <r>
      <t>.tw</t>
    </r>
  </si>
  <si>
    <t/>
    <r>
      <rPr>
        <u/>
        <sz val="10.5"/>
        <color theme="10"/>
        <rFont val="Calibri"/>
        <family val="2"/>
      </rPr>
      <t xml:space="preserve">GOURMENT WORLD TRADE</t>
    </r>
  </si>
  <si>
    <t/>
    <r>
      <rPr>
        <u/>
        <sz val="10.5"/>
        <color theme="10"/>
        <rFont val="Calibri"/>
        <family val="2"/>
      </rPr>
      <t xml:space="preserve">PAP STAR DISPOSABLES</t>
    </r>
  </si>
  <si>
    <t/>
    <r>
      <rPr>
        <u/>
        <sz val="10.5"/>
        <color theme="10"/>
        <rFont val="Calibri"/>
        <family val="2"/>
      </rPr>
      <t>http://www.papstar.com</t>
    </r>
  </si>
  <si>
    <t/>
    <r>
      <rPr>
        <u/>
        <sz val="10.5"/>
        <color theme="10"/>
        <rFont val="Calibri"/>
        <family val="2"/>
      </rPr>
      <t xml:space="preserve">KAM YUK ENTERPRISE</t>
    </r>
  </si>
  <si>
    <t/>
    <r>
      <rPr>
        <u/>
        <sz val="10.5"/>
        <color theme="10"/>
        <rFont val="Calibri"/>
        <family val="2"/>
      </rPr>
      <t>http://www.yesyeschina.com</t>
    </r>
  </si>
  <si>
    <t/>
    <r>
      <rPr>
        <u/>
        <sz val="10.5"/>
        <color theme="10"/>
        <rFont val="Calibri"/>
        <family val="2"/>
      </rPr>
      <t>hkc@hk.linkage.net</t>
    </r>
  </si>
  <si>
    <t/>
    <r>
      <rPr>
        <u/>
        <sz val="10.5"/>
        <color theme="10"/>
        <rFont val="Calibri"/>
        <family val="2"/>
      </rPr>
      <t>al-saery@arab.net.sa</t>
    </r>
  </si>
  <si>
    <t/>
    <r>
      <rPr>
        <u/>
        <sz val="10.5"/>
        <color theme="10"/>
        <rFont val="Calibri"/>
        <family val="2"/>
      </rPr>
      <t xml:space="preserve">AL-SAERY TRADING EST</t>
    </r>
  </si>
  <si>
    <t/>
    <r>
      <rPr>
        <u/>
        <sz val="10.5"/>
        <color theme="10"/>
        <rFont val="Calibri"/>
        <family val="2"/>
      </rPr>
      <t>http://www.arab.net.sa</t>
    </r>
  </si>
  <si>
    <t/>
    <r>
      <rPr>
        <u/>
        <sz val="10.5"/>
        <color theme="10"/>
        <rFont val="Calibri"/>
        <family val="2"/>
      </rPr>
      <t xml:space="preserve">SHING FUNG TAI</t>
    </r>
  </si>
  <si>
    <t/>
    <r>
      <rPr>
        <u/>
        <sz val="10.5"/>
        <color theme="10"/>
        <rFont val="Calibri"/>
        <family val="2"/>
      </rPr>
      <t>shifunga@hotmail.com</t>
    </r>
  </si>
  <si>
    <t/>
    <r>
      <rPr>
        <u/>
        <sz val="10.5"/>
        <color theme="10"/>
        <rFont val="Calibri"/>
        <family val="2"/>
      </rPr>
      <t xml:space="preserve">ASIAN AMERICAN SOURCING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</si>
  <si>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五金,其他,医药保健品及医疗器械,家具,建筑及装饰材料,照明产品,餐厨用具</t>
    </r>
  </si>
  <si>
    <t/>
    <r>
      <rPr>
        <u/>
        <sz val="10.5"/>
        <color theme="10"/>
        <rFont val="Calibri"/>
        <family val="2"/>
      </rPr>
      <t>rshum48@hotmail.com</t>
    </r>
  </si>
  <si>
    <t/>
    <r>
      <rPr>
        <u/>
        <sz val="10.5"/>
        <color theme="10"/>
        <rFont val="Calibri"/>
        <family val="2"/>
      </rPr>
      <t>f.medina@metalostudio.com</t>
    </r>
  </si>
  <si>
    <t/>
    <r>
      <rPr>
        <u/>
        <sz val="10.5"/>
        <color theme="10"/>
        <rFont val="Calibri"/>
        <family val="2"/>
      </rPr>
      <t>http://www.metalostudio.com</t>
    </r>
  </si>
  <si>
    <t/>
    <r>
      <rPr>
        <u/>
        <sz val="10.5"/>
        <color theme="10"/>
        <rFont val="Calibri"/>
        <family val="2"/>
      </rPr>
      <t xml:space="preserve">METALO STUDIO</t>
    </r>
  </si>
  <si>
    <t/>
    <r>
      <rPr>
        <u/>
        <sz val="10.5"/>
        <color theme="10"/>
        <rFont val="Calibri"/>
        <family val="2"/>
      </rPr>
      <t>info@tecnogas.it</t>
    </r>
  </si>
  <si>
    <t/>
    <r>
      <rPr>
        <u/>
        <sz val="10.5"/>
        <color theme="10"/>
        <rFont val="Calibri"/>
        <family val="2"/>
      </rPr>
      <t>http://www.tecnogas.it</t>
    </r>
  </si>
  <si>
    <t/>
    <r>
      <rPr>
        <u/>
        <sz val="10.5"/>
        <color theme="10"/>
        <rFont val="Calibri"/>
        <family val="2"/>
      </rPr>
      <t>TECNOGAS</t>
    </r>
  </si>
  <si>
    <t/>
    <r>
      <rPr>
        <u/>
        <sz val="10.5"/>
        <color theme="10"/>
        <rFont val="Calibri"/>
        <family val="2"/>
      </rPr>
      <t xml:space="preserve">BASKET RACK</t>
    </r>
  </si>
  <si>
    <t/>
    <r>
      <rPr>
        <u/>
        <sz val="10.5"/>
        <color theme="10"/>
        <rFont val="Calibri"/>
        <family val="2"/>
      </rPr>
      <t>tannermelanie@yahoo.com</t>
    </r>
  </si>
  <si>
    <t/>
    <r>
      <rPr>
        <u/>
        <sz val="10.5"/>
        <color theme="10"/>
        <rFont val="Calibri"/>
        <family val="2"/>
      </rPr>
      <t>http://www.basketrack.com</t>
    </r>
  </si>
  <si>
    <t/>
    <r>
      <rPr>
        <u/>
        <sz val="10.5"/>
        <color theme="10"/>
        <rFont val="Calibri"/>
        <family val="2"/>
      </rPr>
      <t>atlgroep@freeler.nl</t>
    </r>
  </si>
  <si>
    <t/>
    <r>
      <rPr>
        <u/>
        <sz val="10.5"/>
        <color theme="10"/>
        <rFont val="Calibri"/>
        <family val="2"/>
      </rPr>
      <t xml:space="preserve">A T L HOLDING</t>
    </r>
  </si>
  <si>
    <t/>
    <r>
      <rPr>
        <u/>
        <sz val="10.5"/>
        <color theme="10"/>
        <rFont val="Calibri"/>
        <family val="2"/>
      </rPr>
      <t>http://www.freeler.nl</t>
    </r>
  </si>
  <si>
    <t/>
    <r>
      <rPr>
        <u/>
        <sz val="10.5"/>
        <color theme="10"/>
        <rFont val="Calibri"/>
        <family val="2"/>
      </rPr>
      <t xml:space="preserve">AKESUKIT EXPRESS AND TRAVEL</t>
    </r>
  </si>
  <si>
    <t/>
    <r>
      <rPr>
        <u/>
        <sz val="10.5"/>
        <color theme="10"/>
        <rFont val="Calibri"/>
        <family val="2"/>
      </rPr>
      <t>http://www.thailand.com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</si>
  <si>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体育及旅游休闲用品,其他,化工产品,医药保健品及医疗器械,大型机械及设备,家用纺织品,工艺陶瓷,照明产品,玻璃工艺品,箱包,钟表眼镜,鞋,食品,餐厨用具</t>
    </r>
  </si>
  <si>
    <t/>
    <r>
      <rPr>
        <u/>
        <sz val="10.5"/>
        <color theme="10"/>
        <rFont val="Calibri"/>
        <family val="2"/>
      </rPr>
      <t>akesukit@thailand.com</t>
    </r>
  </si>
  <si>
    <t/>
    <r>
      <rPr>
        <u/>
        <sz val="10.5"/>
        <color theme="10"/>
        <rFont val="Calibri"/>
        <family val="2"/>
      </rPr>
      <t>http://www.novasanit.fr</t>
    </r>
  </si>
  <si>
    <t/>
    <r>
      <rPr>
        <u/>
        <sz val="10.5"/>
        <color theme="10"/>
        <rFont val="Calibri"/>
        <family val="2"/>
      </rPr>
      <t>NOVASANIT</t>
    </r>
  </si>
  <si>
    <t/>
    <r>
      <rPr>
        <u/>
        <sz val="10.5"/>
        <color theme="10"/>
        <rFont val="Calibri"/>
        <family val="2"/>
      </rPr>
      <t>novasanit@novasanit.fr</t>
    </r>
  </si>
  <si>
    <t/>
    <r>
      <rPr>
        <u/>
        <sz val="10.5"/>
        <color theme="10"/>
        <rFont val="Calibri"/>
        <family val="2"/>
      </rPr>
      <t>TAKEDA</t>
    </r>
  </si>
  <si>
    <t/>
    <r>
      <rPr>
        <u/>
        <sz val="10.5"/>
        <color theme="10"/>
        <rFont val="Calibri"/>
        <family val="2"/>
      </rPr>
      <t>dongfang@po3.synapse.ne.jp</t>
    </r>
  </si>
  <si>
    <t/>
    <r>
      <rPr>
        <u/>
        <sz val="10.5"/>
        <color theme="10"/>
        <rFont val="Calibri"/>
        <family val="2"/>
      </rPr>
      <t>http://www.mxn.mesh.ne.jp</t>
    </r>
  </si>
  <si>
    <t/>
    <r>
      <rPr>
        <u/>
        <sz val="10.5"/>
        <color theme="10"/>
        <rFont val="Calibri"/>
        <family val="2"/>
      </rPr>
      <t>http://www.thebaggyofficial.com</t>
    </r>
  </si>
  <si>
    <t/>
    <r>
      <rPr>
        <u/>
        <sz val="10.5"/>
        <color theme="10"/>
        <rFont val="Calibri"/>
        <family val="2"/>
      </rPr>
      <t>baggy@skynet.be</t>
    </r>
  </si>
  <si>
    <t/>
    <r>
      <rPr>
        <u/>
        <sz val="10.5"/>
        <color theme="10"/>
        <rFont val="Calibri"/>
        <family val="2"/>
      </rPr>
      <t>BAGGY</t>
    </r>
  </si>
  <si>
    <t/>
    <r>
      <rPr>
        <u/>
        <sz val="10.5"/>
        <color theme="10"/>
        <rFont val="Calibri"/>
        <family val="2"/>
      </rPr>
      <t>http://www.planomolding.com</t>
    </r>
  </si>
  <si>
    <t/>
    <r>
      <rPr>
        <u/>
        <sz val="10.5"/>
        <color theme="10"/>
        <rFont val="Calibri"/>
        <family val="2"/>
      </rPr>
      <t xml:space="preserve">PLANO MOLDING</t>
    </r>
  </si>
  <si>
    <t/>
    <r>
      <rPr>
        <u/>
        <sz val="10.5"/>
        <color theme="10"/>
        <rFont val="Calibri"/>
        <family val="2"/>
      </rPr>
      <t>elippman@planomolding.com</t>
    </r>
  </si>
  <si>
    <t/>
    <r>
      <rPr>
        <u/>
        <sz val="10.5"/>
        <color theme="10"/>
        <rFont val="Calibri"/>
        <family val="2"/>
      </rPr>
      <t>ctis_group@hotmail.com</t>
    </r>
  </si>
  <si>
    <t/>
    <r>
      <rPr>
        <u/>
        <sz val="10.5"/>
        <color theme="10"/>
        <rFont val="Calibri"/>
        <family val="2"/>
      </rPr>
      <t xml:space="preserve">CTIS GROUP</t>
    </r>
  </si>
  <si>
    <t/>
    <r>
      <rPr>
        <u/>
        <sz val="10.5"/>
        <color theme="10"/>
        <rFont val="Calibri"/>
        <family val="2"/>
      </rPr>
      <t>http://www.ctisgroup.com</t>
    </r>
  </si>
  <si>
    <t/>
    <r>
      <rPr>
        <u/>
        <sz val="10.5"/>
        <color theme="10"/>
        <rFont val="Calibri"/>
        <family val="2"/>
      </rPr>
      <t>cparisi@netvigator.com</t>
    </r>
  </si>
  <si>
    <t/>
    <r>
      <rPr>
        <u/>
        <sz val="10.5"/>
        <color theme="10"/>
        <rFont val="Calibri"/>
        <family val="2"/>
      </rPr>
      <t xml:space="preserve">IN STYLE SEATING</t>
    </r>
  </si>
  <si>
    <t/>
    <r>
      <rPr>
        <u/>
        <sz val="10.5"/>
        <color theme="10"/>
        <rFont val="Calibri"/>
        <family val="2"/>
      </rPr>
      <t>http://www.hntour.net</t>
    </r>
  </si>
  <si>
    <t/>
    <r>
      <rPr>
        <u/>
        <sz val="10.5"/>
        <color theme="10"/>
        <rFont val="Calibri"/>
        <family val="2"/>
      </rPr>
      <t>webmaster@hntour.net</t>
    </r>
  </si>
  <si>
    <t/>
    <r>
      <rPr>
        <u/>
        <sz val="10.5"/>
        <color theme="10"/>
        <rFont val="Calibri"/>
        <family val="2"/>
      </rPr>
      <t xml:space="preserve">HAENAEM TRAVEL</t>
    </r>
  </si>
  <si>
    <t/>
    <r>
      <rPr>
        <u/>
        <sz val="10.5"/>
        <color theme="10"/>
        <rFont val="Calibri"/>
        <family val="2"/>
      </rPr>
      <t>astrabon@singnet.com.sg</t>
    </r>
  </si>
  <si>
    <t/>
    <r>
      <rPr>
        <u/>
        <sz val="10.5"/>
        <color theme="10"/>
        <rFont val="Calibri"/>
        <family val="2"/>
      </rPr>
      <t xml:space="preserve">ASTRABON (S)</t>
    </r>
  </si>
  <si>
    <t/>
    <r>
      <rPr>
        <u/>
        <sz val="10.5"/>
        <color theme="10"/>
        <rFont val="Calibri"/>
        <family val="2"/>
      </rPr>
      <t>ALSHOWIHDI</t>
    </r>
  </si>
  <si>
    <t/>
    <r>
      <rPr>
        <u/>
        <sz val="10.5"/>
        <color theme="10"/>
        <rFont val="Calibri"/>
        <family val="2"/>
      </rPr>
      <t>http://www.taj-online.com</t>
    </r>
  </si>
  <si>
    <t/>
    <r>
      <rPr>
        <u/>
        <sz val="10.5"/>
        <color theme="10"/>
        <rFont val="Calibri"/>
        <family val="2"/>
      </rPr>
      <t>taj.woodscherer@t-online.de</t>
    </r>
  </si>
  <si>
    <t/>
    <r>
      <rPr>
        <u/>
        <sz val="10.5"/>
        <color theme="10"/>
        <rFont val="Calibri"/>
        <family val="2"/>
      </rPr>
      <t xml:space="preserve">WOOD &amp; SCHERER GBR</t>
    </r>
  </si>
  <si>
    <t/>
    <r>
      <rPr>
        <u/>
        <sz val="10.5"/>
        <color theme="10"/>
        <rFont val="Calibri"/>
        <family val="2"/>
      </rPr>
      <t xml:space="preserve">FRANK SHOPPING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</si>
  <si>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体育及旅游休闲用品,医药保健品及医疗器械,家用纺织品,玻璃工艺品,鞋,餐厨用具</t>
    </r>
  </si>
  <si>
    <t/>
    <r>
      <rPr>
        <u/>
        <sz val="10.5"/>
        <color theme="10"/>
        <rFont val="Calibri"/>
        <family val="2"/>
      </rPr>
      <t>frankmcmoli@yahoo.com</t>
    </r>
  </si>
  <si>
    <t/>
    <r>
      <rPr>
        <u/>
        <sz val="10.5"/>
        <color theme="10"/>
        <rFont val="Calibri"/>
        <family val="2"/>
      </rPr>
      <t>http://www.alusa.cl</t>
    </r>
  </si>
  <si>
    <t/>
    <r>
      <rPr>
        <u/>
        <sz val="10.5"/>
        <color theme="10"/>
        <rFont val="Calibri"/>
        <family val="2"/>
      </rPr>
      <t>ALUSA</t>
    </r>
  </si>
  <si>
    <t/>
    <r>
      <rPr>
        <u/>
        <sz val="10.5"/>
        <color theme="10"/>
        <rFont val="Calibri"/>
        <family val="2"/>
      </rPr>
      <t>http://www.advedge.com</t>
    </r>
  </si>
  <si>
    <t/>
    <r>
      <rPr>
        <u/>
        <sz val="10.5"/>
        <color theme="10"/>
        <rFont val="Calibri"/>
        <family val="2"/>
      </rPr>
      <t>donroe@advedge.com</t>
    </r>
  </si>
  <si>
    <t/>
    <r>
      <rPr>
        <u/>
        <sz val="10.5"/>
        <color theme="10"/>
        <rFont val="Calibri"/>
        <family val="2"/>
      </rPr>
      <t xml:space="preserve">ADVERTISING EDGE</t>
    </r>
  </si>
  <si>
    <t/>
    <r>
      <rPr>
        <u/>
        <sz val="10.5"/>
        <color theme="10"/>
        <rFont val="Calibri"/>
        <family val="2"/>
      </rPr>
      <t xml:space="preserve">F A I M</t>
    </r>
  </si>
  <si>
    <t/>
    <r>
      <rPr>
        <u/>
        <sz val="10.5"/>
        <color theme="10"/>
        <rFont val="Calibri"/>
        <family val="2"/>
      </rPr>
      <t>faimsnc@libero.it</t>
    </r>
  </si>
  <si>
    <t/>
    <r>
      <rPr>
        <u/>
        <sz val="10.5"/>
        <color theme="10"/>
        <rFont val="Calibri"/>
        <family val="2"/>
      </rPr>
      <t>eric.boin@remycointreau.com</t>
    </r>
  </si>
  <si>
    <t/>
    <r>
      <rPr>
        <u/>
        <sz val="10.5"/>
        <color theme="10"/>
        <rFont val="Calibri"/>
        <family val="2"/>
      </rPr>
      <t>http://www.remycointreau.com</t>
    </r>
  </si>
  <si>
    <t/>
    <r>
      <rPr>
        <u/>
        <sz val="10.5"/>
        <color theme="10"/>
        <rFont val="Calibri"/>
        <family val="2"/>
      </rPr>
      <t xml:space="preserve">CHAMPAGNES P &amp; C HEIDSIECK</t>
    </r>
  </si>
  <si>
    <t/>
    <r>
      <rPr>
        <u/>
        <sz val="10.5"/>
        <color theme="10"/>
        <rFont val="Calibri"/>
        <family val="2"/>
      </rPr>
      <t>http://www.softhome.net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</si>
  <si>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卫浴设备,大型机械及设备,家具,家居装饰品,家用电器,家用纺织品,建筑及装饰材料,照明产品,玩具,玻璃工艺品,电子消费品及信息产品,箱包,节日用品,鞋,食品,餐厨用具</t>
    </r>
  </si>
  <si>
    <t/>
    <r>
      <rPr>
        <u/>
        <sz val="10.5"/>
        <color theme="10"/>
        <rFont val="Calibri"/>
        <family val="2"/>
      </rPr>
      <t>antonchu@softhome.net</t>
    </r>
  </si>
  <si>
    <t/>
    <r>
      <rPr>
        <u/>
        <sz val="10.5"/>
        <color theme="10"/>
        <rFont val="Calibri"/>
        <family val="2"/>
      </rPr>
      <t xml:space="preserve">A ANAT</t>
    </r>
  </si>
  <si>
    <t/>
    <r>
      <rPr>
        <u/>
        <sz val="10.5"/>
        <color theme="10"/>
        <rFont val="Calibri"/>
        <family val="2"/>
      </rPr>
      <t>http://www.almostnewandnew.com</t>
    </r>
  </si>
  <si>
    <t/>
    <r>
      <rPr>
        <u/>
        <sz val="10.5"/>
        <color theme="10"/>
        <rFont val="Calibri"/>
        <family val="2"/>
      </rPr>
      <t>almstnew@aol.com</t>
    </r>
  </si>
  <si>
    <t/>
    <r>
      <rPr>
        <u/>
        <sz val="10.5"/>
        <color theme="10"/>
        <rFont val="Calibri"/>
        <family val="2"/>
      </rPr>
      <t xml:space="preserve">ALMOST NEW &amp; NEW RESTAURANT</t>
    </r>
  </si>
  <si>
    <t/>
    <r>
      <rPr>
        <u/>
        <sz val="10.5"/>
        <color theme="10"/>
        <rFont val="Calibri"/>
        <family val="2"/>
      </rPr>
      <t xml:space="preserve">AL MAIMOON HOUSEHOLD EQUIPMENT TRADING</t>
    </r>
  </si>
  <si>
    <t/>
    <r>
      <rPr>
        <u/>
        <sz val="10.5"/>
        <color theme="10"/>
        <rFont val="Calibri"/>
        <family val="2"/>
      </rPr>
      <t>http://www.maimoonhousehold.com</t>
    </r>
  </si>
  <si>
    <t/>
    <r>
      <rPr>
        <u/>
        <sz val="10.5"/>
        <color theme="10"/>
        <rFont val="Calibri"/>
        <family val="2"/>
      </rPr>
      <t>maimoon_household@yahoo.co.uk</t>
    </r>
  </si>
  <si>
    <t/>
    <r>
      <rPr>
        <u/>
        <sz val="10.5"/>
        <color theme="10"/>
        <rFont val="Calibri"/>
        <family val="2"/>
      </rPr>
      <t>new-toys@163.com</t>
    </r>
  </si>
  <si>
    <t/>
    <r>
      <rPr>
        <u/>
        <sz val="10.5"/>
        <color theme="10"/>
        <rFont val="Calibri"/>
        <family val="2"/>
      </rPr>
      <t xml:space="preserve">FUJILINK NATIONAL</t>
    </r>
  </si>
  <si>
    <t/>
    <r>
      <rPr>
        <u/>
        <sz val="10.5"/>
        <color theme="10"/>
        <rFont val="Calibri"/>
        <family val="2"/>
      </rPr>
      <t xml:space="preserve">KM INTER-MARKETING SDN</t>
    </r>
  </si>
  <si>
    <t/>
    <r>
      <rPr>
        <u/>
        <sz val="10.5"/>
        <color theme="10"/>
        <rFont val="Calibri"/>
        <family val="2"/>
      </rPr>
      <t>kminter88@hotmail.com</t>
    </r>
  </si>
  <si>
    <t/>
    <r>
      <rPr>
        <u/>
        <sz val="10.5"/>
        <color theme="10"/>
        <rFont val="Calibri"/>
        <family val="2"/>
      </rPr>
      <t xml:space="preserve">R T R SALES AGENCY</t>
    </r>
  </si>
  <si>
    <t/>
    <r>
      <rPr>
        <u/>
        <sz val="10.5"/>
        <color theme="10"/>
        <rFont val="Calibri"/>
        <family val="2"/>
      </rPr>
      <t>http://www.zoom.co.uk</t>
    </r>
  </si>
  <si>
    <t/>
    <r>
      <rPr>
        <u/>
        <sz val="10.5"/>
        <color theme="10"/>
        <rFont val="Calibri"/>
        <family val="2"/>
      </rPr>
      <t>crossleyrtr@zoom.co.uk</t>
    </r>
  </si>
  <si>
    <t/>
    <r>
      <rPr>
        <u/>
        <sz val="10.5"/>
        <color theme="10"/>
        <rFont val="Calibri"/>
        <family val="2"/>
      </rPr>
      <t xml:space="preserve">HALWANI TRADING</t>
    </r>
  </si>
  <si>
    <t/>
    <r>
      <rPr>
        <u/>
        <sz val="10.5"/>
        <color theme="10"/>
        <rFont val="Calibri"/>
        <family val="2"/>
      </rPr>
      <t>issamnas@dm.net</t>
    </r>
    <r>
      <t>.lb</t>
    </r>
  </si>
  <si>
    <t/>
    <r>
      <rPr>
        <u/>
        <sz val="10.5"/>
        <color theme="10"/>
        <rFont val="Calibri"/>
        <family val="2"/>
      </rPr>
      <t>http://www.b6.dk</t>
    </r>
  </si>
  <si>
    <t/>
    <r>
      <rPr>
        <u/>
        <sz val="10.5"/>
        <color theme="10"/>
        <rFont val="Calibri"/>
        <family val="2"/>
      </rPr>
      <t>b6@b6.dk</t>
    </r>
  </si>
  <si>
    <t/>
    <r>
      <rPr>
        <u/>
        <sz val="10.5"/>
        <color theme="10"/>
        <rFont val="Calibri"/>
        <family val="2"/>
      </rPr>
      <t>B6</t>
    </r>
  </si>
  <si>
    <t/>
    <r>
      <rPr>
        <u/>
        <sz val="10.5"/>
        <color theme="10"/>
        <rFont val="Calibri"/>
        <family val="2"/>
      </rPr>
      <t xml:space="preserve">SILK ROAD ASSOCIATES</t>
    </r>
  </si>
  <si>
    <t/>
    <r>
      <rPr>
        <u/>
        <sz val="10.5"/>
        <color theme="10"/>
        <rFont val="Calibri"/>
        <family val="2"/>
      </rPr>
      <t>morton@silkroadassociates.com</t>
    </r>
  </si>
  <si>
    <t/>
    <r>
      <rPr>
        <u/>
        <sz val="10.5"/>
        <color theme="10"/>
        <rFont val="Calibri"/>
        <family val="2"/>
      </rPr>
      <t>http://www.silkroadassociates.com</t>
    </r>
  </si>
  <si>
    <t/>
    <r>
      <rPr>
        <u/>
        <sz val="10.5"/>
        <color theme="10"/>
        <rFont val="Calibri"/>
        <family val="2"/>
      </rPr>
      <t>http://www.jackalopesf.com</t>
    </r>
  </si>
  <si>
    <t/>
    <r>
      <rPr>
        <u/>
        <sz val="10.5"/>
        <color theme="10"/>
        <rFont val="Calibri"/>
        <family val="2"/>
      </rPr>
      <t>JACKALOPE</t>
    </r>
  </si>
  <si>
    <t/>
    <r>
      <rPr>
        <u/>
        <sz val="10.5"/>
        <color theme="10"/>
        <rFont val="Calibri"/>
        <family val="2"/>
      </rPr>
      <t>pat@jackalopesf.com</t>
    </r>
  </si>
  <si>
    <t/>
    <r>
      <rPr>
        <u/>
        <sz val="10.5"/>
        <color theme="10"/>
        <rFont val="Calibri"/>
        <family val="2"/>
      </rPr>
      <t>CREALOGOS</t>
    </r>
  </si>
  <si>
    <t/>
    <r>
      <rPr>
        <u/>
        <sz val="10.5"/>
        <color theme="10"/>
        <rFont val="Calibri"/>
        <family val="2"/>
      </rPr>
      <t>marie.vermeire@crealogos.be</t>
    </r>
  </si>
  <si>
    <t/>
    <r>
      <rPr>
        <u/>
        <sz val="10.5"/>
        <color theme="10"/>
        <rFont val="Calibri"/>
        <family val="2"/>
      </rPr>
      <t>http://www.crealogos.be</t>
    </r>
  </si>
  <si>
    <t/>
    <r>
      <rPr>
        <u/>
        <sz val="10.5"/>
        <color theme="10"/>
        <rFont val="Calibri"/>
        <family val="2"/>
      </rPr>
      <t xml:space="preserve">CIA COM ALIMENTACAO MAQUINAS U</t>
    </r>
  </si>
  <si>
    <t/>
    <r>
      <rPr>
        <u/>
        <sz val="10.5"/>
        <color theme="10"/>
        <rFont val="Calibri"/>
        <family val="2"/>
      </rPr>
      <t>iamtattat@hotmail.com</t>
    </r>
  </si>
  <si>
    <t/>
    <r>
      <rPr>
        <u/>
        <sz val="10.5"/>
        <color theme="10"/>
        <rFont val="Calibri"/>
        <family val="2"/>
      </rPr>
      <t>damo@soundslikehome.com.au</t>
    </r>
  </si>
  <si>
    <t/>
    <r>
      <rPr>
        <u/>
        <sz val="10.5"/>
        <color theme="10"/>
        <rFont val="Calibri"/>
        <family val="2"/>
      </rPr>
      <t>http://www.soundslikehome.com.au</t>
    </r>
  </si>
  <si>
    <t/>
    <r>
      <rPr>
        <u/>
        <sz val="10.5"/>
        <color theme="10"/>
        <rFont val="Calibri"/>
        <family val="2"/>
      </rPr>
      <t xml:space="preserve">SOUNDS LIKE HOME</t>
    </r>
  </si>
  <si>
    <t/>
    <r>
      <rPr>
        <u/>
        <sz val="10.5"/>
        <color theme="10"/>
        <rFont val="Calibri"/>
        <family val="2"/>
      </rPr>
      <t>PARADAISE</t>
    </r>
  </si>
  <si>
    <t/>
    <r>
      <rPr>
        <u/>
        <sz val="10.5"/>
        <color theme="10"/>
        <rFont val="Calibri"/>
        <family val="2"/>
      </rPr>
      <t>keley20002000@yahoo.com</t>
    </r>
  </si>
  <si>
    <t/>
    <r>
      <rPr>
        <u/>
        <sz val="10.5"/>
        <color theme="10"/>
        <rFont val="Calibri"/>
        <family val="2"/>
      </rPr>
      <t>supercitymnl@yahoo.com</t>
    </r>
  </si>
  <si>
    <t/>
    <r>
      <rPr>
        <u/>
        <sz val="10.5"/>
        <color theme="10"/>
        <rFont val="Calibri"/>
        <family val="2"/>
      </rPr>
      <t xml:space="preserve">LILAND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</si>
  <si>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体育及旅游休闲用品,其他,医药保健品及医疗器械,家具,家居用品,建筑及装饰材料,玻璃工艺品,电子消费品及信息产品,鞋,餐厨用具</t>
    </r>
  </si>
  <si>
    <t/>
    <r>
      <rPr>
        <u/>
        <sz val="10.5"/>
        <color theme="10"/>
        <rFont val="Calibri"/>
        <family val="2"/>
      </rPr>
      <t>anthony@dbentoby.com</t>
    </r>
  </si>
  <si>
    <t/>
    <r>
      <rPr>
        <u/>
        <sz val="10.5"/>
        <color theme="10"/>
        <rFont val="Calibri"/>
        <family val="2"/>
      </rPr>
      <t>http://www.dbentoby.com</t>
    </r>
  </si>
  <si>
    <t/>
    <r>
      <rPr>
        <u/>
        <sz val="10.5"/>
        <color theme="10"/>
        <rFont val="Calibri"/>
        <family val="2"/>
      </rPr>
      <t xml:space="preserve">D BEN-TOBY</t>
    </r>
  </si>
  <si>
    <t/>
    <r>
      <rPr>
        <u/>
        <sz val="10.5"/>
        <color theme="10"/>
        <rFont val="Calibri"/>
        <family val="2"/>
      </rPr>
      <t>swinkkk@mail.cscoms.com</t>
    </r>
  </si>
  <si>
    <t/>
    <r>
      <rPr>
        <u/>
        <sz val="10.5"/>
        <color theme="10"/>
        <rFont val="Calibri"/>
        <family val="2"/>
      </rPr>
      <t>http://www.mail.cscoms.com</t>
    </r>
  </si>
  <si>
    <t/>
    <r>
      <rPr>
        <u/>
        <sz val="10.5"/>
        <color theme="10"/>
        <rFont val="Calibri"/>
        <family val="2"/>
      </rPr>
      <t xml:space="preserve">999 TEXTILE</t>
    </r>
  </si>
  <si>
    <t/>
    <r>
      <rPr>
        <u/>
        <sz val="10.5"/>
        <color theme="10"/>
        <rFont val="Calibri"/>
        <family val="2"/>
      </rPr>
      <t>h2028@ms16.hinet.net</t>
    </r>
  </si>
  <si>
    <t/>
    <r>
      <rPr>
        <u/>
        <sz val="10.5"/>
        <color theme="10"/>
        <rFont val="Calibri"/>
        <family val="2"/>
      </rPr>
      <t xml:space="preserve">E CHY DEVELOPMENT</t>
    </r>
  </si>
  <si>
    <t/>
    <r>
      <rPr>
        <u/>
        <sz val="10.5"/>
        <color theme="10"/>
        <rFont val="Calibri"/>
        <family val="2"/>
      </rPr>
      <t xml:space="preserve">PIKE PLACE GIFTS</t>
    </r>
  </si>
  <si>
    <t/>
    <r>
      <rPr>
        <u/>
        <sz val="10.5"/>
        <color theme="10"/>
        <rFont val="Calibri"/>
        <family val="2"/>
      </rPr>
      <t>telme48482@yahoo.com</t>
    </r>
  </si>
  <si>
    <t/>
    <r>
      <rPr>
        <u/>
        <sz val="10.5"/>
        <color theme="10"/>
        <rFont val="Calibri"/>
        <family val="2"/>
      </rPr>
      <t xml:space="preserve">BROWNING CANADA SPORTS LTD /LTEE</t>
    </r>
  </si>
  <si>
    <t/>
    <r>
      <rPr>
        <u/>
        <sz val="10.5"/>
        <color theme="10"/>
        <rFont val="Calibri"/>
        <family val="2"/>
      </rPr>
      <t xml:space="preserve">BERJAYA STEEEL PRODUCT SDN</t>
    </r>
  </si>
  <si>
    <t/>
    <r>
      <rPr>
        <u/>
        <sz val="10.5"/>
        <color theme="10"/>
        <rFont val="Calibri"/>
        <family val="2"/>
      </rPr>
      <t>ckem@tm.net.my</t>
    </r>
  </si>
  <si>
    <t/>
    <r>
      <rPr>
        <u/>
        <sz val="10.5"/>
        <color theme="10"/>
        <rFont val="Calibri"/>
        <family val="2"/>
      </rPr>
      <t>http://www.berjaya-steel.com.my</t>
    </r>
  </si>
  <si>
    <t/>
    <r>
      <rPr>
        <u/>
        <sz val="10.5"/>
        <color theme="10"/>
        <rFont val="Calibri"/>
        <family val="2"/>
      </rPr>
      <t xml:space="preserve">BOKKEN A S</t>
    </r>
  </si>
  <si>
    <t/>
    <r>
      <rPr>
        <u/>
        <sz val="10.5"/>
        <color theme="10"/>
        <rFont val="Calibri"/>
        <family val="2"/>
      </rPr>
      <t>http://www.bokken.no</t>
    </r>
  </si>
  <si>
    <t/>
    <r>
      <rPr>
        <u/>
        <sz val="10.5"/>
        <color theme="10"/>
        <rFont val="Calibri"/>
        <family val="2"/>
      </rPr>
      <t>bokken@bokken.no</t>
    </r>
  </si>
  <si>
    <t/>
    <r>
      <rPr>
        <u/>
        <sz val="10.5"/>
        <color theme="10"/>
        <rFont val="Calibri"/>
        <family val="2"/>
      </rPr>
      <t>http://www.fordcohk.com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</si>
  <si>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其他,医药保健品及医疗器械,家具,家居装饰品,家用电器,工艺陶瓷,玻璃工艺品,餐厨用具</t>
    </r>
  </si>
  <si>
    <t/>
    <r>
      <rPr>
        <u/>
        <sz val="10.5"/>
        <color theme="10"/>
        <rFont val="Calibri"/>
        <family val="2"/>
      </rPr>
      <t>info@fordcohk.com</t>
    </r>
  </si>
  <si>
    <t/>
    <r>
      <rPr>
        <u/>
        <sz val="10.5"/>
        <color theme="10"/>
        <rFont val="Calibri"/>
        <family val="2"/>
      </rPr>
      <t xml:space="preserve">FORDCO INTERNATIONAL</t>
    </r>
  </si>
  <si>
    <t/>
    <r>
      <rPr>
        <u/>
        <sz val="10.5"/>
        <color theme="10"/>
        <rFont val="Calibri"/>
        <family val="2"/>
      </rPr>
      <t>http://www.sundaypaint.co.jp</t>
    </r>
  </si>
  <si>
    <t/>
    <r>
      <rPr>
        <u/>
        <sz val="10.5"/>
        <color theme="10"/>
        <rFont val="Calibri"/>
        <family val="2"/>
      </rPr>
      <t xml:space="preserve">SUNDAY PAINT</t>
    </r>
  </si>
  <si>
    <t/>
    <r>
      <rPr>
        <u/>
        <sz val="10.5"/>
        <color theme="10"/>
        <rFont val="Calibri"/>
        <family val="2"/>
      </rPr>
      <t>jrahm@cox.net</t>
    </r>
  </si>
  <si>
    <t/>
    <r>
      <rPr>
        <u/>
        <sz val="10.5"/>
        <color theme="10"/>
        <rFont val="Calibri"/>
        <family val="2"/>
      </rPr>
      <t xml:space="preserve">CCR MARKETING</t>
    </r>
  </si>
  <si>
    <t/>
    <r>
      <rPr>
        <u/>
        <sz val="10.5"/>
        <color theme="10"/>
        <rFont val="Calibri"/>
        <family val="2"/>
      </rPr>
      <t>dufau-france@wanadoo.fr</t>
    </r>
  </si>
  <si>
    <t/>
    <r>
      <rPr>
        <u/>
        <sz val="10.5"/>
        <color theme="10"/>
        <rFont val="Calibri"/>
        <family val="2"/>
      </rPr>
      <t xml:space="preserve">MAISON DUFAU AMEUBLEMENT</t>
    </r>
  </si>
  <si>
    <t/>
    <r>
      <rPr>
        <u/>
        <sz val="10.5"/>
        <color theme="10"/>
        <rFont val="Calibri"/>
        <family val="2"/>
      </rPr>
      <t xml:space="preserve">GOLDEN FASHION ENTERPRISE</t>
    </r>
  </si>
  <si>
    <t/>
    <r>
      <rPr>
        <u/>
        <sz val="10.5"/>
        <color theme="10"/>
        <rFont val="Calibri"/>
        <family val="2"/>
      </rPr>
      <t>peer@info.com.ph</t>
    </r>
  </si>
  <si>
    <t/>
    <r>
      <rPr>
        <u/>
        <sz val="10.5"/>
        <color theme="10"/>
        <rFont val="Calibri"/>
        <family val="2"/>
      </rPr>
      <t xml:space="preserve">EVE COMMUNICATION</t>
    </r>
  </si>
  <si>
    <t/>
    <r>
      <rPr>
        <u/>
        <sz val="10.5"/>
        <color theme="10"/>
        <rFont val="Calibri"/>
        <family val="2"/>
      </rPr>
      <t>http://www.evecom.ma</t>
    </r>
  </si>
  <si>
    <t/>
    <r>
      <rPr>
        <u/>
        <sz val="10.5"/>
        <color theme="10"/>
        <rFont val="Calibri"/>
        <family val="2"/>
      </rPr>
      <t>t.dibs@evecom.ma</t>
    </r>
  </si>
  <si>
    <t/>
    <r>
      <rPr>
        <u/>
        <sz val="10.5"/>
        <color theme="10"/>
        <rFont val="Calibri"/>
        <family val="2"/>
      </rPr>
      <t xml:space="preserve">ARNOS AUSTRALIA</t>
    </r>
  </si>
  <si>
    <t/>
    <r>
      <rPr>
        <u/>
        <sz val="10.5"/>
        <color theme="10"/>
        <rFont val="Calibri"/>
        <family val="2"/>
      </rPr>
      <t>http://www.arnos.com.au</t>
    </r>
  </si>
  <si>
    <t/>
    <r>
      <rPr>
        <u/>
        <sz val="10.5"/>
        <color theme="10"/>
        <rFont val="Calibri"/>
        <family val="2"/>
      </rPr>
      <t>fine_reach@mail.hongkong.com</t>
    </r>
  </si>
  <si>
    <t/>
    <r>
      <rPr>
        <u/>
        <sz val="10.5"/>
        <color theme="10"/>
        <rFont val="Calibri"/>
        <family val="2"/>
      </rPr>
      <t xml:space="preserve">FINE RECAH ENTERPRISE</t>
    </r>
  </si>
  <si>
    <t/>
    <r>
      <rPr>
        <u/>
        <sz val="10.5"/>
        <color theme="10"/>
        <rFont val="Calibri"/>
        <family val="2"/>
      </rPr>
      <t>andy@tfchen.com</t>
    </r>
    <r>
      <t>.tw</t>
    </r>
  </si>
  <si>
    <t/>
    <r>
      <rPr>
        <u/>
        <sz val="10.5"/>
        <color theme="10"/>
        <rFont val="Calibri"/>
        <family val="2"/>
      </rPr>
      <t>http://www.tfchen.com.tw</t>
    </r>
  </si>
  <si>
    <t/>
    <r>
      <rPr>
        <u/>
        <sz val="10.5"/>
        <color theme="10"/>
        <rFont val="Calibri"/>
        <family val="2"/>
      </rPr>
      <t xml:space="preserve">SPREADING INTERNATIONAL</t>
    </r>
  </si>
  <si>
    <t/>
    <r>
      <rPr>
        <u/>
        <sz val="10.5"/>
        <color theme="10"/>
        <rFont val="Calibri"/>
        <family val="2"/>
      </rPr>
      <t xml:space="preserve">MICHIGAN TRADE &amp; INVESTMENT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</si>
  <si>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个人护理用具,五金,其他,化工产品,医药保健品及医疗器械,家具,家用电器,照明产品,玻璃工艺品,节日用品,钟表眼镜,食品,餐厨用具</t>
    </r>
  </si>
  <si>
    <t/>
    <r>
      <rPr>
        <u/>
        <sz val="10.5"/>
        <color theme="10"/>
        <rFont val="Calibri"/>
        <family val="2"/>
      </rPr>
      <t>emarisad@yahoo.com</t>
    </r>
  </si>
  <si>
    <t/>
    <r>
      <rPr>
        <u/>
        <sz val="10.5"/>
        <color theme="10"/>
        <rFont val="Calibri"/>
        <family val="2"/>
      </rPr>
      <t xml:space="preserve">FAMILY CLOTHING</t>
    </r>
  </si>
  <si>
    <t/>
    <r>
      <rPr>
        <u/>
        <sz val="10.5"/>
        <color theme="10"/>
        <rFont val="Calibri"/>
        <family val="2"/>
      </rPr>
      <t>dhawans@bellsouth.net</t>
    </r>
  </si>
  <si>
    <t/>
    <r>
      <rPr>
        <u/>
        <sz val="10.5"/>
        <color theme="10"/>
        <rFont val="Calibri"/>
        <family val="2"/>
      </rPr>
      <t>http://www.abletrade.net</t>
    </r>
  </si>
  <si>
    <t/>
    <r>
      <rPr>
        <u/>
        <sz val="10.5"/>
        <color theme="10"/>
        <rFont val="Calibri"/>
        <family val="2"/>
      </rPr>
      <t>senyee@hotmail.com</t>
    </r>
  </si>
  <si>
    <t/>
    <r>
      <rPr>
        <u/>
        <sz val="10.5"/>
        <color theme="10"/>
        <rFont val="Calibri"/>
        <family val="2"/>
      </rPr>
      <t xml:space="preserve">
SAUDARA SALES AND SERVICES SDN</t>
    </r>
  </si>
  <si>
    <t/>
    <r>
      <rPr>
        <u/>
        <sz val="10.5"/>
        <color theme="10"/>
        <rFont val="Calibri"/>
        <family val="2"/>
      </rPr>
      <t xml:space="preserve">BIG SWALLOW</t>
    </r>
  </si>
  <si>
    <t/>
    <r>
      <rPr>
        <u/>
        <sz val="10.5"/>
        <color theme="10"/>
        <rFont val="Calibri"/>
        <family val="2"/>
      </rPr>
      <t>KYVAS</t>
    </r>
  </si>
  <si>
    <t/>
    <r>
      <rPr>
        <u/>
        <sz val="10.5"/>
        <color theme="10"/>
        <rFont val="Calibri"/>
        <family val="2"/>
      </rPr>
      <t>chum2@kyvas.com</t>
    </r>
  </si>
  <si>
    <t/>
    <r>
      <rPr>
        <u/>
        <sz val="10.5"/>
        <color theme="10"/>
        <rFont val="Calibri"/>
        <family val="2"/>
      </rPr>
      <t>http://www.kyvas.com</t>
    </r>
  </si>
  <si>
    <t/>
    <r>
      <rPr>
        <u/>
        <sz val="10.5"/>
        <color theme="10"/>
        <rFont val="Calibri"/>
        <family val="2"/>
      </rPr>
      <t xml:space="preserve">PT ADICITA PERKASA MANDIRI</t>
    </r>
  </si>
  <si>
    <t/>
    <r>
      <rPr>
        <u/>
        <sz val="10.5"/>
        <color theme="10"/>
        <rFont val="Calibri"/>
        <family val="2"/>
      </rPr>
      <t>adicita_p_m@yahoo.com</t>
    </r>
  </si>
  <si>
    <t/>
    <r>
      <rPr>
        <u/>
        <sz val="10.5"/>
        <color theme="10"/>
        <rFont val="Calibri"/>
        <family val="2"/>
      </rPr>
      <t>http://www.todaytex.com</t>
    </r>
  </si>
  <si>
    <t/>
    <r>
      <rPr>
        <u/>
        <sz val="10.5"/>
        <color theme="10"/>
        <rFont val="Calibri"/>
        <family val="2"/>
      </rPr>
      <t>http://www.dickomat.se</t>
    </r>
  </si>
  <si>
    <t/>
    <r>
      <rPr>
        <u/>
        <sz val="10.5"/>
        <color theme="10"/>
        <rFont val="Calibri"/>
        <family val="2"/>
      </rPr>
      <t xml:space="preserve">SVENSKA DRICKOMAT</t>
    </r>
  </si>
  <si>
    <t/>
    <r>
      <rPr>
        <u/>
        <sz val="10.5"/>
        <color theme="10"/>
        <rFont val="Calibri"/>
        <family val="2"/>
      </rPr>
      <t>info@dickomat.se</t>
    </r>
  </si>
  <si>
    <t/>
    <r>
      <rPr>
        <u/>
        <sz val="10.5"/>
        <color theme="10"/>
        <rFont val="Calibri"/>
        <family val="2"/>
      </rPr>
      <t xml:space="preserve">SHAH GIFT CENTRE</t>
    </r>
  </si>
  <si>
    <t/>
    <r>
      <rPr>
        <u/>
        <sz val="10.5"/>
        <color theme="10"/>
        <rFont val="Calibri"/>
        <family val="2"/>
      </rPr>
      <t>m_samla2k@hotmail.com</t>
    </r>
  </si>
  <si>
    <t/>
    <r>
      <rPr>
        <u/>
        <sz val="10.5"/>
        <color theme="10"/>
        <rFont val="Calibri"/>
        <family val="2"/>
      </rPr>
      <t>OSONO</t>
    </r>
  </si>
  <si>
    <t/>
    <r>
      <rPr>
        <u/>
        <sz val="10.5"/>
        <color theme="10"/>
        <rFont val="Calibri"/>
        <family val="2"/>
      </rPr>
      <t xml:space="preserve">FUNG LIN WAH ENTERPRISE</t>
    </r>
  </si>
  <si>
    <t/>
    <r>
      <rPr>
        <u/>
        <sz val="10.5"/>
        <color theme="10"/>
        <rFont val="Calibri"/>
        <family val="2"/>
      </rPr>
      <t>flwco@netvigator.com</t>
    </r>
  </si>
  <si>
    <t/>
    <r>
      <rPr>
        <u/>
        <sz val="10.5"/>
        <color theme="10"/>
        <rFont val="Calibri"/>
        <family val="2"/>
      </rPr>
      <t xml:space="preserve">KATRIN BJ SDN</t>
    </r>
  </si>
  <si>
    <t/>
    <r>
      <rPr>
        <u/>
        <sz val="10.5"/>
        <color theme="10"/>
        <rFont val="Calibri"/>
        <family val="2"/>
      </rPr>
      <t>http://www.katrinbj.com</t>
    </r>
  </si>
  <si>
    <t/>
    <r>
      <rPr>
        <u/>
        <sz val="10.5"/>
        <color theme="10"/>
        <rFont val="Calibri"/>
        <family val="2"/>
      </rPr>
      <t>kbjsb@katrinbj.com</t>
    </r>
  </si>
  <si>
    <t/>
    <r>
      <rPr>
        <u/>
        <sz val="10.5"/>
        <color theme="10"/>
        <rFont val="Calibri"/>
        <family val="2"/>
      </rPr>
      <t xml:space="preserve">D NACSON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</si>
  <si>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其他,医药保健品及医疗器械,家具,家居用品,家居装饰品,家用纺织品,玻璃工艺品,节日用品,餐厨用具</t>
    </r>
  </si>
  <si>
    <t/>
    <r>
      <rPr>
        <u/>
        <sz val="10.5"/>
        <color theme="10"/>
        <rFont val="Calibri"/>
        <family val="2"/>
      </rPr>
      <t>zhengminhua@hotmail.com</t>
    </r>
  </si>
  <si>
    <t/>
    <r>
      <rPr>
        <u/>
        <sz val="10.5"/>
        <color theme="10"/>
        <rFont val="Calibri"/>
        <family val="2"/>
      </rPr>
      <t>http://www.newkingstonfashion.com</t>
    </r>
  </si>
  <si>
    <t/>
    <r>
      <rPr>
        <u/>
        <sz val="10.5"/>
        <color theme="10"/>
        <rFont val="Calibri"/>
        <family val="2"/>
      </rPr>
      <t xml:space="preserve">NEW KINGSTON FASHIONS</t>
    </r>
  </si>
  <si>
    <t/>
    <r>
      <rPr>
        <u/>
        <sz val="10.5"/>
        <color theme="10"/>
        <rFont val="Calibri"/>
        <family val="2"/>
      </rPr>
      <t>aldoco@netvigator.com</t>
    </r>
  </si>
  <si>
    <t/>
    <r>
      <rPr>
        <u/>
        <sz val="10.5"/>
        <color theme="10"/>
        <rFont val="Calibri"/>
        <family val="2"/>
      </rPr>
      <t>ALDO</t>
    </r>
  </si>
  <si>
    <t/>
    <r>
      <rPr>
        <u/>
        <sz val="10.5"/>
        <color theme="10"/>
        <rFont val="Calibri"/>
        <family val="2"/>
      </rPr>
      <t>BATTELE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</si>
  <si>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体育及旅游休闲用品,办公文具,医药保健品及医疗器械,家具,玻璃工艺品,箱包,鞋,食品,餐厨用具</t>
    </r>
  </si>
  <si>
    <t/>
    <r>
      <rPr>
        <u/>
        <sz val="10.5"/>
        <color theme="10"/>
        <rFont val="Calibri"/>
        <family val="2"/>
      </rPr>
      <t>rafeekeddin817@hotmail.com</t>
    </r>
  </si>
  <si>
    <t/>
    <r>
      <rPr>
        <u/>
        <sz val="10.5"/>
        <color theme="10"/>
        <rFont val="Calibri"/>
        <family val="2"/>
      </rPr>
      <t>http://www.global-advantage-llc.com</t>
    </r>
  </si>
  <si>
    <t/>
    <r>
      <rPr>
        <u/>
        <sz val="10.5"/>
        <color theme="10"/>
        <rFont val="Calibri"/>
        <family val="2"/>
      </rPr>
      <t>kerry@global-advantage-llc.com</t>
    </r>
  </si>
  <si>
    <t/>
    <r>
      <rPr>
        <u/>
        <sz val="10.5"/>
        <color theme="10"/>
        <rFont val="Calibri"/>
        <family val="2"/>
      </rPr>
      <t xml:space="preserve">GLOBAL ADVANTAGE</t>
    </r>
  </si>
  <si>
    <t/>
    <r>
      <rPr>
        <u/>
        <sz val="10.5"/>
        <color theme="10"/>
        <rFont val="Calibri"/>
        <family val="2"/>
      </rPr>
      <t>http://www.trendenco.nl</t>
    </r>
  </si>
  <si>
    <t/>
    <r>
      <rPr>
        <u/>
        <sz val="10.5"/>
        <color theme="10"/>
        <rFont val="Calibri"/>
        <family val="2"/>
      </rPr>
      <t>jspenkelink@trendenco.nl</t>
    </r>
  </si>
  <si>
    <t/>
    <r>
      <rPr>
        <u/>
        <sz val="10.5"/>
        <color theme="10"/>
        <rFont val="Calibri"/>
        <family val="2"/>
      </rPr>
      <t xml:space="preserve">TREND &amp;</t>
    </r>
  </si>
  <si>
    <t/>
    <r>
      <rPr>
        <u/>
        <sz val="10.5"/>
        <color theme="10"/>
        <rFont val="Calibri"/>
        <family val="2"/>
      </rPr>
      <t>marchilos@hotmail.com</t>
    </r>
  </si>
  <si>
    <t/>
    <r>
      <rPr>
        <u/>
        <sz val="10.5"/>
        <color theme="10"/>
        <rFont val="Calibri"/>
        <family val="2"/>
      </rPr>
      <t xml:space="preserve">MARCHILO INTERNATIONAL NIG</t>
    </r>
  </si>
  <si>
    <t/>
    <r>
      <rPr>
        <u/>
        <sz val="10.5"/>
        <color theme="10"/>
        <rFont val="Calibri"/>
        <family val="2"/>
      </rPr>
      <t xml:space="preserve">FANTASY TRADING</t>
    </r>
  </si>
  <si>
    <t/>
    <r>
      <rPr>
        <u/>
        <sz val="10.5"/>
        <color theme="10"/>
        <rFont val="Calibri"/>
        <family val="2"/>
      </rPr>
      <t>fangerencia@epm.net.co</t>
    </r>
  </si>
  <si>
    <t/>
    <r>
      <rPr>
        <u/>
        <sz val="10.5"/>
        <color theme="10"/>
        <rFont val="Calibri"/>
        <family val="2"/>
      </rPr>
      <t>http://www.epm.net.co</t>
    </r>
  </si>
  <si>
    <t/>
    <r>
      <rPr>
        <u/>
        <sz val="10.5"/>
        <color theme="10"/>
        <rFont val="Calibri"/>
        <family val="2"/>
      </rPr>
      <t>http://www.imperialfashion.com</t>
    </r>
  </si>
  <si>
    <t/>
    <r>
      <rPr>
        <u/>
        <sz val="10.5"/>
        <color theme="10"/>
        <rFont val="Calibri"/>
        <family val="2"/>
      </rPr>
      <t>shuchiu@hkbn.net</t>
    </r>
  </si>
  <si>
    <t/>
    <r>
      <rPr>
        <u/>
        <sz val="10.5"/>
        <color theme="10"/>
        <rFont val="Calibri"/>
        <family val="2"/>
      </rPr>
      <t>IMPERIAL</t>
    </r>
  </si>
  <si>
    <t/>
    <r>
      <rPr>
        <u/>
        <sz val="10.5"/>
        <color theme="10"/>
        <rFont val="Calibri"/>
        <family val="2"/>
      </rPr>
      <t>http://www.oman.com.tw</t>
    </r>
  </si>
  <si>
    <t/>
    <r>
      <rPr>
        <u/>
        <sz val="10.5"/>
        <color theme="10"/>
        <rFont val="Calibri"/>
        <family val="2"/>
      </rPr>
      <t xml:space="preserve">OMAN CUTLERY</t>
    </r>
  </si>
  <si>
    <t/>
    <r>
      <rPr>
        <u/>
        <sz val="10.5"/>
        <color theme="10"/>
        <rFont val="Calibri"/>
        <family val="2"/>
      </rPr>
      <t>michelle@oman.com</t>
    </r>
    <r>
      <t>.tw</t>
    </r>
  </si>
  <si>
    <t/>
    <r>
      <rPr>
        <u/>
        <sz val="10.5"/>
        <color theme="10"/>
        <rFont val="Calibri"/>
        <family val="2"/>
      </rPr>
      <t>http://www.ta-petro.com</t>
    </r>
  </si>
  <si>
    <t/>
    <r>
      <rPr>
        <u/>
        <sz val="10.5"/>
        <color theme="10"/>
        <rFont val="Calibri"/>
        <family val="2"/>
      </rPr>
      <t xml:space="preserve">TA OR</t>
    </r>
  </si>
  <si>
    <t/>
    <r>
      <rPr>
        <u/>
        <sz val="10.5"/>
        <color theme="10"/>
        <rFont val="Calibri"/>
        <family val="2"/>
      </rPr>
      <t>http://www.melkman.nl</t>
    </r>
  </si>
  <si>
    <t/>
    <r>
      <rPr>
        <u/>
        <sz val="10.5"/>
        <color theme="10"/>
        <rFont val="Calibri"/>
        <family val="2"/>
      </rPr>
      <t>melkman@melkman.nl</t>
    </r>
  </si>
  <si>
    <t/>
    <r>
      <rPr>
        <u/>
        <sz val="10.5"/>
        <color theme="10"/>
        <rFont val="Calibri"/>
        <family val="2"/>
      </rPr>
      <t xml:space="preserve">MELKMAN &amp; ZN BV W</t>
    </r>
  </si>
  <si>
    <t/>
    <r>
      <rPr>
        <u/>
        <sz val="10.5"/>
        <color theme="10"/>
        <rFont val="Calibri"/>
        <family val="2"/>
      </rPr>
      <t>noll@eircom.net</t>
    </r>
  </si>
  <si>
    <t/>
    <r>
      <rPr>
        <u/>
        <sz val="10.5"/>
        <color theme="10"/>
        <rFont val="Calibri"/>
        <family val="2"/>
      </rPr>
      <t xml:space="preserve">SEAMUS DURACK MANUFACTURING</t>
    </r>
  </si>
  <si>
    <t/>
    <r>
      <rPr>
        <u/>
        <sz val="10.5"/>
        <color theme="10"/>
        <rFont val="Calibri"/>
        <family val="2"/>
      </rPr>
      <t>MEDISERVE</t>
    </r>
  </si>
  <si>
    <t/>
    <r>
      <rPr>
        <u/>
        <sz val="10.5"/>
        <color theme="10"/>
        <rFont val="Calibri"/>
        <family val="2"/>
      </rPr>
      <t>jakumabor@msn.com</t>
    </r>
  </si>
  <si>
    <t/>
    <r>
      <rPr>
        <u/>
        <sz val="10.5"/>
        <color theme="10"/>
        <rFont val="Calibri"/>
        <family val="2"/>
      </rPr>
      <t>http://www.mediserve.info</t>
    </r>
  </si>
  <si>
    <t/>
    <r>
      <rPr>
        <u/>
        <sz val="10.5"/>
        <color theme="10"/>
        <rFont val="Calibri"/>
        <family val="2"/>
      </rPr>
      <t xml:space="preserve">ART COLLECTION</t>
    </r>
  </si>
  <si>
    <t/>
    <r>
      <rPr>
        <u/>
        <sz val="10.5"/>
        <color theme="10"/>
        <rFont val="Calibri"/>
        <family val="2"/>
      </rPr>
      <t>raul@vairo.com</t>
    </r>
  </si>
  <si>
    <t/>
    <r>
      <rPr>
        <u/>
        <sz val="10.5"/>
        <color theme="10"/>
        <rFont val="Calibri"/>
        <family val="2"/>
      </rPr>
      <t>http://www.vairo.com</t>
    </r>
  </si>
  <si>
    <t/>
    <r>
      <rPr>
        <u/>
        <sz val="10.5"/>
        <color theme="10"/>
        <rFont val="Calibri"/>
        <family val="2"/>
      </rPr>
      <t xml:space="preserve">DISTRIBUIDORA PUIG CHILE LIMITADA</t>
    </r>
  </si>
  <si>
    <t/>
    <r>
      <rPr>
        <u/>
        <sz val="10.5"/>
        <color theme="10"/>
        <rFont val="Calibri"/>
        <family val="2"/>
      </rPr>
      <t>i-key@china.com</t>
    </r>
  </si>
  <si>
    <t/>
    <r>
      <rPr>
        <u/>
        <sz val="10.5"/>
        <color theme="10"/>
        <rFont val="Calibri"/>
        <family val="2"/>
      </rPr>
      <t xml:space="preserve">I-KEY INDUSTRIAL (HK)</t>
    </r>
  </si>
  <si>
    <t/>
    <r>
      <rPr>
        <u/>
        <sz val="10.5"/>
        <color theme="10"/>
        <rFont val="Calibri"/>
        <family val="2"/>
      </rPr>
      <t xml:space="preserve">SHIN IL TRADE</t>
    </r>
  </si>
  <si>
    <t/>
    <r>
      <rPr>
        <u/>
        <sz val="10.5"/>
        <color theme="10"/>
        <rFont val="Calibri"/>
        <family val="2"/>
      </rPr>
      <t>http://www.global-exports.co.za</t>
    </r>
  </si>
  <si>
    <t/>
    <r>
      <rPr>
        <u/>
        <sz val="10.5"/>
        <color theme="10"/>
        <rFont val="Calibri"/>
        <family val="2"/>
      </rPr>
      <t>info@global-export.co</t>
    </r>
    <r>
      <t>.za</t>
    </r>
  </si>
  <si>
    <t/>
    <r>
      <rPr>
        <u/>
        <sz val="10.5"/>
        <color theme="10"/>
        <rFont val="Calibri"/>
        <family val="2"/>
      </rPr>
      <t xml:space="preserve">GLOBAL IMPORTS / EXPORTS</t>
    </r>
  </si>
  <si>
    <t/>
    <r>
      <rPr>
        <u/>
        <sz val="10.5"/>
        <color theme="10"/>
        <rFont val="Calibri"/>
        <family val="2"/>
      </rPr>
      <t xml:space="preserve">ETERNAL BLAZE ENTERPRISE</t>
    </r>
  </si>
  <si>
    <t/>
    <r>
      <rPr>
        <u/>
        <sz val="10.5"/>
        <color theme="10"/>
        <rFont val="Calibri"/>
        <family val="2"/>
      </rPr>
      <t>dickson@eternal-blaze.com</t>
    </r>
  </si>
  <si>
    <t/>
    <r>
      <rPr>
        <u/>
        <sz val="10.5"/>
        <color theme="10"/>
        <rFont val="Calibri"/>
        <family val="2"/>
      </rPr>
      <t>http://www.eternal-blaze.com</t>
    </r>
  </si>
  <si>
    <t/>
    <r>
      <rPr>
        <u/>
        <sz val="10.5"/>
        <color theme="10"/>
        <rFont val="Calibri"/>
        <family val="2"/>
      </rPr>
      <t>http://www.cookking.com</t>
    </r>
  </si>
  <si>
    <t/>
    <r>
      <rPr>
        <u/>
        <sz val="10.5"/>
        <color theme="10"/>
        <rFont val="Calibri"/>
        <family val="2"/>
      </rPr>
      <t>info@cookking.com</t>
    </r>
  </si>
  <si>
    <t/>
    <r>
      <rPr>
        <u/>
        <sz val="10.5"/>
        <color theme="10"/>
        <rFont val="Calibri"/>
        <family val="2"/>
      </rPr>
      <t>BERGEN</t>
    </r>
  </si>
  <si>
    <t/>
    <r>
      <rPr>
        <u/>
        <sz val="10.5"/>
        <color theme="10"/>
        <rFont val="Calibri"/>
        <family val="2"/>
      </rPr>
      <t xml:space="preserve">JACK ENTERPRISE</t>
    </r>
  </si>
  <si>
    <t/>
    <r>
      <rPr>
        <u/>
        <sz val="10.5"/>
        <color theme="10"/>
        <rFont val="Calibri"/>
        <family val="2"/>
      </rPr>
      <t>http://www.jackautomations.com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</si>
  <si>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其他,医药保健品及医疗器械,家具,家用纺织品,照明产品,玻璃工艺品,箱包,餐厨用具</t>
    </r>
  </si>
  <si>
    <t/>
    <r>
      <rPr>
        <u/>
        <sz val="10.5"/>
        <color theme="10"/>
        <rFont val="Calibri"/>
        <family val="2"/>
      </rPr>
      <t>louisbot202@37.com</t>
    </r>
  </si>
  <si>
    <t/>
    <r>
      <rPr>
        <u/>
        <sz val="10.5"/>
        <color theme="10"/>
        <rFont val="Calibri"/>
        <family val="2"/>
      </rPr>
      <t>http://www.ikea.fi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</si>
  <si>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办公文具,卫浴设备,家具,家用纺织品,工艺陶瓷,照明产品,玩具,玻璃工艺品,礼品及赠品,编织及藤铁工艺品,餐厨用具</t>
    </r>
  </si>
  <si>
    <t/>
    <r>
      <rPr>
        <u/>
        <sz val="10.5"/>
        <color theme="10"/>
        <rFont val="Calibri"/>
        <family val="2"/>
      </rPr>
      <t>IKEA</t>
    </r>
  </si>
  <si>
    <t/>
    <r>
      <rPr>
        <u/>
        <sz val="10.5"/>
        <color theme="10"/>
        <rFont val="Calibri"/>
        <family val="2"/>
      </rPr>
      <t>kraftland@eth.net</t>
    </r>
  </si>
  <si>
    <t/>
    <r>
      <rPr>
        <u/>
        <sz val="10.5"/>
        <color theme="10"/>
        <rFont val="Calibri"/>
        <family val="2"/>
      </rPr>
      <t xml:space="preserve">KRSFT LAND (INDIA)</t>
    </r>
  </si>
  <si>
    <t/>
    <r>
      <rPr>
        <u/>
        <sz val="10.5"/>
        <color theme="10"/>
        <rFont val="Calibri"/>
        <family val="2"/>
      </rPr>
      <t xml:space="preserve">SUNBEAM ELECTRONIC(P)</t>
    </r>
  </si>
  <si>
    <t/>
    <r>
      <rPr>
        <u/>
        <sz val="10.5"/>
        <color theme="10"/>
        <rFont val="Calibri"/>
        <family val="2"/>
      </rPr>
      <t>abl@ndb.vsnl.net.in</t>
    </r>
  </si>
  <si>
    <t/>
    <r>
      <rPr>
        <u/>
        <sz val="10.5"/>
        <color theme="10"/>
        <rFont val="Calibri"/>
        <family val="2"/>
      </rPr>
      <t>http://www.resineadamoli.it</t>
    </r>
  </si>
  <si>
    <t/>
    <r>
      <rPr>
        <u/>
        <sz val="10.5"/>
        <color theme="10"/>
        <rFont val="Calibri"/>
        <family val="2"/>
      </rPr>
      <t>adamoli@resineadamoli.it</t>
    </r>
  </si>
  <si>
    <t/>
    <r>
      <rPr>
        <u/>
        <sz val="10.5"/>
        <color theme="10"/>
        <rFont val="Calibri"/>
        <family val="2"/>
      </rPr>
      <t xml:space="preserve">RESINE SINTETICHE ADAMOLI</t>
    </r>
  </si>
  <si>
    <t/>
    <r>
      <rPr>
        <u/>
        <sz val="10.5"/>
        <color theme="10"/>
        <rFont val="Calibri"/>
        <family val="2"/>
      </rPr>
      <t>http://www.heres.fi</t>
    </r>
  </si>
  <si>
    <t/>
    <r>
      <rPr>
        <u/>
        <sz val="10.5"/>
        <color theme="10"/>
        <rFont val="Calibri"/>
        <family val="2"/>
      </rPr>
      <t xml:space="preserve">OY HERES</t>
    </r>
  </si>
  <si>
    <t/>
    <r>
      <rPr>
        <u/>
        <sz val="10.5"/>
        <color theme="10"/>
        <rFont val="Calibri"/>
        <family val="2"/>
      </rPr>
      <t xml:space="preserve">AMERICAN FARMS</t>
    </r>
  </si>
  <si>
    <t/>
    <r>
      <rPr>
        <u/>
        <sz val="10.5"/>
        <color theme="10"/>
        <rFont val="Calibri"/>
        <family val="2"/>
      </rPr>
      <t>http://www.american-farms.com</t>
    </r>
  </si>
  <si>
    <t/>
    <r>
      <rPr>
        <u/>
        <sz val="10.5"/>
        <color theme="10"/>
        <rFont val="Calibri"/>
        <family val="2"/>
      </rPr>
      <t xml:space="preserve">BESTCO FUEL INJECTION PUMP SERVICE</t>
    </r>
  </si>
  <si>
    <t/>
    <r>
      <rPr>
        <u/>
        <sz val="10.5"/>
        <color theme="10"/>
        <rFont val="Calibri"/>
        <family val="2"/>
      </rPr>
      <t>bestco@pm.net.my</t>
    </r>
  </si>
  <si>
    <t/>
    <r>
      <rPr>
        <u/>
        <sz val="10.5"/>
        <color theme="10"/>
        <rFont val="Calibri"/>
        <family val="2"/>
      </rPr>
      <t>http://www.pm.net.my</t>
    </r>
  </si>
  <si>
    <t/>
    <r>
      <rPr>
        <u/>
        <sz val="10.5"/>
        <color theme="10"/>
        <rFont val="Calibri"/>
        <family val="2"/>
      </rPr>
      <t xml:space="preserve">NEW WILSON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</si>
  <si>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五金,其他,医药保健品及医疗器械,大型机械及设备,工具,工艺陶瓷,玻璃工艺品,餐厨用具</t>
    </r>
  </si>
  <si>
    <t/>
    <r>
      <rPr>
        <u/>
        <sz val="10.5"/>
        <color theme="10"/>
        <rFont val="Calibri"/>
        <family val="2"/>
      </rPr>
      <t>wilsoncz@hotmail.com</t>
    </r>
  </si>
  <si>
    <t/>
    <r>
      <rPr>
        <u/>
        <sz val="10.5"/>
        <color theme="10"/>
        <rFont val="Calibri"/>
        <family val="2"/>
      </rPr>
      <t xml:space="preserve">DAIWA SHOJI</t>
    </r>
  </si>
  <si>
    <t/>
    <r>
      <rPr>
        <u/>
        <sz val="10.5"/>
        <color theme="10"/>
        <rFont val="Calibri"/>
        <family val="2"/>
      </rPr>
      <t>b43110@mvg.biglobe.ne.jp</t>
    </r>
  </si>
  <si>
    <t/>
    <r>
      <rPr>
        <u/>
        <sz val="10.5"/>
        <color theme="10"/>
        <rFont val="Calibri"/>
        <family val="2"/>
      </rPr>
      <t>http://www.mvg.biglobe.ne.jp</t>
    </r>
  </si>
  <si>
    <t/>
    <r>
      <rPr>
        <u/>
        <sz val="10.5"/>
        <color theme="10"/>
        <rFont val="Calibri"/>
        <family val="2"/>
      </rPr>
      <t>http://www.castilian.com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</si>
  <si>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其他,医药保健品及医疗器械,家具,家居用品,家居装饰品,玻璃工艺品,电子消费品及信息产品,餐厨用具</t>
    </r>
  </si>
  <si>
    <t/>
    <r>
      <rPr>
        <u/>
        <sz val="10.5"/>
        <color theme="10"/>
        <rFont val="Calibri"/>
        <family val="2"/>
      </rPr>
      <t>castilian@castilian.com</t>
    </r>
  </si>
  <si>
    <t/>
    <r>
      <rPr>
        <u/>
        <sz val="10.5"/>
        <color theme="10"/>
        <rFont val="Calibri"/>
        <family val="2"/>
      </rPr>
      <t xml:space="preserve">CASTILIAN IMPORTS</t>
    </r>
  </si>
  <si>
    <t/>
    <r>
      <rPr>
        <u/>
        <sz val="10.5"/>
        <color theme="10"/>
        <rFont val="Calibri"/>
        <family val="2"/>
      </rPr>
      <t>EDFORT</t>
    </r>
  </si>
  <si>
    <t/>
    <r>
      <rPr>
        <u/>
        <sz val="10.5"/>
        <color theme="10"/>
        <rFont val="Calibri"/>
        <family val="2"/>
      </rPr>
      <t>edfort@edfort.com.br</t>
    </r>
  </si>
  <si>
    <t/>
    <r>
      <rPr>
        <u/>
        <sz val="10.5"/>
        <color theme="10"/>
        <rFont val="Calibri"/>
        <family val="2"/>
      </rPr>
      <t>http://www.edfort.com.br</t>
    </r>
  </si>
  <si>
    <t/>
    <r>
      <rPr>
        <u/>
        <sz val="10.5"/>
        <color theme="10"/>
        <rFont val="Calibri"/>
        <family val="2"/>
      </rPr>
      <t>http://www.sankeido.co.jp</t>
    </r>
  </si>
  <si>
    <t/>
    <r>
      <rPr>
        <u/>
        <sz val="10.5"/>
        <color theme="10"/>
        <rFont val="Calibri"/>
        <family val="2"/>
      </rPr>
      <t>info@sankeidou.co</t>
    </r>
    <r>
      <t>.jp</t>
    </r>
  </si>
  <si>
    <t/>
    <r>
      <rPr>
        <u/>
        <sz val="10.5"/>
        <color theme="10"/>
        <rFont val="Calibri"/>
        <family val="2"/>
      </rPr>
      <t xml:space="preserve">SANKEIDO SEIKA</t>
    </r>
  </si>
  <si>
    <t/>
    <r>
      <rPr>
        <u/>
        <sz val="10.5"/>
        <color theme="10"/>
        <rFont val="Calibri"/>
        <family val="2"/>
      </rPr>
      <t xml:space="preserve">SURYA STEEL</t>
    </r>
  </si>
  <si>
    <t/>
    <r>
      <rPr>
        <u/>
        <sz val="10.5"/>
        <color theme="10"/>
        <rFont val="Calibri"/>
        <family val="2"/>
      </rPr>
      <t>vishal_ratta@indialines.com</t>
    </r>
  </si>
  <si>
    <t/>
    <r>
      <rPr>
        <u/>
        <sz val="10.5"/>
        <color theme="10"/>
        <rFont val="Calibri"/>
        <family val="2"/>
      </rPr>
      <t>http://www.indialines.com</t>
    </r>
  </si>
  <si>
    <t/>
    <r>
      <rPr>
        <u/>
        <sz val="10.5"/>
        <color theme="10"/>
        <rFont val="Calibri"/>
        <family val="2"/>
      </rPr>
      <t>tathingl@netvigator.com</t>
    </r>
  </si>
  <si>
    <t/>
    <r>
      <rPr>
        <u/>
        <sz val="10.5"/>
        <color theme="10"/>
        <rFont val="Calibri"/>
        <family val="2"/>
      </rPr>
      <t xml:space="preserve">TAT HING INTERNATIONAL</t>
    </r>
  </si>
  <si>
    <t/>
    <r>
      <rPr>
        <u/>
        <sz val="10.5"/>
        <color theme="10"/>
        <rFont val="Calibri"/>
        <family val="2"/>
      </rPr>
      <t>http://www.medleysupply.com</t>
    </r>
  </si>
  <si>
    <t/>
    <r>
      <rPr>
        <u/>
        <sz val="10.5"/>
        <color theme="10"/>
        <rFont val="Calibri"/>
        <family val="2"/>
      </rPr>
      <t xml:space="preserve">MEDLEY HOTEL &amp; RESTAURANT</t>
    </r>
  </si>
  <si>
    <t/>
    <r>
      <rPr>
        <u/>
        <sz val="10.5"/>
        <color theme="10"/>
        <rFont val="Calibri"/>
        <family val="2"/>
      </rPr>
      <t>TANAKASEI</t>
    </r>
  </si>
  <si>
    <t/>
    <r>
      <rPr>
        <u/>
        <sz val="10.5"/>
        <color theme="10"/>
        <rFont val="Calibri"/>
        <family val="2"/>
      </rPr>
      <t>http://www.hkg.odm.ne.jp</t>
    </r>
  </si>
  <si>
    <t/>
    <r>
      <rPr>
        <u/>
        <sz val="10.5"/>
        <color theme="10"/>
        <rFont val="Calibri"/>
        <family val="2"/>
      </rPr>
      <t>tanakasei@hkg.odm.ne.jp</t>
    </r>
  </si>
  <si>
    <t/>
    <r>
      <rPr>
        <u/>
        <sz val="10.5"/>
        <color theme="10"/>
        <rFont val="Calibri"/>
        <family val="2"/>
      </rPr>
      <t>http://www.hatmail.com</t>
    </r>
  </si>
  <si>
    <t/>
    <r>
      <rPr>
        <u/>
        <sz val="10.5"/>
        <color theme="10"/>
        <rFont val="Calibri"/>
        <family val="2"/>
      </rPr>
      <t>DOORISMA</t>
    </r>
  </si>
  <si>
    <t/>
    <r>
      <rPr>
        <u/>
        <sz val="10.5"/>
        <color theme="10"/>
        <rFont val="Calibri"/>
        <family val="2"/>
      </rPr>
      <t>hdubfur@hatmail.com</t>
    </r>
  </si>
  <si>
    <t/>
    <r>
      <rPr>
        <u/>
        <sz val="10.5"/>
        <color theme="10"/>
        <rFont val="Calibri"/>
        <family val="2"/>
      </rPr>
      <t>http://www.infinituscorp.com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</si>
  <si>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五金,体育及旅游休闲用品,其他,医药保健品及医疗器械,家具,家用电器,家用纺织品,工艺陶瓷,箱包,鞋,餐厨用具</t>
    </r>
  </si>
  <si>
    <t/>
    <r>
      <rPr>
        <u/>
        <sz val="10.5"/>
        <color theme="10"/>
        <rFont val="Calibri"/>
        <family val="2"/>
      </rPr>
      <t>frojas@infinituscorp.com</t>
    </r>
  </si>
  <si>
    <t/>
    <r>
      <rPr>
        <u/>
        <sz val="10.5"/>
        <color theme="10"/>
        <rFont val="Calibri"/>
        <family val="2"/>
      </rPr>
      <t>IINFINITUS</t>
    </r>
  </si>
  <si>
    <t/>
    <r>
      <rPr>
        <u/>
        <sz val="10.5"/>
        <color theme="10"/>
        <rFont val="Calibri"/>
        <family val="2"/>
      </rPr>
      <t xml:space="preserve">ARGENTS AIR EXPRESS</t>
    </r>
  </si>
  <si>
    <t/>
    <r>
      <rPr>
        <u/>
        <sz val="10.5"/>
        <color theme="10"/>
        <rFont val="Calibri"/>
        <family val="2"/>
      </rPr>
      <t>newyork@argents.com</t>
    </r>
  </si>
  <si>
    <t/>
    <r>
      <rPr>
        <u/>
        <sz val="10.5"/>
        <color theme="10"/>
        <rFont val="Calibri"/>
        <family val="2"/>
      </rPr>
      <t>http://www.argents.com</t>
    </r>
  </si>
  <si>
    <t/>
    <r>
      <rPr>
        <u/>
        <sz val="10.5"/>
        <color theme="10"/>
        <rFont val="Calibri"/>
        <family val="2"/>
      </rPr>
      <t xml:space="preserve">CAFE BAR DANMARK</t>
    </r>
  </si>
  <si>
    <t/>
    <r>
      <rPr>
        <u/>
        <sz val="10.5"/>
        <color theme="10"/>
        <rFont val="Calibri"/>
        <family val="2"/>
      </rPr>
      <t>salg@cafebar.dk</t>
    </r>
  </si>
  <si>
    <t/>
    <r>
      <rPr>
        <u/>
        <sz val="10.5"/>
        <color theme="10"/>
        <rFont val="Calibri"/>
        <family val="2"/>
      </rPr>
      <t>http://www.cafebar.dk</t>
    </r>
  </si>
  <si>
    <t/>
    <r>
      <rPr>
        <u/>
        <sz val="10.5"/>
        <color theme="10"/>
        <rFont val="Calibri"/>
        <family val="2"/>
      </rPr>
      <t>http://www.baader.com</t>
    </r>
  </si>
  <si>
    <t/>
    <r>
      <rPr>
        <u/>
        <sz val="10.5"/>
        <color theme="10"/>
        <rFont val="Calibri"/>
        <family val="2"/>
      </rPr>
      <t xml:space="preserve">BAADER CANADA</t>
    </r>
  </si>
  <si>
    <t/>
    <r>
      <rPr>
        <u/>
        <sz val="10.5"/>
        <color theme="10"/>
        <rFont val="Calibri"/>
        <family val="2"/>
      </rPr>
      <t>joelk@negrao.com</t>
    </r>
    <r>
      <t>..br</t>
    </r>
  </si>
  <si>
    <t/>
    <r>
      <rPr>
        <u/>
        <sz val="10.5"/>
        <color theme="10"/>
        <rFont val="Calibri"/>
        <family val="2"/>
      </rPr>
      <t xml:space="preserve">FERRAGENS NEGRAO COMERCIAL</t>
    </r>
  </si>
  <si>
    <t/>
    <r>
      <rPr>
        <u/>
        <sz val="10.5"/>
        <color theme="10"/>
        <rFont val="Calibri"/>
        <family val="2"/>
      </rPr>
      <t>http://www.negrao.com</t>
    </r>
    <r>
      <t>..br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</si>
  <si>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大型机械及设备,家具,家居用品,家用电器,工具,建筑及装饰材料,服装饰物及配件,汽车配件,照明产品,玩具,玻璃工艺品,电子电气产品,箱包,自行车,铁石装饰品及户外水疗设施,鞋,食品,餐厨用具</t>
    </r>
  </si>
  <si>
    <t/>
    <r>
      <rPr>
        <u/>
        <sz val="10.5"/>
        <color theme="10"/>
        <rFont val="Calibri"/>
        <family val="2"/>
      </rPr>
      <t>al-shareef@awalnet.net.sa</t>
    </r>
  </si>
  <si>
    <t/>
    <r>
      <rPr>
        <u/>
        <sz val="10.5"/>
        <color theme="10"/>
        <rFont val="Calibri"/>
        <family val="2"/>
      </rPr>
      <t xml:space="preserve">AB TOYS</t>
    </r>
  </si>
  <si>
    <t/>
    <r>
      <rPr>
        <u/>
        <sz val="10.5"/>
        <color theme="10"/>
        <rFont val="Calibri"/>
        <family val="2"/>
      </rPr>
      <t>http://www.awal.net.net.sa</t>
    </r>
  </si>
  <si>
    <t/>
    <r>
      <rPr>
        <u/>
        <sz val="10.5"/>
        <color theme="10"/>
        <rFont val="Calibri"/>
        <family val="2"/>
      </rPr>
      <t>bc@bellacenter.dk</t>
    </r>
  </si>
  <si>
    <t/>
    <r>
      <rPr>
        <u/>
        <sz val="10.5"/>
        <color theme="10"/>
        <rFont val="Calibri"/>
        <family val="2"/>
      </rPr>
      <t>http://www.bellacenter.dk</t>
    </r>
  </si>
  <si>
    <t/>
    <r>
      <rPr>
        <u/>
        <sz val="10.5"/>
        <color theme="10"/>
        <rFont val="Calibri"/>
        <family val="2"/>
      </rPr>
      <t xml:space="preserve">BELLA CENTER</t>
    </r>
  </si>
  <si>
    <t/>
    <r>
      <rPr>
        <u/>
        <sz val="10.5"/>
        <color theme="10"/>
        <rFont val="Calibri"/>
        <family val="2"/>
      </rPr>
      <t>DEVICES</t>
    </r>
  </si>
  <si>
    <t/>
    <r>
      <rPr>
        <u/>
        <sz val="10.5"/>
        <color theme="10"/>
        <rFont val="Calibri"/>
        <family val="2"/>
      </rPr>
      <t>http://www.devicesinc.net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</si>
  <si>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五金,体育及旅游休闲用品,其他,家具,家居装饰品,玻璃工艺品,箱包,鞋,食品,餐厨用具</t>
    </r>
  </si>
  <si>
    <t/>
    <r>
      <rPr>
        <u/>
        <sz val="10.5"/>
        <color theme="10"/>
        <rFont val="Calibri"/>
        <family val="2"/>
      </rPr>
      <t>lingner@ix.net.com.com</t>
    </r>
  </si>
  <si>
    <t/>
    <r>
      <rPr>
        <u/>
        <sz val="10.5"/>
        <color theme="10"/>
        <rFont val="Calibri"/>
        <family val="2"/>
      </rPr>
      <t>CARGO</t>
    </r>
  </si>
  <si>
    <t/>
    <r>
      <rPr>
        <u/>
        <sz val="10.5"/>
        <color theme="10"/>
        <rFont val="Calibri"/>
        <family val="2"/>
      </rPr>
      <t>http://www.petitprix.net</t>
    </r>
  </si>
  <si>
    <t/>
    <r>
      <rPr>
        <u/>
        <sz val="10.5"/>
        <color theme="10"/>
        <rFont val="Calibri"/>
        <family val="2"/>
      </rPr>
      <t>cas.carg@petitprix.net</t>
    </r>
  </si>
  <si>
    <t/>
    <r>
      <rPr>
        <u/>
        <sz val="10.5"/>
        <color theme="10"/>
        <rFont val="Calibri"/>
        <family val="2"/>
      </rPr>
      <t xml:space="preserve">BAJWA ENTERPRISES</t>
    </r>
  </si>
  <si>
    <t/>
    <r>
      <rPr>
        <u/>
        <sz val="10.5"/>
        <color theme="10"/>
        <rFont val="Calibri"/>
        <family val="2"/>
      </rPr>
      <t>adnan@bajwa-enterprises.com</t>
    </r>
  </si>
  <si>
    <t/>
    <r>
      <rPr>
        <u/>
        <sz val="10.5"/>
        <color theme="10"/>
        <rFont val="Calibri"/>
        <family val="2"/>
      </rPr>
      <t>http://www.bajwa-enterprises.com</t>
    </r>
  </si>
  <si>
    <t/>
    <r>
      <rPr>
        <u/>
        <sz val="10.5"/>
        <color theme="10"/>
        <rFont val="Calibri"/>
        <family val="2"/>
      </rPr>
      <t>REGAL</t>
    </r>
  </si>
  <si>
    <t/>
    <r>
      <rPr>
        <u/>
        <sz val="10.5"/>
        <color theme="10"/>
        <rFont val="Calibri"/>
        <family val="2"/>
      </rPr>
      <t>regalgifts@regalllc.com</t>
    </r>
  </si>
  <si>
    <t/>
    <r>
      <rPr>
        <u/>
        <sz val="10.5"/>
        <color theme="10"/>
        <rFont val="Calibri"/>
        <family val="2"/>
      </rPr>
      <t>http://www.regalllc.com</t>
    </r>
  </si>
  <si>
    <t/>
    <r>
      <rPr>
        <u/>
        <sz val="10.5"/>
        <color theme="10"/>
        <rFont val="Calibri"/>
        <family val="2"/>
      </rPr>
      <t>http://www.bengarabbit.com</t>
    </r>
  </si>
  <si>
    <t/>
    <r>
      <rPr>
        <u/>
        <sz val="10.5"/>
        <color theme="10"/>
        <rFont val="Calibri"/>
        <family val="2"/>
      </rPr>
      <t>asaf@bengarabbit.com</t>
    </r>
  </si>
  <si>
    <t/>
    <r>
      <rPr>
        <u/>
        <sz val="10.5"/>
        <color theme="10"/>
        <rFont val="Calibri"/>
        <family val="2"/>
      </rPr>
      <t xml:space="preserve">BENGA RABBIT</t>
    </r>
  </si>
  <si>
    <t/>
    <r>
      <rPr>
        <u/>
        <sz val="10.5"/>
        <color theme="10"/>
        <rFont val="Calibri"/>
        <family val="2"/>
      </rPr>
      <t>http://www.taurus.es</t>
    </r>
  </si>
  <si>
    <t/>
    <r>
      <rPr>
        <u/>
        <sz val="10.5"/>
        <color theme="10"/>
        <rFont val="Calibri"/>
        <family val="2"/>
      </rPr>
      <t>TAURUS</t>
    </r>
  </si>
  <si>
    <t/>
    <r>
      <rPr>
        <u/>
        <sz val="10.5"/>
        <color theme="10"/>
        <rFont val="Calibri"/>
        <family val="2"/>
      </rPr>
      <t>etorto@taurus.es</t>
    </r>
  </si>
  <si>
    <t/>
    <r>
      <rPr>
        <u/>
        <sz val="10.5"/>
        <color theme="10"/>
        <rFont val="Calibri"/>
        <family val="2"/>
      </rPr>
      <t xml:space="preserve">MKS AUSTRIA VERTRIEBS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</si>
  <si>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体育及旅游休闲用品,其他,医药保健品及医疗器械,大型机械及设备,家用电器,照明产品,玻璃工艺品,箱包,餐厨用具</t>
    </r>
  </si>
  <si>
    <t/>
    <r>
      <rPr>
        <u/>
        <sz val="10.5"/>
        <color theme="10"/>
        <rFont val="Calibri"/>
        <family val="2"/>
      </rPr>
      <t>http://www.swisssiam.com</t>
    </r>
  </si>
  <si>
    <t/>
    <r>
      <rPr>
        <u/>
        <sz val="10.5"/>
        <color theme="10"/>
        <rFont val="Calibri"/>
        <family val="2"/>
      </rPr>
      <t xml:space="preserve">PIZZA PIZZA</t>
    </r>
  </si>
  <si>
    <t/>
    <r>
      <rPr>
        <u/>
        <sz val="10.5"/>
        <color theme="10"/>
        <rFont val="Calibri"/>
        <family val="2"/>
      </rPr>
      <t>http://www.pizzapizza.ca</t>
    </r>
  </si>
  <si>
    <t/>
    <r>
      <rPr>
        <u/>
        <sz val="10.5"/>
        <color theme="10"/>
        <rFont val="Calibri"/>
        <family val="2"/>
      </rPr>
      <t>http://www.benchmade.com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</si>
  <si>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五金,体育及旅游休闲用品,家具,家居装饰品,玻璃工艺品,钟表眼镜,餐厨用具</t>
    </r>
  </si>
  <si>
    <t/>
    <r>
      <rPr>
        <u/>
        <sz val="10.5"/>
        <color theme="10"/>
        <rFont val="Calibri"/>
        <family val="2"/>
      </rPr>
      <t>info@benchmade.com</t>
    </r>
  </si>
  <si>
    <t/>
    <r>
      <rPr>
        <u/>
        <sz val="10.5"/>
        <color theme="10"/>
        <rFont val="Calibri"/>
        <family val="2"/>
      </rPr>
      <t xml:space="preserve">BENCHMADE KNIFE</t>
    </r>
  </si>
  <si>
    <t/>
    <r>
      <rPr>
        <u/>
        <sz val="10.5"/>
        <color theme="10"/>
        <rFont val="Calibri"/>
        <family val="2"/>
      </rPr>
      <t xml:space="preserve">PAL S PIZZA &amp; BURGER HUT</t>
    </r>
  </si>
  <si>
    <t/>
    <r>
      <rPr>
        <u/>
        <sz val="10.5"/>
        <color theme="10"/>
        <rFont val="Calibri"/>
        <family val="2"/>
      </rPr>
      <t xml:space="preserve">T-A CREATION</t>
    </r>
  </si>
  <si>
    <t/>
    <r>
      <rPr>
        <u/>
        <sz val="10.5"/>
        <color theme="10"/>
        <rFont val="Calibri"/>
        <family val="2"/>
      </rPr>
      <t>http://www.tacreations.com</t>
    </r>
  </si>
  <si>
    <t/>
    <r>
      <rPr>
        <u/>
        <sz val="10.5"/>
        <color theme="10"/>
        <rFont val="Calibri"/>
        <family val="2"/>
      </rPr>
      <t>david@tacreations.com</t>
    </r>
  </si>
  <si>
    <t/>
    <r>
      <rPr>
        <u/>
        <sz val="10.5"/>
        <color theme="10"/>
        <rFont val="Calibri"/>
        <family val="2"/>
      </rPr>
      <t>MIDFA</t>
    </r>
  </si>
  <si>
    <t/>
    <r>
      <rPr>
        <u/>
        <sz val="10.5"/>
        <color theme="10"/>
        <rFont val="Calibri"/>
        <family val="2"/>
      </rPr>
      <t>midfa@pacific.net.sg</t>
    </r>
  </si>
  <si>
    <t/>
    <r>
      <rPr>
        <u/>
        <sz val="10.5"/>
        <color theme="10"/>
        <rFont val="Calibri"/>
        <family val="2"/>
      </rPr>
      <t>roshdel@netvigator.com</t>
    </r>
  </si>
  <si>
    <t/>
    <r>
      <rPr>
        <u/>
        <sz val="10.5"/>
        <color theme="10"/>
        <rFont val="Calibri"/>
        <family val="2"/>
      </rPr>
      <t>http://www.tradeholding.net</t>
    </r>
  </si>
  <si>
    <t/>
    <r>
      <rPr>
        <u/>
        <sz val="10.5"/>
        <color theme="10"/>
        <rFont val="Calibri"/>
        <family val="2"/>
      </rPr>
      <t xml:space="preserve">ROSHDEL ENTERPRISES</t>
    </r>
  </si>
  <si>
    <t/>
    <r>
      <rPr>
        <u/>
        <sz val="10.5"/>
        <color theme="10"/>
        <rFont val="Calibri"/>
        <family val="2"/>
      </rPr>
      <t>jcvincent@yahoo.com.cn</t>
    </r>
  </si>
  <si>
    <t/>
    <r>
      <rPr>
        <u/>
        <sz val="10.5"/>
        <color theme="10"/>
        <rFont val="Calibri"/>
        <family val="2"/>
      </rPr>
      <t xml:space="preserve">GUANGZHOU C P T MOLDS CO;LTD</t>
    </r>
  </si>
  <si>
    <t/>
    <r>
      <rPr>
        <u/>
        <sz val="10.5"/>
        <color theme="10"/>
        <rFont val="Calibri"/>
        <family val="2"/>
      </rPr>
      <t xml:space="preserve">JANSEN DAK EN WANDSYSTEMEN</t>
    </r>
  </si>
  <si>
    <t/>
    <r>
      <rPr>
        <u/>
        <sz val="10.5"/>
        <color theme="10"/>
        <rFont val="Calibri"/>
        <family val="2"/>
      </rPr>
      <t>info@jansendak.nl</t>
    </r>
  </si>
  <si>
    <t/>
    <r>
      <rPr>
        <u/>
        <sz val="10.5"/>
        <color theme="10"/>
        <rFont val="Calibri"/>
        <family val="2"/>
      </rPr>
      <t>http://www.jansendak.nl</t>
    </r>
  </si>
  <si>
    <t/>
    <r>
      <rPr>
        <u/>
        <sz val="10.5"/>
        <color theme="10"/>
        <rFont val="Calibri"/>
        <family val="2"/>
      </rPr>
      <t>rinquin65@hotmail.com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</si>
  <si>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五金,体育及旅游休闲用品,其他,医药保健品及医疗器械,建筑及装饰材料,照明产品,玻璃工艺品,箱包,餐厨用具</t>
    </r>
  </si>
  <si>
    <t/>
    <r>
      <rPr>
        <u/>
        <sz val="10.5"/>
        <color theme="10"/>
        <rFont val="Calibri"/>
        <family val="2"/>
      </rPr>
      <t xml:space="preserve">TELEPRODUCTOS DE MEXICO</t>
    </r>
  </si>
  <si>
    <t/>
    <r>
      <rPr>
        <u/>
        <sz val="10.5"/>
        <color theme="10"/>
        <rFont val="Calibri"/>
        <family val="2"/>
      </rPr>
      <t xml:space="preserve">CHINA LUOHE YILI ARTEX INC USA BRANCH</t>
    </r>
  </si>
  <si>
    <t/>
    <r>
      <rPr>
        <u/>
        <sz val="10.5"/>
        <color theme="10"/>
        <rFont val="Calibri"/>
        <family val="2"/>
      </rPr>
      <t>http://www.lhyili.com</t>
    </r>
  </si>
  <si>
    <t/>
    <r>
      <rPr>
        <u/>
        <sz val="10.5"/>
        <color theme="10"/>
        <rFont val="Calibri"/>
        <family val="2"/>
      </rPr>
      <t>indealinc@crosslink.net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</si>
  <si>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个人护理用具,其他,医药保健品及医疗器械,家用纺织品,服装饰物及配件,玻璃工艺品,餐厨用具</t>
    </r>
  </si>
  <si>
    <t/>
    <r>
      <rPr>
        <u/>
        <sz val="10.5"/>
        <color theme="10"/>
        <rFont val="Calibri"/>
        <family val="2"/>
      </rPr>
      <t>REPLACEMENTS</t>
    </r>
  </si>
  <si>
    <t/>
    <r>
      <rPr>
        <u/>
        <sz val="10.5"/>
        <color theme="10"/>
        <rFont val="Calibri"/>
        <family val="2"/>
      </rPr>
      <t>http://www.replacements.com</t>
    </r>
  </si>
  <si>
    <t/>
    <r>
      <rPr>
        <u/>
        <sz val="10.5"/>
        <color theme="10"/>
        <rFont val="Calibri"/>
        <family val="2"/>
      </rPr>
      <t xml:space="preserve">AL-FAISAL GENERAL TRADING</t>
    </r>
  </si>
  <si>
    <t/>
    <r>
      <rPr>
        <u/>
        <sz val="10.5"/>
        <color theme="10"/>
        <rFont val="Calibri"/>
        <family val="2"/>
      </rPr>
      <t xml:space="preserve">BIZ TIME</t>
    </r>
  </si>
  <si>
    <t/>
    <r>
      <rPr>
        <u/>
        <sz val="10.5"/>
        <color theme="10"/>
        <rFont val="Calibri"/>
        <family val="2"/>
      </rPr>
      <t>morris@biztime.com.hk</t>
    </r>
  </si>
  <si>
    <t/>
    <r>
      <rPr>
        <u/>
        <sz val="10.5"/>
        <color theme="10"/>
        <rFont val="Calibri"/>
        <family val="2"/>
      </rPr>
      <t>http://www.biztime.com.hk</t>
    </r>
  </si>
  <si>
    <t/>
    <r>
      <rPr>
        <u/>
        <sz val="10.5"/>
        <color theme="10"/>
        <rFont val="Calibri"/>
        <family val="2"/>
      </rPr>
      <t>http://www.orange.ocn.ne.jp</t>
    </r>
  </si>
  <si>
    <t/>
    <r>
      <rPr>
        <u/>
        <sz val="10.5"/>
        <color theme="10"/>
        <rFont val="Calibri"/>
        <family val="2"/>
      </rPr>
      <t xml:space="preserve">CENTRAL PARK OKAYAMA VIEW HOTEL</t>
    </r>
  </si>
  <si>
    <t/>
    <r>
      <rPr>
        <u/>
        <sz val="10.5"/>
        <color theme="10"/>
        <rFont val="Calibri"/>
        <family val="2"/>
      </rPr>
      <t>advgroup@orange.ocn.ne.jp</t>
    </r>
  </si>
  <si>
    <t/>
    <r>
      <rPr>
        <u/>
        <sz val="10.5"/>
        <color theme="10"/>
        <rFont val="Calibri"/>
        <family val="2"/>
      </rPr>
      <t>samuela_cs@yahoo.com</t>
    </r>
  </si>
  <si>
    <t/>
    <r>
      <rPr>
        <u/>
        <sz val="10.5"/>
        <color theme="10"/>
        <rFont val="Calibri"/>
        <family val="2"/>
      </rPr>
      <t xml:space="preserve">CV LINTAS BUANA JAYA</t>
    </r>
  </si>
  <si>
    <t/>
    <r>
      <rPr>
        <u/>
        <sz val="10.5"/>
        <color theme="10"/>
        <rFont val="Calibri"/>
        <family val="2"/>
      </rPr>
      <t xml:space="preserve">SARA LEE BRANDED UPPAREL SWEDEN</t>
    </r>
  </si>
  <si>
    <t/>
    <r>
      <rPr>
        <u/>
        <sz val="10.5"/>
        <color theme="10"/>
        <rFont val="Calibri"/>
        <family val="2"/>
      </rPr>
      <t>http://www.sara-eu.com</t>
    </r>
  </si>
  <si>
    <t/>
    <r>
      <rPr>
        <u/>
        <sz val="10.5"/>
        <color theme="10"/>
        <rFont val="Calibri"/>
        <family val="2"/>
      </rPr>
      <t>http://www.sesj.co.jp</t>
    </r>
  </si>
  <si>
    <t/>
    <r>
      <rPr>
        <u/>
        <sz val="10.5"/>
        <color theme="10"/>
        <rFont val="Calibri"/>
        <family val="2"/>
      </rPr>
      <t xml:space="preserve">SHOEI SHOJI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</si>
  <si>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体育及旅游休闲用品,办公文具,园林用品,工艺陶瓷,建筑及装饰材料,餐厨用具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</si>
  <si>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五金,其他,办公文具,医药保健品及医疗器械,家具,家居装饰品,家用电器,工艺陶瓷,服装饰物及配件,照明产品,玻璃工艺品,箱包,食品,餐厨用具</t>
    </r>
  </si>
  <si>
    <t/>
    <r>
      <rPr>
        <u/>
        <sz val="10.5"/>
        <color theme="10"/>
        <rFont val="Calibri"/>
        <family val="2"/>
      </rPr>
      <t>akhilswaroop@hotmail.com</t>
    </r>
  </si>
  <si>
    <t/>
    <r>
      <rPr>
        <u/>
        <sz val="10.5"/>
        <color theme="10"/>
        <rFont val="Calibri"/>
        <family val="2"/>
      </rPr>
      <t xml:space="preserve">GOODEARTH EXIM CORPORARTION</t>
    </r>
  </si>
  <si>
    <t/>
    <r>
      <rPr>
        <u/>
        <sz val="10.5"/>
        <color theme="10"/>
        <rFont val="Calibri"/>
        <family val="2"/>
      </rPr>
      <t>http://www.shlhk.com</t>
    </r>
  </si>
  <si>
    <t/>
    <r>
      <rPr>
        <u/>
        <sz val="10.5"/>
        <color theme="10"/>
        <rFont val="Calibri"/>
        <family val="2"/>
      </rPr>
      <t xml:space="preserve">SZE HING LOONG DEVELOPMENT</t>
    </r>
  </si>
  <si>
    <t/>
    <r>
      <rPr>
        <u/>
        <sz val="10.5"/>
        <color theme="10"/>
        <rFont val="Calibri"/>
        <family val="2"/>
      </rPr>
      <t>debbiemn@shlhk.com</t>
    </r>
  </si>
  <si>
    <t/>
    <r>
      <rPr>
        <u/>
        <sz val="10.5"/>
        <color theme="10"/>
        <rFont val="Calibri"/>
        <family val="2"/>
      </rPr>
      <t>http://www.pliancatocasri.it</t>
    </r>
  </si>
  <si>
    <t/>
    <r>
      <rPr>
        <u/>
        <sz val="10.5"/>
        <color theme="10"/>
        <rFont val="Calibri"/>
        <family val="2"/>
      </rPr>
      <t>pliancato@pliancatocasri.it</t>
    </r>
  </si>
  <si>
    <t/>
    <r>
      <rPr>
        <u/>
        <sz val="10.5"/>
        <color theme="10"/>
        <rFont val="Calibri"/>
        <family val="2"/>
      </rPr>
      <t>ADRIAIMPEX</t>
    </r>
  </si>
  <si>
    <t/>
    <r>
      <rPr>
        <u/>
        <sz val="10.5"/>
        <color theme="10"/>
        <rFont val="Calibri"/>
        <family val="2"/>
      </rPr>
      <t>http://www.exoticangel.com</t>
    </r>
  </si>
  <si>
    <t/>
    <r>
      <rPr>
        <u/>
        <sz val="10.5"/>
        <color theme="10"/>
        <rFont val="Calibri"/>
        <family val="2"/>
      </rPr>
      <t xml:space="preserve">HERMAN ENGELMANN GREENHOUSES</t>
    </r>
  </si>
  <si>
    <t/>
    <r>
      <rPr>
        <u/>
        <sz val="10.5"/>
        <color theme="10"/>
        <rFont val="Calibri"/>
        <family val="2"/>
      </rPr>
      <t>http://www.dtsarg.com</t>
    </r>
  </si>
  <si>
    <t/>
    <r>
      <rPr>
        <u/>
        <sz val="10.5"/>
        <color theme="10"/>
        <rFont val="Calibri"/>
        <family val="2"/>
      </rPr>
      <t>dtsarg@speedy.com.ar</t>
    </r>
  </si>
  <si>
    <t/>
    <r>
      <rPr>
        <u/>
        <sz val="10.5"/>
        <color theme="10"/>
        <rFont val="Calibri"/>
        <family val="2"/>
      </rPr>
      <t>DANDT</t>
    </r>
  </si>
  <si>
    <t/>
    <r>
      <rPr>
        <u/>
        <sz val="10.5"/>
        <color theme="10"/>
        <rFont val="Calibri"/>
        <family val="2"/>
      </rPr>
      <t>http://www.beck-grosskuechen.de</t>
    </r>
  </si>
  <si>
    <t/>
    <r>
      <rPr>
        <u/>
        <sz val="10.5"/>
        <color theme="10"/>
        <rFont val="Calibri"/>
        <family val="2"/>
      </rPr>
      <t>info@beck-grosskuechen.de</t>
    </r>
  </si>
  <si>
    <t/>
    <r>
      <rPr>
        <u/>
        <sz val="10.5"/>
        <color theme="10"/>
        <rFont val="Calibri"/>
        <family val="2"/>
      </rPr>
      <t xml:space="preserve">BECK GMBH GROSSKUECHENEINRICH</t>
    </r>
  </si>
  <si>
    <t/>
    <r>
      <rPr>
        <u/>
        <sz val="10.5"/>
        <color theme="10"/>
        <rFont val="Calibri"/>
        <family val="2"/>
      </rPr>
      <t>http://www.grandchef.ca</t>
    </r>
  </si>
  <si>
    <t/>
    <r>
      <rPr>
        <u/>
        <sz val="10.5"/>
        <color theme="10"/>
        <rFont val="Calibri"/>
        <family val="2"/>
      </rPr>
      <t xml:space="preserve">DISTRIBUTION GRANDCHEF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</si>
  <si>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其他,医药保健品及医疗器械,家用电器,照明产品,玻璃工艺品,电子消费品及信息产品,编织及藤铁工艺品,餐厨用具</t>
    </r>
  </si>
  <si>
    <t/>
    <r>
      <rPr>
        <u/>
        <sz val="10.5"/>
        <color theme="10"/>
        <rFont val="Calibri"/>
        <family val="2"/>
      </rPr>
      <t>info@grandchef.ca</t>
    </r>
  </si>
  <si>
    <t/>
    <r>
      <rPr>
        <u/>
        <sz val="10.5"/>
        <color theme="10"/>
        <rFont val="Calibri"/>
        <family val="2"/>
      </rPr>
      <t xml:space="preserve">CABFYL FRANCE</t>
    </r>
  </si>
  <si>
    <t/>
    <r>
      <rPr>
        <u/>
        <sz val="10.5"/>
        <color theme="10"/>
        <rFont val="Calibri"/>
        <family val="2"/>
      </rPr>
      <t>cabfyl@oreka.com</t>
    </r>
  </si>
  <si>
    <t/>
    <r>
      <rPr>
        <u/>
        <sz val="10.5"/>
        <color theme="10"/>
        <rFont val="Calibri"/>
        <family val="2"/>
      </rPr>
      <t>http://www.oreka.com</t>
    </r>
  </si>
  <si>
    <t/>
    <r>
      <rPr>
        <u/>
        <sz val="10.5"/>
        <color theme="10"/>
        <rFont val="Calibri"/>
        <family val="2"/>
      </rPr>
      <t>virpi.makila@euracon.com</t>
    </r>
  </si>
  <si>
    <t/>
    <r>
      <rPr>
        <u/>
        <sz val="10.5"/>
        <color theme="10"/>
        <rFont val="Calibri"/>
        <family val="2"/>
      </rPr>
      <t>http://www.eurankuluttajatuotteet.fi</t>
    </r>
  </si>
  <si>
    <t/>
    <r>
      <rPr>
        <u/>
        <sz val="10.5"/>
        <color theme="10"/>
        <rFont val="Calibri"/>
        <family val="2"/>
      </rPr>
      <t xml:space="preserve">EURAN KULUTTAJATUOTTEET OY EURA CONSUMER PRODUCTS</t>
    </r>
  </si>
  <si>
    <t/>
    <r>
      <rPr>
        <u/>
        <sz val="10.5"/>
        <color theme="10"/>
        <rFont val="Calibri"/>
        <family val="2"/>
      </rPr>
      <t>http://www.richardson-jp.com</t>
    </r>
  </si>
  <si>
    <t/>
    <r>
      <rPr>
        <u/>
        <sz val="10.5"/>
        <color theme="10"/>
        <rFont val="Calibri"/>
        <family val="2"/>
      </rPr>
      <t>richardson@richardson-jp.com</t>
    </r>
  </si>
  <si>
    <t/>
    <r>
      <rPr>
        <u/>
        <sz val="10.5"/>
        <color theme="10"/>
        <rFont val="Calibri"/>
        <family val="2"/>
      </rPr>
      <t xml:space="preserve">RICHARDSON JAPAN</t>
    </r>
  </si>
  <si>
    <t/>
    <r>
      <rPr>
        <u/>
        <sz val="10.5"/>
        <color theme="10"/>
        <rFont val="Calibri"/>
        <family val="2"/>
      </rPr>
      <t>mkawai@isekyu-jp.com</t>
    </r>
  </si>
  <si>
    <t/>
    <r>
      <rPr>
        <u/>
        <sz val="10.5"/>
        <color theme="10"/>
        <rFont val="Calibri"/>
        <family val="2"/>
      </rPr>
      <t>http://www.isekyu-jp.com</t>
    </r>
  </si>
  <si>
    <t/>
    <r>
      <rPr>
        <u/>
        <sz val="10.5"/>
        <color theme="10"/>
        <rFont val="Calibri"/>
        <family val="2"/>
      </rPr>
      <t>ISEKYU</t>
    </r>
  </si>
  <si>
    <t/>
    <r>
      <rPr>
        <u/>
        <sz val="10.5"/>
        <color theme="10"/>
        <rFont val="Calibri"/>
        <family val="2"/>
      </rPr>
      <t xml:space="preserve">PASIFIK TEKSTIL MAKINA SAN VE TIC LTD STI</t>
    </r>
  </si>
  <si>
    <t/>
    <r>
      <rPr>
        <u/>
        <sz val="10.5"/>
        <color theme="10"/>
        <rFont val="Calibri"/>
        <family val="2"/>
      </rPr>
      <t>http://www.ihlas.net.tr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</si>
  <si>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其他,办公文具,化工产品,工艺陶瓷,建筑及装饰材料,照明产品,电子电气产品,食品,餐厨用具</t>
    </r>
  </si>
  <si>
    <t/>
    <r>
      <rPr>
        <u/>
        <sz val="10.5"/>
        <color theme="10"/>
        <rFont val="Calibri"/>
        <family val="2"/>
      </rPr>
      <t>evin@ihlas.net.tr</t>
    </r>
  </si>
  <si>
    <t/>
    <r>
      <rPr>
        <u/>
        <sz val="10.5"/>
        <color theme="10"/>
        <rFont val="Calibri"/>
        <family val="2"/>
      </rPr>
      <t>AATO</t>
    </r>
  </si>
  <si>
    <t/>
    <r>
      <rPr>
        <u/>
        <sz val="10.5"/>
        <color theme="10"/>
        <rFont val="Calibri"/>
        <family val="2"/>
      </rPr>
      <t>http://www.msc.biglobe.ne.jp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</si>
  <si>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五金,其他,办公文具,家具,家居装饰品,家用电器,家用纺织品,服装饰物及配件,玻璃工艺品,电子电气产品,节日用品,食品,餐厨用具</t>
    </r>
  </si>
  <si>
    <t/>
    <r>
      <rPr>
        <u/>
        <sz val="10.5"/>
        <color theme="10"/>
        <rFont val="Calibri"/>
        <family val="2"/>
      </rPr>
      <t>aato@msc.biglobe.ne.jp</t>
    </r>
  </si>
  <si>
    <t/>
    <r>
      <rPr>
        <u/>
        <sz val="10.5"/>
        <color theme="10"/>
        <rFont val="Calibri"/>
        <family val="2"/>
      </rPr>
      <t>worldwideimpex@hotmail.com</t>
    </r>
  </si>
  <si>
    <t/>
    <r>
      <rPr>
        <u/>
        <sz val="10.5"/>
        <color theme="10"/>
        <rFont val="Calibri"/>
        <family val="2"/>
      </rPr>
      <t xml:space="preserve">WORLDWIDE IPEX</t>
    </r>
  </si>
  <si>
    <t/>
    <r>
      <rPr>
        <u/>
        <sz val="10.5"/>
        <color theme="10"/>
        <rFont val="Calibri"/>
        <family val="2"/>
      </rPr>
      <t xml:space="preserve">AGARWAL ENTERPRISES</t>
    </r>
  </si>
  <si>
    <t/>
    <r>
      <rPr>
        <u/>
        <sz val="10.5"/>
        <color theme="10"/>
        <rFont val="Calibri"/>
        <family val="2"/>
      </rPr>
      <t>http://www.indiamart.com</t>
    </r>
  </si>
  <si>
    <t/>
    <r>
      <rPr>
        <u/>
        <sz val="10.5"/>
        <color theme="10"/>
        <rFont val="Calibri"/>
        <family val="2"/>
      </rPr>
      <t>http://www.prdcorp.com</t>
    </r>
  </si>
  <si>
    <t/>
    <r>
      <rPr>
        <u/>
        <sz val="10.5"/>
        <color theme="10"/>
        <rFont val="Calibri"/>
        <family val="2"/>
      </rPr>
      <t xml:space="preserve">PACIFIC RESTAURANT DESIGN &amp; EQUIPMENT</t>
    </r>
  </si>
  <si>
    <t/>
    <r>
      <rPr>
        <u/>
        <sz val="10.5"/>
        <color theme="10"/>
        <rFont val="Calibri"/>
        <family val="2"/>
      </rPr>
      <t>info@prdcorp.com</t>
    </r>
  </si>
  <si>
    <t/>
    <r>
      <rPr>
        <u/>
        <sz val="10.5"/>
        <color theme="10"/>
        <rFont val="Calibri"/>
        <family val="2"/>
      </rPr>
      <t>ANZO</t>
    </r>
  </si>
  <si>
    <t/>
    <r>
      <rPr>
        <u/>
        <sz val="10.5"/>
        <color theme="10"/>
        <rFont val="Calibri"/>
        <family val="2"/>
      </rPr>
      <t>http://www.lincoln.no</t>
    </r>
  </si>
  <si>
    <t/>
    <r>
      <rPr>
        <u/>
        <sz val="10.5"/>
        <color theme="10"/>
        <rFont val="Calibri"/>
        <family val="2"/>
      </rPr>
      <t>american@lincoln.no</t>
    </r>
  </si>
  <si>
    <t/>
    <r>
      <rPr>
        <u/>
        <sz val="10.5"/>
        <color theme="10"/>
        <rFont val="Calibri"/>
        <family val="2"/>
      </rPr>
      <t xml:space="preserve">AMERICAN LINCOLN NORGE</t>
    </r>
  </si>
  <si>
    <t/>
    <r>
      <rPr>
        <u/>
        <sz val="10.5"/>
        <color theme="10"/>
        <rFont val="Calibri"/>
        <family val="2"/>
      </rPr>
      <t xml:space="preserve">FREE ISLAND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</si>
  <si>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体育及旅游休闲用品,医药保健品及医疗器械,家具,家用电器,家用纺织品,餐厨用具</t>
    </r>
  </si>
  <si>
    <t/>
    <r>
      <rPr>
        <u/>
        <sz val="10.5"/>
        <color theme="10"/>
        <rFont val="Calibri"/>
        <family val="2"/>
      </rPr>
      <t>freeisland@yahoo.com</t>
    </r>
  </si>
  <si>
    <t/>
    <r>
      <rPr>
        <u/>
        <sz val="10.5"/>
        <color theme="10"/>
        <rFont val="Calibri"/>
        <family val="2"/>
      </rPr>
      <t xml:space="preserve">THE ASON PRODUCTS</t>
    </r>
  </si>
  <si>
    <t/>
    <r>
      <rPr>
        <u/>
        <sz val="10.5"/>
        <color theme="10"/>
        <rFont val="Calibri"/>
        <family val="2"/>
      </rPr>
      <t>asonpurchase@usa.com</t>
    </r>
  </si>
  <si>
    <t/>
    <r>
      <rPr>
        <u/>
        <sz val="10.5"/>
        <color theme="10"/>
        <rFont val="Calibri"/>
        <family val="2"/>
      </rPr>
      <t>KHERAJ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</si>
  <si>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其他,大型机械及设备,工具,建筑及装饰材料,汽车配件,照明产品,玻璃工艺品,食品,餐厨用具</t>
    </r>
  </si>
  <si>
    <t/>
    <r>
      <rPr>
        <u/>
        <sz val="10.5"/>
        <color theme="10"/>
        <rFont val="Calibri"/>
        <family val="2"/>
      </rPr>
      <t>kheraj@vsnl.com</t>
    </r>
  </si>
  <si>
    <t/>
    <r>
      <rPr>
        <u/>
        <sz val="10.5"/>
        <color theme="10"/>
        <rFont val="Calibri"/>
        <family val="2"/>
      </rPr>
      <t>http://www.kheraj.com</t>
    </r>
  </si>
  <si>
    <t/>
    <r>
      <rPr>
        <u/>
        <sz val="10.5"/>
        <color theme="10"/>
        <rFont val="Calibri"/>
        <family val="2"/>
      </rPr>
      <t>http://www.picnictime.com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</si>
  <si>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医药保健品及医疗器械,园林用品,家具,家居装饰品,玩具,节日用品,鞋,餐厨用具</t>
    </r>
  </si>
  <si>
    <t/>
    <r>
      <rPr>
        <u/>
        <sz val="10.5"/>
        <color theme="10"/>
        <rFont val="Calibri"/>
        <family val="2"/>
      </rPr>
      <t>picnictime@earthlink.net</t>
    </r>
  </si>
  <si>
    <t/>
    <r>
      <rPr>
        <u/>
        <sz val="10.5"/>
        <color theme="10"/>
        <rFont val="Calibri"/>
        <family val="2"/>
      </rPr>
      <t xml:space="preserve">PICNIC TIME</t>
    </r>
  </si>
  <si>
    <t/>
    <r>
      <rPr>
        <u/>
        <sz val="10.5"/>
        <color theme="10"/>
        <rFont val="Calibri"/>
        <family val="2"/>
      </rPr>
      <t xml:space="preserve">TASTE OF AMERICA S L</t>
    </r>
  </si>
  <si>
    <t/>
    <r>
      <rPr>
        <u/>
        <sz val="10.5"/>
        <color theme="10"/>
        <rFont val="Calibri"/>
        <family val="2"/>
      </rPr>
      <t>taste@infonegocio.com</t>
    </r>
  </si>
  <si>
    <t/>
    <r>
      <rPr>
        <u/>
        <sz val="10.5"/>
        <color theme="10"/>
        <rFont val="Calibri"/>
        <family val="2"/>
      </rPr>
      <t>nobisandprince@yahoo.com</t>
    </r>
  </si>
  <si>
    <t/>
    <r>
      <rPr>
        <u/>
        <sz val="10.5"/>
        <color theme="10"/>
        <rFont val="Calibri"/>
        <family val="2"/>
      </rPr>
      <t xml:space="preserve">NOBIS AND PRINCE</t>
    </r>
  </si>
  <si>
    <t/>
    <r>
      <rPr>
        <u/>
        <sz val="10.5"/>
        <color theme="10"/>
        <rFont val="Calibri"/>
        <family val="2"/>
      </rPr>
      <t xml:space="preserve">KABANI CROCKERY CENTRE</t>
    </r>
  </si>
  <si>
    <t/>
    <r>
      <rPr>
        <u/>
        <sz val="10.5"/>
        <color theme="10"/>
        <rFont val="Calibri"/>
        <family val="2"/>
      </rPr>
      <t>kabani@vsnl.com</t>
    </r>
  </si>
  <si>
    <t/>
    <r>
      <rPr>
        <u/>
        <sz val="10.5"/>
        <color theme="10"/>
        <rFont val="Calibri"/>
        <family val="2"/>
      </rPr>
      <t>http://www.kabani.in</t>
    </r>
  </si>
  <si>
    <t/>
    <r>
      <rPr>
        <u/>
        <sz val="10.5"/>
        <color theme="10"/>
        <rFont val="Calibri"/>
        <family val="2"/>
      </rPr>
      <t xml:space="preserve">BANGKOK SIAM PRODUCTS (1988)</t>
    </r>
  </si>
  <si>
    <t/>
    <r>
      <rPr>
        <u/>
        <sz val="10.5"/>
        <color theme="10"/>
        <rFont val="Calibri"/>
        <family val="2"/>
      </rPr>
      <t>http://www.bangkoksiam.com</t>
    </r>
  </si>
  <si>
    <t/>
    <r>
      <rPr>
        <u/>
        <sz val="10.5"/>
        <color theme="10"/>
        <rFont val="Calibri"/>
        <family val="2"/>
      </rPr>
      <t>bkksiam1@samart.co</t>
    </r>
    <r>
      <t>.th</t>
    </r>
  </si>
  <si>
    <t/>
    <r>
      <rPr>
        <u/>
        <sz val="10.5"/>
        <color theme="10"/>
        <rFont val="Calibri"/>
        <family val="2"/>
      </rPr>
      <t>http://www.glasslam-asia.com</t>
    </r>
  </si>
  <si>
    <t/>
    <r>
      <rPr>
        <u/>
        <sz val="10.5"/>
        <color theme="10"/>
        <rFont val="Calibri"/>
        <family val="2"/>
      </rPr>
      <t>armour@hkstar.com</t>
    </r>
  </si>
  <si>
    <t/>
    <r>
      <rPr>
        <u/>
        <sz val="10.5"/>
        <color theme="10"/>
        <rFont val="Calibri"/>
        <family val="2"/>
      </rPr>
      <t xml:space="preserve">GLASSLAM ASIA</t>
    </r>
  </si>
  <si>
    <t/>
    <r>
      <rPr>
        <u/>
        <sz val="10.5"/>
        <color theme="10"/>
        <rFont val="Calibri"/>
        <family val="2"/>
      </rPr>
      <t>http://www.crux.ocn.ne.jp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</si>
  <si>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五金,体育及旅游休闲用品,其他,家具,家居装饰品,工具,工艺陶瓷,服装饰物及配件,玻璃工艺品,箱包,餐厨用具</t>
    </r>
  </si>
  <si>
    <t/>
    <r>
      <rPr>
        <u/>
        <sz val="10.5"/>
        <color theme="10"/>
        <rFont val="Calibri"/>
        <family val="2"/>
      </rPr>
      <t>amui-ya@crux.ocn.ne.jp</t>
    </r>
  </si>
  <si>
    <t/>
    <r>
      <rPr>
        <u/>
        <sz val="10.5"/>
        <color theme="10"/>
        <rFont val="Calibri"/>
        <family val="2"/>
      </rPr>
      <t>BIGWOOD</t>
    </r>
  </si>
  <si>
    <t/>
    <r>
      <rPr>
        <u/>
        <sz val="10.5"/>
        <color theme="10"/>
        <rFont val="Calibri"/>
        <family val="2"/>
      </rPr>
      <t>http://www.club.internet.fr</t>
    </r>
  </si>
  <si>
    <t/>
    <r>
      <rPr>
        <u/>
        <sz val="10.5"/>
        <color theme="10"/>
        <rFont val="Calibri"/>
        <family val="2"/>
      </rPr>
      <t>e.mail_somapack@club.internet.fr</t>
    </r>
  </si>
  <si>
    <t/>
    <r>
      <rPr>
        <u/>
        <sz val="10.5"/>
        <color theme="10"/>
        <rFont val="Calibri"/>
        <family val="2"/>
      </rPr>
      <t>SOMAPACK</t>
    </r>
  </si>
  <si>
    <t/>
    <r>
      <rPr>
        <u/>
        <sz val="10.5"/>
        <color theme="10"/>
        <rFont val="Calibri"/>
        <family val="2"/>
      </rPr>
      <t>allsmart@tm.net.my</t>
    </r>
  </si>
  <si>
    <t/>
    <r>
      <rPr>
        <u/>
        <sz val="10.5"/>
        <color theme="10"/>
        <rFont val="Calibri"/>
        <family val="2"/>
      </rPr>
      <t xml:space="preserve">ALL SMART SDN</t>
    </r>
  </si>
  <si>
    <t/>
    <r>
      <rPr>
        <u/>
        <sz val="10.5"/>
        <color theme="10"/>
        <rFont val="Calibri"/>
        <family val="2"/>
      </rPr>
      <t xml:space="preserve">ANGEL STYLE WORLD SYSTEM</t>
    </r>
  </si>
  <si>
    <t/>
    <r>
      <rPr>
        <u/>
        <sz val="10.5"/>
        <color theme="10"/>
        <rFont val="Calibri"/>
        <family val="2"/>
      </rPr>
      <t>akindotun@yahoo.com</t>
    </r>
  </si>
  <si>
    <t/>
    <r>
      <rPr>
        <u/>
        <sz val="10.5"/>
        <color theme="10"/>
        <rFont val="Calibri"/>
        <family val="2"/>
      </rPr>
      <t>http://www.colonialtin.com</t>
    </r>
  </si>
  <si>
    <t/>
    <r>
      <rPr>
        <u/>
        <sz val="10.5"/>
        <color theme="10"/>
        <rFont val="Calibri"/>
        <family val="2"/>
      </rPr>
      <t>clederer312@aol.com</t>
    </r>
  </si>
  <si>
    <t/>
    <r>
      <rPr>
        <u/>
        <sz val="10.5"/>
        <color theme="10"/>
        <rFont val="Calibri"/>
        <family val="2"/>
      </rPr>
      <t xml:space="preserve">COLONIAL TIN WORKS</t>
    </r>
  </si>
  <si>
    <t/>
    <r>
      <rPr>
        <u/>
        <sz val="10.5"/>
        <color theme="10"/>
        <rFont val="Calibri"/>
        <family val="2"/>
      </rPr>
      <t xml:space="preserve">RAYCO ENTERPRISE</t>
    </r>
  </si>
  <si>
    <t/>
    <r>
      <rPr>
        <u/>
        <sz val="10.5"/>
        <color theme="10"/>
        <rFont val="Calibri"/>
        <family val="2"/>
      </rPr>
      <t>raycoaga@hkstar.com</t>
    </r>
  </si>
  <si>
    <t/>
    <r>
      <rPr>
        <u/>
        <sz val="10.5"/>
        <color theme="10"/>
        <rFont val="Calibri"/>
        <family val="2"/>
      </rPr>
      <t xml:space="preserve">SALEH H AL-ATTAS TRADING EST</t>
    </r>
  </si>
  <si>
    <t/>
    <r>
      <rPr>
        <u/>
        <sz val="10.5"/>
        <color theme="10"/>
        <rFont val="Calibri"/>
        <family val="2"/>
      </rPr>
      <t>AARSTAD</t>
    </r>
  </si>
  <si>
    <t/>
    <r>
      <rPr>
        <u/>
        <sz val="10.5"/>
        <color theme="10"/>
        <rFont val="Calibri"/>
        <family val="2"/>
      </rPr>
      <t>v.levin@pasifikgrup.com</t>
    </r>
  </si>
  <si>
    <t/>
    <r>
      <rPr>
        <u/>
        <sz val="10.5"/>
        <color theme="10"/>
        <rFont val="Calibri"/>
        <family val="2"/>
      </rPr>
      <t xml:space="preserve">PASIFIK GRUP ITHALAT VE IHRACAT LTD STI</t>
    </r>
  </si>
  <si>
    <t/>
    <r>
      <rPr>
        <u/>
        <sz val="10.5"/>
        <color theme="10"/>
        <rFont val="Calibri"/>
        <family val="2"/>
      </rPr>
      <t>http://www.pasifikgrup.com</t>
    </r>
  </si>
  <si>
    <t/>
    <r>
      <rPr>
        <u/>
        <sz val="10.5"/>
        <color theme="10"/>
        <rFont val="Calibri"/>
        <family val="2"/>
      </rPr>
      <t>http://www.namba.net</t>
    </r>
  </si>
  <si>
    <t/>
    <r>
      <rPr>
        <u/>
        <sz val="10.5"/>
        <color theme="10"/>
        <rFont val="Calibri"/>
        <family val="2"/>
      </rPr>
      <t>NAMBA</t>
    </r>
  </si>
  <si>
    <t/>
    <r>
      <rPr>
        <u/>
        <sz val="10.5"/>
        <color theme="10"/>
        <rFont val="Calibri"/>
        <family val="2"/>
      </rPr>
      <t>http://www.kramer.nl</t>
    </r>
  </si>
  <si>
    <t/>
    <r>
      <rPr>
        <u/>
        <sz val="10.5"/>
        <color theme="10"/>
        <rFont val="Calibri"/>
        <family val="2"/>
      </rPr>
      <t>info@kramer.nl</t>
    </r>
  </si>
  <si>
    <t/>
    <r>
      <rPr>
        <u/>
        <sz val="10.5"/>
        <color theme="10"/>
        <rFont val="Calibri"/>
        <family val="2"/>
      </rPr>
      <t xml:space="preserve">T &amp; P KRAMER IMPORTS</t>
    </r>
  </si>
  <si>
    <t/>
    <r>
      <rPr>
        <u/>
        <sz val="10.5"/>
        <color theme="10"/>
        <rFont val="Calibri"/>
        <family val="2"/>
      </rPr>
      <t xml:space="preserve">CT HONG KONG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</si>
  <si>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体育及旅游休闲用品,其他,医药保健品及医疗器械,园林用品,家具,家居用品,家居装饰品,玻璃工艺品,电子消费品及信息产品,食品,餐厨用具</t>
    </r>
  </si>
  <si>
    <t/>
    <r>
      <rPr>
        <u/>
        <sz val="10.5"/>
        <color theme="10"/>
        <rFont val="Calibri"/>
        <family val="2"/>
      </rPr>
      <t>ctgoods@biznetvigator.com</t>
    </r>
  </si>
  <si>
    <t/>
    <r>
      <rPr>
        <u/>
        <sz val="10.5"/>
        <color theme="10"/>
        <rFont val="Calibri"/>
        <family val="2"/>
      </rPr>
      <t>http://www.hongkongnewbritain.com</t>
    </r>
  </si>
  <si>
    <t/>
    <r>
      <rPr>
        <u/>
        <sz val="10.5"/>
        <color theme="10"/>
        <rFont val="Calibri"/>
        <family val="2"/>
      </rPr>
      <t xml:space="preserve">ESSEN ALUMINO</t>
    </r>
  </si>
  <si>
    <t/>
    <r>
      <rPr>
        <u/>
        <sz val="10.5"/>
        <color theme="10"/>
        <rFont val="Calibri"/>
        <family val="2"/>
      </rPr>
      <t>wi.yasci@essen.com.ar</t>
    </r>
  </si>
  <si>
    <t/>
    <r>
      <rPr>
        <u/>
        <sz val="10.5"/>
        <color theme="10"/>
        <rFont val="Calibri"/>
        <family val="2"/>
      </rPr>
      <t>http://www.essen.com.ar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</si>
  <si>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体育及旅游休闲用品,医药保健品及医疗器械,家具,家居装饰品,工艺陶瓷,玻璃工艺品,餐厨用具</t>
    </r>
  </si>
  <si>
    <t/>
    <r>
      <rPr>
        <u/>
        <sz val="10.5"/>
        <color theme="10"/>
        <rFont val="Calibri"/>
        <family val="2"/>
      </rPr>
      <t>erichonco@netvigator.com</t>
    </r>
  </si>
  <si>
    <t/>
    <r>
      <rPr>
        <u/>
        <sz val="10.5"/>
        <color theme="10"/>
        <rFont val="Calibri"/>
        <family val="2"/>
      </rPr>
      <t xml:space="preserve">ERIC HON &amp;</t>
    </r>
  </si>
  <si>
    <t/>
    <r>
      <rPr>
        <u/>
        <sz val="10.5"/>
        <color theme="10"/>
        <rFont val="Calibri"/>
        <family val="2"/>
      </rPr>
      <t>bcchafer@netvigator.com</t>
    </r>
  </si>
  <si>
    <t/>
    <r>
      <rPr>
        <u/>
        <sz val="10.5"/>
        <color theme="10"/>
        <rFont val="Calibri"/>
        <family val="2"/>
      </rPr>
      <t xml:space="preserve">BEST CHOICE M&amp;P</t>
    </r>
  </si>
  <si>
    <t/>
    <r>
      <rPr>
        <u/>
        <sz val="10.5"/>
        <color theme="10"/>
        <rFont val="Calibri"/>
        <family val="2"/>
      </rPr>
      <t>http://www.daitona.com</t>
    </r>
  </si>
  <si>
    <t/>
    <r>
      <rPr>
        <u/>
        <sz val="10.5"/>
        <color theme="10"/>
        <rFont val="Calibri"/>
        <family val="2"/>
      </rPr>
      <t>ahmadaly@daitona.com</t>
    </r>
  </si>
  <si>
    <t/>
    <r>
      <rPr>
        <u/>
        <sz val="10.5"/>
        <color theme="10"/>
        <rFont val="Calibri"/>
        <family val="2"/>
      </rPr>
      <t xml:space="preserve">DAITONA GENERAL TRADING</t>
    </r>
  </si>
  <si>
    <t/>
    <r>
      <rPr>
        <u/>
        <sz val="10.5"/>
        <color theme="10"/>
        <rFont val="Calibri"/>
        <family val="2"/>
      </rPr>
      <t>http://www.planetelektronik.com.tr</t>
    </r>
  </si>
  <si>
    <t/>
    <r>
      <rPr>
        <u/>
        <sz val="10.5"/>
        <color theme="10"/>
        <rFont val="Calibri"/>
        <family val="2"/>
      </rPr>
      <t xml:space="preserve">PLANET ELECTRONICS</t>
    </r>
  </si>
  <si>
    <t/>
    <r>
      <rPr>
        <u/>
        <sz val="10.5"/>
        <color theme="10"/>
        <rFont val="Calibri"/>
        <family val="2"/>
      </rPr>
      <t>telli@planetelektronik.com.tr</t>
    </r>
  </si>
  <si>
    <t/>
    <r>
      <rPr>
        <u/>
        <sz val="10.5"/>
        <color theme="10"/>
        <rFont val="Calibri"/>
        <family val="2"/>
      </rPr>
      <t xml:space="preserve">SAMARAS BROS O E</t>
    </r>
  </si>
  <si>
    <t/>
    <r>
      <rPr>
        <u/>
        <sz val="10.5"/>
        <color theme="10"/>
        <rFont val="Calibri"/>
        <family val="2"/>
      </rPr>
      <t>tahsiree@yahoo.com</t>
    </r>
  </si>
  <si>
    <t/>
    <r>
      <rPr>
        <u/>
        <sz val="10.5"/>
        <color theme="10"/>
        <rFont val="Calibri"/>
        <family val="2"/>
      </rPr>
      <t xml:space="preserve">ALEE NAM</t>
    </r>
  </si>
  <si>
    <t/>
    <r>
      <rPr>
        <u/>
        <sz val="10.5"/>
        <color theme="10"/>
        <rFont val="Calibri"/>
        <family val="2"/>
      </rPr>
      <t xml:space="preserve">RUSSELL WILL</t>
    </r>
  </si>
  <si>
    <t/>
    <r>
      <rPr>
        <u/>
        <sz val="10.5"/>
        <color theme="10"/>
        <rFont val="Calibri"/>
        <family val="2"/>
      </rPr>
      <t>http://www.russellwill.com</t>
    </r>
  </si>
  <si>
    <t/>
    <r>
      <rPr>
        <u/>
        <sz val="10.5"/>
        <color theme="10"/>
        <rFont val="Calibri"/>
        <family val="2"/>
      </rPr>
      <t>http://www.solimpeks.com</t>
    </r>
  </si>
  <si>
    <t/>
    <r>
      <rPr>
        <u/>
        <sz val="10.5"/>
        <color theme="10"/>
        <rFont val="Calibri"/>
        <family val="2"/>
      </rPr>
      <t>info@solimpeks.com</t>
    </r>
  </si>
  <si>
    <t/>
    <r>
      <rPr>
        <u/>
        <sz val="10.5"/>
        <color theme="10"/>
        <rFont val="Calibri"/>
        <family val="2"/>
      </rPr>
      <t xml:space="preserve">SOLIMPEKS ENERJI GIDA TURIZM SAN TIC A S</t>
    </r>
  </si>
  <si>
    <t/>
    <r>
      <rPr>
        <u/>
        <sz val="10.5"/>
        <color theme="10"/>
        <rFont val="Calibri"/>
        <family val="2"/>
      </rPr>
      <t>SUESSCO</t>
    </r>
  </si>
  <si>
    <t/>
    <r>
      <rPr>
        <u/>
        <sz val="10.5"/>
        <color theme="10"/>
        <rFont val="Calibri"/>
        <family val="2"/>
      </rPr>
      <t>info@s#ssco.de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</si>
  <si>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其他,办公文具,医药保健品及医疗器械,家具,工具,建筑及装饰材料,照明产品,餐厨用具</t>
    </r>
  </si>
  <si>
    <t/>
    <r>
      <rPr>
        <u/>
        <sz val="10.5"/>
        <color theme="10"/>
        <rFont val="Calibri"/>
        <family val="2"/>
      </rPr>
      <t>http://www.suessco.de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</si>
  <si>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体育及旅游休闲用品,其他,卫浴设备,家具,家居装饰品,家用电器,工艺陶瓷,箱包,餐厨用具</t>
    </r>
  </si>
  <si>
    <t/>
    <r>
      <rPr>
        <u/>
        <sz val="10.5"/>
        <color theme="10"/>
        <rFont val="Calibri"/>
        <family val="2"/>
      </rPr>
      <t>info@giffits.de</t>
    </r>
  </si>
  <si>
    <t/>
    <r>
      <rPr>
        <u/>
        <sz val="10.5"/>
        <color theme="10"/>
        <rFont val="Calibri"/>
        <family val="2"/>
      </rPr>
      <t>GIFFITS</t>
    </r>
  </si>
  <si>
    <t/>
    <r>
      <rPr>
        <u/>
        <sz val="10.5"/>
        <color theme="10"/>
        <rFont val="Calibri"/>
        <family val="2"/>
      </rPr>
      <t>http://www.giffits.de</t>
    </r>
  </si>
  <si>
    <t/>
    <r>
      <rPr>
        <u/>
        <sz val="10.5"/>
        <color theme="10"/>
        <rFont val="Calibri"/>
        <family val="2"/>
      </rPr>
      <t>sonja@amefa.com.hk</t>
    </r>
  </si>
  <si>
    <t/>
    <r>
      <rPr>
        <u/>
        <sz val="10.5"/>
        <color theme="10"/>
        <rFont val="Calibri"/>
        <family val="2"/>
      </rPr>
      <t xml:space="preserve">AMEFA INTERNATIONAL</t>
    </r>
  </si>
  <si>
    <t/>
    <r>
      <rPr>
        <u/>
        <sz val="10.5"/>
        <color theme="10"/>
        <rFont val="Calibri"/>
        <family val="2"/>
      </rPr>
      <t xml:space="preserve">ADVENTURE IMPORT-EXPORT</t>
    </r>
  </si>
  <si>
    <t/>
    <r>
      <rPr>
        <u/>
        <sz val="10.5"/>
        <color theme="10"/>
        <rFont val="Calibri"/>
        <family val="2"/>
      </rPr>
      <t>http://www.vasia.com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</si>
  <si>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五金,其他,卫浴设备,家具,家居用品,家居装饰品,家用电器,家用纺织品,工具,建筑及装饰材料,汽车配件,照明产品,电子消费品及信息产品,鞋,食品,餐厨用具</t>
    </r>
  </si>
  <si>
    <t/>
    <r>
      <rPr>
        <u/>
        <sz val="10.5"/>
        <color theme="10"/>
        <rFont val="Calibri"/>
        <family val="2"/>
      </rPr>
      <t>arnold@vasia.com</t>
    </r>
  </si>
  <si>
    <t/>
    <r>
      <rPr>
        <u/>
        <sz val="10.5"/>
        <color theme="10"/>
        <rFont val="Calibri"/>
        <family val="2"/>
      </rPr>
      <t xml:space="preserve">GRUPO FERCAMA</t>
    </r>
  </si>
  <si>
    <t/>
    <r>
      <rPr>
        <u/>
        <sz val="10.5"/>
        <color theme="10"/>
        <rFont val="Calibri"/>
        <family val="2"/>
      </rPr>
      <t>http://www.fercama.com.mx</t>
    </r>
  </si>
  <si>
    <t/>
    <r>
      <rPr>
        <u/>
        <sz val="10.5"/>
        <color theme="10"/>
        <rFont val="Calibri"/>
        <family val="2"/>
      </rPr>
      <t>fernandocamarena@fercama.com.mx</t>
    </r>
  </si>
  <si>
    <t/>
    <r>
      <rPr>
        <u/>
        <sz val="10.5"/>
        <color theme="10"/>
        <rFont val="Calibri"/>
        <family val="2"/>
      </rPr>
      <t xml:space="preserve">GREAT RISING INTERNATIONAL CO LTD LIAISION OFFICE(SHANGHAI)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</si>
  <si>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五金,体育及旅游休闲用品,其他,医药保健品及医疗器械,家具,照明产品,玻璃工艺品,箱包,鞋,餐厨用具</t>
    </r>
  </si>
  <si>
    <t/>
    <r>
      <rPr>
        <u/>
        <sz val="10.5"/>
        <color theme="10"/>
        <rFont val="Calibri"/>
        <family val="2"/>
      </rPr>
      <t>leoliucn@ms58.hinet.net</t>
    </r>
  </si>
  <si>
    <t/>
    <r>
      <rPr>
        <u/>
        <sz val="10.5"/>
        <color theme="10"/>
        <rFont val="Calibri"/>
        <family val="2"/>
      </rPr>
      <t>http://www.ms58.hinet.net</t>
    </r>
  </si>
  <si>
    <t/>
    <r>
      <rPr>
        <u/>
        <sz val="10.5"/>
        <color theme="10"/>
        <rFont val="Calibri"/>
        <family val="2"/>
      </rPr>
      <t>http://www.samsonsentp.com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</si>
  <si>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五金,其他,工艺陶瓷,服装饰物及配件,玻璃工艺品,编织及藤铁工艺品,餐厨用具</t>
    </r>
  </si>
  <si>
    <t/>
    <r>
      <rPr>
        <u/>
        <sz val="10.5"/>
        <color theme="10"/>
        <rFont val="Calibri"/>
        <family val="2"/>
      </rPr>
      <t>tahirkhan009@hotmail.com</t>
    </r>
  </si>
  <si>
    <t/>
    <r>
      <rPr>
        <u/>
        <sz val="10.5"/>
        <color theme="10"/>
        <rFont val="Calibri"/>
        <family val="2"/>
      </rPr>
      <t xml:space="preserve">SHAMS ENTERPRISES</t>
    </r>
  </si>
  <si>
    <t/>
    <r>
      <rPr>
        <u/>
        <sz val="10.5"/>
        <color theme="10"/>
        <rFont val="Calibri"/>
        <family val="2"/>
      </rPr>
      <t xml:space="preserve">CHIEF RIGHT</t>
    </r>
  </si>
  <si>
    <t/>
    <r>
      <rPr>
        <u/>
        <sz val="10.5"/>
        <color theme="10"/>
        <rFont val="Calibri"/>
        <family val="2"/>
      </rPr>
      <t>fujisho@netvigator.com</t>
    </r>
  </si>
  <si>
    <t/>
    <r>
      <rPr>
        <u/>
        <sz val="10.5"/>
        <color theme="10"/>
        <rFont val="Calibri"/>
        <family val="2"/>
      </rPr>
      <t>http://www.regentbelt.co.uk</t>
    </r>
  </si>
  <si>
    <t/>
    <r>
      <rPr>
        <u/>
        <sz val="10.5"/>
        <color theme="10"/>
        <rFont val="Calibri"/>
        <family val="2"/>
      </rPr>
      <t>sales@regentbelt.co.uk</t>
    </r>
  </si>
  <si>
    <t/>
    <r>
      <rPr>
        <u/>
        <sz val="10.5"/>
        <color theme="10"/>
        <rFont val="Calibri"/>
        <family val="2"/>
      </rPr>
      <t xml:space="preserve">REGENT BELT</t>
    </r>
  </si>
  <si>
    <t/>
    <r>
      <rPr>
        <u/>
        <sz val="10.5"/>
        <color theme="10"/>
        <rFont val="Calibri"/>
        <family val="2"/>
      </rPr>
      <t xml:space="preserve">HANKUK RINNAI</t>
    </r>
  </si>
  <si>
    <t/>
    <r>
      <rPr>
        <u/>
        <sz val="10.5"/>
        <color theme="10"/>
        <rFont val="Calibri"/>
        <family val="2"/>
      </rPr>
      <t>kr_rinnai@hanmail.net</t>
    </r>
  </si>
  <si>
    <t/>
    <r>
      <rPr>
        <u/>
        <sz val="10.5"/>
        <color theme="10"/>
        <rFont val="Calibri"/>
        <family val="2"/>
      </rPr>
      <t>http://www.rinnai.co.kr</t>
    </r>
  </si>
  <si>
    <t/>
    <r>
      <rPr>
        <u/>
        <sz val="10.5"/>
        <color theme="10"/>
        <rFont val="Calibri"/>
        <family val="2"/>
      </rPr>
      <t xml:space="preserve">ELNIELY TRADING &amp; INDUSTRIAL</t>
    </r>
  </si>
  <si>
    <t/>
    <r>
      <rPr>
        <u/>
        <sz val="10.5"/>
        <color theme="10"/>
        <rFont val="Calibri"/>
        <family val="2"/>
      </rPr>
      <t>alielnily@yahoo.com</t>
    </r>
  </si>
  <si>
    <t/>
    <r>
      <rPr>
        <u/>
        <sz val="10.5"/>
        <color theme="10"/>
        <rFont val="Calibri"/>
        <family val="2"/>
      </rPr>
      <t>http://www.abey.com.au</t>
    </r>
  </si>
  <si>
    <t/>
    <r>
      <rPr>
        <u/>
        <sz val="10.5"/>
        <color theme="10"/>
        <rFont val="Calibri"/>
        <family val="2"/>
      </rPr>
      <t>abey@abey.com.au</t>
    </r>
  </si>
  <si>
    <t/>
    <r>
      <rPr>
        <u/>
        <sz val="10.5"/>
        <color theme="10"/>
        <rFont val="Calibri"/>
        <family val="2"/>
      </rPr>
      <t xml:space="preserve">ABEY AUSTRALIA</t>
    </r>
  </si>
  <si>
    <t/>
    <r>
      <rPr>
        <u/>
        <sz val="10.5"/>
        <color theme="10"/>
        <rFont val="Calibri"/>
        <family val="2"/>
      </rPr>
      <t>http://www.bickleup.be</t>
    </r>
  </si>
  <si>
    <t/>
    <r>
      <rPr>
        <u/>
        <sz val="10.5"/>
        <color theme="10"/>
        <rFont val="Calibri"/>
        <family val="2"/>
      </rPr>
      <t>ajacob@skypro.be</t>
    </r>
  </si>
  <si>
    <t/>
    <r>
      <rPr>
        <u/>
        <sz val="10.5"/>
        <color theme="10"/>
        <rFont val="Calibri"/>
        <family val="2"/>
      </rPr>
      <t xml:space="preserve">A JACOB-DEGREVE</t>
    </r>
  </si>
  <si>
    <t/>
    <r>
      <rPr>
        <u/>
        <sz val="10.5"/>
        <color theme="10"/>
        <rFont val="Calibri"/>
        <family val="2"/>
      </rPr>
      <t>http://www.frau.es</t>
    </r>
  </si>
  <si>
    <t/>
    <r>
      <rPr>
        <u/>
        <sz val="10.5"/>
        <color theme="10"/>
        <rFont val="Calibri"/>
        <family val="2"/>
      </rPr>
      <t xml:space="preserve">BARCELONA M FRAU</t>
    </r>
  </si>
  <si>
    <t/>
    <r>
      <rPr>
        <u/>
        <sz val="10.5"/>
        <color theme="10"/>
        <rFont val="Calibri"/>
        <family val="2"/>
      </rPr>
      <t>FOREVER</t>
    </r>
  </si>
  <si>
    <t/>
    <r>
      <rPr>
        <u/>
        <sz val="10.5"/>
        <color theme="10"/>
        <rFont val="Calibri"/>
        <family val="2"/>
      </rPr>
      <t>http://www.china-forever.com</t>
    </r>
  </si>
  <si>
    <t/>
    <r>
      <rPr>
        <u/>
        <sz val="10.5"/>
        <color theme="10"/>
        <rFont val="Calibri"/>
        <family val="2"/>
      </rPr>
      <t>2285222@86765.com</t>
    </r>
  </si>
  <si>
    <t/>
    <r>
      <rPr>
        <u/>
        <sz val="10.5"/>
        <color theme="10"/>
        <rFont val="Calibri"/>
        <family val="2"/>
      </rPr>
      <t>http://www.maximumgifts.net</t>
    </r>
  </si>
  <si>
    <t/>
    <r>
      <rPr>
        <u/>
        <sz val="10.5"/>
        <color theme="10"/>
        <rFont val="Calibri"/>
        <family val="2"/>
      </rPr>
      <t xml:space="preserve">SREE VYBHAV IMPEX</t>
    </r>
  </si>
  <si>
    <t/>
    <r>
      <rPr>
        <u/>
        <sz val="10.5"/>
        <color theme="10"/>
        <rFont val="Calibri"/>
        <family val="2"/>
      </rPr>
      <t>sreevybhav@vsnl.com</t>
    </r>
  </si>
  <si>
    <t/>
    <r>
      <rPr>
        <u/>
        <sz val="10.5"/>
        <color theme="10"/>
        <rFont val="Calibri"/>
        <family val="2"/>
      </rPr>
      <t>http://www.rucanor.com</t>
    </r>
  </si>
  <si>
    <t/>
    <r>
      <rPr>
        <u/>
        <sz val="10.5"/>
        <color theme="10"/>
        <rFont val="Calibri"/>
        <family val="2"/>
      </rPr>
      <t xml:space="preserve">RUCANOR EUROPE</t>
    </r>
  </si>
  <si>
    <t/>
    <r>
      <rPr>
        <u/>
        <sz val="10.5"/>
        <color theme="10"/>
        <rFont val="Calibri"/>
        <family val="2"/>
      </rPr>
      <t xml:space="preserve">A D BEUK</t>
    </r>
  </si>
  <si>
    <t/>
    <r>
      <rPr>
        <u/>
        <sz val="10.5"/>
        <color theme="10"/>
        <rFont val="Calibri"/>
        <family val="2"/>
      </rPr>
      <t>http://www.beukhoreca.nl</t>
    </r>
  </si>
  <si>
    <t/>
    <r>
      <rPr>
        <u/>
        <sz val="10.5"/>
        <color theme="10"/>
        <rFont val="Calibri"/>
        <family val="2"/>
      </rPr>
      <t>info@beukhoreca.nl</t>
    </r>
  </si>
  <si>
    <t/>
    <r>
      <rPr>
        <u/>
        <sz val="10.5"/>
        <color theme="10"/>
        <rFont val="Calibri"/>
        <family val="2"/>
      </rPr>
      <t xml:space="preserve">THE JOINERY FACTORY</t>
    </r>
  </si>
  <si>
    <t/>
    <r>
      <rPr>
        <u/>
        <sz val="10.5"/>
        <color theme="10"/>
        <rFont val="Calibri"/>
        <family val="2"/>
      </rPr>
      <t>CRESKO</t>
    </r>
  </si>
  <si>
    <t/>
    <r>
      <rPr>
        <u/>
        <sz val="10.5"/>
        <color theme="10"/>
        <rFont val="Calibri"/>
        <family val="2"/>
      </rPr>
      <t>graciela@cresko.com</t>
    </r>
  </si>
  <si>
    <t/>
    <r>
      <rPr>
        <u/>
        <sz val="10.5"/>
        <color theme="10"/>
        <rFont val="Calibri"/>
        <family val="2"/>
      </rPr>
      <t>http://www.cresko.com</t>
    </r>
  </si>
  <si>
    <t/>
    <r>
      <rPr>
        <u/>
        <sz val="10.5"/>
        <color theme="10"/>
        <rFont val="Calibri"/>
        <family val="2"/>
      </rPr>
      <t>http://www.corten.com.sg</t>
    </r>
  </si>
  <si>
    <t/>
    <r>
      <rPr>
        <u/>
        <sz val="10.5"/>
        <color theme="10"/>
        <rFont val="Calibri"/>
        <family val="2"/>
      </rPr>
      <t>corten@singnet.com.sg</t>
    </r>
  </si>
  <si>
    <t/>
    <r>
      <rPr>
        <u/>
        <sz val="10.5"/>
        <color theme="10"/>
        <rFont val="Calibri"/>
        <family val="2"/>
      </rPr>
      <t xml:space="preserve">CORTEN FURNITURE</t>
    </r>
  </si>
  <si>
    <t/>
    <r>
      <rPr>
        <u/>
        <sz val="10.5"/>
        <color theme="10"/>
        <rFont val="Calibri"/>
        <family val="2"/>
      </rPr>
      <t xml:space="preserve">CHAMPION INTERLINK</t>
    </r>
  </si>
  <si>
    <t/>
    <r>
      <rPr>
        <u/>
        <sz val="10.5"/>
        <color theme="10"/>
        <rFont val="Calibri"/>
        <family val="2"/>
      </rPr>
      <t>cigc@pacific.net.ph</t>
    </r>
  </si>
  <si>
    <t/>
    <r>
      <rPr>
        <u/>
        <sz val="10.5"/>
        <color theme="10"/>
        <rFont val="Calibri"/>
        <family val="2"/>
      </rPr>
      <t>OZEKI</t>
    </r>
  </si>
  <si>
    <t/>
    <r>
      <rPr>
        <u/>
        <sz val="10.5"/>
        <color theme="10"/>
        <rFont val="Calibri"/>
        <family val="2"/>
      </rPr>
      <t>http://www.ozeki.co.jp</t>
    </r>
  </si>
  <si>
    <t/>
    <r>
      <rPr>
        <u/>
        <sz val="10.5"/>
        <color theme="10"/>
        <rFont val="Calibri"/>
        <family val="2"/>
      </rPr>
      <t>klickltd@netvigator.com</t>
    </r>
  </si>
  <si>
    <t/>
    <r>
      <rPr>
        <u/>
        <sz val="10.5"/>
        <color theme="10"/>
        <rFont val="Calibri"/>
        <family val="2"/>
      </rPr>
      <t>KLICK</t>
    </r>
  </si>
  <si>
    <t/>
    <r>
      <rPr>
        <u/>
        <sz val="10.5"/>
        <color theme="10"/>
        <rFont val="Calibri"/>
        <family val="2"/>
      </rPr>
      <t>http://www.klick.com</t>
    </r>
  </si>
  <si>
    <t/>
    <r>
      <rPr>
        <u/>
        <sz val="10.5"/>
        <color theme="10"/>
        <rFont val="Calibri"/>
        <family val="2"/>
      </rPr>
      <t>http://www.bal.com</t>
    </r>
  </si>
  <si>
    <t/>
    <r>
      <rPr>
        <u/>
        <sz val="10.5"/>
        <color theme="10"/>
        <rFont val="Calibri"/>
        <family val="2"/>
      </rPr>
      <t>BAL</t>
    </r>
  </si>
  <si>
    <t/>
    <r>
      <rPr>
        <u/>
        <sz val="10.5"/>
        <color theme="10"/>
        <rFont val="Calibri"/>
        <family val="2"/>
      </rPr>
      <t>bal@bal.com</t>
    </r>
  </si>
  <si>
    <t/>
    <r>
      <rPr>
        <u/>
        <sz val="10.5"/>
        <color theme="10"/>
        <rFont val="Calibri"/>
        <family val="2"/>
      </rPr>
      <t xml:space="preserve">CONFORAMA TRADING LTD SHENZHEN REPRESENTATIVE OFFICE</t>
    </r>
  </si>
  <si>
    <t/>
    <r>
      <rPr>
        <u/>
        <sz val="10.5"/>
        <color theme="10"/>
        <rFont val="Calibri"/>
        <family val="2"/>
      </rPr>
      <t>http://www.conforama.fr</t>
    </r>
  </si>
  <si>
    <t/>
    <r>
      <rPr>
        <u/>
        <sz val="10.5"/>
        <color theme="10"/>
        <rFont val="Calibri"/>
        <family val="2"/>
      </rPr>
      <t>angelwu@conforama.com.cn</t>
    </r>
  </si>
  <si>
    <t/>
    <r>
      <rPr>
        <u/>
        <sz val="10.5"/>
        <color theme="10"/>
        <rFont val="Calibri"/>
        <family val="2"/>
      </rPr>
      <t xml:space="preserve">KTC MARINE SERVICES</t>
    </r>
  </si>
  <si>
    <t/>
    <r>
      <rPr>
        <u/>
        <sz val="10.5"/>
        <color theme="10"/>
        <rFont val="Calibri"/>
        <family val="2"/>
      </rPr>
      <t>ktc@xtra.co.nz</t>
    </r>
  </si>
  <si>
    <t/>
    <r>
      <rPr>
        <u/>
        <sz val="10.5"/>
        <color theme="10"/>
        <rFont val="Calibri"/>
        <family val="2"/>
      </rPr>
      <t>http://www.revlon.com</t>
    </r>
  </si>
  <si>
    <t/>
    <r>
      <rPr>
        <u/>
        <sz val="10.5"/>
        <color theme="10"/>
        <rFont val="Calibri"/>
        <family val="2"/>
      </rPr>
      <t xml:space="preserve">REVLON CANADA</t>
    </r>
  </si>
  <si>
    <t/>
    <r>
      <rPr>
        <u/>
        <sz val="10.5"/>
        <color theme="10"/>
        <rFont val="Calibri"/>
        <family val="2"/>
      </rPr>
      <t>bss@ihug.co.nz</t>
    </r>
  </si>
  <si>
    <t/>
    <r>
      <rPr>
        <u/>
        <sz val="10.5"/>
        <color theme="10"/>
        <rFont val="Calibri"/>
        <family val="2"/>
      </rPr>
      <t xml:space="preserve">BARTON SOUND SYSTEMS</t>
    </r>
  </si>
  <si>
    <t/>
    <r>
      <rPr>
        <u/>
        <sz val="10.5"/>
        <color theme="10"/>
        <rFont val="Calibri"/>
        <family val="2"/>
      </rPr>
      <t>http://www.betlan.com</t>
    </r>
  </si>
  <si>
    <t/>
    <r>
      <rPr>
        <u/>
        <sz val="10.5"/>
        <color theme="10"/>
        <rFont val="Calibri"/>
        <family val="2"/>
      </rPr>
      <t>BETLAN</t>
    </r>
  </si>
  <si>
    <t/>
    <r>
      <rPr>
        <u/>
        <sz val="10.5"/>
        <color theme="10"/>
        <rFont val="Calibri"/>
        <family val="2"/>
      </rPr>
      <t>betlancorp@aol.com</t>
    </r>
  </si>
  <si>
    <t/>
    <r>
      <rPr>
        <u/>
        <sz val="10.5"/>
        <color theme="10"/>
        <rFont val="Calibri"/>
        <family val="2"/>
      </rPr>
      <t>haller.consulting@t-online.de</t>
    </r>
  </si>
  <si>
    <t/>
    <r>
      <rPr>
        <u/>
        <sz val="10.5"/>
        <color theme="10"/>
        <rFont val="Calibri"/>
        <family val="2"/>
      </rPr>
      <t xml:space="preserve">AGENTUR HALLER GMBH &amp;</t>
    </r>
  </si>
  <si>
    <t/>
    <r>
      <rPr>
        <u/>
        <sz val="10.5"/>
        <color theme="10"/>
        <rFont val="Calibri"/>
        <family val="2"/>
      </rPr>
      <t>eric.lau@linmark.com</t>
    </r>
  </si>
  <si>
    <t/>
    <r>
      <rPr>
        <u/>
        <sz val="10.5"/>
        <color theme="10"/>
        <rFont val="Calibri"/>
        <family val="2"/>
      </rPr>
      <t xml:space="preserve">LINMAC TRADING</t>
    </r>
  </si>
  <si>
    <t/>
    <r>
      <rPr>
        <u/>
        <sz val="10.5"/>
        <color theme="10"/>
        <rFont val="Calibri"/>
        <family val="2"/>
      </rPr>
      <t>http://www.linmark.com</t>
    </r>
  </si>
  <si>
    <t/>
    <r>
      <rPr>
        <u/>
        <sz val="10.5"/>
        <color theme="10"/>
        <rFont val="Calibri"/>
        <family val="2"/>
      </rPr>
      <t>biotrade@prodigy.net.mx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</si>
  <si>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五金,体育及旅游休闲用品,其他,医药保健品及医疗器械,照明产品,玻璃工艺品,箱包,鞋,食品,餐厨用具</t>
    </r>
  </si>
  <si>
    <t/>
    <r>
      <rPr>
        <u/>
        <sz val="10.5"/>
        <color theme="10"/>
        <rFont val="Calibri"/>
        <family val="2"/>
      </rPr>
      <t>http://www.biotrade.shopping</t>
    </r>
  </si>
  <si>
    <t/>
    <r>
      <rPr>
        <u/>
        <sz val="10.5"/>
        <color theme="10"/>
        <rFont val="Calibri"/>
        <family val="2"/>
      </rPr>
      <t>BIOTRADE</t>
    </r>
  </si>
  <si>
    <t/>
    <r>
      <rPr>
        <u/>
        <sz val="10.5"/>
        <color theme="10"/>
        <rFont val="Calibri"/>
        <family val="2"/>
      </rPr>
      <t xml:space="preserve">PREMIERE PRODUCTS</t>
    </r>
  </si>
  <si>
    <t/>
    <r>
      <rPr>
        <u/>
        <sz val="10.5"/>
        <color theme="10"/>
        <rFont val="Calibri"/>
        <family val="2"/>
      </rPr>
      <t>http://www.premiereproducts.co.uk</t>
    </r>
  </si>
  <si>
    <t/>
    <r>
      <rPr>
        <u/>
        <sz val="10.5"/>
        <color theme="10"/>
        <rFont val="Calibri"/>
        <family val="2"/>
      </rPr>
      <t>premiere@premiereproducts.co.uk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</si>
  <si>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体育及旅游休闲用品,医药保健品及医疗器械,服装饰物及配件,玩具,餐厨用具</t>
    </r>
  </si>
  <si>
    <t/>
    <r>
      <rPr>
        <u/>
        <sz val="10.5"/>
        <color theme="10"/>
        <rFont val="Calibri"/>
        <family val="2"/>
      </rPr>
      <t>hilda@adspechk.com</t>
    </r>
  </si>
  <si>
    <t/>
    <r>
      <rPr>
        <u/>
        <sz val="10.5"/>
        <color theme="10"/>
        <rFont val="Calibri"/>
        <family val="2"/>
      </rPr>
      <t>http://www.adspechk.com</t>
    </r>
  </si>
  <si>
    <t/>
    <r>
      <rPr>
        <u/>
        <sz val="10.5"/>
        <color theme="10"/>
        <rFont val="Calibri"/>
        <family val="2"/>
      </rPr>
      <t xml:space="preserve">ADVERTISING SPECIALTIES</t>
    </r>
  </si>
  <si>
    <t/>
    <r>
      <rPr>
        <u/>
        <sz val="10.5"/>
        <color theme="10"/>
        <rFont val="Calibri"/>
        <family val="2"/>
      </rPr>
      <t>LOTUSGARDEN</t>
    </r>
  </si>
  <si>
    <t/>
    <r>
      <rPr>
        <u/>
        <sz val="10.5"/>
        <color theme="10"/>
        <rFont val="Calibri"/>
        <family val="2"/>
      </rPr>
      <t>lotusgarden.eunice@gmail.com</t>
    </r>
  </si>
  <si>
    <t/>
    <r>
      <rPr>
        <u/>
        <sz val="10.5"/>
        <color theme="10"/>
        <rFont val="Calibri"/>
        <family val="2"/>
      </rPr>
      <t>http://www.waltdisney.com</t>
    </r>
  </si>
  <si>
    <t/>
    <r>
      <rPr>
        <u/>
        <sz val="10.5"/>
        <color theme="10"/>
        <rFont val="Calibri"/>
        <family val="2"/>
      </rPr>
      <t xml:space="preserve">THE WALT DISNEY CO ASIA PACIFIC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</si>
  <si>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个人护理用具,化工产品,园林用品,家具,工艺陶瓷,服装饰物及配件,照明产品,玩具,玻璃工艺品,箱包,餐厨用具</t>
    </r>
  </si>
  <si>
    <t/>
    <r>
      <rPr>
        <u/>
        <sz val="10.5"/>
        <color theme="10"/>
        <rFont val="Calibri"/>
        <family val="2"/>
      </rPr>
      <t>jeansone@yahoo.com</t>
    </r>
  </si>
  <si>
    <t/>
    <r>
      <rPr>
        <u/>
        <sz val="10.5"/>
        <color theme="10"/>
        <rFont val="Calibri"/>
        <family val="2"/>
      </rPr>
      <t xml:space="preserve">FOUNTON TRADING</t>
    </r>
  </si>
  <si>
    <t/>
    <r>
      <rPr>
        <u/>
        <sz val="10.5"/>
        <color theme="10"/>
        <rFont val="Calibri"/>
        <family val="2"/>
      </rPr>
      <t>http://www.bdonline.com</t>
    </r>
  </si>
  <si>
    <t/>
    <r>
      <rPr>
        <u/>
        <sz val="10.5"/>
        <color theme="10"/>
        <rFont val="Calibri"/>
        <family val="2"/>
      </rPr>
      <t xml:space="preserve">AL MEDINA BUSINESS ESTABLISHMENTS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</si>
  <si>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办公文具,化工产品,医药保健品及医疗器械,卫浴设备,大型机械及设备,家具,家居装饰品,家用电器,家用纺织品,工具,工艺陶瓷,建筑及装饰材料,服装饰物及配件,照明产品,玩具,玻璃工艺品,电子消费品及信息产品,电子电气产品,箱包,自行车,钟表眼镜,鞋,食品,餐厨用具</t>
    </r>
  </si>
  <si>
    <t/>
    <r>
      <rPr>
        <u/>
        <sz val="10.5"/>
        <color theme="10"/>
        <rFont val="Calibri"/>
        <family val="2"/>
      </rPr>
      <t>afaz@bdonline.com</t>
    </r>
  </si>
  <si>
    <t/>
    <r>
      <rPr>
        <u/>
        <sz val="10.5"/>
        <color theme="10"/>
        <rFont val="Calibri"/>
        <family val="2"/>
      </rPr>
      <t>IMACO</t>
    </r>
  </si>
  <si>
    <t/>
    <r>
      <rPr>
        <u/>
        <sz val="10.5"/>
        <color theme="10"/>
        <rFont val="Calibri"/>
        <family val="2"/>
      </rPr>
      <t>imaco@imacosa.com</t>
    </r>
  </si>
  <si>
    <t/>
    <r>
      <rPr>
        <u/>
        <sz val="10.5"/>
        <color theme="10"/>
        <rFont val="Calibri"/>
        <family val="2"/>
      </rPr>
      <t>http://www.imacosa.com</t>
    </r>
  </si>
  <si>
    <t/>
    <r>
      <rPr>
        <u/>
        <sz val="10.5"/>
        <color theme="10"/>
        <rFont val="Calibri"/>
        <family val="2"/>
      </rPr>
      <t xml:space="preserve">ARTWELL (HOUSEWARE)</t>
    </r>
  </si>
  <si>
    <t/>
    <r>
      <rPr>
        <u/>
        <sz val="10.5"/>
        <color theme="10"/>
        <rFont val="Calibri"/>
        <family val="2"/>
      </rPr>
      <t>mail@artwellhk.com</t>
    </r>
  </si>
  <si>
    <t/>
    <r>
      <rPr>
        <u/>
        <sz val="10.5"/>
        <color theme="10"/>
        <rFont val="Calibri"/>
        <family val="2"/>
      </rPr>
      <t>http://www.artwellhk.com</t>
    </r>
  </si>
  <si>
    <t/>
    <r>
      <rPr>
        <u/>
        <sz val="10.5"/>
        <color theme="10"/>
        <rFont val="Calibri"/>
        <family val="2"/>
      </rPr>
      <t>peter@glasswareandchina.com.au</t>
    </r>
  </si>
  <si>
    <t/>
    <r>
      <rPr>
        <u/>
        <sz val="10.5"/>
        <color theme="10"/>
        <rFont val="Calibri"/>
        <family val="2"/>
      </rPr>
      <t>http://www.glasswareandchina.com.au</t>
    </r>
  </si>
  <si>
    <t/>
    <r>
      <rPr>
        <u/>
        <sz val="10.5"/>
        <color theme="10"/>
        <rFont val="Calibri"/>
        <family val="2"/>
      </rPr>
      <t xml:space="preserve">GLASSWARE &amp; CHINA IMPORTS</t>
    </r>
  </si>
  <si>
    <t/>
    <r>
      <rPr>
        <u/>
        <sz val="10.5"/>
        <color theme="10"/>
        <rFont val="Calibri"/>
        <family val="2"/>
      </rPr>
      <t>PREMIE-RINGEN</t>
    </r>
  </si>
  <si>
    <t/>
    <r>
      <rPr>
        <u/>
        <sz val="10.5"/>
        <color theme="10"/>
        <rFont val="Calibri"/>
        <family val="2"/>
      </rPr>
      <t>http://www.premie-ringen.no</t>
    </r>
  </si>
  <si>
    <t/>
    <r>
      <rPr>
        <u/>
        <sz val="10.5"/>
        <color theme="10"/>
        <rFont val="Calibri"/>
        <family val="2"/>
      </rPr>
      <t>post@premie-ringen.no</t>
    </r>
  </si>
  <si>
    <t/>
    <r>
      <rPr>
        <u/>
        <sz val="10.5"/>
        <color theme="10"/>
        <rFont val="Calibri"/>
        <family val="2"/>
      </rPr>
      <t>am@archiesonline.com</t>
    </r>
  </si>
  <si>
    <t/>
    <r>
      <rPr>
        <u/>
        <sz val="10.5"/>
        <color theme="10"/>
        <rFont val="Calibri"/>
        <family val="2"/>
      </rPr>
      <t>ARCHIES</t>
    </r>
  </si>
  <si>
    <t/>
    <r>
      <rPr>
        <u/>
        <sz val="10.5"/>
        <color theme="10"/>
        <rFont val="Calibri"/>
        <family val="2"/>
      </rPr>
      <t>http://www.archiesonline.com</t>
    </r>
  </si>
  <si>
    <t/>
    <r>
      <rPr>
        <u/>
        <sz val="10.5"/>
        <color theme="10"/>
        <rFont val="Calibri"/>
        <family val="2"/>
      </rPr>
      <t>sissonimports@imporx.com</t>
    </r>
  </si>
  <si>
    <t/>
    <r>
      <rPr>
        <u/>
        <sz val="10.5"/>
        <color theme="10"/>
        <rFont val="Calibri"/>
        <family val="2"/>
      </rPr>
      <t xml:space="preserve">SISSON IMPORTS</t>
    </r>
  </si>
  <si>
    <t/>
    <r>
      <rPr>
        <u/>
        <sz val="10.5"/>
        <color theme="10"/>
        <rFont val="Calibri"/>
        <family val="2"/>
      </rPr>
      <t>http://www.imporx.com</t>
    </r>
  </si>
  <si>
    <t/>
    <r>
      <rPr>
        <u/>
        <sz val="10.5"/>
        <color theme="10"/>
        <rFont val="Calibri"/>
        <family val="2"/>
      </rPr>
      <t xml:space="preserve">SINO TOINT</t>
    </r>
  </si>
  <si>
    <t/>
    <r>
      <rPr>
        <u/>
        <sz val="10.5"/>
        <color theme="10"/>
        <rFont val="Calibri"/>
        <family val="2"/>
      </rPr>
      <t>aldis@tactdc.com.hk</t>
    </r>
  </si>
  <si>
    <t/>
    <r>
      <rPr>
        <u/>
        <sz val="10.5"/>
        <color theme="10"/>
        <rFont val="Calibri"/>
        <family val="2"/>
      </rPr>
      <t>http://www.tactdc.com.hk</t>
    </r>
  </si>
  <si>
    <t/>
    <r>
      <rPr>
        <u/>
        <sz val="10.5"/>
        <color theme="10"/>
        <rFont val="Calibri"/>
        <family val="2"/>
      </rPr>
      <t>http://www.sbaltd.com</t>
    </r>
  </si>
  <si>
    <t/>
    <r>
      <rPr>
        <u/>
        <sz val="10.5"/>
        <color theme="10"/>
        <rFont val="Calibri"/>
        <family val="2"/>
      </rPr>
      <t>mori@sbaltd.com</t>
    </r>
  </si>
  <si>
    <t/>
    <r>
      <rPr>
        <u/>
        <sz val="10.5"/>
        <color theme="10"/>
        <rFont val="Calibri"/>
        <family val="2"/>
      </rPr>
      <t>SBA</t>
    </r>
  </si>
  <si>
    <t/>
    <r>
      <rPr>
        <u/>
        <sz val="10.5"/>
        <color theme="10"/>
        <rFont val="Calibri"/>
        <family val="2"/>
      </rPr>
      <t>hh@steps.dk</t>
    </r>
  </si>
  <si>
    <t/>
    <r>
      <rPr>
        <u/>
        <sz val="10.5"/>
        <color theme="10"/>
        <rFont val="Calibri"/>
        <family val="2"/>
      </rPr>
      <t>STEPS</t>
    </r>
  </si>
  <si>
    <t/>
    <r>
      <rPr>
        <u/>
        <sz val="10.5"/>
        <color theme="10"/>
        <rFont val="Calibri"/>
        <family val="2"/>
      </rPr>
      <t>http://www.steps.dk</t>
    </r>
  </si>
  <si>
    <t/>
    <r>
      <rPr>
        <u/>
        <sz val="10.5"/>
        <color theme="10"/>
        <rFont val="Calibri"/>
        <family val="2"/>
      </rPr>
      <t>beach133@net2000.com.au</t>
    </r>
  </si>
  <si>
    <t/>
    <r>
      <rPr>
        <u/>
        <sz val="10.5"/>
        <color theme="10"/>
        <rFont val="Calibri"/>
        <family val="2"/>
      </rPr>
      <t xml:space="preserve">DG MACFAM</t>
    </r>
  </si>
  <si>
    <t/>
    <r>
      <rPr>
        <u/>
        <sz val="10.5"/>
        <color theme="10"/>
        <rFont val="Calibri"/>
        <family val="2"/>
      </rPr>
      <t>http://www.net2000.com.au</t>
    </r>
  </si>
  <si>
    <t/>
    <r>
      <rPr>
        <u/>
        <sz val="10.5"/>
        <color theme="10"/>
        <rFont val="Calibri"/>
        <family val="2"/>
      </rPr>
      <t xml:space="preserve">METLON ENGINEERS</t>
    </r>
  </si>
  <si>
    <t/>
    <r>
      <rPr>
        <u/>
        <sz val="10.5"/>
        <color theme="10"/>
        <rFont val="Calibri"/>
        <family val="2"/>
      </rPr>
      <t>metlonpune@yahoo.com</t>
    </r>
  </si>
  <si>
    <t/>
    <r>
      <rPr>
        <u/>
        <sz val="10.5"/>
        <color theme="10"/>
        <rFont val="Calibri"/>
        <family val="2"/>
      </rPr>
      <t xml:space="preserve">KENNEDY INTERNATIONAL</t>
    </r>
  </si>
  <si>
    <t/>
    <r>
      <rPr>
        <u/>
        <sz val="10.5"/>
        <color theme="10"/>
        <rFont val="Calibri"/>
        <family val="2"/>
      </rPr>
      <t>http://www.kennedyinternational.com</t>
    </r>
  </si>
  <si>
    <t/>
    <r>
      <rPr>
        <u/>
        <sz val="10.5"/>
        <color theme="10"/>
        <rFont val="Calibri"/>
        <family val="2"/>
      </rPr>
      <t xml:space="preserve">CAPITAL MFG</t>
    </r>
  </si>
  <si>
    <t/>
    <r>
      <rPr>
        <u/>
        <sz val="10.5"/>
        <color theme="10"/>
        <rFont val="Calibri"/>
        <family val="2"/>
      </rPr>
      <t>dchan56@aol.com</t>
    </r>
  </si>
  <si>
    <t/>
    <r>
      <rPr>
        <u/>
        <sz val="10.5"/>
        <color theme="10"/>
        <rFont val="Calibri"/>
        <family val="2"/>
      </rPr>
      <t>mclimited@ctimail.com</t>
    </r>
  </si>
  <si>
    <t/>
    <r>
      <rPr>
        <u/>
        <sz val="10.5"/>
        <color theme="10"/>
        <rFont val="Calibri"/>
        <family val="2"/>
      </rPr>
      <t xml:space="preserve">M C</t>
    </r>
  </si>
  <si>
    <t/>
    <r>
      <rPr>
        <u/>
        <sz val="10.5"/>
        <color theme="10"/>
        <rFont val="Calibri"/>
        <family val="2"/>
      </rPr>
      <t xml:space="preserve">MANE IBERICA</t>
    </r>
  </si>
  <si>
    <t/>
    <r>
      <rPr>
        <u/>
        <sz val="10.5"/>
        <color theme="10"/>
        <rFont val="Calibri"/>
        <family val="2"/>
      </rPr>
      <t>http://www.mane.com</t>
    </r>
  </si>
  <si>
    <t/>
    <r>
      <rPr>
        <u/>
        <sz val="10.5"/>
        <color theme="10"/>
        <rFont val="Calibri"/>
        <family val="2"/>
      </rPr>
      <t>myhk4@netvigator.com</t>
    </r>
  </si>
  <si>
    <t/>
    <r>
      <rPr>
        <u/>
        <sz val="10.5"/>
        <color theme="10"/>
        <rFont val="Calibri"/>
        <family val="2"/>
      </rPr>
      <t xml:space="preserve">MARTIN YAFFE HONG KONG</t>
    </r>
  </si>
  <si>
    <t/>
    <r>
      <rPr>
        <u/>
        <sz val="10.5"/>
        <color theme="10"/>
        <rFont val="Calibri"/>
        <family val="2"/>
      </rPr>
      <t>coralsj@hotmail.com</t>
    </r>
  </si>
  <si>
    <t/>
    <r>
      <rPr>
        <u/>
        <sz val="10.5"/>
        <color theme="10"/>
        <rFont val="Calibri"/>
        <family val="2"/>
      </rPr>
      <t xml:space="preserve">PARLAY TRADE CO (HK )</t>
    </r>
  </si>
  <si>
    <t/>
    <r>
      <rPr>
        <u/>
        <sz val="10.5"/>
        <color theme="10"/>
        <rFont val="Calibri"/>
        <family val="2"/>
      </rPr>
      <t>parts@georgestock.co.nz</t>
    </r>
  </si>
  <si>
    <t/>
    <r>
      <rPr>
        <u/>
        <sz val="10.5"/>
        <color theme="10"/>
        <rFont val="Calibri"/>
        <family val="2"/>
      </rPr>
      <t xml:space="preserve">GEORGE STOCK &amp;</t>
    </r>
  </si>
  <si>
    <t/>
    <r>
      <rPr>
        <u/>
        <sz val="10.5"/>
        <color theme="10"/>
        <rFont val="Calibri"/>
        <family val="2"/>
      </rPr>
      <t>http://www.georgestock.co.nz</t>
    </r>
  </si>
  <si>
    <t/>
    <r>
      <rPr>
        <u/>
        <sz val="10.5"/>
        <color theme="10"/>
        <rFont val="Calibri"/>
        <family val="2"/>
      </rPr>
      <t xml:space="preserve">SUN FOR INDUSTRIES</t>
    </r>
  </si>
  <si>
    <t/>
    <r>
      <rPr>
        <u/>
        <sz val="10.5"/>
        <color theme="10"/>
        <rFont val="Calibri"/>
        <family val="2"/>
      </rPr>
      <t>http://www.franceaffaires.fr</t>
    </r>
  </si>
  <si>
    <t/>
    <r>
      <rPr>
        <u/>
        <sz val="10.5"/>
        <color theme="10"/>
        <rFont val="Calibri"/>
        <family val="2"/>
      </rPr>
      <t xml:space="preserve">FRANCE AFFAIRES</t>
    </r>
  </si>
  <si>
    <t/>
    <r>
      <rPr>
        <u/>
        <sz val="10.5"/>
        <color theme="10"/>
        <rFont val="Calibri"/>
        <family val="2"/>
      </rPr>
      <t>franceaffa@aol.com</t>
    </r>
  </si>
  <si>
    <t/>
    <r>
      <rPr>
        <u/>
        <sz val="10.5"/>
        <color theme="10"/>
        <rFont val="Calibri"/>
        <family val="2"/>
      </rPr>
      <t xml:space="preserve">ETL NEUHAUS GMBH &amp;</t>
    </r>
  </si>
  <si>
    <t/>
    <r>
      <rPr>
        <u/>
        <sz val="10.5"/>
        <color theme="10"/>
        <rFont val="Calibri"/>
        <family val="2"/>
      </rPr>
      <t>http://www.etl-neuhaus.de</t>
    </r>
  </si>
  <si>
    <t/>
    <r>
      <rPr>
        <u/>
        <sz val="10.5"/>
        <color theme="10"/>
        <rFont val="Calibri"/>
        <family val="2"/>
      </rPr>
      <t>etl-neuhaus@t-online.de</t>
    </r>
  </si>
  <si>
    <t/>
    <r>
      <rPr>
        <u/>
        <sz val="10.5"/>
        <color theme="10"/>
        <rFont val="Calibri"/>
        <family val="2"/>
      </rPr>
      <t>toselvig@online.no</t>
    </r>
  </si>
  <si>
    <t/>
    <r>
      <rPr>
        <u/>
        <sz val="10.5"/>
        <color theme="10"/>
        <rFont val="Calibri"/>
        <family val="2"/>
      </rPr>
      <t>http://www.selvigas.no</t>
    </r>
  </si>
  <si>
    <t/>
    <r>
      <rPr>
        <u/>
        <sz val="10.5"/>
        <color theme="10"/>
        <rFont val="Calibri"/>
        <family val="2"/>
      </rPr>
      <t>SELVIG</t>
    </r>
  </si>
  <si>
    <t/>
    <r>
      <rPr>
        <u/>
        <sz val="10.5"/>
        <color theme="10"/>
        <rFont val="Calibri"/>
        <family val="2"/>
      </rPr>
      <t>BUXTON</t>
    </r>
  </si>
  <si>
    <t/>
    <r>
      <rPr>
        <u/>
        <sz val="10.5"/>
        <color theme="10"/>
        <rFont val="Calibri"/>
        <family val="2"/>
      </rPr>
      <t>http://www.buxtonco.com</t>
    </r>
  </si>
  <si>
    <t/>
    <r>
      <rPr>
        <u/>
        <sz val="10.5"/>
        <color theme="10"/>
        <rFont val="Calibri"/>
        <family val="2"/>
      </rPr>
      <t>info@guntersmeuser.nl</t>
    </r>
  </si>
  <si>
    <t/>
    <r>
      <rPr>
        <u/>
        <sz val="10.5"/>
        <color theme="10"/>
        <rFont val="Calibri"/>
        <family val="2"/>
      </rPr>
      <t>http://www.guntersmeuser.nl</t>
    </r>
  </si>
  <si>
    <t/>
    <r>
      <rPr>
        <u/>
        <sz val="10.5"/>
        <color theme="10"/>
        <rFont val="Calibri"/>
        <family val="2"/>
      </rPr>
      <t xml:space="preserve">GUNTERS &amp; MEUSER</t>
    </r>
  </si>
  <si>
    <t/>
    <r>
      <rPr>
        <u/>
        <sz val="10.5"/>
        <color theme="10"/>
        <rFont val="Calibri"/>
        <family val="2"/>
      </rPr>
      <t>info@renab.se</t>
    </r>
  </si>
  <si>
    <t/>
    <r>
      <rPr>
        <u/>
        <sz val="10.5"/>
        <color theme="10"/>
        <rFont val="Calibri"/>
        <family val="2"/>
      </rPr>
      <t>http://www.renab.se</t>
    </r>
  </si>
  <si>
    <t/>
    <r>
      <rPr>
        <u/>
        <sz val="10.5"/>
        <color theme="10"/>
        <rFont val="Calibri"/>
        <family val="2"/>
      </rPr>
      <t xml:space="preserve">RENAB I GOTEBORG</t>
    </r>
  </si>
  <si>
    <t/>
    <r>
      <rPr>
        <u/>
        <sz val="10.5"/>
        <color theme="10"/>
        <rFont val="Calibri"/>
        <family val="2"/>
      </rPr>
      <t xml:space="preserve">GOOD ONE HK</t>
    </r>
  </si>
  <si>
    <t/>
    <r>
      <rPr>
        <u/>
        <sz val="10.5"/>
        <color theme="10"/>
        <rFont val="Calibri"/>
        <family val="2"/>
      </rPr>
      <t>export@zxi.com.cn</t>
    </r>
  </si>
  <si>
    <t/>
    <r>
      <rPr>
        <u/>
        <sz val="10.5"/>
        <color theme="10"/>
        <rFont val="Calibri"/>
        <family val="2"/>
      </rPr>
      <t>http://www.zxi.com.cn</t>
    </r>
  </si>
  <si>
    <t/>
    <r>
      <rPr>
        <u/>
        <sz val="10.5"/>
        <color theme="10"/>
        <rFont val="Calibri"/>
        <family val="2"/>
      </rPr>
      <t>http://www.restaurantsupplypueblo.com</t>
    </r>
  </si>
  <si>
    <t/>
    <r>
      <rPr>
        <u/>
        <sz val="10.5"/>
        <color theme="10"/>
        <rFont val="Calibri"/>
        <family val="2"/>
      </rPr>
      <t>order@pueblohotelsupply.com</t>
    </r>
  </si>
  <si>
    <t/>
    <r>
      <rPr>
        <u/>
        <sz val="10.5"/>
        <color theme="10"/>
        <rFont val="Calibri"/>
        <family val="2"/>
      </rPr>
      <t xml:space="preserve">PUEBLO HOTEL</t>
    </r>
  </si>
  <si>
    <t/>
    <r>
      <rPr>
        <u/>
        <sz val="10.5"/>
        <color theme="10"/>
        <rFont val="Calibri"/>
        <family val="2"/>
      </rPr>
      <t>info@neticon.co.uk</t>
    </r>
  </si>
  <si>
    <t/>
    <r>
      <rPr>
        <u/>
        <sz val="10.5"/>
        <color theme="10"/>
        <rFont val="Calibri"/>
        <family val="2"/>
      </rPr>
      <t>http://www.neticon.co.uk</t>
    </r>
  </si>
  <si>
    <t/>
    <r>
      <rPr>
        <u/>
        <sz val="10.5"/>
        <color theme="10"/>
        <rFont val="Calibri"/>
        <family val="2"/>
      </rPr>
      <t xml:space="preserve">POPAT STORE</t>
    </r>
  </si>
  <si>
    <t/>
    <r>
      <rPr>
        <u/>
        <sz val="10.5"/>
        <color theme="10"/>
        <rFont val="Calibri"/>
        <family val="2"/>
      </rPr>
      <t xml:space="preserve">AUSTRALIANA PRODUCTS</t>
    </r>
  </si>
  <si>
    <t/>
    <r>
      <rPr>
        <u/>
        <sz val="10.5"/>
        <color theme="10"/>
        <rFont val="Calibri"/>
        <family val="2"/>
      </rPr>
      <t>australianaproducts@ausinfo.com.au</t>
    </r>
  </si>
  <si>
    <t/>
    <r>
      <rPr>
        <u/>
        <sz val="10.5"/>
        <color theme="10"/>
        <rFont val="Calibri"/>
        <family val="2"/>
      </rPr>
      <t>http://www.australianaproducts.com.au</t>
    </r>
  </si>
  <si>
    <t/>
    <r>
      <rPr>
        <u/>
        <sz val="10.5"/>
        <color theme="10"/>
        <rFont val="Calibri"/>
        <family val="2"/>
      </rPr>
      <t xml:space="preserve">INT AVIONICS SERVICE</t>
    </r>
  </si>
  <si>
    <t/>
    <r>
      <rPr>
        <u/>
        <sz val="10.5"/>
        <color theme="10"/>
        <rFont val="Calibri"/>
        <family val="2"/>
      </rPr>
      <t>http://www.riswmond-air-service.nl</t>
    </r>
  </si>
  <si>
    <t/>
    <r>
      <rPr>
        <u/>
        <sz val="10.5"/>
        <color theme="10"/>
        <rFont val="Calibri"/>
        <family val="2"/>
      </rPr>
      <t>ias@riswmond-air-service.nl</t>
    </r>
  </si>
  <si>
    <t/>
    <r>
      <rPr>
        <u/>
        <sz val="10.5"/>
        <color theme="10"/>
        <rFont val="Calibri"/>
        <family val="2"/>
      </rPr>
      <t xml:space="preserve">ACCENTS DE VILLE IMPORTS</t>
    </r>
  </si>
  <si>
    <t/>
    <r>
      <rPr>
        <u/>
        <sz val="10.5"/>
        <color theme="10"/>
        <rFont val="Calibri"/>
        <family val="2"/>
      </rPr>
      <t>mail@adv-imports.com</t>
    </r>
  </si>
  <si>
    <t/>
    <r>
      <rPr>
        <u/>
        <sz val="10.5"/>
        <color theme="10"/>
        <rFont val="Calibri"/>
        <family val="2"/>
      </rPr>
      <t>http://www.adv-imports.com</t>
    </r>
  </si>
  <si>
    <t/>
    <r>
      <rPr>
        <u/>
        <sz val="10.5"/>
        <color theme="10"/>
        <rFont val="Calibri"/>
        <family val="2"/>
      </rPr>
      <t xml:space="preserve">FINE REACH ENTERPRISE</t>
    </r>
  </si>
  <si>
    <t/>
    <r>
      <rPr>
        <u/>
        <sz val="10.5"/>
        <color theme="10"/>
        <rFont val="Calibri"/>
        <family val="2"/>
      </rPr>
      <t>boss@atlas-ja.com</t>
    </r>
  </si>
  <si>
    <t/>
    <r>
      <rPr>
        <u/>
        <sz val="10.5"/>
        <color theme="10"/>
        <rFont val="Calibri"/>
        <family val="2"/>
      </rPr>
      <t>ATLAS</t>
    </r>
  </si>
  <si>
    <t/>
    <r>
      <rPr>
        <u/>
        <sz val="10.5"/>
        <color theme="10"/>
        <rFont val="Calibri"/>
        <family val="2"/>
      </rPr>
      <t>http://www.atlas-ja.com</t>
    </r>
  </si>
  <si>
    <t/>
    <r>
      <rPr>
        <u/>
        <sz val="10.5"/>
        <color theme="10"/>
        <rFont val="Calibri"/>
        <family val="2"/>
      </rPr>
      <t xml:space="preserve">SHRIJI KRUPA</t>
    </r>
  </si>
  <si>
    <t/>
    <r>
      <rPr>
        <u/>
        <sz val="10.5"/>
        <color theme="10"/>
        <rFont val="Calibri"/>
        <family val="2"/>
      </rPr>
      <t>dharmeshk@tiscali.co.uk</t>
    </r>
  </si>
  <si>
    <t/>
    <r>
      <rPr>
        <u/>
        <sz val="10.5"/>
        <color theme="10"/>
        <rFont val="Calibri"/>
        <family val="2"/>
      </rPr>
      <t xml:space="preserve">ESTRELA AMERICA DO SUL</t>
    </r>
  </si>
  <si>
    <t/>
    <r>
      <rPr>
        <u/>
        <sz val="10.5"/>
        <color theme="10"/>
        <rFont val="Calibri"/>
        <family val="2"/>
      </rPr>
      <t>america.sul@terra.com.br</t>
    </r>
  </si>
  <si>
    <t/>
    <r>
      <rPr>
        <u/>
        <sz val="10.5"/>
        <color theme="10"/>
        <rFont val="Calibri"/>
        <family val="2"/>
      </rPr>
      <t>http://www.securikey.co.uk</t>
    </r>
  </si>
  <si>
    <t/>
    <r>
      <rPr>
        <u/>
        <sz val="10.5"/>
        <color theme="10"/>
        <rFont val="Calibri"/>
        <family val="2"/>
      </rPr>
      <t>SECURIKEY</t>
    </r>
  </si>
  <si>
    <t/>
    <r>
      <rPr>
        <u/>
        <sz val="10.5"/>
        <color theme="10"/>
        <rFont val="Calibri"/>
        <family val="2"/>
      </rPr>
      <t>enquiries@securikey.co.uk</t>
    </r>
  </si>
  <si>
    <t/>
    <r>
      <rPr>
        <u/>
        <sz val="10.5"/>
        <color theme="10"/>
        <rFont val="Calibri"/>
        <family val="2"/>
      </rPr>
      <t xml:space="preserve">ROSENTHAL FRANCE</t>
    </r>
  </si>
  <si>
    <t/>
    <r>
      <rPr>
        <u/>
        <sz val="10.5"/>
        <color theme="10"/>
        <rFont val="Calibri"/>
        <family val="2"/>
      </rPr>
      <t>rosenthal-wood@wanadoo.fr</t>
    </r>
  </si>
  <si>
    <t/>
    <r>
      <rPr>
        <u/>
        <sz val="10.5"/>
        <color theme="10"/>
        <rFont val="Calibri"/>
        <family val="2"/>
      </rPr>
      <t>http://www.billsouth.net</t>
    </r>
  </si>
  <si>
    <t/>
    <r>
      <rPr>
        <u/>
        <sz val="10.5"/>
        <color theme="10"/>
        <rFont val="Calibri"/>
        <family val="2"/>
      </rPr>
      <t xml:space="preserve">BAIR MARKETING</t>
    </r>
  </si>
  <si>
    <t/>
    <r>
      <rPr>
        <u/>
        <sz val="10.5"/>
        <color theme="10"/>
        <rFont val="Calibri"/>
        <family val="2"/>
      </rPr>
      <t>bairmktg@billsouth.net</t>
    </r>
  </si>
  <si>
    <t/>
    <r>
      <rPr>
        <u/>
        <sz val="10.5"/>
        <color theme="10"/>
        <rFont val="Calibri"/>
        <family val="2"/>
      </rPr>
      <t xml:space="preserve">SET HOTEL RIMINI</t>
    </r>
  </si>
  <si>
    <t/>
    <r>
      <rPr>
        <u/>
        <sz val="10.5"/>
        <color theme="10"/>
        <rFont val="Calibri"/>
        <family val="2"/>
      </rPr>
      <t>http://www.sethotelrimini.com</t>
    </r>
  </si>
  <si>
    <t/>
    <r>
      <rPr>
        <u/>
        <sz val="10.5"/>
        <color theme="10"/>
        <rFont val="Calibri"/>
        <family val="2"/>
      </rPr>
      <t>shr@sethotelrimini.com</t>
    </r>
  </si>
  <si>
    <t/>
    <r>
      <rPr>
        <u/>
        <sz val="10.5"/>
        <color theme="10"/>
        <rFont val="Calibri"/>
        <family val="2"/>
      </rPr>
      <t>http://www.primulator.no</t>
    </r>
  </si>
  <si>
    <t/>
    <r>
      <rPr>
        <u/>
        <sz val="10.5"/>
        <color theme="10"/>
        <rFont val="Calibri"/>
        <family val="2"/>
      </rPr>
      <t>PRIMULATOR</t>
    </r>
  </si>
  <si>
    <t/>
    <r>
      <rPr>
        <u/>
        <sz val="10.5"/>
        <color theme="10"/>
        <rFont val="Calibri"/>
        <family val="2"/>
      </rPr>
      <t>http://www.triton.de</t>
    </r>
  </si>
  <si>
    <t/>
    <r>
      <rPr>
        <u/>
        <sz val="10.5"/>
        <color theme="10"/>
        <rFont val="Calibri"/>
        <family val="2"/>
      </rPr>
      <t>TRITON-BELCO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</si>
  <si>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体育及旅游休闲用品,化工产品,卫浴设备,大型机械及设备,家用电器,工艺陶瓷,建筑及装饰材料,餐厨用具</t>
    </r>
  </si>
  <si>
    <t/>
    <r>
      <rPr>
        <u/>
        <sz val="10.5"/>
        <color theme="10"/>
        <rFont val="Calibri"/>
        <family val="2"/>
      </rPr>
      <t>triton@triton.de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</si>
  <si>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五金,体育及旅游休闲用品,其他,办公文具,医药保健品及医疗器械,家具,家居装饰品,工艺陶瓷,玩具,玻璃工艺品,箱包,餐厨用具</t>
    </r>
  </si>
  <si>
    <t/>
    <r>
      <rPr>
        <u/>
        <sz val="10.5"/>
        <color theme="10"/>
        <rFont val="Calibri"/>
        <family val="2"/>
      </rPr>
      <t>jimmy@ocl.com.hk</t>
    </r>
  </si>
  <si>
    <t/>
    <r>
      <rPr>
        <u/>
        <sz val="10.5"/>
        <color theme="10"/>
        <rFont val="Calibri"/>
        <family val="2"/>
      </rPr>
      <t>http://www.ocl.com.hk</t>
    </r>
  </si>
  <si>
    <t/>
    <r>
      <rPr>
        <u/>
        <sz val="10.5"/>
        <color theme="10"/>
        <rFont val="Calibri"/>
        <family val="2"/>
      </rPr>
      <t xml:space="preserve">ORIENTAL COLLECTION</t>
    </r>
  </si>
  <si>
    <t/>
    <r>
      <rPr>
        <u/>
        <sz val="10.5"/>
        <color theme="10"/>
        <rFont val="Calibri"/>
        <family val="2"/>
      </rPr>
      <t>http://www.swissonline.ch</t>
    </r>
  </si>
  <si>
    <t/>
    <r>
      <rPr>
        <u/>
        <sz val="10.5"/>
        <color theme="10"/>
        <rFont val="Calibri"/>
        <family val="2"/>
      </rPr>
      <t xml:space="preserve">B+S IMPORT</t>
    </r>
  </si>
  <si>
    <t/>
    <r>
      <rPr>
        <u/>
        <sz val="10.5"/>
        <color theme="10"/>
        <rFont val="Calibri"/>
        <family val="2"/>
      </rPr>
      <t>bs.import@swissonline.ch</t>
    </r>
  </si>
  <si>
    <t/>
    <r>
      <rPr>
        <u/>
        <sz val="10.5"/>
        <color theme="10"/>
        <rFont val="Calibri"/>
        <family val="2"/>
      </rPr>
      <t xml:space="preserve">EXIM INDIA</t>
    </r>
  </si>
  <si>
    <t/>
    <r>
      <rPr>
        <u/>
        <sz val="10.5"/>
        <color theme="10"/>
        <rFont val="Calibri"/>
        <family val="2"/>
      </rPr>
      <t>http://www.eximin.net</t>
    </r>
  </si>
  <si>
    <t/>
    <r>
      <rPr>
        <u/>
        <sz val="10.5"/>
        <color theme="10"/>
        <rFont val="Calibri"/>
        <family val="2"/>
      </rPr>
      <t>eximindia@hotmail.com</t>
    </r>
  </si>
  <si>
    <t/>
    <r>
      <rPr>
        <u/>
        <sz val="10.5"/>
        <color theme="10"/>
        <rFont val="Calibri"/>
        <family val="2"/>
      </rPr>
      <t>http://www.poboxes.com</t>
    </r>
  </si>
  <si>
    <t/>
    <r>
      <rPr>
        <u/>
        <sz val="10.5"/>
        <color theme="10"/>
        <rFont val="Calibri"/>
        <family val="2"/>
      </rPr>
      <t xml:space="preserve">KAMRAN ENTERPRISES</t>
    </r>
  </si>
  <si>
    <t/>
    <r>
      <rPr>
        <u/>
        <sz val="10.5"/>
        <color theme="10"/>
        <rFont val="Calibri"/>
        <family val="2"/>
      </rPr>
      <t>firpo@cyber.net.pk</t>
    </r>
  </si>
  <si>
    <t/>
    <r>
      <rPr>
        <u/>
        <sz val="10.5"/>
        <color theme="10"/>
        <rFont val="Calibri"/>
        <family val="2"/>
      </rPr>
      <t xml:space="preserve">CHANDRANEEL INTERNATIONAL</t>
    </r>
  </si>
  <si>
    <t/>
    <r>
      <rPr>
        <u/>
        <sz val="10.5"/>
        <color theme="10"/>
        <rFont val="Calibri"/>
        <family val="2"/>
      </rPr>
      <t>http://www.chandraneel.com</t>
    </r>
  </si>
  <si>
    <t/>
    <r>
      <rPr>
        <u/>
        <sz val="10.5"/>
        <color theme="10"/>
        <rFont val="Calibri"/>
        <family val="2"/>
      </rPr>
      <t>cklad@vsnl.com</t>
    </r>
  </si>
  <si>
    <t/>
    <r>
      <rPr>
        <u/>
        <sz val="10.5"/>
        <color theme="10"/>
        <rFont val="Calibri"/>
        <family val="2"/>
      </rPr>
      <t>NILEA</t>
    </r>
  </si>
  <si>
    <t/>
    <r>
      <rPr>
        <u/>
        <sz val="10.5"/>
        <color theme="10"/>
        <rFont val="Calibri"/>
        <family val="2"/>
      </rPr>
      <t>nilealtd@cytanet.com.cy</t>
    </r>
  </si>
  <si>
    <t/>
    <r>
      <rPr>
        <u/>
        <sz val="10.5"/>
        <color theme="10"/>
        <rFont val="Calibri"/>
        <family val="2"/>
      </rPr>
      <t xml:space="preserve">BARUN TRADE INTERNATIONAL</t>
    </r>
  </si>
  <si>
    <t/>
    <r>
      <rPr>
        <u/>
        <sz val="10.5"/>
        <color theme="10"/>
        <rFont val="Calibri"/>
        <family val="2"/>
      </rPr>
      <t>babar@dhaka.net</t>
    </r>
  </si>
  <si>
    <t/>
    <r>
      <rPr>
        <u/>
        <sz val="10.5"/>
        <color theme="10"/>
        <rFont val="Calibri"/>
        <family val="2"/>
      </rPr>
      <t>http://www.graffiti.com.ve</t>
    </r>
  </si>
  <si>
    <t/>
    <r>
      <rPr>
        <u/>
        <sz val="10.5"/>
        <color theme="10"/>
        <rFont val="Calibri"/>
        <family val="2"/>
      </rPr>
      <t>ascohen@graffiti.com.ve</t>
    </r>
  </si>
  <si>
    <t/>
    <r>
      <rPr>
        <u/>
        <sz val="10.5"/>
        <color theme="10"/>
        <rFont val="Calibri"/>
        <family val="2"/>
      </rPr>
      <t xml:space="preserve">DISTRIBUIDORA ALGALOPE</t>
    </r>
  </si>
  <si>
    <t/>
    <r>
      <rPr>
        <u/>
        <sz val="10.5"/>
        <color theme="10"/>
        <rFont val="Calibri"/>
        <family val="2"/>
      </rPr>
      <t>laskarides@otenet.gr</t>
    </r>
  </si>
  <si>
    <t/>
    <r>
      <rPr>
        <u/>
        <sz val="10.5"/>
        <color theme="10"/>
        <rFont val="Calibri"/>
        <family val="2"/>
      </rPr>
      <t>LASKARIDIS</t>
    </r>
  </si>
  <si>
    <t/>
    <r>
      <rPr>
        <u/>
        <sz val="10.5"/>
        <color theme="10"/>
        <rFont val="Calibri"/>
        <family val="2"/>
      </rPr>
      <t>http://www.cameo.ca</t>
    </r>
  </si>
  <si>
    <t/>
    <r>
      <rPr>
        <u/>
        <sz val="10.5"/>
        <color theme="10"/>
        <rFont val="Calibri"/>
        <family val="2"/>
      </rPr>
      <t xml:space="preserve">CAMEO CHINA (CANADA)</t>
    </r>
  </si>
  <si>
    <t/>
    <r>
      <rPr>
        <u/>
        <sz val="10.5"/>
        <color theme="10"/>
        <rFont val="Calibri"/>
        <family val="2"/>
      </rPr>
      <t xml:space="preserve">CHINA FOUNDATION INTERNATION</t>
    </r>
  </si>
  <si>
    <t/>
    <r>
      <rPr>
        <u/>
        <sz val="10.5"/>
        <color theme="10"/>
        <rFont val="Calibri"/>
        <family val="2"/>
      </rPr>
      <t>http://www.china-foundation.com</t>
    </r>
  </si>
  <si>
    <t/>
    <r>
      <rPr>
        <u/>
        <sz val="10.5"/>
        <color theme="10"/>
        <rFont val="Calibri"/>
        <family val="2"/>
      </rPr>
      <t>ben@china-foundation.com</t>
    </r>
  </si>
  <si>
    <t/>
    <r>
      <rPr>
        <u/>
        <sz val="10.5"/>
        <color theme="10"/>
        <rFont val="Calibri"/>
        <family val="2"/>
      </rPr>
      <t>http://www.bosettimarella.it</t>
    </r>
  </si>
  <si>
    <t/>
    <r>
      <rPr>
        <u/>
        <sz val="10.5"/>
        <color theme="10"/>
        <rFont val="Calibri"/>
        <family val="2"/>
      </rPr>
      <t xml:space="preserve">BOSETTI - MARELLA</t>
    </r>
  </si>
  <si>
    <t/>
    <r>
      <rPr>
        <u/>
        <sz val="10.5"/>
        <color theme="10"/>
        <rFont val="Calibri"/>
        <family val="2"/>
      </rPr>
      <t>info@bosettimarella.it</t>
    </r>
  </si>
  <si>
    <t/>
    <r>
      <rPr>
        <u/>
        <sz val="10.5"/>
        <color theme="10"/>
        <rFont val="Calibri"/>
        <family val="2"/>
      </rPr>
      <t xml:space="preserve">OY HEDI</t>
    </r>
  </si>
  <si>
    <t/>
    <r>
      <rPr>
        <u/>
        <sz val="10.5"/>
        <color theme="10"/>
        <rFont val="Calibri"/>
        <family val="2"/>
      </rPr>
      <t>hedi@hedi.fi</t>
    </r>
  </si>
  <si>
    <t/>
    <r>
      <rPr>
        <u/>
        <sz val="10.5"/>
        <color theme="10"/>
        <rFont val="Calibri"/>
        <family val="2"/>
      </rPr>
      <t>http://www.hedi.fi</t>
    </r>
  </si>
  <si>
    <t/>
    <r>
      <rPr>
        <u/>
        <sz val="10.5"/>
        <color theme="10"/>
        <rFont val="Calibri"/>
        <family val="2"/>
      </rPr>
      <t xml:space="preserve">ANGLO-SWISS TRADING CO (HK)</t>
    </r>
  </si>
  <si>
    <t/>
    <r>
      <rPr>
        <u/>
        <sz val="10.5"/>
        <color theme="10"/>
        <rFont val="Calibri"/>
        <family val="2"/>
      </rPr>
      <t>sales@anglo-swiss.com.hk</t>
    </r>
  </si>
  <si>
    <t/>
    <r>
      <rPr>
        <u/>
        <sz val="10.5"/>
        <color theme="10"/>
        <rFont val="Calibri"/>
        <family val="2"/>
      </rPr>
      <t>http://www.anglo-swiss.com.hk</t>
    </r>
  </si>
  <si>
    <t/>
    <r>
      <rPr>
        <u/>
        <sz val="10.5"/>
        <color theme="10"/>
        <rFont val="Calibri"/>
        <family val="2"/>
      </rPr>
      <t xml:space="preserve">SHUPA SCHUPS FRANCE</t>
    </r>
  </si>
  <si>
    <t/>
    <r>
      <rPr>
        <u/>
        <sz val="10.5"/>
        <color theme="10"/>
        <rFont val="Calibri"/>
        <family val="2"/>
      </rPr>
      <t>http://www.shupaschups.fr</t>
    </r>
  </si>
  <si>
    <t/>
    <r>
      <rPr>
        <u/>
        <sz val="10.5"/>
        <color theme="10"/>
        <rFont val="Calibri"/>
        <family val="2"/>
      </rPr>
      <t>http://www.dj.mbn.or.jp</t>
    </r>
  </si>
  <si>
    <t/>
    <r>
      <rPr>
        <u/>
        <sz val="10.5"/>
        <color theme="10"/>
        <rFont val="Calibri"/>
        <family val="2"/>
      </rPr>
      <t>kikuji@dj.mbn.or.jp</t>
    </r>
  </si>
  <si>
    <t/>
    <r>
      <rPr>
        <u/>
        <sz val="10.5"/>
        <color theme="10"/>
        <rFont val="Calibri"/>
        <family val="2"/>
      </rPr>
      <t xml:space="preserve">HOSHI GLASSWARE</t>
    </r>
  </si>
  <si>
    <t/>
    <r>
      <rPr>
        <u/>
        <sz val="10.5"/>
        <color theme="10"/>
        <rFont val="Calibri"/>
        <family val="2"/>
      </rPr>
      <t xml:space="preserve">KASUGA &amp;</t>
    </r>
  </si>
  <si>
    <t/>
    <r>
      <rPr>
        <u/>
        <sz val="10.5"/>
        <color theme="10"/>
        <rFont val="Calibri"/>
        <family val="2"/>
      </rPr>
      <t>kasugaco@apricot.ocn.ne.jp</t>
    </r>
  </si>
  <si>
    <t/>
    <r>
      <rPr>
        <u/>
        <sz val="10.5"/>
        <color theme="10"/>
        <rFont val="Calibri"/>
        <family val="2"/>
      </rPr>
      <t>http://www.kasugaco.com</t>
    </r>
  </si>
  <si>
    <t/>
    <r>
      <rPr>
        <u/>
        <sz val="10.5"/>
        <color theme="10"/>
        <rFont val="Calibri"/>
        <family val="2"/>
      </rPr>
      <t xml:space="preserve">MAESTRO STORKJOEKKEN</t>
    </r>
  </si>
  <si>
    <t/>
    <r>
      <rPr>
        <u/>
        <sz val="10.5"/>
        <color theme="10"/>
        <rFont val="Calibri"/>
        <family val="2"/>
      </rPr>
      <t>firma@maestro-storkjokken.no</t>
    </r>
  </si>
  <si>
    <t/>
    <r>
      <rPr>
        <u/>
        <sz val="10.5"/>
        <color theme="10"/>
        <rFont val="Calibri"/>
        <family val="2"/>
      </rPr>
      <t>http://www.maestro-storkjokken.no</t>
    </r>
  </si>
  <si>
    <t/>
    <r>
      <rPr>
        <u/>
        <sz val="10.5"/>
        <color theme="10"/>
        <rFont val="Calibri"/>
        <family val="2"/>
      </rPr>
      <t xml:space="preserve">BRC COMMERCIAL KITCHENS</t>
    </r>
  </si>
  <si>
    <t/>
    <r>
      <rPr>
        <u/>
        <sz val="10.5"/>
        <color theme="10"/>
        <rFont val="Calibri"/>
        <family val="2"/>
      </rPr>
      <t>http://www.brckitchens.com</t>
    </r>
  </si>
  <si>
    <t/>
    <r>
      <rPr>
        <u/>
        <sz val="10.5"/>
        <color theme="10"/>
        <rFont val="Calibri"/>
        <family val="2"/>
      </rPr>
      <t>manuflauriers@wanadoo.fr</t>
    </r>
  </si>
  <si>
    <t/>
    <r>
      <rPr>
        <u/>
        <sz val="10.5"/>
        <color theme="10"/>
        <rFont val="Calibri"/>
        <family val="2"/>
      </rPr>
      <t xml:space="preserve">MANUFACTURE DES LAURIERS</t>
    </r>
  </si>
  <si>
    <t/>
    <r>
      <rPr>
        <u/>
        <sz val="10.5"/>
        <color theme="10"/>
        <rFont val="Calibri"/>
        <family val="2"/>
      </rPr>
      <t xml:space="preserve">CANCER RESEARCH UK</t>
    </r>
  </si>
  <si>
    <t/>
    <r>
      <rPr>
        <u/>
        <sz val="10.5"/>
        <color theme="10"/>
        <rFont val="Calibri"/>
        <family val="2"/>
      </rPr>
      <t>http://www.cancerresearchuk.org</t>
    </r>
  </si>
  <si>
    <t/>
    <r>
      <rPr>
        <u/>
        <sz val="10.5"/>
        <color theme="10"/>
        <rFont val="Calibri"/>
        <family val="2"/>
      </rPr>
      <t>sharron.benaich@cancer.org.uk</t>
    </r>
  </si>
  <si>
    <t/>
    <r>
      <rPr>
        <u/>
        <sz val="10.5"/>
        <color theme="10"/>
        <rFont val="Calibri"/>
        <family val="2"/>
      </rPr>
      <t>jrahm@laidlawcorp.com</t>
    </r>
  </si>
  <si>
    <t/>
    <r>
      <rPr>
        <u/>
        <sz val="10.5"/>
        <color theme="10"/>
        <rFont val="Calibri"/>
        <family val="2"/>
      </rPr>
      <t>http://www.laidlawcorp.com</t>
    </r>
  </si>
  <si>
    <t/>
    <r>
      <rPr>
        <u/>
        <sz val="10.5"/>
        <color theme="10"/>
        <rFont val="Calibri"/>
        <family val="2"/>
      </rPr>
      <t>LAIDLAW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</si>
  <si>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办公文具,家具,工艺陶瓷,建筑及装饰材料,玩具,玻璃工艺品,礼品及赠品,餐厨用具</t>
    </r>
  </si>
  <si>
    <t/>
    <r>
      <rPr>
        <u/>
        <sz val="10.5"/>
        <color theme="10"/>
        <rFont val="Calibri"/>
        <family val="2"/>
      </rPr>
      <t>mail@jrrtrading.com.au</t>
    </r>
  </si>
  <si>
    <t/>
    <r>
      <rPr>
        <u/>
        <sz val="10.5"/>
        <color theme="10"/>
        <rFont val="Calibri"/>
        <family val="2"/>
      </rPr>
      <t xml:space="preserve">J D ADAMS &amp;</t>
    </r>
  </si>
  <si>
    <t/>
    <r>
      <rPr>
        <u/>
        <sz val="10.5"/>
        <color theme="10"/>
        <rFont val="Calibri"/>
        <family val="2"/>
      </rPr>
      <t>starlinkhl@netvigator.com</t>
    </r>
  </si>
  <si>
    <t/>
    <r>
      <rPr>
        <u/>
        <sz val="10.5"/>
        <color theme="10"/>
        <rFont val="Calibri"/>
        <family val="2"/>
      </rPr>
      <t xml:space="preserve">STAR LINK HOLDINGS</t>
    </r>
  </si>
  <si>
    <t/>
    <r>
      <rPr>
        <u/>
        <sz val="10.5"/>
        <color theme="10"/>
        <rFont val="Calibri"/>
        <family val="2"/>
      </rPr>
      <t>abbas10@btopenworld.com</t>
    </r>
  </si>
  <si>
    <t/>
    <r>
      <rPr>
        <u/>
        <sz val="10.5"/>
        <color theme="10"/>
        <rFont val="Calibri"/>
        <family val="2"/>
      </rPr>
      <t xml:space="preserve">NEVA ENTERPRISE</t>
    </r>
  </si>
  <si>
    <t/>
    <r>
      <rPr>
        <u/>
        <sz val="10.5"/>
        <color theme="10"/>
        <rFont val="Calibri"/>
        <family val="2"/>
      </rPr>
      <t>HADARAT</t>
    </r>
  </si>
  <si>
    <t/>
    <r>
      <rPr>
        <u/>
        <sz val="10.5"/>
        <color theme="10"/>
        <rFont val="Calibri"/>
        <family val="2"/>
      </rPr>
      <t>hadarax@hotmail.com</t>
    </r>
  </si>
  <si>
    <t/>
    <r>
      <rPr>
        <u/>
        <sz val="10.5"/>
        <color theme="10"/>
        <rFont val="Calibri"/>
        <family val="2"/>
      </rPr>
      <t>METROGAS</t>
    </r>
  </si>
  <si>
    <t/>
    <r>
      <rPr>
        <u/>
        <sz val="10.5"/>
        <color theme="10"/>
        <rFont val="Calibri"/>
        <family val="2"/>
      </rPr>
      <t>jdidier@metrogas.cl</t>
    </r>
  </si>
  <si>
    <t/>
    <r>
      <rPr>
        <u/>
        <sz val="10.5"/>
        <color theme="10"/>
        <rFont val="Calibri"/>
        <family val="2"/>
      </rPr>
      <t>http://www.metrogas.cl</t>
    </r>
  </si>
  <si>
    <t/>
    <r>
      <rPr>
        <u/>
        <sz val="10.5"/>
        <color theme="10"/>
        <rFont val="Calibri"/>
        <family val="2"/>
      </rPr>
      <t>palampotteries@hotmail.com</t>
    </r>
  </si>
  <si>
    <t/>
    <r>
      <rPr>
        <u/>
        <sz val="10.5"/>
        <color theme="10"/>
        <rFont val="Calibri"/>
        <family val="2"/>
      </rPr>
      <t xml:space="preserve">PALAM POTTERIES</t>
    </r>
  </si>
  <si>
    <t/>
    <r>
      <rPr>
        <u/>
        <sz val="10.5"/>
        <color theme="10"/>
        <rFont val="Calibri"/>
        <family val="2"/>
      </rPr>
      <t xml:space="preserve">DORICH &amp; WATKIN</t>
    </r>
  </si>
  <si>
    <t/>
    <r>
      <rPr>
        <u/>
        <sz val="10.5"/>
        <color theme="10"/>
        <rFont val="Calibri"/>
        <family val="2"/>
      </rPr>
      <t>http://www.ec-red.com</t>
    </r>
  </si>
  <si>
    <t/>
    <r>
      <rPr>
        <u/>
        <sz val="10.5"/>
        <color theme="10"/>
        <rFont val="Calibri"/>
        <family val="2"/>
      </rPr>
      <t>dorichja@ec-red.com</t>
    </r>
  </si>
  <si>
    <t/>
    <r>
      <rPr>
        <u/>
        <sz val="10.5"/>
        <color theme="10"/>
        <rFont val="Calibri"/>
        <family val="2"/>
      </rPr>
      <t xml:space="preserve">NISSHO IWAI CORPORATION HOKKAIDO BRANCH</t>
    </r>
  </si>
  <si>
    <t/>
    <r>
      <rPr>
        <u/>
        <sz val="10.5"/>
        <color theme="10"/>
        <rFont val="Calibri"/>
        <family val="2"/>
      </rPr>
      <t xml:space="preserve">AA FLOWER CRAFT</t>
    </r>
  </si>
  <si>
    <t/>
    <r>
      <rPr>
        <u/>
        <sz val="10.5"/>
        <color theme="10"/>
        <rFont val="Calibri"/>
        <family val="2"/>
      </rPr>
      <t>gow168@hotmail.com</t>
    </r>
  </si>
  <si>
    <t/>
    <r>
      <rPr>
        <u/>
        <sz val="10.5"/>
        <color theme="10"/>
        <rFont val="Calibri"/>
        <family val="2"/>
      </rPr>
      <t>johnhoganmcc@eircom.net</t>
    </r>
  </si>
  <si>
    <t/>
    <r>
      <rPr>
        <u/>
        <sz val="10.5"/>
        <color theme="10"/>
        <rFont val="Calibri"/>
        <family val="2"/>
      </rPr>
      <t xml:space="preserve">B O D(FARM MACHINERY) LTD REG 291862</t>
    </r>
  </si>
  <si>
    <t/>
    <r>
      <rPr>
        <u/>
        <sz val="10.5"/>
        <color theme="10"/>
        <rFont val="Calibri"/>
        <family val="2"/>
      </rPr>
      <t xml:space="preserve">LINEA 2000</t>
    </r>
  </si>
  <si>
    <t/>
    <r>
      <rPr>
        <u/>
        <sz val="10.5"/>
        <color theme="10"/>
        <rFont val="Calibri"/>
        <family val="2"/>
      </rPr>
      <t>linea@linea2000.be</t>
    </r>
  </si>
  <si>
    <t/>
    <r>
      <rPr>
        <u/>
        <sz val="10.5"/>
        <color theme="10"/>
        <rFont val="Calibri"/>
        <family val="2"/>
      </rPr>
      <t>http://www.linea2000.be</t>
    </r>
  </si>
  <si>
    <t/>
    <r>
      <rPr>
        <u/>
        <sz val="10.5"/>
        <color theme="10"/>
        <rFont val="Calibri"/>
        <family val="2"/>
      </rPr>
      <t xml:space="preserve">CREATIVE PREMIUM DEVELOPMENT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</si>
  <si>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其他,医药保健品及医疗器械,家具,家居装饰品,家用电器,玩具,玻璃工艺品,电子消费品及信息产品,餐厨用具</t>
    </r>
  </si>
  <si>
    <t/>
    <r>
      <rPr>
        <u/>
        <sz val="10.5"/>
        <color theme="10"/>
        <rFont val="Calibri"/>
        <family val="2"/>
      </rPr>
      <t>christinema@cpco.com.hk</t>
    </r>
  </si>
  <si>
    <t/>
    <r>
      <rPr>
        <u/>
        <sz val="10.5"/>
        <color theme="10"/>
        <rFont val="Calibri"/>
        <family val="2"/>
      </rPr>
      <t>http://www.cpco.com.hk</t>
    </r>
  </si>
  <si>
    <t/>
    <r>
      <rPr>
        <u/>
        <sz val="10.5"/>
        <color theme="10"/>
        <rFont val="Calibri"/>
        <family val="2"/>
      </rPr>
      <t xml:space="preserve">SHIMOMURA IND</t>
    </r>
  </si>
  <si>
    <t/>
    <r>
      <rPr>
        <u/>
        <sz val="10.5"/>
        <color theme="10"/>
        <rFont val="Calibri"/>
        <family val="2"/>
      </rPr>
      <t>http://www.shimomura-kojyo.co.jp</t>
    </r>
  </si>
  <si>
    <t/>
    <r>
      <rPr>
        <u/>
        <sz val="10.5"/>
        <color theme="10"/>
        <rFont val="Calibri"/>
        <family val="2"/>
      </rPr>
      <t>johnuscb@yahoo.com</t>
    </r>
  </si>
  <si>
    <t/>
    <r>
      <rPr>
        <u/>
        <sz val="10.5"/>
        <color theme="10"/>
        <rFont val="Calibri"/>
        <family val="2"/>
      </rPr>
      <t xml:space="preserve">GOLDLIGHT TRADING</t>
    </r>
  </si>
  <si>
    <t/>
    <r>
      <rPr>
        <u/>
        <sz val="10.5"/>
        <color theme="10"/>
        <rFont val="Calibri"/>
        <family val="2"/>
      </rPr>
      <t>http://www.salaamat.com</t>
    </r>
  </si>
  <si>
    <t/>
    <r>
      <rPr>
        <u/>
        <sz val="10.5"/>
        <color theme="10"/>
        <rFont val="Calibri"/>
        <family val="2"/>
      </rPr>
      <t>m@salaamat.com</t>
    </r>
  </si>
  <si>
    <t/>
    <r>
      <rPr>
        <u/>
        <sz val="10.5"/>
        <color theme="10"/>
        <rFont val="Calibri"/>
        <family val="2"/>
      </rPr>
      <t>SOINIC</t>
    </r>
  </si>
  <si>
    <t/>
    <r>
      <rPr>
        <u/>
        <sz val="10.5"/>
        <color theme="10"/>
        <rFont val="Calibri"/>
        <family val="2"/>
      </rPr>
      <t>http://www.orthex.se</t>
    </r>
  </si>
  <si>
    <t/>
    <r>
      <rPr>
        <u/>
        <sz val="10.5"/>
        <color theme="10"/>
        <rFont val="Calibri"/>
        <family val="2"/>
      </rPr>
      <t>info@orthex.se</t>
    </r>
  </si>
  <si>
    <t/>
    <r>
      <rPr>
        <u/>
        <sz val="10.5"/>
        <color theme="10"/>
        <rFont val="Calibri"/>
        <family val="2"/>
      </rPr>
      <t xml:space="preserve">ORTHEX PLAST</t>
    </r>
  </si>
  <si>
    <t/>
    <r>
      <rPr>
        <u/>
        <sz val="10.5"/>
        <color theme="10"/>
        <rFont val="Calibri"/>
        <family val="2"/>
      </rPr>
      <t xml:space="preserve">SOTUCOR CANADA</t>
    </r>
  </si>
  <si>
    <t/>
    <r>
      <rPr>
        <u/>
        <sz val="10.5"/>
        <color theme="10"/>
        <rFont val="Calibri"/>
        <family val="2"/>
      </rPr>
      <t>sotucor@yahoo.com</t>
    </r>
  </si>
  <si>
    <t/>
    <r>
      <rPr>
        <u/>
        <sz val="10.5"/>
        <color theme="10"/>
        <rFont val="Calibri"/>
        <family val="2"/>
      </rPr>
      <t xml:space="preserve">PLAN KEUKENS</t>
    </r>
  </si>
  <si>
    <t/>
    <r>
      <rPr>
        <u/>
        <sz val="10.5"/>
        <color theme="10"/>
        <rFont val="Calibri"/>
        <family val="2"/>
      </rPr>
      <t>info@plankeukens.nl</t>
    </r>
  </si>
  <si>
    <t/>
    <r>
      <rPr>
        <u/>
        <sz val="10.5"/>
        <color theme="10"/>
        <rFont val="Calibri"/>
        <family val="2"/>
      </rPr>
      <t>http://www.plankeukens.nl</t>
    </r>
  </si>
  <si>
    <t/>
    <r>
      <rPr>
        <u/>
        <sz val="10.5"/>
        <color theme="10"/>
        <rFont val="Calibri"/>
        <family val="2"/>
      </rPr>
      <t>http://www.citygalerien.de</t>
    </r>
  </si>
  <si>
    <t/>
    <r>
      <rPr>
        <u/>
        <sz val="10.5"/>
        <color theme="10"/>
        <rFont val="Calibri"/>
        <family val="2"/>
      </rPr>
      <t xml:space="preserve">CITY GALERIE</t>
    </r>
  </si>
  <si>
    <t/>
    <r>
      <rPr>
        <u/>
        <sz val="10.5"/>
        <color theme="10"/>
        <rFont val="Calibri"/>
        <family val="2"/>
      </rPr>
      <t>hk@citygalerien.de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</si>
  <si>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体育及旅游休闲用品,其他,家具,家用电器,照明产品,玻璃工艺品,电子消费品及信息产品,箱包,鞋,餐厨用具</t>
    </r>
  </si>
  <si>
    <t/>
    <r>
      <rPr>
        <u/>
        <sz val="10.5"/>
        <color theme="10"/>
        <rFont val="Calibri"/>
        <family val="2"/>
      </rPr>
      <t>lcstrdg@singnet.com.sg</t>
    </r>
  </si>
  <si>
    <t/>
    <r>
      <rPr>
        <u/>
        <sz val="10.5"/>
        <color theme="10"/>
        <rFont val="Calibri"/>
        <family val="2"/>
      </rPr>
      <t>http://www.lcsenterprise.com.sg</t>
    </r>
  </si>
  <si>
    <t/>
    <r>
      <rPr>
        <u/>
        <sz val="10.5"/>
        <color theme="10"/>
        <rFont val="Calibri"/>
        <family val="2"/>
      </rPr>
      <t xml:space="preserve">LCS ENTERPRISE</t>
    </r>
  </si>
  <si>
    <t/>
    <r>
      <rPr>
        <u/>
        <sz val="10.5"/>
        <color theme="10"/>
        <rFont val="Calibri"/>
        <family val="2"/>
      </rPr>
      <t xml:space="preserve">STAFFORD WORLDWIDE MARKETING</t>
    </r>
  </si>
  <si>
    <t/>
    <r>
      <rPr>
        <u/>
        <sz val="10.5"/>
        <color theme="10"/>
        <rFont val="Calibri"/>
        <family val="2"/>
      </rPr>
      <t>stafwrldmkt@aol.com</t>
    </r>
  </si>
  <si>
    <t/>
    <r>
      <rPr>
        <u/>
        <sz val="10.5"/>
        <color theme="10"/>
        <rFont val="Calibri"/>
        <family val="2"/>
      </rPr>
      <t xml:space="preserve">DAMSEL FINLAND</t>
    </r>
  </si>
  <si>
    <t/>
    <r>
      <rPr>
        <u/>
        <sz val="10.5"/>
        <color theme="10"/>
        <rFont val="Calibri"/>
        <family val="2"/>
      </rPr>
      <t>http://www.damsel.fi</t>
    </r>
  </si>
  <si>
    <t/>
    <r>
      <rPr>
        <u/>
        <sz val="10.5"/>
        <color theme="10"/>
        <rFont val="Calibri"/>
        <family val="2"/>
      </rPr>
      <t>damsel@damsel.fi</t>
    </r>
  </si>
  <si>
    <t/>
    <r>
      <rPr>
        <u/>
        <sz val="10.5"/>
        <color theme="10"/>
        <rFont val="Calibri"/>
        <family val="2"/>
      </rPr>
      <t xml:space="preserve">SUNDERLAND INDUSTRIES</t>
    </r>
  </si>
  <si>
    <t/>
    <r>
      <rPr>
        <u/>
        <sz val="10.5"/>
        <color theme="10"/>
        <rFont val="Calibri"/>
        <family val="2"/>
      </rPr>
      <t xml:space="preserve">DRAGON TREASUREHOUSE INTERNATIONAL</t>
    </r>
  </si>
  <si>
    <t/>
    <r>
      <rPr>
        <u/>
        <sz val="10.5"/>
        <color theme="10"/>
        <rFont val="Calibri"/>
        <family val="2"/>
      </rPr>
      <t>midsun@iprimus.com.au</t>
    </r>
  </si>
  <si>
    <t/>
    <r>
      <rPr>
        <u/>
        <sz val="10.5"/>
        <color theme="10"/>
        <rFont val="Calibri"/>
        <family val="2"/>
      </rPr>
      <t>http://www.kosmex.de</t>
    </r>
  </si>
  <si>
    <t/>
    <r>
      <rPr>
        <u/>
        <sz val="10.5"/>
        <color theme="10"/>
        <rFont val="Calibri"/>
        <family val="2"/>
      </rPr>
      <t>eraim1@yahoo.de</t>
    </r>
  </si>
  <si>
    <t/>
    <r>
      <rPr>
        <u/>
        <sz val="10.5"/>
        <color theme="10"/>
        <rFont val="Calibri"/>
        <family val="2"/>
      </rPr>
      <t>KOSMEX</t>
    </r>
  </si>
  <si>
    <t/>
    <r>
      <rPr>
        <u/>
        <sz val="10.5"/>
        <color theme="10"/>
        <rFont val="Calibri"/>
        <family val="2"/>
      </rPr>
      <t xml:space="preserve">L ESPRIT ET LE VIN</t>
    </r>
  </si>
  <si>
    <t/>
    <r>
      <rPr>
        <u/>
        <sz val="10.5"/>
        <color theme="10"/>
        <rFont val="Calibri"/>
        <family val="2"/>
      </rPr>
      <t>http://www.espritetlevin.com</t>
    </r>
  </si>
  <si>
    <t/>
    <r>
      <rPr>
        <u/>
        <sz val="10.5"/>
        <color theme="10"/>
        <rFont val="Calibri"/>
        <family val="2"/>
      </rPr>
      <t xml:space="preserve">ADVANCED INTERNATIONAL CLEANING SYSTEMS (NZ)</t>
    </r>
  </si>
  <si>
    <t/>
    <r>
      <rPr>
        <u/>
        <sz val="10.5"/>
        <color theme="10"/>
        <rFont val="Calibri"/>
        <family val="2"/>
      </rPr>
      <t>akl@advancedclean.co.nz</t>
    </r>
  </si>
  <si>
    <t/>
    <r>
      <rPr>
        <u/>
        <sz val="10.5"/>
        <color theme="10"/>
        <rFont val="Calibri"/>
        <family val="2"/>
      </rPr>
      <t>http://www.advancedclean.co.nz</t>
    </r>
  </si>
  <si>
    <t/>
    <r>
      <rPr>
        <u/>
        <sz val="10.5"/>
        <color theme="10"/>
        <rFont val="Calibri"/>
        <family val="2"/>
      </rPr>
      <t>http://www.heslops.com</t>
    </r>
  </si>
  <si>
    <t/>
    <r>
      <rPr>
        <u/>
        <sz val="10.5"/>
        <color theme="10"/>
        <rFont val="Calibri"/>
        <family val="2"/>
      </rPr>
      <t>HESLOP</t>
    </r>
  </si>
  <si>
    <t/>
    <r>
      <rPr>
        <u/>
        <sz val="10.5"/>
        <color theme="10"/>
        <rFont val="Calibri"/>
        <family val="2"/>
      </rPr>
      <t>hawko@pacific.net.sg</t>
    </r>
  </si>
  <si>
    <t/>
    <r>
      <rPr>
        <u/>
        <sz val="10.5"/>
        <color theme="10"/>
        <rFont val="Calibri"/>
        <family val="2"/>
      </rPr>
      <t>http://www.hawko.com</t>
    </r>
  </si>
  <si>
    <t/>
    <r>
      <rPr>
        <u/>
        <sz val="10.5"/>
        <color theme="10"/>
        <rFont val="Calibri"/>
        <family val="2"/>
      </rPr>
      <t xml:space="preserve">HAWKO TRADING</t>
    </r>
  </si>
  <si>
    <t/>
    <r>
      <rPr>
        <u/>
        <sz val="10.5"/>
        <color theme="10"/>
        <rFont val="Calibri"/>
        <family val="2"/>
      </rPr>
      <t xml:space="preserve">A K I</t>
    </r>
  </si>
  <si>
    <t/>
    <r>
      <rPr>
        <u/>
        <sz val="10.5"/>
        <color theme="10"/>
        <rFont val="Calibri"/>
        <family val="2"/>
      </rPr>
      <t>MARTINSEN</t>
    </r>
  </si>
  <si>
    <t/>
    <r>
      <rPr>
        <u/>
        <sz val="10.5"/>
        <color theme="10"/>
        <rFont val="Calibri"/>
        <family val="2"/>
      </rPr>
      <t>http://www.lindrupmartinsen.no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</si>
  <si>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化工产品,医药保健品及医疗器械,大型机械及设备,家具,工艺陶瓷,玻璃工艺品,食品,餐厨用具</t>
    </r>
  </si>
  <si>
    <t/>
    <r>
      <rPr>
        <u/>
        <sz val="10.5"/>
        <color theme="10"/>
        <rFont val="Calibri"/>
        <family val="2"/>
      </rPr>
      <t>post@lindrupmartinsen.no</t>
    </r>
  </si>
  <si>
    <t/>
    <r>
      <rPr>
        <u/>
        <sz val="10.5"/>
        <color theme="10"/>
        <rFont val="Calibri"/>
        <family val="2"/>
      </rPr>
      <t>http://www.aeternum.com</t>
    </r>
  </si>
  <si>
    <t/>
    <r>
      <rPr>
        <u/>
        <sz val="10.5"/>
        <color theme="10"/>
        <rFont val="Calibri"/>
        <family val="2"/>
      </rPr>
      <t>info@aeternum.com</t>
    </r>
  </si>
  <si>
    <t/>
    <r>
      <rPr>
        <u/>
        <sz val="10.5"/>
        <color theme="10"/>
        <rFont val="Calibri"/>
        <family val="2"/>
      </rPr>
      <t>AETERNUM</t>
    </r>
  </si>
  <si>
    <t/>
    <r>
      <rPr>
        <u/>
        <sz val="10.5"/>
        <color theme="10"/>
        <rFont val="Calibri"/>
        <family val="2"/>
      </rPr>
      <t>nivelmim@nivel.e.telefonica.net</t>
    </r>
  </si>
  <si>
    <t/>
    <r>
      <rPr>
        <u/>
        <sz val="10.5"/>
        <color theme="10"/>
        <rFont val="Calibri"/>
        <family val="2"/>
      </rPr>
      <t xml:space="preserve">PLUS IMPORT GROUP</t>
    </r>
  </si>
  <si>
    <t/>
    <r>
      <rPr>
        <u/>
        <sz val="10.5"/>
        <color theme="10"/>
        <rFont val="Calibri"/>
        <family val="2"/>
      </rPr>
      <t>http://www.nivel.e.telefonica.net</t>
    </r>
  </si>
  <si>
    <t/>
    <r>
      <rPr>
        <u/>
        <sz val="10.5"/>
        <color theme="10"/>
        <rFont val="Calibri"/>
        <family val="2"/>
      </rPr>
      <t>MEKANO-PLAST</t>
    </r>
  </si>
  <si>
    <t/>
    <r>
      <rPr>
        <u/>
        <sz val="10.5"/>
        <color theme="10"/>
        <rFont val="Calibri"/>
        <family val="2"/>
      </rPr>
      <t xml:space="preserve">BASTIONI CANADA</t>
    </r>
  </si>
  <si>
    <t/>
    <r>
      <rPr>
        <u/>
        <sz val="10.5"/>
        <color theme="10"/>
        <rFont val="Calibri"/>
        <family val="2"/>
      </rPr>
      <t>bastioni@pronet.hu</t>
    </r>
  </si>
  <si>
    <t/>
    <r>
      <rPr>
        <u/>
        <sz val="10.5"/>
        <color theme="10"/>
        <rFont val="Calibri"/>
        <family val="2"/>
      </rPr>
      <t>http://www.pronet.hu</t>
    </r>
  </si>
  <si>
    <t/>
    <r>
      <rPr>
        <u/>
        <sz val="10.5"/>
        <color theme="10"/>
        <rFont val="Calibri"/>
        <family val="2"/>
      </rPr>
      <t>http://www.hydrogrill.com</t>
    </r>
  </si>
  <si>
    <t/>
    <r>
      <rPr>
        <u/>
        <sz val="10.5"/>
        <color theme="10"/>
        <rFont val="Calibri"/>
        <family val="2"/>
      </rPr>
      <t>d.hennick@comcast.net</t>
    </r>
  </si>
  <si>
    <t/>
    <r>
      <rPr>
        <u/>
        <sz val="10.5"/>
        <color theme="10"/>
        <rFont val="Calibri"/>
        <family val="2"/>
      </rPr>
      <t xml:space="preserve">PT VISHAL SAMPURNA JAYA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</si>
  <si>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其他,化工产品,家具,家居装饰品,家用电器,服装饰物及配件,箱包,鞋,餐厨用具</t>
    </r>
  </si>
  <si>
    <t/>
    <r>
      <rPr>
        <u/>
        <sz val="10.5"/>
        <color theme="10"/>
        <rFont val="Calibri"/>
        <family val="2"/>
      </rPr>
      <t>manuhira@indo.net.id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</si>
  <si>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五金,其他,家具,家用电器,工艺陶瓷,服装饰物及配件,玩具,玻璃工艺品,箱包,鞋,食品,餐厨用具</t>
    </r>
  </si>
  <si>
    <t/>
    <r>
      <rPr>
        <u/>
        <sz val="10.5"/>
        <color theme="10"/>
        <rFont val="Calibri"/>
        <family val="2"/>
      </rPr>
      <t>eurasia2@netvigator.com</t>
    </r>
  </si>
  <si>
    <t/>
    <r>
      <rPr>
        <u/>
        <sz val="10.5"/>
        <color theme="10"/>
        <rFont val="Calibri"/>
        <family val="2"/>
      </rPr>
      <t xml:space="preserve">EURASIA CONSULTANCY SERVICES</t>
    </r>
  </si>
  <si>
    <t/>
    <r>
      <rPr>
        <u/>
        <sz val="10.5"/>
        <color theme="10"/>
        <rFont val="Calibri"/>
        <family val="2"/>
      </rPr>
      <t>jenny@hsmp.com</t>
    </r>
  </si>
  <si>
    <t/>
    <r>
      <rPr>
        <u/>
        <sz val="10.5"/>
        <color theme="10"/>
        <rFont val="Calibri"/>
        <family val="2"/>
      </rPr>
      <t>http://www.hsmp.com</t>
    </r>
  </si>
  <si>
    <t/>
    <r>
      <rPr>
        <u/>
        <sz val="10.5"/>
        <color theme="10"/>
        <rFont val="Calibri"/>
        <family val="2"/>
      </rPr>
      <t xml:space="preserve">HSG-PRINCESS CHINA</t>
    </r>
  </si>
  <si>
    <t/>
    <r>
      <rPr>
        <u/>
        <sz val="10.5"/>
        <color theme="10"/>
        <rFont val="Calibri"/>
        <family val="2"/>
      </rPr>
      <t>lorna@e-mack.com</t>
    </r>
  </si>
  <si>
    <t/>
    <r>
      <rPr>
        <u/>
        <sz val="10.5"/>
        <color theme="10"/>
        <rFont val="Calibri"/>
        <family val="2"/>
      </rPr>
      <t xml:space="preserve">MACK RESTAURANT EQUIPMENT</t>
    </r>
  </si>
  <si>
    <t/>
    <r>
      <rPr>
        <u/>
        <sz val="10.5"/>
        <color theme="10"/>
        <rFont val="Calibri"/>
        <family val="2"/>
      </rPr>
      <t>http://www.e-mack.com</t>
    </r>
  </si>
  <si>
    <t/>
    <r>
      <rPr>
        <u/>
        <sz val="10.5"/>
        <color theme="10"/>
        <rFont val="Calibri"/>
        <family val="2"/>
      </rPr>
      <t>http://www.bang-olufsen.com</t>
    </r>
  </si>
  <si>
    <t/>
    <r>
      <rPr>
        <u/>
        <sz val="10.5"/>
        <color theme="10"/>
        <rFont val="Calibri"/>
        <family val="2"/>
      </rPr>
      <t xml:space="preserve">OY BANG &amp; OLUFSEN</t>
    </r>
  </si>
  <si>
    <t/>
    <r>
      <rPr>
        <u/>
        <sz val="10.5"/>
        <color theme="10"/>
        <rFont val="Calibri"/>
        <family val="2"/>
      </rPr>
      <t>FRANKEN</t>
    </r>
  </si>
  <si>
    <t/>
    <r>
      <rPr>
        <u/>
        <sz val="10.5"/>
        <color theme="10"/>
        <rFont val="Calibri"/>
        <family val="2"/>
      </rPr>
      <t>http://www.niggemann.com</t>
    </r>
  </si>
  <si>
    <t/>
    <r>
      <rPr>
        <u/>
        <sz val="10.5"/>
        <color theme="10"/>
        <rFont val="Calibri"/>
        <family val="2"/>
      </rPr>
      <t>bhanfah@hotmail.com</t>
    </r>
  </si>
  <si>
    <t/>
    <r>
      <rPr>
        <u/>
        <sz val="10.5"/>
        <color theme="10"/>
        <rFont val="Calibri"/>
        <family val="2"/>
      </rPr>
      <t xml:space="preserve">BHAN FAH IMPORT EXPORT</t>
    </r>
  </si>
  <si>
    <t/>
    <r>
      <rPr>
        <u/>
        <sz val="10.5"/>
        <color theme="10"/>
        <rFont val="Calibri"/>
        <family val="2"/>
      </rPr>
      <t xml:space="preserve">BADER AL-MULLA &amp; BROS CO W L L</t>
    </r>
  </si>
  <si>
    <t/>
    <r>
      <rPr>
        <u/>
        <sz val="10.5"/>
        <color theme="10"/>
        <rFont val="Calibri"/>
        <family val="2"/>
      </rPr>
      <t xml:space="preserve">ANDERSON FITTING</t>
    </r>
  </si>
  <si>
    <t/>
    <r>
      <rPr>
        <u/>
        <sz val="10.5"/>
        <color theme="10"/>
        <rFont val="Calibri"/>
        <family val="2"/>
      </rPr>
      <t>http://www.zgrymonline.com</t>
    </r>
  </si>
  <si>
    <t/>
    <r>
      <rPr>
        <u/>
        <sz val="10.5"/>
        <color theme="10"/>
        <rFont val="Calibri"/>
        <family val="2"/>
      </rPr>
      <t xml:space="preserve">PALLMARC INVESTMENTS</t>
    </r>
  </si>
  <si>
    <t/>
    <r>
      <rPr>
        <u/>
        <sz val="10.5"/>
        <color theme="10"/>
        <rFont val="Calibri"/>
        <family val="2"/>
      </rPr>
      <t>http://www.jeromecompany.com</t>
    </r>
  </si>
  <si>
    <t/>
    <r>
      <rPr>
        <u/>
        <sz val="10.5"/>
        <color theme="10"/>
        <rFont val="Calibri"/>
        <family val="2"/>
      </rPr>
      <t xml:space="preserve">JEROME CO WHOLESALE DISTRS</t>
    </r>
  </si>
  <si>
    <t/>
    <r>
      <rPr>
        <u/>
        <sz val="10.5"/>
        <color theme="10"/>
        <rFont val="Calibri"/>
        <family val="2"/>
      </rPr>
      <t xml:space="preserve">TRISPEC COMMUNICATIONS</t>
    </r>
  </si>
  <si>
    <t/>
    <r>
      <rPr>
        <u/>
        <sz val="10.5"/>
        <color theme="10"/>
        <rFont val="Calibri"/>
        <family val="2"/>
      </rPr>
      <t>http://www.trispec.com</t>
    </r>
  </si>
  <si>
    <t/>
    <r>
      <rPr>
        <u/>
        <sz val="10.5"/>
        <color theme="10"/>
        <rFont val="Calibri"/>
        <family val="2"/>
      </rPr>
      <t>gcote@trispec.com</t>
    </r>
  </si>
  <si>
    <t/>
    <r>
      <rPr>
        <u/>
        <sz val="10.5"/>
        <color theme="10"/>
        <rFont val="Calibri"/>
        <family val="2"/>
      </rPr>
      <t>CANVAN</t>
    </r>
  </si>
  <si>
    <t/>
    <r>
      <rPr>
        <u/>
        <sz val="10.5"/>
        <color theme="10"/>
        <rFont val="Calibri"/>
        <family val="2"/>
      </rPr>
      <t>chishing@changan.net</t>
    </r>
  </si>
  <si>
    <t/>
    <r>
      <rPr>
        <u/>
        <sz val="10.5"/>
        <color theme="10"/>
        <rFont val="Calibri"/>
        <family val="2"/>
      </rPr>
      <t>http://www.changan.net</t>
    </r>
  </si>
  <si>
    <t/>
    <r>
      <rPr>
        <u/>
        <sz val="10.5"/>
        <color theme="10"/>
        <rFont val="Calibri"/>
        <family val="2"/>
      </rPr>
      <t>http://www.caresotech.com</t>
    </r>
  </si>
  <si>
    <t/>
    <r>
      <rPr>
        <u/>
        <sz val="10.5"/>
        <color theme="10"/>
        <rFont val="Calibri"/>
        <family val="2"/>
      </rPr>
      <t>sally@caresotech.com</t>
    </r>
  </si>
  <si>
    <t/>
    <r>
      <rPr>
        <u/>
        <sz val="10.5"/>
        <color theme="10"/>
        <rFont val="Calibri"/>
        <family val="2"/>
      </rPr>
      <t>CARESOTECH</t>
    </r>
  </si>
  <si>
    <t/>
    <r>
      <rPr>
        <u/>
        <sz val="10.5"/>
        <color theme="10"/>
        <rFont val="Calibri"/>
        <family val="2"/>
      </rPr>
      <t>zssaleh@hotmail.com</t>
    </r>
  </si>
  <si>
    <t/>
    <r>
      <rPr>
        <u/>
        <sz val="10.5"/>
        <color theme="10"/>
        <rFont val="Calibri"/>
        <family val="2"/>
      </rPr>
      <t xml:space="preserve">SYDNEY CARPETS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</si>
  <si>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个人护理用具,五金,体育及旅游休闲用品,其他,医药保健品及医疗器械,家具,家居装饰品,家用电器,服装饰物及配件,玩具,玻璃工艺品,电子消费品及信息产品,节日用品,餐厨用具</t>
    </r>
  </si>
  <si>
    <t/>
    <r>
      <rPr>
        <u/>
        <sz val="10.5"/>
        <color theme="10"/>
        <rFont val="Calibri"/>
        <family val="2"/>
      </rPr>
      <t>bwayent@hanmail.net</t>
    </r>
  </si>
  <si>
    <t/>
    <r>
      <rPr>
        <u/>
        <sz val="10.5"/>
        <color theme="10"/>
        <rFont val="Calibri"/>
        <family val="2"/>
      </rPr>
      <t>http://www.titandonna.com</t>
    </r>
  </si>
  <si>
    <t/>
    <r>
      <rPr>
        <u/>
        <sz val="10.5"/>
        <color theme="10"/>
        <rFont val="Calibri"/>
        <family val="2"/>
      </rPr>
      <t xml:space="preserve">BROADWAY ENTERPRISES</t>
    </r>
  </si>
  <si>
    <t/>
    <r>
      <rPr>
        <u/>
        <sz val="10.5"/>
        <color theme="10"/>
        <rFont val="Calibri"/>
        <family val="2"/>
      </rPr>
      <t>http://www.sultan-center.com</t>
    </r>
  </si>
  <si>
    <t/>
    <r>
      <rPr>
        <u/>
        <sz val="10.5"/>
        <color theme="10"/>
        <rFont val="Calibri"/>
        <family val="2"/>
      </rPr>
      <t xml:space="preserve">THE SULTAN CENTER</t>
    </r>
  </si>
  <si>
    <t/>
    <r>
      <rPr>
        <u/>
        <sz val="10.5"/>
        <color theme="10"/>
        <rFont val="Calibri"/>
        <family val="2"/>
      </rPr>
      <t>andrea@sultan-center.com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</si>
  <si>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体育及旅游休闲用品,其他,医药保健品及医疗器械,家具,家用纺织品,玻璃工艺品,箱包,餐厨用具</t>
    </r>
  </si>
  <si>
    <t/>
    <r>
      <rPr>
        <u/>
        <sz val="10.5"/>
        <color theme="10"/>
        <rFont val="Calibri"/>
        <family val="2"/>
      </rPr>
      <t>TAMIYACHU</t>
    </r>
  </si>
  <si>
    <t/>
    <r>
      <rPr>
        <u/>
        <sz val="10.5"/>
        <color theme="10"/>
        <rFont val="Calibri"/>
        <family val="2"/>
      </rPr>
      <t>http://www.remalux.nl</t>
    </r>
  </si>
  <si>
    <t/>
    <r>
      <rPr>
        <u/>
        <sz val="10.5"/>
        <color theme="10"/>
        <rFont val="Calibri"/>
        <family val="2"/>
      </rPr>
      <t>REMALUX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</si>
  <si>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体育及旅游休闲用品,其他,医药保健品及医疗器械,家用电器,照明产品,玩具,玻璃工艺品,箱包,鞋,餐厨用具</t>
    </r>
  </si>
  <si>
    <t/>
    <r>
      <rPr>
        <u/>
        <sz val="10.5"/>
        <color theme="10"/>
        <rFont val="Calibri"/>
        <family val="2"/>
      </rPr>
      <t>michelle@remalux.nl</t>
    </r>
  </si>
  <si>
    <t/>
    <r>
      <rPr>
        <u/>
        <sz val="10.5"/>
        <color theme="10"/>
        <rFont val="Calibri"/>
        <family val="2"/>
      </rPr>
      <t xml:space="preserve">GROSS ENERGIETECHNIK</t>
    </r>
  </si>
  <si>
    <t/>
    <r>
      <rPr>
        <u/>
        <sz val="10.5"/>
        <color theme="10"/>
        <rFont val="Calibri"/>
        <family val="2"/>
      </rPr>
      <t>http://www.gross-muggensturm.de</t>
    </r>
  </si>
  <si>
    <t/>
    <r>
      <rPr>
        <u/>
        <sz val="10.5"/>
        <color theme="10"/>
        <rFont val="Calibri"/>
        <family val="2"/>
      </rPr>
      <t>info@gross-muggensturm.de</t>
    </r>
  </si>
  <si>
    <t/>
    <r>
      <rPr>
        <u/>
        <sz val="10.5"/>
        <color theme="10"/>
        <rFont val="Calibri"/>
        <family val="2"/>
      </rPr>
      <t>http://www.chinabiz88.com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</si>
  <si>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个人护理用具,五金,体育及旅游休闲用品,其他,医药保健品及医疗器械,家具,家居装饰品,家用电器,服装饰物及配件,电子消费品及信息产品,钟表眼镜,鞋,食品,餐厨用具</t>
    </r>
  </si>
  <si>
    <t/>
    <r>
      <rPr>
        <u/>
        <sz val="10.5"/>
        <color theme="10"/>
        <rFont val="Calibri"/>
        <family val="2"/>
      </rPr>
      <t>colinw@chinabiz88.com</t>
    </r>
  </si>
  <si>
    <t/>
    <r>
      <rPr>
        <u/>
        <sz val="10.5"/>
        <color theme="10"/>
        <rFont val="Calibri"/>
        <family val="2"/>
      </rPr>
      <t xml:space="preserve">CHINA BUSINESS SOURCES</t>
    </r>
  </si>
  <si>
    <t/>
    <r>
      <rPr>
        <u/>
        <sz val="10.5"/>
        <color theme="10"/>
        <rFont val="Calibri"/>
        <family val="2"/>
      </rPr>
      <t>http://www.atlantisrestauranteq.com</t>
    </r>
  </si>
  <si>
    <t/>
    <r>
      <rPr>
        <u/>
        <sz val="10.5"/>
        <color theme="10"/>
        <rFont val="Calibri"/>
        <family val="2"/>
      </rPr>
      <t>atlantis@atlantisrestauranteq.com</t>
    </r>
  </si>
  <si>
    <t/>
    <r>
      <rPr>
        <u/>
        <sz val="10.5"/>
        <color theme="10"/>
        <rFont val="Calibri"/>
        <family val="2"/>
      </rPr>
      <t xml:space="preserve">ATLANTIS ENTERPRISES</t>
    </r>
  </si>
  <si>
    <t/>
    <r>
      <rPr>
        <u/>
        <sz val="10.5"/>
        <color theme="10"/>
        <rFont val="Calibri"/>
        <family val="2"/>
      </rPr>
      <t>http://www.greensq.com</t>
    </r>
  </si>
  <si>
    <t/>
    <r>
      <rPr>
        <u/>
        <sz val="10.5"/>
        <color theme="10"/>
        <rFont val="Calibri"/>
        <family val="2"/>
      </rPr>
      <t>info@greensq.com</t>
    </r>
  </si>
  <si>
    <t/>
    <r>
      <rPr>
        <u/>
        <sz val="10.5"/>
        <color theme="10"/>
        <rFont val="Calibri"/>
        <family val="2"/>
      </rPr>
      <t xml:space="preserve">GREEN SQUARE ENTERPRISE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</si>
  <si>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个人护理用具,医药保健品及医疗器械,家具,家用电器,玩具,玻璃工艺品,餐厨用具</t>
    </r>
  </si>
  <si>
    <t/>
    <r>
      <rPr>
        <u/>
        <sz val="10.5"/>
        <color theme="10"/>
        <rFont val="Calibri"/>
        <family val="2"/>
      </rPr>
      <t>maxmate@maxmate.com</t>
    </r>
  </si>
  <si>
    <t/>
    <r>
      <rPr>
        <u/>
        <sz val="10.5"/>
        <color theme="10"/>
        <rFont val="Calibri"/>
        <family val="2"/>
      </rPr>
      <t>http://www.maxmate.com</t>
    </r>
  </si>
  <si>
    <t/>
    <r>
      <rPr>
        <u/>
        <sz val="10.5"/>
        <color theme="10"/>
        <rFont val="Calibri"/>
        <family val="2"/>
      </rPr>
      <t>MAXMATE</t>
    </r>
  </si>
  <si>
    <t/>
    <r>
      <rPr>
        <u/>
        <sz val="10.5"/>
        <color theme="10"/>
        <rFont val="Calibri"/>
        <family val="2"/>
      </rPr>
      <t xml:space="preserve">SINTEX NYLON AND COTTON PRODUCTS (PTE)</t>
    </r>
  </si>
  <si>
    <t/>
    <r>
      <rPr>
        <u/>
        <sz val="10.5"/>
        <color theme="10"/>
        <rFont val="Calibri"/>
        <family val="2"/>
      </rPr>
      <t>sintex@sintex.com.sg</t>
    </r>
  </si>
  <si>
    <t/>
    <r>
      <rPr>
        <u/>
        <sz val="10.5"/>
        <color theme="10"/>
        <rFont val="Calibri"/>
        <family val="2"/>
      </rPr>
      <t>http://www.sintex.com.sg</t>
    </r>
  </si>
  <si>
    <t/>
    <r>
      <rPr>
        <u/>
        <sz val="10.5"/>
        <color theme="10"/>
        <rFont val="Calibri"/>
        <family val="2"/>
      </rPr>
      <t xml:space="preserve">OTSUKA CHOTARO SHOTEN</t>
    </r>
  </si>
  <si>
    <t/>
    <r>
      <rPr>
        <u/>
        <sz val="10.5"/>
        <color theme="10"/>
        <rFont val="Calibri"/>
        <family val="2"/>
      </rPr>
      <t>http://www.impactproducts.com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</si>
  <si>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其他,医药保健品及医疗器械,家具,家居装饰品,家用电器,玻璃工艺品,餐厨用具</t>
    </r>
  </si>
  <si>
    <t/>
    <r>
      <rPr>
        <u/>
        <sz val="10.5"/>
        <color theme="10"/>
        <rFont val="Calibri"/>
        <family val="2"/>
      </rPr>
      <t>april@impactproducts.com</t>
    </r>
  </si>
  <si>
    <t/>
    <r>
      <rPr>
        <u/>
        <sz val="10.5"/>
        <color theme="10"/>
        <rFont val="Calibri"/>
        <family val="2"/>
      </rPr>
      <t xml:space="preserve">IMPACT PRODUCTS</t>
    </r>
  </si>
  <si>
    <t/>
    <r>
      <rPr>
        <u/>
        <sz val="10.5"/>
        <color theme="10"/>
        <rFont val="Calibri"/>
        <family val="2"/>
      </rPr>
      <t xml:space="preserve">B P AND</t>
    </r>
  </si>
  <si>
    <t/>
    <r>
      <rPr>
        <u/>
        <sz val="10.5"/>
        <color theme="10"/>
        <rFont val="Calibri"/>
        <family val="2"/>
      </rPr>
      <t>bs-pkg@muse.ocn.ne.jp</t>
    </r>
  </si>
  <si>
    <t/>
    <r>
      <rPr>
        <u/>
        <sz val="10.5"/>
        <color theme="10"/>
        <rFont val="Calibri"/>
        <family val="2"/>
      </rPr>
      <t>http://www.muse.ocn.ne.jp</t>
    </r>
  </si>
  <si>
    <t/>
    <r>
      <rPr>
        <u/>
        <sz val="10.5"/>
        <color theme="10"/>
        <rFont val="Calibri"/>
        <family val="2"/>
      </rPr>
      <t>http://www.bellsouth.cl</t>
    </r>
  </si>
  <si>
    <t/>
    <r>
      <rPr>
        <u/>
        <sz val="10.5"/>
        <color theme="10"/>
        <rFont val="Calibri"/>
        <family val="2"/>
      </rPr>
      <t xml:space="preserve">BELLSOUTH COMUNICACIONES</t>
    </r>
  </si>
  <si>
    <t/>
    <r>
      <rPr>
        <u/>
        <sz val="10.5"/>
        <color theme="10"/>
        <rFont val="Calibri"/>
        <family val="2"/>
      </rPr>
      <t>http://www.bmcs.be</t>
    </r>
  </si>
  <si>
    <t/>
    <r>
      <rPr>
        <u/>
        <sz val="10.5"/>
        <color theme="10"/>
        <rFont val="Calibri"/>
        <family val="2"/>
      </rPr>
      <t xml:space="preserve">BELGIUM CONVEYOR SERVICES - B M</t>
    </r>
  </si>
  <si>
    <t/>
    <r>
      <rPr>
        <u/>
        <sz val="10.5"/>
        <color theme="10"/>
        <rFont val="Calibri"/>
        <family val="2"/>
      </rPr>
      <t>mail@bmcs.be</t>
    </r>
  </si>
  <si>
    <t/>
    <r>
      <rPr>
        <u/>
        <sz val="10.5"/>
        <color theme="10"/>
        <rFont val="Calibri"/>
        <family val="2"/>
      </rPr>
      <t>vdeng@163.com</t>
    </r>
  </si>
  <si>
    <t/>
    <r>
      <rPr>
        <u/>
        <sz val="10.5"/>
        <color theme="10"/>
        <rFont val="Calibri"/>
        <family val="2"/>
      </rPr>
      <t xml:space="preserve">THE HOWARD ELLIOTT COLLECTION</t>
    </r>
  </si>
  <si>
    <t/>
    <r>
      <rPr>
        <u/>
        <sz val="10.5"/>
        <color theme="10"/>
        <rFont val="Calibri"/>
        <family val="2"/>
      </rPr>
      <t xml:space="preserve">BONDI BEACH BAG</t>
    </r>
  </si>
  <si>
    <t/>
    <r>
      <rPr>
        <u/>
        <sz val="10.5"/>
        <color theme="10"/>
        <rFont val="Calibri"/>
        <family val="2"/>
      </rPr>
      <t>http://www.bondibeachbagco.com</t>
    </r>
  </si>
  <si>
    <t/>
    <r>
      <rPr>
        <u/>
        <sz val="10.5"/>
        <color theme="10"/>
        <rFont val="Calibri"/>
        <family val="2"/>
      </rPr>
      <t xml:space="preserve">PHONETEL COMUNICACIONES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</si>
  <si>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五金,体育及旅游休闲用品,其他,医药保健品及医疗器械,大型机械及设备,家具,家用电器,家用纺织品,工具,服装饰物及配件,照明产品,玩具,箱包,节日用品,钟表眼镜,鞋,食品,餐厨用具</t>
    </r>
  </si>
  <si>
    <t/>
    <r>
      <rPr>
        <u/>
        <sz val="10.5"/>
        <color theme="10"/>
        <rFont val="Calibri"/>
        <family val="2"/>
      </rPr>
      <t>magdaguevara@yahoo.com</t>
    </r>
  </si>
  <si>
    <t/>
    <r>
      <rPr>
        <u/>
        <sz val="10.5"/>
        <color theme="10"/>
        <rFont val="Calibri"/>
        <family val="2"/>
      </rPr>
      <t>VIEBA</t>
    </r>
  </si>
  <si>
    <t/>
    <r>
      <rPr>
        <u/>
        <sz val="10.5"/>
        <color theme="10"/>
        <rFont val="Calibri"/>
        <family val="2"/>
      </rPr>
      <t>vieba@hn.vnn.vn</t>
    </r>
  </si>
  <si>
    <t/>
    <r>
      <rPr>
        <u/>
        <sz val="10.5"/>
        <color theme="10"/>
        <rFont val="Calibri"/>
        <family val="2"/>
      </rPr>
      <t>arc94545@yahoo.com</t>
    </r>
  </si>
  <si>
    <t/>
    <r>
      <rPr>
        <u/>
        <sz val="10.5"/>
        <color theme="10"/>
        <rFont val="Calibri"/>
        <family val="2"/>
      </rPr>
      <t xml:space="preserve">ADORE REGAL COSTCO</t>
    </r>
  </si>
  <si>
    <t/>
    <r>
      <rPr>
        <u/>
        <sz val="10.5"/>
        <color theme="10"/>
        <rFont val="Calibri"/>
        <family val="2"/>
      </rPr>
      <t xml:space="preserve">EXECUTIVE CLASS</t>
    </r>
  </si>
  <si>
    <t/>
    <r>
      <rPr>
        <u/>
        <sz val="10.5"/>
        <color theme="10"/>
        <rFont val="Calibri"/>
        <family val="2"/>
      </rPr>
      <t>http://www.executiveclass.net</t>
    </r>
  </si>
  <si>
    <t/>
    <r>
      <rPr>
        <u/>
        <sz val="10.5"/>
        <color theme="10"/>
        <rFont val="Calibri"/>
        <family val="2"/>
      </rPr>
      <t>femi.obileye@executiveclass.net</t>
    </r>
  </si>
  <si>
    <t/>
    <r>
      <rPr>
        <u/>
        <sz val="10.5"/>
        <color theme="10"/>
        <rFont val="Calibri"/>
        <family val="2"/>
      </rPr>
      <t>coxtrade@yahoo.com.hk</t>
    </r>
  </si>
  <si>
    <t/>
    <r>
      <rPr>
        <u/>
        <sz val="10.5"/>
        <color theme="10"/>
        <rFont val="Calibri"/>
        <family val="2"/>
      </rPr>
      <t>http://www.coxtradingltd.com</t>
    </r>
  </si>
  <si>
    <t/>
    <r>
      <rPr>
        <u/>
        <sz val="10.5"/>
        <color theme="10"/>
        <rFont val="Calibri"/>
        <family val="2"/>
      </rPr>
      <t xml:space="preserve">COX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</si>
  <si>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体育及旅游休闲用品,其他,办公文具,玩具,玻璃工艺品,电子电气产品,餐厨用具</t>
    </r>
  </si>
  <si>
    <t/>
    <r>
      <rPr>
        <u/>
        <sz val="10.5"/>
        <color theme="10"/>
        <rFont val="Calibri"/>
        <family val="2"/>
      </rPr>
      <t>merch@summit-china.com</t>
    </r>
  </si>
  <si>
    <t/>
    <r>
      <rPr>
        <u/>
        <sz val="10.5"/>
        <color theme="10"/>
        <rFont val="Calibri"/>
        <family val="2"/>
      </rPr>
      <t>http://www.summit-china.com</t>
    </r>
  </si>
  <si>
    <t/>
    <r>
      <rPr>
        <u/>
        <sz val="10.5"/>
        <color theme="10"/>
        <rFont val="Calibri"/>
        <family val="2"/>
      </rPr>
      <t xml:space="preserve">SUMMIT CHINA HOLDINGS</t>
    </r>
  </si>
  <si>
    <t/>
    <r>
      <rPr>
        <u/>
        <sz val="10.5"/>
        <color theme="10"/>
        <rFont val="Calibri"/>
        <family val="2"/>
      </rPr>
      <t xml:space="preserve">SELVEL (HONG KONG)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</si>
  <si>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体育及旅游休闲用品,其他,办公文具,医药保健品及医疗器械,家具,家居用品,家居装饰品,工艺陶瓷,玩具,玻璃工艺品,电子消费品及信息产品,电子电气产品,食品,餐厨用具</t>
    </r>
  </si>
  <si>
    <t/>
    <r>
      <rPr>
        <u/>
        <sz val="10.5"/>
        <color theme="10"/>
        <rFont val="Calibri"/>
        <family val="2"/>
      </rPr>
      <t>selvel@netvigator.com</t>
    </r>
  </si>
  <si>
    <t/>
    <r>
      <rPr>
        <u/>
        <sz val="10.5"/>
        <color theme="10"/>
        <rFont val="Calibri"/>
        <family val="2"/>
      </rPr>
      <t>http://www.robertdunlop.com.au</t>
    </r>
  </si>
  <si>
    <t/>
    <r>
      <rPr>
        <u/>
        <sz val="10.5"/>
        <color theme="10"/>
        <rFont val="Calibri"/>
        <family val="2"/>
      </rPr>
      <t>klatbt@big.net.au</t>
    </r>
  </si>
  <si>
    <t/>
    <r>
      <rPr>
        <u/>
        <sz val="10.5"/>
        <color theme="10"/>
        <rFont val="Calibri"/>
        <family val="2"/>
      </rPr>
      <t xml:space="preserve">R &amp; P R DUNLOP PTY LTD - T/A ROBERT DUNLOP WOODCRAFT</t>
    </r>
  </si>
  <si>
    <t/>
    <r>
      <rPr>
        <u/>
        <sz val="10.5"/>
        <color theme="10"/>
        <rFont val="Calibri"/>
        <family val="2"/>
      </rPr>
      <t>aytas.2002@yahoo.com</t>
    </r>
  </si>
  <si>
    <t/>
    <r>
      <rPr>
        <u/>
        <sz val="10.5"/>
        <color theme="10"/>
        <rFont val="Calibri"/>
        <family val="2"/>
      </rPr>
      <t xml:space="preserve">AYTAS ZUCCACIYE</t>
    </r>
  </si>
  <si>
    <t/>
    <r>
      <rPr>
        <u/>
        <sz val="10.5"/>
        <color theme="10"/>
        <rFont val="Calibri"/>
        <family val="2"/>
      </rPr>
      <t>ornateinternational@rediff.com</t>
    </r>
  </si>
  <si>
    <t/>
    <r>
      <rPr>
        <u/>
        <sz val="10.5"/>
        <color theme="10"/>
        <rFont val="Calibri"/>
        <family val="2"/>
      </rPr>
      <t xml:space="preserve">OPNATE INTERNATIONAL</t>
    </r>
  </si>
  <si>
    <t/>
    <r>
      <rPr>
        <u/>
        <sz val="10.5"/>
        <color theme="10"/>
        <rFont val="Calibri"/>
        <family val="2"/>
      </rPr>
      <t>http://www.thekingdomofcrystal.com</t>
    </r>
  </si>
  <si>
    <t/>
    <r>
      <rPr>
        <u/>
        <sz val="10.5"/>
        <color theme="10"/>
        <rFont val="Calibri"/>
        <family val="2"/>
      </rPr>
      <t xml:space="preserve">THE KINGDOM OF CRYSTAL</t>
    </r>
  </si>
  <si>
    <t/>
    <r>
      <rPr>
        <u/>
        <sz val="10.5"/>
        <color theme="10"/>
        <rFont val="Calibri"/>
        <family val="2"/>
      </rPr>
      <t>tkoc2001@yahoo.com</t>
    </r>
  </si>
  <si>
    <t/>
    <r>
      <rPr>
        <u/>
        <sz val="10.5"/>
        <color theme="10"/>
        <rFont val="Calibri"/>
        <family val="2"/>
      </rPr>
      <t>http://www.argal.co.il</t>
    </r>
  </si>
  <si>
    <t/>
    <r>
      <rPr>
        <u/>
        <sz val="10.5"/>
        <color theme="10"/>
        <rFont val="Calibri"/>
        <family val="2"/>
      </rPr>
      <t>loy-amit@argal.co</t>
    </r>
    <r>
      <t>.il</t>
    </r>
  </si>
  <si>
    <t/>
    <r>
      <rPr>
        <u/>
        <sz val="10.5"/>
        <color theme="10"/>
        <rFont val="Calibri"/>
        <family val="2"/>
      </rPr>
      <t xml:space="preserve">AMRON ROY L T 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</si>
  <si>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其他,医药保健品及医疗器械,园林用品,家具,家居装饰品,建筑及装饰材料,玩具,玻璃工艺品,电子消费品及信息产品,箱包,食品,餐厨用具</t>
    </r>
  </si>
  <si>
    <t/>
    <r>
      <rPr>
        <u/>
        <sz val="10.5"/>
        <color theme="10"/>
        <rFont val="Calibri"/>
        <family val="2"/>
      </rPr>
      <t>pgiorgcci@yahoo.fr</t>
    </r>
  </si>
  <si>
    <t/>
    <r>
      <rPr>
        <u/>
        <sz val="10.5"/>
        <color theme="10"/>
        <rFont val="Calibri"/>
        <family val="2"/>
      </rPr>
      <t xml:space="preserve">CONNECTION IMPORT ONE</t>
    </r>
  </si>
  <si>
    <t/>
    <r>
      <rPr>
        <u/>
        <sz val="10.5"/>
        <color theme="10"/>
        <rFont val="Calibri"/>
        <family val="2"/>
      </rPr>
      <t>ADVANTIXX</t>
    </r>
  </si>
  <si>
    <t/>
    <r>
      <rPr>
        <u/>
        <sz val="10.5"/>
        <color theme="10"/>
        <rFont val="Calibri"/>
        <family val="2"/>
      </rPr>
      <t>tomasnunez@msn.com</t>
    </r>
  </si>
  <si>
    <t/>
    <r>
      <rPr>
        <u/>
        <sz val="10.5"/>
        <color theme="10"/>
        <rFont val="Calibri"/>
        <family val="2"/>
      </rPr>
      <t xml:space="preserve">MEUNIER ET FILS</t>
    </r>
  </si>
  <si>
    <t/>
    <r>
      <rPr>
        <u/>
        <sz val="10.5"/>
        <color theme="10"/>
        <rFont val="Calibri"/>
        <family val="2"/>
      </rPr>
      <t>agl@tdctrade.com</t>
    </r>
  </si>
  <si>
    <t/>
    <r>
      <rPr>
        <u/>
        <sz val="10.5"/>
        <color theme="10"/>
        <rFont val="Calibri"/>
        <family val="2"/>
      </rPr>
      <t>http://www.tdctrade.com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</si>
  <si>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医药保健品及医疗器械,园林用品,大型机械及设备,家具,家居装饰品,家用电器,家用纺织品,工具,工艺陶瓷,建筑及装饰材料,服装饰物及配件,照明产品,玩具,玻璃工艺品,电子消费品及信息产品,电子电气产品,礼品及赠品,鞋,食品,餐厨用具</t>
    </r>
  </si>
  <si>
    <t/>
    <r>
      <rPr>
        <u/>
        <sz val="10.5"/>
        <color theme="10"/>
        <rFont val="Calibri"/>
        <family val="2"/>
      </rPr>
      <t xml:space="preserve">ACTUAL GROW</t>
    </r>
  </si>
  <si>
    <t/>
    <r>
      <rPr>
        <u/>
        <sz val="10.5"/>
        <color theme="10"/>
        <rFont val="Calibri"/>
        <family val="2"/>
      </rPr>
      <t>http://www.deluxecoffeepasta.com</t>
    </r>
  </si>
  <si>
    <t/>
    <r>
      <rPr>
        <u/>
        <sz val="10.5"/>
        <color theme="10"/>
        <rFont val="Calibri"/>
        <family val="2"/>
      </rPr>
      <t xml:space="preserve">AMERICAN BEST COFFEE</t>
    </r>
  </si>
  <si>
    <t/>
    <r>
      <rPr>
        <u/>
        <sz val="10.5"/>
        <color theme="10"/>
        <rFont val="Calibri"/>
        <family val="2"/>
      </rPr>
      <t>aksoytex@e-kolay.net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</si>
  <si>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大型机械及设备,家具,家居用品,家居装饰品,家用纺织品,工艺陶瓷,建筑及装饰材料,服装饰物及配件,汽车配件,玻璃工艺品,电子消费品及信息产品,箱包,鞋,餐厨用具</t>
    </r>
  </si>
  <si>
    <t/>
    <r>
      <rPr>
        <u/>
        <sz val="10.5"/>
        <color theme="10"/>
        <rFont val="Calibri"/>
        <family val="2"/>
      </rPr>
      <t>http://www.e-kolay.net</t>
    </r>
  </si>
  <si>
    <t/>
    <r>
      <rPr>
        <u/>
        <sz val="10.5"/>
        <color theme="10"/>
        <rFont val="Calibri"/>
        <family val="2"/>
      </rPr>
      <t xml:space="preserve">AKSOY TEXTILE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</si>
  <si>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体育及旅游休闲用品,医药保健品及医疗器械,家具,家居装饰品,电子消费品及信息产品,食品,餐厨用具</t>
    </r>
  </si>
  <si>
    <t/>
    <r>
      <rPr>
        <u/>
        <sz val="10.5"/>
        <color theme="10"/>
        <rFont val="Calibri"/>
        <family val="2"/>
      </rPr>
      <t>zhanyonghang@hotmail.com</t>
    </r>
  </si>
  <si>
    <t/>
    <r>
      <rPr>
        <u/>
        <sz val="10.5"/>
        <color theme="10"/>
        <rFont val="Calibri"/>
        <family val="2"/>
      </rPr>
      <t xml:space="preserve">DAVTRADE PACIFIC PACIFIC</t>
    </r>
  </si>
  <si>
    <t/>
    <r>
      <rPr>
        <u/>
        <sz val="10.5"/>
        <color theme="10"/>
        <rFont val="Calibri"/>
        <family val="2"/>
      </rPr>
      <t>http://www.europro.be</t>
    </r>
  </si>
  <si>
    <t/>
    <r>
      <rPr>
        <u/>
        <sz val="10.5"/>
        <color theme="10"/>
        <rFont val="Calibri"/>
        <family val="2"/>
      </rPr>
      <t>http://www.onecoast.com</t>
    </r>
  </si>
  <si>
    <t/>
    <r>
      <rPr>
        <u/>
        <sz val="10.5"/>
        <color theme="10"/>
        <rFont val="Calibri"/>
        <family val="2"/>
      </rPr>
      <t>david.moses@onecoast.com</t>
    </r>
  </si>
  <si>
    <t/>
    <r>
      <rPr>
        <u/>
        <sz val="10.5"/>
        <color theme="10"/>
        <rFont val="Calibri"/>
        <family val="2"/>
      </rPr>
      <t xml:space="preserve">ONECOAST NETWORK</t>
    </r>
  </si>
  <si>
    <t/>
    <r>
      <rPr>
        <u/>
        <sz val="10.5"/>
        <color theme="10"/>
        <rFont val="Calibri"/>
        <family val="2"/>
      </rPr>
      <t>HALO</t>
    </r>
  </si>
  <si>
    <t/>
    <r>
      <rPr>
        <u/>
        <sz val="10.5"/>
        <color theme="10"/>
        <rFont val="Calibri"/>
        <family val="2"/>
      </rPr>
      <t>rheebruce@hotmail.com</t>
    </r>
  </si>
  <si>
    <t/>
    <r>
      <rPr>
        <u/>
        <sz val="10.5"/>
        <color theme="10"/>
        <rFont val="Calibri"/>
        <family val="2"/>
      </rPr>
      <t xml:space="preserve">AMERIKO TRADING</t>
    </r>
  </si>
  <si>
    <t/>
    <r>
      <rPr>
        <u/>
        <sz val="10.5"/>
        <color theme="10"/>
        <rFont val="Calibri"/>
        <family val="2"/>
      </rPr>
      <t xml:space="preserve">BACCARAT PACIFIC K K HONG KONG</t>
    </r>
  </si>
  <si>
    <t/>
    <r>
      <rPr>
        <u/>
        <sz val="10.5"/>
        <color theme="10"/>
        <rFont val="Calibri"/>
        <family val="2"/>
      </rPr>
      <t>http://www.baccarat.fr</t>
    </r>
  </si>
  <si>
    <t/>
    <r>
      <rPr>
        <u/>
        <sz val="10.5"/>
        <color theme="10"/>
        <rFont val="Calibri"/>
        <family val="2"/>
      </rPr>
      <t>bpkadmia@netvigator.com</t>
    </r>
  </si>
  <si>
    <t/>
    <r>
      <rPr>
        <u/>
        <sz val="10.5"/>
        <color theme="10"/>
        <rFont val="Calibri"/>
        <family val="2"/>
      </rPr>
      <t xml:space="preserve">OLLATT SONS</t>
    </r>
  </si>
  <si>
    <t/>
    <r>
      <rPr>
        <u/>
        <sz val="10.5"/>
        <color theme="10"/>
        <rFont val="Calibri"/>
        <family val="2"/>
      </rPr>
      <t>http://www.levelgifts.com</t>
    </r>
  </si>
  <si>
    <t/>
    <r>
      <rPr>
        <u/>
        <sz val="10.5"/>
        <color theme="10"/>
        <rFont val="Calibri"/>
        <family val="2"/>
      </rPr>
      <t xml:space="preserve">LEVEL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</si>
  <si>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其他,医药保健品及医疗器械,家具,家居装饰品,照明产品,玻璃工艺品,餐厨用具</t>
    </r>
  </si>
  <si>
    <t/>
    <r>
      <rPr>
        <u/>
        <sz val="10.5"/>
        <color theme="10"/>
        <rFont val="Calibri"/>
        <family val="2"/>
      </rPr>
      <t>cy.rus@levelgifts.com</t>
    </r>
  </si>
  <si>
    <t/>
    <r>
      <rPr>
        <u/>
        <sz val="10.5"/>
        <color theme="10"/>
        <rFont val="Calibri"/>
        <family val="2"/>
      </rPr>
      <t xml:space="preserve">MARUDHARA MARKETING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</si>
  <si>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体育及旅游休闲用品,其他,医药保健品及医疗器械,家具,工艺陶瓷,服装饰物及配件,照明产品,玻璃工艺品,箱包,鞋,食品,餐厨用具</t>
    </r>
  </si>
  <si>
    <t/>
    <r>
      <rPr>
        <u/>
        <sz val="10.5"/>
        <color theme="10"/>
        <rFont val="Calibri"/>
        <family val="2"/>
      </rPr>
      <t>marudhara@vsnl.net</t>
    </r>
  </si>
  <si>
    <t/>
    <r>
      <rPr>
        <u/>
        <sz val="10.5"/>
        <color theme="10"/>
        <rFont val="Calibri"/>
        <family val="2"/>
      </rPr>
      <t>http://www.ipacitaly.it</t>
    </r>
  </si>
  <si>
    <t/>
    <r>
      <rPr>
        <u/>
        <sz val="10.5"/>
        <color theme="10"/>
        <rFont val="Calibri"/>
        <family val="2"/>
      </rPr>
      <t>IPAC</t>
    </r>
  </si>
  <si>
    <t/>
    <r>
      <rPr>
        <u/>
        <sz val="10.5"/>
        <color theme="10"/>
        <rFont val="Calibri"/>
        <family val="2"/>
      </rPr>
      <t>guido@ipacitaly.it</t>
    </r>
  </si>
  <si>
    <t/>
    <r>
      <rPr>
        <u/>
        <sz val="10.5"/>
        <color theme="10"/>
        <rFont val="Calibri"/>
        <family val="2"/>
      </rPr>
      <t xml:space="preserve">NARMAH (HK)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</si>
  <si>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五金,其他,办公文具,家具,家居用品,家用电器,工艺陶瓷,照明产品,玩具,玻璃工艺品,电子电气产品,餐厨用具</t>
    </r>
  </si>
  <si>
    <t/>
    <r>
      <rPr>
        <u/>
        <sz val="10.5"/>
        <color theme="10"/>
        <rFont val="Calibri"/>
        <family val="2"/>
      </rPr>
      <t>http://www.sherav.com.hk</t>
    </r>
  </si>
  <si>
    <t/>
    <r>
      <rPr>
        <u/>
        <sz val="10.5"/>
        <color theme="10"/>
        <rFont val="Calibri"/>
        <family val="2"/>
      </rPr>
      <t>alen@sherav.com.hk</t>
    </r>
  </si>
  <si>
    <t/>
    <r>
      <rPr>
        <u/>
        <sz val="10.5"/>
        <color theme="10"/>
        <rFont val="Calibri"/>
        <family val="2"/>
      </rPr>
      <t xml:space="preserve">FLO VENDING</t>
    </r>
  </si>
  <si>
    <t/>
    <r>
      <rPr>
        <u/>
        <sz val="10.5"/>
        <color theme="10"/>
        <rFont val="Calibri"/>
        <family val="2"/>
      </rPr>
      <t>RGL-ASSOCIATES</t>
    </r>
  </si>
  <si>
    <t/>
    <r>
      <rPr>
        <u/>
        <sz val="10.5"/>
        <color theme="10"/>
        <rFont val="Calibri"/>
        <family val="2"/>
      </rPr>
      <t>rgl1515@pacbell.net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</si>
  <si>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五金,体育及旅游休闲用品,其他,家具,家用纺织品,工具,玩具,礼品及赠品,节日用品,鞋,餐厨用具</t>
    </r>
  </si>
  <si>
    <t/>
    <r>
      <rPr>
        <u/>
        <sz val="10.5"/>
        <color theme="10"/>
        <rFont val="Calibri"/>
        <family val="2"/>
      </rPr>
      <t>hc-marketing@ikawa.co</t>
    </r>
    <r>
      <t>.jp</t>
    </r>
  </si>
  <si>
    <t/>
    <r>
      <rPr>
        <u/>
        <sz val="10.5"/>
        <color theme="10"/>
        <rFont val="Calibri"/>
        <family val="2"/>
      </rPr>
      <t>http://www.ikawa.co.jp</t>
    </r>
  </si>
  <si>
    <t/>
    <r>
      <rPr>
        <u/>
        <sz val="10.5"/>
        <color theme="10"/>
        <rFont val="Calibri"/>
        <family val="2"/>
      </rPr>
      <t xml:space="preserve">HEART CREATION</t>
    </r>
  </si>
  <si>
    <t/>
    <r>
      <rPr>
        <u/>
        <sz val="10.5"/>
        <color theme="10"/>
        <rFont val="Calibri"/>
        <family val="2"/>
      </rPr>
      <t>http://www.fade.sm</t>
    </r>
  </si>
  <si>
    <t/>
    <r>
      <rPr>
        <u/>
        <sz val="10.5"/>
        <color theme="10"/>
        <rFont val="Calibri"/>
        <family val="2"/>
      </rPr>
      <t xml:space="preserve">FADE PORCELLANE</t>
    </r>
  </si>
  <si>
    <t/>
    <r>
      <rPr>
        <u/>
        <sz val="10.5"/>
        <color theme="10"/>
        <rFont val="Calibri"/>
        <family val="2"/>
      </rPr>
      <t>marketing@fade.sm</t>
    </r>
  </si>
  <si>
    <t/>
    <r>
      <rPr>
        <u/>
        <sz val="10.5"/>
        <color theme="10"/>
        <rFont val="Calibri"/>
        <family val="2"/>
      </rPr>
      <t xml:space="preserve">SHOWA SHOKAI</t>
    </r>
  </si>
  <si>
    <t/>
    <r>
      <rPr>
        <u/>
        <sz val="10.5"/>
        <color theme="10"/>
        <rFont val="Calibri"/>
        <family val="2"/>
      </rPr>
      <t>http://www.distantshoresimports.com</t>
    </r>
  </si>
  <si>
    <t/>
    <r>
      <rPr>
        <u/>
        <sz val="10.5"/>
        <color theme="10"/>
        <rFont val="Calibri"/>
        <family val="2"/>
      </rPr>
      <t>charles@distantshoresimports.com</t>
    </r>
  </si>
  <si>
    <t/>
    <r>
      <rPr>
        <u/>
        <sz val="10.5"/>
        <color theme="10"/>
        <rFont val="Calibri"/>
        <family val="2"/>
      </rPr>
      <t xml:space="preserve">DISTANT SHORES IMPORTS</t>
    </r>
  </si>
  <si>
    <t/>
    <r>
      <rPr>
        <u/>
        <sz val="10.5"/>
        <color theme="10"/>
        <rFont val="Calibri"/>
        <family val="2"/>
      </rPr>
      <t>farshad@globallaservision.com</t>
    </r>
  </si>
  <si>
    <t/>
    <r>
      <rPr>
        <u/>
        <sz val="10.5"/>
        <color theme="10"/>
        <rFont val="Calibri"/>
        <family val="2"/>
      </rPr>
      <t>http://www.globallaservision.com</t>
    </r>
  </si>
  <si>
    <t/>
    <r>
      <rPr>
        <u/>
        <sz val="10.5"/>
        <color theme="10"/>
        <rFont val="Calibri"/>
        <family val="2"/>
      </rPr>
      <t xml:space="preserve">FARZAD YAGHOUTI</t>
    </r>
  </si>
  <si>
    <t/>
    <r>
      <rPr>
        <u/>
        <sz val="10.5"/>
        <color theme="10"/>
        <rFont val="Calibri"/>
        <family val="2"/>
      </rPr>
      <t xml:space="preserve">SUBHASH MARKETING</t>
    </r>
  </si>
  <si>
    <t/>
    <r>
      <rPr>
        <u/>
        <sz val="10.5"/>
        <color theme="10"/>
        <rFont val="Calibri"/>
        <family val="2"/>
      </rPr>
      <t xml:space="preserve">HUAS TRADING</t>
    </r>
  </si>
  <si>
    <t/>
    <r>
      <rPr>
        <u/>
        <sz val="10.5"/>
        <color theme="10"/>
        <rFont val="Calibri"/>
        <family val="2"/>
      </rPr>
      <t>rogerzhao@optusnet.com.au</t>
    </r>
  </si>
  <si>
    <t/>
    <r>
      <rPr>
        <u/>
        <sz val="10.5"/>
        <color theme="10"/>
        <rFont val="Calibri"/>
        <family val="2"/>
      </rPr>
      <t>nedimalem@yahoo.com</t>
    </r>
  </si>
  <si>
    <t/>
    <r>
      <rPr>
        <u/>
        <sz val="10.5"/>
        <color theme="10"/>
        <rFont val="Calibri"/>
        <family val="2"/>
      </rPr>
      <t xml:space="preserve">ALEMDAR HEDIYELIK ESYA TIC LTD STI</t>
    </r>
  </si>
  <si>
    <t/>
    <r>
      <rPr>
        <u/>
        <sz val="10.5"/>
        <color theme="10"/>
        <rFont val="Calibri"/>
        <family val="2"/>
      </rPr>
      <t>http://www.tissages-moutet.com</t>
    </r>
  </si>
  <si>
    <t/>
    <r>
      <rPr>
        <u/>
        <sz val="10.5"/>
        <color theme="10"/>
        <rFont val="Calibri"/>
        <family val="2"/>
      </rPr>
      <t xml:space="preserve">TISSAGES MOUTET</t>
    </r>
  </si>
  <si>
    <t/>
    <r>
      <rPr>
        <u/>
        <sz val="10.5"/>
        <color theme="10"/>
        <rFont val="Calibri"/>
        <family val="2"/>
      </rPr>
      <t>catherinemoutet@wanadoo.fr</t>
    </r>
  </si>
  <si>
    <t/>
    <r>
      <rPr>
        <u/>
        <sz val="10.5"/>
        <color theme="10"/>
        <rFont val="Calibri"/>
        <family val="2"/>
      </rPr>
      <t xml:space="preserve">SHREE SECOTAR REFURBISHM SRVC</t>
    </r>
  </si>
  <si>
    <t/>
    <r>
      <rPr>
        <u/>
        <sz val="10.5"/>
        <color theme="10"/>
        <rFont val="Calibri"/>
        <family val="2"/>
      </rPr>
      <t xml:space="preserve">BECTON DICKINSON &amp;</t>
    </r>
  </si>
  <si>
    <t/>
    <r>
      <rPr>
        <u/>
        <sz val="10.5"/>
        <color theme="10"/>
        <rFont val="Calibri"/>
        <family val="2"/>
      </rPr>
      <t xml:space="preserve">IRWANTO HADIWIDJAJA &amp; PARTNER</t>
    </r>
  </si>
  <si>
    <t/>
    <r>
      <rPr>
        <u/>
        <sz val="10.5"/>
        <color theme="10"/>
        <rFont val="Calibri"/>
        <family val="2"/>
      </rPr>
      <t>dih@cbn.net.id</t>
    </r>
  </si>
  <si>
    <t/>
    <r>
      <rPr>
        <u/>
        <sz val="10.5"/>
        <color theme="10"/>
        <rFont val="Calibri"/>
        <family val="2"/>
      </rPr>
      <t>http://www.achimonline.com</t>
    </r>
  </si>
  <si>
    <t/>
    <r>
      <rPr>
        <u/>
        <sz val="10.5"/>
        <color theme="10"/>
        <rFont val="Calibri"/>
        <family val="2"/>
      </rPr>
      <t xml:space="preserve">ACHIM IMPORTING</t>
    </r>
  </si>
  <si>
    <t/>
    <r>
      <rPr>
        <u/>
        <sz val="10.5"/>
        <color theme="10"/>
        <rFont val="Calibri"/>
        <family val="2"/>
      </rPr>
      <t>m-hajjou@scs-net.org</t>
    </r>
  </si>
  <si>
    <t/>
    <r>
      <rPr>
        <u/>
        <sz val="10.5"/>
        <color theme="10"/>
        <rFont val="Calibri"/>
        <family val="2"/>
      </rPr>
      <t xml:space="preserve">HAJJOU TRADE</t>
    </r>
  </si>
  <si>
    <t/>
    <r>
      <rPr>
        <u/>
        <sz val="10.5"/>
        <color theme="10"/>
        <rFont val="Calibri"/>
        <family val="2"/>
      </rPr>
      <t>knives@nwknives.com</t>
    </r>
  </si>
  <si>
    <t/>
    <r>
      <rPr>
        <u/>
        <sz val="10.5"/>
        <color theme="10"/>
        <rFont val="Calibri"/>
        <family val="2"/>
      </rPr>
      <t>http://www.nwknives.com</t>
    </r>
  </si>
  <si>
    <t/>
    <r>
      <rPr>
        <u/>
        <sz val="10.5"/>
        <color theme="10"/>
        <rFont val="Calibri"/>
        <family val="2"/>
      </rPr>
      <t xml:space="preserve">NORTHWEST KNIVES &amp; COLLECTIBLE</t>
    </r>
  </si>
  <si>
    <t/>
    <r>
      <rPr>
        <u/>
        <sz val="10.5"/>
        <color theme="10"/>
        <rFont val="Calibri"/>
        <family val="2"/>
      </rPr>
      <t>http://www.diamondstarglass.com</t>
    </r>
  </si>
  <si>
    <t/>
    <r>
      <rPr>
        <u/>
        <sz val="10.5"/>
        <color theme="10"/>
        <rFont val="Calibri"/>
        <family val="2"/>
      </rPr>
      <t>david@diamondstarglass.com</t>
    </r>
  </si>
  <si>
    <t/>
    <r>
      <rPr>
        <u/>
        <sz val="10.5"/>
        <color theme="10"/>
        <rFont val="Calibri"/>
        <family val="2"/>
      </rPr>
      <t>http://www.eastar.com.tr</t>
    </r>
  </si>
  <si>
    <t/>
    <r>
      <rPr>
        <u/>
        <sz val="10.5"/>
        <color theme="10"/>
        <rFont val="Calibri"/>
        <family val="2"/>
      </rPr>
      <t xml:space="preserve">ADIL INDUSTRIAL</t>
    </r>
  </si>
  <si>
    <t/>
    <r>
      <rPr>
        <u/>
        <sz val="10.5"/>
        <color theme="10"/>
        <rFont val="Calibri"/>
        <family val="2"/>
      </rPr>
      <t>eastar@ttnet.net.tr</t>
    </r>
  </si>
  <si>
    <t/>
    <r>
      <rPr>
        <u/>
        <sz val="10.5"/>
        <color theme="10"/>
        <rFont val="Calibri"/>
        <family val="2"/>
      </rPr>
      <t>http://www.parthlink.net</t>
    </r>
  </si>
  <si>
    <t/>
    <r>
      <rPr>
        <u/>
        <sz val="10.5"/>
        <color theme="10"/>
        <rFont val="Calibri"/>
        <family val="2"/>
      </rPr>
      <t>smusa@parthlink.net</t>
    </r>
  </si>
  <si>
    <t/>
    <r>
      <rPr>
        <u/>
        <sz val="10.5"/>
        <color theme="10"/>
        <rFont val="Calibri"/>
        <family val="2"/>
      </rPr>
      <t xml:space="preserve">S &amp; M INTERNATIONAL</t>
    </r>
  </si>
  <si>
    <t/>
    <r>
      <rPr>
        <u/>
        <sz val="10.5"/>
        <color theme="10"/>
        <rFont val="Calibri"/>
        <family val="2"/>
      </rPr>
      <t>LUSTERWARE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</si>
  <si>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五金,体育及旅游休闲用品,其他,医药保健品及医疗器械,园林用品,家具,家用纺织品,工艺陶瓷,建筑及装饰材料,服装饰物及配件,照明产品,玻璃工艺品,箱包,食品,餐厨用具</t>
    </r>
  </si>
  <si>
    <t/>
    <r>
      <rPr>
        <u/>
        <sz val="10.5"/>
        <color theme="10"/>
        <rFont val="Calibri"/>
        <family val="2"/>
      </rPr>
      <t>richard@iids.com</t>
    </r>
  </si>
  <si>
    <t/>
    <r>
      <rPr>
        <u/>
        <sz val="10.5"/>
        <color theme="10"/>
        <rFont val="Calibri"/>
        <family val="2"/>
      </rPr>
      <t>http://www.iids.com</t>
    </r>
  </si>
  <si>
    <t/>
    <r>
      <rPr>
        <u/>
        <sz val="10.5"/>
        <color theme="10"/>
        <rFont val="Calibri"/>
        <family val="2"/>
      </rPr>
      <t>verdy@mail.com</t>
    </r>
  </si>
  <si>
    <t/>
    <r>
      <rPr>
        <u/>
        <sz val="10.5"/>
        <color theme="10"/>
        <rFont val="Calibri"/>
        <family val="2"/>
      </rPr>
      <t xml:space="preserve">BOER INTERNATIONAL</t>
    </r>
  </si>
  <si>
    <t/>
    <r>
      <rPr>
        <u/>
        <sz val="10.5"/>
        <color theme="10"/>
        <rFont val="Calibri"/>
        <family val="2"/>
      </rPr>
      <t xml:space="preserve">PIRSUMY ARNON</t>
    </r>
  </si>
  <si>
    <t/>
    <r>
      <rPr>
        <u/>
        <sz val="10.5"/>
        <color theme="10"/>
        <rFont val="Calibri"/>
        <family val="2"/>
      </rPr>
      <t>http://www.overseasmillwork.com</t>
    </r>
  </si>
  <si>
    <t/>
    <r>
      <rPr>
        <u/>
        <sz val="10.5"/>
        <color theme="10"/>
        <rFont val="Calibri"/>
        <family val="2"/>
      </rPr>
      <t>info@overseasmillwork.com</t>
    </r>
  </si>
  <si>
    <t/>
    <r>
      <rPr>
        <u/>
        <sz val="10.5"/>
        <color theme="10"/>
        <rFont val="Calibri"/>
        <family val="2"/>
      </rPr>
      <t xml:space="preserve">L&amp;L OVERSEAS MILLWORK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</si>
  <si>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体育及旅游休闲用品,其他,医药保健品及医疗器械,家具,家居装饰品,玻璃工艺品,箱包,鞋,餐厨用具</t>
    </r>
  </si>
  <si>
    <t/>
    <r>
      <rPr>
        <u/>
        <sz val="10.5"/>
        <color theme="10"/>
        <rFont val="Calibri"/>
        <family val="2"/>
      </rPr>
      <t>rivolly@yahoo.com</t>
    </r>
  </si>
  <si>
    <t/>
    <r>
      <rPr>
        <u/>
        <sz val="10.5"/>
        <color theme="10"/>
        <rFont val="Calibri"/>
        <family val="2"/>
      </rPr>
      <t>HANYVIN</t>
    </r>
  </si>
  <si>
    <t/>
    <r>
      <rPr>
        <u/>
        <sz val="10.5"/>
        <color theme="10"/>
        <rFont val="Calibri"/>
        <family val="2"/>
      </rPr>
      <t>ezvre@l-supply.co</t>
    </r>
    <r>
      <t>.jp</t>
    </r>
  </si>
  <si>
    <t/>
    <r>
      <rPr>
        <u/>
        <sz val="10.5"/>
        <color theme="10"/>
        <rFont val="Calibri"/>
        <family val="2"/>
      </rPr>
      <t>L</t>
    </r>
  </si>
  <si>
    <t/>
    <r>
      <rPr>
        <u/>
        <sz val="10.5"/>
        <color theme="10"/>
        <rFont val="Calibri"/>
        <family val="2"/>
      </rPr>
      <t>http://www.l-supply.co.jp</t>
    </r>
  </si>
  <si>
    <t/>
    <r>
      <rPr>
        <u/>
        <sz val="10.5"/>
        <color theme="10"/>
        <rFont val="Calibri"/>
        <family val="2"/>
      </rPr>
      <t xml:space="preserve">LIFE DOME</t>
    </r>
  </si>
  <si>
    <t/>
    <r>
      <rPr>
        <u/>
        <sz val="10.5"/>
        <color theme="10"/>
        <rFont val="Calibri"/>
        <family val="2"/>
      </rPr>
      <t>lifedome@yahoo.com</t>
    </r>
  </si>
  <si>
    <t/>
    <r>
      <rPr>
        <u/>
        <sz val="10.5"/>
        <color theme="10"/>
        <rFont val="Calibri"/>
        <family val="2"/>
      </rPr>
      <t xml:space="preserve">G&amp;S UNIVERSAL</t>
    </r>
  </si>
  <si>
    <t/>
    <r>
      <rPr>
        <u/>
        <sz val="10.5"/>
        <color theme="10"/>
        <rFont val="Calibri"/>
        <family val="2"/>
      </rPr>
      <t>janewang@sprint.ca</t>
    </r>
  </si>
  <si>
    <t/>
    <r>
      <rPr>
        <u/>
        <sz val="10.5"/>
        <color theme="10"/>
        <rFont val="Calibri"/>
        <family val="2"/>
      </rPr>
      <t>pareekraksha@rediffmail.com</t>
    </r>
  </si>
  <si>
    <t/>
    <r>
      <rPr>
        <u/>
        <sz val="10.5"/>
        <color theme="10"/>
        <rFont val="Calibri"/>
        <family val="2"/>
      </rPr>
      <t>MODAEXIM</t>
    </r>
  </si>
  <si>
    <t/>
    <r>
      <rPr>
        <u/>
        <sz val="10.5"/>
        <color theme="10"/>
        <rFont val="Calibri"/>
        <family val="2"/>
      </rPr>
      <t>http://www.bonaco.com</t>
    </r>
  </si>
  <si>
    <t/>
    <r>
      <rPr>
        <u/>
        <sz val="10.5"/>
        <color theme="10"/>
        <rFont val="Calibri"/>
        <family val="2"/>
      </rPr>
      <t>bona@bonaco.co</t>
    </r>
    <r>
      <t>.kr</t>
    </r>
  </si>
  <si>
    <t/>
    <r>
      <rPr>
        <u/>
        <sz val="10.5"/>
        <color theme="10"/>
        <rFont val="Calibri"/>
        <family val="2"/>
      </rPr>
      <t>BONA</t>
    </r>
  </si>
  <si>
    <t/>
    <r>
      <rPr>
        <u/>
        <sz val="10.5"/>
        <color theme="10"/>
        <rFont val="Calibri"/>
        <family val="2"/>
      </rPr>
      <t xml:space="preserve">ALMOAYYAD CO FOR INVESTMENT &amp; DEVELOPMENT</t>
    </r>
  </si>
  <si>
    <t/>
    <r>
      <rPr>
        <u/>
        <sz val="10.5"/>
        <color theme="10"/>
        <rFont val="Calibri"/>
        <family val="2"/>
      </rPr>
      <t>http://www.almoayyad.com</t>
    </r>
  </si>
  <si>
    <t/>
    <r>
      <rPr>
        <u/>
        <sz val="10.5"/>
        <color theme="10"/>
        <rFont val="Calibri"/>
        <family val="2"/>
      </rPr>
      <t>abdulelah@almoayyad.com</t>
    </r>
  </si>
  <si>
    <t/>
    <r>
      <rPr>
        <u/>
        <sz val="10.5"/>
        <color theme="10"/>
        <rFont val="Calibri"/>
        <family val="2"/>
      </rPr>
      <t>http://www.idsmarketing.com</t>
    </r>
  </si>
  <si>
    <t/>
    <r>
      <rPr>
        <u/>
        <sz val="10.5"/>
        <color theme="10"/>
        <rFont val="Calibri"/>
        <family val="2"/>
      </rPr>
      <t>wendy.kwan@idsgroup.com</t>
    </r>
  </si>
  <si>
    <t/>
    <r>
      <rPr>
        <u/>
        <sz val="10.5"/>
        <color theme="10"/>
        <rFont val="Calibri"/>
        <family val="2"/>
      </rPr>
      <t xml:space="preserve">IDS (HONG KONG)</t>
    </r>
  </si>
  <si>
    <t/>
    <r>
      <rPr>
        <u/>
        <sz val="10.5"/>
        <color theme="10"/>
        <rFont val="Calibri"/>
        <family val="2"/>
      </rPr>
      <t>fralclam@vtc.edu.hk</t>
    </r>
  </si>
  <si>
    <t/>
    <r>
      <rPr>
        <u/>
        <sz val="10.5"/>
        <color theme="10"/>
        <rFont val="Calibri"/>
        <family val="2"/>
      </rPr>
      <t xml:space="preserve">HOSPITALITY INDUSTRY TRAINING AND DEVELOPMENT CENTRE</t>
    </r>
  </si>
  <si>
    <t/>
    <r>
      <rPr>
        <u/>
        <sz val="10.5"/>
        <color theme="10"/>
        <rFont val="Calibri"/>
        <family val="2"/>
      </rPr>
      <t>http://www.vtc.edu.hk</t>
    </r>
  </si>
  <si>
    <t/>
    <r>
      <rPr>
        <u/>
        <sz val="10.5"/>
        <color theme="10"/>
        <rFont val="Calibri"/>
        <family val="2"/>
      </rPr>
      <t>hprd11@tp.sanyei.com</t>
    </r>
    <r>
      <t>.tw</t>
    </r>
  </si>
  <si>
    <t/>
    <r>
      <rPr>
        <u/>
        <sz val="10.5"/>
        <color theme="10"/>
        <rFont val="Calibri"/>
        <family val="2"/>
      </rPr>
      <t xml:space="preserve">SANYEI CORPORATION(TAIWAN)LTD</t>
    </r>
  </si>
  <si>
    <t/>
    <r>
      <rPr>
        <u/>
        <sz val="10.5"/>
        <color theme="10"/>
        <rFont val="Calibri"/>
        <family val="2"/>
      </rPr>
      <t>http://www.tp.sanyei.com.tw</t>
    </r>
  </si>
  <si>
    <t/>
    <r>
      <rPr>
        <u/>
        <sz val="10.5"/>
        <color theme="10"/>
        <rFont val="Calibri"/>
        <family val="2"/>
      </rPr>
      <t>B&amp;G</t>
    </r>
  </si>
  <si>
    <t/>
    <r>
      <rPr>
        <u/>
        <sz val="10.5"/>
        <color theme="10"/>
        <rFont val="Calibri"/>
        <family val="2"/>
      </rPr>
      <t>http://www.bghome.ie</t>
    </r>
  </si>
  <si>
    <t/>
    <r>
      <rPr>
        <u/>
        <sz val="10.5"/>
        <color theme="10"/>
        <rFont val="Calibri"/>
        <family val="2"/>
      </rPr>
      <t>acarolan@bghome.ie</t>
    </r>
  </si>
  <si>
    <t/>
    <r>
      <rPr>
        <u/>
        <sz val="10.5"/>
        <color theme="10"/>
        <rFont val="Calibri"/>
        <family val="2"/>
      </rPr>
      <t>hs1959@hotmail.com</t>
    </r>
  </si>
  <si>
    <t/>
    <r>
      <rPr>
        <u/>
        <sz val="10.5"/>
        <color theme="10"/>
        <rFont val="Calibri"/>
        <family val="2"/>
      </rPr>
      <t xml:space="preserve">BULVAR YAPI MALZ SAN TIC LTD STI</t>
    </r>
  </si>
  <si>
    <t/>
    <r>
      <rPr>
        <u/>
        <sz val="10.5"/>
        <color theme="10"/>
        <rFont val="Calibri"/>
        <family val="2"/>
      </rPr>
      <t>ROBB</t>
    </r>
  </si>
  <si>
    <t/>
    <r>
      <rPr>
        <u/>
        <sz val="10.5"/>
        <color theme="10"/>
        <rFont val="Calibri"/>
        <family val="2"/>
      </rPr>
      <t>http://www.robb.co.uk</t>
    </r>
  </si>
  <si>
    <t/>
    <r>
      <rPr>
        <u/>
        <sz val="10.5"/>
        <color theme="10"/>
        <rFont val="Calibri"/>
        <family val="2"/>
      </rPr>
      <t>PRIMOTEX</t>
    </r>
  </si>
  <si>
    <t/>
    <r>
      <rPr>
        <u/>
        <sz val="10.5"/>
        <color theme="10"/>
        <rFont val="Calibri"/>
        <family val="2"/>
      </rPr>
      <t>sales-se@primotex.com</t>
    </r>
  </si>
  <si>
    <t/>
    <r>
      <rPr>
        <u/>
        <sz val="10.5"/>
        <color theme="10"/>
        <rFont val="Calibri"/>
        <family val="2"/>
      </rPr>
      <t>http://www.primotex.com</t>
    </r>
  </si>
  <si>
    <t/>
    <r>
      <rPr>
        <u/>
        <sz val="10.5"/>
        <color theme="10"/>
        <rFont val="Calibri"/>
        <family val="2"/>
      </rPr>
      <t>http://www.bergouistimports.com</t>
    </r>
  </si>
  <si>
    <t/>
    <r>
      <rPr>
        <u/>
        <sz val="10.5"/>
        <color theme="10"/>
        <rFont val="Calibri"/>
        <family val="2"/>
      </rPr>
      <t xml:space="preserve">BERGOUIST IMPORTS</t>
    </r>
  </si>
  <si>
    <t/>
    <r>
      <rPr>
        <u/>
        <sz val="10.5"/>
        <color theme="10"/>
        <rFont val="Calibri"/>
        <family val="2"/>
      </rPr>
      <t>jcagroup@tm.net.my</t>
    </r>
  </si>
  <si>
    <t/>
    <r>
      <rPr>
        <u/>
        <sz val="10.5"/>
        <color theme="10"/>
        <rFont val="Calibri"/>
        <family val="2"/>
      </rPr>
      <t xml:space="preserve">JCA TRADING SDN</t>
    </r>
  </si>
  <si>
    <t/>
    <r>
      <rPr>
        <u/>
        <sz val="10.5"/>
        <color theme="10"/>
        <rFont val="Calibri"/>
        <family val="2"/>
      </rPr>
      <t>http://www.zangbogo.com</t>
    </r>
  </si>
  <si>
    <t/>
    <r>
      <rPr>
        <u/>
        <sz val="10.5"/>
        <color theme="10"/>
        <rFont val="Calibri"/>
        <family val="2"/>
      </rPr>
      <t>bogojs@netian.com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</si>
  <si>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体育及旅游休闲用品,其他,医药保健品及医疗器械,家具,工艺陶瓷,玩具,玻璃工艺品,礼品及赠品,箱包,鞋,餐厨用具</t>
    </r>
  </si>
  <si>
    <t/>
    <r>
      <rPr>
        <u/>
        <sz val="10.5"/>
        <color theme="10"/>
        <rFont val="Calibri"/>
        <family val="2"/>
      </rPr>
      <t>fvglobalpromo@cable.net.co</t>
    </r>
  </si>
  <si>
    <t/>
    <r>
      <rPr>
        <u/>
        <sz val="10.5"/>
        <color theme="10"/>
        <rFont val="Calibri"/>
        <family val="2"/>
      </rPr>
      <t xml:space="preserve">GLOBAL PROMOTION</t>
    </r>
  </si>
  <si>
    <t/>
    <r>
      <rPr>
        <u/>
        <sz val="10.5"/>
        <color theme="10"/>
        <rFont val="Calibri"/>
        <family val="2"/>
      </rPr>
      <t xml:space="preserve">SOUL SISTAS STUDIO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</si>
  <si>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五金,体育及旅游休闲用品,其他,家用纺织品,工艺陶瓷,照明产品,玩具,玻璃工艺品,箱包,节日用品,鞋,食品,餐厨用具</t>
    </r>
  </si>
  <si>
    <t/>
    <r>
      <rPr>
        <u/>
        <sz val="10.5"/>
        <color theme="10"/>
        <rFont val="Calibri"/>
        <family val="2"/>
      </rPr>
      <t>carverjs@aol.com</t>
    </r>
  </si>
  <si>
    <t/>
    <r>
      <rPr>
        <u/>
        <sz val="10.5"/>
        <color theme="10"/>
        <rFont val="Calibri"/>
        <family val="2"/>
      </rPr>
      <t>http://www.rossana.com</t>
    </r>
  </si>
  <si>
    <t/>
    <r>
      <rPr>
        <u/>
        <sz val="10.5"/>
        <color theme="10"/>
        <rFont val="Calibri"/>
        <family val="2"/>
      </rPr>
      <t xml:space="preserve">ROSSANA RB</t>
    </r>
  </si>
  <si>
    <t/>
    <r>
      <rPr>
        <u/>
        <sz val="10.5"/>
        <color theme="10"/>
        <rFont val="Calibri"/>
        <family val="2"/>
      </rPr>
      <t xml:space="preserve">BIOPERFECT MKT</t>
    </r>
  </si>
  <si>
    <t/>
    <r>
      <rPr>
        <u/>
        <sz val="10.5"/>
        <color theme="10"/>
        <rFont val="Calibri"/>
        <family val="2"/>
      </rPr>
      <t>http://www.bioperfectus.com</t>
    </r>
  </si>
  <si>
    <t/>
    <r>
      <rPr>
        <u/>
        <sz val="10.5"/>
        <color theme="10"/>
        <rFont val="Calibri"/>
        <family val="2"/>
      </rPr>
      <t>vol@singnet.com.sg</t>
    </r>
  </si>
  <si>
    <t/>
    <r>
      <rPr>
        <u/>
        <sz val="10.5"/>
        <color theme="10"/>
        <rFont val="Calibri"/>
        <family val="2"/>
      </rPr>
      <t>http://www.outimat-drilfix.com</t>
    </r>
  </si>
  <si>
    <t/>
    <r>
      <rPr>
        <u/>
        <sz val="10.5"/>
        <color theme="10"/>
        <rFont val="Calibri"/>
        <family val="2"/>
      </rPr>
      <t>OUTIMAT-DRILFIX</t>
    </r>
  </si>
  <si>
    <t/>
    <r>
      <rPr>
        <u/>
        <sz val="10.5"/>
        <color theme="10"/>
        <rFont val="Calibri"/>
        <family val="2"/>
      </rPr>
      <t>charlene@intely.com</t>
    </r>
    <r>
      <t>.tw</t>
    </r>
  </si>
  <si>
    <t/>
    <r>
      <rPr>
        <u/>
        <sz val="10.5"/>
        <color theme="10"/>
        <rFont val="Calibri"/>
        <family val="2"/>
      </rPr>
      <t xml:space="preserve">INTELY RISING INT L</t>
    </r>
  </si>
  <si>
    <t/>
    <r>
      <rPr>
        <u/>
        <sz val="10.5"/>
        <color theme="10"/>
        <rFont val="Calibri"/>
        <family val="2"/>
      </rPr>
      <t>http://www.intely.com.tw</t>
    </r>
  </si>
  <si>
    <t/>
    <r>
      <rPr>
        <u/>
        <sz val="10.5"/>
        <color theme="10"/>
        <rFont val="Calibri"/>
        <family val="2"/>
      </rPr>
      <t xml:space="preserve">CHURCHILL CHINA</t>
    </r>
  </si>
  <si>
    <t/>
    <r>
      <rPr>
        <u/>
        <sz val="10.5"/>
        <color theme="10"/>
        <rFont val="Calibri"/>
        <family val="2"/>
      </rPr>
      <t>adrian.botterell@churchillchina.plc.uk</t>
    </r>
  </si>
  <si>
    <t/>
    <r>
      <rPr>
        <u/>
        <sz val="10.5"/>
        <color theme="10"/>
        <rFont val="Calibri"/>
        <family val="2"/>
      </rPr>
      <t>http://www.churchillchina.plc.uk</t>
    </r>
  </si>
  <si>
    <t/>
    <r>
      <rPr>
        <u/>
        <sz val="10.5"/>
        <color theme="10"/>
        <rFont val="Calibri"/>
        <family val="2"/>
      </rPr>
      <t>info@technilevage.be</t>
    </r>
  </si>
  <si>
    <t/>
    <r>
      <rPr>
        <u/>
        <sz val="10.5"/>
        <color theme="10"/>
        <rFont val="Calibri"/>
        <family val="2"/>
      </rPr>
      <t xml:space="preserve">TECHNI-LEVAGE SPRL</t>
    </r>
  </si>
  <si>
    <t/>
    <r>
      <rPr>
        <u/>
        <sz val="10.5"/>
        <color theme="10"/>
        <rFont val="Calibri"/>
        <family val="2"/>
      </rPr>
      <t>http://www.technilevage.be</t>
    </r>
  </si>
  <si>
    <t/>
    <r>
      <rPr>
        <u/>
        <sz val="10.5"/>
        <color theme="10"/>
        <rFont val="Calibri"/>
        <family val="2"/>
      </rPr>
      <t>info@adamant.se</t>
    </r>
  </si>
  <si>
    <t/>
    <r>
      <rPr>
        <u/>
        <sz val="10.5"/>
        <color theme="10"/>
        <rFont val="Calibri"/>
        <family val="2"/>
      </rPr>
      <t>http://www.adamant.se</t>
    </r>
  </si>
  <si>
    <t/>
    <r>
      <rPr>
        <u/>
        <sz val="10.5"/>
        <color theme="10"/>
        <rFont val="Calibri"/>
        <family val="2"/>
      </rPr>
      <t xml:space="preserve">ADAMANT MERKSYSTEM</t>
    </r>
  </si>
  <si>
    <t/>
    <r>
      <rPr>
        <u/>
        <sz val="10.5"/>
        <color theme="10"/>
        <rFont val="Calibri"/>
        <family val="2"/>
      </rPr>
      <t>ajt@cyber.net.pk</t>
    </r>
  </si>
  <si>
    <t/>
    <r>
      <rPr>
        <u/>
        <sz val="10.5"/>
        <color theme="10"/>
        <rFont val="Calibri"/>
        <family val="2"/>
      </rPr>
      <t xml:space="preserve">AL-JASIM TRADERS</t>
    </r>
  </si>
  <si>
    <t/>
    <r>
      <rPr>
        <u/>
        <sz val="10.5"/>
        <color theme="10"/>
        <rFont val="Calibri"/>
        <family val="2"/>
      </rPr>
      <t>RENO-DEPOT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</si>
  <si>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其他,卫浴设备,大型机械及设备,工具,工艺陶瓷,照明产品,玻璃工艺品,餐厨用具</t>
    </r>
  </si>
  <si>
    <t/>
    <r>
      <rPr>
        <u/>
        <sz val="10.5"/>
        <color theme="10"/>
        <rFont val="Calibri"/>
        <family val="2"/>
      </rPr>
      <t>http://www.renodopot.com</t>
    </r>
  </si>
  <si>
    <t/>
    <r>
      <rPr>
        <u/>
        <sz val="10.5"/>
        <color theme="10"/>
        <rFont val="Calibri"/>
        <family val="2"/>
      </rPr>
      <t>http://www.hkscale.com</t>
    </r>
  </si>
  <si>
    <t/>
    <r>
      <rPr>
        <u/>
        <sz val="10.5"/>
        <color theme="10"/>
        <rFont val="Calibri"/>
        <family val="2"/>
      </rPr>
      <t>hkwecl@hkscale.com</t>
    </r>
  </si>
  <si>
    <t/>
    <r>
      <rPr>
        <u/>
        <sz val="10.5"/>
        <color theme="10"/>
        <rFont val="Calibri"/>
        <family val="2"/>
      </rPr>
      <t xml:space="preserve">HONG KONG WEIGHING EQUIPMENT</t>
    </r>
  </si>
  <si>
    <t/>
    <r>
      <rPr>
        <u/>
        <sz val="10.5"/>
        <color theme="10"/>
        <rFont val="Calibri"/>
        <family val="2"/>
      </rPr>
      <t xml:space="preserve">ABLE MARKETEERS</t>
    </r>
  </si>
  <si>
    <t/>
    <r>
      <rPr>
        <u/>
        <sz val="10.5"/>
        <color theme="10"/>
        <rFont val="Calibri"/>
        <family val="2"/>
      </rPr>
      <t xml:space="preserve">DON BEE INVESTMENT</t>
    </r>
  </si>
  <si>
    <t/>
    <r>
      <rPr>
        <u/>
        <sz val="10.5"/>
        <color theme="10"/>
        <rFont val="Calibri"/>
        <family val="2"/>
      </rPr>
      <t>herphys4tade@yahoo.com</t>
    </r>
  </si>
  <si>
    <t/>
    <r>
      <rPr>
        <u/>
        <sz val="10.5"/>
        <color theme="10"/>
        <rFont val="Calibri"/>
        <family val="2"/>
      </rPr>
      <t xml:space="preserve">SOCIETE INDUSTRIEL BRUNO RICHARD</t>
    </r>
  </si>
  <si>
    <t/>
    <r>
      <rPr>
        <u/>
        <sz val="10.5"/>
        <color theme="10"/>
        <rFont val="Calibri"/>
        <family val="2"/>
      </rPr>
      <t>brunoricha@aol.com</t>
    </r>
  </si>
  <si>
    <t/>
    <r>
      <rPr>
        <u/>
        <sz val="10.5"/>
        <color theme="10"/>
        <rFont val="Calibri"/>
        <family val="2"/>
      </rPr>
      <t>jiabao@libero.it</t>
    </r>
  </si>
  <si>
    <t/>
    <r>
      <rPr>
        <u/>
        <sz val="10.5"/>
        <color theme="10"/>
        <rFont val="Calibri"/>
        <family val="2"/>
      </rPr>
      <t xml:space="preserve">TRADING ZHOU (GRUPPO)</t>
    </r>
  </si>
  <si>
    <t/>
    <r>
      <rPr>
        <u/>
        <sz val="10.5"/>
        <color theme="10"/>
        <rFont val="Calibri"/>
        <family val="2"/>
      </rPr>
      <t xml:space="preserve">LAGERTEKNIKK NORGE</t>
    </r>
  </si>
  <si>
    <t/>
    <r>
      <rPr>
        <u/>
        <sz val="10.5"/>
        <color theme="10"/>
        <rFont val="Calibri"/>
        <family val="2"/>
      </rPr>
      <t>post@lagerteknikk.no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</si>
  <si>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体育及旅游休闲用品,办公文具,大型机械及设备,家具,工具,建筑及装饰材料,餐厨用具</t>
    </r>
  </si>
  <si>
    <t/>
    <r>
      <rPr>
        <u/>
        <sz val="10.5"/>
        <color theme="10"/>
        <rFont val="Calibri"/>
        <family val="2"/>
      </rPr>
      <t>http://www.lagerteknikk.no</t>
    </r>
  </si>
  <si>
    <t/>
    <r>
      <rPr>
        <u/>
        <sz val="10.5"/>
        <color theme="10"/>
        <rFont val="Calibri"/>
        <family val="2"/>
      </rPr>
      <t>http://www.carbomboniere.it</t>
    </r>
  </si>
  <si>
    <t/>
    <r>
      <rPr>
        <u/>
        <sz val="10.5"/>
        <color theme="10"/>
        <rFont val="Calibri"/>
        <family val="2"/>
      </rPr>
      <t xml:space="preserve">CAR BOMBONIERE</t>
    </r>
  </si>
  <si>
    <t/>
    <r>
      <rPr>
        <u/>
        <sz val="10.5"/>
        <color theme="10"/>
        <rFont val="Calibri"/>
        <family val="2"/>
      </rPr>
      <t>info@carbomboniere.it</t>
    </r>
  </si>
  <si>
    <t/>
    <r>
      <rPr>
        <u/>
        <sz val="10.5"/>
        <color theme="10"/>
        <rFont val="Calibri"/>
        <family val="2"/>
      </rPr>
      <t>http://www.hyper.gr</t>
    </r>
  </si>
  <si>
    <t/>
    <r>
      <rPr>
        <u/>
        <sz val="10.5"/>
        <color theme="10"/>
        <rFont val="Calibri"/>
        <family val="2"/>
      </rPr>
      <t>minos@hyper.gr</t>
    </r>
  </si>
  <si>
    <t/>
    <r>
      <rPr>
        <u/>
        <sz val="10.5"/>
        <color theme="10"/>
        <rFont val="Calibri"/>
        <family val="2"/>
      </rPr>
      <t>MINOS</t>
    </r>
  </si>
  <si>
    <t/>
    <r>
      <rPr>
        <u/>
        <sz val="10.5"/>
        <color theme="10"/>
        <rFont val="Calibri"/>
        <family val="2"/>
      </rPr>
      <t>http://www.fiege.com</t>
    </r>
  </si>
  <si>
    <t/>
    <r>
      <rPr>
        <u/>
        <sz val="10.5"/>
        <color theme="10"/>
        <rFont val="Calibri"/>
        <family val="2"/>
      </rPr>
      <t>info@fiege.com</t>
    </r>
  </si>
  <si>
    <t/>
    <r>
      <rPr>
        <u/>
        <sz val="10.5"/>
        <color theme="10"/>
        <rFont val="Calibri"/>
        <family val="2"/>
      </rPr>
      <t xml:space="preserve">FIEGE GROUP</t>
    </r>
  </si>
  <si>
    <t/>
    <r>
      <rPr>
        <u/>
        <sz val="10.5"/>
        <color theme="10"/>
        <rFont val="Calibri"/>
        <family val="2"/>
      </rPr>
      <t>KM2</t>
    </r>
  </si>
  <si>
    <t/>
    <r>
      <rPr>
        <u/>
        <sz val="10.5"/>
        <color theme="10"/>
        <rFont val="Calibri"/>
        <family val="2"/>
      </rPr>
      <t>http://www.km2inc.com</t>
    </r>
  </si>
  <si>
    <t/>
    <r>
      <rPr>
        <u/>
        <sz val="10.5"/>
        <color theme="10"/>
        <rFont val="Calibri"/>
        <family val="2"/>
      </rPr>
      <t>km2@km2inc.com</t>
    </r>
  </si>
  <si>
    <t/>
    <r>
      <rPr>
        <u/>
        <sz val="10.5"/>
        <color theme="10"/>
        <rFont val="Calibri"/>
        <family val="2"/>
      </rPr>
      <t xml:space="preserve">PT SAKURAMAS INTERNUSA SEJAHTERA</t>
    </r>
  </si>
  <si>
    <t/>
    <r>
      <rPr>
        <u/>
        <sz val="10.5"/>
        <color theme="10"/>
        <rFont val="Calibri"/>
        <family val="2"/>
      </rPr>
      <t>http://www.sakuramas-int.com</t>
    </r>
  </si>
  <si>
    <t/>
    <r>
      <rPr>
        <u/>
        <sz val="10.5"/>
        <color theme="10"/>
        <rFont val="Calibri"/>
        <family val="2"/>
      </rPr>
      <t>sakura@cbn.net.id</t>
    </r>
  </si>
  <si>
    <t/>
    <r>
      <rPr>
        <u/>
        <sz val="10.5"/>
        <color theme="10"/>
        <rFont val="Calibri"/>
        <family val="2"/>
      </rPr>
      <t>MBC</t>
    </r>
  </si>
  <si>
    <t/>
    <r>
      <rPr>
        <u/>
        <sz val="10.5"/>
        <color theme="10"/>
        <rFont val="Calibri"/>
        <family val="2"/>
      </rPr>
      <t>http://www.energolux.ru</t>
    </r>
  </si>
  <si>
    <t/>
    <r>
      <rPr>
        <u/>
        <sz val="10.5"/>
        <color theme="10"/>
        <rFont val="Calibri"/>
        <family val="2"/>
      </rPr>
      <t>marketing@energolux.ru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</si>
  <si>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其他,家具,家居装饰品,家用电器,工具,服装饰物及配件,照明产品,电子消费品及信息产品,礼品及赠品,钟表眼镜,鞋,餐厨用具</t>
    </r>
  </si>
  <si>
    <t/>
    <r>
      <rPr>
        <u/>
        <sz val="10.5"/>
        <color theme="10"/>
        <rFont val="Calibri"/>
        <family val="2"/>
      </rPr>
      <t>akg@so-net.com.hk</t>
    </r>
  </si>
  <si>
    <t/>
    <r>
      <rPr>
        <u/>
        <sz val="10.5"/>
        <color theme="10"/>
        <rFont val="Calibri"/>
        <family val="2"/>
      </rPr>
      <t xml:space="preserve">CANE AND REED TRADING</t>
    </r>
  </si>
  <si>
    <t/>
    <r>
      <rPr>
        <u/>
        <sz val="10.5"/>
        <color theme="10"/>
        <rFont val="Calibri"/>
        <family val="2"/>
      </rPr>
      <t>http://www.so-net.com.hk</t>
    </r>
  </si>
  <si>
    <t/>
    <r>
      <rPr>
        <u/>
        <sz val="10.5"/>
        <color theme="10"/>
        <rFont val="Calibri"/>
        <family val="2"/>
      </rPr>
      <t xml:space="preserve">COSTAR ENTERPRISES</t>
    </r>
  </si>
  <si>
    <t/>
    <r>
      <rPr>
        <u/>
        <sz val="10.5"/>
        <color theme="10"/>
        <rFont val="Calibri"/>
        <family val="2"/>
      </rPr>
      <t>info@costarcookware.com</t>
    </r>
  </si>
  <si>
    <t/>
    <r>
      <rPr>
        <u/>
        <sz val="10.5"/>
        <color theme="10"/>
        <rFont val="Calibri"/>
        <family val="2"/>
      </rPr>
      <t>http://www.costarcookware.com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</si>
  <si>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五金,体育及旅游休闲用品,其他,家用电器,工艺陶瓷,玻璃工艺品,电子消费品及信息产品,箱包,鞋,餐厨用具</t>
    </r>
  </si>
  <si>
    <t/>
    <r>
      <rPr>
        <u/>
        <sz val="10.5"/>
        <color theme="10"/>
        <rFont val="Calibri"/>
        <family val="2"/>
      </rPr>
      <t>fist@houston.rr.com</t>
    </r>
  </si>
  <si>
    <t/>
    <r>
      <rPr>
        <u/>
        <sz val="10.5"/>
        <color theme="10"/>
        <rFont val="Calibri"/>
        <family val="2"/>
      </rPr>
      <t>http://www.houston.rr.com</t>
    </r>
  </si>
  <si>
    <t/>
    <r>
      <rPr>
        <u/>
        <sz val="10.5"/>
        <color theme="10"/>
        <rFont val="Calibri"/>
        <family val="2"/>
      </rPr>
      <t xml:space="preserve">BEIJING IMPORTS</t>
    </r>
  </si>
  <si>
    <t/>
    <r>
      <rPr>
        <u/>
        <sz val="10.5"/>
        <color theme="10"/>
        <rFont val="Calibri"/>
        <family val="2"/>
      </rPr>
      <t xml:space="preserve">RED SILK TRADING</t>
    </r>
  </si>
  <si>
    <t/>
    <r>
      <rPr>
        <u/>
        <sz val="10.5"/>
        <color theme="10"/>
        <rFont val="Calibri"/>
        <family val="2"/>
      </rPr>
      <t>redsilkcom@yahoo.com.hk</t>
    </r>
  </si>
  <si>
    <t/>
    <r>
      <rPr>
        <u/>
        <sz val="10.5"/>
        <color theme="10"/>
        <rFont val="Calibri"/>
        <family val="2"/>
      </rPr>
      <t>http://www.saville.co.uk</t>
    </r>
  </si>
  <si>
    <t/>
    <r>
      <rPr>
        <u/>
        <sz val="10.5"/>
        <color theme="10"/>
        <rFont val="Calibri"/>
        <family val="2"/>
      </rPr>
      <t xml:space="preserve">SAVILLE AUDIO VISUAL</t>
    </r>
  </si>
  <si>
    <t/>
    <r>
      <rPr>
        <u/>
        <sz val="10.5"/>
        <color theme="10"/>
        <rFont val="Calibri"/>
        <family val="2"/>
      </rPr>
      <t>sales@saville.co.uk</t>
    </r>
  </si>
  <si>
    <t/>
    <r>
      <rPr>
        <u/>
        <sz val="10.5"/>
        <color theme="10"/>
        <rFont val="Calibri"/>
        <family val="2"/>
      </rPr>
      <t xml:space="preserve">ASAHI &amp;</t>
    </r>
  </si>
  <si>
    <t/>
    <r>
      <rPr>
        <u/>
        <sz val="10.5"/>
        <color theme="10"/>
        <rFont val="Calibri"/>
        <family val="2"/>
      </rPr>
      <t>ac1asahi@osk.threewebnet.or.jp</t>
    </r>
  </si>
  <si>
    <t/>
    <r>
      <rPr>
        <u/>
        <sz val="10.5"/>
        <color theme="10"/>
        <rFont val="Calibri"/>
        <family val="2"/>
      </rPr>
      <t>http://www.asahi-inter.co.jp</t>
    </r>
  </si>
  <si>
    <t/>
    <r>
      <rPr>
        <u/>
        <sz val="10.5"/>
        <color theme="10"/>
        <rFont val="Calibri"/>
        <family val="2"/>
      </rPr>
      <t xml:space="preserve">CELULOSAS VASCAS S L</t>
    </r>
  </si>
  <si>
    <t/>
    <r>
      <rPr>
        <u/>
        <sz val="10.5"/>
        <color theme="10"/>
        <rFont val="Calibri"/>
        <family val="2"/>
      </rPr>
      <t>http://www.celulosasvascas.com</t>
    </r>
  </si>
  <si>
    <t/>
    <r>
      <rPr>
        <u/>
        <sz val="10.5"/>
        <color theme="10"/>
        <rFont val="Calibri"/>
        <family val="2"/>
      </rPr>
      <t>aachen@celulosasvascas.com</t>
    </r>
  </si>
  <si>
    <t/>
    <r>
      <rPr>
        <u/>
        <sz val="10.5"/>
        <color theme="10"/>
        <rFont val="Calibri"/>
        <family val="2"/>
      </rPr>
      <t>NORWOOD</t>
    </r>
  </si>
  <si>
    <t/>
    <r>
      <rPr>
        <u/>
        <sz val="10.5"/>
        <color theme="10"/>
        <rFont val="Calibri"/>
        <family val="2"/>
      </rPr>
      <t xml:space="preserve">AL-SALMAN HOTEL</t>
    </r>
  </si>
  <si>
    <t/>
    <r>
      <rPr>
        <u/>
        <sz val="10.5"/>
        <color theme="10"/>
        <rFont val="Calibri"/>
        <family val="2"/>
      </rPr>
      <t>http://www.findhotelswebsite.com</t>
    </r>
  </si>
  <si>
    <t/>
    <r>
      <rPr>
        <u/>
        <sz val="10.5"/>
        <color theme="10"/>
        <rFont val="Calibri"/>
        <family val="2"/>
      </rPr>
      <t>SCAM</t>
    </r>
  </si>
  <si>
    <t/>
    <r>
      <rPr>
        <u/>
        <sz val="10.5"/>
        <color theme="10"/>
        <rFont val="Calibri"/>
        <family val="2"/>
      </rPr>
      <t>info@scam-sas.it</t>
    </r>
  </si>
  <si>
    <t/>
    <r>
      <rPr>
        <u/>
        <sz val="10.5"/>
        <color theme="10"/>
        <rFont val="Calibri"/>
        <family val="2"/>
      </rPr>
      <t>http://www.scam-sas.it</t>
    </r>
  </si>
  <si>
    <t/>
    <r>
      <rPr>
        <u/>
        <sz val="10.5"/>
        <color theme="10"/>
        <rFont val="Calibri"/>
        <family val="2"/>
      </rPr>
      <t xml:space="preserve">NAIGAI SIZAI</t>
    </r>
  </si>
  <si>
    <t/>
    <r>
      <rPr>
        <u/>
        <sz val="10.5"/>
        <color theme="10"/>
        <rFont val="Calibri"/>
        <family val="2"/>
      </rPr>
      <t>http://www.naigaisizai.co.jp</t>
    </r>
  </si>
  <si>
    <t/>
    <r>
      <rPr>
        <u/>
        <sz val="10.5"/>
        <color theme="10"/>
        <rFont val="Calibri"/>
        <family val="2"/>
      </rPr>
      <t>naigaidt@mb.infoweb.ne.jp</t>
    </r>
  </si>
  <si>
    <t/>
    <r>
      <rPr>
        <u/>
        <sz val="10.5"/>
        <color theme="10"/>
        <rFont val="Calibri"/>
        <family val="2"/>
      </rPr>
      <t>http://www.idgroup.it</t>
    </r>
  </si>
  <si>
    <t/>
    <r>
      <rPr>
        <u/>
        <sz val="10.5"/>
        <color theme="10"/>
        <rFont val="Calibri"/>
        <family val="2"/>
      </rPr>
      <t xml:space="preserve">ID EXPORT</t>
    </r>
  </si>
  <si>
    <t/>
    <r>
      <rPr>
        <u/>
        <sz val="10.5"/>
        <color theme="10"/>
        <rFont val="Calibri"/>
        <family val="2"/>
      </rPr>
      <t>idexport@idgroup.it</t>
    </r>
  </si>
  <si>
    <t/>
    <r>
      <rPr>
        <u/>
        <sz val="10.5"/>
        <color theme="10"/>
        <rFont val="Calibri"/>
        <family val="2"/>
      </rPr>
      <t>IMAGEMRIO</t>
    </r>
  </si>
  <si>
    <t/>
    <r>
      <rPr>
        <u/>
        <sz val="10.5"/>
        <color theme="10"/>
        <rFont val="Calibri"/>
        <family val="2"/>
      </rPr>
      <t>max@imagemrio.com.br</t>
    </r>
  </si>
  <si>
    <t/>
    <r>
      <rPr>
        <u/>
        <sz val="10.5"/>
        <color theme="10"/>
        <rFont val="Calibri"/>
        <family val="2"/>
      </rPr>
      <t>http://www.imagemrio.com.br</t>
    </r>
  </si>
  <si>
    <t/>
    <r>
      <rPr>
        <u/>
        <sz val="10.5"/>
        <color theme="10"/>
        <rFont val="Calibri"/>
        <family val="2"/>
      </rPr>
      <t xml:space="preserve">BRITAIN CHINA TRADING</t>
    </r>
  </si>
  <si>
    <t/>
    <r>
      <rPr>
        <u/>
        <sz val="10.5"/>
        <color theme="10"/>
        <rFont val="Calibri"/>
        <family val="2"/>
      </rPr>
      <t>http://www.britainchinatrading.com</t>
    </r>
  </si>
  <si>
    <t/>
    <r>
      <rPr>
        <u/>
        <sz val="10.5"/>
        <color theme="10"/>
        <rFont val="Calibri"/>
        <family val="2"/>
      </rPr>
      <t>bct@buj.co.uk</t>
    </r>
  </si>
  <si>
    <t/>
    <r>
      <rPr>
        <u/>
        <sz val="10.5"/>
        <color theme="10"/>
        <rFont val="Calibri"/>
        <family val="2"/>
      </rPr>
      <t xml:space="preserve">BRADLEY FIXTURES</t>
    </r>
  </si>
  <si>
    <t/>
    <r>
      <rPr>
        <u/>
        <sz val="10.5"/>
        <color theme="10"/>
        <rFont val="Calibri"/>
        <family val="2"/>
      </rPr>
      <t>http://www.bradleycorp.com</t>
    </r>
  </si>
  <si>
    <t/>
    <r>
      <rPr>
        <u/>
        <sz val="10.5"/>
        <color theme="10"/>
        <rFont val="Calibri"/>
        <family val="2"/>
      </rPr>
      <t xml:space="preserve">SHADI IMPORT &amp; MARKETING</t>
    </r>
  </si>
  <si>
    <t/>
    <r>
      <rPr>
        <u/>
        <sz val="10.5"/>
        <color theme="10"/>
        <rFont val="Calibri"/>
        <family val="2"/>
      </rPr>
      <t xml:space="preserve">TIMELESS INTL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</si>
  <si>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个人护理用具,五金,体育及旅游休闲用品,其他,家用电器,玩具,箱包,自行车,食品,餐厨用具</t>
    </r>
  </si>
  <si>
    <t/>
    <r>
      <rPr>
        <u/>
        <sz val="10.5"/>
        <color theme="10"/>
        <rFont val="Calibri"/>
        <family val="2"/>
      </rPr>
      <t>bdodhia@nbi.ispkenya.com</t>
    </r>
  </si>
  <si>
    <t/>
    <r>
      <rPr>
        <u/>
        <sz val="10.5"/>
        <color theme="10"/>
        <rFont val="Calibri"/>
        <family val="2"/>
      </rPr>
      <t xml:space="preserve">DIGO EMPORIUM</t>
    </r>
  </si>
  <si>
    <t/>
    <r>
      <rPr>
        <u/>
        <sz val="10.5"/>
        <color theme="10"/>
        <rFont val="Calibri"/>
        <family val="2"/>
      </rPr>
      <t>http://www.insightkenya.com</t>
    </r>
  </si>
  <si>
    <t/>
    <r>
      <rPr>
        <u/>
        <sz val="10.5"/>
        <color theme="10"/>
        <rFont val="Calibri"/>
        <family val="2"/>
      </rPr>
      <t>http://www.crowdedmarket.com.au</t>
    </r>
  </si>
  <si>
    <t/>
    <r>
      <rPr>
        <u/>
        <sz val="10.5"/>
        <color theme="10"/>
        <rFont val="Calibri"/>
        <family val="2"/>
      </rPr>
      <t xml:space="preserve">CROWDED MARKET INTERNATIONAL</t>
    </r>
  </si>
  <si>
    <t/>
    <r>
      <rPr>
        <u/>
        <sz val="10.5"/>
        <color theme="10"/>
        <rFont val="Calibri"/>
        <family val="2"/>
      </rPr>
      <t>info@crowdedmarket.com.au</t>
    </r>
  </si>
  <si>
    <t/>
    <r>
      <rPr>
        <u/>
        <sz val="10.5"/>
        <color theme="10"/>
        <rFont val="Calibri"/>
        <family val="2"/>
      </rPr>
      <t xml:space="preserve">K LUDWIG</t>
    </r>
  </si>
  <si>
    <t/>
    <r>
      <rPr>
        <u/>
        <sz val="10.5"/>
        <color theme="10"/>
        <rFont val="Calibri"/>
        <family val="2"/>
      </rPr>
      <t>x.wu@moebel-ludwig.at</t>
    </r>
  </si>
  <si>
    <t/>
    <r>
      <rPr>
        <u/>
        <sz val="10.5"/>
        <color theme="10"/>
        <rFont val="Calibri"/>
        <family val="2"/>
      </rPr>
      <t>http://www.moebel-ludwig.at</t>
    </r>
  </si>
  <si>
    <t/>
    <r>
      <rPr>
        <u/>
        <sz val="10.5"/>
        <color theme="10"/>
        <rFont val="Calibri"/>
        <family val="2"/>
      </rPr>
      <t>http://www.balship.com.tr</t>
    </r>
  </si>
  <si>
    <t/>
    <r>
      <rPr>
        <u/>
        <sz val="10.5"/>
        <color theme="10"/>
        <rFont val="Calibri"/>
        <family val="2"/>
      </rPr>
      <t>mugea@balship.com.tr</t>
    </r>
  </si>
  <si>
    <t/>
    <r>
      <rPr>
        <u/>
        <sz val="10.5"/>
        <color theme="10"/>
        <rFont val="Calibri"/>
        <family val="2"/>
      </rPr>
      <t xml:space="preserve">BALSHIP HAVA VE DENIZ TASIMCILIK TIC A 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</si>
  <si>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五金,体育及旅游休闲用品,园林用品,家用纺织品,照明产品,玻璃工艺品,箱包,节日用品,鞋,餐厨用具</t>
    </r>
  </si>
  <si>
    <t/>
    <r>
      <rPr>
        <u/>
        <sz val="10.5"/>
        <color theme="10"/>
        <rFont val="Calibri"/>
        <family val="2"/>
      </rPr>
      <t>pmw20@hotmail.com</t>
    </r>
  </si>
  <si>
    <t/>
    <r>
      <rPr>
        <u/>
        <sz val="10.5"/>
        <color theme="10"/>
        <rFont val="Calibri"/>
        <family val="2"/>
      </rPr>
      <t xml:space="preserve">RYAN IMPORT/EXPOT</t>
    </r>
  </si>
  <si>
    <t/>
    <r>
      <rPr>
        <u/>
        <sz val="10.5"/>
        <color theme="10"/>
        <rFont val="Calibri"/>
        <family val="2"/>
      </rPr>
      <t>aminmy@dataxpress.com.eg</t>
    </r>
  </si>
  <si>
    <t/>
    <r>
      <rPr>
        <u/>
        <sz val="10.5"/>
        <color theme="10"/>
        <rFont val="Calibri"/>
        <family val="2"/>
      </rPr>
      <t xml:space="preserve">AL AMIN A IMPORT &amp; EXPORT ESR</t>
    </r>
  </si>
  <si>
    <t/>
    <r>
      <rPr>
        <u/>
        <sz val="10.5"/>
        <color theme="10"/>
        <rFont val="Calibri"/>
        <family val="2"/>
      </rPr>
      <t>http://www.dataxpress.com.eg</t>
    </r>
  </si>
  <si>
    <t/>
    <r>
      <rPr>
        <u/>
        <sz val="10.5"/>
        <color theme="10"/>
        <rFont val="Calibri"/>
        <family val="2"/>
      </rPr>
      <t xml:space="preserve">PT TRI MANDIRI SEJAHTERA</t>
    </r>
  </si>
  <si>
    <t/>
    <r>
      <rPr>
        <u/>
        <sz val="10.5"/>
        <color theme="10"/>
        <rFont val="Calibri"/>
        <family val="2"/>
      </rPr>
      <t>pt_tms@cbn.net.id</t>
    </r>
  </si>
  <si>
    <t/>
    <r>
      <rPr>
        <u/>
        <sz val="10.5"/>
        <color theme="10"/>
        <rFont val="Calibri"/>
        <family val="2"/>
      </rPr>
      <t>murat@europe.com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</si>
  <si>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五金,体育及旅游休闲用品,其他,医药保健品及医疗器械,家具,家居装饰品,家用电器,家用纺织品,工艺陶瓷,服装饰物及配件,照明产品,箱包,食品,餐厨用具</t>
    </r>
  </si>
  <si>
    <t/>
    <r>
      <rPr>
        <u/>
        <sz val="10.5"/>
        <color theme="10"/>
        <rFont val="Calibri"/>
        <family val="2"/>
      </rPr>
      <t>http://www.asglobaltrade.com</t>
    </r>
  </si>
  <si>
    <t/>
    <r>
      <rPr>
        <u/>
        <sz val="10.5"/>
        <color theme="10"/>
        <rFont val="Calibri"/>
        <family val="2"/>
      </rPr>
      <t xml:space="preserve">GLOBAL TRADE</t>
    </r>
  </si>
  <si>
    <t/>
    <r>
      <rPr>
        <u/>
        <sz val="10.5"/>
        <color theme="10"/>
        <rFont val="Calibri"/>
        <family val="2"/>
      </rPr>
      <t>http://www.saturnia.net</t>
    </r>
  </si>
  <si>
    <t/>
    <r>
      <rPr>
        <u/>
        <sz val="10.5"/>
        <color theme="10"/>
        <rFont val="Calibri"/>
        <family val="2"/>
      </rPr>
      <t>info@saturnia.net</t>
    </r>
  </si>
  <si>
    <t/>
    <r>
      <rPr>
        <u/>
        <sz val="10.5"/>
        <color theme="10"/>
        <rFont val="Calibri"/>
        <family val="2"/>
      </rPr>
      <t>SATURNIA</t>
    </r>
  </si>
  <si>
    <t/>
    <r>
      <rPr>
        <u/>
        <sz val="10.5"/>
        <color theme="10"/>
        <rFont val="Calibri"/>
        <family val="2"/>
      </rPr>
      <t>http://www.feliz-fashion.com</t>
    </r>
  </si>
  <si>
    <t/>
    <r>
      <rPr>
        <u/>
        <sz val="10.5"/>
        <color theme="10"/>
        <rFont val="Calibri"/>
        <family val="2"/>
      </rPr>
      <t xml:space="preserve">H&amp;H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</si>
  <si>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体育及旅游休闲用品,其他,办公文具,医药保健品及医疗器械,家具,家用电器,家用纺织品,玻璃工艺品,箱包,节日用品,餐厨用具</t>
    </r>
  </si>
  <si>
    <t/>
    <r>
      <rPr>
        <u/>
        <sz val="10.5"/>
        <color theme="10"/>
        <rFont val="Calibri"/>
        <family val="2"/>
      </rPr>
      <t>hnh69@hanmail.net</t>
    </r>
  </si>
  <si>
    <t/>
    <r>
      <rPr>
        <u/>
        <sz val="10.5"/>
        <color theme="10"/>
        <rFont val="Calibri"/>
        <family val="2"/>
      </rPr>
      <t>http://www.johnfowlerholidays.com</t>
    </r>
  </si>
  <si>
    <t/>
    <r>
      <rPr>
        <u/>
        <sz val="10.5"/>
        <color theme="10"/>
        <rFont val="Calibri"/>
        <family val="2"/>
      </rPr>
      <t>zoubobo@hotmail.com</t>
    </r>
  </si>
  <si>
    <t/>
    <r>
      <rPr>
        <u/>
        <sz val="10.5"/>
        <color theme="10"/>
        <rFont val="Calibri"/>
        <family val="2"/>
      </rPr>
      <t xml:space="preserve">JOHN FOWLER HOLIDAYS</t>
    </r>
  </si>
  <si>
    <t/>
    <r>
      <rPr>
        <u/>
        <sz val="10.5"/>
        <color theme="10"/>
        <rFont val="Calibri"/>
        <family val="2"/>
      </rPr>
      <t xml:space="preserve">HARROGATE HOUSE</t>
    </r>
  </si>
  <si>
    <t/>
    <r>
      <rPr>
        <u/>
        <sz val="10.5"/>
        <color theme="10"/>
        <rFont val="Calibri"/>
        <family val="2"/>
      </rPr>
      <t>http://www.harrogate-house.com</t>
    </r>
  </si>
  <si>
    <t/>
    <r>
      <rPr>
        <u/>
        <sz val="10.5"/>
        <color theme="10"/>
        <rFont val="Calibri"/>
        <family val="2"/>
      </rPr>
      <t>info@harrogate-house.com</t>
    </r>
  </si>
  <si>
    <t/>
    <r>
      <rPr>
        <u/>
        <sz val="10.5"/>
        <color theme="10"/>
        <rFont val="Calibri"/>
        <family val="2"/>
      </rPr>
      <t xml:space="preserve">BIG TORCH COPERATION</t>
    </r>
  </si>
  <si>
    <t/>
    <r>
      <rPr>
        <u/>
        <sz val="10.5"/>
        <color theme="10"/>
        <rFont val="Calibri"/>
        <family val="2"/>
      </rPr>
      <t>http://www.bbq-valve.com</t>
    </r>
  </si>
  <si>
    <t/>
    <r>
      <rPr>
        <u/>
        <sz val="10.5"/>
        <color theme="10"/>
        <rFont val="Calibri"/>
        <family val="2"/>
      </rPr>
      <t>yiwei@bbq-valve.com</t>
    </r>
  </si>
  <si>
    <t/>
    <r>
      <rPr>
        <u/>
        <sz val="10.5"/>
        <color theme="10"/>
        <rFont val="Calibri"/>
        <family val="2"/>
      </rPr>
      <t xml:space="preserve">GERN GLAS</t>
    </r>
  </si>
  <si>
    <t/>
    <r>
      <rPr>
        <u/>
        <sz val="10.5"/>
        <color theme="10"/>
        <rFont val="Calibri"/>
        <family val="2"/>
      </rPr>
      <t>http://www.gernglas.com</t>
    </r>
  </si>
  <si>
    <t/>
    <r>
      <rPr>
        <u/>
        <sz val="10.5"/>
        <color theme="10"/>
        <rFont val="Calibri"/>
        <family val="2"/>
      </rPr>
      <t>post@gernglas.com</t>
    </r>
  </si>
  <si>
    <t/>
    <r>
      <rPr>
        <u/>
        <sz val="10.5"/>
        <color theme="10"/>
        <rFont val="Calibri"/>
        <family val="2"/>
      </rPr>
      <t xml:space="preserve">D D S VARIETY STORE</t>
    </r>
  </si>
  <si>
    <t/>
    <r>
      <rPr>
        <u/>
        <sz val="10.5"/>
        <color theme="10"/>
        <rFont val="Calibri"/>
        <family val="2"/>
      </rPr>
      <t>http://www.roadrunnersathletics.com</t>
    </r>
  </si>
  <si>
    <t/>
    <r>
      <rPr>
        <u/>
        <sz val="10.5"/>
        <color theme="10"/>
        <rFont val="Calibri"/>
        <family val="2"/>
      </rPr>
      <t>SCHWEISSING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</si>
  <si>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体育及旅游休闲用品,医药保健品及医疗器械,园林用品,家具,家居装饰品,工艺陶瓷,玻璃工艺品,餐厨用具</t>
    </r>
  </si>
  <si>
    <t/>
    <r>
      <rPr>
        <u/>
        <sz val="10.5"/>
        <color theme="10"/>
        <rFont val="Calibri"/>
        <family val="2"/>
      </rPr>
      <t>yip_joy@hotmail.com</t>
    </r>
  </si>
  <si>
    <t/>
    <r>
      <rPr>
        <u/>
        <sz val="10.5"/>
        <color theme="10"/>
        <rFont val="Calibri"/>
        <family val="2"/>
      </rPr>
      <t xml:space="preserve">K &amp; J</t>
    </r>
  </si>
  <si>
    <t/>
    <r>
      <rPr>
        <u/>
        <sz val="10.5"/>
        <color theme="10"/>
        <rFont val="Calibri"/>
        <family val="2"/>
      </rPr>
      <t>ces@eilcom.net</t>
    </r>
  </si>
  <si>
    <t/>
    <r>
      <rPr>
        <u/>
        <sz val="10.5"/>
        <color theme="10"/>
        <rFont val="Calibri"/>
        <family val="2"/>
      </rPr>
      <t>http://www.eilcom.net</t>
    </r>
  </si>
  <si>
    <t/>
    <r>
      <rPr>
        <u/>
        <sz val="10.5"/>
        <color theme="10"/>
        <rFont val="Calibri"/>
        <family val="2"/>
      </rPr>
      <t xml:space="preserve">KELLY CATERING EQUIPMENT SERVICES</t>
    </r>
  </si>
  <si>
    <t/>
    <r>
      <rPr>
        <u/>
        <sz val="10.5"/>
        <color theme="10"/>
        <rFont val="Calibri"/>
        <family val="2"/>
      </rPr>
      <t xml:space="preserve">BAKER EUROPE</t>
    </r>
  </si>
  <si>
    <t/>
    <r>
      <rPr>
        <u/>
        <sz val="10.5"/>
        <color theme="10"/>
        <rFont val="Calibri"/>
        <family val="2"/>
      </rPr>
      <t>http://www.bakerfurniture.com</t>
    </r>
  </si>
  <si>
    <t/>
    <r>
      <rPr>
        <u/>
        <sz val="10.5"/>
        <color theme="10"/>
        <rFont val="Calibri"/>
        <family val="2"/>
      </rPr>
      <t>bakereurope@kohlereurope.com</t>
    </r>
  </si>
  <si>
    <t/>
    <r>
      <rPr>
        <u/>
        <sz val="10.5"/>
        <color theme="10"/>
        <rFont val="Calibri"/>
        <family val="2"/>
      </rPr>
      <t xml:space="preserve">CALDARELLA S RESTAURANT</t>
    </r>
  </si>
  <si>
    <t/>
    <r>
      <rPr>
        <u/>
        <sz val="10.5"/>
        <color theme="10"/>
        <rFont val="Calibri"/>
        <family val="2"/>
      </rPr>
      <t>http://www.caldarellas.com</t>
    </r>
  </si>
  <si>
    <t/>
    <r>
      <rPr>
        <u/>
        <sz val="10.5"/>
        <color theme="10"/>
        <rFont val="Calibri"/>
        <family val="2"/>
      </rPr>
      <t>http://www.mandarin.edu.hk</t>
    </r>
  </si>
  <si>
    <t/>
    <r>
      <rPr>
        <u/>
        <sz val="10.5"/>
        <color theme="10"/>
        <rFont val="Calibri"/>
        <family val="2"/>
      </rPr>
      <t>MANDARIN</t>
    </r>
  </si>
  <si>
    <t/>
    <r>
      <rPr>
        <u/>
        <sz val="10.5"/>
        <color theme="10"/>
        <rFont val="Calibri"/>
        <family val="2"/>
      </rPr>
      <t>mandarincompany@yahoo.com.hk</t>
    </r>
  </si>
  <si>
    <t/>
    <r>
      <rPr>
        <u/>
        <sz val="10.5"/>
        <color theme="10"/>
        <rFont val="Calibri"/>
        <family val="2"/>
      </rPr>
      <t xml:space="preserve">SARL SELVID</t>
    </r>
  </si>
  <si>
    <t/>
    <r>
      <rPr>
        <u/>
        <sz val="10.5"/>
        <color theme="10"/>
        <rFont val="Calibri"/>
        <family val="2"/>
      </rPr>
      <t xml:space="preserve">LENFEX GROUP</t>
    </r>
  </si>
  <si>
    <t/>
    <r>
      <rPr>
        <u/>
        <sz val="10.5"/>
        <color theme="10"/>
        <rFont val="Calibri"/>
        <family val="2"/>
      </rPr>
      <t>info@lenfex.com</t>
    </r>
  </si>
  <si>
    <t/>
    <r>
      <rPr>
        <u/>
        <sz val="10.5"/>
        <color theme="10"/>
        <rFont val="Calibri"/>
        <family val="2"/>
      </rPr>
      <t>http://www.lenfex.com</t>
    </r>
  </si>
  <si>
    <t/>
    <r>
      <rPr>
        <u/>
        <sz val="10.5"/>
        <color theme="10"/>
        <rFont val="Calibri"/>
        <family val="2"/>
      </rPr>
      <t>http://www.cambridgesilversmiths.com</t>
    </r>
  </si>
  <si>
    <t/>
    <r>
      <rPr>
        <u/>
        <sz val="10.5"/>
        <color theme="10"/>
        <rFont val="Calibri"/>
        <family val="2"/>
      </rPr>
      <t>http://www.mccsc.edu</t>
    </r>
  </si>
  <si>
    <t/>
    <r>
      <rPr>
        <u/>
        <sz val="10.5"/>
        <color theme="10"/>
        <rFont val="Calibri"/>
        <family val="2"/>
      </rPr>
      <t>BATCHELOR</t>
    </r>
  </si>
  <si>
    <t/>
    <r>
      <rPr>
        <u/>
        <sz val="10.5"/>
        <color theme="10"/>
        <rFont val="Calibri"/>
        <family val="2"/>
      </rPr>
      <t>sinamax@mail.ru</t>
    </r>
  </si>
  <si>
    <t/>
    <r>
      <rPr>
        <u/>
        <sz val="10.5"/>
        <color theme="10"/>
        <rFont val="Calibri"/>
        <family val="2"/>
      </rPr>
      <t xml:space="preserve">MIR KNIGI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</si>
  <si>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五金,其他,医药保健品及医疗器械,家具,家用电器,家用纺织品,工艺陶瓷,建筑及装饰材料,服装饰物及配件,照明产品,玻璃工艺品,节日用品,食品,餐厨用具</t>
    </r>
  </si>
  <si>
    <t/>
    <r>
      <rPr>
        <u/>
        <sz val="10.5"/>
        <color theme="10"/>
        <rFont val="Calibri"/>
        <family val="2"/>
      </rPr>
      <t>chester@hotmail.com</t>
    </r>
  </si>
  <si>
    <t/>
    <r>
      <rPr>
        <u/>
        <sz val="10.5"/>
        <color theme="10"/>
        <rFont val="Calibri"/>
        <family val="2"/>
      </rPr>
      <t xml:space="preserve">RIDGE TRADING</t>
    </r>
  </si>
  <si>
    <t/>
    <r>
      <rPr>
        <u/>
        <sz val="10.5"/>
        <color theme="10"/>
        <rFont val="Calibri"/>
        <family val="2"/>
      </rPr>
      <t>http://www.scoop.co.nz</t>
    </r>
  </si>
  <si>
    <t/>
    <r>
      <rPr>
        <u/>
        <sz val="10.5"/>
        <color theme="10"/>
        <rFont val="Calibri"/>
        <family val="2"/>
      </rPr>
      <t xml:space="preserve">SULEIMAN YOUSEF HAYAJNEH</t>
    </r>
  </si>
  <si>
    <t/>
    <r>
      <rPr>
        <u/>
        <sz val="10.5"/>
        <color theme="10"/>
        <rFont val="Calibri"/>
        <family val="2"/>
      </rPr>
      <t>samo1307@hotmail.com</t>
    </r>
  </si>
  <si>
    <t/>
    <r>
      <rPr>
        <u/>
        <sz val="10.5"/>
        <color theme="10"/>
        <rFont val="Calibri"/>
        <family val="2"/>
      </rPr>
      <t xml:space="preserve">BOSCH DOMESTIC APPLIANCES</t>
    </r>
  </si>
  <si>
    <t/>
    <r>
      <rPr>
        <u/>
        <sz val="10.5"/>
        <color theme="10"/>
        <rFont val="Calibri"/>
        <family val="2"/>
      </rPr>
      <t>http://www.boschappliances.co.uk</t>
    </r>
  </si>
  <si>
    <t/>
    <r>
      <rPr>
        <u/>
        <sz val="10.5"/>
        <color theme="10"/>
        <rFont val="Calibri"/>
        <family val="2"/>
      </rPr>
      <t xml:space="preserve">SHAWKAT ABU RAAD FOR TRADE</t>
    </r>
  </si>
  <si>
    <t/>
    <r>
      <rPr>
        <u/>
        <sz val="10.5"/>
        <color theme="10"/>
        <rFont val="Calibri"/>
        <family val="2"/>
      </rPr>
      <t>mf_saleh68@hotmail.com</t>
    </r>
  </si>
  <si>
    <t/>
    <r>
      <rPr>
        <u/>
        <sz val="10.5"/>
        <color theme="10"/>
        <rFont val="Calibri"/>
        <family val="2"/>
      </rPr>
      <t>http://www.guruoverseas.com</t>
    </r>
  </si>
  <si>
    <t/>
    <r>
      <rPr>
        <u/>
        <sz val="10.5"/>
        <color theme="10"/>
        <rFont val="Calibri"/>
        <family val="2"/>
      </rPr>
      <t>guruover@yahoo.com</t>
    </r>
  </si>
  <si>
    <t/>
    <r>
      <rPr>
        <u/>
        <sz val="10.5"/>
        <color theme="10"/>
        <rFont val="Calibri"/>
        <family val="2"/>
      </rPr>
      <t>GURUOVERSEAS</t>
    </r>
  </si>
  <si>
    <t/>
    <r>
      <rPr>
        <u/>
        <sz val="10.5"/>
        <color theme="10"/>
        <rFont val="Calibri"/>
        <family val="2"/>
      </rPr>
      <t>MORIUCHI</t>
    </r>
  </si>
  <si>
    <t/>
    <r>
      <rPr>
        <u/>
        <sz val="10.5"/>
        <color theme="10"/>
        <rFont val="Calibri"/>
        <family val="2"/>
      </rPr>
      <t xml:space="preserve">ROSTFRIA INREDNINGAR I LUND</t>
    </r>
  </si>
  <si>
    <t/>
    <r>
      <rPr>
        <u/>
        <sz val="10.5"/>
        <color theme="10"/>
        <rFont val="Calibri"/>
        <family val="2"/>
      </rPr>
      <t>ri@ri-lund.se</t>
    </r>
  </si>
  <si>
    <t/>
    <r>
      <rPr>
        <u/>
        <sz val="10.5"/>
        <color theme="10"/>
        <rFont val="Calibri"/>
        <family val="2"/>
      </rPr>
      <t>http://www.ri-lund.se</t>
    </r>
  </si>
  <si>
    <t/>
    <r>
      <rPr>
        <u/>
        <sz val="10.5"/>
        <color theme="10"/>
        <rFont val="Calibri"/>
        <family val="2"/>
      </rPr>
      <t>zeguan@yahoo.com</t>
    </r>
  </si>
  <si>
    <t/>
    <r>
      <rPr>
        <u/>
        <sz val="10.5"/>
        <color theme="10"/>
        <rFont val="Calibri"/>
        <family val="2"/>
      </rPr>
      <t xml:space="preserve">BARGAIN DOLLAR</t>
    </r>
  </si>
  <si>
    <t/>
    <r>
      <rPr>
        <u/>
        <sz val="10.5"/>
        <color theme="10"/>
        <rFont val="Calibri"/>
        <family val="2"/>
      </rPr>
      <t xml:space="preserve">MARUMASA SHOJI</t>
    </r>
  </si>
  <si>
    <t/>
    <r>
      <rPr>
        <u/>
        <sz val="10.5"/>
        <color theme="10"/>
        <rFont val="Calibri"/>
        <family val="2"/>
      </rPr>
      <t>info@marumasa.co</t>
    </r>
    <r>
      <t>.jp</t>
    </r>
  </si>
  <si>
    <t/>
    <r>
      <rPr>
        <u/>
        <sz val="10.5"/>
        <color theme="10"/>
        <rFont val="Calibri"/>
        <family val="2"/>
      </rPr>
      <t>http://www.marumasa.co.jp</t>
    </r>
  </si>
  <si>
    <t/>
    <r>
      <rPr>
        <u/>
        <sz val="10.5"/>
        <color theme="10"/>
        <rFont val="Calibri"/>
        <family val="2"/>
      </rPr>
      <t>http://www.patchrubber.co.nz</t>
    </r>
  </si>
  <si>
    <t/>
    <r>
      <rPr>
        <u/>
        <sz val="10.5"/>
        <color theme="10"/>
        <rFont val="Calibri"/>
        <family val="2"/>
      </rPr>
      <t>info@patchrubber.co.nz</t>
    </r>
  </si>
  <si>
    <t/>
    <r>
      <rPr>
        <u/>
        <sz val="10.5"/>
        <color theme="10"/>
        <rFont val="Calibri"/>
        <family val="2"/>
      </rPr>
      <t xml:space="preserve">PATCH RUBBER CO AUCKLAND</t>
    </r>
  </si>
  <si>
    <t/>
    <r>
      <rPr>
        <u/>
        <sz val="10.5"/>
        <color theme="10"/>
        <rFont val="Calibri"/>
        <family val="2"/>
      </rPr>
      <t xml:space="preserve">CRYSTAL BY DESIGN</t>
    </r>
  </si>
  <si>
    <t/>
    <r>
      <rPr>
        <u/>
        <sz val="10.5"/>
        <color theme="10"/>
        <rFont val="Calibri"/>
        <family val="2"/>
      </rPr>
      <t>eric@crystalbydesign.com</t>
    </r>
  </si>
  <si>
    <t/>
    <r>
      <rPr>
        <u/>
        <sz val="10.5"/>
        <color theme="10"/>
        <rFont val="Calibri"/>
        <family val="2"/>
      </rPr>
      <t>http://www.crystalbydesign.com</t>
    </r>
  </si>
  <si>
    <t/>
    <r>
      <rPr>
        <u/>
        <sz val="10.5"/>
        <color theme="10"/>
        <rFont val="Calibri"/>
        <family val="2"/>
      </rPr>
      <t>info@blhanly.ie</t>
    </r>
  </si>
  <si>
    <t/>
    <r>
      <rPr>
        <u/>
        <sz val="10.5"/>
        <color theme="10"/>
        <rFont val="Calibri"/>
        <family val="2"/>
      </rPr>
      <t>http://www.blhanly.ie</t>
    </r>
  </si>
  <si>
    <t/>
    <r>
      <rPr>
        <u/>
        <sz val="10.5"/>
        <color theme="10"/>
        <rFont val="Calibri"/>
        <family val="2"/>
      </rPr>
      <t xml:space="preserve">B L HANLY &amp;</t>
    </r>
  </si>
  <si>
    <t/>
    <r>
      <rPr>
        <u/>
        <sz val="10.5"/>
        <color theme="10"/>
        <rFont val="Calibri"/>
        <family val="2"/>
      </rPr>
      <t xml:space="preserve">BERRY BROS &amp; RUDD</t>
    </r>
  </si>
  <si>
    <t/>
    <r>
      <rPr>
        <u/>
        <sz val="10.5"/>
        <color theme="10"/>
        <rFont val="Calibri"/>
        <family val="2"/>
      </rPr>
      <t>web-sales@bbr.com.hk</t>
    </r>
  </si>
  <si>
    <t/>
    <r>
      <rPr>
        <u/>
        <sz val="10.5"/>
        <color theme="10"/>
        <rFont val="Calibri"/>
        <family val="2"/>
      </rPr>
      <t>http://www.bbr.com.hk</t>
    </r>
  </si>
  <si>
    <t/>
    <r>
      <rPr>
        <u/>
        <sz val="10.5"/>
        <color theme="10"/>
        <rFont val="Calibri"/>
        <family val="2"/>
      </rPr>
      <t>http://www.action-quest.com</t>
    </r>
  </si>
  <si>
    <t/>
    <r>
      <rPr>
        <u/>
        <sz val="10.5"/>
        <color theme="10"/>
        <rFont val="Calibri"/>
        <family val="2"/>
      </rPr>
      <t>info@action-quest.com</t>
    </r>
  </si>
  <si>
    <t/>
    <r>
      <rPr>
        <u/>
        <sz val="10.5"/>
        <color theme="10"/>
        <rFont val="Calibri"/>
        <family val="2"/>
      </rPr>
      <t xml:space="preserve">ACTION QUEST (INTERNATIONAL)</t>
    </r>
  </si>
  <si>
    <t/>
    <r>
      <rPr>
        <u/>
        <sz val="10.5"/>
        <color theme="10"/>
        <rFont val="Calibri"/>
        <family val="2"/>
      </rPr>
      <t>rosebertol@netvigator.com</t>
    </r>
  </si>
  <si>
    <t/>
    <r>
      <rPr>
        <u/>
        <sz val="10.5"/>
        <color theme="10"/>
        <rFont val="Calibri"/>
        <family val="2"/>
      </rPr>
      <t xml:space="preserve">GOODBRIDGE (HK)</t>
    </r>
  </si>
  <si>
    <t/>
    <r>
      <rPr>
        <u/>
        <sz val="10.5"/>
        <color theme="10"/>
        <rFont val="Calibri"/>
        <family val="2"/>
      </rPr>
      <t>http://www.krefting.de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</si>
  <si>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体育及旅游休闲用品,大型机械及设备,工具,工艺陶瓷,建筑及装饰材料,照明产品,玻璃工艺品,餐厨用具</t>
    </r>
  </si>
  <si>
    <t/>
    <r>
      <rPr>
        <u/>
        <sz val="10.5"/>
        <color theme="10"/>
        <rFont val="Calibri"/>
        <family val="2"/>
      </rPr>
      <t>info@krefting.de</t>
    </r>
  </si>
  <si>
    <t/>
    <r>
      <rPr>
        <u/>
        <sz val="10.5"/>
        <color theme="10"/>
        <rFont val="Calibri"/>
        <family val="2"/>
      </rPr>
      <t>KREFTING</t>
    </r>
  </si>
  <si>
    <t/>
    <r>
      <rPr>
        <u/>
        <sz val="10.5"/>
        <color theme="10"/>
        <rFont val="Calibri"/>
        <family val="2"/>
      </rPr>
      <t xml:space="preserve">THE NORTHEAST GROUP</t>
    </r>
  </si>
  <si>
    <t/>
    <r>
      <rPr>
        <u/>
        <sz val="10.5"/>
        <color theme="10"/>
        <rFont val="Calibri"/>
        <family val="2"/>
      </rPr>
      <t>http://www.thenortheastgroup.com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</si>
  <si>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其他,卫浴设备,家具,家居装饰品,家用纺织品,工艺陶瓷,照明产品,玩具,电子电气产品,餐厨用具</t>
    </r>
  </si>
  <si>
    <t/>
    <r>
      <rPr>
        <u/>
        <sz val="10.5"/>
        <color theme="10"/>
        <rFont val="Calibri"/>
        <family val="2"/>
      </rPr>
      <t xml:space="preserve">AAREN INDUSTRIES</t>
    </r>
  </si>
  <si>
    <t/>
    <r>
      <rPr>
        <u/>
        <sz val="10.5"/>
        <color theme="10"/>
        <rFont val="Calibri"/>
        <family val="2"/>
      </rPr>
      <t>http://www.w3c.com</t>
    </r>
  </si>
  <si>
    <t/>
    <r>
      <rPr>
        <u/>
        <sz val="10.5"/>
        <color theme="10"/>
        <rFont val="Calibri"/>
        <family val="2"/>
      </rPr>
      <t>ideas@w3c.com</t>
    </r>
  </si>
  <si>
    <t/>
    <r>
      <rPr>
        <u/>
        <sz val="10.5"/>
        <color theme="10"/>
        <rFont val="Calibri"/>
        <family val="2"/>
      </rPr>
      <t>http://www.thebuzzgroup.com</t>
    </r>
  </si>
  <si>
    <t/>
    <r>
      <rPr>
        <u/>
        <sz val="10.5"/>
        <color theme="10"/>
        <rFont val="Calibri"/>
        <family val="2"/>
      </rPr>
      <t xml:space="preserve">THE BUZZ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</si>
  <si>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五金,其他,家具,家用电器,工具,玩具,电子电气产品,礼品及赠品,节日用品,钟表眼镜,鞋,餐厨用具</t>
    </r>
  </si>
  <si>
    <t/>
    <r>
      <rPr>
        <u/>
        <sz val="10.5"/>
        <color theme="10"/>
        <rFont val="Calibri"/>
        <family val="2"/>
      </rPr>
      <t>dortiz@thebuzzgroup.com</t>
    </r>
  </si>
  <si>
    <t/>
    <r>
      <rPr>
        <u/>
        <sz val="10.5"/>
        <color theme="10"/>
        <rFont val="Calibri"/>
        <family val="2"/>
      </rPr>
      <t>simon.sa</t>
    </r>
    <r>
      <t>@wanadoo.fr</t>
    </r>
  </si>
  <si>
    <t/>
    <r>
      <rPr>
        <u/>
        <sz val="10.5"/>
        <color theme="10"/>
        <rFont val="Calibri"/>
        <family val="2"/>
      </rPr>
      <t xml:space="preserve">A SIMON</t>
    </r>
  </si>
  <si>
    <t/>
    <r>
      <rPr>
        <u/>
        <sz val="10.5"/>
        <color theme="10"/>
        <rFont val="Calibri"/>
        <family val="2"/>
      </rPr>
      <t>http://www.artefact-diara.com</t>
    </r>
  </si>
  <si>
    <t/>
    <r>
      <rPr>
        <u/>
        <sz val="10.5"/>
        <color theme="10"/>
        <rFont val="Calibri"/>
        <family val="2"/>
      </rPr>
      <t>commercial@artefact-diana.com</t>
    </r>
  </si>
  <si>
    <t/>
    <r>
      <rPr>
        <u/>
        <sz val="10.5"/>
        <color theme="10"/>
        <rFont val="Calibri"/>
        <family val="2"/>
      </rPr>
      <t>ARTEFACT</t>
    </r>
  </si>
  <si>
    <t/>
    <r>
      <rPr>
        <u/>
        <sz val="10.5"/>
        <color theme="10"/>
        <rFont val="Calibri"/>
        <family val="2"/>
      </rPr>
      <t xml:space="preserve">LAI MAN KEI HABERDASHERY</t>
    </r>
  </si>
  <si>
    <t/>
    <r>
      <rPr>
        <u/>
        <sz val="10.5"/>
        <color theme="10"/>
        <rFont val="Calibri"/>
        <family val="2"/>
      </rPr>
      <t>laimankei@hotmail.com</t>
    </r>
  </si>
  <si>
    <t/>
    <r>
      <rPr>
        <u/>
        <sz val="10.5"/>
        <color theme="10"/>
        <rFont val="Calibri"/>
        <family val="2"/>
      </rPr>
      <t>admiral@mx3.alpha-web.ne.jp</t>
    </r>
  </si>
  <si>
    <t/>
    <r>
      <rPr>
        <u/>
        <sz val="10.5"/>
        <color theme="10"/>
        <rFont val="Calibri"/>
        <family val="2"/>
      </rPr>
      <t xml:space="preserve">ADMIRAL SANGYO</t>
    </r>
  </si>
  <si>
    <t/>
    <r>
      <rPr>
        <u/>
        <sz val="10.5"/>
        <color theme="10"/>
        <rFont val="Calibri"/>
        <family val="2"/>
      </rPr>
      <t>http://www.mx3.alpha-web.ne.jp</t>
    </r>
  </si>
  <si>
    <t/>
    <r>
      <rPr>
        <u/>
        <sz val="10.5"/>
        <color theme="10"/>
        <rFont val="Calibri"/>
        <family val="2"/>
      </rPr>
      <t>http://www.autopride.cn</t>
    </r>
  </si>
  <si>
    <t/>
    <r>
      <rPr>
        <u/>
        <sz val="10.5"/>
        <color theme="10"/>
        <rFont val="Calibri"/>
        <family val="2"/>
      </rPr>
      <t>xjieqiong@hotmail.com</t>
    </r>
  </si>
  <si>
    <t/>
    <r>
      <rPr>
        <u/>
        <sz val="10.5"/>
        <color theme="10"/>
        <rFont val="Calibri"/>
        <family val="2"/>
      </rPr>
      <t xml:space="preserve">C&amp;J INTERNATIONAL TRADING</t>
    </r>
  </si>
  <si>
    <t/>
    <r>
      <rPr>
        <u/>
        <sz val="10.5"/>
        <color theme="10"/>
        <rFont val="Calibri"/>
        <family val="2"/>
      </rPr>
      <t xml:space="preserve">CAVALIER RESOURCES</t>
    </r>
  </si>
  <si>
    <t/>
    <r>
      <rPr>
        <u/>
        <sz val="10.5"/>
        <color theme="10"/>
        <rFont val="Calibri"/>
        <family val="2"/>
      </rPr>
      <t>cn_wwh@hotmail.com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</si>
  <si>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体育及旅游休闲用品,其他,家具,家居装饰品,服装饰物及配件,玻璃工艺品,箱包,鞋,餐厨用具</t>
    </r>
  </si>
  <si>
    <t/>
    <r>
      <rPr>
        <u/>
        <sz val="10.5"/>
        <color theme="10"/>
        <rFont val="Calibri"/>
        <family val="2"/>
      </rPr>
      <t>awireles@aol.com</t>
    </r>
  </si>
  <si>
    <t/>
    <r>
      <rPr>
        <u/>
        <sz val="10.5"/>
        <color theme="10"/>
        <rFont val="Calibri"/>
        <family val="2"/>
      </rPr>
      <t>KASHRI</t>
    </r>
  </si>
  <si>
    <t/>
    <r>
      <rPr>
        <u/>
        <sz val="10.5"/>
        <color theme="10"/>
        <rFont val="Calibri"/>
        <family val="2"/>
      </rPr>
      <t xml:space="preserve">ASTEG (WA) - ALLTOOLS</t>
    </r>
  </si>
  <si>
    <t/>
    <r>
      <rPr>
        <u/>
        <sz val="10.5"/>
        <color theme="10"/>
        <rFont val="Calibri"/>
        <family val="2"/>
      </rPr>
      <t>alltools@rcc.com.au</t>
    </r>
  </si>
  <si>
    <t/>
    <r>
      <rPr>
        <u/>
        <sz val="10.5"/>
        <color theme="10"/>
        <rFont val="Calibri"/>
        <family val="2"/>
      </rPr>
      <t>http://www.alltools.com.au</t>
    </r>
  </si>
  <si>
    <t/>
    <r>
      <rPr>
        <u/>
        <sz val="10.5"/>
        <color theme="10"/>
        <rFont val="Calibri"/>
        <family val="2"/>
      </rPr>
      <t xml:space="preserve">MIRON CONCEPT</t>
    </r>
  </si>
  <si>
    <t/>
    <r>
      <rPr>
        <u/>
        <sz val="10.5"/>
        <color theme="10"/>
        <rFont val="Calibri"/>
        <family val="2"/>
      </rPr>
      <t>http://www.miron.com.hk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</si>
  <si>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个人护理用具,其他,医药保健品及医疗器械,家用电器,工艺陶瓷,玻璃工艺品,餐厨用具</t>
    </r>
  </si>
  <si>
    <t/>
    <r>
      <rPr>
        <u/>
        <sz val="10.5"/>
        <color theme="10"/>
        <rFont val="Calibri"/>
        <family val="2"/>
      </rPr>
      <t>deven@miron.com.hk</t>
    </r>
  </si>
  <si>
    <t/>
    <r>
      <rPr>
        <u/>
        <sz val="10.5"/>
        <color theme="10"/>
        <rFont val="Calibri"/>
        <family val="2"/>
      </rPr>
      <t xml:space="preserve">ECOPAK DISTRIBUTING</t>
    </r>
  </si>
  <si>
    <t/>
    <r>
      <rPr>
        <u/>
        <sz val="10.5"/>
        <color theme="10"/>
        <rFont val="Calibri"/>
        <family val="2"/>
      </rPr>
      <t>http://www.pasani.net</t>
    </r>
  </si>
  <si>
    <t/>
    <r>
      <rPr>
        <u/>
        <sz val="10.5"/>
        <color theme="10"/>
        <rFont val="Calibri"/>
        <family val="2"/>
      </rPr>
      <t>agutierrez@pasani.net</t>
    </r>
  </si>
  <si>
    <t/>
    <r>
      <rPr>
        <u/>
        <sz val="10.5"/>
        <color theme="10"/>
        <rFont val="Calibri"/>
        <family val="2"/>
      </rPr>
      <t>IBERO</t>
    </r>
  </si>
  <si>
    <t/>
    <r>
      <rPr>
        <u/>
        <sz val="10.5"/>
        <color theme="10"/>
        <rFont val="Calibri"/>
        <family val="2"/>
      </rPr>
      <t>http://www.ibero.fi</t>
    </r>
  </si>
  <si>
    <t/>
    <r>
      <rPr>
        <u/>
        <sz val="10.5"/>
        <color theme="10"/>
        <rFont val="Calibri"/>
        <family val="2"/>
      </rPr>
      <t>pirjo.merio@ibero.fi</t>
    </r>
  </si>
  <si>
    <t/>
    <r>
      <rPr>
        <u/>
        <sz val="10.5"/>
        <color theme="10"/>
        <rFont val="Calibri"/>
        <family val="2"/>
      </rPr>
      <t xml:space="preserve">PT KARYA HIDUP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</si>
  <si>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五金,体育及旅游休闲用品,其他,办公文具,化工产品,卫浴设备,大型机械及设备,家具,家用电器,家用纺织品,工艺陶瓷,建筑及装饰材料,照明产品,玩具,玻璃工艺品,箱包,鞋,餐厨用具</t>
    </r>
  </si>
  <si>
    <t/>
    <r>
      <rPr>
        <u/>
        <sz val="10.5"/>
        <color theme="10"/>
        <rFont val="Calibri"/>
        <family val="2"/>
      </rPr>
      <t>c-olesen@post.tele.dk</t>
    </r>
  </si>
  <si>
    <t/>
    <r>
      <rPr>
        <u/>
        <sz val="10.5"/>
        <color theme="10"/>
        <rFont val="Calibri"/>
        <family val="2"/>
      </rPr>
      <t>http://www.post.tele.dk</t>
    </r>
  </si>
  <si>
    <t/>
    <r>
      <rPr>
        <u/>
        <sz val="10.5"/>
        <color theme="10"/>
        <rFont val="Calibri"/>
        <family val="2"/>
      </rPr>
      <t xml:space="preserve">BOUTIQUE VAN DEURS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</si>
  <si>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五金,体育及旅游休闲用品,其他,医药保健品及医疗器械,家具,家居装饰品,家用电器,工艺陶瓷,照明产品,玻璃工艺品,箱包,节日用品,鞋,餐厨用具</t>
    </r>
  </si>
  <si>
    <t/>
    <r>
      <rPr>
        <u/>
        <sz val="10.5"/>
        <color theme="10"/>
        <rFont val="Calibri"/>
        <family val="2"/>
      </rPr>
      <t>http://www.jawoll.de</t>
    </r>
  </si>
  <si>
    <t/>
    <r>
      <rPr>
        <u/>
        <sz val="10.5"/>
        <color theme="10"/>
        <rFont val="Calibri"/>
        <family val="2"/>
      </rPr>
      <t>import@jawoll.de</t>
    </r>
  </si>
  <si>
    <t/>
    <r>
      <rPr>
        <u/>
        <sz val="10.5"/>
        <color theme="10"/>
        <rFont val="Calibri"/>
        <family val="2"/>
      </rPr>
      <t xml:space="preserve">J A WOLL HANDEL</t>
    </r>
  </si>
  <si>
    <t/>
    <r>
      <rPr>
        <u/>
        <sz val="10.5"/>
        <color theme="10"/>
        <rFont val="Calibri"/>
        <family val="2"/>
      </rPr>
      <t xml:space="preserve">DYO KAPPA</t>
    </r>
  </si>
  <si>
    <t/>
    <r>
      <rPr>
        <u/>
        <sz val="10.5"/>
        <color theme="10"/>
        <rFont val="Calibri"/>
        <family val="2"/>
      </rPr>
      <t>http://www.rahmer.com</t>
    </r>
  </si>
  <si>
    <t/>
    <r>
      <rPr>
        <u/>
        <sz val="10.5"/>
        <color theme="10"/>
        <rFont val="Calibri"/>
        <family val="2"/>
      </rPr>
      <t xml:space="preserve">RAHMER GMBH &amp;</t>
    </r>
  </si>
  <si>
    <t/>
    <r>
      <rPr>
        <u/>
        <sz val="10.5"/>
        <color theme="10"/>
        <rFont val="Calibri"/>
        <family val="2"/>
      </rPr>
      <t>herm.rahmer@t-online.de</t>
    </r>
  </si>
  <si>
    <t/>
    <r>
      <rPr>
        <u/>
        <sz val="10.5"/>
        <color theme="10"/>
        <rFont val="Calibri"/>
        <family val="2"/>
      </rPr>
      <t>kook1006@hanmail.net</t>
    </r>
  </si>
  <si>
    <t/>
    <r>
      <rPr>
        <u/>
        <sz val="10.5"/>
        <color theme="10"/>
        <rFont val="Calibri"/>
        <family val="2"/>
      </rPr>
      <t xml:space="preserve">KOOK JIN TRADING</t>
    </r>
  </si>
  <si>
    <t/>
    <r>
      <rPr>
        <u/>
        <sz val="10.5"/>
        <color theme="10"/>
        <rFont val="Calibri"/>
        <family val="2"/>
      </rPr>
      <t>launchworks@pacific.net.sg</t>
    </r>
  </si>
  <si>
    <t/>
    <r>
      <rPr>
        <u/>
        <sz val="10.5"/>
        <color theme="10"/>
        <rFont val="Calibri"/>
        <family val="2"/>
      </rPr>
      <t>LAUNCHWORKS</t>
    </r>
  </si>
  <si>
    <t/>
    <r>
      <rPr>
        <u/>
        <sz val="10.5"/>
        <color theme="10"/>
        <rFont val="Calibri"/>
        <family val="2"/>
      </rPr>
      <t>alawany@rediffmail.com</t>
    </r>
  </si>
  <si>
    <t/>
    <r>
      <rPr>
        <u/>
        <sz val="10.5"/>
        <color theme="10"/>
        <rFont val="Calibri"/>
        <family val="2"/>
      </rPr>
      <t xml:space="preserve">AL AWANY ESSA BINLADEN ORG BR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</si>
  <si>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卫浴设备,大型机械及设备,家具,家居装饰品,家用电器,工具,工艺陶瓷,建筑及装饰材料,摩托车,服装饰物及配件,照明产品,玩具,玻璃工艺品,电子消费品及信息产品,电子电气产品,箱包,节日用品,钟表眼镜,鞋,食品,餐厨用具</t>
    </r>
  </si>
  <si>
    <t/>
    <r>
      <rPr>
        <u/>
        <sz val="10.5"/>
        <color theme="10"/>
        <rFont val="Calibri"/>
        <family val="2"/>
      </rPr>
      <t>agrocarelimited@hotmail.com</t>
    </r>
  </si>
  <si>
    <t/>
    <r>
      <rPr>
        <u/>
        <sz val="10.5"/>
        <color theme="10"/>
        <rFont val="Calibri"/>
        <family val="2"/>
      </rPr>
      <t xml:space="preserve">AHMED HOSSAIN ARMS</t>
    </r>
  </si>
  <si>
    <t/>
    <r>
      <rPr>
        <u/>
        <sz val="10.5"/>
        <color theme="10"/>
        <rFont val="Calibri"/>
        <family val="2"/>
      </rPr>
      <t>http://www.bttb.net.bd</t>
    </r>
  </si>
  <si>
    <t/>
    <r>
      <rPr>
        <u/>
        <sz val="10.5"/>
        <color theme="10"/>
        <rFont val="Calibri"/>
        <family val="2"/>
      </rPr>
      <t>http://www.merchandiseconn.com</t>
    </r>
  </si>
  <si>
    <t/>
    <r>
      <rPr>
        <u/>
        <sz val="10.5"/>
        <color theme="10"/>
        <rFont val="Calibri"/>
        <family val="2"/>
      </rPr>
      <t>kfrf2002@yahoo.com</t>
    </r>
  </si>
  <si>
    <t/>
    <r>
      <rPr>
        <u/>
        <sz val="10.5"/>
        <color theme="10"/>
        <rFont val="Calibri"/>
        <family val="2"/>
      </rPr>
      <t xml:space="preserve">MERCHANDISE CONNECTION INTERNATIONAL</t>
    </r>
  </si>
  <si>
    <t/>
    <r>
      <rPr>
        <u/>
        <sz val="10.5"/>
        <color theme="10"/>
        <rFont val="Calibri"/>
        <family val="2"/>
      </rPr>
      <t>http://www.aksinnredning.no</t>
    </r>
  </si>
  <si>
    <t/>
    <r>
      <rPr>
        <u/>
        <sz val="10.5"/>
        <color theme="10"/>
        <rFont val="Calibri"/>
        <family val="2"/>
      </rPr>
      <t xml:space="preserve">A-K-S INNREDNING</t>
    </r>
  </si>
  <si>
    <t/>
    <r>
      <rPr>
        <u/>
        <sz val="10.5"/>
        <color theme="10"/>
        <rFont val="Calibri"/>
        <family val="2"/>
      </rPr>
      <t>frank.holter@aks-innredning.no</t>
    </r>
  </si>
  <si>
    <t/>
    <r>
      <rPr>
        <u/>
        <sz val="10.5"/>
        <color theme="10"/>
        <rFont val="Calibri"/>
        <family val="2"/>
      </rPr>
      <t xml:space="preserve">PINE CONE HILL</t>
    </r>
  </si>
  <si>
    <t/>
    <r>
      <rPr>
        <u/>
        <sz val="10.5"/>
        <color theme="10"/>
        <rFont val="Calibri"/>
        <family val="2"/>
      </rPr>
      <t>info@pineconehill.com</t>
    </r>
  </si>
  <si>
    <t/>
    <r>
      <rPr>
        <u/>
        <sz val="10.5"/>
        <color theme="10"/>
        <rFont val="Calibri"/>
        <family val="2"/>
      </rPr>
      <t>http://www.pineconehill.com</t>
    </r>
  </si>
  <si>
    <t/>
    <r>
      <rPr>
        <u/>
        <sz val="10.5"/>
        <color theme="10"/>
        <rFont val="Calibri"/>
        <family val="2"/>
      </rPr>
      <t>sales@decorexi.co.uk</t>
    </r>
  </si>
  <si>
    <t/>
    <r>
      <rPr>
        <u/>
        <sz val="10.5"/>
        <color theme="10"/>
        <rFont val="Calibri"/>
        <family val="2"/>
      </rPr>
      <t>DECOREXI</t>
    </r>
  </si>
  <si>
    <t/>
    <r>
      <rPr>
        <u/>
        <sz val="10.5"/>
        <color theme="10"/>
        <rFont val="Calibri"/>
        <family val="2"/>
      </rPr>
      <t>http://www.decorexi.co.uk</t>
    </r>
  </si>
  <si>
    <t/>
    <r>
      <rPr>
        <u/>
        <sz val="10.5"/>
        <color theme="10"/>
        <rFont val="Calibri"/>
        <family val="2"/>
      </rPr>
      <t>jbcl_usa@yahoo.com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</si>
  <si>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五金,体育及旅游休闲用品,其他,家具,服装饰物及配件,照明产品,玻璃工艺品,箱包,鞋,餐厨用具</t>
    </r>
  </si>
  <si>
    <t/>
    <r>
      <rPr>
        <u/>
        <sz val="10.5"/>
        <color theme="10"/>
        <rFont val="Calibri"/>
        <family val="2"/>
      </rPr>
      <t xml:space="preserve">JBCL INTERNATIONAL</t>
    </r>
  </si>
  <si>
    <t/>
    <r>
      <rPr>
        <u/>
        <sz val="10.5"/>
        <color theme="10"/>
        <rFont val="Calibri"/>
        <family val="2"/>
      </rPr>
      <t>bwainberg@gmail.com</t>
    </r>
  </si>
  <si>
    <t/>
    <r>
      <rPr>
        <u/>
        <sz val="10.5"/>
        <color theme="10"/>
        <rFont val="Calibri"/>
        <family val="2"/>
      </rPr>
      <t xml:space="preserve">FABRICA BRILUX</t>
    </r>
  </si>
  <si>
    <t/>
    <r>
      <rPr>
        <u/>
        <sz val="10.5"/>
        <color theme="10"/>
        <rFont val="Calibri"/>
        <family val="2"/>
      </rPr>
      <t>MALTCENTRALEN</t>
    </r>
  </si>
  <si>
    <t/>
    <r>
      <rPr>
        <u/>
        <sz val="10.5"/>
        <color theme="10"/>
        <rFont val="Calibri"/>
        <family val="2"/>
      </rPr>
      <t>http://www.cleben.dk</t>
    </r>
  </si>
  <si>
    <t/>
    <r>
      <rPr>
        <u/>
        <sz val="10.5"/>
        <color theme="10"/>
        <rFont val="Calibri"/>
        <family val="2"/>
      </rPr>
      <t xml:space="preserve">SUOMEN KOLIBRI</t>
    </r>
  </si>
  <si>
    <t/>
    <r>
      <rPr>
        <u/>
        <sz val="10.5"/>
        <color theme="10"/>
        <rFont val="Calibri"/>
        <family val="2"/>
      </rPr>
      <t>kolibri@vip.fi</t>
    </r>
  </si>
  <si>
    <t/>
    <r>
      <rPr>
        <u/>
        <sz val="10.5"/>
        <color theme="10"/>
        <rFont val="Calibri"/>
        <family val="2"/>
      </rPr>
      <t>http://www.kolibri-shop.com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</si>
  <si>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五金,卫浴设备,家具,家用电器,家用纺织品,工具,建筑及装饰材料,玩具,节日用品,钟表眼镜,餐厨用具</t>
    </r>
  </si>
  <si>
    <t/>
    <r>
      <rPr>
        <u/>
        <sz val="10.5"/>
        <color theme="10"/>
        <rFont val="Calibri"/>
        <family val="2"/>
      </rPr>
      <t>marshall@oberondesign.net</t>
    </r>
  </si>
  <si>
    <t/>
    <r>
      <rPr>
        <u/>
        <sz val="10.5"/>
        <color theme="10"/>
        <rFont val="Calibri"/>
        <family val="2"/>
      </rPr>
      <t xml:space="preserve">OBERON DESIGN</t>
    </r>
  </si>
  <si>
    <t/>
    <r>
      <rPr>
        <u/>
        <sz val="10.5"/>
        <color theme="10"/>
        <rFont val="Calibri"/>
        <family val="2"/>
      </rPr>
      <t>http://www.oberondesign.net</t>
    </r>
  </si>
  <si>
    <t/>
    <r>
      <rPr>
        <u/>
        <sz val="10.5"/>
        <color theme="10"/>
        <rFont val="Calibri"/>
        <family val="2"/>
      </rPr>
      <t xml:space="preserve">FINEMARK HOMEWARES</t>
    </r>
  </si>
  <si>
    <t/>
    <r>
      <rPr>
        <u/>
        <sz val="10.5"/>
        <color theme="10"/>
        <rFont val="Calibri"/>
        <family val="2"/>
      </rPr>
      <t>http://www.finemark.com.au</t>
    </r>
  </si>
  <si>
    <t/>
    <r>
      <rPr>
        <u/>
        <sz val="10.5"/>
        <color theme="10"/>
        <rFont val="Calibri"/>
        <family val="2"/>
      </rPr>
      <t xml:space="preserve">HAJI GARMENTS</t>
    </r>
  </si>
  <si>
    <t/>
    <r>
      <rPr>
        <u/>
        <sz val="10.5"/>
        <color theme="10"/>
        <rFont val="Calibri"/>
        <family val="2"/>
      </rPr>
      <t>akber911@hotmail.com</t>
    </r>
  </si>
  <si>
    <t/>
    <r>
      <rPr>
        <u/>
        <sz val="10.5"/>
        <color theme="10"/>
        <rFont val="Calibri"/>
        <family val="2"/>
      </rPr>
      <t>http://www.asaba.co.id</t>
    </r>
  </si>
  <si>
    <t/>
    <r>
      <rPr>
        <u/>
        <sz val="10.5"/>
        <color theme="10"/>
        <rFont val="Calibri"/>
        <family val="2"/>
      </rPr>
      <t>htaslim@asaba.co.id</t>
    </r>
  </si>
  <si>
    <t/>
    <r>
      <rPr>
        <u/>
        <sz val="10.5"/>
        <color theme="10"/>
        <rFont val="Calibri"/>
        <family val="2"/>
      </rPr>
      <t xml:space="preserve">PT ASABA INDUSTRY</t>
    </r>
  </si>
  <si>
    <t/>
    <r>
      <rPr>
        <u/>
        <sz val="10.5"/>
        <color theme="10"/>
        <rFont val="Calibri"/>
        <family val="2"/>
      </rPr>
      <t>fonestyle@aol.com</t>
    </r>
  </si>
  <si>
    <t/>
    <r>
      <rPr>
        <u/>
        <sz val="10.5"/>
        <color theme="10"/>
        <rFont val="Calibri"/>
        <family val="2"/>
      </rPr>
      <t>FONESTYLE</t>
    </r>
  </si>
  <si>
    <t/>
    <r>
      <rPr>
        <u/>
        <sz val="10.5"/>
        <color theme="10"/>
        <rFont val="Calibri"/>
        <family val="2"/>
      </rPr>
      <t>http://www.fonestyle.com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</si>
  <si>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五金,体育及旅游休闲用品,家具,家居装饰品,家用纺织品,工艺陶瓷,箱包,鞋,食品,餐厨用具</t>
    </r>
  </si>
  <si>
    <t/>
    <r>
      <rPr>
        <u/>
        <sz val="10.5"/>
        <color theme="10"/>
        <rFont val="Calibri"/>
        <family val="2"/>
      </rPr>
      <t>gandhi@adinet.com.uy</t>
    </r>
  </si>
  <si>
    <t/>
    <r>
      <rPr>
        <u/>
        <sz val="10.5"/>
        <color theme="10"/>
        <rFont val="Calibri"/>
        <family val="2"/>
      </rPr>
      <t xml:space="preserve">MABO S L</t>
    </r>
  </si>
  <si>
    <t/>
    <r>
      <rPr>
        <u/>
        <sz val="10.5"/>
        <color theme="10"/>
        <rFont val="Calibri"/>
        <family val="2"/>
      </rPr>
      <t>http://www.ka2.so-net.ne.jp</t>
    </r>
  </si>
  <si>
    <t/>
    <r>
      <rPr>
        <u/>
        <sz val="10.5"/>
        <color theme="10"/>
        <rFont val="Calibri"/>
        <family val="2"/>
      </rPr>
      <t>suzuco@ka2.so-net.ne.jp</t>
    </r>
  </si>
  <si>
    <t/>
    <r>
      <rPr>
        <u/>
        <sz val="10.5"/>
        <color theme="10"/>
        <rFont val="Calibri"/>
        <family val="2"/>
      </rPr>
      <t xml:space="preserve">SUZUKI BUSSAN</t>
    </r>
  </si>
  <si>
    <t/>
    <r>
      <rPr>
        <u/>
        <sz val="10.5"/>
        <color theme="10"/>
        <rFont val="Calibri"/>
        <family val="2"/>
      </rPr>
      <t xml:space="preserve">SAN SENG</t>
    </r>
  </si>
  <si>
    <t/>
    <r>
      <rPr>
        <u/>
        <sz val="10.5"/>
        <color theme="10"/>
        <rFont val="Calibri"/>
        <family val="2"/>
      </rPr>
      <t>sansenco@singnet.com.sg</t>
    </r>
  </si>
  <si>
    <t/>
    <r>
      <rPr>
        <u/>
        <sz val="10.5"/>
        <color theme="10"/>
        <rFont val="Calibri"/>
        <family val="2"/>
      </rPr>
      <t>http://www.sansengco.com</t>
    </r>
  </si>
  <si>
    <t/>
    <r>
      <rPr>
        <u/>
        <sz val="10.5"/>
        <color theme="10"/>
        <rFont val="Calibri"/>
        <family val="2"/>
      </rPr>
      <t xml:space="preserve">KOOLSCHIJN DELFT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</si>
  <si>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五金,体育及旅游休闲用品,化工产品,卫浴设备,工艺陶瓷,建筑及装饰材料,玻璃工艺品,餐厨用具</t>
    </r>
  </si>
  <si>
    <t/>
    <r>
      <rPr>
        <u/>
        <sz val="10.5"/>
        <color theme="10"/>
        <rFont val="Calibri"/>
        <family val="2"/>
      </rPr>
      <t>info@koolschijn.nl</t>
    </r>
  </si>
  <si>
    <t/>
    <r>
      <rPr>
        <u/>
        <sz val="10.5"/>
        <color theme="10"/>
        <rFont val="Calibri"/>
        <family val="2"/>
      </rPr>
      <t>http://www.koolschijn.nl</t>
    </r>
  </si>
  <si>
    <t/>
    <r>
      <rPr>
        <u/>
        <sz val="10.5"/>
        <color theme="10"/>
        <rFont val="Calibri"/>
        <family val="2"/>
      </rPr>
      <t>wing.chor@banca.mps.it</t>
    </r>
  </si>
  <si>
    <t/>
    <r>
      <rPr>
        <u/>
        <sz val="10.5"/>
        <color theme="10"/>
        <rFont val="Calibri"/>
        <family val="2"/>
      </rPr>
      <t xml:space="preserve">BANCA MONTE DEI PASCHI DI SIENA S P A - HONG KONG BRANCH</t>
    </r>
  </si>
  <si>
    <t/>
    <r>
      <rPr>
        <u/>
        <sz val="10.5"/>
        <color theme="10"/>
        <rFont val="Calibri"/>
        <family val="2"/>
      </rPr>
      <t>http://www.mps.it</t>
    </r>
  </si>
  <si>
    <t/>
    <r>
      <rPr>
        <u/>
        <sz val="10.5"/>
        <color theme="10"/>
        <rFont val="Calibri"/>
        <family val="2"/>
      </rPr>
      <t>salg@bevola.dk</t>
    </r>
  </si>
  <si>
    <t/>
    <r>
      <rPr>
        <u/>
        <sz val="10.5"/>
        <color theme="10"/>
        <rFont val="Calibri"/>
        <family val="2"/>
      </rPr>
      <t>http://www.bevola.dk</t>
    </r>
  </si>
  <si>
    <t/>
    <r>
      <rPr>
        <u/>
        <sz val="10.5"/>
        <color theme="10"/>
        <rFont val="Calibri"/>
        <family val="2"/>
      </rPr>
      <t>BEVOLA</t>
    </r>
  </si>
  <si>
    <t/>
    <r>
      <rPr>
        <u/>
        <sz val="10.5"/>
        <color theme="10"/>
        <rFont val="Calibri"/>
        <family val="2"/>
      </rPr>
      <t>http://www.unifull.com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</si>
  <si>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体育及旅游休闲用品,其他,医药保健品及医疗器械,家用纺织品,建筑及装饰材料,玻璃工艺品,箱包,节日用品,鞋,餐厨用具</t>
    </r>
  </si>
  <si>
    <t/>
    <r>
      <rPr>
        <u/>
        <sz val="10.5"/>
        <color theme="10"/>
        <rFont val="Calibri"/>
        <family val="2"/>
      </rPr>
      <t>unfullkr@hotmail.com</t>
    </r>
  </si>
  <si>
    <t/>
    <r>
      <rPr>
        <u/>
        <sz val="10.5"/>
        <color theme="10"/>
        <rFont val="Calibri"/>
        <family val="2"/>
      </rPr>
      <t>UNIFULL</t>
    </r>
  </si>
  <si>
    <t/>
    <r>
      <rPr>
        <u/>
        <sz val="10.5"/>
        <color theme="10"/>
        <rFont val="Calibri"/>
        <family val="2"/>
      </rPr>
      <t>ESSENTECH</t>
    </r>
  </si>
  <si>
    <t/>
    <r>
      <rPr>
        <u/>
        <sz val="10.5"/>
        <color theme="10"/>
        <rFont val="Calibri"/>
        <family val="2"/>
      </rPr>
      <t>essentech@yahoo.co</t>
    </r>
    <r>
      <t>.kr</t>
    </r>
  </si>
  <si>
    <t/>
    <r>
      <rPr>
        <u/>
        <sz val="10.5"/>
        <color theme="10"/>
        <rFont val="Calibri"/>
        <family val="2"/>
      </rPr>
      <t>http://www.essentech.co.kr</t>
    </r>
  </si>
  <si>
    <t/>
    <r>
      <rPr>
        <u/>
        <sz val="10.5"/>
        <color theme="10"/>
        <rFont val="Calibri"/>
        <family val="2"/>
      </rPr>
      <t>COOKSONS</t>
    </r>
  </si>
  <si>
    <t/>
    <r>
      <rPr>
        <u/>
        <sz val="10.5"/>
        <color theme="10"/>
        <rFont val="Calibri"/>
        <family val="2"/>
      </rPr>
      <t>info@cooksons.com</t>
    </r>
  </si>
  <si>
    <t/>
    <r>
      <rPr>
        <u/>
        <sz val="10.5"/>
        <color theme="10"/>
        <rFont val="Calibri"/>
        <family val="2"/>
      </rPr>
      <t>http://www.cooksons.com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</si>
  <si>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五金,体育及旅游休闲用品,其他,家具,工具,建筑及装饰材料,汽车配件,餐厨用具</t>
    </r>
  </si>
  <si>
    <t/>
    <r>
      <rPr>
        <u/>
        <sz val="10.5"/>
        <color theme="10"/>
        <rFont val="Calibri"/>
        <family val="2"/>
      </rPr>
      <t>imrankhs@hotmail.com</t>
    </r>
  </si>
  <si>
    <t/>
    <r>
      <rPr>
        <u/>
        <sz val="10.5"/>
        <color theme="10"/>
        <rFont val="Calibri"/>
        <family val="2"/>
      </rPr>
      <t>http://www.karmanwala.com</t>
    </r>
  </si>
  <si>
    <t/>
    <r>
      <rPr>
        <u/>
        <sz val="10.5"/>
        <color theme="10"/>
        <rFont val="Calibri"/>
        <family val="2"/>
      </rPr>
      <t xml:space="preserve">KARMANWALA HARD WARE STORE</t>
    </r>
  </si>
  <si>
    <t/>
    <r>
      <rPr>
        <u/>
        <sz val="10.5"/>
        <color theme="10"/>
        <rFont val="Calibri"/>
        <family val="2"/>
      </rPr>
      <t>GROBO</t>
    </r>
  </si>
  <si>
    <t/>
    <r>
      <rPr>
        <u/>
        <sz val="10.5"/>
        <color theme="10"/>
        <rFont val="Calibri"/>
        <family val="2"/>
      </rPr>
      <t>http://www.grobo.io</t>
    </r>
  </si>
  <si>
    <t/>
    <r>
      <rPr>
        <u/>
        <sz val="10.5"/>
        <color theme="10"/>
        <rFont val="Calibri"/>
        <family val="2"/>
      </rPr>
      <t>http://www.alfatechniek.com</t>
    </r>
  </si>
  <si>
    <t/>
    <r>
      <rPr>
        <u/>
        <sz val="10.5"/>
        <color theme="10"/>
        <rFont val="Calibri"/>
        <family val="2"/>
      </rPr>
      <t>office@alfatechniek.nl</t>
    </r>
  </si>
  <si>
    <t/>
    <r>
      <rPr>
        <u/>
        <sz val="10.5"/>
        <color theme="10"/>
        <rFont val="Calibri"/>
        <family val="2"/>
      </rPr>
      <t xml:space="preserve">ALFA TECHNIEK</t>
    </r>
  </si>
  <si>
    <t/>
    <r>
      <rPr>
        <u/>
        <sz val="10.5"/>
        <color theme="10"/>
        <rFont val="Calibri"/>
        <family val="2"/>
      </rPr>
      <t>uniloft_ltd@yahoo.com</t>
    </r>
  </si>
  <si>
    <t/>
    <r>
      <rPr>
        <u/>
        <sz val="10.5"/>
        <color theme="10"/>
        <rFont val="Calibri"/>
        <family val="2"/>
      </rPr>
      <t>UNILOFT</t>
    </r>
  </si>
  <si>
    <t/>
    <r>
      <rPr>
        <u/>
        <sz val="10.5"/>
        <color theme="10"/>
        <rFont val="Calibri"/>
        <family val="2"/>
      </rPr>
      <t>http://www.milltecindia.com</t>
    </r>
  </si>
  <si>
    <t/>
    <r>
      <rPr>
        <u/>
        <sz val="10.5"/>
        <color theme="10"/>
        <rFont val="Calibri"/>
        <family val="2"/>
      </rPr>
      <t>rajjain760@yahoo.co.in</t>
    </r>
  </si>
  <si>
    <t/>
    <r>
      <rPr>
        <u/>
        <sz val="10.5"/>
        <color theme="10"/>
        <rFont val="Calibri"/>
        <family val="2"/>
      </rPr>
      <t xml:space="preserve">KISHORE INDUSTRIES</t>
    </r>
  </si>
  <si>
    <t/>
    <r>
      <rPr>
        <u/>
        <sz val="10.5"/>
        <color theme="10"/>
        <rFont val="Calibri"/>
        <family val="2"/>
      </rPr>
      <t xml:space="preserve">ROYAL RICH (CHINA)</t>
    </r>
  </si>
  <si>
    <t/>
    <r>
      <rPr>
        <u/>
        <sz val="10.5"/>
        <color theme="10"/>
        <rFont val="Calibri"/>
        <family val="2"/>
      </rPr>
      <t>cygarlic@biznetvigator.com</t>
    </r>
  </si>
  <si>
    <t/>
    <r>
      <rPr>
        <u/>
        <sz val="10.5"/>
        <color theme="10"/>
        <rFont val="Calibri"/>
        <family val="2"/>
      </rPr>
      <t>http://www.royalrich-china.com</t>
    </r>
  </si>
  <si>
    <t/>
    <r>
      <rPr>
        <u/>
        <sz val="10.5"/>
        <color theme="10"/>
        <rFont val="Calibri"/>
        <family val="2"/>
      </rPr>
      <t>http://www.shuseido.co.jp</t>
    </r>
  </si>
  <si>
    <t/>
    <r>
      <rPr>
        <u/>
        <sz val="10.5"/>
        <color theme="10"/>
        <rFont val="Calibri"/>
        <family val="2"/>
      </rPr>
      <t>SHUSEIDO</t>
    </r>
  </si>
  <si>
    <t/>
    <r>
      <rPr>
        <u/>
        <sz val="10.5"/>
        <color theme="10"/>
        <rFont val="Calibri"/>
        <family val="2"/>
      </rPr>
      <t>http://www.boorwerk.nl</t>
    </r>
  </si>
  <si>
    <t/>
    <r>
      <rPr>
        <u/>
        <sz val="10.5"/>
        <color theme="10"/>
        <rFont val="Calibri"/>
        <family val="2"/>
      </rPr>
      <t>mail@boorwerk.nl</t>
    </r>
  </si>
  <si>
    <t/>
    <r>
      <rPr>
        <u/>
        <sz val="10.5"/>
        <color theme="10"/>
        <rFont val="Calibri"/>
        <family val="2"/>
      </rPr>
      <t>BOORWERK</t>
    </r>
  </si>
  <si>
    <t/>
    <r>
      <rPr>
        <u/>
        <sz val="10.5"/>
        <color theme="10"/>
        <rFont val="Calibri"/>
        <family val="2"/>
      </rPr>
      <t>tcatetn@hotmail.com</t>
    </r>
  </si>
  <si>
    <t/>
    <r>
      <rPr>
        <u/>
        <sz val="10.5"/>
        <color theme="10"/>
        <rFont val="Calibri"/>
        <family val="2"/>
      </rPr>
      <t>http://www.quiltsbyamericandesigns.com</t>
    </r>
  </si>
  <si>
    <t/>
    <r>
      <rPr>
        <u/>
        <sz val="10.5"/>
        <color theme="10"/>
        <rFont val="Calibri"/>
        <family val="2"/>
      </rPr>
      <t xml:space="preserve">AMERICAN DESIGNS</t>
    </r>
  </si>
  <si>
    <t/>
    <r>
      <rPr>
        <u/>
        <sz val="10.5"/>
        <color theme="10"/>
        <rFont val="Calibri"/>
        <family val="2"/>
      </rPr>
      <t xml:space="preserve">SHOU JIN ENTERPRISES</t>
    </r>
  </si>
  <si>
    <t/>
    <r>
      <rPr>
        <u/>
        <sz val="10.5"/>
        <color theme="10"/>
        <rFont val="Calibri"/>
        <family val="2"/>
      </rPr>
      <t xml:space="preserve">ALETEKAL EST</t>
    </r>
  </si>
  <si>
    <t/>
    <r>
      <rPr>
        <u/>
        <sz val="10.5"/>
        <color theme="10"/>
        <rFont val="Calibri"/>
        <family val="2"/>
      </rPr>
      <t>daghish55@hotmail.com</t>
    </r>
  </si>
  <si>
    <t/>
    <r>
      <rPr>
        <u/>
        <sz val="10.5"/>
        <color theme="10"/>
        <rFont val="Calibri"/>
        <family val="2"/>
      </rPr>
      <t>http://www.sam-e.co.kr</t>
    </r>
  </si>
  <si>
    <t/>
    <r>
      <rPr>
        <u/>
        <sz val="10.5"/>
        <color theme="10"/>
        <rFont val="Calibri"/>
        <family val="2"/>
      </rPr>
      <t>ceoshkim@sam-e.co</t>
    </r>
    <r>
      <t>.kr</t>
    </r>
  </si>
  <si>
    <t/>
    <r>
      <rPr>
        <u/>
        <sz val="10.5"/>
        <color theme="10"/>
        <rFont val="Calibri"/>
        <family val="2"/>
      </rPr>
      <t xml:space="preserve">SAM-E INDUSTRIALS</t>
    </r>
  </si>
  <si>
    <t/>
    <r>
      <rPr>
        <u/>
        <sz val="10.5"/>
        <color theme="10"/>
        <rFont val="Calibri"/>
        <family val="2"/>
      </rPr>
      <t xml:space="preserve">HUNZA PROPERTIES BERHAD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</si>
  <si>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其他,医药保健品及医疗器械,家用纺织品,工艺陶瓷,建筑及装饰材料,食品,餐厨用具</t>
    </r>
  </si>
  <si>
    <t/>
    <r>
      <rPr>
        <u/>
        <sz val="10.5"/>
        <color theme="10"/>
        <rFont val="Calibri"/>
        <family val="2"/>
      </rPr>
      <t>daisyooi@hunzagroup.com</t>
    </r>
  </si>
  <si>
    <t/>
    <r>
      <rPr>
        <u/>
        <sz val="10.5"/>
        <color theme="10"/>
        <rFont val="Calibri"/>
        <family val="2"/>
      </rPr>
      <t>http://www.hunzagroup.com</t>
    </r>
  </si>
  <si>
    <t/>
    <r>
      <rPr>
        <u/>
        <sz val="10.5"/>
        <color theme="10"/>
        <rFont val="Calibri"/>
        <family val="2"/>
      </rPr>
      <t>http://www.tri.net.sa</t>
    </r>
  </si>
  <si>
    <t/>
    <r>
      <rPr>
        <u/>
        <sz val="10.5"/>
        <color theme="10"/>
        <rFont val="Calibri"/>
        <family val="2"/>
      </rPr>
      <t>alfaida@tri.net.sa</t>
    </r>
  </si>
  <si>
    <t/>
    <r>
      <rPr>
        <u/>
        <sz val="10.5"/>
        <color theme="10"/>
        <rFont val="Calibri"/>
        <family val="2"/>
      </rPr>
      <t xml:space="preserve">AHMAD M J AL-ABRAS FACTORY</t>
    </r>
  </si>
  <si>
    <t/>
    <r>
      <rPr>
        <u/>
        <sz val="10.5"/>
        <color theme="10"/>
        <rFont val="Calibri"/>
        <family val="2"/>
      </rPr>
      <t>leitech@macau.ctm.net</t>
    </r>
  </si>
  <si>
    <t/>
    <r>
      <rPr>
        <u/>
        <sz val="10.5"/>
        <color theme="10"/>
        <rFont val="Calibri"/>
        <family val="2"/>
      </rPr>
      <t xml:space="preserve">ENGENHARIA LEI-TECH</t>
    </r>
  </si>
  <si>
    <t/>
    <r>
      <rPr>
        <u/>
        <sz val="10.5"/>
        <color theme="10"/>
        <rFont val="Calibri"/>
        <family val="2"/>
      </rPr>
      <t>http://www.thai.net</t>
    </r>
  </si>
  <si>
    <t/>
    <r>
      <rPr>
        <u/>
        <sz val="10.5"/>
        <color theme="10"/>
        <rFont val="Calibri"/>
        <family val="2"/>
      </rPr>
      <t>luie@thaimail.com</t>
    </r>
  </si>
  <si>
    <t/>
    <r>
      <rPr>
        <u/>
        <sz val="10.5"/>
        <color theme="10"/>
        <rFont val="Calibri"/>
        <family val="2"/>
      </rPr>
      <t xml:space="preserve">IDEAL DESIGN</t>
    </r>
  </si>
  <si>
    <t/>
    <r>
      <rPr>
        <u/>
        <sz val="10.5"/>
        <color theme="10"/>
        <rFont val="Calibri"/>
        <family val="2"/>
      </rPr>
      <t>http://www.auximeca.be</t>
    </r>
  </si>
  <si>
    <t/>
    <r>
      <rPr>
        <u/>
        <sz val="10.5"/>
        <color theme="10"/>
        <rFont val="Calibri"/>
        <family val="2"/>
      </rPr>
      <t>info@auximeca.be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</si>
  <si>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个人护理用具,其他,医药保健品及医疗器械,卫浴设备,工程机械,照明产品,鞋,餐厨用具</t>
    </r>
  </si>
  <si>
    <t/>
    <r>
      <rPr>
        <u/>
        <sz val="10.5"/>
        <color theme="10"/>
        <rFont val="Calibri"/>
        <family val="2"/>
      </rPr>
      <t xml:space="preserve">AUXIMECA FILTERS</t>
    </r>
  </si>
  <si>
    <t/>
    <r>
      <rPr>
        <u/>
        <sz val="10.5"/>
        <color theme="10"/>
        <rFont val="Calibri"/>
        <family val="2"/>
      </rPr>
      <t>kurt@grillpod.com</t>
    </r>
  </si>
  <si>
    <t/>
    <r>
      <rPr>
        <u/>
        <sz val="10.5"/>
        <color theme="10"/>
        <rFont val="Calibri"/>
        <family val="2"/>
      </rPr>
      <t xml:space="preserve">GRILL POD</t>
    </r>
  </si>
  <si>
    <t/>
    <r>
      <rPr>
        <u/>
        <sz val="10.5"/>
        <color theme="10"/>
        <rFont val="Calibri"/>
        <family val="2"/>
      </rPr>
      <t>http://www.grillpod.com</t>
    </r>
  </si>
  <si>
    <t/>
    <r>
      <rPr>
        <u/>
        <sz val="10.5"/>
        <color theme="10"/>
        <rFont val="Calibri"/>
        <family val="2"/>
      </rPr>
      <t>confortdelta@uolsinectis.com</t>
    </r>
  </si>
  <si>
    <t/>
    <r>
      <rPr>
        <u/>
        <sz val="10.5"/>
        <color theme="10"/>
        <rFont val="Calibri"/>
        <family val="2"/>
      </rPr>
      <t xml:space="preserve">CONFORT DELTA</t>
    </r>
  </si>
  <si>
    <t/>
    <r>
      <rPr>
        <u/>
        <sz val="10.5"/>
        <color theme="10"/>
        <rFont val="Calibri"/>
        <family val="2"/>
      </rPr>
      <t>http://www.grupodelta.com.ar</t>
    </r>
  </si>
  <si>
    <t/>
    <r>
      <rPr>
        <u/>
        <sz val="10.5"/>
        <color theme="10"/>
        <rFont val="Calibri"/>
        <family val="2"/>
      </rPr>
      <t>http://www.geared.net.au</t>
    </r>
  </si>
  <si>
    <t/>
    <r>
      <rPr>
        <u/>
        <sz val="10.5"/>
        <color theme="10"/>
        <rFont val="Calibri"/>
        <family val="2"/>
      </rPr>
      <t>yvonne@geared.net.au</t>
    </r>
  </si>
  <si>
    <t/>
    <r>
      <rPr>
        <u/>
        <sz val="10.5"/>
        <color theme="10"/>
        <rFont val="Calibri"/>
        <family val="2"/>
      </rPr>
      <t>GEARED</t>
    </r>
  </si>
  <si>
    <t/>
    <r>
      <rPr>
        <u/>
        <sz val="10.5"/>
        <color theme="10"/>
        <rFont val="Calibri"/>
        <family val="2"/>
      </rPr>
      <t xml:space="preserve">POST EN EGER</t>
    </r>
  </si>
  <si>
    <t/>
    <r>
      <rPr>
        <u/>
        <sz val="10.5"/>
        <color theme="10"/>
        <rFont val="Calibri"/>
        <family val="2"/>
      </rPr>
      <t>http://www.posteneger.nl</t>
    </r>
  </si>
  <si>
    <t/>
    <r>
      <rPr>
        <u/>
        <sz val="10.5"/>
        <color theme="10"/>
        <rFont val="Calibri"/>
        <family val="2"/>
      </rPr>
      <t>info@posteneger.nl</t>
    </r>
  </si>
  <si>
    <t/>
    <r>
      <rPr>
        <u/>
        <sz val="10.5"/>
        <color theme="10"/>
        <rFont val="Calibri"/>
        <family val="2"/>
      </rPr>
      <t xml:space="preserve">TRY-STEEL OVERSEAS</t>
    </r>
  </si>
  <si>
    <t/>
    <r>
      <rPr>
        <u/>
        <sz val="10.5"/>
        <color theme="10"/>
        <rFont val="Calibri"/>
        <family val="2"/>
      </rPr>
      <t>toyoimpex@yahoo.co.in</t>
    </r>
  </si>
  <si>
    <t/>
    <r>
      <rPr>
        <u/>
        <sz val="10.5"/>
        <color theme="10"/>
        <rFont val="Calibri"/>
        <family val="2"/>
      </rPr>
      <t>import@karkkainen.com</t>
    </r>
  </si>
  <si>
    <t/>
    <r>
      <rPr>
        <u/>
        <sz val="10.5"/>
        <color theme="10"/>
        <rFont val="Calibri"/>
        <family val="2"/>
      </rPr>
      <t>http://www.karkkainen.com</t>
    </r>
  </si>
  <si>
    <t/>
    <r>
      <rPr>
        <u/>
        <sz val="10.5"/>
        <color theme="10"/>
        <rFont val="Calibri"/>
        <family val="2"/>
      </rPr>
      <t xml:space="preserve">J KARKKAINEN</t>
    </r>
  </si>
  <si>
    <t/>
    <r>
      <rPr>
        <u/>
        <sz val="10.5"/>
        <color theme="10"/>
        <rFont val="Calibri"/>
        <family val="2"/>
      </rPr>
      <t xml:space="preserve">EVERLASTING ENTERPRISE</t>
    </r>
  </si>
  <si>
    <t/>
    <r>
      <rPr>
        <u/>
        <sz val="10.5"/>
        <color theme="10"/>
        <rFont val="Calibri"/>
        <family val="2"/>
      </rPr>
      <t>http://www.everlastingcorp.com.cn</t>
    </r>
  </si>
  <si>
    <t/>
    <r>
      <rPr>
        <u/>
        <sz val="10.5"/>
        <color theme="10"/>
        <rFont val="Calibri"/>
        <family val="2"/>
      </rPr>
      <t>kathryn@everlastingcorp.com.cn</t>
    </r>
  </si>
  <si>
    <t/>
    <r>
      <rPr>
        <u/>
        <sz val="10.5"/>
        <color theme="10"/>
        <rFont val="Calibri"/>
        <family val="2"/>
      </rPr>
      <t xml:space="preserve">BRABANTIA PARIDIS</t>
    </r>
  </si>
  <si>
    <t/>
    <r>
      <rPr>
        <u/>
        <sz val="10.5"/>
        <color theme="10"/>
        <rFont val="Calibri"/>
        <family val="2"/>
      </rPr>
      <t>cbmhk@netvigator.com</t>
    </r>
  </si>
  <si>
    <t/>
    <r>
      <rPr>
        <u/>
        <sz val="10.5"/>
        <color theme="10"/>
        <rFont val="Calibri"/>
        <family val="2"/>
      </rPr>
      <t xml:space="preserve">CREATILES AVIATION SERVICES</t>
    </r>
  </si>
  <si>
    <t/>
    <r>
      <rPr>
        <u/>
        <sz val="10.5"/>
        <color theme="10"/>
        <rFont val="Calibri"/>
        <family val="2"/>
      </rPr>
      <t>http://www.apadana.com</t>
    </r>
  </si>
  <si>
    <t/>
    <r>
      <rPr>
        <u/>
        <sz val="10.5"/>
        <color theme="10"/>
        <rFont val="Calibri"/>
        <family val="2"/>
      </rPr>
      <t xml:space="preserve">ARANG CHEMICAL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</si>
  <si>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个人护理用具,其他,化工产品,医药保健品及医疗器械,大型机械及设备,家具,家居用品,家用电器,工具,工艺陶瓷,玻璃工艺品,鞋,餐厨用具</t>
    </r>
  </si>
  <si>
    <t/>
    <r>
      <rPr>
        <u/>
        <sz val="10.5"/>
        <color theme="10"/>
        <rFont val="Calibri"/>
        <family val="2"/>
      </rPr>
      <t>hamgera@apadana.com</t>
    </r>
  </si>
  <si>
    <t/>
    <r>
      <rPr>
        <u/>
        <sz val="10.5"/>
        <color theme="10"/>
        <rFont val="Calibri"/>
        <family val="2"/>
      </rPr>
      <t>SILICON</t>
    </r>
  </si>
  <si>
    <t/>
    <r>
      <rPr>
        <u/>
        <sz val="10.5"/>
        <color theme="10"/>
        <rFont val="Calibri"/>
        <family val="2"/>
      </rPr>
      <t>http://www.regolo.it</t>
    </r>
  </si>
  <si>
    <t/>
    <r>
      <rPr>
        <u/>
        <sz val="10.5"/>
        <color theme="10"/>
        <rFont val="Calibri"/>
        <family val="2"/>
      </rPr>
      <t>silicon@regolo.it</t>
    </r>
  </si>
  <si>
    <t/>
    <r>
      <rPr>
        <u/>
        <sz val="10.5"/>
        <color theme="10"/>
        <rFont val="Calibri"/>
        <family val="2"/>
      </rPr>
      <t xml:space="preserve">ARGEE ENTERPRISES &amp; RIJAZ ENTERPRISES</t>
    </r>
  </si>
  <si>
    <t/>
    <r>
      <rPr>
        <u/>
        <sz val="10.5"/>
        <color theme="10"/>
        <rFont val="Calibri"/>
        <family val="2"/>
      </rPr>
      <t>gulpak@nexlinx.net.pk</t>
    </r>
  </si>
  <si>
    <t/>
    <r>
      <rPr>
        <u/>
        <sz val="10.5"/>
        <color theme="10"/>
        <rFont val="Calibri"/>
        <family val="2"/>
      </rPr>
      <t xml:space="preserve">F W B PRODUCTS</t>
    </r>
  </si>
  <si>
    <t/>
    <r>
      <rPr>
        <u/>
        <sz val="10.5"/>
        <color theme="10"/>
        <rFont val="Calibri"/>
        <family val="2"/>
      </rPr>
      <t>enquiries@fwb.co.uk</t>
    </r>
  </si>
  <si>
    <t/>
    <r>
      <rPr>
        <u/>
        <sz val="10.5"/>
        <color theme="10"/>
        <rFont val="Calibri"/>
        <family val="2"/>
      </rPr>
      <t>http://www.fwb.co.uk</t>
    </r>
  </si>
  <si>
    <t/>
    <r>
      <rPr>
        <u/>
        <sz val="10.5"/>
        <color theme="10"/>
        <rFont val="Calibri"/>
        <family val="2"/>
      </rPr>
      <t xml:space="preserve">AIRTAC ENTERPRISE IRAN BRANCH OFFICE</t>
    </r>
  </si>
  <si>
    <t/>
    <r>
      <rPr>
        <u/>
        <sz val="10.5"/>
        <color theme="10"/>
        <rFont val="Calibri"/>
        <family val="2"/>
      </rPr>
      <t>http://www.kavosh.net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</si>
  <si>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五金,其他,化工产品,大型机械及设备,家具,工程机械,电子消费品及信息产品,餐厨用具</t>
    </r>
  </si>
  <si>
    <t/>
    <r>
      <rPr>
        <u/>
        <sz val="10.5"/>
        <color theme="10"/>
        <rFont val="Calibri"/>
        <family val="2"/>
      </rPr>
      <t>airtac@kavosh.net</t>
    </r>
  </si>
  <si>
    <t/>
    <r>
      <rPr>
        <u/>
        <sz val="10.5"/>
        <color theme="10"/>
        <rFont val="Calibri"/>
        <family val="2"/>
      </rPr>
      <t>BANFF</t>
    </r>
  </si>
  <si>
    <t/>
    <r>
      <rPr>
        <u/>
        <sz val="10.5"/>
        <color theme="10"/>
        <rFont val="Calibri"/>
        <family val="2"/>
      </rPr>
      <t>http://www.pol-china.com</t>
    </r>
  </si>
  <si>
    <t/>
    <r>
      <rPr>
        <u/>
        <sz val="10.5"/>
        <color theme="10"/>
        <rFont val="Calibri"/>
        <family val="2"/>
      </rPr>
      <t>halina@pol-china.com</t>
    </r>
  </si>
  <si>
    <t/>
    <r>
      <rPr>
        <u/>
        <sz val="10.5"/>
        <color theme="10"/>
        <rFont val="Calibri"/>
        <family val="2"/>
      </rPr>
      <t xml:space="preserve">IGMAR SJ</t>
    </r>
  </si>
  <si>
    <t/>
    <r>
      <rPr>
        <u/>
        <sz val="10.5"/>
        <color theme="10"/>
        <rFont val="Calibri"/>
        <family val="2"/>
      </rPr>
      <t xml:space="preserve">P T GOLDEN EST ENTERPRISE</t>
    </r>
  </si>
  <si>
    <t/>
    <r>
      <rPr>
        <u/>
        <sz val="10.5"/>
        <color theme="10"/>
        <rFont val="Calibri"/>
        <family val="2"/>
      </rPr>
      <t>pt6218@tpts5.seed.net</t>
    </r>
    <r>
      <t>.tw</t>
    </r>
  </si>
  <si>
    <t/>
    <r>
      <rPr>
        <u/>
        <sz val="10.5"/>
        <color theme="10"/>
        <rFont val="Calibri"/>
        <family val="2"/>
      </rPr>
      <t>nuovasaist@tin.it</t>
    </r>
  </si>
  <si>
    <t/>
    <r>
      <rPr>
        <u/>
        <sz val="10.5"/>
        <color theme="10"/>
        <rFont val="Calibri"/>
        <family val="2"/>
      </rPr>
      <t xml:space="preserve">NUOVA SAIST</t>
    </r>
  </si>
  <si>
    <t/>
    <r>
      <rPr>
        <u/>
        <sz val="10.5"/>
        <color theme="10"/>
        <rFont val="Calibri"/>
        <family val="2"/>
      </rPr>
      <t>egreatindia@yahoo.com</t>
    </r>
  </si>
  <si>
    <t/>
    <r>
      <rPr>
        <u/>
        <sz val="10.5"/>
        <color theme="10"/>
        <rFont val="Calibri"/>
        <family val="2"/>
      </rPr>
      <t xml:space="preserve">E GREAT (INDIA) &amp;</t>
    </r>
  </si>
  <si>
    <t/>
    <r>
      <rPr>
        <u/>
        <sz val="10.5"/>
        <color theme="10"/>
        <rFont val="Calibri"/>
        <family val="2"/>
      </rPr>
      <t xml:space="preserve">A G S AGILATSYSTEMS</t>
    </r>
  </si>
  <si>
    <t/>
    <r>
      <rPr>
        <u/>
        <sz val="10.5"/>
        <color theme="10"/>
        <rFont val="Calibri"/>
        <family val="2"/>
      </rPr>
      <t>http://www.netvision.co.il</t>
    </r>
  </si>
  <si>
    <t/>
    <r>
      <rPr>
        <u/>
        <sz val="10.5"/>
        <color theme="10"/>
        <rFont val="Calibri"/>
        <family val="2"/>
      </rPr>
      <t>ags@netvision.co</t>
    </r>
    <r>
      <t>.il</t>
    </r>
  </si>
  <si>
    <t/>
    <r>
      <rPr>
        <u/>
        <sz val="10.5"/>
        <color theme="10"/>
        <rFont val="Calibri"/>
        <family val="2"/>
      </rPr>
      <t>nicco852@hotmail.com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</si>
  <si>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其他,医药保健品及医疗器械,园林用品,家具,家居装饰品,家用电器,工艺陶瓷,服装饰物及配件,玩具,玻璃工艺品,餐厨用具</t>
    </r>
  </si>
  <si>
    <t/>
    <r>
      <rPr>
        <u/>
        <sz val="10.5"/>
        <color theme="10"/>
        <rFont val="Calibri"/>
        <family val="2"/>
      </rPr>
      <t>http://www.niccochina.com</t>
    </r>
  </si>
  <si>
    <t/>
    <r>
      <rPr>
        <u/>
        <sz val="10.5"/>
        <color theme="10"/>
        <rFont val="Calibri"/>
        <family val="2"/>
      </rPr>
      <t>NICCO</t>
    </r>
  </si>
  <si>
    <t/>
    <r>
      <rPr>
        <u/>
        <sz val="10.5"/>
        <color theme="10"/>
        <rFont val="Calibri"/>
        <family val="2"/>
      </rPr>
      <t xml:space="preserve">RESTON LLOYD</t>
    </r>
  </si>
  <si>
    <t/>
    <r>
      <rPr>
        <u/>
        <sz val="10.5"/>
        <color theme="10"/>
        <rFont val="Calibri"/>
        <family val="2"/>
      </rPr>
      <t>http://www.restonlloyd.com</t>
    </r>
  </si>
  <si>
    <t/>
    <r>
      <rPr>
        <u/>
        <sz val="10.5"/>
        <color theme="10"/>
        <rFont val="Calibri"/>
        <family val="2"/>
      </rPr>
      <t xml:space="preserve">BAN KIM CHUAN ENTERPRISES</t>
    </r>
  </si>
  <si>
    <t/>
    <r>
      <rPr>
        <u/>
        <sz val="10.5"/>
        <color theme="10"/>
        <rFont val="Calibri"/>
        <family val="2"/>
      </rPr>
      <t>http://www.bribus.nl</t>
    </r>
  </si>
  <si>
    <t/>
    <r>
      <rPr>
        <u/>
        <sz val="10.5"/>
        <color theme="10"/>
        <rFont val="Calibri"/>
        <family val="2"/>
      </rPr>
      <t>info@bribus.nl</t>
    </r>
  </si>
  <si>
    <t/>
    <r>
      <rPr>
        <u/>
        <sz val="10.5"/>
        <color theme="10"/>
        <rFont val="Calibri"/>
        <family val="2"/>
      </rPr>
      <t>BRIBUS</t>
    </r>
  </si>
  <si>
    <t/>
    <r>
      <rPr>
        <u/>
        <sz val="10.5"/>
        <color theme="10"/>
        <rFont val="Calibri"/>
        <family val="2"/>
      </rPr>
      <t>http://www.shichikuya.com</t>
    </r>
  </si>
  <si>
    <t/>
    <r>
      <rPr>
        <u/>
        <sz val="10.5"/>
        <color theme="10"/>
        <rFont val="Calibri"/>
        <family val="2"/>
      </rPr>
      <t>SHICHIKUYA</t>
    </r>
  </si>
  <si>
    <t/>
    <r>
      <rPr>
        <u/>
        <sz val="10.5"/>
        <color theme="10"/>
        <rFont val="Calibri"/>
        <family val="2"/>
      </rPr>
      <t>http://www.formcase.com</t>
    </r>
  </si>
  <si>
    <t/>
    <r>
      <rPr>
        <u/>
        <sz val="10.5"/>
        <color theme="10"/>
        <rFont val="Calibri"/>
        <family val="2"/>
      </rPr>
      <t>matthewho@formcase.com</t>
    </r>
  </si>
  <si>
    <t/>
    <r>
      <rPr>
        <u/>
        <sz val="10.5"/>
        <color theme="10"/>
        <rFont val="Calibri"/>
        <family val="2"/>
      </rPr>
      <t xml:space="preserve">FORMCASE (AUSTRALIA)</t>
    </r>
  </si>
  <si>
    <t/>
    <r>
      <rPr>
        <u/>
        <sz val="10.5"/>
        <color theme="10"/>
        <rFont val="Calibri"/>
        <family val="2"/>
      </rPr>
      <t>rcm179@wanadooadsl.net</t>
    </r>
  </si>
  <si>
    <t/>
    <r>
      <rPr>
        <u/>
        <sz val="10.5"/>
        <color theme="10"/>
        <rFont val="Calibri"/>
        <family val="2"/>
      </rPr>
      <t>http://www.wanadooadsl.net</t>
    </r>
  </si>
  <si>
    <t/>
    <r>
      <rPr>
        <u/>
        <sz val="10.5"/>
        <color theme="10"/>
        <rFont val="Calibri"/>
        <family val="2"/>
      </rPr>
      <t xml:space="preserve">DIVINO SABAT</t>
    </r>
  </si>
  <si>
    <t/>
    <r>
      <rPr>
        <u/>
        <sz val="10.5"/>
        <color theme="10"/>
        <rFont val="Calibri"/>
        <family val="2"/>
      </rPr>
      <t>modeep@web.de</t>
    </r>
  </si>
  <si>
    <t/>
    <r>
      <rPr>
        <u/>
        <sz val="10.5"/>
        <color theme="10"/>
        <rFont val="Calibri"/>
        <family val="2"/>
      </rPr>
      <t xml:space="preserve">MODEEP IMPORT &amp; EXPORT</t>
    </r>
  </si>
  <si>
    <t/>
    <r>
      <rPr>
        <u/>
        <sz val="10.5"/>
        <color theme="10"/>
        <rFont val="Calibri"/>
        <family val="2"/>
      </rPr>
      <t>michael.ma@amazingmortgage.net</t>
    </r>
  </si>
  <si>
    <t/>
    <r>
      <rPr>
        <u/>
        <sz val="10.5"/>
        <color theme="10"/>
        <rFont val="Calibri"/>
        <family val="2"/>
      </rPr>
      <t xml:space="preserve">AMAZING TECH</t>
    </r>
  </si>
  <si>
    <t/>
    <r>
      <rPr>
        <u/>
        <sz val="10.5"/>
        <color theme="10"/>
        <rFont val="Calibri"/>
        <family val="2"/>
      </rPr>
      <t>http://www.amazingmortgage.net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</si>
  <si>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其他,医药保健品及医疗器械,园林用品,家具,家用电器,家用纺织品,建筑及装饰材料,服装饰物及配件,食品,餐厨用具</t>
    </r>
  </si>
  <si>
    <t/>
    <r>
      <rPr>
        <u/>
        <sz val="10.5"/>
        <color theme="10"/>
        <rFont val="Calibri"/>
        <family val="2"/>
      </rPr>
      <t>mervfong@ix.netcom.com</t>
    </r>
  </si>
  <si>
    <t/>
    <r>
      <rPr>
        <u/>
        <sz val="10.5"/>
        <color theme="10"/>
        <rFont val="Calibri"/>
        <family val="2"/>
      </rPr>
      <t>ADMAGINATION</t>
    </r>
  </si>
  <si>
    <t/>
    <r>
      <rPr>
        <u/>
        <sz val="10.5"/>
        <color theme="10"/>
        <rFont val="Calibri"/>
        <family val="2"/>
      </rPr>
      <t xml:space="preserve">SABROS ENTERPRISES</t>
    </r>
  </si>
  <si>
    <t/>
    <r>
      <rPr>
        <u/>
        <sz val="10.5"/>
        <color theme="10"/>
        <rFont val="Calibri"/>
        <family val="2"/>
      </rPr>
      <t xml:space="preserve">KANGMIN MATEL ART FLY</t>
    </r>
  </si>
  <si>
    <t/>
    <r>
      <rPr>
        <u/>
        <sz val="10.5"/>
        <color theme="10"/>
        <rFont val="Calibri"/>
        <family val="2"/>
      </rPr>
      <t>kmshuhua@pub.zhongshan.gd.cn</t>
    </r>
  </si>
  <si>
    <t/>
    <r>
      <rPr>
        <u/>
        <sz val="10.5"/>
        <color theme="10"/>
        <rFont val="Calibri"/>
        <family val="2"/>
      </rPr>
      <t>http://www.kmscissors.com</t>
    </r>
  </si>
  <si>
    <t/>
    <r>
      <rPr>
        <u/>
        <sz val="10.5"/>
        <color theme="10"/>
        <rFont val="Calibri"/>
        <family val="2"/>
      </rPr>
      <t xml:space="preserve">ROYAL DOULTON USA</t>
    </r>
  </si>
  <si>
    <t/>
    <r>
      <rPr>
        <u/>
        <sz val="10.5"/>
        <color theme="10"/>
        <rFont val="Calibri"/>
        <family val="2"/>
      </rPr>
      <t>http://www.royal-doulton.com</t>
    </r>
  </si>
  <si>
    <t/>
    <r>
      <rPr>
        <u/>
        <sz val="10.5"/>
        <color theme="10"/>
        <rFont val="Calibri"/>
        <family val="2"/>
      </rPr>
      <t>http://www.google.com.au</t>
    </r>
  </si>
  <si>
    <t/>
    <r>
      <rPr>
        <u/>
        <sz val="10.5"/>
        <color theme="10"/>
        <rFont val="Calibri"/>
        <family val="2"/>
      </rPr>
      <t>akltd@otenet.gr</t>
    </r>
  </si>
  <si>
    <t/>
    <r>
      <rPr>
        <u/>
        <sz val="10.5"/>
        <color theme="10"/>
        <rFont val="Calibri"/>
        <family val="2"/>
      </rPr>
      <t xml:space="preserve">A KARAGEORGE</t>
    </r>
  </si>
  <si>
    <t/>
    <r>
      <rPr>
        <u/>
        <sz val="10.5"/>
        <color theme="10"/>
        <rFont val="Calibri"/>
        <family val="2"/>
      </rPr>
      <t>http://www.nipponkoa.co.jp</t>
    </r>
  </si>
  <si>
    <t/>
    <r>
      <rPr>
        <u/>
        <sz val="10.5"/>
        <color theme="10"/>
        <rFont val="Calibri"/>
        <family val="2"/>
      </rPr>
      <t xml:space="preserve">NIPPONKOA INSURANCE</t>
    </r>
  </si>
  <si>
    <t/>
    <r>
      <rPr>
        <u/>
        <sz val="10.5"/>
        <color theme="10"/>
        <rFont val="Calibri"/>
        <family val="2"/>
      </rPr>
      <t xml:space="preserve">FUJIMI SANGYO</t>
    </r>
  </si>
  <si>
    <t/>
    <r>
      <rPr>
        <u/>
        <sz val="10.5"/>
        <color theme="10"/>
        <rFont val="Calibri"/>
        <family val="2"/>
      </rPr>
      <t>http://www.fujimi-sangyo.jp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</si>
  <si>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五金,其他,医药保健品及医疗器械,家用电器,家用纺织品,照明产品,玻璃工艺品,编织及藤铁工艺品,节日用品,钟表眼镜,餐厨用具</t>
    </r>
  </si>
  <si>
    <t/>
    <r>
      <rPr>
        <u/>
        <sz val="10.5"/>
        <color theme="10"/>
        <rFont val="Calibri"/>
        <family val="2"/>
      </rPr>
      <t>fujimi-tk@mx4.et.tiki.ne.jp</t>
    </r>
  </si>
  <si>
    <t/>
    <r>
      <rPr>
        <u/>
        <sz val="10.5"/>
        <color theme="10"/>
        <rFont val="Calibri"/>
        <family val="2"/>
      </rPr>
      <t>rhidc@ms26.hinet.net</t>
    </r>
  </si>
  <si>
    <t/>
    <r>
      <rPr>
        <u/>
        <sz val="10.5"/>
        <color theme="10"/>
        <rFont val="Calibri"/>
        <family val="2"/>
      </rPr>
      <t xml:space="preserve">RICH HONOUR ENTERPRISE</t>
    </r>
  </si>
  <si>
    <t/>
    <r>
      <rPr>
        <u/>
        <sz val="10.5"/>
        <color theme="10"/>
        <rFont val="Calibri"/>
        <family val="2"/>
      </rPr>
      <t>http://www.limeks.com.tr</t>
    </r>
  </si>
  <si>
    <t/>
    <r>
      <rPr>
        <u/>
        <sz val="10.5"/>
        <color theme="10"/>
        <rFont val="Calibri"/>
        <family val="2"/>
      </rPr>
      <t xml:space="preserve">LIMEKS DIS TICARET</t>
    </r>
  </si>
  <si>
    <t/>
    <r>
      <rPr>
        <u/>
        <sz val="10.5"/>
        <color theme="10"/>
        <rFont val="Calibri"/>
        <family val="2"/>
      </rPr>
      <t>limeks@limeks.com</t>
    </r>
  </si>
  <si>
    <t/>
    <r>
      <rPr>
        <u/>
        <sz val="10.5"/>
        <color theme="10"/>
        <rFont val="Calibri"/>
        <family val="2"/>
      </rPr>
      <t xml:space="preserve">ETS SL SSAMED</t>
    </r>
  </si>
  <si>
    <t/>
    <r>
      <rPr>
        <u/>
        <sz val="10.5"/>
        <color theme="10"/>
        <rFont val="Calibri"/>
        <family val="2"/>
      </rPr>
      <t>dzcomputer@hotmail.com</t>
    </r>
  </si>
  <si>
    <t/>
    <r>
      <rPr>
        <u/>
        <sz val="10.5"/>
        <color theme="10"/>
        <rFont val="Calibri"/>
        <family val="2"/>
      </rPr>
      <t>3NA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</si>
  <si>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其他,化工产品,家具,家用电器,建筑及装饰材料,汽车配件,照明产品,食品,餐厨用具</t>
    </r>
  </si>
  <si>
    <t/>
    <r>
      <rPr>
        <u/>
        <sz val="10.5"/>
        <color theme="10"/>
        <rFont val="Calibri"/>
        <family val="2"/>
      </rPr>
      <t>http://www.intracom.net.lb</t>
    </r>
  </si>
  <si>
    <t/>
    <r>
      <rPr>
        <u/>
        <sz val="10.5"/>
        <color theme="10"/>
        <rFont val="Calibri"/>
        <family val="2"/>
      </rPr>
      <t>3na@intracom.net</t>
    </r>
    <r>
      <t>.lb</t>
    </r>
  </si>
  <si>
    <t/>
    <r>
      <rPr>
        <u/>
        <sz val="10.5"/>
        <color theme="10"/>
        <rFont val="Calibri"/>
        <family val="2"/>
      </rPr>
      <t xml:space="preserve">JOYSTAR INTERNATIONAL</t>
    </r>
  </si>
  <si>
    <t/>
    <r>
      <rPr>
        <u/>
        <sz val="10.5"/>
        <color theme="10"/>
        <rFont val="Calibri"/>
        <family val="2"/>
      </rPr>
      <t>joystar@netvigator.com</t>
    </r>
  </si>
  <si>
    <t/>
    <r>
      <rPr>
        <u/>
        <sz val="10.5"/>
        <color theme="10"/>
        <rFont val="Calibri"/>
        <family val="2"/>
      </rPr>
      <t>croteauc@lassonde.com</t>
    </r>
  </si>
  <si>
    <t/>
    <r>
      <rPr>
        <u/>
        <sz val="10.5"/>
        <color theme="10"/>
        <rFont val="Calibri"/>
        <family val="2"/>
      </rPr>
      <t>http://www.lassonde.com</t>
    </r>
  </si>
  <si>
    <t/>
    <r>
      <rPr>
        <u/>
        <sz val="10.5"/>
        <color theme="10"/>
        <rFont val="Calibri"/>
        <family val="2"/>
      </rPr>
      <t xml:space="preserve">A LASSONDE</t>
    </r>
  </si>
  <si>
    <t/>
    <r>
      <rPr>
        <u/>
        <sz val="10.5"/>
        <color theme="10"/>
        <rFont val="Calibri"/>
        <family val="2"/>
      </rPr>
      <t xml:space="preserve">JIRAM PHILIPPINES</t>
    </r>
  </si>
  <si>
    <t/>
    <r>
      <rPr>
        <u/>
        <sz val="10.5"/>
        <color theme="10"/>
        <rFont val="Calibri"/>
        <family val="2"/>
      </rPr>
      <t>jiram_cn@vip.163.com</t>
    </r>
  </si>
  <si>
    <t/>
    <r>
      <rPr>
        <u/>
        <sz val="10.5"/>
        <color theme="10"/>
        <rFont val="Calibri"/>
        <family val="2"/>
      </rPr>
      <t>http://www.163.com</t>
    </r>
  </si>
  <si>
    <t/>
    <r>
      <rPr>
        <u/>
        <sz val="10.5"/>
        <color theme="10"/>
        <rFont val="Calibri"/>
        <family val="2"/>
      </rPr>
      <t xml:space="preserve">ALL SEASONS MARKETING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</si>
  <si>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 xml:space="preserve">PET CLOTHS,体育及旅游休闲用品,其他,圣诞布置及装饰,地垫,坐垫/靠垫,宠物床及附件,家用电器,毛毯,洗浴用具,派对用品及装饰品,烘焙食品,狗床,玩具,玻璃工艺品,窗帘布、遮阳布,被褥、床单,餐厨用具,鱼鸟等观赏动物</t>
    </r>
  </si>
  <si>
    <t/>
    <r>
      <rPr>
        <u/>
        <sz val="10.5"/>
        <color theme="10"/>
        <rFont val="Calibri"/>
        <family val="2"/>
      </rPr>
      <t>annw@creativedis.com.hk</t>
    </r>
  </si>
  <si>
    <t/>
    <r>
      <rPr>
        <u/>
        <sz val="10.5"/>
        <color theme="10"/>
        <rFont val="Calibri"/>
        <family val="2"/>
      </rPr>
      <t>http://www.creativedis.com.hk</t>
    </r>
  </si>
  <si>
    <t/>
    <r>
      <rPr>
        <u/>
        <sz val="10.5"/>
        <color theme="10"/>
        <rFont val="Calibri"/>
        <family val="2"/>
      </rPr>
      <t xml:space="preserve">CREATIVE DISTRIBUTORS</t>
    </r>
  </si>
  <si>
    <t/>
    <r>
      <rPr>
        <u/>
        <sz val="10.5"/>
        <color theme="10"/>
        <rFont val="Calibri"/>
        <family val="2"/>
      </rPr>
      <t xml:space="preserve">WHY ME 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</si>
  <si>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体育及旅游休闲用品,园林用品,家用纺织品,玩具,玻璃工艺品,箱包,鞋,餐厨用具</t>
    </r>
  </si>
  <si>
    <t/>
    <r>
      <rPr>
        <u/>
        <sz val="10.5"/>
        <color theme="10"/>
        <rFont val="Calibri"/>
        <family val="2"/>
      </rPr>
      <t xml:space="preserve">EXCEL INTERNATIONAL VENTURES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</si>
  <si>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五金,其他,卫浴设备,家具,家居装饰品,工艺陶瓷,建筑及装饰材料,玻璃工艺品,餐厨用具</t>
    </r>
  </si>
  <si>
    <t/>
    <r>
      <rPr>
        <u/>
        <sz val="10.5"/>
        <color theme="10"/>
        <rFont val="Calibri"/>
        <family val="2"/>
      </rPr>
      <t>http://www.excelventures.biz</t>
    </r>
  </si>
  <si>
    <t/>
    <r>
      <rPr>
        <u/>
        <sz val="10.5"/>
        <color theme="10"/>
        <rFont val="Calibri"/>
        <family val="2"/>
      </rPr>
      <t xml:space="preserve">HNK FOODSERVICE</t>
    </r>
  </si>
  <si>
    <t/>
    <r>
      <rPr>
        <u/>
        <sz val="10.5"/>
        <color theme="10"/>
        <rFont val="Calibri"/>
        <family val="2"/>
      </rPr>
      <t>vincenthowe@yahoo.com</t>
    </r>
  </si>
  <si>
    <t/>
    <r>
      <rPr>
        <u/>
        <sz val="10.5"/>
        <color theme="10"/>
        <rFont val="Calibri"/>
        <family val="2"/>
      </rPr>
      <t xml:space="preserve">YUMURCAK OYUNCAK SAN VE TIC LTD STI</t>
    </r>
  </si>
  <si>
    <t/>
    <r>
      <rPr>
        <u/>
        <sz val="10.5"/>
        <color theme="10"/>
        <rFont val="Calibri"/>
        <family val="2"/>
      </rPr>
      <t>ibrahim@yumurcakoyuncak.com.tr</t>
    </r>
  </si>
  <si>
    <t/>
    <r>
      <rPr>
        <u/>
        <sz val="10.5"/>
        <color theme="10"/>
        <rFont val="Calibri"/>
        <family val="2"/>
      </rPr>
      <t>http://www.yumurcakoyuncak.com.tr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</si>
  <si>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体育及旅游休闲用品,医药保健品及医疗器械,家具,家居装饰品,家用纺织品,服装饰物及配件,玩具,玻璃工艺品,箱包,节日用品,鞋,餐厨用具</t>
    </r>
  </si>
  <si>
    <t/>
    <r>
      <rPr>
        <u/>
        <sz val="10.5"/>
        <color theme="10"/>
        <rFont val="Calibri"/>
        <family val="2"/>
      </rPr>
      <t>champboxing@yahoo.com</t>
    </r>
  </si>
  <si>
    <t/>
    <r>
      <rPr>
        <u/>
        <sz val="10.5"/>
        <color theme="10"/>
        <rFont val="Calibri"/>
        <family val="2"/>
      </rPr>
      <t>http://www.meiliang.com</t>
    </r>
  </si>
  <si>
    <t/>
    <r>
      <rPr>
        <u/>
        <sz val="10.5"/>
        <color theme="10"/>
        <rFont val="Calibri"/>
        <family val="2"/>
      </rPr>
      <t xml:space="preserve">MEI LIANG IMPORTS</t>
    </r>
  </si>
  <si>
    <t/>
    <r>
      <rPr>
        <u/>
        <sz val="10.5"/>
        <color theme="10"/>
        <rFont val="Calibri"/>
        <family val="2"/>
      </rPr>
      <t>debbie.tremble@homtomi.com</t>
    </r>
  </si>
  <si>
    <t/>
    <r>
      <rPr>
        <u/>
        <sz val="10.5"/>
        <color theme="10"/>
        <rFont val="Calibri"/>
        <family val="2"/>
      </rPr>
      <t>HOMTOMI</t>
    </r>
  </si>
  <si>
    <t/>
    <r>
      <rPr>
        <u/>
        <sz val="10.5"/>
        <color theme="10"/>
        <rFont val="Calibri"/>
        <family val="2"/>
      </rPr>
      <t>http://www.homtomi.com</t>
    </r>
  </si>
  <si>
    <t/>
    <r>
      <rPr>
        <u/>
        <sz val="10.5"/>
        <color theme="10"/>
        <rFont val="Calibri"/>
        <family val="2"/>
      </rPr>
      <t>http://www.homeloancenter.com</t>
    </r>
  </si>
  <si>
    <t/>
    <r>
      <rPr>
        <u/>
        <sz val="10.5"/>
        <color theme="10"/>
        <rFont val="Calibri"/>
        <family val="2"/>
      </rPr>
      <t>jarce@socal.rr.com</t>
    </r>
  </si>
  <si>
    <t/>
    <r>
      <rPr>
        <u/>
        <sz val="10.5"/>
        <color theme="10"/>
        <rFont val="Calibri"/>
        <family val="2"/>
      </rPr>
      <t>HIMI</t>
    </r>
  </si>
  <si>
    <t/>
    <r>
      <rPr>
        <u/>
        <sz val="10.5"/>
        <color theme="10"/>
        <rFont val="Calibri"/>
        <family val="2"/>
      </rPr>
      <t xml:space="preserve">ROBERT S FURNITURE</t>
    </r>
  </si>
  <si>
    <t/>
    <r>
      <rPr>
        <u/>
        <sz val="10.5"/>
        <color theme="10"/>
        <rFont val="Calibri"/>
        <family val="2"/>
      </rPr>
      <t>info@servequip.ie</t>
    </r>
  </si>
  <si>
    <t/>
    <r>
      <rPr>
        <u/>
        <sz val="10.5"/>
        <color theme="10"/>
        <rFont val="Calibri"/>
        <family val="2"/>
      </rPr>
      <t>http://www.servequip.ie</t>
    </r>
  </si>
  <si>
    <t/>
    <r>
      <rPr>
        <u/>
        <sz val="10.5"/>
        <color theme="10"/>
        <rFont val="Calibri"/>
        <family val="2"/>
      </rPr>
      <t>info@anaoliatile.com</t>
    </r>
  </si>
  <si>
    <t/>
    <r>
      <rPr>
        <u/>
        <sz val="10.5"/>
        <color theme="10"/>
        <rFont val="Calibri"/>
        <family val="2"/>
      </rPr>
      <t xml:space="preserve">ANATOLIA TILE</t>
    </r>
  </si>
  <si>
    <t/>
    <r>
      <rPr>
        <u/>
        <sz val="10.5"/>
        <color theme="10"/>
        <rFont val="Calibri"/>
        <family val="2"/>
      </rPr>
      <t>http://www.anatoliatile.com</t>
    </r>
  </si>
  <si>
    <t/>
    <r>
      <rPr>
        <u/>
        <sz val="10.5"/>
        <color theme="10"/>
        <rFont val="Calibri"/>
        <family val="2"/>
      </rPr>
      <t>http://www.aktivaplus.com</t>
    </r>
  </si>
  <si>
    <t/>
    <r>
      <rPr>
        <u/>
        <sz val="10.5"/>
        <color theme="10"/>
        <rFont val="Calibri"/>
        <family val="2"/>
      </rPr>
      <t>aktiva@aktivaplus.com</t>
    </r>
  </si>
  <si>
    <t/>
    <r>
      <rPr>
        <u/>
        <sz val="10.5"/>
        <color theme="10"/>
        <rFont val="Calibri"/>
        <family val="2"/>
      </rPr>
      <t xml:space="preserve">AKTIVA PLUS</t>
    </r>
  </si>
  <si>
    <t/>
    <r>
      <rPr>
        <u/>
        <sz val="10.5"/>
        <color theme="10"/>
        <rFont val="Calibri"/>
        <family val="2"/>
      </rPr>
      <t xml:space="preserve">EXCELLENT CERAMIC</t>
    </r>
  </si>
  <si>
    <t/>
    <r>
      <rPr>
        <u/>
        <sz val="10.5"/>
        <color theme="10"/>
        <rFont val="Calibri"/>
        <family val="2"/>
      </rPr>
      <t>eclecl@biznetvigator.com</t>
    </r>
  </si>
  <si>
    <t/>
    <r>
      <rPr>
        <u/>
        <sz val="10.5"/>
        <color theme="10"/>
        <rFont val="Calibri"/>
        <family val="2"/>
      </rPr>
      <t xml:space="preserve">OSAKA MATUURA</t>
    </r>
  </si>
  <si>
    <t/>
    <r>
      <rPr>
        <u/>
        <sz val="10.5"/>
        <color theme="10"/>
        <rFont val="Calibri"/>
        <family val="2"/>
      </rPr>
      <t>lindazhu@estartech.com</t>
    </r>
  </si>
  <si>
    <t/>
    <r>
      <rPr>
        <u/>
        <sz val="10.5"/>
        <color theme="10"/>
        <rFont val="Calibri"/>
        <family val="2"/>
      </rPr>
      <t>ESTARTECH</t>
    </r>
  </si>
  <si>
    <t/>
    <r>
      <rPr>
        <u/>
        <sz val="10.5"/>
        <color theme="10"/>
        <rFont val="Calibri"/>
        <family val="2"/>
      </rPr>
      <t>http://www.estartech.com</t>
    </r>
  </si>
  <si>
    <t/>
    <r>
      <rPr>
        <u/>
        <sz val="10.5"/>
        <color theme="10"/>
        <rFont val="Calibri"/>
        <family val="2"/>
      </rPr>
      <t xml:space="preserve">EL JEFE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</si>
  <si>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五金,体育及旅游休闲用品,其他,办公文具,家用电器,家用纺织品,工艺陶瓷,服装饰物及配件,照明产品,玻璃工艺品,电子消费品及信息产品,箱包,节日用品,食品,餐厨用具</t>
    </r>
  </si>
  <si>
    <t/>
    <r>
      <rPr>
        <u/>
        <sz val="10.5"/>
        <color theme="10"/>
        <rFont val="Calibri"/>
        <family val="2"/>
      </rPr>
      <t>blirny@hotmail.com</t>
    </r>
  </si>
  <si>
    <t/>
    <r>
      <rPr>
        <u/>
        <sz val="10.5"/>
        <color theme="10"/>
        <rFont val="Calibri"/>
        <family val="2"/>
      </rPr>
      <t>http://www.eljefestaqueria.com</t>
    </r>
  </si>
  <si>
    <t/>
    <r>
      <rPr>
        <u/>
        <sz val="10.5"/>
        <color theme="10"/>
        <rFont val="Calibri"/>
        <family val="2"/>
      </rPr>
      <t>ar@ar-srl.com</t>
    </r>
  </si>
  <si>
    <t/>
    <r>
      <rPr>
        <u/>
        <sz val="10.5"/>
        <color theme="10"/>
        <rFont val="Calibri"/>
        <family val="2"/>
      </rPr>
      <t>AR</t>
    </r>
  </si>
  <si>
    <t/>
    <r>
      <rPr>
        <u/>
        <sz val="10.5"/>
        <color theme="10"/>
        <rFont val="Calibri"/>
        <family val="2"/>
      </rPr>
      <t>http://www.ar-srl.com</t>
    </r>
  </si>
  <si>
    <t/>
    <r>
      <rPr>
        <u/>
        <sz val="10.5"/>
        <color theme="10"/>
        <rFont val="Calibri"/>
        <family val="2"/>
      </rPr>
      <t>x_h_yang@hotmail.com</t>
    </r>
  </si>
  <si>
    <t/>
    <r>
      <rPr>
        <u/>
        <sz val="10.5"/>
        <color theme="10"/>
        <rFont val="Calibri"/>
        <family val="2"/>
      </rPr>
      <t xml:space="preserve">INTERNATIONAL AA GROUP OF COMPANIES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</si>
  <si>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体育及旅游休闲用品,其他,医药保健品及医疗器械,家具,家用电器,家用纺织品,工艺陶瓷,建筑及装饰材料,照明产品,玻璃工艺品,箱包,餐厨用具</t>
    </r>
  </si>
  <si>
    <t/>
    <r>
      <rPr>
        <u/>
        <sz val="10.5"/>
        <color theme="10"/>
        <rFont val="Calibri"/>
        <family val="2"/>
      </rPr>
      <t>sreid@lb.sgroup.ca</t>
    </r>
  </si>
  <si>
    <t/>
    <r>
      <rPr>
        <u/>
        <sz val="10.5"/>
        <color theme="10"/>
        <rFont val="Calibri"/>
        <family val="2"/>
      </rPr>
      <t>http://www.lb.sgroup.ca</t>
    </r>
  </si>
  <si>
    <t/>
    <r>
      <rPr>
        <u/>
        <sz val="10.5"/>
        <color theme="10"/>
        <rFont val="Calibri"/>
        <family val="2"/>
      </rPr>
      <t xml:space="preserve">LBS DISTRIBUTION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</si>
  <si>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其他,家用纺织品,服装饰物及配件,玩具,玻璃工艺品,礼品及赠品,钟表眼镜,鞋,餐厨用具</t>
    </r>
  </si>
  <si>
    <t/>
    <r>
      <rPr>
        <u/>
        <sz val="10.5"/>
        <color theme="10"/>
        <rFont val="Calibri"/>
        <family val="2"/>
      </rPr>
      <t>lantind@aol.com</t>
    </r>
  </si>
  <si>
    <t/>
    <r>
      <rPr>
        <u/>
        <sz val="10.5"/>
        <color theme="10"/>
        <rFont val="Calibri"/>
        <family val="2"/>
      </rPr>
      <t xml:space="preserve">DJL INTERNATIONAL HOLDINGS</t>
    </r>
  </si>
  <si>
    <t/>
    <r>
      <rPr>
        <u/>
        <sz val="10.5"/>
        <color theme="10"/>
        <rFont val="Calibri"/>
        <family val="2"/>
      </rPr>
      <t>heechang@163169.net</t>
    </r>
  </si>
  <si>
    <t/>
    <r>
      <rPr>
        <u/>
        <sz val="10.5"/>
        <color theme="10"/>
        <rFont val="Calibri"/>
        <family val="2"/>
      </rPr>
      <t>http://www.163169.net</t>
    </r>
  </si>
  <si>
    <t/>
    <r>
      <rPr>
        <u/>
        <sz val="10.5"/>
        <color theme="10"/>
        <rFont val="Calibri"/>
        <family val="2"/>
      </rPr>
      <t xml:space="preserve">HEE CHANG TRADING</t>
    </r>
  </si>
  <si>
    <t/>
    <r>
      <rPr>
        <u/>
        <sz val="10.5"/>
        <color theme="10"/>
        <rFont val="Calibri"/>
        <family val="2"/>
      </rPr>
      <t>liebeck@liebeck.dk</t>
    </r>
  </si>
  <si>
    <t/>
    <r>
      <rPr>
        <u/>
        <sz val="10.5"/>
        <color theme="10"/>
        <rFont val="Calibri"/>
        <family val="2"/>
      </rPr>
      <t xml:space="preserve">LIEBECK CHEM</t>
    </r>
  </si>
  <si>
    <t/>
    <r>
      <rPr>
        <u/>
        <sz val="10.5"/>
        <color theme="10"/>
        <rFont val="Calibri"/>
        <family val="2"/>
      </rPr>
      <t>http://www.liebeck.dk</t>
    </r>
  </si>
  <si>
    <t/>
    <r>
      <rPr>
        <u/>
        <sz val="10.5"/>
        <color theme="10"/>
        <rFont val="Calibri"/>
        <family val="2"/>
      </rPr>
      <t>norvark@os.dk</t>
    </r>
  </si>
  <si>
    <t/>
    <r>
      <rPr>
        <u/>
        <sz val="10.5"/>
        <color theme="10"/>
        <rFont val="Calibri"/>
        <family val="2"/>
      </rPr>
      <t xml:space="preserve">NORVARK EMBALLAGER</t>
    </r>
  </si>
  <si>
    <t/>
    <r>
      <rPr>
        <u/>
        <sz val="10.5"/>
        <color theme="10"/>
        <rFont val="Calibri"/>
        <family val="2"/>
      </rPr>
      <t>http://www.norvark.dk</t>
    </r>
  </si>
  <si>
    <t/>
    <r>
      <rPr>
        <u/>
        <sz val="10.5"/>
        <color theme="10"/>
        <rFont val="Calibri"/>
        <family val="2"/>
      </rPr>
      <t>http://www.picatrade.com</t>
    </r>
  </si>
  <si>
    <t/>
    <r>
      <rPr>
        <u/>
        <sz val="10.5"/>
        <color theme="10"/>
        <rFont val="Calibri"/>
        <family val="2"/>
      </rPr>
      <t xml:space="preserve">PICA TRADE</t>
    </r>
  </si>
  <si>
    <t/>
    <r>
      <rPr>
        <u/>
        <sz val="10.5"/>
        <color theme="10"/>
        <rFont val="Calibri"/>
        <family val="2"/>
      </rPr>
      <t>information@picatrade.com</t>
    </r>
  </si>
  <si>
    <t/>
    <r>
      <rPr>
        <u/>
        <sz val="10.5"/>
        <color theme="10"/>
        <rFont val="Calibri"/>
        <family val="2"/>
      </rPr>
      <t xml:space="preserve">ABAS AGENCIES</t>
    </r>
  </si>
  <si>
    <t/>
    <r>
      <rPr>
        <u/>
        <sz val="10.5"/>
        <color theme="10"/>
        <rFont val="Calibri"/>
        <family val="2"/>
      </rPr>
      <t>http://www.odi.org</t>
    </r>
  </si>
  <si>
    <t/>
    <r>
      <rPr>
        <u/>
        <sz val="10.5"/>
        <color theme="10"/>
        <rFont val="Calibri"/>
        <family val="2"/>
      </rPr>
      <t xml:space="preserve">PT CROWN PORCELAIN</t>
    </r>
  </si>
  <si>
    <t/>
    <r>
      <rPr>
        <u/>
        <sz val="10.5"/>
        <color theme="10"/>
        <rFont val="Calibri"/>
        <family val="2"/>
      </rPr>
      <t>crownceram@yahoo.com</t>
    </r>
  </si>
  <si>
    <t/>
    <r>
      <rPr>
        <u/>
        <sz val="10.5"/>
        <color theme="10"/>
        <rFont val="Calibri"/>
        <family val="2"/>
      </rPr>
      <t>http://www.kedaung.com</t>
    </r>
  </si>
  <si>
    <t/>
    <r>
      <rPr>
        <u/>
        <sz val="10.5"/>
        <color theme="10"/>
        <rFont val="Calibri"/>
        <family val="2"/>
      </rPr>
      <t>carina@kedaung.com</t>
    </r>
  </si>
  <si>
    <t/>
    <r>
      <rPr>
        <u/>
        <sz val="10.5"/>
        <color theme="10"/>
        <rFont val="Calibri"/>
        <family val="2"/>
      </rPr>
      <t>KIG</t>
    </r>
  </si>
  <si>
    <t/>
    <r>
      <rPr>
        <u/>
        <sz val="10.5"/>
        <color theme="10"/>
        <rFont val="Calibri"/>
        <family val="2"/>
      </rPr>
      <t>kaihing@kaihing.com.hk</t>
    </r>
  </si>
  <si>
    <t/>
    <r>
      <rPr>
        <u/>
        <sz val="10.5"/>
        <color theme="10"/>
        <rFont val="Calibri"/>
        <family val="2"/>
      </rPr>
      <t>GOLDKIT</t>
    </r>
  </si>
  <si>
    <t/>
    <r>
      <rPr>
        <u/>
        <sz val="10.5"/>
        <color theme="10"/>
        <rFont val="Calibri"/>
        <family val="2"/>
      </rPr>
      <t>http://www.kaihing.com.hk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</si>
  <si>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体育及旅游休闲用品,其他,医药保健品及医疗器械,家居用品,工艺陶瓷,玻璃工艺品,箱包,编织及藤铁工艺品,鞋,餐厨用具</t>
    </r>
  </si>
  <si>
    <t/>
    <r>
      <rPr>
        <u/>
        <sz val="10.5"/>
        <color theme="10"/>
        <rFont val="Calibri"/>
        <family val="2"/>
      </rPr>
      <t>abood37sa@yahoo.com</t>
    </r>
  </si>
  <si>
    <t/>
    <r>
      <rPr>
        <u/>
        <sz val="10.5"/>
        <color theme="10"/>
        <rFont val="Calibri"/>
        <family val="2"/>
      </rPr>
      <t xml:space="preserve">GOLDEN IDEAS T E</t>
    </r>
  </si>
  <si>
    <t/>
    <r>
      <rPr>
        <u/>
        <sz val="10.5"/>
        <color theme="10"/>
        <rFont val="Calibri"/>
        <family val="2"/>
      </rPr>
      <t>onkahk@ctimail3.com</t>
    </r>
  </si>
  <si>
    <t/>
    <r>
      <rPr>
        <u/>
        <sz val="10.5"/>
        <color theme="10"/>
        <rFont val="Calibri"/>
        <family val="2"/>
      </rPr>
      <t xml:space="preserve">ONKA (H K )</t>
    </r>
  </si>
  <si>
    <t/>
    <r>
      <rPr>
        <u/>
        <sz val="10.5"/>
        <color theme="10"/>
        <rFont val="Calibri"/>
        <family val="2"/>
      </rPr>
      <t>joyce@richjoy.com</t>
    </r>
  </si>
  <si>
    <t/>
    <r>
      <rPr>
        <u/>
        <sz val="10.5"/>
        <color theme="10"/>
        <rFont val="Calibri"/>
        <family val="2"/>
      </rPr>
      <t xml:space="preserve">RICH &amp; JOY</t>
    </r>
  </si>
  <si>
    <t/>
    <r>
      <rPr>
        <u/>
        <sz val="10.5"/>
        <color theme="10"/>
        <rFont val="Calibri"/>
        <family val="2"/>
      </rPr>
      <t>http://www.richjoy.com</t>
    </r>
  </si>
  <si>
    <t/>
    <r>
      <rPr>
        <u/>
        <sz val="10.5"/>
        <color theme="10"/>
        <rFont val="Calibri"/>
        <family val="2"/>
      </rPr>
      <t>http://www.sdr.fi</t>
    </r>
  </si>
  <si>
    <t/>
    <r>
      <rPr>
        <u/>
        <sz val="10.5"/>
        <color theme="10"/>
        <rFont val="Calibri"/>
        <family val="2"/>
      </rPr>
      <t>peter.zschauer@sdr.fi</t>
    </r>
  </si>
  <si>
    <t/>
    <r>
      <rPr>
        <u/>
        <sz val="10.5"/>
        <color theme="10"/>
        <rFont val="Calibri"/>
        <family val="2"/>
      </rPr>
      <t>ALFAMAN</t>
    </r>
  </si>
  <si>
    <t/>
    <r>
      <rPr>
        <u/>
        <sz val="10.5"/>
        <color theme="10"/>
        <rFont val="Calibri"/>
        <family val="2"/>
      </rPr>
      <t>http://www.nambeibussan.co.jp</t>
    </r>
  </si>
  <si>
    <t/>
    <r>
      <rPr>
        <u/>
        <sz val="10.5"/>
        <color theme="10"/>
        <rFont val="Calibri"/>
        <family val="2"/>
      </rPr>
      <t>nakajima@nambeibussan.co</t>
    </r>
    <r>
      <t>.jp</t>
    </r>
  </si>
  <si>
    <t/>
    <r>
      <rPr>
        <u/>
        <sz val="10.5"/>
        <color theme="10"/>
        <rFont val="Calibri"/>
        <family val="2"/>
      </rPr>
      <t xml:space="preserve">NAMBEI BUSSAN</t>
    </r>
  </si>
  <si>
    <t/>
    <r>
      <rPr>
        <u/>
        <sz val="10.5"/>
        <color theme="10"/>
        <rFont val="Calibri"/>
        <family val="2"/>
      </rPr>
      <t>lee_7@hotmail.com</t>
    </r>
  </si>
  <si>
    <t/>
    <r>
      <rPr>
        <u/>
        <sz val="10.5"/>
        <color theme="10"/>
        <rFont val="Calibri"/>
        <family val="2"/>
      </rPr>
      <t xml:space="preserve">NILE EXPORT</t>
    </r>
  </si>
  <si>
    <t/>
    <r>
      <rPr>
        <u/>
        <sz val="10.5"/>
        <color theme="10"/>
        <rFont val="Calibri"/>
        <family val="2"/>
      </rPr>
      <t xml:space="preserve">HOLM CHENG ENTERPRISE</t>
    </r>
  </si>
  <si>
    <t/>
    <r>
      <rPr>
        <u/>
        <sz val="10.5"/>
        <color theme="10"/>
        <rFont val="Calibri"/>
        <family val="2"/>
      </rPr>
      <t>trustee@ms24.hinet.net</t>
    </r>
  </si>
  <si>
    <t/>
    <r>
      <rPr>
        <u/>
        <sz val="10.5"/>
        <color theme="10"/>
        <rFont val="Calibri"/>
        <family val="2"/>
      </rPr>
      <t>http://www.etceteras.com.hk</t>
    </r>
  </si>
  <si>
    <t/>
    <r>
      <rPr>
        <u/>
        <sz val="10.5"/>
        <color theme="10"/>
        <rFont val="Calibri"/>
        <family val="2"/>
      </rPr>
      <t>umesh@etceteras.com.hk</t>
    </r>
  </si>
  <si>
    <t/>
    <r>
      <rPr>
        <u/>
        <sz val="10.5"/>
        <color theme="10"/>
        <rFont val="Calibri"/>
        <family val="2"/>
      </rPr>
      <t>ETCETERAS</t>
    </r>
  </si>
  <si>
    <t/>
    <r>
      <rPr>
        <u/>
        <sz val="10.5"/>
        <color theme="10"/>
        <rFont val="Calibri"/>
        <family val="2"/>
      </rPr>
      <t>http://www.bombayduck.com</t>
    </r>
  </si>
  <si>
    <t/>
    <r>
      <rPr>
        <u/>
        <sz val="10.5"/>
        <color theme="10"/>
        <rFont val="Calibri"/>
        <family val="2"/>
      </rPr>
      <t>steph@bombayduck.co.uk</t>
    </r>
  </si>
  <si>
    <t/>
    <r>
      <rPr>
        <u/>
        <sz val="10.5"/>
        <color theme="10"/>
        <rFont val="Calibri"/>
        <family val="2"/>
      </rPr>
      <t xml:space="preserve">BOMBAY DUCK</t>
    </r>
  </si>
  <si>
    <t/>
    <r>
      <rPr>
        <u/>
        <sz val="10.5"/>
        <color theme="10"/>
        <rFont val="Calibri"/>
        <family val="2"/>
      </rPr>
      <t xml:space="preserve">KITCHERAMA TRADING</t>
    </r>
  </si>
  <si>
    <t/>
    <r>
      <rPr>
        <u/>
        <sz val="10.5"/>
        <color theme="10"/>
        <rFont val="Calibri"/>
        <family val="2"/>
      </rPr>
      <t>saldi@emirates.net</t>
    </r>
    <r>
      <t>.ae</t>
    </r>
  </si>
  <si>
    <t/>
    <r>
      <rPr>
        <u/>
        <sz val="10.5"/>
        <color theme="10"/>
        <rFont val="Calibri"/>
        <family val="2"/>
      </rPr>
      <t>http://www.scanag.dk</t>
    </r>
  </si>
  <si>
    <t/>
    <r>
      <rPr>
        <u/>
        <sz val="10.5"/>
        <color theme="10"/>
        <rFont val="Calibri"/>
        <family val="2"/>
      </rPr>
      <t>scanag@scanag.dk</t>
    </r>
  </si>
  <si>
    <t/>
    <r>
      <rPr>
        <u/>
        <sz val="10.5"/>
        <color theme="10"/>
        <rFont val="Calibri"/>
        <family val="2"/>
      </rPr>
      <t>SCANAG</t>
    </r>
  </si>
  <si>
    <t/>
    <r>
      <rPr>
        <u/>
        <sz val="10.5"/>
        <color theme="10"/>
        <rFont val="Calibri"/>
        <family val="2"/>
      </rPr>
      <t xml:space="preserve">KINETIC TRADING</t>
    </r>
  </si>
  <si>
    <t/>
    <r>
      <rPr>
        <u/>
        <sz val="10.5"/>
        <color theme="10"/>
        <rFont val="Calibri"/>
        <family val="2"/>
      </rPr>
      <t>bank_kinetic@hotmail.com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</si>
  <si>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五金,其他,医药保健品及医疗器械,家用电器,家用纺织品,工艺陶瓷,服装饰物及配件,玻璃工艺品,餐厨用具</t>
    </r>
  </si>
  <si>
    <t/>
    <r>
      <rPr>
        <u/>
        <sz val="10.5"/>
        <color theme="10"/>
        <rFont val="Calibri"/>
        <family val="2"/>
      </rPr>
      <t>http://www.barry-associates.us</t>
    </r>
  </si>
  <si>
    <t/>
    <r>
      <rPr>
        <u/>
        <sz val="10.5"/>
        <color theme="10"/>
        <rFont val="Calibri"/>
        <family val="2"/>
      </rPr>
      <t>mike@barry-associates.us</t>
    </r>
  </si>
  <si>
    <t/>
    <r>
      <rPr>
        <u/>
        <sz val="10.5"/>
        <color theme="10"/>
        <rFont val="Calibri"/>
        <family val="2"/>
      </rPr>
      <t xml:space="preserve">BARRY &amp; ASSOCIATES</t>
    </r>
  </si>
  <si>
    <t/>
    <r>
      <rPr>
        <u/>
        <sz val="10.5"/>
        <color theme="10"/>
        <rFont val="Calibri"/>
        <family val="2"/>
      </rPr>
      <t>http://www.snpalliance.org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</si>
  <si>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体育及旅游休闲用品,其他,工艺陶瓷,服装饰物及配件,玻璃工艺品,箱包,钟表眼镜,餐厨用具</t>
    </r>
  </si>
  <si>
    <t/>
    <r>
      <rPr>
        <u/>
        <sz val="10.5"/>
        <color theme="10"/>
        <rFont val="Calibri"/>
        <family val="2"/>
      </rPr>
      <t>chuni9@aol.com</t>
    </r>
  </si>
  <si>
    <t/>
    <r>
      <rPr>
        <u/>
        <sz val="10.5"/>
        <color theme="10"/>
        <rFont val="Calibri"/>
        <family val="2"/>
      </rPr>
      <t xml:space="preserve">SNP &amp;</t>
    </r>
  </si>
  <si>
    <t/>
    <r>
      <rPr>
        <u/>
        <sz val="10.5"/>
        <color theme="10"/>
        <rFont val="Calibri"/>
        <family val="2"/>
      </rPr>
      <t xml:space="preserve">ALLIED MARKETING GROUP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</si>
  <si>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个人护理用具,五金,其他,医药保健品及医疗器械,家具,家用电器,服装饰物及配件,玻璃工艺品,箱包,餐厨用具</t>
    </r>
  </si>
  <si>
    <t/>
    <r>
      <rPr>
        <u/>
        <sz val="10.5"/>
        <color theme="10"/>
        <rFont val="Calibri"/>
        <family val="2"/>
      </rPr>
      <t>bstark@alliedmarketinggroup.com</t>
    </r>
  </si>
  <si>
    <t/>
    <r>
      <rPr>
        <u/>
        <sz val="10.5"/>
        <color theme="10"/>
        <rFont val="Calibri"/>
        <family val="2"/>
      </rPr>
      <t>http://www.alliedmarketinggroup.com</t>
    </r>
  </si>
  <si>
    <t/>
    <r>
      <rPr>
        <u/>
        <sz val="10.5"/>
        <color theme="10"/>
        <rFont val="Calibri"/>
        <family val="2"/>
      </rPr>
      <t>skyson85@hotmail.com</t>
    </r>
  </si>
  <si>
    <t/>
    <r>
      <rPr>
        <u/>
        <sz val="10.5"/>
        <color theme="10"/>
        <rFont val="Calibri"/>
        <family val="2"/>
      </rPr>
      <t xml:space="preserve">SKYSON INVESTMENT</t>
    </r>
  </si>
  <si>
    <t/>
    <r>
      <rPr>
        <u/>
        <sz val="10.5"/>
        <color theme="10"/>
        <rFont val="Calibri"/>
        <family val="2"/>
      </rPr>
      <t>john@sambro.co.uk</t>
    </r>
  </si>
  <si>
    <t/>
    <r>
      <rPr>
        <u/>
        <sz val="10.5"/>
        <color theme="10"/>
        <rFont val="Calibri"/>
        <family val="2"/>
      </rPr>
      <t>http://www.sambro.co.uk</t>
    </r>
  </si>
  <si>
    <t/>
    <r>
      <rPr>
        <u/>
        <sz val="10.5"/>
        <color theme="10"/>
        <rFont val="Calibri"/>
        <family val="2"/>
      </rPr>
      <t xml:space="preserve">SAMBRO INTERNATIONAL</t>
    </r>
  </si>
  <si>
    <t/>
    <r>
      <rPr>
        <u/>
        <sz val="10.5"/>
        <color theme="10"/>
        <rFont val="Calibri"/>
        <family val="2"/>
      </rPr>
      <t xml:space="preserve">APPLE A DAY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</si>
  <si>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五金,其他,医药保健品及医疗器械,家具,家居用品,家居装饰品,家用纺织品,建筑及装饰材料,服装饰物及配件,照明产品,玩具,玻璃工艺品,餐厨用具</t>
    </r>
  </si>
  <si>
    <t/>
    <r>
      <rPr>
        <u/>
        <sz val="10.5"/>
        <color theme="10"/>
        <rFont val="Calibri"/>
        <family val="2"/>
      </rPr>
      <t>apple@i-next.net</t>
    </r>
  </si>
  <si>
    <t/>
    <r>
      <rPr>
        <u/>
        <sz val="10.5"/>
        <color theme="10"/>
        <rFont val="Calibri"/>
        <family val="2"/>
      </rPr>
      <t>http://www.i-next.net</t>
    </r>
  </si>
  <si>
    <t/>
    <r>
      <rPr>
        <u/>
        <sz val="10.5"/>
        <color theme="10"/>
        <rFont val="Calibri"/>
        <family val="2"/>
      </rPr>
      <t>http://www.asiaticgroup.com.sg</t>
    </r>
  </si>
  <si>
    <t/>
    <r>
      <rPr>
        <u/>
        <sz val="10.5"/>
        <color theme="10"/>
        <rFont val="Calibri"/>
        <family val="2"/>
      </rPr>
      <t>techno@asiaticgroup.com.sg</t>
    </r>
  </si>
  <si>
    <t/>
    <r>
      <rPr>
        <u/>
        <sz val="10.5"/>
        <color theme="10"/>
        <rFont val="Calibri"/>
        <family val="2"/>
      </rPr>
      <t xml:space="preserve">CHOO SOON LEE</t>
    </r>
  </si>
  <si>
    <t/>
    <r>
      <rPr>
        <u/>
        <sz val="10.5"/>
        <color theme="10"/>
        <rFont val="Calibri"/>
        <family val="2"/>
      </rPr>
      <t>http://www.traderthailand.com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</si>
  <si>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其他,化工产品,家具,家居装饰品,家用电器,家用纺织品,玩具,玻璃工艺品,电子消费品及信息产品,电子电气产品,箱包,餐厨用具</t>
    </r>
  </si>
  <si>
    <t/>
    <r>
      <rPr>
        <u/>
        <sz val="10.5"/>
        <color theme="10"/>
        <rFont val="Calibri"/>
        <family val="2"/>
      </rPr>
      <t>bp@traderthailand.com</t>
    </r>
  </si>
  <si>
    <t/>
    <r>
      <rPr>
        <u/>
        <sz val="10.5"/>
        <color theme="10"/>
        <rFont val="Calibri"/>
        <family val="2"/>
      </rPr>
      <t xml:space="preserve">BESINESS PARTNER</t>
    </r>
  </si>
  <si>
    <t/>
    <r>
      <rPr>
        <u/>
        <sz val="10.5"/>
        <color theme="10"/>
        <rFont val="Calibri"/>
        <family val="2"/>
      </rPr>
      <t>http://www.inoksan.com.tr</t>
    </r>
  </si>
  <si>
    <t/>
    <r>
      <rPr>
        <u/>
        <sz val="10.5"/>
        <color theme="10"/>
        <rFont val="Calibri"/>
        <family val="2"/>
      </rPr>
      <t>dgulen@inoksan.com.tr</t>
    </r>
  </si>
  <si>
    <t/>
    <r>
      <rPr>
        <u/>
        <sz val="10.5"/>
        <color theme="10"/>
        <rFont val="Calibri"/>
        <family val="2"/>
      </rPr>
      <t xml:space="preserve">INOKSAN KITCHEN INDUSTRY &amp; TRADE</t>
    </r>
  </si>
  <si>
    <t/>
    <r>
      <rPr>
        <u/>
        <sz val="10.5"/>
        <color theme="10"/>
        <rFont val="Calibri"/>
        <family val="2"/>
      </rPr>
      <t>baraq-zb@inter.net</t>
    </r>
    <r>
      <t>.il</t>
    </r>
  </si>
  <si>
    <t/>
    <r>
      <rPr>
        <u/>
        <sz val="10.5"/>
        <color theme="10"/>
        <rFont val="Calibri"/>
        <family val="2"/>
      </rPr>
      <t xml:space="preserve">BARAQ Z B (1986) PLASTIC &amp; MARKETING</t>
    </r>
  </si>
  <si>
    <t/>
    <r>
      <rPr>
        <u/>
        <sz val="10.5"/>
        <color theme="10"/>
        <rFont val="Calibri"/>
        <family val="2"/>
      </rPr>
      <t>mickbrazel@bigpond.com.au</t>
    </r>
  </si>
  <si>
    <t/>
    <r>
      <rPr>
        <u/>
        <sz val="10.5"/>
        <color theme="10"/>
        <rFont val="Calibri"/>
        <family val="2"/>
      </rPr>
      <t>http://www.fivestarprofessional.com</t>
    </r>
  </si>
  <si>
    <t/>
    <r>
      <rPr>
        <u/>
        <sz val="10.5"/>
        <color theme="10"/>
        <rFont val="Calibri"/>
        <family val="2"/>
      </rPr>
      <t xml:space="preserve">5 STAR HOME EXECUTIVES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</si>
  <si>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化工产品,医药保健品及医疗器械,园林用品,大型机械及设备,家具,家居装饰品,家用电器,家用纺织品,工具,工艺陶瓷,建筑及装饰材料,服装饰物及配件,玩具,箱包,节日用品,钟表眼镜,鞋,食品,餐厨用具</t>
    </r>
  </si>
  <si>
    <t/>
    <r>
      <rPr>
        <u/>
        <sz val="10.5"/>
        <color theme="10"/>
        <rFont val="Calibri"/>
        <family val="2"/>
      </rPr>
      <t>janice_zh_115@netzero.net</t>
    </r>
  </si>
  <si>
    <t/>
    <r>
      <rPr>
        <u/>
        <sz val="10.5"/>
        <color theme="10"/>
        <rFont val="Calibri"/>
        <family val="2"/>
      </rPr>
      <t xml:space="preserve">J E Z INTERNATIONAL TRADING</t>
    </r>
  </si>
  <si>
    <t/>
    <r>
      <rPr>
        <u/>
        <sz val="10.5"/>
        <color theme="10"/>
        <rFont val="Calibri"/>
        <family val="2"/>
      </rPr>
      <t>http://www.vsnl.net.in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</si>
  <si>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五金,其他,办公文具,化工产品,家具,家居用品,家用电器,家用纺织品,工艺陶瓷,汽车配件,玩具,玻璃工艺品,电子消费品及信息产品,电子电气产品,礼品及赠品,鞋,食品,餐厨用具</t>
    </r>
  </si>
  <si>
    <t/>
    <r>
      <rPr>
        <u/>
        <sz val="10.5"/>
        <color theme="10"/>
        <rFont val="Calibri"/>
        <family val="2"/>
      </rPr>
      <t>alpscal@vsnl.net.in</t>
    </r>
  </si>
  <si>
    <t/>
    <r>
      <rPr>
        <u/>
        <sz val="10.5"/>
        <color theme="10"/>
        <rFont val="Calibri"/>
        <family val="2"/>
      </rPr>
      <t xml:space="preserve">DIVYA INTERNATIONAL</t>
    </r>
  </si>
  <si>
    <t/>
    <r>
      <rPr>
        <u/>
        <sz val="10.5"/>
        <color theme="10"/>
        <rFont val="Calibri"/>
        <family val="2"/>
      </rPr>
      <t xml:space="preserve">A B E COANEY CATERING EQUIPMENT</t>
    </r>
  </si>
  <si>
    <t/>
    <r>
      <rPr>
        <u/>
        <sz val="10.5"/>
        <color theme="10"/>
        <rFont val="Calibri"/>
        <family val="2"/>
      </rPr>
      <t>http://www.proventes.com</t>
    </r>
  </si>
  <si>
    <t/>
    <r>
      <rPr>
        <u/>
        <sz val="10.5"/>
        <color theme="10"/>
        <rFont val="Calibri"/>
        <family val="2"/>
      </rPr>
      <t>PROVENTES</t>
    </r>
  </si>
  <si>
    <t/>
    <r>
      <rPr>
        <u/>
        <sz val="10.5"/>
        <color theme="10"/>
        <rFont val="Calibri"/>
        <family val="2"/>
      </rPr>
      <t xml:space="preserve">BBN FASTNET (BRADFORD)</t>
    </r>
  </si>
  <si>
    <t/>
    <r>
      <rPr>
        <u/>
        <sz val="10.5"/>
        <color theme="10"/>
        <rFont val="Calibri"/>
        <family val="2"/>
      </rPr>
      <t>sales@bbn.co.uk</t>
    </r>
  </si>
  <si>
    <t/>
    <r>
      <rPr>
        <u/>
        <sz val="10.5"/>
        <color theme="10"/>
        <rFont val="Calibri"/>
        <family val="2"/>
      </rPr>
      <t>http://www.bbn.co.uk</t>
    </r>
  </si>
  <si>
    <t/>
    <r>
      <rPr>
        <u/>
        <sz val="10.5"/>
        <color theme="10"/>
        <rFont val="Calibri"/>
        <family val="2"/>
      </rPr>
      <t xml:space="preserve">BAKER S BEST / B E S T</t>
    </r>
  </si>
  <si>
    <t/>
    <r>
      <rPr>
        <u/>
        <sz val="10.5"/>
        <color theme="10"/>
        <rFont val="Calibri"/>
        <family val="2"/>
      </rPr>
      <t>info@bakersbestinc.com</t>
    </r>
  </si>
  <si>
    <t/>
    <r>
      <rPr>
        <u/>
        <sz val="10.5"/>
        <color theme="10"/>
        <rFont val="Calibri"/>
        <family val="2"/>
      </rPr>
      <t>http://www.bakersbestinc.com</t>
    </r>
  </si>
  <si>
    <t/>
    <r>
      <rPr>
        <u/>
        <sz val="10.5"/>
        <color theme="10"/>
        <rFont val="Calibri"/>
        <family val="2"/>
      </rPr>
      <t xml:space="preserve">P D MUTHI SHANI</t>
    </r>
  </si>
  <si>
    <t/>
    <r>
      <rPr>
        <u/>
        <sz val="10.5"/>
        <color theme="10"/>
        <rFont val="Calibri"/>
        <family val="2"/>
      </rPr>
      <t>http://www.abc.com.hk</t>
    </r>
  </si>
  <si>
    <t/>
    <r>
      <rPr>
        <u/>
        <sz val="10.5"/>
        <color theme="10"/>
        <rFont val="Calibri"/>
        <family val="2"/>
      </rPr>
      <t>ABC</t>
    </r>
  </si>
  <si>
    <t/>
    <r>
      <rPr>
        <u/>
        <sz val="10.5"/>
        <color theme="10"/>
        <rFont val="Calibri"/>
        <family val="2"/>
      </rPr>
      <t>abc@hotmail.com</t>
    </r>
  </si>
  <si>
    <t/>
    <r>
      <rPr>
        <u/>
        <sz val="10.5"/>
        <color theme="10"/>
        <rFont val="Calibri"/>
        <family val="2"/>
      </rPr>
      <t>http://www.fells.co.uk</t>
    </r>
  </si>
  <si>
    <t/>
    <r>
      <rPr>
        <u/>
        <sz val="10.5"/>
        <color theme="10"/>
        <rFont val="Calibri"/>
        <family val="2"/>
      </rPr>
      <t xml:space="preserve">J E FELLS AND SONS</t>
    </r>
  </si>
  <si>
    <t/>
    <r>
      <rPr>
        <u/>
        <sz val="10.5"/>
        <color theme="10"/>
        <rFont val="Calibri"/>
        <family val="2"/>
      </rPr>
      <t>ejmt@fells.co.uk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</si>
  <si>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五金,体育及旅游休闲用品,工艺陶瓷,箱包,铁石装饰品及户外水疗设施,鞋,食品,餐厨用具</t>
    </r>
  </si>
  <si>
    <t/>
    <r>
      <rPr>
        <u/>
        <sz val="10.5"/>
        <color theme="10"/>
        <rFont val="Calibri"/>
        <family val="2"/>
      </rPr>
      <t>http://www.bobendixen.dk</t>
    </r>
  </si>
  <si>
    <t/>
    <r>
      <rPr>
        <u/>
        <sz val="10.5"/>
        <color theme="10"/>
        <rFont val="Calibri"/>
        <family val="2"/>
      </rPr>
      <t xml:space="preserve">BO BENDIXEN GRAPHICS</t>
    </r>
  </si>
  <si>
    <t/>
    <r>
      <rPr>
        <u/>
        <sz val="10.5"/>
        <color theme="10"/>
        <rFont val="Calibri"/>
        <family val="2"/>
      </rPr>
      <t>bo@bobendixen.dk</t>
    </r>
  </si>
  <si>
    <t/>
    <r>
      <rPr>
        <u/>
        <sz val="10.5"/>
        <color theme="10"/>
        <rFont val="Calibri"/>
        <family val="2"/>
      </rPr>
      <t xml:space="preserve">POZZI GHISLANZONI</t>
    </r>
  </si>
  <si>
    <t/>
    <r>
      <rPr>
        <u/>
        <sz val="10.5"/>
        <color theme="10"/>
        <rFont val="Calibri"/>
        <family val="2"/>
      </rPr>
      <t>gpg@pozzighislanzoni.it</t>
    </r>
  </si>
  <si>
    <t/>
    <r>
      <rPr>
        <u/>
        <sz val="10.5"/>
        <color theme="10"/>
        <rFont val="Calibri"/>
        <family val="2"/>
      </rPr>
      <t>http://www.pozzighislanzoni.it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</si>
  <si>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体育及旅游休闲用品,其他,医药保健品及医疗器械,家具,家用电器,家用纺织品,工艺陶瓷,建筑及装饰材料,服装饰物及配件,箱包,餐厨用具</t>
    </r>
  </si>
  <si>
    <t/>
    <r>
      <rPr>
        <u/>
        <sz val="10.5"/>
        <color theme="10"/>
        <rFont val="Calibri"/>
        <family val="2"/>
      </rPr>
      <t>khnk152@batelco.com.bh</t>
    </r>
  </si>
  <si>
    <t/>
    <r>
      <rPr>
        <u/>
        <sz val="10.5"/>
        <color theme="10"/>
        <rFont val="Calibri"/>
        <family val="2"/>
      </rPr>
      <t xml:space="preserve">KUMAR S GROUP</t>
    </r>
  </si>
  <si>
    <t/>
    <r>
      <rPr>
        <u/>
        <sz val="10.5"/>
        <color theme="10"/>
        <rFont val="Calibri"/>
        <family val="2"/>
      </rPr>
      <t>http://www.romanowski-design.de</t>
    </r>
  </si>
  <si>
    <t/>
    <r>
      <rPr>
        <u/>
        <sz val="10.5"/>
        <color theme="10"/>
        <rFont val="Calibri"/>
        <family val="2"/>
      </rPr>
      <t>romanowski-design@t-online.de</t>
    </r>
  </si>
  <si>
    <t/>
    <r>
      <rPr>
        <u/>
        <sz val="10.5"/>
        <color theme="10"/>
        <rFont val="Calibri"/>
        <family val="2"/>
      </rPr>
      <t xml:space="preserve">ROMANOWSKI DESIGN</t>
    </r>
  </si>
  <si>
    <t/>
    <r>
      <rPr>
        <u/>
        <sz val="10.5"/>
        <color theme="10"/>
        <rFont val="Calibri"/>
        <family val="2"/>
      </rPr>
      <t>SKYRISE</t>
    </r>
  </si>
  <si>
    <t/>
    <r>
      <rPr>
        <u/>
        <sz val="10.5"/>
        <color theme="10"/>
        <rFont val="Calibri"/>
        <family val="2"/>
      </rPr>
      <t>harry@skyrise.com.ph</t>
    </r>
  </si>
  <si>
    <t/>
    <r>
      <rPr>
        <u/>
        <sz val="10.5"/>
        <color theme="10"/>
        <rFont val="Calibri"/>
        <family val="2"/>
      </rPr>
      <t>http://www.skyrise.com.ph</t>
    </r>
  </si>
  <si>
    <t/>
    <r>
      <rPr>
        <u/>
        <sz val="10.5"/>
        <color theme="10"/>
        <rFont val="Calibri"/>
        <family val="2"/>
      </rPr>
      <t>http://www.setrans.com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</si>
  <si>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五金,体育及旅游休闲用品,其他,家用纺织品,工艺陶瓷,玻璃工艺品,箱包,鞋,食品,餐厨用具</t>
    </r>
  </si>
  <si>
    <t/>
    <r>
      <rPr>
        <u/>
        <sz val="10.5"/>
        <color theme="10"/>
        <rFont val="Calibri"/>
        <family val="2"/>
      </rPr>
      <t>sefasoy@setrans.com</t>
    </r>
  </si>
  <si>
    <t/>
    <r>
      <rPr>
        <u/>
        <sz val="10.5"/>
        <color theme="10"/>
        <rFont val="Calibri"/>
        <family val="2"/>
      </rPr>
      <t xml:space="preserve">SETRANS INTERNATIONAL TRANSPORT</t>
    </r>
  </si>
  <si>
    <t/>
    <r>
      <rPr>
        <u/>
        <sz val="10.5"/>
        <color theme="10"/>
        <rFont val="Calibri"/>
        <family val="2"/>
      </rPr>
      <t xml:space="preserve">LUCAS FOODS (ASIA)</t>
    </r>
  </si>
  <si>
    <t/>
    <r>
      <rPr>
        <u/>
        <sz val="10.5"/>
        <color theme="10"/>
        <rFont val="Calibri"/>
        <family val="2"/>
      </rPr>
      <t>http://www.lucas.com.sg</t>
    </r>
  </si>
  <si>
    <t/>
    <r>
      <rPr>
        <u/>
        <sz val="10.5"/>
        <color theme="10"/>
        <rFont val="Calibri"/>
        <family val="2"/>
      </rPr>
      <t>henrywu@lucas.com.sg</t>
    </r>
  </si>
  <si>
    <t/>
    <r>
      <rPr>
        <u/>
        <sz val="10.5"/>
        <color theme="10"/>
        <rFont val="Calibri"/>
        <family val="2"/>
      </rPr>
      <t>http://www.higashi.com.cn</t>
    </r>
  </si>
  <si>
    <t/>
    <r>
      <rPr>
        <u/>
        <sz val="10.5"/>
        <color theme="10"/>
        <rFont val="Calibri"/>
        <family val="2"/>
      </rPr>
      <t>pollin@higashi.com.cn</t>
    </r>
  </si>
  <si>
    <t/>
    <r>
      <rPr>
        <u/>
        <sz val="10.5"/>
        <color theme="10"/>
        <rFont val="Calibri"/>
        <family val="2"/>
      </rPr>
      <t xml:space="preserve">HIGASHI(H K )CORPORATION</t>
    </r>
  </si>
  <si>
    <t/>
    <r>
      <rPr>
        <u/>
        <sz val="10.5"/>
        <color theme="10"/>
        <rFont val="Calibri"/>
        <family val="2"/>
      </rPr>
      <t>http://www.asianchoice.com.hk</t>
    </r>
  </si>
  <si>
    <t/>
    <r>
      <rPr>
        <u/>
        <sz val="10.5"/>
        <color theme="10"/>
        <rFont val="Calibri"/>
        <family val="2"/>
      </rPr>
      <t>asiamast@asianchoice.com.hk</t>
    </r>
  </si>
  <si>
    <t/>
    <r>
      <rPr>
        <u/>
        <sz val="10.5"/>
        <color theme="10"/>
        <rFont val="Calibri"/>
        <family val="2"/>
      </rPr>
      <t xml:space="preserve">ASIA CHOICE</t>
    </r>
  </si>
  <si>
    <t/>
    <r>
      <rPr>
        <u/>
        <sz val="10.5"/>
        <color theme="10"/>
        <rFont val="Calibri"/>
        <family val="2"/>
      </rPr>
      <t>SANTANI</t>
    </r>
  </si>
  <si>
    <t/>
    <r>
      <rPr>
        <u/>
        <sz val="10.5"/>
        <color theme="10"/>
        <rFont val="Calibri"/>
        <family val="2"/>
      </rPr>
      <t>amy_wu@iravo.com</t>
    </r>
  </si>
  <si>
    <t/>
    <r>
      <rPr>
        <u/>
        <sz val="10.5"/>
        <color theme="10"/>
        <rFont val="Calibri"/>
        <family val="2"/>
      </rPr>
      <t>http://www.iravo.com</t>
    </r>
  </si>
  <si>
    <t/>
    <r>
      <rPr>
        <u/>
        <sz val="10.5"/>
        <color theme="10"/>
        <rFont val="Calibri"/>
        <family val="2"/>
      </rPr>
      <t xml:space="preserve">A V O INTERNATIONAL</t>
    </r>
  </si>
  <si>
    <t/>
    <r>
      <rPr>
        <u/>
        <sz val="10.5"/>
        <color theme="10"/>
        <rFont val="Calibri"/>
        <family val="2"/>
      </rPr>
      <t xml:space="preserve">FENPORT TRADING</t>
    </r>
  </si>
  <si>
    <t/>
    <r>
      <rPr>
        <u/>
        <sz val="10.5"/>
        <color theme="10"/>
        <rFont val="Calibri"/>
        <family val="2"/>
      </rPr>
      <t>ming.y@virgin.net</t>
    </r>
  </si>
  <si>
    <t/>
    <r>
      <rPr>
        <u/>
        <sz val="10.5"/>
        <color theme="10"/>
        <rFont val="Calibri"/>
        <family val="2"/>
      </rPr>
      <t>muewler@bertrams.de</t>
    </r>
  </si>
  <si>
    <t/>
    <r>
      <rPr>
        <u/>
        <sz val="10.5"/>
        <color theme="10"/>
        <rFont val="Calibri"/>
        <family val="2"/>
      </rPr>
      <t>BERTRAMS</t>
    </r>
  </si>
  <si>
    <t/>
    <r>
      <rPr>
        <u/>
        <sz val="10.5"/>
        <color theme="10"/>
        <rFont val="Calibri"/>
        <family val="2"/>
      </rPr>
      <t>http://www.bertrams.de</t>
    </r>
  </si>
  <si>
    <t/>
    <r>
      <rPr>
        <u/>
        <sz val="10.5"/>
        <color theme="10"/>
        <rFont val="Calibri"/>
        <family val="2"/>
      </rPr>
      <t>aishin@luck.ocn.ne.jp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</si>
  <si>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个人护理用具,体育及旅游休闲用品,大型机械及设备,家具,家居装饰品,家用电器,工艺陶瓷,建筑及装饰材料,玻璃工艺品,铁石装饰品及户外水疗设施,餐厨用具</t>
    </r>
  </si>
  <si>
    <t/>
    <r>
      <rPr>
        <u/>
        <sz val="10.5"/>
        <color theme="10"/>
        <rFont val="Calibri"/>
        <family val="2"/>
      </rPr>
      <t>http://www.luck.ocn.ne.jp</t>
    </r>
  </si>
  <si>
    <t/>
    <r>
      <rPr>
        <u/>
        <sz val="10.5"/>
        <color theme="10"/>
        <rFont val="Calibri"/>
        <family val="2"/>
      </rPr>
      <t xml:space="preserve">ADVAN APPAREL</t>
    </r>
  </si>
  <si>
    <t/>
    <r>
      <rPr>
        <u/>
        <sz val="10.5"/>
        <color theme="10"/>
        <rFont val="Calibri"/>
        <family val="2"/>
      </rPr>
      <t xml:space="preserve">RIPLEY DEPARTMENT STORES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</si>
  <si>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体育及旅游休闲用品,其他,办公文具,医药保健品及医疗器械,家具,家用纺织品,工艺陶瓷,照明产品,玻璃工艺品,箱包,鞋,餐厨用具</t>
    </r>
  </si>
  <si>
    <t/>
    <r>
      <rPr>
        <u/>
        <sz val="10.5"/>
        <color theme="10"/>
        <rFont val="Calibri"/>
        <family val="2"/>
      </rPr>
      <t>bfernandez@ripley.com.pe</t>
    </r>
  </si>
  <si>
    <t/>
    <r>
      <rPr>
        <u/>
        <sz val="10.5"/>
        <color theme="10"/>
        <rFont val="Calibri"/>
        <family val="2"/>
      </rPr>
      <t>http://www.ripley.com.pe</t>
    </r>
  </si>
  <si>
    <t/>
    <r>
      <rPr>
        <u/>
        <sz val="10.5"/>
        <color theme="10"/>
        <rFont val="Calibri"/>
        <family val="2"/>
      </rPr>
      <t>http://www.pichk.com</t>
    </r>
  </si>
  <si>
    <t/>
    <r>
      <rPr>
        <u/>
        <sz val="10.5"/>
        <color theme="10"/>
        <rFont val="Calibri"/>
        <family val="2"/>
      </rPr>
      <t>info@pichk.com</t>
    </r>
  </si>
  <si>
    <t/>
    <r>
      <rPr>
        <u/>
        <sz val="10.5"/>
        <color theme="10"/>
        <rFont val="Calibri"/>
        <family val="2"/>
      </rPr>
      <t xml:space="preserve">PHOENIX IND</t>
    </r>
  </si>
  <si>
    <t/>
    <r>
      <rPr>
        <u/>
        <sz val="10.5"/>
        <color theme="10"/>
        <rFont val="Calibri"/>
        <family val="2"/>
      </rPr>
      <t xml:space="preserve">GIFTED LINES</t>
    </r>
  </si>
  <si>
    <t/>
    <r>
      <rPr>
        <u/>
        <sz val="10.5"/>
        <color theme="10"/>
        <rFont val="Calibri"/>
        <family val="2"/>
      </rPr>
      <t>http://www.aps.edu</t>
    </r>
  </si>
  <si>
    <t/>
    <r>
      <rPr>
        <u/>
        <sz val="10.5"/>
        <color theme="10"/>
        <rFont val="Calibri"/>
        <family val="2"/>
      </rPr>
      <t>advanceglory@yahoo.com</t>
    </r>
  </si>
  <si>
    <t/>
    <r>
      <rPr>
        <u/>
        <sz val="10.5"/>
        <color theme="10"/>
        <rFont val="Calibri"/>
        <family val="2"/>
      </rPr>
      <t xml:space="preserve">ADVANCE GLORY ENTERPRISES</t>
    </r>
  </si>
  <si>
    <t/>
    <r>
      <rPr>
        <u/>
        <sz val="10.5"/>
        <color theme="10"/>
        <rFont val="Calibri"/>
        <family val="2"/>
      </rPr>
      <t>http://www.dextelle.com</t>
    </r>
  </si>
  <si>
    <t/>
    <r>
      <rPr>
        <u/>
        <sz val="10.5"/>
        <color theme="10"/>
        <rFont val="Calibri"/>
        <family val="2"/>
      </rPr>
      <t xml:space="preserve">DEXTELLE INTERNATIONAL</t>
    </r>
  </si>
  <si>
    <t/>
    <r>
      <rPr>
        <u/>
        <sz val="10.5"/>
        <color theme="10"/>
        <rFont val="Calibri"/>
        <family val="2"/>
      </rPr>
      <t>richard@dextelle.com</t>
    </r>
  </si>
  <si>
    <t/>
    <r>
      <rPr>
        <u/>
        <sz val="10.5"/>
        <color theme="10"/>
        <rFont val="Calibri"/>
        <family val="2"/>
      </rPr>
      <t>arturo@mitzu.com</t>
    </r>
  </si>
  <si>
    <t/>
    <r>
      <rPr>
        <u/>
        <sz val="10.5"/>
        <color theme="10"/>
        <rFont val="Calibri"/>
        <family val="2"/>
      </rPr>
      <t xml:space="preserve">GRUPO COMRAP SA DE</t>
    </r>
  </si>
  <si>
    <t/>
    <r>
      <rPr>
        <u/>
        <sz val="10.5"/>
        <color theme="10"/>
        <rFont val="Calibri"/>
        <family val="2"/>
      </rPr>
      <t xml:space="preserve">DAN VENTURES</t>
    </r>
  </si>
  <si>
    <t/>
    <r>
      <rPr>
        <u/>
        <sz val="10.5"/>
        <color theme="10"/>
        <rFont val="Calibri"/>
        <family val="2"/>
      </rPr>
      <t>http://www.duckwall.com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</si>
  <si>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其他,家具,家居用品,家居装饰品,工艺陶瓷,玻璃工艺品,节日用品,鞋,餐厨用具</t>
    </r>
  </si>
  <si>
    <t/>
    <r>
      <rPr>
        <u/>
        <sz val="10.5"/>
        <color theme="10"/>
        <rFont val="Calibri"/>
        <family val="2"/>
      </rPr>
      <t>cbrussow@duckwall.com</t>
    </r>
  </si>
  <si>
    <t/>
    <r>
      <rPr>
        <u/>
        <sz val="10.5"/>
        <color theme="10"/>
        <rFont val="Calibri"/>
        <family val="2"/>
      </rPr>
      <t xml:space="preserve">DUCKWALL ALCO STORES</t>
    </r>
  </si>
  <si>
    <t/>
    <r>
      <rPr>
        <u/>
        <sz val="10.5"/>
        <color theme="10"/>
        <rFont val="Calibri"/>
        <family val="2"/>
      </rPr>
      <t xml:space="preserve">J&amp;Y ERADAT</t>
    </r>
  </si>
  <si>
    <t/>
    <r>
      <rPr>
        <u/>
        <sz val="10.5"/>
        <color theme="10"/>
        <rFont val="Calibri"/>
        <family val="2"/>
      </rPr>
      <t>lala8849@yahoo.com</t>
    </r>
  </si>
  <si>
    <t/>
    <r>
      <rPr>
        <u/>
        <sz val="10.5"/>
        <color theme="10"/>
        <rFont val="Calibri"/>
        <family val="2"/>
      </rPr>
      <t>hasanyaseen@hotmail.com</t>
    </r>
  </si>
  <si>
    <t/>
    <r>
      <rPr>
        <u/>
        <sz val="10.5"/>
        <color theme="10"/>
        <rFont val="Calibri"/>
        <family val="2"/>
      </rPr>
      <t xml:space="preserve">ATLANTA TRADING CENTER</t>
    </r>
  </si>
  <si>
    <t/>
    <r>
      <rPr>
        <u/>
        <sz val="10.5"/>
        <color theme="10"/>
        <rFont val="Calibri"/>
        <family val="2"/>
      </rPr>
      <t xml:space="preserve">NIKO S EXPORT &amp; IMPORT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</si>
  <si>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五金,体育及旅游休闲用品,其他,医药保健品及医疗器械,家用电器,家用纺织品,工具,工艺陶瓷,建筑及装饰材料,照明产品,鞋,餐厨用具</t>
    </r>
  </si>
  <si>
    <t/>
    <r>
      <rPr>
        <u/>
        <sz val="10.5"/>
        <color theme="10"/>
        <rFont val="Calibri"/>
        <family val="2"/>
      </rPr>
      <t>nikosintl@aol.com</t>
    </r>
  </si>
  <si>
    <t/>
    <r>
      <rPr>
        <u/>
        <sz val="10.5"/>
        <color theme="10"/>
        <rFont val="Calibri"/>
        <family val="2"/>
      </rPr>
      <t>http://www.ferrino.it</t>
    </r>
  </si>
  <si>
    <t/>
    <r>
      <rPr>
        <u/>
        <sz val="10.5"/>
        <color theme="10"/>
        <rFont val="Calibri"/>
        <family val="2"/>
      </rPr>
      <t>FERRINO</t>
    </r>
  </si>
  <si>
    <t/>
    <r>
      <rPr>
        <u/>
        <sz val="10.5"/>
        <color theme="10"/>
        <rFont val="Calibri"/>
        <family val="2"/>
      </rPr>
      <t>e.faletto@ferrino.it</t>
    </r>
  </si>
  <si>
    <t/>
    <r>
      <rPr>
        <u/>
        <sz val="10.5"/>
        <color theme="10"/>
        <rFont val="Calibri"/>
        <family val="2"/>
      </rPr>
      <t>boptist@kornet.net</t>
    </r>
  </si>
  <si>
    <t/>
    <r>
      <rPr>
        <u/>
        <sz val="10.5"/>
        <color theme="10"/>
        <rFont val="Calibri"/>
        <family val="2"/>
      </rPr>
      <t xml:space="preserve">SUNGJIN INTERNATIONAL</t>
    </r>
  </si>
  <si>
    <t/>
    <r>
      <rPr>
        <u/>
        <sz val="10.5"/>
        <color theme="10"/>
        <rFont val="Calibri"/>
        <family val="2"/>
      </rPr>
      <t>kanda@richell.co</t>
    </r>
    <r>
      <t>.jp</t>
    </r>
  </si>
  <si>
    <t/>
    <r>
      <rPr>
        <u/>
        <sz val="10.5"/>
        <color theme="10"/>
        <rFont val="Calibri"/>
        <family val="2"/>
      </rPr>
      <t>RICHELL</t>
    </r>
  </si>
  <si>
    <t/>
    <r>
      <rPr>
        <u/>
        <sz val="10.5"/>
        <color theme="10"/>
        <rFont val="Calibri"/>
        <family val="2"/>
      </rPr>
      <t>http://www.richell.co.jp</t>
    </r>
  </si>
  <si>
    <t/>
    <r>
      <rPr>
        <u/>
        <sz val="10.5"/>
        <color theme="10"/>
        <rFont val="Calibri"/>
        <family val="2"/>
      </rPr>
      <t xml:space="preserve">ROCKET KITCHEN GALLERY</t>
    </r>
  </si>
  <si>
    <t/>
    <r>
      <rPr>
        <u/>
        <sz val="10.5"/>
        <color theme="10"/>
        <rFont val="Calibri"/>
        <family val="2"/>
      </rPr>
      <t>rocketkitchens@yahoo.com</t>
    </r>
  </si>
  <si>
    <t/>
    <r>
      <rPr>
        <u/>
        <sz val="10.5"/>
        <color theme="10"/>
        <rFont val="Calibri"/>
        <family val="2"/>
      </rPr>
      <t>AVAX</t>
    </r>
  </si>
  <si>
    <t/>
    <r>
      <rPr>
        <u/>
        <sz val="10.5"/>
        <color theme="10"/>
        <rFont val="Calibri"/>
        <family val="2"/>
      </rPr>
      <t>http://www.avaxdeco.gr</t>
    </r>
  </si>
  <si>
    <t/>
    <r>
      <rPr>
        <u/>
        <sz val="10.5"/>
        <color theme="10"/>
        <rFont val="Calibri"/>
        <family val="2"/>
      </rPr>
      <t>avax@avaxdeco.gr</t>
    </r>
  </si>
  <si>
    <t/>
    <r>
      <rPr>
        <u/>
        <sz val="10.5"/>
        <color theme="10"/>
        <rFont val="Calibri"/>
        <family val="2"/>
      </rPr>
      <t xml:space="preserve">NZA FOOD &amp; TRADING</t>
    </r>
  </si>
  <si>
    <t/>
    <r>
      <rPr>
        <u/>
        <sz val="10.5"/>
        <color theme="10"/>
        <rFont val="Calibri"/>
        <family val="2"/>
      </rPr>
      <t xml:space="preserve">BAN HONG COMPANY (PTE)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</si>
  <si>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五金,体育及旅游休闲用品,其他,医药保健品及医疗器械,家具,家用电器,工艺陶瓷,玩具,电子电气产品,礼品及赠品,箱包,节日用品,鞋,餐厨用具</t>
    </r>
  </si>
  <si>
    <t/>
    <r>
      <rPr>
        <u/>
        <sz val="10.5"/>
        <color theme="10"/>
        <rFont val="Calibri"/>
        <family val="2"/>
      </rPr>
      <t xml:space="preserve">ORRS ENTERPRISE (H K )</t>
    </r>
  </si>
  <si>
    <t/>
    <r>
      <rPr>
        <u/>
        <sz val="10.5"/>
        <color theme="10"/>
        <rFont val="Calibri"/>
        <family val="2"/>
      </rPr>
      <t>orrsent@netvigator.com</t>
    </r>
  </si>
  <si>
    <t/>
    <r>
      <rPr>
        <u/>
        <sz val="10.5"/>
        <color theme="10"/>
        <rFont val="Calibri"/>
        <family val="2"/>
      </rPr>
      <t>francis.chow@dd-industries.com</t>
    </r>
  </si>
  <si>
    <t/>
    <r>
      <rPr>
        <u/>
        <sz val="10.5"/>
        <color theme="10"/>
        <rFont val="Calibri"/>
        <family val="2"/>
      </rPr>
      <t>http://www.dd-industries.com</t>
    </r>
  </si>
  <si>
    <t/>
    <r>
      <rPr>
        <u/>
        <sz val="10.5"/>
        <color theme="10"/>
        <rFont val="Calibri"/>
        <family val="2"/>
      </rPr>
      <t xml:space="preserve">D D INDUSTRIES</t>
    </r>
  </si>
  <si>
    <t/>
    <r>
      <rPr>
        <u/>
        <sz val="10.5"/>
        <color theme="10"/>
        <rFont val="Calibri"/>
        <family val="2"/>
      </rPr>
      <t>http://www.hotmail.com.hk</t>
    </r>
  </si>
  <si>
    <t/>
    <r>
      <rPr>
        <u/>
        <sz val="10.5"/>
        <color theme="10"/>
        <rFont val="Calibri"/>
        <family val="2"/>
      </rPr>
      <t>royalfashion@hotmail.com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</si>
  <si>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体育及旅游休闲用品,其他,医药保健品及医疗器械,家居用品,工艺陶瓷,建筑及装饰材料,服装饰物及配件,玩具,玻璃工艺品,食品,餐厨用具</t>
    </r>
  </si>
  <si>
    <t/>
    <r>
      <rPr>
        <u/>
        <sz val="10.5"/>
        <color theme="10"/>
        <rFont val="Calibri"/>
        <family val="2"/>
      </rPr>
      <t xml:space="preserve">ROYAL FASHION ACCESSORIES</t>
    </r>
  </si>
  <si>
    <t/>
    <r>
      <rPr>
        <u/>
        <sz val="10.5"/>
        <color theme="10"/>
        <rFont val="Calibri"/>
        <family val="2"/>
      </rPr>
      <t>info@tomtom.no</t>
    </r>
  </si>
  <si>
    <t/>
    <r>
      <rPr>
        <u/>
        <sz val="10.5"/>
        <color theme="10"/>
        <rFont val="Calibri"/>
        <family val="2"/>
      </rPr>
      <t>http://www.tomtom.no</t>
    </r>
  </si>
  <si>
    <t/>
    <r>
      <rPr>
        <u/>
        <sz val="10.5"/>
        <color theme="10"/>
        <rFont val="Calibri"/>
        <family val="2"/>
      </rPr>
      <t xml:space="preserve">TOMTOM REKLAMEPRODUKTER</t>
    </r>
  </si>
  <si>
    <t/>
    <r>
      <rPr>
        <u/>
        <sz val="10.5"/>
        <color theme="10"/>
        <rFont val="Calibri"/>
        <family val="2"/>
      </rPr>
      <t>david.morris@franke.com</t>
    </r>
  </si>
  <si>
    <t/>
    <r>
      <rPr>
        <u/>
        <sz val="10.5"/>
        <color theme="10"/>
        <rFont val="Calibri"/>
        <family val="2"/>
      </rPr>
      <t xml:space="preserve">FRANKE COMMERCIAL SYSTEMS</t>
    </r>
  </si>
  <si>
    <t/>
    <r>
      <rPr>
        <u/>
        <sz val="10.5"/>
        <color theme="10"/>
        <rFont val="Calibri"/>
        <family val="2"/>
      </rPr>
      <t>MEDIALLTECH</t>
    </r>
  </si>
  <si>
    <t/>
    <r>
      <rPr>
        <u/>
        <sz val="10.5"/>
        <color theme="10"/>
        <rFont val="Calibri"/>
        <family val="2"/>
      </rPr>
      <t>http://www.medialltech.com</t>
    </r>
  </si>
  <si>
    <t/>
    <r>
      <rPr>
        <u/>
        <sz val="10.5"/>
        <color theme="10"/>
        <rFont val="Calibri"/>
        <family val="2"/>
      </rPr>
      <t>mediallkr@hotmail.com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</si>
  <si>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个人护理用具,体育及旅游休闲用品,其他,医药保健品及医疗器械,家用电器,玻璃工艺品,餐厨用具</t>
    </r>
  </si>
  <si>
    <t/>
    <r>
      <rPr>
        <u/>
        <sz val="10.5"/>
        <color theme="10"/>
        <rFont val="Calibri"/>
        <family val="2"/>
      </rPr>
      <t>http://www.idealhomerange.com</t>
    </r>
  </si>
  <si>
    <t/>
    <r>
      <rPr>
        <u/>
        <sz val="10.5"/>
        <color theme="10"/>
        <rFont val="Calibri"/>
        <family val="2"/>
      </rPr>
      <t>info.ihr@t-online.de</t>
    </r>
  </si>
  <si>
    <t/>
    <r>
      <rPr>
        <u/>
        <sz val="10.5"/>
        <color theme="10"/>
        <rFont val="Calibri"/>
        <family val="2"/>
      </rPr>
      <t xml:space="preserve">IHR IDEAL HOME RANGE</t>
    </r>
  </si>
  <si>
    <t/>
    <r>
      <rPr>
        <u/>
        <sz val="10.5"/>
        <color theme="10"/>
        <rFont val="Calibri"/>
        <family val="2"/>
      </rPr>
      <t>malhexpo@ndf.vsnl.net.in</t>
    </r>
  </si>
  <si>
    <t/>
    <r>
      <rPr>
        <u/>
        <sz val="10.5"/>
        <color theme="10"/>
        <rFont val="Calibri"/>
        <family val="2"/>
      </rPr>
      <t xml:space="preserve">MALBOTRA HANDICRAFTS</t>
    </r>
  </si>
  <si>
    <t/>
    <r>
      <rPr>
        <u/>
        <sz val="10.5"/>
        <color theme="10"/>
        <rFont val="Calibri"/>
        <family val="2"/>
      </rPr>
      <t xml:space="preserve">MEDIA TECHNOLOGY</t>
    </r>
  </si>
  <si>
    <t/>
    <r>
      <rPr>
        <u/>
        <sz val="10.5"/>
        <color theme="10"/>
        <rFont val="Calibri"/>
        <family val="2"/>
      </rPr>
      <t>dzunghd@trithuc.net</t>
    </r>
  </si>
  <si>
    <t/>
    <r>
      <rPr>
        <u/>
        <sz val="10.5"/>
        <color theme="10"/>
        <rFont val="Calibri"/>
        <family val="2"/>
      </rPr>
      <t>http://www.trithuc.net</t>
    </r>
  </si>
  <si>
    <t/>
    <r>
      <rPr>
        <u/>
        <sz val="10.5"/>
        <color theme="10"/>
        <rFont val="Calibri"/>
        <family val="2"/>
      </rPr>
      <t xml:space="preserve">BILAL TRADERS</t>
    </r>
  </si>
  <si>
    <t/>
    <r>
      <rPr>
        <u/>
        <sz val="10.5"/>
        <color theme="10"/>
        <rFont val="Calibri"/>
        <family val="2"/>
      </rPr>
      <t>http://www.bilaltraders.com</t>
    </r>
  </si>
  <si>
    <t/>
    <r>
      <rPr>
        <u/>
        <sz val="10.5"/>
        <color theme="10"/>
        <rFont val="Calibri"/>
        <family val="2"/>
      </rPr>
      <t>altafpanja@hotmail.com</t>
    </r>
  </si>
  <si>
    <t/>
    <r>
      <rPr>
        <u/>
        <sz val="10.5"/>
        <color theme="10"/>
        <rFont val="Calibri"/>
        <family val="2"/>
      </rPr>
      <t xml:space="preserve">BASTIDE ET COMPAGNIE</t>
    </r>
  </si>
  <si>
    <t/>
    <r>
      <rPr>
        <u/>
        <sz val="10.5"/>
        <color theme="10"/>
        <rFont val="Calibri"/>
        <family val="2"/>
      </rPr>
      <t>http://www.bastide.fr</t>
    </r>
  </si>
  <si>
    <t/>
    <r>
      <rPr>
        <u/>
        <sz val="10.5"/>
        <color theme="10"/>
        <rFont val="Calibri"/>
        <family val="2"/>
      </rPr>
      <t>bastide@bastide.fr</t>
    </r>
  </si>
  <si>
    <t/>
    <r>
      <rPr>
        <u/>
        <sz val="10.5"/>
        <color theme="10"/>
        <rFont val="Calibri"/>
        <family val="2"/>
      </rPr>
      <t xml:space="preserve">NEW CHAND NARENDAR KUMAR</t>
    </r>
  </si>
  <si>
    <t/>
    <r>
      <rPr>
        <u/>
        <sz val="10.5"/>
        <color theme="10"/>
        <rFont val="Calibri"/>
        <family val="2"/>
      </rPr>
      <t>nonk_anil@yahoo.com</t>
    </r>
  </si>
  <si>
    <t/>
    <r>
      <rPr>
        <u/>
        <sz val="10.5"/>
        <color theme="10"/>
        <rFont val="Calibri"/>
        <family val="2"/>
      </rPr>
      <t xml:space="preserve">ALANKAR PACKERS</t>
    </r>
  </si>
  <si>
    <t/>
    <r>
      <rPr>
        <u/>
        <sz val="10.5"/>
        <color theme="10"/>
        <rFont val="Calibri"/>
        <family val="2"/>
      </rPr>
      <t xml:space="preserve">ALPS WIRE ROPE</t>
    </r>
  </si>
  <si>
    <t/>
    <r>
      <rPr>
        <u/>
        <sz val="10.5"/>
        <color theme="10"/>
        <rFont val="Calibri"/>
        <family val="2"/>
      </rPr>
      <t>http://www.alpswirerope.com</t>
    </r>
  </si>
  <si>
    <t/>
    <r>
      <rPr>
        <u/>
        <sz val="10.5"/>
        <color theme="10"/>
        <rFont val="Calibri"/>
        <family val="2"/>
      </rPr>
      <t>alpswire@msn.com</t>
    </r>
  </si>
  <si>
    <t/>
    <r>
      <rPr>
        <u/>
        <sz val="10.5"/>
        <color theme="10"/>
        <rFont val="Calibri"/>
        <family val="2"/>
      </rPr>
      <t xml:space="preserve">RABCO FOODSERVICE</t>
    </r>
  </si>
  <si>
    <t/>
    <r>
      <rPr>
        <u/>
        <sz val="10.5"/>
        <color theme="10"/>
        <rFont val="Calibri"/>
        <family val="2"/>
      </rPr>
      <t>http://www.rabcofoodservice.com</t>
    </r>
  </si>
  <si>
    <t/>
    <r>
      <rPr>
        <u/>
        <sz val="10.5"/>
        <color theme="10"/>
        <rFont val="Calibri"/>
        <family val="2"/>
      </rPr>
      <t>http://www.flatware.ru</t>
    </r>
  </si>
  <si>
    <t/>
    <r>
      <rPr>
        <u/>
        <sz val="10.5"/>
        <color theme="10"/>
        <rFont val="Calibri"/>
        <family val="2"/>
      </rPr>
      <t xml:space="preserve">KREDO TRADE</t>
    </r>
  </si>
  <si>
    <t/>
    <r>
      <rPr>
        <u/>
        <sz val="10.5"/>
        <color theme="10"/>
        <rFont val="Calibri"/>
        <family val="2"/>
      </rPr>
      <t>vevevich@dol.ru</t>
    </r>
  </si>
  <si>
    <t/>
    <r>
      <rPr>
        <u/>
        <sz val="10.5"/>
        <color theme="10"/>
        <rFont val="Calibri"/>
        <family val="2"/>
      </rPr>
      <t xml:space="preserve">AGROLOGIC SDN</t>
    </r>
  </si>
  <si>
    <t/>
    <r>
      <rPr>
        <u/>
        <sz val="10.5"/>
        <color theme="10"/>
        <rFont val="Calibri"/>
        <family val="2"/>
      </rPr>
      <t>agrolog@pd.jaring.my</t>
    </r>
  </si>
  <si>
    <t/>
    <r>
      <rPr>
        <u/>
        <sz val="10.5"/>
        <color theme="10"/>
        <rFont val="Calibri"/>
        <family val="2"/>
      </rPr>
      <t>keywood@ms13.hinet.net</t>
    </r>
  </si>
  <si>
    <t/>
    <r>
      <rPr>
        <u/>
        <sz val="10.5"/>
        <color theme="10"/>
        <rFont val="Calibri"/>
        <family val="2"/>
      </rPr>
      <t xml:space="preserve">KEYWOOD INTERNATIONAL</t>
    </r>
  </si>
  <si>
    <t/>
    <r>
      <rPr>
        <u/>
        <sz val="10.5"/>
        <color theme="10"/>
        <rFont val="Calibri"/>
        <family val="2"/>
      </rPr>
      <t>BERUVI</t>
    </r>
  </si>
  <si>
    <t/>
    <r>
      <rPr>
        <u/>
        <sz val="10.5"/>
        <color theme="10"/>
        <rFont val="Calibri"/>
        <family val="2"/>
      </rPr>
      <t xml:space="preserve">HIP FUNG IND</t>
    </r>
  </si>
  <si>
    <t/>
    <r>
      <rPr>
        <u/>
        <sz val="10.5"/>
        <color theme="10"/>
        <rFont val="Calibri"/>
        <family val="2"/>
      </rPr>
      <t>hfindco1@netvigator.com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</si>
  <si>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五金,体育及旅游休闲用品,其他,办公文具,化工产品,卫浴设备,家具,家居用品,家用电器,工具,玻璃工艺品,电子电气产品,箱包,鞋,食品,餐厨用具</t>
    </r>
  </si>
  <si>
    <t/>
    <r>
      <rPr>
        <u/>
        <sz val="10.5"/>
        <color theme="10"/>
        <rFont val="Calibri"/>
        <family val="2"/>
      </rPr>
      <t>afourlegnie@nordnet.fr</t>
    </r>
  </si>
  <si>
    <t/>
    <r>
      <rPr>
        <u/>
        <sz val="10.5"/>
        <color theme="10"/>
        <rFont val="Calibri"/>
        <family val="2"/>
      </rPr>
      <t xml:space="preserve">BRASSERIE SAINT SYLVESTRE</t>
    </r>
  </si>
  <si>
    <t/>
    <r>
      <rPr>
        <u/>
        <sz val="10.5"/>
        <color theme="10"/>
        <rFont val="Calibri"/>
        <family val="2"/>
      </rPr>
      <t>http://www.nordnet.fr</t>
    </r>
  </si>
  <si>
    <t/>
    <r>
      <rPr>
        <u/>
        <sz val="10.5"/>
        <color theme="10"/>
        <rFont val="Calibri"/>
        <family val="2"/>
      </rPr>
      <t>pitjin@tm.net.my</t>
    </r>
  </si>
  <si>
    <t/>
    <r>
      <rPr>
        <u/>
        <sz val="10.5"/>
        <color theme="10"/>
        <rFont val="Calibri"/>
        <family val="2"/>
      </rPr>
      <t xml:space="preserve">CHAU SUI TECK SDN</t>
    </r>
  </si>
  <si>
    <t/>
    <r>
      <rPr>
        <u/>
        <sz val="10.5"/>
        <color theme="10"/>
        <rFont val="Calibri"/>
        <family val="2"/>
      </rPr>
      <t xml:space="preserve">THE STRATA GROUP</t>
    </r>
  </si>
  <si>
    <t/>
    <r>
      <rPr>
        <u/>
        <sz val="10.5"/>
        <color theme="10"/>
        <rFont val="Calibri"/>
        <family val="2"/>
      </rPr>
      <t>http://www.stratagroup.com</t>
    </r>
  </si>
  <si>
    <t/>
    <r>
      <rPr>
        <u/>
        <sz val="10.5"/>
        <color theme="10"/>
        <rFont val="Calibri"/>
        <family val="2"/>
      </rPr>
      <t>stratagroup@att.net</t>
    </r>
  </si>
  <si>
    <t/>
    <r>
      <rPr>
        <u/>
        <sz val="10.5"/>
        <color theme="10"/>
        <rFont val="Calibri"/>
        <family val="2"/>
      </rPr>
      <t>shawn@oshinimport.com</t>
    </r>
  </si>
  <si>
    <t/>
    <r>
      <rPr>
        <u/>
        <sz val="10.5"/>
        <color theme="10"/>
        <rFont val="Calibri"/>
        <family val="2"/>
      </rPr>
      <t xml:space="preserve">OSHIN IMPORTERS</t>
    </r>
  </si>
  <si>
    <t/>
    <r>
      <rPr>
        <u/>
        <sz val="10.5"/>
        <color theme="10"/>
        <rFont val="Calibri"/>
        <family val="2"/>
      </rPr>
      <t>http://www.oshinimport.com</t>
    </r>
  </si>
  <si>
    <t/>
    <r>
      <rPr>
        <u/>
        <sz val="10.5"/>
        <color theme="10"/>
        <rFont val="Calibri"/>
        <family val="2"/>
      </rPr>
      <t>LUTET</t>
    </r>
  </si>
  <si>
    <t/>
    <r>
      <rPr>
        <u/>
        <sz val="10.5"/>
        <color theme="10"/>
        <rFont val="Calibri"/>
        <family val="2"/>
      </rPr>
      <t>http://www.lutet.com</t>
    </r>
  </si>
  <si>
    <t/>
    <r>
      <rPr>
        <u/>
        <sz val="10.5"/>
        <color theme="10"/>
        <rFont val="Calibri"/>
        <family val="2"/>
      </rPr>
      <t>zoe@lutet.com</t>
    </r>
  </si>
  <si>
    <t/>
    <r>
      <rPr>
        <u/>
        <sz val="10.5"/>
        <color theme="10"/>
        <rFont val="Calibri"/>
        <family val="2"/>
      </rPr>
      <t>bladesage@bladeshoppe.com</t>
    </r>
  </si>
  <si>
    <t/>
    <r>
      <rPr>
        <u/>
        <sz val="10.5"/>
        <color theme="10"/>
        <rFont val="Calibri"/>
        <family val="2"/>
      </rPr>
      <t>http://www.bladeshoppe.com</t>
    </r>
  </si>
  <si>
    <t/>
    <r>
      <rPr>
        <u/>
        <sz val="10.5"/>
        <color theme="10"/>
        <rFont val="Calibri"/>
        <family val="2"/>
      </rPr>
      <t xml:space="preserve">THE BLADE SHOPPE</t>
    </r>
  </si>
  <si>
    <t/>
    <r>
      <rPr>
        <u/>
        <sz val="10.5"/>
        <color theme="10"/>
        <rFont val="Calibri"/>
        <family val="2"/>
      </rPr>
      <t>http://www.cadro.de</t>
    </r>
  </si>
  <si>
    <t/>
    <r>
      <rPr>
        <u/>
        <sz val="10.5"/>
        <color theme="10"/>
        <rFont val="Calibri"/>
        <family val="2"/>
      </rPr>
      <t>info@cadro.de</t>
    </r>
  </si>
  <si>
    <t/>
    <r>
      <rPr>
        <u/>
        <sz val="10.5"/>
        <color theme="10"/>
        <rFont val="Calibri"/>
        <family val="2"/>
      </rPr>
      <t>CADRO</t>
    </r>
  </si>
  <si>
    <t/>
    <r>
      <rPr>
        <u/>
        <sz val="10.5"/>
        <color theme="10"/>
        <rFont val="Calibri"/>
        <family val="2"/>
      </rPr>
      <t xml:space="preserve">EUROPACIFIC CORPORATION BEIJING REPRESENTATIVE</t>
    </r>
  </si>
  <si>
    <t/>
    <r>
      <rPr>
        <u/>
        <sz val="10.5"/>
        <color theme="10"/>
        <rFont val="Calibri"/>
        <family val="2"/>
      </rPr>
      <t>amyma@europacific.cn</t>
    </r>
  </si>
  <si>
    <t/>
    <r>
      <rPr>
        <u/>
        <sz val="10.5"/>
        <color theme="10"/>
        <rFont val="Calibri"/>
        <family val="2"/>
      </rPr>
      <t>http://www.europacific.cn</t>
    </r>
  </si>
  <si>
    <t/>
    <r>
      <rPr>
        <u/>
        <sz val="10.5"/>
        <color theme="10"/>
        <rFont val="Calibri"/>
        <family val="2"/>
      </rPr>
      <t>gasuca@cantv.net</t>
    </r>
  </si>
  <si>
    <t/>
    <r>
      <rPr>
        <u/>
        <sz val="10.5"/>
        <color theme="10"/>
        <rFont val="Calibri"/>
        <family val="2"/>
      </rPr>
      <t xml:space="preserve">DISTRIBUIDORA GASU</t>
    </r>
  </si>
  <si>
    <t/>
    <r>
      <rPr>
        <u/>
        <sz val="10.5"/>
        <color theme="10"/>
        <rFont val="Calibri"/>
        <family val="2"/>
      </rPr>
      <t>oferadiv@inter.net</t>
    </r>
    <r>
      <t>.il</t>
    </r>
  </si>
  <si>
    <t/>
    <r>
      <rPr>
        <u/>
        <sz val="10.5"/>
        <color theme="10"/>
        <rFont val="Calibri"/>
        <family val="2"/>
      </rPr>
      <t xml:space="preserve">AHRON MAPOT</t>
    </r>
  </si>
  <si>
    <t/>
    <r>
      <rPr>
        <u/>
        <sz val="10.5"/>
        <color theme="10"/>
        <rFont val="Calibri"/>
        <family val="2"/>
      </rPr>
      <t>BASK</t>
    </r>
  </si>
  <si>
    <t/>
    <r>
      <rPr>
        <u/>
        <sz val="10.5"/>
        <color theme="10"/>
        <rFont val="Calibri"/>
        <family val="2"/>
      </rPr>
      <t>aalight@asiaaccess.net</t>
    </r>
    <r>
      <t>.th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</si>
  <si>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个人护理用具,五金,其他,化工产品,医药保健品及医疗器械,卫浴设备,大型机械及设备,家具,家居装饰品,家用电器,家用纺织品,汽车配件,照明产品,玩具,玻璃工艺品,电子电气产品,食品,餐厨用具</t>
    </r>
  </si>
  <si>
    <t/>
    <r>
      <rPr>
        <u/>
        <sz val="10.5"/>
        <color theme="10"/>
        <rFont val="Calibri"/>
        <family val="2"/>
      </rPr>
      <t>http://www.asiaaccess.net.th</t>
    </r>
  </si>
  <si>
    <t/>
    <r>
      <rPr>
        <u/>
        <sz val="10.5"/>
        <color theme="10"/>
        <rFont val="Calibri"/>
        <family val="2"/>
      </rPr>
      <t>bonnyeze@yahoo.com</t>
    </r>
  </si>
  <si>
    <t/>
    <r>
      <rPr>
        <u/>
        <sz val="10.5"/>
        <color theme="10"/>
        <rFont val="Calibri"/>
        <family val="2"/>
      </rPr>
      <t xml:space="preserve">BONNEK INT NIG</t>
    </r>
  </si>
  <si>
    <t/>
    <r>
      <rPr>
        <u/>
        <sz val="10.5"/>
        <color theme="10"/>
        <rFont val="Calibri"/>
        <family val="2"/>
      </rPr>
      <t xml:space="preserve">KHALED ALMOBARAK</t>
    </r>
  </si>
  <si>
    <t/>
    <r>
      <rPr>
        <u/>
        <sz val="10.5"/>
        <color theme="10"/>
        <rFont val="Calibri"/>
        <family val="2"/>
      </rPr>
      <t>khaled.mobarak@hotmail.com</t>
    </r>
  </si>
  <si>
    <t/>
    <r>
      <rPr>
        <u/>
        <sz val="10.5"/>
        <color theme="10"/>
        <rFont val="Calibri"/>
        <family val="2"/>
      </rPr>
      <t xml:space="preserve">OOTO UKICHI SHOTEN</t>
    </r>
  </si>
  <si>
    <t/>
    <r>
      <rPr>
        <u/>
        <sz val="10.5"/>
        <color theme="10"/>
        <rFont val="Calibri"/>
        <family val="2"/>
      </rPr>
      <t>http://www.bardwilhome.com</t>
    </r>
  </si>
  <si>
    <t/>
    <r>
      <rPr>
        <u/>
        <sz val="10.5"/>
        <color theme="10"/>
        <rFont val="Calibri"/>
        <family val="2"/>
      </rPr>
      <t xml:space="preserve">BARDWIL INDUSTRIES</t>
    </r>
  </si>
  <si>
    <t/>
    <r>
      <rPr>
        <u/>
        <sz val="10.5"/>
        <color theme="10"/>
        <rFont val="Calibri"/>
        <family val="2"/>
      </rPr>
      <t>cvl@fmcg-trades.com</t>
    </r>
  </si>
  <si>
    <t/>
    <r>
      <rPr>
        <u/>
        <sz val="10.5"/>
        <color theme="10"/>
        <rFont val="Calibri"/>
        <family val="2"/>
      </rPr>
      <t xml:space="preserve">BEST VALUE SOURCING</t>
    </r>
  </si>
  <si>
    <t/>
    <r>
      <rPr>
        <u/>
        <sz val="10.5"/>
        <color theme="10"/>
        <rFont val="Calibri"/>
        <family val="2"/>
      </rPr>
      <t>http://www.fmcg-trades.com</t>
    </r>
  </si>
  <si>
    <t/>
    <r>
      <rPr>
        <u/>
        <sz val="10.5"/>
        <color theme="10"/>
        <rFont val="Calibri"/>
        <family val="2"/>
      </rPr>
      <t>http://www.intercreta.gr</t>
    </r>
  </si>
  <si>
    <t/>
    <r>
      <rPr>
        <u/>
        <sz val="10.5"/>
        <color theme="10"/>
        <rFont val="Calibri"/>
        <family val="2"/>
      </rPr>
      <t>dimitris@intercreta.gr</t>
    </r>
  </si>
  <si>
    <t/>
    <r>
      <rPr>
        <u/>
        <sz val="10.5"/>
        <color theme="10"/>
        <rFont val="Calibri"/>
        <family val="2"/>
      </rPr>
      <t xml:space="preserve">G &amp; D KOUKOULAKIS BROS</t>
    </r>
  </si>
  <si>
    <t/>
    <r>
      <rPr>
        <u/>
        <sz val="10.5"/>
        <color theme="10"/>
        <rFont val="Calibri"/>
        <family val="2"/>
      </rPr>
      <t xml:space="preserve">OUR LITTLE SHOP</t>
    </r>
  </si>
  <si>
    <t/>
    <r>
      <rPr>
        <u/>
        <sz val="10.5"/>
        <color theme="10"/>
        <rFont val="Calibri"/>
        <family val="2"/>
      </rPr>
      <t>info@ourlittleshop.com</t>
    </r>
  </si>
  <si>
    <t/>
    <r>
      <rPr>
        <u/>
        <sz val="10.5"/>
        <color theme="10"/>
        <rFont val="Calibri"/>
        <family val="2"/>
      </rPr>
      <t>http://www.ourlittleshop.com</t>
    </r>
  </si>
  <si>
    <t/>
    <r>
      <rPr>
        <u/>
        <sz val="10.5"/>
        <color theme="10"/>
        <rFont val="Calibri"/>
        <family val="2"/>
      </rPr>
      <t xml:space="preserve">OLD LINE</t>
    </r>
  </si>
  <si>
    <t/>
    <r>
      <rPr>
        <u/>
        <sz val="10.5"/>
        <color theme="10"/>
        <rFont val="Calibri"/>
        <family val="2"/>
      </rPr>
      <t>http://www.oldline.it</t>
    </r>
  </si>
  <si>
    <t/>
    <r>
      <rPr>
        <u/>
        <sz val="10.5"/>
        <color theme="10"/>
        <rFont val="Calibri"/>
        <family val="2"/>
      </rPr>
      <t xml:space="preserve">FRUTA PAO ARTE E DECORACAO</t>
    </r>
  </si>
  <si>
    <t/>
    <r>
      <rPr>
        <u/>
        <sz val="10.5"/>
        <color theme="10"/>
        <rFont val="Calibri"/>
        <family val="2"/>
      </rPr>
      <t>frutapao@mail.telepac.pt</t>
    </r>
  </si>
  <si>
    <t/>
    <r>
      <rPr>
        <u/>
        <sz val="10.5"/>
        <color theme="10"/>
        <rFont val="Calibri"/>
        <family val="2"/>
      </rPr>
      <t xml:space="preserve">ALADDIN INDUSTRIES</t>
    </r>
  </si>
  <si>
    <t/>
    <r>
      <rPr>
        <u/>
        <sz val="10.5"/>
        <color theme="10"/>
        <rFont val="Calibri"/>
        <family val="2"/>
      </rPr>
      <t>sales@aladdineurope.co.uk</t>
    </r>
  </si>
  <si>
    <t/>
    <r>
      <rPr>
        <u/>
        <sz val="10.5"/>
        <color theme="10"/>
        <rFont val="Calibri"/>
        <family val="2"/>
      </rPr>
      <t>http://www.aladdineurope.co.uk</t>
    </r>
  </si>
  <si>
    <t/>
    <r>
      <rPr>
        <u/>
        <sz val="10.5"/>
        <color theme="10"/>
        <rFont val="Calibri"/>
        <family val="2"/>
      </rPr>
      <t>marcillesa@wanadoo.fr</t>
    </r>
  </si>
  <si>
    <t/>
    <r>
      <rPr>
        <u/>
        <sz val="10.5"/>
        <color theme="10"/>
        <rFont val="Calibri"/>
        <family val="2"/>
      </rPr>
      <t>MARCILLE</t>
    </r>
  </si>
  <si>
    <t/>
    <r>
      <rPr>
        <u/>
        <sz val="10.5"/>
        <color theme="10"/>
        <rFont val="Calibri"/>
        <family val="2"/>
      </rPr>
      <t>http://www.marcille-sa.com</t>
    </r>
  </si>
  <si>
    <t/>
    <r>
      <rPr>
        <u/>
        <sz val="10.5"/>
        <color theme="10"/>
        <rFont val="Calibri"/>
        <family val="2"/>
      </rPr>
      <t>info@macyscanbies.com</t>
    </r>
  </si>
  <si>
    <t/>
    <r>
      <rPr>
        <u/>
        <sz val="10.5"/>
        <color theme="10"/>
        <rFont val="Calibri"/>
        <family val="2"/>
      </rPr>
      <t xml:space="preserve">TIN YUET FAST FOOD</t>
    </r>
  </si>
  <si>
    <t/>
    <r>
      <rPr>
        <u/>
        <sz val="10.5"/>
        <color theme="10"/>
        <rFont val="Calibri"/>
        <family val="2"/>
      </rPr>
      <t>http://www.macyscanbies.com</t>
    </r>
  </si>
  <si>
    <t/>
    <r>
      <rPr>
        <u/>
        <sz val="10.5"/>
        <color theme="10"/>
        <rFont val="Calibri"/>
        <family val="2"/>
      </rPr>
      <t>http://www.granddistribution.net</t>
    </r>
  </si>
  <si>
    <t/>
    <r>
      <rPr>
        <u/>
        <sz val="10.5"/>
        <color theme="10"/>
        <rFont val="Calibri"/>
        <family val="2"/>
      </rPr>
      <t>billyling2001@yahoo.com</t>
    </r>
  </si>
  <si>
    <t/>
    <r>
      <rPr>
        <u/>
        <sz val="10.5"/>
        <color theme="10"/>
        <rFont val="Calibri"/>
        <family val="2"/>
      </rPr>
      <t xml:space="preserve">GRAND DISTRIBUTION</t>
    </r>
  </si>
  <si>
    <t/>
    <r>
      <rPr>
        <u/>
        <sz val="10.5"/>
        <color theme="10"/>
        <rFont val="Calibri"/>
        <family val="2"/>
      </rPr>
      <t xml:space="preserve">SAGET FRANCOISE</t>
    </r>
  </si>
  <si>
    <t/>
    <r>
      <rPr>
        <u/>
        <sz val="10.5"/>
        <color theme="10"/>
        <rFont val="Calibri"/>
        <family val="2"/>
      </rPr>
      <t>BORSTLAP</t>
    </r>
  </si>
  <si>
    <t/>
    <r>
      <rPr>
        <u/>
        <sz val="10.5"/>
        <color theme="10"/>
        <rFont val="Calibri"/>
        <family val="2"/>
      </rPr>
      <t>sales@borstlap.com</t>
    </r>
  </si>
  <si>
    <t/>
    <r>
      <rPr>
        <u/>
        <sz val="10.5"/>
        <color theme="10"/>
        <rFont val="Calibri"/>
        <family val="2"/>
      </rPr>
      <t>http://www.borstlap.com</t>
    </r>
  </si>
  <si>
    <t/>
    <r>
      <rPr>
        <u/>
        <sz val="10.5"/>
        <color theme="10"/>
        <rFont val="Calibri"/>
        <family val="2"/>
      </rPr>
      <t>http://www.sefama.fr</t>
    </r>
  </si>
  <si>
    <t/>
    <r>
      <rPr>
        <u/>
        <sz val="10.5"/>
        <color theme="10"/>
        <rFont val="Calibri"/>
        <family val="2"/>
      </rPr>
      <t>ddumas@sefama.fr</t>
    </r>
  </si>
  <si>
    <t/>
    <r>
      <rPr>
        <u/>
        <sz val="10.5"/>
        <color theme="10"/>
        <rFont val="Calibri"/>
        <family val="2"/>
      </rPr>
      <t xml:space="preserve">SEFAMA INTERNATIONAL</t>
    </r>
  </si>
  <si>
    <t/>
    <r>
      <rPr>
        <u/>
        <sz val="10.5"/>
        <color theme="10"/>
        <rFont val="Calibri"/>
        <family val="2"/>
      </rPr>
      <t>http://www.hts.com</t>
    </r>
  </si>
  <si>
    <t/>
    <r>
      <rPr>
        <u/>
        <sz val="10.5"/>
        <color theme="10"/>
        <rFont val="Calibri"/>
        <family val="2"/>
      </rPr>
      <t xml:space="preserve">CWS FRANCE</t>
    </r>
  </si>
  <si>
    <t/>
    <r>
      <rPr>
        <u/>
        <sz val="10.5"/>
        <color theme="10"/>
        <rFont val="Calibri"/>
        <family val="2"/>
      </rPr>
      <t>TAKARADA</t>
    </r>
  </si>
  <si>
    <t/>
    <r>
      <rPr>
        <u/>
        <sz val="10.5"/>
        <color theme="10"/>
        <rFont val="Calibri"/>
        <family val="2"/>
      </rPr>
      <t xml:space="preserve">C P E</t>
    </r>
  </si>
  <si>
    <t/>
    <r>
      <rPr>
        <u/>
        <sz val="10.5"/>
        <color theme="10"/>
        <rFont val="Calibri"/>
        <family val="2"/>
      </rPr>
      <t>http://www.cpe.it</t>
    </r>
  </si>
  <si>
    <t/>
    <r>
      <rPr>
        <u/>
        <sz val="10.5"/>
        <color theme="10"/>
        <rFont val="Calibri"/>
        <family val="2"/>
      </rPr>
      <t>info@cpe.it</t>
    </r>
  </si>
  <si>
    <t/>
    <r>
      <rPr>
        <u/>
        <sz val="10.5"/>
        <color theme="10"/>
        <rFont val="Calibri"/>
        <family val="2"/>
      </rPr>
      <t>http://www.ihkltd.com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</si>
  <si>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五金,其他,化工产品,医药保健品及医疗器械,工艺陶瓷,建筑及装饰材料,玻璃工艺品,餐厨用具</t>
    </r>
  </si>
  <si>
    <t/>
    <r>
      <rPr>
        <u/>
        <sz val="10.5"/>
        <color theme="10"/>
        <rFont val="Calibri"/>
        <family val="2"/>
      </rPr>
      <t>aissoufaly@ihkltd.com</t>
    </r>
  </si>
  <si>
    <t/>
    <r>
      <rPr>
        <u/>
        <sz val="10.5"/>
        <color theme="10"/>
        <rFont val="Calibri"/>
        <family val="2"/>
      </rPr>
      <t>IHK</t>
    </r>
  </si>
  <si>
    <t/>
    <r>
      <rPr>
        <u/>
        <sz val="10.5"/>
        <color theme="10"/>
        <rFont val="Calibri"/>
        <family val="2"/>
      </rPr>
      <t>http://www.pnpflowers.com</t>
    </r>
  </si>
  <si>
    <t/>
    <r>
      <rPr>
        <u/>
        <sz val="10.5"/>
        <color theme="10"/>
        <rFont val="Calibri"/>
        <family val="2"/>
      </rPr>
      <t xml:space="preserve">PLANTS N PETALS</t>
    </r>
  </si>
  <si>
    <t/>
    <r>
      <rPr>
        <u/>
        <sz val="10.5"/>
        <color theme="10"/>
        <rFont val="Calibri"/>
        <family val="2"/>
      </rPr>
      <t xml:space="preserve">USA MAGIC BOX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</si>
  <si>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五金,体育及旅游休闲用品,其他,办公文具,园林用品,家具,家用电器,家用纺织品,建筑及装饰材料,照明产品,箱包,鞋,餐厨用具</t>
    </r>
  </si>
  <si>
    <t/>
    <r>
      <rPr>
        <u/>
        <sz val="10.5"/>
        <color theme="10"/>
        <rFont val="Calibri"/>
        <family val="2"/>
      </rPr>
      <t>gspdmagicbox8@cs.com</t>
    </r>
  </si>
  <si>
    <t/>
    <r>
      <rPr>
        <u/>
        <sz val="10.5"/>
        <color theme="10"/>
        <rFont val="Calibri"/>
        <family val="2"/>
      </rPr>
      <t>http://www.hatcocorp.com</t>
    </r>
  </si>
  <si>
    <t/>
    <r>
      <rPr>
        <u/>
        <sz val="10.5"/>
        <color theme="10"/>
        <rFont val="Calibri"/>
        <family val="2"/>
      </rPr>
      <t>hatcohk@netvigator.com</t>
    </r>
  </si>
  <si>
    <t/>
    <r>
      <rPr>
        <u/>
        <sz val="10.5"/>
        <color theme="10"/>
        <rFont val="Calibri"/>
        <family val="2"/>
      </rPr>
      <t>HATCO</t>
    </r>
  </si>
  <si>
    <t/>
    <r>
      <rPr>
        <u/>
        <sz val="10.5"/>
        <color theme="10"/>
        <rFont val="Calibri"/>
        <family val="2"/>
      </rPr>
      <t>http://www.abbottcollection.com</t>
    </r>
  </si>
  <si>
    <t/>
    <r>
      <rPr>
        <u/>
        <sz val="10.5"/>
        <color theme="10"/>
        <rFont val="Calibri"/>
        <family val="2"/>
      </rPr>
      <t xml:space="preserve">ABBOTT OF ENGLAND</t>
    </r>
  </si>
  <si>
    <t/>
    <r>
      <rPr>
        <u/>
        <sz val="10.5"/>
        <color theme="10"/>
        <rFont val="Calibri"/>
        <family val="2"/>
      </rPr>
      <t xml:space="preserve">PAMA RESOURCES</t>
    </r>
  </si>
  <si>
    <t/>
    <r>
      <rPr>
        <u/>
        <sz val="10.5"/>
        <color theme="10"/>
        <rFont val="Calibri"/>
        <family val="2"/>
      </rPr>
      <t>paulchanhkg@sohu.com</t>
    </r>
  </si>
  <si>
    <t/>
    <r>
      <rPr>
        <u/>
        <sz val="10.5"/>
        <color theme="10"/>
        <rFont val="Calibri"/>
        <family val="2"/>
      </rPr>
      <t>http://www.polarrefrigerationdenver.com</t>
    </r>
  </si>
  <si>
    <t/>
    <r>
      <rPr>
        <u/>
        <sz val="10.5"/>
        <color theme="10"/>
        <rFont val="Calibri"/>
        <family val="2"/>
      </rPr>
      <t xml:space="preserve">POLAR REFRIGERATION</t>
    </r>
  </si>
  <si>
    <t/>
    <r>
      <rPr>
        <u/>
        <sz val="10.5"/>
        <color theme="10"/>
        <rFont val="Calibri"/>
        <family val="2"/>
      </rPr>
      <t>polar1@qwest.net</t>
    </r>
  </si>
  <si>
    <t/>
    <r>
      <rPr>
        <u/>
        <sz val="10.5"/>
        <color theme="10"/>
        <rFont val="Calibri"/>
        <family val="2"/>
      </rPr>
      <t xml:space="preserve">SALEM STEEL CENTRE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</si>
  <si>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其他,家具,家居装饰品,家用电器,服装饰物及配件,照明产品,电子电气产品,箱包,餐厨用具</t>
    </r>
  </si>
  <si>
    <t/>
    <r>
      <rPr>
        <u/>
        <sz val="10.5"/>
        <color theme="10"/>
        <rFont val="Calibri"/>
        <family val="2"/>
      </rPr>
      <t>sujanigroup@yahoo.com</t>
    </r>
  </si>
  <si>
    <t/>
    <r>
      <rPr>
        <u/>
        <sz val="10.5"/>
        <color theme="10"/>
        <rFont val="Calibri"/>
        <family val="2"/>
      </rPr>
      <t xml:space="preserve">NORSON ENGG &amp; ALLIED PRODUCTS (P)</t>
    </r>
  </si>
  <si>
    <t/>
    <r>
      <rPr>
        <u/>
        <sz val="10.5"/>
        <color theme="10"/>
        <rFont val="Calibri"/>
        <family val="2"/>
      </rPr>
      <t>BI-RO</t>
    </r>
  </si>
  <si>
    <t/>
    <r>
      <rPr>
        <u/>
        <sz val="10.5"/>
        <color theme="10"/>
        <rFont val="Calibri"/>
        <family val="2"/>
      </rPr>
      <t>bi-ro@bi-ro.dk</t>
    </r>
  </si>
  <si>
    <t/>
    <r>
      <rPr>
        <u/>
        <sz val="10.5"/>
        <color theme="10"/>
        <rFont val="Calibri"/>
        <family val="2"/>
      </rPr>
      <t>http://www.bi-ro.dk</t>
    </r>
  </si>
  <si>
    <t/>
    <r>
      <rPr>
        <u/>
        <sz val="10.5"/>
        <color theme="10"/>
        <rFont val="Calibri"/>
        <family val="2"/>
      </rPr>
      <t xml:space="preserve">SOUL-MATE BOOKSTORE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</si>
  <si>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体育及旅游休闲用品,其他,园林用品,家居用品,工艺陶瓷,服装饰物及配件,玩具,玻璃工艺品,餐厨用具</t>
    </r>
  </si>
  <si>
    <t/>
    <r>
      <rPr>
        <u/>
        <sz val="10.5"/>
        <color theme="10"/>
        <rFont val="Calibri"/>
        <family val="2"/>
      </rPr>
      <t>karyeeyip@yahoo.com.hk</t>
    </r>
  </si>
  <si>
    <t/>
    <r>
      <rPr>
        <u/>
        <sz val="10.5"/>
        <color theme="10"/>
        <rFont val="Calibri"/>
        <family val="2"/>
      </rPr>
      <t>http://www.charlesyutraining.com.hk</t>
    </r>
  </si>
  <si>
    <t/>
    <r>
      <rPr>
        <u/>
        <sz val="10.5"/>
        <color theme="10"/>
        <rFont val="Calibri"/>
        <family val="2"/>
      </rPr>
      <t xml:space="preserve">SPILLWELL ENGINEERING ENT</t>
    </r>
  </si>
  <si>
    <t/>
    <r>
      <rPr>
        <u/>
        <sz val="10.5"/>
        <color theme="10"/>
        <rFont val="Calibri"/>
        <family val="2"/>
      </rPr>
      <t>http://www.spillwell.com</t>
    </r>
  </si>
  <si>
    <t/>
    <r>
      <rPr>
        <u/>
        <sz val="10.5"/>
        <color theme="10"/>
        <rFont val="Calibri"/>
        <family val="2"/>
      </rPr>
      <t>spillwellengent@hotmail.com</t>
    </r>
  </si>
  <si>
    <t/>
    <r>
      <rPr>
        <u/>
        <sz val="10.5"/>
        <color theme="10"/>
        <rFont val="Calibri"/>
        <family val="2"/>
      </rPr>
      <t xml:space="preserve">ARRENA INTERNATIONAL TRADING ENTERPRISES</t>
    </r>
  </si>
  <si>
    <t/>
    <r>
      <rPr>
        <u/>
        <sz val="10.5"/>
        <color theme="10"/>
        <rFont val="Calibri"/>
        <family val="2"/>
      </rPr>
      <t>money@eureka.lk</t>
    </r>
  </si>
  <si>
    <t/>
    <r>
      <rPr>
        <u/>
        <sz val="10.5"/>
        <color theme="10"/>
        <rFont val="Calibri"/>
        <family val="2"/>
      </rPr>
      <t>info@asiaworld-expo.com</t>
    </r>
  </si>
  <si>
    <t/>
    <r>
      <rPr>
        <u/>
        <sz val="10.5"/>
        <color theme="10"/>
        <rFont val="Calibri"/>
        <family val="2"/>
      </rPr>
      <t>http://www.asiaworld-expo.com</t>
    </r>
  </si>
  <si>
    <t/>
    <r>
      <rPr>
        <u/>
        <sz val="10.5"/>
        <color theme="10"/>
        <rFont val="Calibri"/>
        <family val="2"/>
      </rPr>
      <t>ASIAWORLD-EXPO</t>
    </r>
  </si>
  <si>
    <t/>
    <r>
      <rPr>
        <u/>
        <sz val="10.5"/>
        <color theme="10"/>
        <rFont val="Calibri"/>
        <family val="2"/>
      </rPr>
      <t>dickyho@axa-xx.com</t>
    </r>
  </si>
  <si>
    <t/>
    <r>
      <rPr>
        <u/>
        <sz val="10.5"/>
        <color theme="10"/>
        <rFont val="Calibri"/>
        <family val="2"/>
      </rPr>
      <t>AXA</t>
    </r>
  </si>
  <si>
    <t/>
    <r>
      <rPr>
        <u/>
        <sz val="10.5"/>
        <color theme="10"/>
        <rFont val="Calibri"/>
        <family val="2"/>
      </rPr>
      <t>http://www.axa-steel.com</t>
    </r>
  </si>
  <si>
    <t/>
    <r>
      <rPr>
        <u/>
        <sz val="10.5"/>
        <color theme="10"/>
        <rFont val="Calibri"/>
        <family val="2"/>
      </rPr>
      <t xml:space="preserve">JD &amp; ASSOCIATES</t>
    </r>
  </si>
  <si>
    <t/>
    <r>
      <rPr>
        <u/>
        <sz val="10.5"/>
        <color theme="10"/>
        <rFont val="Calibri"/>
        <family val="2"/>
      </rPr>
      <t>jcdybes@cox.net</t>
    </r>
  </si>
  <si>
    <t/>
    <r>
      <rPr>
        <u/>
        <sz val="10.5"/>
        <color theme="10"/>
        <rFont val="Calibri"/>
        <family val="2"/>
      </rPr>
      <t>http://www.jdasinc.com</t>
    </r>
  </si>
  <si>
    <t/>
    <r>
      <rPr>
        <u/>
        <sz val="10.5"/>
        <color theme="10"/>
        <rFont val="Calibri"/>
        <family val="2"/>
      </rPr>
      <t xml:space="preserve">KAROL WESTERN</t>
    </r>
  </si>
  <si>
    <t/>
    <r>
      <rPr>
        <u/>
        <sz val="10.5"/>
        <color theme="10"/>
        <rFont val="Calibri"/>
        <family val="2"/>
      </rPr>
      <t>http://www.karolwestern.com</t>
    </r>
  </si>
  <si>
    <t/>
    <r>
      <rPr>
        <u/>
        <sz val="10.5"/>
        <color theme="10"/>
        <rFont val="Calibri"/>
        <family val="2"/>
      </rPr>
      <t>AMSON</t>
    </r>
  </si>
  <si>
    <t/>
    <r>
      <rPr>
        <u/>
        <sz val="10.5"/>
        <color theme="10"/>
        <rFont val="Calibri"/>
        <family val="2"/>
      </rPr>
      <t>amson@netvigator.com</t>
    </r>
  </si>
  <si>
    <t/>
    <r>
      <rPr>
        <u/>
        <sz val="10.5"/>
        <color theme="10"/>
        <rFont val="Calibri"/>
        <family val="2"/>
      </rPr>
      <t xml:space="preserve">A&amp;P (H K ) ENTERPRISES</t>
    </r>
  </si>
  <si>
    <t/>
    <r>
      <rPr>
        <u/>
        <sz val="10.5"/>
        <color theme="10"/>
        <rFont val="Calibri"/>
        <family val="2"/>
      </rPr>
      <t>policze@ap-int.com</t>
    </r>
  </si>
  <si>
    <t/>
    <r>
      <rPr>
        <u/>
        <sz val="10.5"/>
        <color theme="10"/>
        <rFont val="Calibri"/>
        <family val="2"/>
      </rPr>
      <t>http://www.ap-int.com</t>
    </r>
  </si>
  <si>
    <t/>
    <r>
      <rPr>
        <u/>
        <sz val="10.5"/>
        <color theme="10"/>
        <rFont val="Calibri"/>
        <family val="2"/>
      </rPr>
      <t>http://www.scar.com.hk</t>
    </r>
  </si>
  <si>
    <t/>
    <r>
      <rPr>
        <u/>
        <sz val="10.5"/>
        <color theme="10"/>
        <rFont val="Calibri"/>
        <family val="2"/>
      </rPr>
      <t>ko@scar.com.hk</t>
    </r>
  </si>
  <si>
    <t/>
    <r>
      <rPr>
        <u/>
        <sz val="10.5"/>
        <color theme="10"/>
        <rFont val="Calibri"/>
        <family val="2"/>
      </rPr>
      <t xml:space="preserve">SCAR ELECTRONIC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</si>
  <si>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体育及旅游休闲用品,其他,办公文具,医药保健品及医疗器械,家具,家居装饰品,照明产品,玩具,玻璃工艺品,电子电气产品,餐厨用具</t>
    </r>
  </si>
  <si>
    <t/>
    <r>
      <rPr>
        <u/>
        <sz val="10.5"/>
        <color theme="10"/>
        <rFont val="Calibri"/>
        <family val="2"/>
      </rPr>
      <t xml:space="preserve">HAPPY GIFT STORE-523</t>
    </r>
  </si>
  <si>
    <t/>
    <r>
      <rPr>
        <u/>
        <sz val="10.5"/>
        <color theme="10"/>
        <rFont val="Calibri"/>
        <family val="2"/>
      </rPr>
      <t xml:space="preserve">SHUN HOA TRADING</t>
    </r>
  </si>
  <si>
    <t/>
    <r>
      <rPr>
        <u/>
        <sz val="10.5"/>
        <color theme="10"/>
        <rFont val="Calibri"/>
        <family val="2"/>
      </rPr>
      <t>http://www.knitmesh.com</t>
    </r>
  </si>
  <si>
    <t/>
    <r>
      <rPr>
        <u/>
        <sz val="10.5"/>
        <color theme="10"/>
        <rFont val="Calibri"/>
        <family val="2"/>
      </rPr>
      <t>KNITMESH</t>
    </r>
  </si>
  <si>
    <t/>
    <r>
      <rPr>
        <u/>
        <sz val="10.5"/>
        <color theme="10"/>
        <rFont val="Calibri"/>
        <family val="2"/>
      </rPr>
      <t xml:space="preserve">TADA PLA</t>
    </r>
  </si>
  <si>
    <t/>
    <r>
      <rPr>
        <u/>
        <sz val="10.5"/>
        <color theme="10"/>
        <rFont val="Calibri"/>
        <family val="2"/>
      </rPr>
      <t xml:space="preserve">SALIM AL HABASHI</t>
    </r>
  </si>
  <si>
    <t/>
    <r>
      <rPr>
        <u/>
        <sz val="10.5"/>
        <color theme="10"/>
        <rFont val="Calibri"/>
        <family val="2"/>
      </rPr>
      <t xml:space="preserve">JC WORLD BELL WHOLESALE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</si>
  <si>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五金,体育及旅游休闲用品,医药保健品及医疗器械,家具,玩具,箱包,鞋,餐厨用具</t>
    </r>
  </si>
  <si>
    <t/>
    <r>
      <rPr>
        <u/>
        <sz val="10.5"/>
        <color theme="10"/>
        <rFont val="Calibri"/>
        <family val="2"/>
      </rPr>
      <t>jcworldbell@yahoo.com</t>
    </r>
  </si>
  <si>
    <t/>
    <r>
      <rPr>
        <u/>
        <sz val="10.5"/>
        <color theme="10"/>
        <rFont val="Calibri"/>
        <family val="2"/>
      </rPr>
      <t>http://www.hellasnet.gr</t>
    </r>
  </si>
  <si>
    <t/>
    <r>
      <rPr>
        <u/>
        <sz val="10.5"/>
        <color theme="10"/>
        <rFont val="Calibri"/>
        <family val="2"/>
      </rPr>
      <t>anson@hellasnet.gr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</si>
  <si>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其他,办公文具,家具,家用纺织品,工具,工艺陶瓷,照明产品,电子电气产品,鞋,餐厨用具</t>
    </r>
  </si>
  <si>
    <t/>
    <r>
      <rPr>
        <u/>
        <sz val="10.5"/>
        <color theme="10"/>
        <rFont val="Calibri"/>
        <family val="2"/>
      </rPr>
      <t xml:space="preserve">ANSON ANTONIADI</t>
    </r>
  </si>
  <si>
    <t/>
    <r>
      <rPr>
        <u/>
        <sz val="10.5"/>
        <color theme="10"/>
        <rFont val="Calibri"/>
        <family val="2"/>
      </rPr>
      <t>anssin@suntex.com.sg</t>
    </r>
  </si>
  <si>
    <t/>
    <r>
      <rPr>
        <u/>
        <sz val="10.5"/>
        <color theme="10"/>
        <rFont val="Calibri"/>
        <family val="2"/>
      </rPr>
      <t>http://www.anssin.com.sg</t>
    </r>
  </si>
  <si>
    <t/>
    <r>
      <rPr>
        <u/>
        <sz val="10.5"/>
        <color theme="10"/>
        <rFont val="Calibri"/>
        <family val="2"/>
      </rPr>
      <t xml:space="preserve">NADA IMPORT &amp; EXPORT</t>
    </r>
  </si>
  <si>
    <t/>
    <r>
      <rPr>
        <u/>
        <sz val="10.5"/>
        <color theme="10"/>
        <rFont val="Calibri"/>
        <family val="2"/>
      </rPr>
      <t>alaanada@hotmail.com</t>
    </r>
  </si>
  <si>
    <t/>
    <r>
      <rPr>
        <u/>
        <sz val="10.5"/>
        <color theme="10"/>
        <rFont val="Calibri"/>
        <family val="2"/>
      </rPr>
      <t>info@bestwaytoys.com</t>
    </r>
  </si>
  <si>
    <t/>
    <r>
      <rPr>
        <u/>
        <sz val="10.5"/>
        <color theme="10"/>
        <rFont val="Calibri"/>
        <family val="2"/>
      </rPr>
      <t xml:space="preserve">BESTWAY (H K) TOYS</t>
    </r>
  </si>
  <si>
    <t/>
    <r>
      <rPr>
        <u/>
        <sz val="10.5"/>
        <color theme="10"/>
        <rFont val="Calibri"/>
        <family val="2"/>
      </rPr>
      <t>http://www.bestwaytoys.com</t>
    </r>
  </si>
  <si>
    <t/>
    <r>
      <rPr>
        <u/>
        <sz val="10.5"/>
        <color theme="10"/>
        <rFont val="Calibri"/>
        <family val="2"/>
      </rPr>
      <t>HHG(UK)LTD</t>
    </r>
  </si>
  <si>
    <t/>
    <r>
      <rPr>
        <u/>
        <sz val="10.5"/>
        <color theme="10"/>
        <rFont val="Calibri"/>
        <family val="2"/>
      </rPr>
      <t>fsjessy2001@yahoo.co.uk</t>
    </r>
  </si>
  <si>
    <t/>
    <r>
      <rPr>
        <u/>
        <sz val="10.5"/>
        <color theme="10"/>
        <rFont val="Calibri"/>
        <family val="2"/>
      </rPr>
      <t>drugstore@zaz.com.br</t>
    </r>
  </si>
  <si>
    <t/>
    <r>
      <rPr>
        <u/>
        <sz val="10.5"/>
        <color theme="10"/>
        <rFont val="Calibri"/>
        <family val="2"/>
      </rPr>
      <t xml:space="preserve">DEX IMP E EXP DE DAI QISHENG</t>
    </r>
  </si>
  <si>
    <t/>
    <r>
      <rPr>
        <u/>
        <sz val="10.5"/>
        <color theme="10"/>
        <rFont val="Calibri"/>
        <family val="2"/>
      </rPr>
      <t>http://www.zaz.com.br</t>
    </r>
  </si>
  <si>
    <t/>
    <r>
      <rPr>
        <u/>
        <sz val="10.5"/>
        <color theme="10"/>
        <rFont val="Calibri"/>
        <family val="2"/>
      </rPr>
      <t>QUINNSPARES</t>
    </r>
  </si>
  <si>
    <t/>
    <r>
      <rPr>
        <u/>
        <sz val="10.5"/>
        <color theme="10"/>
        <rFont val="Calibri"/>
        <family val="2"/>
      </rPr>
      <t>http://www.quinnspares.ie</t>
    </r>
  </si>
  <si>
    <t/>
    <r>
      <rPr>
        <u/>
        <sz val="10.5"/>
        <color theme="10"/>
        <rFont val="Calibri"/>
        <family val="2"/>
      </rPr>
      <t>minervahk@hotmail.com</t>
    </r>
  </si>
  <si>
    <t/>
    <r>
      <rPr>
        <u/>
        <sz val="10.5"/>
        <color theme="10"/>
        <rFont val="Calibri"/>
        <family val="2"/>
      </rPr>
      <t>http://www.minerva-enterprise.com</t>
    </r>
  </si>
  <si>
    <t/>
    <r>
      <rPr>
        <u/>
        <sz val="10.5"/>
        <color theme="10"/>
        <rFont val="Calibri"/>
        <family val="2"/>
      </rPr>
      <t xml:space="preserve">MINERVA ENTERPRISE</t>
    </r>
  </si>
  <si>
    <t/>
    <r>
      <rPr>
        <u/>
        <sz val="10.5"/>
        <color theme="10"/>
        <rFont val="Calibri"/>
        <family val="2"/>
      </rPr>
      <t xml:space="preserve">CORNELL TRADING</t>
    </r>
  </si>
  <si>
    <t/>
    <r>
      <rPr>
        <u/>
        <sz val="10.5"/>
        <color theme="10"/>
        <rFont val="Calibri"/>
        <family val="2"/>
      </rPr>
      <t>http://www.cornell-trading.com</t>
    </r>
  </si>
  <si>
    <t/>
    <r>
      <rPr>
        <u/>
        <sz val="10.5"/>
        <color theme="10"/>
        <rFont val="Calibri"/>
        <family val="2"/>
      </rPr>
      <t>kerry_tin@yahoo.com</t>
    </r>
  </si>
  <si>
    <t/>
    <r>
      <rPr>
        <u/>
        <sz val="10.5"/>
        <color theme="10"/>
        <rFont val="Calibri"/>
        <family val="2"/>
      </rPr>
      <t xml:space="preserve">GALLEON ASIA</t>
    </r>
  </si>
  <si>
    <t/>
    <r>
      <rPr>
        <u/>
        <sz val="10.5"/>
        <color theme="10"/>
        <rFont val="Calibri"/>
        <family val="2"/>
      </rPr>
      <t xml:space="preserve">LG BESLAG LENNART GUSTAVSEN</t>
    </r>
  </si>
  <si>
    <t/>
    <r>
      <rPr>
        <u/>
        <sz val="10.5"/>
        <color theme="10"/>
        <rFont val="Calibri"/>
        <family val="2"/>
      </rPr>
      <t>lgbeslag@lgbeslag.com</t>
    </r>
  </si>
  <si>
    <t/>
    <r>
      <rPr>
        <u/>
        <sz val="10.5"/>
        <color theme="10"/>
        <rFont val="Calibri"/>
        <family val="2"/>
      </rPr>
      <t>http://www.lgbeslag.dk</t>
    </r>
  </si>
  <si>
    <t/>
    <r>
      <rPr>
        <u/>
        <sz val="10.5"/>
        <color theme="10"/>
        <rFont val="Calibri"/>
        <family val="2"/>
      </rPr>
      <t xml:space="preserve">BENIX &amp;</t>
    </r>
  </si>
  <si>
    <t/>
    <r>
      <rPr>
        <u/>
        <sz val="10.5"/>
        <color theme="10"/>
        <rFont val="Calibri"/>
        <family val="2"/>
      </rPr>
      <t>http://www.benixandco.com</t>
    </r>
  </si>
  <si>
    <t/>
    <r>
      <rPr>
        <u/>
        <sz val="10.5"/>
        <color theme="10"/>
        <rFont val="Calibri"/>
        <family val="2"/>
      </rPr>
      <t>paulise@netvigator.com</t>
    </r>
  </si>
  <si>
    <t/>
    <r>
      <rPr>
        <u/>
        <sz val="10.5"/>
        <color theme="10"/>
        <rFont val="Calibri"/>
        <family val="2"/>
      </rPr>
      <t xml:space="preserve">JEAN-MARIE PHARMACAL</t>
    </r>
  </si>
  <si>
    <t/>
    <r>
      <rPr>
        <u/>
        <sz val="10.5"/>
        <color theme="10"/>
        <rFont val="Calibri"/>
        <family val="2"/>
      </rPr>
      <t>http://www.jmp.com.hk</t>
    </r>
  </si>
  <si>
    <t/>
    <r>
      <rPr>
        <u/>
        <sz val="10.5"/>
        <color theme="10"/>
        <rFont val="Calibri"/>
        <family val="2"/>
      </rPr>
      <t>theopieterse@europe.com</t>
    </r>
  </si>
  <si>
    <t/>
    <r>
      <rPr>
        <u/>
        <sz val="10.5"/>
        <color theme="10"/>
        <rFont val="Calibri"/>
        <family val="2"/>
      </rPr>
      <t>BANNVALLEY</t>
    </r>
  </si>
  <si>
    <t/>
    <r>
      <rPr>
        <u/>
        <sz val="10.5"/>
        <color theme="10"/>
        <rFont val="Calibri"/>
        <family val="2"/>
      </rPr>
      <t>ALLSOP</t>
    </r>
  </si>
  <si>
    <t/>
    <r>
      <rPr>
        <u/>
        <sz val="10.5"/>
        <color theme="10"/>
        <rFont val="Calibri"/>
        <family val="2"/>
      </rPr>
      <t>http://www.fidalgo.net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</si>
  <si>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五金,体育及旅游休闲用品,其他,家具,家用电器,工艺陶瓷,建筑及装饰材料,服装饰物及配件,箱包,鞋,餐厨用具</t>
    </r>
  </si>
  <si>
    <t/>
    <r>
      <rPr>
        <u/>
        <sz val="10.5"/>
        <color theme="10"/>
        <rFont val="Calibri"/>
        <family val="2"/>
      </rPr>
      <t>whan@fidalgo.net</t>
    </r>
  </si>
  <si>
    <t/>
    <r>
      <rPr>
        <u/>
        <sz val="10.5"/>
        <color theme="10"/>
        <rFont val="Calibri"/>
        <family val="2"/>
      </rPr>
      <t xml:space="preserve">MOROSI COMMERCIALE</t>
    </r>
  </si>
  <si>
    <t/>
    <r>
      <rPr>
        <u/>
        <sz val="10.5"/>
        <color theme="10"/>
        <rFont val="Calibri"/>
        <family val="2"/>
      </rPr>
      <t>buyers@morosicommerciale.it</t>
    </r>
  </si>
  <si>
    <t/>
    <r>
      <rPr>
        <u/>
        <sz val="10.5"/>
        <color theme="10"/>
        <rFont val="Calibri"/>
        <family val="2"/>
      </rPr>
      <t>http://www.morosi-comm.it</t>
    </r>
  </si>
  <si>
    <t/>
    <r>
      <rPr>
        <u/>
        <sz val="10.5"/>
        <color theme="10"/>
        <rFont val="Calibri"/>
        <family val="2"/>
      </rPr>
      <t>angela.lam@disney.com</t>
    </r>
  </si>
  <si>
    <t/>
    <r>
      <rPr>
        <u/>
        <sz val="10.5"/>
        <color theme="10"/>
        <rFont val="Calibri"/>
        <family val="2"/>
      </rPr>
      <t xml:space="preserve">HONG KONG DISNEYLAND</t>
    </r>
  </si>
  <si>
    <t/>
    <r>
      <rPr>
        <u/>
        <sz val="10.5"/>
        <color theme="10"/>
        <rFont val="Calibri"/>
        <family val="2"/>
      </rPr>
      <t>http://www.hongkongdisneyland.com</t>
    </r>
  </si>
  <si>
    <t/>
    <r>
      <rPr>
        <u/>
        <sz val="10.5"/>
        <color theme="10"/>
        <rFont val="Calibri"/>
        <family val="2"/>
      </rPr>
      <t>http://www.k-nishiko.co.jp</t>
    </r>
  </si>
  <si>
    <t/>
    <r>
      <rPr>
        <u/>
        <sz val="10.5"/>
        <color theme="10"/>
        <rFont val="Calibri"/>
        <family val="2"/>
      </rPr>
      <t>NISHIKO</t>
    </r>
  </si>
  <si>
    <t/>
    <r>
      <rPr>
        <u/>
        <sz val="10.5"/>
        <color theme="10"/>
        <rFont val="Calibri"/>
        <family val="2"/>
      </rPr>
      <t>gent2men@yahoo.com</t>
    </r>
  </si>
  <si>
    <t/>
    <r>
      <rPr>
        <u/>
        <sz val="10.5"/>
        <color theme="10"/>
        <rFont val="Calibri"/>
        <family val="2"/>
      </rPr>
      <t xml:space="preserve">JEBE ENTERPRISES NIGERIA</t>
    </r>
  </si>
  <si>
    <t/>
    <r>
      <rPr>
        <u/>
        <sz val="10.5"/>
        <color theme="10"/>
        <rFont val="Calibri"/>
        <family val="2"/>
      </rPr>
      <t xml:space="preserve">DCM JAPAN</t>
    </r>
  </si>
  <si>
    <t/>
    <r>
      <rPr>
        <u/>
        <sz val="10.5"/>
        <color theme="10"/>
        <rFont val="Calibri"/>
        <family val="2"/>
      </rPr>
      <t>http://www.hcc5.bai.ne.jp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</si>
  <si>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五金,体育及旅游休闲用品,其他,医药保健品及医疗器械,园林用品,家用纺织品,建筑及装饰材料,照明产品,玻璃工艺品,箱包,鞋,餐厨用具</t>
    </r>
  </si>
  <si>
    <t/>
    <r>
      <rPr>
        <u/>
        <sz val="10.5"/>
        <color theme="10"/>
        <rFont val="Calibri"/>
        <family val="2"/>
      </rPr>
      <t>oken@hcc5.bai.ne.jp</t>
    </r>
  </si>
  <si>
    <t/>
    <r>
      <rPr>
        <u/>
        <sz val="10.5"/>
        <color theme="10"/>
        <rFont val="Calibri"/>
        <family val="2"/>
      </rPr>
      <t>kerryluo@eika.es</t>
    </r>
  </si>
  <si>
    <t/>
    <r>
      <rPr>
        <u/>
        <sz val="10.5"/>
        <color theme="10"/>
        <rFont val="Calibri"/>
        <family val="2"/>
      </rPr>
      <t>http://www.eika.es</t>
    </r>
  </si>
  <si>
    <t/>
    <r>
      <rPr>
        <u/>
        <sz val="10.5"/>
        <color theme="10"/>
        <rFont val="Calibri"/>
        <family val="2"/>
      </rPr>
      <t xml:space="preserve">EIKA S</t>
    </r>
  </si>
  <si>
    <t/>
    <r>
      <rPr>
        <u/>
        <sz val="10.5"/>
        <color theme="10"/>
        <rFont val="Calibri"/>
        <family val="2"/>
      </rPr>
      <t xml:space="preserve">AL ZULFAN ESTABLISHMENT</t>
    </r>
  </si>
  <si>
    <t/>
    <r>
      <rPr>
        <u/>
        <sz val="10.5"/>
        <color theme="10"/>
        <rFont val="Calibri"/>
        <family val="2"/>
      </rPr>
      <t>http://www.karlstedt.se</t>
    </r>
  </si>
  <si>
    <t/>
    <r>
      <rPr>
        <u/>
        <sz val="10.5"/>
        <color theme="10"/>
        <rFont val="Calibri"/>
        <family val="2"/>
      </rPr>
      <t>KARLSTEDT</t>
    </r>
  </si>
  <si>
    <t/>
    <r>
      <rPr>
        <u/>
        <sz val="10.5"/>
        <color theme="10"/>
        <rFont val="Calibri"/>
        <family val="2"/>
      </rPr>
      <t>info@cwkarlstedt.se</t>
    </r>
  </si>
  <si>
    <t/>
    <r>
      <rPr>
        <u/>
        <sz val="10.5"/>
        <color theme="10"/>
        <rFont val="Calibri"/>
        <family val="2"/>
      </rPr>
      <t>DEELINT</t>
    </r>
  </si>
  <si>
    <t/>
    <r>
      <rPr>
        <u/>
        <sz val="10.5"/>
        <color theme="10"/>
        <rFont val="Calibri"/>
        <family val="2"/>
      </rPr>
      <t>cristinafiorenza@yahoo.com.au</t>
    </r>
  </si>
  <si>
    <t/>
    <r>
      <rPr>
        <u/>
        <sz val="10.5"/>
        <color theme="10"/>
        <rFont val="Calibri"/>
        <family val="2"/>
      </rPr>
      <t>http://www.deelint.com</t>
    </r>
  </si>
  <si>
    <t/>
    <r>
      <rPr>
        <u/>
        <sz val="10.5"/>
        <color theme="10"/>
        <rFont val="Calibri"/>
        <family val="2"/>
      </rPr>
      <t xml:space="preserve">KENNEY MANUFACTURING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</si>
  <si>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五金,体育及旅游休闲用品,化工产品,医药保健品及医疗器械,家具,家居装饰品,工具,建筑及装饰材料,餐厨用具</t>
    </r>
  </si>
  <si>
    <t/>
    <r>
      <rPr>
        <u/>
        <sz val="10.5"/>
        <color theme="10"/>
        <rFont val="Calibri"/>
        <family val="2"/>
      </rPr>
      <t>bmastro@kenney.com</t>
    </r>
  </si>
  <si>
    <t/>
    <r>
      <rPr>
        <u/>
        <sz val="10.5"/>
        <color theme="10"/>
        <rFont val="Calibri"/>
        <family val="2"/>
      </rPr>
      <t>http://www.kenney.com</t>
    </r>
  </si>
  <si>
    <t/>
    <r>
      <rPr>
        <u/>
        <sz val="10.5"/>
        <color theme="10"/>
        <rFont val="Calibri"/>
        <family val="2"/>
      </rPr>
      <t xml:space="preserve">TAIKO RINZAI CO LTD TOKYO OFFICE</t>
    </r>
  </si>
  <si>
    <t/>
    <r>
      <rPr>
        <u/>
        <sz val="10.5"/>
        <color theme="10"/>
        <rFont val="Calibri"/>
        <family val="2"/>
      </rPr>
      <t>alkawthan2003@yahoo.com</t>
    </r>
  </si>
  <si>
    <t/>
    <r>
      <rPr>
        <u/>
        <sz val="10.5"/>
        <color theme="10"/>
        <rFont val="Calibri"/>
        <family val="2"/>
      </rPr>
      <t xml:space="preserve">ALKAWTHAN IMPORT EXPORT</t>
    </r>
  </si>
  <si>
    <t/>
    <r>
      <rPr>
        <u/>
        <sz val="10.5"/>
        <color theme="10"/>
        <rFont val="Calibri"/>
        <family val="2"/>
      </rPr>
      <t>http://www.apconline.com</t>
    </r>
  </si>
  <si>
    <t/>
    <r>
      <rPr>
        <u/>
        <sz val="10.5"/>
        <color theme="10"/>
        <rFont val="Calibri"/>
        <family val="2"/>
      </rPr>
      <t xml:space="preserve">APPLIANCE PARTS CTR</t>
    </r>
  </si>
  <si>
    <t/>
    <r>
      <rPr>
        <u/>
        <sz val="10.5"/>
        <color theme="10"/>
        <rFont val="Calibri"/>
        <family val="2"/>
      </rPr>
      <t>parts@apconline.com</t>
    </r>
  </si>
  <si>
    <t/>
    <r>
      <rPr>
        <u/>
        <sz val="10.5"/>
        <color theme="10"/>
        <rFont val="Calibri"/>
        <family val="2"/>
      </rPr>
      <t>http://www.rkkosaka.co.jp</t>
    </r>
  </si>
  <si>
    <t/>
    <r>
      <rPr>
        <u/>
        <sz val="10.5"/>
        <color theme="10"/>
        <rFont val="Calibri"/>
        <family val="2"/>
      </rPr>
      <t>sugimoto@rkkosaka.co</t>
    </r>
    <r>
      <t>.jp</t>
    </r>
  </si>
  <si>
    <t/>
    <r>
      <rPr>
        <u/>
        <sz val="10.5"/>
        <color theme="10"/>
        <rFont val="Calibri"/>
        <family val="2"/>
      </rPr>
      <t xml:space="preserve">RUDOLF SHOKAI</t>
    </r>
  </si>
  <si>
    <t/>
    <r>
      <rPr>
        <u/>
        <sz val="10.5"/>
        <color theme="10"/>
        <rFont val="Calibri"/>
        <family val="2"/>
      </rPr>
      <t>ptssingapore@pacific.net.sg</t>
    </r>
  </si>
  <si>
    <t/>
    <r>
      <rPr>
        <u/>
        <sz val="10.5"/>
        <color theme="10"/>
        <rFont val="Calibri"/>
        <family val="2"/>
      </rPr>
      <t xml:space="preserve">JAVA ENTERPRISES</t>
    </r>
  </si>
  <si>
    <t/>
    <r>
      <rPr>
        <u/>
        <sz val="10.5"/>
        <color theme="10"/>
        <rFont val="Calibri"/>
        <family val="2"/>
      </rPr>
      <t>http://www.wasil.cl</t>
    </r>
  </si>
  <si>
    <t/>
    <r>
      <rPr>
        <u/>
        <sz val="10.5"/>
        <color theme="10"/>
        <rFont val="Calibri"/>
        <family val="2"/>
      </rPr>
      <t xml:space="preserve">AGROINDUSTRIA WASIL</t>
    </r>
  </si>
  <si>
    <t/>
    <r>
      <rPr>
        <u/>
        <sz val="10.5"/>
        <color theme="10"/>
        <rFont val="Calibri"/>
        <family val="2"/>
      </rPr>
      <t>sac@wasil.cl</t>
    </r>
  </si>
  <si>
    <t/>
    <r>
      <rPr>
        <u/>
        <sz val="10.5"/>
        <color theme="10"/>
        <rFont val="Calibri"/>
        <family val="2"/>
      </rPr>
      <t xml:space="preserve">MAG NORTH AMERICA</t>
    </r>
  </si>
  <si>
    <t/>
    <r>
      <rPr>
        <u/>
        <sz val="10.5"/>
        <color theme="10"/>
        <rFont val="Calibri"/>
        <family val="2"/>
      </rPr>
      <t>http://www.magnorthamerica.com</t>
    </r>
  </si>
  <si>
    <t/>
    <r>
      <rPr>
        <u/>
        <sz val="10.5"/>
        <color theme="10"/>
        <rFont val="Calibri"/>
        <family val="2"/>
      </rPr>
      <t xml:space="preserve">DRACO INDUSTRIAL</t>
    </r>
  </si>
  <si>
    <t/>
    <r>
      <rPr>
        <u/>
        <sz val="10.5"/>
        <color theme="10"/>
        <rFont val="Calibri"/>
        <family val="2"/>
      </rPr>
      <t>info@dracoind.com</t>
    </r>
  </si>
  <si>
    <t/>
    <r>
      <rPr>
        <u/>
        <sz val="10.5"/>
        <color theme="10"/>
        <rFont val="Calibri"/>
        <family val="2"/>
      </rPr>
      <t>http://www.dracoind.com</t>
    </r>
  </si>
  <si>
    <t/>
    <r>
      <rPr>
        <u/>
        <sz val="10.5"/>
        <color theme="10"/>
        <rFont val="Calibri"/>
        <family val="2"/>
      </rPr>
      <t xml:space="preserve">SUNPOWER TRADING</t>
    </r>
  </si>
  <si>
    <t/>
    <r>
      <rPr>
        <u/>
        <sz val="10.5"/>
        <color theme="10"/>
        <rFont val="Calibri"/>
        <family val="2"/>
      </rPr>
      <t>http://www.netivigator.com</t>
    </r>
  </si>
  <si>
    <t/>
    <r>
      <rPr>
        <u/>
        <sz val="10.5"/>
        <color theme="10"/>
        <rFont val="Calibri"/>
        <family val="2"/>
      </rPr>
      <t>infosparkle@netivigator.com</t>
    </r>
  </si>
  <si>
    <t/>
    <r>
      <rPr>
        <u/>
        <sz val="10.5"/>
        <color theme="10"/>
        <rFont val="Calibri"/>
        <family val="2"/>
      </rPr>
      <t xml:space="preserve">SUNRISE WORLDWIDE TRADING</t>
    </r>
  </si>
  <si>
    <t/>
    <r>
      <rPr>
        <u/>
        <sz val="10.5"/>
        <color theme="10"/>
        <rFont val="Calibri"/>
        <family val="2"/>
      </rPr>
      <t>dy_sunrise@hotmail.com</t>
    </r>
  </si>
  <si>
    <t/>
    <r>
      <rPr>
        <u/>
        <sz val="10.5"/>
        <color theme="10"/>
        <rFont val="Calibri"/>
        <family val="2"/>
      </rPr>
      <t xml:space="preserve">NICE PAPER PRODUCTS FACTORY</t>
    </r>
  </si>
  <si>
    <t/>
    <r>
      <rPr>
        <u/>
        <sz val="10.5"/>
        <color theme="10"/>
        <rFont val="Calibri"/>
        <family val="2"/>
      </rPr>
      <t>adolabv@worldonline.nl</t>
    </r>
  </si>
  <si>
    <t/>
    <r>
      <rPr>
        <u/>
        <sz val="10.5"/>
        <color theme="10"/>
        <rFont val="Calibri"/>
        <family val="2"/>
      </rPr>
      <t>ADOLA</t>
    </r>
  </si>
  <si>
    <t/>
    <r>
      <rPr>
        <u/>
        <sz val="10.5"/>
        <color theme="10"/>
        <rFont val="Calibri"/>
        <family val="2"/>
      </rPr>
      <t>http://www.adola.nl</t>
    </r>
  </si>
  <si>
    <t/>
    <r>
      <rPr>
        <u/>
        <sz val="10.5"/>
        <color theme="10"/>
        <rFont val="Calibri"/>
        <family val="2"/>
      </rPr>
      <t>BIARRITZ</t>
    </r>
  </si>
  <si>
    <t/>
    <r>
      <rPr>
        <u/>
        <sz val="10.5"/>
        <color theme="10"/>
        <rFont val="Calibri"/>
        <family val="2"/>
      </rPr>
      <t>biarritz@ms25.hinet.net</t>
    </r>
  </si>
  <si>
    <t/>
    <r>
      <rPr>
        <u/>
        <sz val="10.5"/>
        <color theme="10"/>
        <rFont val="Calibri"/>
        <family val="2"/>
      </rPr>
      <t xml:space="preserve">SHRENA ENTERPRISES</t>
    </r>
  </si>
  <si>
    <t/>
    <r>
      <rPr>
        <u/>
        <sz val="10.5"/>
        <color theme="10"/>
        <rFont val="Calibri"/>
        <family val="2"/>
      </rPr>
      <t>shrena1999@yahoo.com</t>
    </r>
  </si>
  <si>
    <t/>
    <r>
      <rPr>
        <u/>
        <sz val="10.5"/>
        <color theme="10"/>
        <rFont val="Calibri"/>
        <family val="2"/>
      </rPr>
      <t>http://www.adria.co.il</t>
    </r>
  </si>
  <si>
    <t/>
    <r>
      <rPr>
        <u/>
        <sz val="10.5"/>
        <color theme="10"/>
        <rFont val="Calibri"/>
        <family val="2"/>
      </rPr>
      <t>ADRIA</t>
    </r>
  </si>
  <si>
    <t/>
    <r>
      <rPr>
        <u/>
        <sz val="10.5"/>
        <color theme="10"/>
        <rFont val="Calibri"/>
        <family val="2"/>
      </rPr>
      <t>anders.krigsvoll@krigsvoll.no</t>
    </r>
  </si>
  <si>
    <t/>
    <r>
      <rPr>
        <u/>
        <sz val="10.5"/>
        <color theme="10"/>
        <rFont val="Calibri"/>
        <family val="2"/>
      </rPr>
      <t>http://www.krigsvoll.no</t>
    </r>
  </si>
  <si>
    <t/>
    <r>
      <rPr>
        <u/>
        <sz val="10.5"/>
        <color theme="10"/>
        <rFont val="Calibri"/>
        <family val="2"/>
      </rPr>
      <t xml:space="preserve">SIVILINGENIOR GISLE KRIGSVOLL</t>
    </r>
  </si>
  <si>
    <t/>
    <r>
      <rPr>
        <u/>
        <sz val="10.5"/>
        <color theme="10"/>
        <rFont val="Calibri"/>
        <family val="2"/>
      </rPr>
      <t xml:space="preserve">EAGLESTON ENTERPRISES</t>
    </r>
  </si>
  <si>
    <t/>
    <r>
      <rPr>
        <u/>
        <sz val="10.5"/>
        <color theme="10"/>
        <rFont val="Calibri"/>
        <family val="2"/>
      </rPr>
      <t>eagleston@powerline.com.hk</t>
    </r>
    <r>
      <t>,</t>
    </r>
    <r>
      <rPr>
        <u/>
        <sz val="10.5"/>
        <color theme="10"/>
        <rFont val="Calibri"/>
        <family val="2"/>
      </rPr>
      <t>joan@powerline-hk.com</t>
    </r>
  </si>
  <si>
    <t/>
    <r>
      <rPr>
        <u/>
        <sz val="10.5"/>
        <color theme="10"/>
        <rFont val="Calibri"/>
        <family val="2"/>
      </rPr>
      <t>http://www.powerline-hk.com</t>
    </r>
  </si>
  <si>
    <t/>
    <r>
      <rPr>
        <u/>
        <sz val="10.5"/>
        <color theme="10"/>
        <rFont val="Calibri"/>
        <family val="2"/>
      </rPr>
      <t>SOCOFREN</t>
    </r>
  </si>
  <si>
    <t/>
    <r>
      <rPr>
        <u/>
        <sz val="10.5"/>
        <color theme="10"/>
        <rFont val="Calibri"/>
        <family val="2"/>
      </rPr>
      <t>socofren@wanadoo.fr</t>
    </r>
  </si>
  <si>
    <t/>
    <r>
      <rPr>
        <u/>
        <sz val="10.5"/>
        <color theme="10"/>
        <rFont val="Calibri"/>
        <family val="2"/>
      </rPr>
      <t>http://www.socofren.com</t>
    </r>
  </si>
  <si>
    <t/>
    <r>
      <rPr>
        <u/>
        <sz val="10.5"/>
        <color theme="10"/>
        <rFont val="Calibri"/>
        <family val="2"/>
      </rPr>
      <t xml:space="preserve">PRE UNIC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</si>
  <si>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其他,办公文具,化工产品,卫浴设备,家具,家用纺织品,工具,工艺陶瓷,照明产品,玻璃工艺品,电子消费品及信息产品,餐厨用具</t>
    </r>
  </si>
  <si>
    <t/>
    <r>
      <rPr>
        <u/>
        <sz val="10.5"/>
        <color theme="10"/>
        <rFont val="Calibri"/>
        <family val="2"/>
      </rPr>
      <t>ctelefonica@treunic.cl</t>
    </r>
  </si>
  <si>
    <t/>
    <r>
      <rPr>
        <u/>
        <sz val="10.5"/>
        <color theme="10"/>
        <rFont val="Calibri"/>
        <family val="2"/>
      </rPr>
      <t>http://www.treunic.cl</t>
    </r>
  </si>
  <si>
    <t/>
    <r>
      <rPr>
        <u/>
        <sz val="10.5"/>
        <color theme="10"/>
        <rFont val="Calibri"/>
        <family val="2"/>
      </rPr>
      <t>almalki_bashar@hotmail.com</t>
    </r>
  </si>
  <si>
    <t/>
    <r>
      <rPr>
        <u/>
        <sz val="10.5"/>
        <color theme="10"/>
        <rFont val="Calibri"/>
        <family val="2"/>
      </rPr>
      <t xml:space="preserve">ORIENT HOUSE FOR DEVELOPMENT &amp; CONSTRUCTION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</si>
  <si>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五金,体育及旅游休闲用品,其他,办公文具,医药保健品及医疗器械,家具,家用电器,工具,服装饰物及配件,照明产品,玩具,玻璃工艺品,电子电气产品,礼品及赠品,箱包,节日用品,钟表眼镜,餐厨用具</t>
    </r>
  </si>
  <si>
    <t/>
    <r>
      <rPr>
        <u/>
        <sz val="10.5"/>
        <color theme="10"/>
        <rFont val="Calibri"/>
        <family val="2"/>
      </rPr>
      <t>fredromano26@hotmail.com</t>
    </r>
  </si>
  <si>
    <t/>
    <r>
      <rPr>
        <u/>
        <sz val="10.5"/>
        <color theme="10"/>
        <rFont val="Calibri"/>
        <family val="2"/>
      </rPr>
      <t>http://www.regencymarketing.com</t>
    </r>
  </si>
  <si>
    <t/>
    <r>
      <rPr>
        <u/>
        <sz val="10.5"/>
        <color theme="10"/>
        <rFont val="Calibri"/>
        <family val="2"/>
      </rPr>
      <t xml:space="preserve">REGENCY MARKETING</t>
    </r>
  </si>
  <si>
    <t/>
    <r>
      <rPr>
        <u/>
        <sz val="10.5"/>
        <color theme="10"/>
        <rFont val="Calibri"/>
        <family val="2"/>
      </rPr>
      <t xml:space="preserve">HYSTERIC GLAMOUR SDN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</si>
  <si>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其他,园林用品,家用电器,家用纺织品,服装饰物及配件,玩具,箱包,节日用品,鞋,食品,餐厨用具</t>
    </r>
  </si>
  <si>
    <t/>
    <r>
      <rPr>
        <u/>
        <sz val="10.5"/>
        <color theme="10"/>
        <rFont val="Calibri"/>
        <family val="2"/>
      </rPr>
      <t>hysteric@streamyx.com</t>
    </r>
  </si>
  <si>
    <t/>
    <r>
      <rPr>
        <u/>
        <sz val="10.5"/>
        <color theme="10"/>
        <rFont val="Calibri"/>
        <family val="2"/>
      </rPr>
      <t>edwinwong@homewell-co.com</t>
    </r>
  </si>
  <si>
    <t/>
    <r>
      <rPr>
        <u/>
        <sz val="10.5"/>
        <color theme="10"/>
        <rFont val="Calibri"/>
        <family val="2"/>
      </rPr>
      <t>HOMEWELL</t>
    </r>
  </si>
  <si>
    <t/>
    <r>
      <rPr>
        <u/>
        <sz val="10.5"/>
        <color theme="10"/>
        <rFont val="Calibri"/>
        <family val="2"/>
      </rPr>
      <t>http://www.homewell-co.com</t>
    </r>
  </si>
  <si>
    <t/>
    <r>
      <rPr>
        <u/>
        <sz val="10.5"/>
        <color theme="10"/>
        <rFont val="Calibri"/>
        <family val="2"/>
      </rPr>
      <t xml:space="preserve">C R PLASTICS</t>
    </r>
  </si>
  <si>
    <t/>
    <r>
      <rPr>
        <u/>
        <sz val="10.5"/>
        <color theme="10"/>
        <rFont val="Calibri"/>
        <family val="2"/>
      </rPr>
      <t>http://www.crplastic.com</t>
    </r>
  </si>
  <si>
    <t/>
    <r>
      <rPr>
        <u/>
        <sz val="10.5"/>
        <color theme="10"/>
        <rFont val="Calibri"/>
        <family val="2"/>
      </rPr>
      <t xml:space="preserve">SIBOM INTERNATIONAL</t>
    </r>
  </si>
  <si>
    <t/>
    <r>
      <rPr>
        <u/>
        <sz val="10.5"/>
        <color theme="10"/>
        <rFont val="Calibri"/>
        <family val="2"/>
      </rPr>
      <t>sibom@rediffmail.com</t>
    </r>
  </si>
  <si>
    <t/>
    <r>
      <rPr>
        <u/>
        <sz val="10.5"/>
        <color theme="10"/>
        <rFont val="Calibri"/>
        <family val="2"/>
      </rPr>
      <t xml:space="preserve">JEN LIAN INDUSTRY (M) SDN</t>
    </r>
  </si>
  <si>
    <t/>
    <r>
      <rPr>
        <u/>
        <sz val="10.5"/>
        <color theme="10"/>
        <rFont val="Calibri"/>
        <family val="2"/>
      </rPr>
      <t>jenlian53@hotmail.com</t>
    </r>
  </si>
  <si>
    <t/>
    <r>
      <rPr>
        <u/>
        <sz val="10.5"/>
        <color theme="10"/>
        <rFont val="Calibri"/>
        <family val="2"/>
      </rPr>
      <t xml:space="preserve">KANG LI FAR EAST</t>
    </r>
  </si>
  <si>
    <t/>
    <r>
      <rPr>
        <u/>
        <sz val="10.5"/>
        <color theme="10"/>
        <rFont val="Calibri"/>
        <family val="2"/>
      </rPr>
      <t>http://www.kangli.com.sg</t>
    </r>
  </si>
  <si>
    <t/>
    <r>
      <rPr>
        <u/>
        <sz val="10.5"/>
        <color theme="10"/>
        <rFont val="Calibri"/>
        <family val="2"/>
      </rPr>
      <t>kangli@singnet.com.sg</t>
    </r>
  </si>
  <si>
    <t/>
    <r>
      <rPr>
        <u/>
        <sz val="10.5"/>
        <color theme="10"/>
        <rFont val="Calibri"/>
        <family val="2"/>
      </rPr>
      <t xml:space="preserve">EURO PACKAGING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</si>
  <si>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个人护理用具,体育及旅游休闲用品,办公文具,卫浴设备,工具,箱包,餐厨用具</t>
    </r>
  </si>
  <si>
    <t/>
    <r>
      <rPr>
        <u/>
        <sz val="10.5"/>
        <color theme="10"/>
        <rFont val="Calibri"/>
        <family val="2"/>
      </rPr>
      <t>craig.muir@europackaging.co.uk</t>
    </r>
  </si>
  <si>
    <t/>
    <r>
      <rPr>
        <u/>
        <sz val="10.5"/>
        <color theme="10"/>
        <rFont val="Calibri"/>
        <family val="2"/>
      </rPr>
      <t>http://www.europackaging.co.uk</t>
    </r>
  </si>
  <si>
    <t/>
    <r>
      <rPr>
        <u/>
        <sz val="10.5"/>
        <color theme="10"/>
        <rFont val="Calibri"/>
        <family val="2"/>
      </rPr>
      <t>http://www.hakugen.co.jp</t>
    </r>
  </si>
  <si>
    <t/>
    <r>
      <rPr>
        <u/>
        <sz val="10.5"/>
        <color theme="10"/>
        <rFont val="Calibri"/>
        <family val="2"/>
      </rPr>
      <t>hkg00019@infotokyo.ne.jp</t>
    </r>
  </si>
  <si>
    <t/>
    <r>
      <rPr>
        <u/>
        <sz val="10.5"/>
        <color theme="10"/>
        <rFont val="Calibri"/>
        <family val="2"/>
      </rPr>
      <t>HAKUGEN</t>
    </r>
  </si>
  <si>
    <t/>
    <r>
      <rPr>
        <u/>
        <sz val="10.5"/>
        <color theme="10"/>
        <rFont val="Calibri"/>
        <family val="2"/>
      </rPr>
      <t>myynti@suomenturvalaitepalvelu.fi</t>
    </r>
  </si>
  <si>
    <t/>
    <r>
      <rPr>
        <u/>
        <sz val="10.5"/>
        <color theme="10"/>
        <rFont val="Calibri"/>
        <family val="2"/>
      </rPr>
      <t>http://www.suomenturvalaitepalvelu.fi</t>
    </r>
  </si>
  <si>
    <t/>
    <r>
      <rPr>
        <u/>
        <sz val="10.5"/>
        <color theme="10"/>
        <rFont val="Calibri"/>
        <family val="2"/>
      </rPr>
      <t xml:space="preserve">SUOMEN TURVALAITEPALVELU</t>
    </r>
  </si>
  <si>
    <t/>
    <r>
      <rPr>
        <u/>
        <sz val="10.5"/>
        <color theme="10"/>
        <rFont val="Calibri"/>
        <family val="2"/>
      </rPr>
      <t>info@certex.se</t>
    </r>
  </si>
  <si>
    <t/>
    <r>
      <rPr>
        <u/>
        <sz val="10.5"/>
        <color theme="10"/>
        <rFont val="Calibri"/>
        <family val="2"/>
      </rPr>
      <t>http://www.certex.se</t>
    </r>
  </si>
  <si>
    <t/>
    <r>
      <rPr>
        <u/>
        <sz val="10.5"/>
        <color theme="10"/>
        <rFont val="Calibri"/>
        <family val="2"/>
      </rPr>
      <t xml:space="preserve">CERTEX SVENSKA</t>
    </r>
  </si>
  <si>
    <t/>
    <r>
      <rPr>
        <u/>
        <sz val="10.5"/>
        <color theme="10"/>
        <rFont val="Calibri"/>
        <family val="2"/>
      </rPr>
      <t>http://www.novacucina.com</t>
    </r>
  </si>
  <si>
    <t/>
    <r>
      <rPr>
        <u/>
        <sz val="10.5"/>
        <color theme="10"/>
        <rFont val="Calibri"/>
        <family val="2"/>
      </rPr>
      <t xml:space="preserve">NOVA CUCINA 2</t>
    </r>
  </si>
  <si>
    <t/>
    <r>
      <rPr>
        <u/>
        <sz val="10.5"/>
        <color theme="10"/>
        <rFont val="Calibri"/>
        <family val="2"/>
      </rPr>
      <t>info@novacucina.com</t>
    </r>
  </si>
  <si>
    <t/>
    <r>
      <rPr>
        <u/>
        <sz val="10.5"/>
        <color theme="10"/>
        <rFont val="Calibri"/>
        <family val="2"/>
      </rPr>
      <t>OLYMPIC</t>
    </r>
  </si>
  <si>
    <t/>
    <r>
      <rPr>
        <u/>
        <sz val="10.5"/>
        <color theme="10"/>
        <rFont val="Calibri"/>
        <family val="2"/>
      </rPr>
      <t>http://www.olympic-as.dk</t>
    </r>
  </si>
  <si>
    <t/>
    <r>
      <rPr>
        <u/>
        <sz val="10.5"/>
        <color theme="10"/>
        <rFont val="Calibri"/>
        <family val="2"/>
      </rPr>
      <t>olympic@olympic-as.dk</t>
    </r>
  </si>
  <si>
    <t/>
    <r>
      <rPr>
        <u/>
        <sz val="10.5"/>
        <color theme="10"/>
        <rFont val="Calibri"/>
        <family val="2"/>
      </rPr>
      <t>http://www.per8.com</t>
    </r>
  </si>
  <si>
    <t/>
    <r>
      <rPr>
        <u/>
        <sz val="10.5"/>
        <color theme="10"/>
        <rFont val="Calibri"/>
        <family val="2"/>
      </rPr>
      <t>per@hcm.vnn.vn</t>
    </r>
  </si>
  <si>
    <t/>
    <r>
      <rPr>
        <u/>
        <sz val="10.5"/>
        <color theme="10"/>
        <rFont val="Calibri"/>
        <family val="2"/>
      </rPr>
      <t xml:space="preserve">CONSTRUCTION COMPANY NO 8</t>
    </r>
  </si>
  <si>
    <t/>
    <r>
      <rPr>
        <u/>
        <sz val="10.5"/>
        <color theme="10"/>
        <rFont val="Calibri"/>
        <family val="2"/>
      </rPr>
      <t>http://www.russellfood.com</t>
    </r>
  </si>
  <si>
    <t/>
    <r>
      <rPr>
        <u/>
        <sz val="10.5"/>
        <color theme="10"/>
        <rFont val="Calibri"/>
        <family val="2"/>
      </rPr>
      <t>edmonton@russellfood.ca</t>
    </r>
  </si>
  <si>
    <t/>
    <r>
      <rPr>
        <u/>
        <sz val="10.5"/>
        <color theme="10"/>
        <rFont val="Calibri"/>
        <family val="2"/>
      </rPr>
      <t xml:space="preserve">RUSSELL FOOD EQUIPMENT</t>
    </r>
  </si>
  <si>
    <t/>
    <r>
      <rPr>
        <u/>
        <sz val="10.5"/>
        <color theme="10"/>
        <rFont val="Calibri"/>
        <family val="2"/>
      </rPr>
      <t>carrygolar@eircom.net</t>
    </r>
  </si>
  <si>
    <t/>
    <r>
      <rPr>
        <u/>
        <sz val="10.5"/>
        <color theme="10"/>
        <rFont val="Calibri"/>
        <family val="2"/>
      </rPr>
      <t xml:space="preserve">TF FLEMING</t>
    </r>
  </si>
  <si>
    <t/>
    <r>
      <rPr>
        <u/>
        <sz val="10.5"/>
        <color theme="10"/>
        <rFont val="Calibri"/>
        <family val="2"/>
      </rPr>
      <t>http://www.amap.co.za</t>
    </r>
  </si>
  <si>
    <t/>
    <r>
      <rPr>
        <u/>
        <sz val="10.5"/>
        <color theme="10"/>
        <rFont val="Calibri"/>
        <family val="2"/>
      </rPr>
      <t>marketing1@amap.co</t>
    </r>
    <r>
      <t>.za</t>
    </r>
  </si>
  <si>
    <t/>
    <r>
      <rPr>
        <u/>
        <sz val="10.5"/>
        <color theme="10"/>
        <rFont val="Calibri"/>
        <family val="2"/>
      </rPr>
      <t xml:space="preserve">AMALGAMATED APPLIANCES</t>
    </r>
  </si>
  <si>
    <t/>
    <r>
      <rPr>
        <u/>
        <sz val="10.5"/>
        <color theme="10"/>
        <rFont val="Calibri"/>
        <family val="2"/>
      </rPr>
      <t xml:space="preserve">FAR FRANCE</t>
    </r>
  </si>
  <si>
    <t/>
    <r>
      <rPr>
        <u/>
        <sz val="10.5"/>
        <color theme="10"/>
        <rFont val="Calibri"/>
        <family val="2"/>
      </rPr>
      <t>farfr@club-internet.fr</t>
    </r>
  </si>
  <si>
    <t/>
    <r>
      <rPr>
        <u/>
        <sz val="10.5"/>
        <color theme="10"/>
        <rFont val="Calibri"/>
        <family val="2"/>
      </rPr>
      <t>CANTONI</t>
    </r>
  </si>
  <si>
    <t/>
    <r>
      <rPr>
        <u/>
        <sz val="10.5"/>
        <color theme="10"/>
        <rFont val="Calibri"/>
        <family val="2"/>
      </rPr>
      <t xml:space="preserve">PANAMERICANA DE DISTRIBUCION</t>
    </r>
  </si>
  <si>
    <t/>
    <r>
      <rPr>
        <u/>
        <sz val="10.5"/>
        <color theme="10"/>
        <rFont val="Calibri"/>
        <family val="2"/>
      </rPr>
      <t>padisa@sinfo.net</t>
    </r>
  </si>
  <si>
    <t/>
    <r>
      <rPr>
        <u/>
        <sz val="10.5"/>
        <color theme="10"/>
        <rFont val="Calibri"/>
        <family val="2"/>
      </rPr>
      <t>http://www.stks.ru</t>
    </r>
  </si>
  <si>
    <t/>
    <r>
      <rPr>
        <u/>
        <sz val="10.5"/>
        <color theme="10"/>
        <rFont val="Calibri"/>
        <family val="2"/>
      </rPr>
      <t>dolnik@stks.ru</t>
    </r>
  </si>
  <si>
    <t/>
    <r>
      <rPr>
        <u/>
        <sz val="10.5"/>
        <color theme="10"/>
        <rFont val="Calibri"/>
        <family val="2"/>
      </rPr>
      <t xml:space="preserve">JSC STKS</t>
    </r>
  </si>
  <si>
    <t/>
    <r>
      <rPr>
        <u/>
        <sz val="10.5"/>
        <color theme="10"/>
        <rFont val="Calibri"/>
        <family val="2"/>
      </rPr>
      <t>http://www.hinet.net.au</t>
    </r>
  </si>
  <si>
    <t/>
    <r>
      <rPr>
        <u/>
        <sz val="10.5"/>
        <color theme="10"/>
        <rFont val="Calibri"/>
        <family val="2"/>
      </rPr>
      <t>mozart@hinet.net.au</t>
    </r>
  </si>
  <si>
    <t/>
    <r>
      <rPr>
        <u/>
        <sz val="10.5"/>
        <color theme="10"/>
        <rFont val="Calibri"/>
        <family val="2"/>
      </rPr>
      <t xml:space="preserve">BERRIMA GALLERIES</t>
    </r>
  </si>
  <si>
    <t/>
    <r>
      <rPr>
        <u/>
        <sz val="10.5"/>
        <color theme="10"/>
        <rFont val="Calibri"/>
        <family val="2"/>
      </rPr>
      <t xml:space="preserve">FOUR WINDS</t>
    </r>
  </si>
  <si>
    <t/>
    <r>
      <rPr>
        <u/>
        <sz val="10.5"/>
        <color theme="10"/>
        <rFont val="Calibri"/>
        <family val="2"/>
      </rPr>
      <t>http://www.thefourwinds.com</t>
    </r>
  </si>
  <si>
    <t/>
    <r>
      <rPr>
        <u/>
        <sz val="10.5"/>
        <color theme="10"/>
        <rFont val="Calibri"/>
        <family val="2"/>
      </rPr>
      <t>napierda@xtra.co.nz</t>
    </r>
  </si>
  <si>
    <t/>
    <r>
      <rPr>
        <u/>
        <sz val="10.5"/>
        <color theme="10"/>
        <rFont val="Calibri"/>
        <family val="2"/>
      </rPr>
      <t>p.fadel@quasarelectronics.it</t>
    </r>
  </si>
  <si>
    <t/>
    <r>
      <rPr>
        <u/>
        <sz val="10.5"/>
        <color theme="10"/>
        <rFont val="Calibri"/>
        <family val="2"/>
      </rPr>
      <t xml:space="preserve">QUASAR ELECTRONICS</t>
    </r>
  </si>
  <si>
    <t/>
    <r>
      <rPr>
        <u/>
        <sz val="10.5"/>
        <color theme="10"/>
        <rFont val="Calibri"/>
        <family val="2"/>
      </rPr>
      <t>http://www.quasarelectronics.it</t>
    </r>
  </si>
  <si>
    <t/>
    <r>
      <rPr>
        <u/>
        <sz val="10.5"/>
        <color theme="10"/>
        <rFont val="Calibri"/>
        <family val="2"/>
      </rPr>
      <t>kpny1357@aol.com</t>
    </r>
  </si>
  <si>
    <t/>
    <r>
      <rPr>
        <u/>
        <sz val="10.5"/>
        <color theme="10"/>
        <rFont val="Calibri"/>
        <family val="2"/>
      </rPr>
      <t xml:space="preserve">CERTIFIED BUILDING PROPDUCT</t>
    </r>
  </si>
  <si>
    <t/>
    <r>
      <rPr>
        <u/>
        <sz val="10.5"/>
        <color theme="10"/>
        <rFont val="Calibri"/>
        <family val="2"/>
      </rPr>
      <t xml:space="preserve">BROMAC UK (IMPORTERS &amp; DISTRIBUTORS)</t>
    </r>
  </si>
  <si>
    <t/>
    <r>
      <rPr>
        <u/>
        <sz val="10.5"/>
        <color theme="10"/>
        <rFont val="Calibri"/>
        <family val="2"/>
      </rPr>
      <t>richard@bromacltd.co.uk</t>
    </r>
  </si>
  <si>
    <t/>
    <r>
      <rPr>
        <u/>
        <sz val="10.5"/>
        <color theme="10"/>
        <rFont val="Calibri"/>
        <family val="2"/>
      </rPr>
      <t>http://www.bromacltd.co.uk</t>
    </r>
  </si>
  <si>
    <t/>
    <r>
      <rPr>
        <u/>
        <sz val="10.5"/>
        <color theme="10"/>
        <rFont val="Calibri"/>
        <family val="2"/>
      </rPr>
      <t>eugene.yang@beverlyhangers.com.hk</t>
    </r>
  </si>
  <si>
    <t/>
    <r>
      <rPr>
        <u/>
        <sz val="10.5"/>
        <color theme="10"/>
        <rFont val="Calibri"/>
        <family val="2"/>
      </rPr>
      <t>http://www.beverlyhangers.com.hk</t>
    </r>
  </si>
  <si>
    <t/>
    <r>
      <rPr>
        <u/>
        <sz val="10.5"/>
        <color theme="10"/>
        <rFont val="Calibri"/>
        <family val="2"/>
      </rPr>
      <t xml:space="preserve">BEVERLY COAT HANGER</t>
    </r>
  </si>
  <si>
    <t/>
    <r>
      <rPr>
        <u/>
        <sz val="10.5"/>
        <color theme="10"/>
        <rFont val="Calibri"/>
        <family val="2"/>
      </rPr>
      <t>http://www.nichinan.co.jp</t>
    </r>
  </si>
  <si>
    <t/>
    <r>
      <rPr>
        <u/>
        <sz val="10.5"/>
        <color theme="10"/>
        <rFont val="Calibri"/>
        <family val="2"/>
      </rPr>
      <t xml:space="preserve">NICHINAN SHOKAI</t>
    </r>
  </si>
  <si>
    <t/>
    <r>
      <rPr>
        <u/>
        <sz val="10.5"/>
        <color theme="10"/>
        <rFont val="Calibri"/>
        <family val="2"/>
      </rPr>
      <t>http://www.sim-metal-enclosures.it</t>
    </r>
  </si>
  <si>
    <t/>
    <r>
      <rPr>
        <u/>
        <sz val="10.5"/>
        <color theme="10"/>
        <rFont val="Calibri"/>
        <family val="2"/>
      </rPr>
      <t xml:space="preserve">S I M</t>
    </r>
  </si>
  <si>
    <t/>
    <r>
      <rPr>
        <u/>
        <sz val="10.5"/>
        <color theme="10"/>
        <rFont val="Calibri"/>
        <family val="2"/>
      </rPr>
      <t>info@sim-metal-enclosures.it</t>
    </r>
  </si>
  <si>
    <t/>
    <r>
      <rPr>
        <u/>
        <sz val="10.5"/>
        <color theme="10"/>
        <rFont val="Calibri"/>
        <family val="2"/>
      </rPr>
      <t xml:space="preserve">T KOTANI &amp;</t>
    </r>
  </si>
  <si>
    <t/>
    <r>
      <rPr>
        <u/>
        <sz val="10.5"/>
        <color theme="10"/>
        <rFont val="Calibri"/>
        <family val="2"/>
      </rPr>
      <t>http://www.justinhouse.co.uk</t>
    </r>
  </si>
  <si>
    <t/>
    <r>
      <rPr>
        <u/>
        <sz val="10.5"/>
        <color theme="10"/>
        <rFont val="Calibri"/>
        <family val="2"/>
      </rPr>
      <t>ssilvester@aol.com</t>
    </r>
  </si>
  <si>
    <t/>
    <r>
      <rPr>
        <u/>
        <sz val="10.5"/>
        <color theme="10"/>
        <rFont val="Calibri"/>
        <family val="2"/>
      </rPr>
      <t xml:space="preserve">JUST IN HOUSE</t>
    </r>
  </si>
  <si>
    <t/>
    <r>
      <rPr>
        <u/>
        <sz val="10.5"/>
        <color theme="10"/>
        <rFont val="Calibri"/>
        <family val="2"/>
      </rPr>
      <t>mjpromotions@charter.net</t>
    </r>
  </si>
  <si>
    <t/>
    <r>
      <rPr>
        <u/>
        <sz val="10.5"/>
        <color theme="10"/>
        <rFont val="Calibri"/>
        <family val="2"/>
      </rPr>
      <t xml:space="preserve">IMPULSE SALES</t>
    </r>
  </si>
  <si>
    <t/>
    <r>
      <rPr>
        <u/>
        <sz val="10.5"/>
        <color theme="10"/>
        <rFont val="Calibri"/>
        <family val="2"/>
      </rPr>
      <t>http://www.mjpromotionalsales.net</t>
    </r>
  </si>
  <si>
    <t/>
    <r>
      <rPr>
        <u/>
        <sz val="10.5"/>
        <color theme="10"/>
        <rFont val="Calibri"/>
        <family val="2"/>
      </rPr>
      <t>http://www.pigmentfrance.com</t>
    </r>
  </si>
  <si>
    <t/>
    <r>
      <rPr>
        <u/>
        <sz val="10.5"/>
        <color theme="10"/>
        <rFont val="Calibri"/>
        <family val="2"/>
      </rPr>
      <t>PIGMENT</t>
    </r>
  </si>
  <si>
    <t/>
    <r>
      <rPr>
        <u/>
        <sz val="10.5"/>
        <color theme="10"/>
        <rFont val="Calibri"/>
        <family val="2"/>
      </rPr>
      <t>gantzer@pigmentfrance.com</t>
    </r>
  </si>
  <si>
    <t/>
    <r>
      <rPr>
        <u/>
        <sz val="10.5"/>
        <color theme="10"/>
        <rFont val="Calibri"/>
        <family val="2"/>
      </rPr>
      <t>http://www.rosti.com</t>
    </r>
  </si>
  <si>
    <t/>
    <r>
      <rPr>
        <u/>
        <sz val="10.5"/>
        <color theme="10"/>
        <rFont val="Calibri"/>
        <family val="2"/>
      </rPr>
      <t>receptie@til.rosti.com</t>
    </r>
  </si>
  <si>
    <t/>
    <r>
      <rPr>
        <u/>
        <sz val="10.5"/>
        <color theme="10"/>
        <rFont val="Calibri"/>
        <family val="2"/>
      </rPr>
      <t xml:space="preserve">ROSTI (INCASE)</t>
    </r>
  </si>
  <si>
    <t/>
    <r>
      <rPr>
        <u/>
        <sz val="10.5"/>
        <color theme="10"/>
        <rFont val="Calibri"/>
        <family val="2"/>
      </rPr>
      <t xml:space="preserve">A &amp; E PRODUCTS GROUP</t>
    </r>
  </si>
  <si>
    <t/>
    <r>
      <rPr>
        <u/>
        <sz val="10.5"/>
        <color theme="10"/>
        <rFont val="Calibri"/>
        <family val="2"/>
      </rPr>
      <t>daral_fajar1@hotmail.com</t>
    </r>
  </si>
  <si>
    <t/>
    <r>
      <rPr>
        <u/>
        <sz val="10.5"/>
        <color theme="10"/>
        <rFont val="Calibri"/>
        <family val="2"/>
      </rPr>
      <t xml:space="preserve">DAR AL-FAJR TRADING EST</t>
    </r>
  </si>
  <si>
    <t/>
    <r>
      <rPr>
        <u/>
        <sz val="10.5"/>
        <color theme="10"/>
        <rFont val="Calibri"/>
        <family val="2"/>
      </rPr>
      <t>zcina-bld@usa.net</t>
    </r>
  </si>
  <si>
    <t/>
    <r>
      <rPr>
        <u/>
        <sz val="10.5"/>
        <color theme="10"/>
        <rFont val="Calibri"/>
        <family val="2"/>
      </rPr>
      <t xml:space="preserve">AL HAFFAR TRADING</t>
    </r>
  </si>
  <si>
    <t/>
    <r>
      <rPr>
        <u/>
        <sz val="10.5"/>
        <color theme="10"/>
        <rFont val="Calibri"/>
        <family val="2"/>
      </rPr>
      <t>TRI-TOOLS</t>
    </r>
  </si>
  <si>
    <t/>
    <r>
      <rPr>
        <u/>
        <sz val="10.5"/>
        <color theme="10"/>
        <rFont val="Calibri"/>
        <family val="2"/>
      </rPr>
      <t>http://www.tri-tool.com</t>
    </r>
  </si>
  <si>
    <t/>
    <r>
      <rPr>
        <u/>
        <sz val="10.5"/>
        <color theme="10"/>
        <rFont val="Calibri"/>
        <family val="2"/>
      </rPr>
      <t>BOLDWOOD(CANADA)</t>
    </r>
  </si>
  <si>
    <t/>
    <r>
      <rPr>
        <u/>
        <sz val="10.5"/>
        <color theme="10"/>
        <rFont val="Calibri"/>
        <family val="2"/>
      </rPr>
      <t>boldwood@boldwood.com</t>
    </r>
  </si>
  <si>
    <t/>
    <r>
      <rPr>
        <u/>
        <sz val="10.5"/>
        <color theme="10"/>
        <rFont val="Calibri"/>
        <family val="2"/>
      </rPr>
      <t>http://www.boldwood.com</t>
    </r>
  </si>
  <si>
    <t/>
    <r>
      <rPr>
        <u/>
        <sz val="10.5"/>
        <color theme="10"/>
        <rFont val="Calibri"/>
        <family val="2"/>
      </rPr>
      <t>CAIMANA</t>
    </r>
  </si>
  <si>
    <t/>
    <r>
      <rPr>
        <u/>
        <sz val="10.5"/>
        <color theme="10"/>
        <rFont val="Calibri"/>
        <family val="2"/>
      </rPr>
      <t>venta@caimana.com</t>
    </r>
  </si>
  <si>
    <t/>
    <r>
      <rPr>
        <u/>
        <sz val="10.5"/>
        <color theme="10"/>
        <rFont val="Calibri"/>
        <family val="2"/>
      </rPr>
      <t>http://www.caimana.com</t>
    </r>
  </si>
  <si>
    <t/>
    <r>
      <rPr>
        <u/>
        <sz val="10.5"/>
        <color theme="10"/>
        <rFont val="Calibri"/>
        <family val="2"/>
      </rPr>
      <t xml:space="preserve">AERA WARENHANDELS</t>
    </r>
  </si>
  <si>
    <t/>
    <r>
      <rPr>
        <u/>
        <sz val="10.5"/>
        <color theme="10"/>
        <rFont val="Calibri"/>
        <family val="2"/>
      </rPr>
      <t>helehli@famousforever.com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</si>
  <si>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体育及旅游休闲用品,其他,办公文具,家具,家居用品,工艺陶瓷,箱包,餐厨用具</t>
    </r>
  </si>
  <si>
    <t/>
    <r>
      <rPr>
        <u/>
        <sz val="10.5"/>
        <color theme="10"/>
        <rFont val="Calibri"/>
        <family val="2"/>
      </rPr>
      <t>http://www.famousforever.com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</si>
  <si>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五金,其他,医药保健品及医疗器械,家用电器,家用纺织品,玻璃工艺品,箱包,食品,餐厨用具</t>
    </r>
  </si>
  <si>
    <t/>
    <r>
      <rPr>
        <u/>
        <sz val="10.5"/>
        <color theme="10"/>
        <rFont val="Calibri"/>
        <family val="2"/>
      </rPr>
      <t>p.jpand.uk@slt.net.lk</t>
    </r>
  </si>
  <si>
    <t/>
    <r>
      <rPr>
        <u/>
        <sz val="10.5"/>
        <color theme="10"/>
        <rFont val="Calibri"/>
        <family val="2"/>
      </rPr>
      <t>http://www.pjtravels.com</t>
    </r>
  </si>
  <si>
    <t/>
    <r>
      <rPr>
        <u/>
        <sz val="10.5"/>
        <color theme="10"/>
        <rFont val="Calibri"/>
        <family val="2"/>
      </rPr>
      <t xml:space="preserve">P J TRADING COMPANY (PVT)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</si>
  <si>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其他,化工产品,医药保健品及医疗器械,园林用品,家具,家居用品,家用电器,工艺陶瓷,服装饰物及配件,玩具,玻璃工艺品,节日用品,钟表眼镜,食品,餐厨用具</t>
    </r>
  </si>
  <si>
    <t/>
    <r>
      <rPr>
        <u/>
        <sz val="10.5"/>
        <color theme="10"/>
        <rFont val="Calibri"/>
        <family val="2"/>
      </rPr>
      <t>fullin@onebb.com</t>
    </r>
  </si>
  <si>
    <t/>
    <r>
      <rPr>
        <u/>
        <sz val="10.5"/>
        <color theme="10"/>
        <rFont val="Calibri"/>
        <family val="2"/>
      </rPr>
      <t>http://www.onebb.com</t>
    </r>
  </si>
  <si>
    <t/>
    <r>
      <rPr>
        <u/>
        <sz val="10.5"/>
        <color theme="10"/>
        <rFont val="Calibri"/>
        <family val="2"/>
      </rPr>
      <t xml:space="preserve">FULL IN INT L DEVELOPMENT</t>
    </r>
  </si>
  <si>
    <t/>
    <r>
      <rPr>
        <u/>
        <sz val="10.5"/>
        <color theme="10"/>
        <rFont val="Calibri"/>
        <family val="2"/>
      </rPr>
      <t>http://www.ptsbrooks.co.uk</t>
    </r>
  </si>
  <si>
    <t/>
    <r>
      <rPr>
        <u/>
        <sz val="10.5"/>
        <color theme="10"/>
        <rFont val="Calibri"/>
        <family val="2"/>
      </rPr>
      <t xml:space="preserve">BROOKS (NORWICH)</t>
    </r>
  </si>
  <si>
    <t/>
    <r>
      <rPr>
        <u/>
        <sz val="10.5"/>
        <color theme="10"/>
        <rFont val="Calibri"/>
        <family val="2"/>
      </rPr>
      <t>http://www.sultankaffe.com</t>
    </r>
  </si>
  <si>
    <t/>
    <r>
      <rPr>
        <u/>
        <sz val="10.5"/>
        <color theme="10"/>
        <rFont val="Calibri"/>
        <family val="2"/>
      </rPr>
      <t>info@sultankaffe.com</t>
    </r>
  </si>
  <si>
    <t/>
    <r>
      <rPr>
        <u/>
        <sz val="10.5"/>
        <color theme="10"/>
        <rFont val="Calibri"/>
        <family val="2"/>
      </rPr>
      <t xml:space="preserve">SULTANKAFFE ROSTERI</t>
    </r>
  </si>
  <si>
    <t/>
    <r>
      <rPr>
        <u/>
        <sz val="10.5"/>
        <color theme="10"/>
        <rFont val="Calibri"/>
        <family val="2"/>
      </rPr>
      <t>shinichi_kiuchi@nt.takashimaya.co</t>
    </r>
    <r>
      <t>.jp</t>
    </r>
  </si>
  <si>
    <t/>
    <r>
      <rPr>
        <u/>
        <sz val="10.5"/>
        <color theme="10"/>
        <rFont val="Calibri"/>
        <family val="2"/>
      </rPr>
      <t>http://www.nt.takashimaya.co.jp</t>
    </r>
  </si>
  <si>
    <t/>
    <r>
      <rPr>
        <u/>
        <sz val="10.5"/>
        <color theme="10"/>
        <rFont val="Calibri"/>
        <family val="2"/>
      </rPr>
      <t>TAKASHIMAYA</t>
    </r>
  </si>
  <si>
    <t/>
    <r>
      <rPr>
        <u/>
        <sz val="10.5"/>
        <color theme="10"/>
        <rFont val="Calibri"/>
        <family val="2"/>
      </rPr>
      <t>http://www.overtoom.nl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</si>
  <si>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体育及旅游休闲用品,其他,办公文具,医药保健品及医疗器械,大型机械及设备,家具,工具,工艺陶瓷,建筑及装饰材料,汽车配件,照明产品,车辆,餐厨用具</t>
    </r>
  </si>
  <si>
    <t/>
    <r>
      <rPr>
        <u/>
        <sz val="10.5"/>
        <color theme="10"/>
        <rFont val="Calibri"/>
        <family val="2"/>
      </rPr>
      <t>info@overtoom.com</t>
    </r>
  </si>
  <si>
    <t/>
    <r>
      <rPr>
        <u/>
        <sz val="10.5"/>
        <color theme="10"/>
        <rFont val="Calibri"/>
        <family val="2"/>
      </rPr>
      <t xml:space="preserve">OVERTOOM INTERNATIONAL</t>
    </r>
  </si>
  <si>
    <t/>
    <r>
      <rPr>
        <u/>
        <sz val="10.5"/>
        <color theme="10"/>
        <rFont val="Calibri"/>
        <family val="2"/>
      </rPr>
      <t xml:space="preserve">BRASS TECH-NEWPORT BRASS</t>
    </r>
  </si>
  <si>
    <t/>
    <r>
      <rPr>
        <u/>
        <sz val="10.5"/>
        <color theme="10"/>
        <rFont val="Calibri"/>
        <family val="2"/>
      </rPr>
      <t>http://www.brasstech.com</t>
    </r>
  </si>
  <si>
    <t/>
    <r>
      <rPr>
        <u/>
        <sz val="10.5"/>
        <color theme="10"/>
        <rFont val="Calibri"/>
        <family val="2"/>
      </rPr>
      <t xml:space="preserve">SHANDONG MACHINERY U</t>
    </r>
  </si>
  <si>
    <t/>
    <r>
      <rPr>
        <u/>
        <sz val="10.5"/>
        <color theme="10"/>
        <rFont val="Calibri"/>
        <family val="2"/>
      </rPr>
      <t>shandgmach@aol.com</t>
    </r>
  </si>
  <si>
    <t/>
    <r>
      <rPr>
        <u/>
        <sz val="10.5"/>
        <color theme="10"/>
        <rFont val="Calibri"/>
        <family val="2"/>
      </rPr>
      <t>davidson_adex@yahoo.co.uk</t>
    </r>
  </si>
  <si>
    <t/>
    <r>
      <rPr>
        <u/>
        <sz val="10.5"/>
        <color theme="10"/>
        <rFont val="Calibri"/>
        <family val="2"/>
      </rPr>
      <t xml:space="preserve">GOD HOPE INTERPRISE</t>
    </r>
  </si>
  <si>
    <t/>
    <r>
      <rPr>
        <u/>
        <sz val="10.5"/>
        <color theme="10"/>
        <rFont val="Calibri"/>
        <family val="2"/>
      </rPr>
      <t>fortal@multi.com.uy</t>
    </r>
  </si>
  <si>
    <t/>
    <r>
      <rPr>
        <u/>
        <sz val="10.5"/>
        <color theme="10"/>
        <rFont val="Calibri"/>
        <family val="2"/>
      </rPr>
      <t>FORTAL</t>
    </r>
  </si>
  <si>
    <t/>
    <r>
      <rPr>
        <u/>
        <sz val="10.5"/>
        <color theme="10"/>
        <rFont val="Calibri"/>
        <family val="2"/>
      </rPr>
      <t>http://www.multi.com.uy</t>
    </r>
  </si>
  <si>
    <t/>
    <r>
      <rPr>
        <u/>
        <sz val="10.5"/>
        <color theme="10"/>
        <rFont val="Calibri"/>
        <family val="2"/>
      </rPr>
      <t xml:space="preserve">KITCHEN KORNER (2003)</t>
    </r>
  </si>
  <si>
    <t/>
    <r>
      <rPr>
        <u/>
        <sz val="10.5"/>
        <color theme="10"/>
        <rFont val="Calibri"/>
        <family val="2"/>
      </rPr>
      <t>kitchenkorner@tstt.net</t>
    </r>
    <r>
      <t>.tt</t>
    </r>
  </si>
  <si>
    <t/>
    <r>
      <rPr>
        <u/>
        <sz val="10.5"/>
        <color theme="10"/>
        <rFont val="Calibri"/>
        <family val="2"/>
      </rPr>
      <t xml:space="preserve">MARINO MFG</t>
    </r>
  </si>
  <si>
    <t/>
    <r>
      <rPr>
        <u/>
        <sz val="10.5"/>
        <color theme="10"/>
        <rFont val="Calibri"/>
        <family val="2"/>
      </rPr>
      <t>gabem@marinomop.com</t>
    </r>
  </si>
  <si>
    <t/>
    <r>
      <rPr>
        <u/>
        <sz val="10.5"/>
        <color theme="10"/>
        <rFont val="Calibri"/>
        <family val="2"/>
      </rPr>
      <t>http://www.marinomop.com</t>
    </r>
  </si>
  <si>
    <t/>
    <r>
      <rPr>
        <u/>
        <sz val="10.5"/>
        <color theme="10"/>
        <rFont val="Calibri"/>
        <family val="2"/>
      </rPr>
      <t>sokim2@hotmail.com</t>
    </r>
  </si>
  <si>
    <t/>
    <r>
      <rPr>
        <u/>
        <sz val="10.5"/>
        <color theme="10"/>
        <rFont val="Calibri"/>
        <family val="2"/>
      </rPr>
      <t xml:space="preserve">HAPPY HOME INDUSTRY</t>
    </r>
  </si>
  <si>
    <t/>
    <r>
      <rPr>
        <u/>
        <sz val="10.5"/>
        <color theme="10"/>
        <rFont val="Calibri"/>
        <family val="2"/>
      </rPr>
      <t xml:space="preserve">NORCON DISTRIBUTING</t>
    </r>
  </si>
  <si>
    <t/>
    <r>
      <rPr>
        <u/>
        <sz val="10.5"/>
        <color theme="10"/>
        <rFont val="Calibri"/>
        <family val="2"/>
      </rPr>
      <t>http://www.norconindustries.com</t>
    </r>
  </si>
  <si>
    <t/>
    <r>
      <rPr>
        <u/>
        <sz val="10.5"/>
        <color theme="10"/>
        <rFont val="Calibri"/>
        <family val="2"/>
      </rPr>
      <t xml:space="preserve">DSV TRADERS</t>
    </r>
  </si>
  <si>
    <t/>
    <r>
      <rPr>
        <u/>
        <sz val="10.5"/>
        <color theme="10"/>
        <rFont val="Calibri"/>
        <family val="2"/>
      </rPr>
      <t>dsvbs@lycos.com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</si>
  <si>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其他,化工产品,家具,家居装饰品,家用电器,家用纺织品,服装饰物及配件,玻璃工艺品,电子消费品及信息产品,餐厨用具</t>
    </r>
  </si>
  <si>
    <t/>
    <r>
      <rPr>
        <u/>
        <sz val="10.5"/>
        <color theme="10"/>
        <rFont val="Calibri"/>
        <family val="2"/>
      </rPr>
      <t>michaelhu8@hotmail.com</t>
    </r>
  </si>
  <si>
    <t/>
    <r>
      <rPr>
        <u/>
        <sz val="10.5"/>
        <color theme="10"/>
        <rFont val="Calibri"/>
        <family val="2"/>
      </rPr>
      <t xml:space="preserve">ROYS INDUSTRIAL</t>
    </r>
  </si>
  <si>
    <t/>
    <r>
      <rPr>
        <u/>
        <sz val="10.5"/>
        <color theme="10"/>
        <rFont val="Calibri"/>
        <family val="2"/>
      </rPr>
      <t xml:space="preserve">HAWA AGENTURER</t>
    </r>
  </si>
  <si>
    <t/>
    <r>
      <rPr>
        <u/>
        <sz val="10.5"/>
        <color theme="10"/>
        <rFont val="Calibri"/>
        <family val="2"/>
      </rPr>
      <t>info@hawa.se</t>
    </r>
  </si>
  <si>
    <t/>
    <r>
      <rPr>
        <u/>
        <sz val="10.5"/>
        <color theme="10"/>
        <rFont val="Calibri"/>
        <family val="2"/>
      </rPr>
      <t>http://www.hawa.se</t>
    </r>
  </si>
  <si>
    <t/>
    <r>
      <rPr>
        <u/>
        <sz val="10.5"/>
        <color theme="10"/>
        <rFont val="Calibri"/>
        <family val="2"/>
      </rPr>
      <t>http://www.schenker.at</t>
    </r>
  </si>
  <si>
    <t/>
    <r>
      <rPr>
        <u/>
        <sz val="10.5"/>
        <color theme="10"/>
        <rFont val="Calibri"/>
        <family val="2"/>
      </rPr>
      <t>bernd.labugger@schenker.at</t>
    </r>
  </si>
  <si>
    <t/>
    <r>
      <rPr>
        <u/>
        <sz val="10.5"/>
        <color theme="10"/>
        <rFont val="Calibri"/>
        <family val="2"/>
      </rPr>
      <t xml:space="preserve">SCHENNER GESMBH</t>
    </r>
  </si>
  <si>
    <t/>
    <r>
      <rPr>
        <u/>
        <sz val="10.5"/>
        <color theme="10"/>
        <rFont val="Calibri"/>
        <family val="2"/>
      </rPr>
      <t>http://www.leadshoji.co.jp</t>
    </r>
  </si>
  <si>
    <t/>
    <r>
      <rPr>
        <u/>
        <sz val="10.5"/>
        <color theme="10"/>
        <rFont val="Calibri"/>
        <family val="2"/>
      </rPr>
      <t xml:space="preserve">LEAD SHOJI</t>
    </r>
  </si>
  <si>
    <t/>
    <r>
      <rPr>
        <u/>
        <sz val="10.5"/>
        <color theme="10"/>
        <rFont val="Calibri"/>
        <family val="2"/>
      </rPr>
      <t>t-mitsuda@leadshoji.co</t>
    </r>
    <r>
      <t>.jp</t>
    </r>
  </si>
  <si>
    <t/>
    <r>
      <rPr>
        <u/>
        <sz val="10.5"/>
        <color theme="10"/>
        <rFont val="Calibri"/>
        <family val="2"/>
      </rPr>
      <t xml:space="preserve">E-STEEL GLOBAL MARKETING</t>
    </r>
  </si>
  <si>
    <t/>
    <r>
      <rPr>
        <u/>
        <sz val="10.5"/>
        <color theme="10"/>
        <rFont val="Calibri"/>
        <family val="2"/>
      </rPr>
      <t>http://www.bell.com.ph</t>
    </r>
  </si>
  <si>
    <t/>
    <r>
      <rPr>
        <u/>
        <sz val="10.5"/>
        <color theme="10"/>
        <rFont val="Calibri"/>
        <family val="2"/>
      </rPr>
      <t>benison@bell.com.ph</t>
    </r>
  </si>
  <si>
    <t/>
    <r>
      <rPr>
        <u/>
        <sz val="10.5"/>
        <color theme="10"/>
        <rFont val="Calibri"/>
        <family val="2"/>
      </rPr>
      <t>http://www.alessi.com</t>
    </r>
  </si>
  <si>
    <t/>
    <r>
      <rPr>
        <u/>
        <sz val="10.5"/>
        <color theme="10"/>
        <rFont val="Calibri"/>
        <family val="2"/>
      </rPr>
      <t>pub@alessi.it</t>
    </r>
  </si>
  <si>
    <t/>
    <r>
      <rPr>
        <u/>
        <sz val="10.5"/>
        <color theme="10"/>
        <rFont val="Calibri"/>
        <family val="2"/>
      </rPr>
      <t>ALESSI</t>
    </r>
  </si>
  <si>
    <t/>
    <r>
      <rPr>
        <u/>
        <sz val="10.5"/>
        <color theme="10"/>
        <rFont val="Calibri"/>
        <family val="2"/>
      </rPr>
      <t>erik.wirdheim@duni.com</t>
    </r>
  </si>
  <si>
    <t/>
    <r>
      <rPr>
        <u/>
        <sz val="10.5"/>
        <color theme="10"/>
        <rFont val="Calibri"/>
        <family val="2"/>
      </rPr>
      <t>cantra@infonegocio.com</t>
    </r>
  </si>
  <si>
    <t/>
    <r>
      <rPr>
        <u/>
        <sz val="10.5"/>
        <color theme="10"/>
        <rFont val="Calibri"/>
        <family val="2"/>
      </rPr>
      <t xml:space="preserve">GRUPO RHOINTER</t>
    </r>
  </si>
  <si>
    <t/>
    <r>
      <rPr>
        <u/>
        <sz val="10.5"/>
        <color theme="10"/>
        <rFont val="Calibri"/>
        <family val="2"/>
      </rPr>
      <t xml:space="preserve">REUVEN MOSHE MANUFACTURE &amp; MARKETING PACKAGE PRODUCTS</t>
    </r>
  </si>
  <si>
    <t/>
    <r>
      <rPr>
        <u/>
        <sz val="10.5"/>
        <color theme="10"/>
        <rFont val="Calibri"/>
        <family val="2"/>
      </rPr>
      <t>csindust@ms38.hinet.net</t>
    </r>
  </si>
  <si>
    <t/>
    <r>
      <rPr>
        <u/>
        <sz val="10.5"/>
        <color theme="10"/>
        <rFont val="Calibri"/>
        <family val="2"/>
      </rPr>
      <t xml:space="preserve">GORGEOUS LABWARE ENT</t>
    </r>
  </si>
  <si>
    <t/>
    <r>
      <rPr>
        <u/>
        <sz val="10.5"/>
        <color theme="10"/>
        <rFont val="Calibri"/>
        <family val="2"/>
      </rPr>
      <t>http://www.haverbeck.cl</t>
    </r>
  </si>
  <si>
    <t/>
    <r>
      <rPr>
        <u/>
        <sz val="10.5"/>
        <color theme="10"/>
        <rFont val="Calibri"/>
        <family val="2"/>
      </rPr>
      <t>info@haverbeck.cl</t>
    </r>
  </si>
  <si>
    <t/>
    <r>
      <rPr>
        <u/>
        <sz val="10.5"/>
        <color theme="10"/>
        <rFont val="Calibri"/>
        <family val="2"/>
      </rPr>
      <t xml:space="preserve">HAVERBECK Y GERHARD MAQUINARIAS GRAFICAS</t>
    </r>
  </si>
  <si>
    <t/>
    <r>
      <rPr>
        <u/>
        <sz val="10.5"/>
        <color theme="10"/>
        <rFont val="Calibri"/>
        <family val="2"/>
      </rPr>
      <t>http://www.samtell.com</t>
    </r>
  </si>
  <si>
    <t/>
    <r>
      <rPr>
        <u/>
        <sz val="10.5"/>
        <color theme="10"/>
        <rFont val="Calibri"/>
        <family val="2"/>
      </rPr>
      <t xml:space="preserve">SAM TELL &amp; SON</t>
    </r>
  </si>
  <si>
    <t/>
    <r>
      <rPr>
        <u/>
        <sz val="10.5"/>
        <color theme="10"/>
        <rFont val="Calibri"/>
        <family val="2"/>
      </rPr>
      <t xml:space="preserve">SOBOND ASIA PACIFIC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</si>
  <si>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五金,体育及旅游休闲用品,其他,办公文具,医药保健品及医疗器械,家用电器,工具,工艺陶瓷,照明产品,玻璃工艺品,餐厨用具</t>
    </r>
  </si>
  <si>
    <t/>
    <r>
      <rPr>
        <u/>
        <sz val="10.5"/>
        <color theme="10"/>
        <rFont val="Calibri"/>
        <family val="2"/>
      </rPr>
      <t>http://www.sobond.com</t>
    </r>
  </si>
  <si>
    <t/>
    <r>
      <rPr>
        <u/>
        <sz val="10.5"/>
        <color theme="10"/>
        <rFont val="Calibri"/>
        <family val="2"/>
      </rPr>
      <t>http://www.corpo.co.jp</t>
    </r>
  </si>
  <si>
    <t/>
    <r>
      <rPr>
        <u/>
        <sz val="10.5"/>
        <color theme="10"/>
        <rFont val="Calibri"/>
        <family val="2"/>
      </rPr>
      <t>tokyo@corpo.co</t>
    </r>
    <r>
      <t>.jp</t>
    </r>
  </si>
  <si>
    <t/>
    <r>
      <rPr>
        <u/>
        <sz val="10.5"/>
        <color theme="10"/>
        <rFont val="Calibri"/>
        <family val="2"/>
      </rPr>
      <t>CORPO&amp;CO</t>
    </r>
  </si>
  <si>
    <t/>
    <r>
      <rPr>
        <u/>
        <sz val="10.5"/>
        <color theme="10"/>
        <rFont val="Calibri"/>
        <family val="2"/>
      </rPr>
      <t>info@ease-e-load.co.uk</t>
    </r>
  </si>
  <si>
    <t/>
    <r>
      <rPr>
        <u/>
        <sz val="10.5"/>
        <color theme="10"/>
        <rFont val="Calibri"/>
        <family val="2"/>
      </rPr>
      <t xml:space="preserve">EASE-E-LOAD TROLLEYS</t>
    </r>
  </si>
  <si>
    <t/>
    <r>
      <rPr>
        <u/>
        <sz val="10.5"/>
        <color theme="10"/>
        <rFont val="Calibri"/>
        <family val="2"/>
      </rPr>
      <t>http://www.ease-e-load.co.uk</t>
    </r>
  </si>
  <si>
    <t/>
    <r>
      <rPr>
        <u/>
        <sz val="10.5"/>
        <color theme="10"/>
        <rFont val="Calibri"/>
        <family val="2"/>
      </rPr>
      <t>agiddings@john-artis.ltd.uk</t>
    </r>
  </si>
  <si>
    <t/>
    <r>
      <rPr>
        <u/>
        <sz val="10.5"/>
        <color theme="10"/>
        <rFont val="Calibri"/>
        <family val="2"/>
      </rPr>
      <t xml:space="preserve">JOHN ARTIS</t>
    </r>
  </si>
  <si>
    <t/>
    <r>
      <rPr>
        <u/>
        <sz val="10.5"/>
        <color theme="10"/>
        <rFont val="Calibri"/>
        <family val="2"/>
      </rPr>
      <t>http://www.john-artis.ltd.uk</t>
    </r>
  </si>
  <si>
    <t/>
    <r>
      <rPr>
        <u/>
        <sz val="10.5"/>
        <color theme="10"/>
        <rFont val="Calibri"/>
        <family val="2"/>
      </rPr>
      <t xml:space="preserve">METMIN SERVICES</t>
    </r>
  </si>
  <si>
    <t/>
    <r>
      <rPr>
        <u/>
        <sz val="10.5"/>
        <color theme="10"/>
        <rFont val="Calibri"/>
        <family val="2"/>
      </rPr>
      <t>shawnxiao@china.com</t>
    </r>
  </si>
  <si>
    <t/>
    <r>
      <rPr>
        <u/>
        <sz val="10.5"/>
        <color theme="10"/>
        <rFont val="Calibri"/>
        <family val="2"/>
      </rPr>
      <t>http://www.metminservices.com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</si>
  <si>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体育及旅游休闲用品,其他,家具,建筑及装饰材料,玻璃工艺品,箱包,鞋,食品,餐厨用具</t>
    </r>
  </si>
  <si>
    <t/>
    <r>
      <rPr>
        <u/>
        <sz val="10.5"/>
        <color theme="10"/>
        <rFont val="Calibri"/>
        <family val="2"/>
      </rPr>
      <t>rheny@msn.com</t>
    </r>
  </si>
  <si>
    <t/>
    <r>
      <rPr>
        <u/>
        <sz val="10.5"/>
        <color theme="10"/>
        <rFont val="Calibri"/>
        <family val="2"/>
      </rPr>
      <t>REYANDJOC</t>
    </r>
  </si>
  <si>
    <t/>
    <r>
      <rPr>
        <u/>
        <sz val="10.5"/>
        <color theme="10"/>
        <rFont val="Calibri"/>
        <family val="2"/>
      </rPr>
      <t>shekel@012.net</t>
    </r>
    <r>
      <t>.il</t>
    </r>
  </si>
  <si>
    <t/>
    <r>
      <rPr>
        <u/>
        <sz val="10.5"/>
        <color theme="10"/>
        <rFont val="Calibri"/>
        <family val="2"/>
      </rPr>
      <t xml:space="preserve">S K L</t>
    </r>
  </si>
  <si>
    <t/>
    <r>
      <rPr>
        <u/>
        <sz val="10.5"/>
        <color theme="10"/>
        <rFont val="Calibri"/>
        <family val="2"/>
      </rPr>
      <t>.comphome@tpg.com..au</t>
    </r>
  </si>
  <si>
    <t/>
    <r>
      <rPr>
        <u/>
        <sz val="10.5"/>
        <color theme="10"/>
        <rFont val="Calibri"/>
        <family val="2"/>
      </rPr>
      <t>COMPUTERHOME</t>
    </r>
  </si>
  <si>
    <t/>
    <r>
      <rPr>
        <u/>
        <sz val="10.5"/>
        <color theme="10"/>
        <rFont val="Calibri"/>
        <family val="2"/>
      </rPr>
      <t>http://www.computerhome.com.au</t>
    </r>
  </si>
  <si>
    <t/>
    <r>
      <rPr>
        <u/>
        <sz val="10.5"/>
        <color theme="10"/>
        <rFont val="Calibri"/>
        <family val="2"/>
      </rPr>
      <t xml:space="preserve">JUAN C URIARTE REPRESENTACIONES</t>
    </r>
  </si>
  <si>
    <t/>
    <r>
      <rPr>
        <u/>
        <sz val="10.5"/>
        <color theme="10"/>
        <rFont val="Calibri"/>
        <family val="2"/>
      </rPr>
      <t>mateo@uriarte.com.ar</t>
    </r>
  </si>
  <si>
    <t/>
    <r>
      <rPr>
        <u/>
        <sz val="10.5"/>
        <color theme="10"/>
        <rFont val="Calibri"/>
        <family val="2"/>
      </rPr>
      <t>http://www.uriarte.com.ar</t>
    </r>
  </si>
  <si>
    <t/>
    <r>
      <rPr>
        <u/>
        <sz val="10.5"/>
        <color theme="10"/>
        <rFont val="Calibri"/>
        <family val="2"/>
      </rPr>
      <t xml:space="preserve">REMCO INDUSTRIES INTERNATIONAL</t>
    </r>
  </si>
  <si>
    <t/>
    <r>
      <rPr>
        <u/>
        <sz val="10.5"/>
        <color theme="10"/>
        <rFont val="Calibri"/>
        <family val="2"/>
      </rPr>
      <t>http://www.remcousa.com</t>
    </r>
  </si>
  <si>
    <t/>
    <r>
      <rPr>
        <u/>
        <sz val="10.5"/>
        <color theme="10"/>
        <rFont val="Calibri"/>
        <family val="2"/>
      </rPr>
      <t>info@remcousa.com</t>
    </r>
  </si>
  <si>
    <t/>
    <r>
      <rPr>
        <u/>
        <sz val="10.5"/>
        <color theme="10"/>
        <rFont val="Calibri"/>
        <family val="2"/>
      </rPr>
      <t>BAHLSEN</t>
    </r>
  </si>
  <si>
    <t/>
    <r>
      <rPr>
        <u/>
        <sz val="10.5"/>
        <color theme="10"/>
        <rFont val="Calibri"/>
        <family val="2"/>
      </rPr>
      <t>http://www.bahlsen.co.uk</t>
    </r>
  </si>
  <si>
    <t/>
    <r>
      <rPr>
        <u/>
        <sz val="10.5"/>
        <color theme="10"/>
        <rFont val="Calibri"/>
        <family val="2"/>
      </rPr>
      <t>seorim3@yahoo.co</t>
    </r>
    <r>
      <t>.kr</t>
    </r>
  </si>
  <si>
    <t/>
    <r>
      <rPr>
        <u/>
        <sz val="10.5"/>
        <color theme="10"/>
        <rFont val="Calibri"/>
        <family val="2"/>
      </rPr>
      <t xml:space="preserve">SEO RIM INDUSTRIAL</t>
    </r>
  </si>
  <si>
    <t/>
    <r>
      <rPr>
        <u/>
        <sz val="10.5"/>
        <color theme="10"/>
        <rFont val="Calibri"/>
        <family val="2"/>
      </rPr>
      <t xml:space="preserve">SANDY EXPORTS</t>
    </r>
  </si>
  <si>
    <t/>
    <r>
      <rPr>
        <u/>
        <sz val="10.5"/>
        <color theme="10"/>
        <rFont val="Calibri"/>
        <family val="2"/>
      </rPr>
      <t>sanimpex@ndb.vsnl.net.in</t>
    </r>
  </si>
  <si>
    <t/>
    <r>
      <rPr>
        <u/>
        <sz val="10.5"/>
        <color theme="10"/>
        <rFont val="Calibri"/>
        <family val="2"/>
      </rPr>
      <t xml:space="preserve">SIMPLY ENTERPRISING</t>
    </r>
  </si>
  <si>
    <t/>
    <r>
      <rPr>
        <u/>
        <sz val="10.5"/>
        <color theme="10"/>
        <rFont val="Calibri"/>
        <family val="2"/>
      </rPr>
      <t>paula_chiu@iprimus.com.au</t>
    </r>
  </si>
  <si>
    <t/>
    <r>
      <rPr>
        <u/>
        <sz val="10.5"/>
        <color theme="10"/>
        <rFont val="Calibri"/>
        <family val="2"/>
      </rPr>
      <t>http://www.simplyenterprising.com</t>
    </r>
  </si>
  <si>
    <t/>
    <r>
      <rPr>
        <u/>
        <sz val="10.5"/>
        <color theme="10"/>
        <rFont val="Calibri"/>
        <family val="2"/>
      </rPr>
      <t>ahmadsq@hotmail.com</t>
    </r>
  </si>
  <si>
    <t/>
    <r>
      <rPr>
        <u/>
        <sz val="10.5"/>
        <color theme="10"/>
        <rFont val="Calibri"/>
        <family val="2"/>
      </rPr>
      <t xml:space="preserve">SHEHDAH HARB AL-QUISIEYHA</t>
    </r>
  </si>
  <si>
    <t/>
    <r>
      <rPr>
        <u/>
        <sz val="10.5"/>
        <color theme="10"/>
        <rFont val="Calibri"/>
        <family val="2"/>
      </rPr>
      <t>http://www.outdoorwarehouse.com</t>
    </r>
  </si>
  <si>
    <t/>
    <r>
      <rPr>
        <u/>
        <sz val="10.5"/>
        <color theme="10"/>
        <rFont val="Calibri"/>
        <family val="2"/>
      </rPr>
      <t>info@outdoorwarehouse.com</t>
    </r>
  </si>
  <si>
    <t/>
    <r>
      <rPr>
        <u/>
        <sz val="10.5"/>
        <color theme="10"/>
        <rFont val="Calibri"/>
        <family val="2"/>
      </rPr>
      <t xml:space="preserve">KEEPSAKE IMPORTS</t>
    </r>
  </si>
  <si>
    <t/>
    <r>
      <rPr>
        <u/>
        <sz val="10.5"/>
        <color theme="10"/>
        <rFont val="Calibri"/>
        <family val="2"/>
      </rPr>
      <t xml:space="preserve">ZAO ACD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</si>
  <si>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体育及旅游休闲用品,其他,家具,建筑及装饰材料,玻璃工艺品,箱包,鞋,餐厨用具</t>
    </r>
  </si>
  <si>
    <t/>
    <r>
      <rPr>
        <u/>
        <sz val="10.5"/>
        <color theme="10"/>
        <rFont val="Calibri"/>
        <family val="2"/>
      </rPr>
      <t>govorkov@allpack.ru</t>
    </r>
  </si>
  <si>
    <t/>
    <r>
      <rPr>
        <u/>
        <sz val="10.5"/>
        <color theme="10"/>
        <rFont val="Calibri"/>
        <family val="2"/>
      </rPr>
      <t>http://www.allpack.ru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</si>
  <si>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五金,其他,卫浴设备,园林用品,家具,家用电器,工艺陶瓷,浴室用品,玩具,餐厨用具</t>
    </r>
  </si>
  <si>
    <t/>
    <r>
      <rPr>
        <u/>
        <sz val="10.5"/>
        <color theme="10"/>
        <rFont val="Calibri"/>
        <family val="2"/>
      </rPr>
      <t>krb@brain.net.pk</t>
    </r>
  </si>
  <si>
    <t/>
    <r>
      <rPr>
        <u/>
        <sz val="10.5"/>
        <color theme="10"/>
        <rFont val="Calibri"/>
        <family val="2"/>
      </rPr>
      <t xml:space="preserve">KRB ENTERPRISES</t>
    </r>
  </si>
  <si>
    <t/>
    <r>
      <rPr>
        <u/>
        <sz val="10.5"/>
        <color theme="10"/>
        <rFont val="Calibri"/>
        <family val="2"/>
      </rPr>
      <t xml:space="preserve">ROYAL PLASTIC</t>
    </r>
  </si>
  <si>
    <t/>
    <r>
      <rPr>
        <u/>
        <sz val="10.5"/>
        <color theme="10"/>
        <rFont val="Calibri"/>
        <family val="2"/>
      </rPr>
      <t>http://www.royalplastics.com</t>
    </r>
  </si>
  <si>
    <t/>
    <r>
      <rPr>
        <u/>
        <sz val="10.5"/>
        <color theme="10"/>
        <rFont val="Calibri"/>
        <family val="2"/>
      </rPr>
      <t>http://www.europe-import.com</t>
    </r>
  </si>
  <si>
    <t/>
    <r>
      <rPr>
        <u/>
        <sz val="10.5"/>
        <color theme="10"/>
        <rFont val="Calibri"/>
        <family val="2"/>
      </rPr>
      <t>jean.roatta@europe-import.fr</t>
    </r>
  </si>
  <si>
    <t/>
    <r>
      <rPr>
        <u/>
        <sz val="10.5"/>
        <color theme="10"/>
        <rFont val="Calibri"/>
        <family val="2"/>
      </rPr>
      <t xml:space="preserve">EUROPE IMPORT</t>
    </r>
  </si>
  <si>
    <t/>
    <r>
      <rPr>
        <u/>
        <sz val="10.5"/>
        <color theme="10"/>
        <rFont val="Calibri"/>
        <family val="2"/>
      </rPr>
      <t>http://www.belrive.eu</t>
    </r>
  </si>
  <si>
    <t/>
    <r>
      <rPr>
        <u/>
        <sz val="10.5"/>
        <color theme="10"/>
        <rFont val="Calibri"/>
        <family val="2"/>
      </rPr>
      <t>BELRIVE</t>
    </r>
  </si>
  <si>
    <t/>
    <r>
      <rPr>
        <u/>
        <sz val="10.5"/>
        <color theme="10"/>
        <rFont val="Calibri"/>
        <family val="2"/>
      </rPr>
      <t xml:space="preserve">MIDOM INDUSTRIES</t>
    </r>
  </si>
  <si>
    <t/>
    <r>
      <rPr>
        <u/>
        <sz val="10.5"/>
        <color theme="10"/>
        <rFont val="Calibri"/>
        <family val="2"/>
      </rPr>
      <t>takahi@singnet.com.sg</t>
    </r>
  </si>
  <si>
    <t/>
    <r>
      <rPr>
        <u/>
        <sz val="10.5"/>
        <color theme="10"/>
        <rFont val="Calibri"/>
        <family val="2"/>
      </rPr>
      <t>sit@schur.com</t>
    </r>
  </si>
  <si>
    <t/>
    <r>
      <rPr>
        <u/>
        <sz val="10.5"/>
        <color theme="10"/>
        <rFont val="Calibri"/>
        <family val="2"/>
      </rPr>
      <t xml:space="preserve">SCHUR CONSUMER PRODUCTS</t>
    </r>
  </si>
  <si>
    <t/>
    <r>
      <rPr>
        <u/>
        <sz val="10.5"/>
        <color theme="10"/>
        <rFont val="Calibri"/>
        <family val="2"/>
      </rPr>
      <t>http://www.schurinventure.com</t>
    </r>
  </si>
  <si>
    <t/>
    <r>
      <rPr>
        <u/>
        <sz val="10.5"/>
        <color theme="10"/>
        <rFont val="Calibri"/>
        <family val="2"/>
      </rPr>
      <t>http://www.marugo.com</t>
    </r>
  </si>
  <si>
    <t/>
    <r>
      <rPr>
        <u/>
        <sz val="10.5"/>
        <color theme="10"/>
        <rFont val="Calibri"/>
        <family val="2"/>
      </rPr>
      <t>MARUGO</t>
    </r>
  </si>
  <si>
    <t/>
    <r>
      <rPr>
        <u/>
        <sz val="10.5"/>
        <color theme="10"/>
        <rFont val="Calibri"/>
        <family val="2"/>
      </rPr>
      <t>marugo@blue.ocn.ne.jp</t>
    </r>
  </si>
  <si>
    <t/>
    <r>
      <rPr>
        <u/>
        <sz val="10.5"/>
        <color theme="10"/>
        <rFont val="Calibri"/>
        <family val="2"/>
      </rPr>
      <t>HENWI</t>
    </r>
  </si>
  <si>
    <t/>
    <r>
      <rPr>
        <u/>
        <sz val="10.5"/>
        <color theme="10"/>
        <rFont val="Calibri"/>
        <family val="2"/>
      </rPr>
      <t>henwi-thomas.may@t-online.de</t>
    </r>
  </si>
  <si>
    <t/>
    <r>
      <rPr>
        <u/>
        <sz val="10.5"/>
        <color theme="10"/>
        <rFont val="Calibri"/>
        <family val="2"/>
      </rPr>
      <t>salah_hafez@hotmail.com</t>
    </r>
  </si>
  <si>
    <t/>
    <r>
      <rPr>
        <u/>
        <sz val="10.5"/>
        <color theme="10"/>
        <rFont val="Calibri"/>
        <family val="2"/>
      </rPr>
      <t xml:space="preserve">ALFA MISR</t>
    </r>
  </si>
  <si>
    <t/>
    <r>
      <rPr>
        <u/>
        <sz val="10.5"/>
        <color theme="10"/>
        <rFont val="Calibri"/>
        <family val="2"/>
      </rPr>
      <t>http://www.fujisho.jp</t>
    </r>
  </si>
  <si>
    <t/>
    <r>
      <rPr>
        <u/>
        <sz val="10.5"/>
        <color theme="10"/>
        <rFont val="Calibri"/>
        <family val="2"/>
      </rPr>
      <t>FUJISHO</t>
    </r>
  </si>
  <si>
    <t/>
    <r>
      <rPr>
        <u/>
        <sz val="10.5"/>
        <color theme="10"/>
        <rFont val="Calibri"/>
        <family val="2"/>
      </rPr>
      <t xml:space="preserve">PARS TECHNIC</t>
    </r>
  </si>
  <si>
    <t/>
    <r>
      <rPr>
        <u/>
        <sz val="10.5"/>
        <color theme="10"/>
        <rFont val="Calibri"/>
        <family val="2"/>
      </rPr>
      <t>http://www.parstechnic.com</t>
    </r>
  </si>
  <si>
    <t/>
    <r>
      <rPr>
        <u/>
        <sz val="10.5"/>
        <color theme="10"/>
        <rFont val="Calibri"/>
        <family val="2"/>
      </rPr>
      <t>O-D-S</t>
    </r>
  </si>
  <si>
    <t/>
    <r>
      <rPr>
        <u/>
        <sz val="10.5"/>
        <color theme="10"/>
        <rFont val="Calibri"/>
        <family val="2"/>
      </rPr>
      <t>odsnv@ods.be</t>
    </r>
  </si>
  <si>
    <t/>
    <r>
      <rPr>
        <u/>
        <sz val="10.5"/>
        <color theme="10"/>
        <rFont val="Calibri"/>
        <family val="2"/>
      </rPr>
      <t>http://www.ods.be</t>
    </r>
  </si>
  <si>
    <t/>
    <r>
      <rPr>
        <u/>
        <sz val="10.5"/>
        <color theme="10"/>
        <rFont val="Calibri"/>
        <family val="2"/>
      </rPr>
      <t xml:space="preserve">DOLLAR MANIA STORES</t>
    </r>
  </si>
  <si>
    <t/>
    <r>
      <rPr>
        <u/>
        <sz val="10.5"/>
        <color theme="10"/>
        <rFont val="Calibri"/>
        <family val="2"/>
      </rPr>
      <t xml:space="preserve">SHERRY S (WHOLESALE)</t>
    </r>
  </si>
  <si>
    <t/>
    <r>
      <rPr>
        <u/>
        <sz val="10.5"/>
        <color theme="10"/>
        <rFont val="Calibri"/>
        <family val="2"/>
      </rPr>
      <t xml:space="preserve">CONSULATE GENERAL OF THE STATE OF KUWAIT</t>
    </r>
  </si>
  <si>
    <t/>
    <r>
      <rPr>
        <u/>
        <sz val="10.5"/>
        <color theme="10"/>
        <rFont val="Calibri"/>
        <family val="2"/>
      </rPr>
      <t>kusechk@netvigator.com</t>
    </r>
  </si>
  <si>
    <t/>
    <r>
      <rPr>
        <u/>
        <sz val="10.5"/>
        <color theme="10"/>
        <rFont val="Calibri"/>
        <family val="2"/>
      </rPr>
      <t>http://www.futuris.com.au</t>
    </r>
  </si>
  <si>
    <t/>
    <r>
      <rPr>
        <u/>
        <sz val="10.5"/>
        <color theme="10"/>
        <rFont val="Calibri"/>
        <family val="2"/>
      </rPr>
      <t>information@futuris.com.au</t>
    </r>
  </si>
  <si>
    <t/>
    <r>
      <rPr>
        <u/>
        <sz val="10.5"/>
        <color theme="10"/>
        <rFont val="Calibri"/>
        <family val="2"/>
      </rPr>
      <t>FUTURIS</t>
    </r>
  </si>
  <si>
    <t/>
    <r>
      <rPr>
        <u/>
        <sz val="10.5"/>
        <color theme="10"/>
        <rFont val="Calibri"/>
        <family val="2"/>
      </rPr>
      <t xml:space="preserve">KAO WEI HOMEWARE</t>
    </r>
  </si>
  <si>
    <t/>
    <r>
      <rPr>
        <u/>
        <sz val="10.5"/>
        <color theme="10"/>
        <rFont val="Calibri"/>
        <family val="2"/>
      </rPr>
      <t>holly.kw@msa.hinet.net</t>
    </r>
  </si>
  <si>
    <t/>
    <r>
      <rPr>
        <u/>
        <sz val="10.5"/>
        <color theme="10"/>
        <rFont val="Calibri"/>
        <family val="2"/>
      </rPr>
      <t>http://www.ichibanasia.com.sg</t>
    </r>
  </si>
  <si>
    <t/>
    <r>
      <rPr>
        <u/>
        <sz val="10.5"/>
        <color theme="10"/>
        <rFont val="Calibri"/>
        <family val="2"/>
      </rPr>
      <t>danielc@leemeng.com.sg</t>
    </r>
  </si>
  <si>
    <t/>
    <r>
      <rPr>
        <u/>
        <sz val="10.5"/>
        <color theme="10"/>
        <rFont val="Calibri"/>
        <family val="2"/>
      </rPr>
      <t xml:space="preserve">LEE MENG BROS(S)</t>
    </r>
  </si>
  <si>
    <t/>
    <r>
      <rPr>
        <u/>
        <sz val="10.5"/>
        <color theme="10"/>
        <rFont val="Calibri"/>
        <family val="2"/>
      </rPr>
      <t xml:space="preserve">LIV HEART</t>
    </r>
  </si>
  <si>
    <t/>
    <r>
      <rPr>
        <u/>
        <sz val="10.5"/>
        <color theme="10"/>
        <rFont val="Calibri"/>
        <family val="2"/>
      </rPr>
      <t>http://www.livheart.co.jp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</si>
  <si>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其他,医药保健品及医疗器械,家用纺织品,服装饰物及配件,照明产品,玻璃工艺品,餐厨用具</t>
    </r>
  </si>
  <si>
    <t/>
    <r>
      <rPr>
        <u/>
        <sz val="10.5"/>
        <color theme="10"/>
        <rFont val="Calibri"/>
        <family val="2"/>
      </rPr>
      <t>h.kohno@livheart.co.jp</t>
    </r>
  </si>
  <si>
    <t/>
    <r>
      <rPr>
        <u/>
        <sz val="10.5"/>
        <color theme="10"/>
        <rFont val="Calibri"/>
        <family val="2"/>
      </rPr>
      <t>MORNING</t>
    </r>
  </si>
  <si>
    <t/>
    <r>
      <rPr>
        <u/>
        <sz val="10.5"/>
        <color theme="10"/>
        <rFont val="Calibri"/>
        <family val="2"/>
      </rPr>
      <t>http://www.dacaposilver.se</t>
    </r>
  </si>
  <si>
    <t/>
    <r>
      <rPr>
        <u/>
        <sz val="10.5"/>
        <color theme="10"/>
        <rFont val="Calibri"/>
        <family val="2"/>
      </rPr>
      <t>dc@dacaposilver.se</t>
    </r>
  </si>
  <si>
    <t/>
    <r>
      <rPr>
        <u/>
        <sz val="10.5"/>
        <color theme="10"/>
        <rFont val="Calibri"/>
        <family val="2"/>
      </rPr>
      <t xml:space="preserve">DACAPO SILVER</t>
    </r>
  </si>
  <si>
    <t/>
    <r>
      <rPr>
        <u/>
        <sz val="10.5"/>
        <color theme="10"/>
        <rFont val="Calibri"/>
        <family val="2"/>
      </rPr>
      <t>http://www.atop21.co.kr</t>
    </r>
  </si>
  <si>
    <t/>
    <r>
      <rPr>
        <u/>
        <sz val="10.5"/>
        <color theme="10"/>
        <rFont val="Calibri"/>
        <family val="2"/>
      </rPr>
      <t>atop@hanafos.com</t>
    </r>
  </si>
  <si>
    <t/>
    <r>
      <rPr>
        <u/>
        <sz val="10.5"/>
        <color theme="10"/>
        <rFont val="Calibri"/>
        <family val="2"/>
      </rPr>
      <t>A-TOP</t>
    </r>
  </si>
  <si>
    <t/>
    <r>
      <rPr>
        <u/>
        <sz val="10.5"/>
        <color theme="10"/>
        <rFont val="Calibri"/>
        <family val="2"/>
      </rPr>
      <t xml:space="preserve">CHEN-HAO PLASTIC INDUSTRY</t>
    </r>
  </si>
  <si>
    <t/>
    <r>
      <rPr>
        <u/>
        <sz val="10.5"/>
        <color theme="10"/>
        <rFont val="Calibri"/>
        <family val="2"/>
      </rPr>
      <t>http://www.chenhao.com.tw</t>
    </r>
  </si>
  <si>
    <t/>
    <r>
      <rPr>
        <u/>
        <sz val="10.5"/>
        <color theme="10"/>
        <rFont val="Calibri"/>
        <family val="2"/>
      </rPr>
      <t>chcxm@public.xm.fj.cn</t>
    </r>
  </si>
  <si>
    <t/>
    <r>
      <rPr>
        <u/>
        <sz val="10.5"/>
        <color theme="10"/>
        <rFont val="Calibri"/>
        <family val="2"/>
      </rPr>
      <t>http://www.plasty-m.pl</t>
    </r>
  </si>
  <si>
    <t/>
    <r>
      <rPr>
        <u/>
        <sz val="10.5"/>
        <color theme="10"/>
        <rFont val="Calibri"/>
        <family val="2"/>
      </rPr>
      <t xml:space="preserve">PLASTY-M HOME PRODUCTS SP Z O O</t>
    </r>
  </si>
  <si>
    <t/>
    <r>
      <rPr>
        <u/>
        <sz val="10.5"/>
        <color theme="10"/>
        <rFont val="Calibri"/>
        <family val="2"/>
      </rPr>
      <t xml:space="preserve">EDUTEX TRADING SDN</t>
    </r>
  </si>
  <si>
    <t/>
    <r>
      <rPr>
        <u/>
        <sz val="10.5"/>
        <color theme="10"/>
        <rFont val="Calibri"/>
        <family val="2"/>
      </rPr>
      <t>edutex@streamyx.com</t>
    </r>
  </si>
  <si>
    <t/>
    <r>
      <rPr>
        <u/>
        <sz val="10.5"/>
        <color theme="10"/>
        <rFont val="Calibri"/>
        <family val="2"/>
      </rPr>
      <t>haider15@omantel.net</t>
    </r>
    <r>
      <t>.om</t>
    </r>
  </si>
  <si>
    <t/>
    <r>
      <rPr>
        <u/>
        <sz val="10.5"/>
        <color theme="10"/>
        <rFont val="Calibri"/>
        <family val="2"/>
      </rPr>
      <t xml:space="preserve">AL HAIDER TRADING ENT</t>
    </r>
  </si>
  <si>
    <t/>
    <r>
      <rPr>
        <u/>
        <sz val="10.5"/>
        <color theme="10"/>
        <rFont val="Calibri"/>
        <family val="2"/>
      </rPr>
      <t xml:space="preserve">MORAD YOUSUF BEHBEHANI EST</t>
    </r>
  </si>
  <si>
    <t/>
    <r>
      <rPr>
        <u/>
        <sz val="10.5"/>
        <color theme="10"/>
        <rFont val="Calibri"/>
        <family val="2"/>
      </rPr>
      <t>http://www.bruynzeelkeuken.nl</t>
    </r>
  </si>
  <si>
    <t/>
    <r>
      <rPr>
        <u/>
        <sz val="10.5"/>
        <color theme="10"/>
        <rFont val="Calibri"/>
        <family val="2"/>
      </rPr>
      <t xml:space="preserve">BRUYNZEEL KEUKENS &amp; KASTEN</t>
    </r>
  </si>
  <si>
    <t/>
    <r>
      <rPr>
        <u/>
        <sz val="10.5"/>
        <color theme="10"/>
        <rFont val="Calibri"/>
        <family val="2"/>
      </rPr>
      <t>bruynzeelboz@bruynzeel.com</t>
    </r>
  </si>
  <si>
    <t/>
    <r>
      <rPr>
        <u/>
        <sz val="10.5"/>
        <color theme="10"/>
        <rFont val="Calibri"/>
        <family val="2"/>
      </rPr>
      <t>sunnykit@aol.com</t>
    </r>
  </si>
  <si>
    <t/>
    <r>
      <rPr>
        <u/>
        <sz val="10.5"/>
        <color theme="10"/>
        <rFont val="Calibri"/>
        <family val="2"/>
      </rPr>
      <t xml:space="preserve">SUNNY INDUSTRIES GROUP</t>
    </r>
  </si>
  <si>
    <t/>
    <r>
      <rPr>
        <u/>
        <sz val="10.5"/>
        <color theme="10"/>
        <rFont val="Calibri"/>
        <family val="2"/>
      </rPr>
      <t>alice.liu@aa.com</t>
    </r>
  </si>
  <si>
    <t/>
    <r>
      <rPr>
        <u/>
        <sz val="10.5"/>
        <color theme="10"/>
        <rFont val="Calibri"/>
        <family val="2"/>
      </rPr>
      <t>http://www.aa.com</t>
    </r>
  </si>
  <si>
    <t/>
    <r>
      <rPr>
        <u/>
        <sz val="10.5"/>
        <color theme="10"/>
        <rFont val="Calibri"/>
        <family val="2"/>
      </rPr>
      <t xml:space="preserve">AMERICAN AIRLINES</t>
    </r>
  </si>
  <si>
    <t/>
    <r>
      <rPr>
        <u/>
        <sz val="10.5"/>
        <color theme="10"/>
        <rFont val="Calibri"/>
        <family val="2"/>
      </rPr>
      <t xml:space="preserve">MALMBERGS ELEKTRISKE</t>
    </r>
  </si>
  <si>
    <t/>
    <r>
      <rPr>
        <u/>
        <sz val="10.5"/>
        <color theme="10"/>
        <rFont val="Calibri"/>
        <family val="2"/>
      </rPr>
      <t>http://www.hiroka.info</t>
    </r>
  </si>
  <si>
    <t/>
    <r>
      <rPr>
        <u/>
        <sz val="10.5"/>
        <color theme="10"/>
        <rFont val="Calibri"/>
        <family val="2"/>
      </rPr>
      <t>HIROKA</t>
    </r>
  </si>
  <si>
    <t/>
    <r>
      <rPr>
        <u/>
        <sz val="10.5"/>
        <color theme="10"/>
        <rFont val="Calibri"/>
        <family val="2"/>
      </rPr>
      <t>shivaberlin@t-online.de</t>
    </r>
  </si>
  <si>
    <t/>
    <r>
      <rPr>
        <u/>
        <sz val="10.5"/>
        <color theme="10"/>
        <rFont val="Calibri"/>
        <family val="2"/>
      </rPr>
      <t xml:space="preserve">SHIVA HANDELS</t>
    </r>
  </si>
  <si>
    <t/>
    <r>
      <rPr>
        <u/>
        <sz val="10.5"/>
        <color theme="10"/>
        <rFont val="Calibri"/>
        <family val="2"/>
      </rPr>
      <t xml:space="preserve">JAMES A GIESECKE</t>
    </r>
  </si>
  <si>
    <t/>
    <r>
      <rPr>
        <u/>
        <sz val="10.5"/>
        <color theme="10"/>
        <rFont val="Calibri"/>
        <family val="2"/>
      </rPr>
      <t>lammyers@aol.com</t>
    </r>
  </si>
  <si>
    <t/>
    <r>
      <rPr>
        <u/>
        <sz val="10.5"/>
        <color theme="10"/>
        <rFont val="Calibri"/>
        <family val="2"/>
      </rPr>
      <t>http://www.abudawood.com</t>
    </r>
  </si>
  <si>
    <t/>
    <r>
      <rPr>
        <u/>
        <sz val="10.5"/>
        <color theme="10"/>
        <rFont val="Calibri"/>
        <family val="2"/>
      </rPr>
      <t>talalghandour@abudawood.com</t>
    </r>
  </si>
  <si>
    <t/>
    <r>
      <rPr>
        <u/>
        <sz val="10.5"/>
        <color theme="10"/>
        <rFont val="Calibri"/>
        <family val="2"/>
      </rPr>
      <t>ANASIA</t>
    </r>
  </si>
  <si>
    <t/>
    <r>
      <rPr>
        <u/>
        <sz val="10.5"/>
        <color theme="10"/>
        <rFont val="Calibri"/>
        <family val="2"/>
      </rPr>
      <t>j.sterzinger@web.de</t>
    </r>
  </si>
  <si>
    <t/>
    <r>
      <rPr>
        <u/>
        <sz val="10.5"/>
        <color theme="10"/>
        <rFont val="Calibri"/>
        <family val="2"/>
      </rPr>
      <t xml:space="preserve">CHINA EXPORT UND IMPORT CONSULT</t>
    </r>
  </si>
  <si>
    <t/>
    <r>
      <rPr>
        <u/>
        <sz val="10.5"/>
        <color theme="10"/>
        <rFont val="Calibri"/>
        <family val="2"/>
      </rPr>
      <t>http://www.sagafalabella.com</t>
    </r>
  </si>
  <si>
    <t/>
    <r>
      <rPr>
        <u/>
        <sz val="10.5"/>
        <color theme="10"/>
        <rFont val="Calibri"/>
        <family val="2"/>
      </rPr>
      <t>jferrer@sagafalabella.com.pe</t>
    </r>
  </si>
  <si>
    <t/>
    <r>
      <rPr>
        <u/>
        <sz val="10.5"/>
        <color theme="10"/>
        <rFont val="Calibri"/>
        <family val="2"/>
      </rPr>
      <t xml:space="preserve">SAGA FALABELLA</t>
    </r>
  </si>
  <si>
    <t/>
    <r>
      <rPr>
        <u/>
        <sz val="10.5"/>
        <color theme="10"/>
        <rFont val="Calibri"/>
        <family val="2"/>
      </rPr>
      <t xml:space="preserve">R W BEATY RESTAURANT EQUIPMENT</t>
    </r>
  </si>
  <si>
    <t/>
    <r>
      <rPr>
        <u/>
        <sz val="10.5"/>
        <color theme="10"/>
        <rFont val="Calibri"/>
        <family val="2"/>
      </rPr>
      <t>http://www.rwbeaty.com</t>
    </r>
  </si>
  <si>
    <t/>
    <r>
      <rPr>
        <u/>
        <sz val="10.5"/>
        <color theme="10"/>
        <rFont val="Calibri"/>
        <family val="2"/>
      </rPr>
      <t>beatyequip@aol.com</t>
    </r>
  </si>
  <si>
    <t/>
    <r>
      <rPr>
        <u/>
        <sz val="10.5"/>
        <color theme="10"/>
        <rFont val="Calibri"/>
        <family val="2"/>
      </rPr>
      <t xml:space="preserve">BC CATERING HERNING</t>
    </r>
  </si>
  <si>
    <t/>
    <r>
      <rPr>
        <u/>
        <sz val="10.5"/>
        <color theme="10"/>
        <rFont val="Calibri"/>
        <family val="2"/>
      </rPr>
      <t xml:space="preserve">AL GABAS TRADING EST</t>
    </r>
  </si>
  <si>
    <t/>
    <r>
      <rPr>
        <u/>
        <sz val="10.5"/>
        <color theme="10"/>
        <rFont val="Calibri"/>
        <family val="2"/>
      </rPr>
      <t>qais_@hotmail.com</t>
    </r>
  </si>
  <si>
    <t/>
    <r>
      <rPr>
        <u/>
        <sz val="10.5"/>
        <color theme="10"/>
        <rFont val="Calibri"/>
        <family val="2"/>
      </rPr>
      <t>http://www.smart-sourcing.com</t>
    </r>
  </si>
  <si>
    <t/>
    <r>
      <rPr>
        <u/>
        <sz val="10.5"/>
        <color theme="10"/>
        <rFont val="Calibri"/>
        <family val="2"/>
      </rPr>
      <t xml:space="preserve">INTERNATIONAL SMART SOURCING</t>
    </r>
  </si>
  <si>
    <t/>
    <r>
      <rPr>
        <u/>
        <sz val="10.5"/>
        <color theme="10"/>
        <rFont val="Calibri"/>
        <family val="2"/>
      </rPr>
      <t>frank@smart-sourcing.com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</si>
  <si>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五金,其他,办公文具,化工产品,医药保健品及医疗器械,卫浴设备,大型机械及设备,工具,浴室用品,玩具,电子电气产品,鞋,餐厨用具</t>
    </r>
  </si>
  <si>
    <t/>
    <r>
      <rPr>
        <u/>
        <sz val="10.5"/>
        <color theme="10"/>
        <rFont val="Calibri"/>
        <family val="2"/>
      </rPr>
      <t>honesty@sannet.ne.jp</t>
    </r>
  </si>
  <si>
    <t/>
    <r>
      <rPr>
        <u/>
        <sz val="10.5"/>
        <color theme="10"/>
        <rFont val="Calibri"/>
        <family val="2"/>
      </rPr>
      <t xml:space="preserve">IDEX TRADING</t>
    </r>
  </si>
  <si>
    <t/>
    <r>
      <rPr>
        <u/>
        <sz val="10.5"/>
        <color theme="10"/>
        <rFont val="Calibri"/>
        <family val="2"/>
      </rPr>
      <t>http://www.sannet.ne.jp</t>
    </r>
  </si>
  <si>
    <t/>
    <r>
      <rPr>
        <u/>
        <sz val="10.5"/>
        <color theme="10"/>
        <rFont val="Calibri"/>
        <family val="2"/>
      </rPr>
      <t xml:space="preserve">DIVINE FAVOURE ENTERPRISE</t>
    </r>
  </si>
  <si>
    <t/>
    <r>
      <rPr>
        <u/>
        <sz val="10.5"/>
        <color theme="10"/>
        <rFont val="Calibri"/>
        <family val="2"/>
      </rPr>
      <t>divinemaker5@yahoo.com</t>
    </r>
  </si>
  <si>
    <t/>
    <r>
      <rPr>
        <u/>
        <sz val="10.5"/>
        <color theme="10"/>
        <rFont val="Calibri"/>
        <family val="2"/>
      </rPr>
      <t xml:space="preserve">JUSINDO SUMBERPRAKARSA</t>
    </r>
  </si>
  <si>
    <t/>
    <r>
      <rPr>
        <u/>
        <sz val="10.5"/>
        <color theme="10"/>
        <rFont val="Calibri"/>
        <family val="2"/>
      </rPr>
      <t xml:space="preserve">BRASS CRAFT MFG</t>
    </r>
  </si>
  <si>
    <t/>
    <r>
      <rPr>
        <u/>
        <sz val="10.5"/>
        <color theme="10"/>
        <rFont val="Calibri"/>
        <family val="2"/>
      </rPr>
      <t xml:space="preserve">SOCIETE G SOREAU</t>
    </r>
  </si>
  <si>
    <t/>
    <r>
      <rPr>
        <u/>
        <sz val="10.5"/>
        <color theme="10"/>
        <rFont val="Calibri"/>
        <family val="2"/>
      </rPr>
      <t>http://www.soreau.fr</t>
    </r>
  </si>
  <si>
    <t/>
    <r>
      <rPr>
        <u/>
        <sz val="10.5"/>
        <color theme="10"/>
        <rFont val="Calibri"/>
        <family val="2"/>
      </rPr>
      <t>stehanie.fegura@soreau.fr</t>
    </r>
  </si>
  <si>
    <t/>
    <r>
      <rPr>
        <u/>
        <sz val="10.5"/>
        <color theme="10"/>
        <rFont val="Calibri"/>
        <family val="2"/>
      </rPr>
      <t xml:space="preserve">MOHAMAD &amp; ABDULLAH AL-BADER</t>
    </r>
  </si>
  <si>
    <t/>
    <r>
      <rPr>
        <u/>
        <sz val="10.5"/>
        <color theme="10"/>
        <rFont val="Calibri"/>
        <family val="2"/>
      </rPr>
      <t>malbader@qualitynet.net</t>
    </r>
  </si>
  <si>
    <t/>
    <r>
      <rPr>
        <u/>
        <sz val="10.5"/>
        <color theme="10"/>
        <rFont val="Calibri"/>
        <family val="2"/>
      </rPr>
      <t>hoifung@hoifung.com</t>
    </r>
  </si>
  <si>
    <t/>
    <r>
      <rPr>
        <u/>
        <sz val="10.5"/>
        <color theme="10"/>
        <rFont val="Calibri"/>
        <family val="2"/>
      </rPr>
      <t>http://www.hoifung.com</t>
    </r>
  </si>
  <si>
    <t/>
    <r>
      <rPr>
        <u/>
        <sz val="10.5"/>
        <color theme="10"/>
        <rFont val="Calibri"/>
        <family val="2"/>
      </rPr>
      <t xml:space="preserve">KINWELL ENTERPRISE</t>
    </r>
  </si>
  <si>
    <t/>
    <r>
      <rPr>
        <u/>
        <sz val="10.5"/>
        <color theme="10"/>
        <rFont val="Calibri"/>
        <family val="2"/>
      </rPr>
      <t>http://www.ae-industries.com</t>
    </r>
  </si>
  <si>
    <t/>
    <r>
      <rPr>
        <u/>
        <sz val="10.5"/>
        <color theme="10"/>
        <rFont val="Calibri"/>
        <family val="2"/>
      </rPr>
      <t>ae-europe@wxs.nl</t>
    </r>
  </si>
  <si>
    <t/>
    <r>
      <rPr>
        <u/>
        <sz val="10.5"/>
        <color theme="10"/>
        <rFont val="Calibri"/>
        <family val="2"/>
      </rPr>
      <t xml:space="preserve">AE INDUSTRIES</t>
    </r>
  </si>
  <si>
    <t/>
    <r>
      <rPr>
        <u/>
        <sz val="10.5"/>
        <color theme="10"/>
        <rFont val="Calibri"/>
        <family val="2"/>
      </rPr>
      <t xml:space="preserve">AFERIAD IMPORT EXPORT</t>
    </r>
  </si>
  <si>
    <t/>
    <r>
      <rPr>
        <u/>
        <sz val="10.5"/>
        <color theme="10"/>
        <rFont val="Calibri"/>
        <family val="2"/>
      </rPr>
      <t>afriad@aferitrade.com</t>
    </r>
  </si>
  <si>
    <t/>
    <r>
      <rPr>
        <u/>
        <sz val="10.5"/>
        <color theme="10"/>
        <rFont val="Calibri"/>
        <family val="2"/>
      </rPr>
      <t>http://www.eferitrade.com</t>
    </r>
  </si>
  <si>
    <t/>
    <r>
      <rPr>
        <u/>
        <sz val="10.5"/>
        <color theme="10"/>
        <rFont val="Calibri"/>
        <family val="2"/>
      </rPr>
      <t>info@papazian.fr</t>
    </r>
  </si>
  <si>
    <t/>
    <r>
      <rPr>
        <u/>
        <sz val="10.5"/>
        <color theme="10"/>
        <rFont val="Calibri"/>
        <family val="2"/>
      </rPr>
      <t xml:space="preserve">A PAPAZIAN ET FILS</t>
    </r>
  </si>
  <si>
    <t/>
    <r>
      <rPr>
        <u/>
        <sz val="10.5"/>
        <color theme="10"/>
        <rFont val="Calibri"/>
        <family val="2"/>
      </rPr>
      <t>http://www.papazian.fr</t>
    </r>
  </si>
  <si>
    <t/>
    <r>
      <rPr>
        <u/>
        <sz val="10.5"/>
        <color theme="10"/>
        <rFont val="Calibri"/>
        <family val="2"/>
      </rPr>
      <t xml:space="preserve">FORDSOME ELECTRONIC</t>
    </r>
  </si>
  <si>
    <t/>
    <r>
      <rPr>
        <u/>
        <sz val="10.5"/>
        <color theme="10"/>
        <rFont val="Calibri"/>
        <family val="2"/>
      </rPr>
      <t>http://www.zeitek.com.tw</t>
    </r>
  </si>
  <si>
    <t/>
    <r>
      <rPr>
        <u/>
        <sz val="10.5"/>
        <color theme="10"/>
        <rFont val="Calibri"/>
        <family val="2"/>
      </rPr>
      <t>fordsome@netvigator.com</t>
    </r>
  </si>
  <si>
    <t/>
    <r>
      <rPr>
        <u/>
        <sz val="10.5"/>
        <color theme="10"/>
        <rFont val="Calibri"/>
        <family val="2"/>
      </rPr>
      <t>wendyshen@aol.com</t>
    </r>
  </si>
  <si>
    <t/>
    <r>
      <rPr>
        <u/>
        <sz val="10.5"/>
        <color theme="10"/>
        <rFont val="Calibri"/>
        <family val="2"/>
      </rPr>
      <t>http://www.flmousa.com</t>
    </r>
  </si>
  <si>
    <t/>
    <r>
      <rPr>
        <u/>
        <sz val="10.5"/>
        <color theme="10"/>
        <rFont val="Calibri"/>
        <family val="2"/>
      </rPr>
      <t xml:space="preserve">SHENNY ENTERPRISES</t>
    </r>
  </si>
  <si>
    <t/>
    <r>
      <rPr>
        <u/>
        <sz val="10.5"/>
        <color theme="10"/>
        <rFont val="Calibri"/>
        <family val="2"/>
      </rPr>
      <t xml:space="preserve">MEUBLES TRANI ET FILS</t>
    </r>
  </si>
  <si>
    <t/>
    <r>
      <rPr>
        <u/>
        <sz val="10.5"/>
        <color theme="10"/>
        <rFont val="Calibri"/>
        <family val="2"/>
      </rPr>
      <t>renetrani@wanadoo.fr</t>
    </r>
  </si>
  <si>
    <t/>
    <r>
      <rPr>
        <u/>
        <sz val="10.5"/>
        <color theme="10"/>
        <rFont val="Calibri"/>
        <family val="2"/>
      </rPr>
      <t>willyvanhove@hotmail.com</t>
    </r>
  </si>
  <si>
    <t/>
    <r>
      <rPr>
        <u/>
        <sz val="10.5"/>
        <color theme="10"/>
        <rFont val="Calibri"/>
        <family val="2"/>
      </rPr>
      <t>SOFTOYS</t>
    </r>
  </si>
  <si>
    <t/>
    <r>
      <rPr>
        <u/>
        <sz val="10.5"/>
        <color theme="10"/>
        <rFont val="Calibri"/>
        <family val="2"/>
      </rPr>
      <t>http://www.ty.com</t>
    </r>
  </si>
  <si>
    <t/>
    <r>
      <rPr>
        <u/>
        <sz val="10.5"/>
        <color theme="10"/>
        <rFont val="Calibri"/>
        <family val="2"/>
      </rPr>
      <t>GIFTLINES</t>
    </r>
  </si>
  <si>
    <t/>
    <r>
      <rPr>
        <u/>
        <sz val="10.5"/>
        <color theme="10"/>
        <rFont val="Calibri"/>
        <family val="2"/>
      </rPr>
      <t>info@giftlines.com.au</t>
    </r>
  </si>
  <si>
    <t/>
    <r>
      <rPr>
        <u/>
        <sz val="10.5"/>
        <color theme="10"/>
        <rFont val="Calibri"/>
        <family val="2"/>
      </rPr>
      <t>http://www.giftlines.com.au</t>
    </r>
  </si>
  <si>
    <t/>
    <r>
      <rPr>
        <u/>
        <sz val="10.5"/>
        <color theme="10"/>
        <rFont val="Calibri"/>
        <family val="2"/>
      </rPr>
      <t xml:space="preserve">PIKE CENTRE</t>
    </r>
  </si>
  <si>
    <t/>
    <r>
      <rPr>
        <u/>
        <sz val="10.5"/>
        <color theme="10"/>
        <rFont val="Calibri"/>
        <family val="2"/>
      </rPr>
      <t>http://www.bidvest.com.au</t>
    </r>
  </si>
  <si>
    <t/>
    <r>
      <rPr>
        <u/>
        <sz val="10.5"/>
        <color theme="10"/>
        <rFont val="Calibri"/>
        <family val="2"/>
      </rPr>
      <t xml:space="preserve">BIDVEST AUSTRALIA</t>
    </r>
  </si>
  <si>
    <t/>
    <r>
      <rPr>
        <u/>
        <sz val="10.5"/>
        <color theme="10"/>
        <rFont val="Calibri"/>
        <family val="2"/>
      </rPr>
      <t>bidvest@bidvest.com.au</t>
    </r>
  </si>
  <si>
    <t/>
    <r>
      <rPr>
        <u/>
        <sz val="10.5"/>
        <color theme="10"/>
        <rFont val="Calibri"/>
        <family val="2"/>
      </rPr>
      <t xml:space="preserve">RAYDAR TRADING (INTERNATIONAL)</t>
    </r>
  </si>
  <si>
    <t/>
    <r>
      <rPr>
        <u/>
        <sz val="10.5"/>
        <color theme="10"/>
        <rFont val="Calibri"/>
        <family val="2"/>
      </rPr>
      <t>raydar@pacific.net.hk</t>
    </r>
  </si>
  <si>
    <t/>
    <r>
      <rPr>
        <u/>
        <sz val="10.5"/>
        <color theme="10"/>
        <rFont val="Calibri"/>
        <family val="2"/>
      </rPr>
      <t>http://www.raydar.com.hk</t>
    </r>
  </si>
  <si>
    <t/>
    <r>
      <rPr>
        <u/>
        <sz val="10.5"/>
        <color theme="10"/>
        <rFont val="Calibri"/>
        <family val="2"/>
      </rPr>
      <t xml:space="preserve">AAT SALES</t>
    </r>
  </si>
  <si>
    <t/>
    <r>
      <rPr>
        <u/>
        <sz val="10.5"/>
        <color theme="10"/>
        <rFont val="Calibri"/>
        <family val="2"/>
      </rPr>
      <t>http://www.aatsales.com</t>
    </r>
  </si>
  <si>
    <t/>
    <r>
      <rPr>
        <u/>
        <sz val="10.5"/>
        <color theme="10"/>
        <rFont val="Calibri"/>
        <family val="2"/>
      </rPr>
      <t>aat@aatsales.com</t>
    </r>
  </si>
  <si>
    <t/>
    <r>
      <rPr>
        <u/>
        <sz val="10.5"/>
        <color theme="10"/>
        <rFont val="Calibri"/>
        <family val="2"/>
      </rPr>
      <t xml:space="preserve">NORSK STAELPRESS</t>
    </r>
  </si>
  <si>
    <t/>
    <r>
      <rPr>
        <u/>
        <sz val="10.5"/>
        <color theme="10"/>
        <rFont val="Calibri"/>
        <family val="2"/>
      </rPr>
      <t>nostaal@online.no</t>
    </r>
  </si>
  <si>
    <t/>
    <r>
      <rPr>
        <u/>
        <sz val="10.5"/>
        <color theme="10"/>
        <rFont val="Calibri"/>
        <family val="2"/>
      </rPr>
      <t>http://www.prestigecosmetics.it</t>
    </r>
  </si>
  <si>
    <t/>
    <r>
      <rPr>
        <u/>
        <sz val="10.5"/>
        <color theme="10"/>
        <rFont val="Calibri"/>
        <family val="2"/>
      </rPr>
      <t xml:space="preserve">PRESTIGE COSMETICS</t>
    </r>
  </si>
  <si>
    <t/>
    <r>
      <rPr>
        <u/>
        <sz val="10.5"/>
        <color theme="10"/>
        <rFont val="Calibri"/>
        <family val="2"/>
      </rPr>
      <t xml:space="preserve">CS INTERNATIONAL</t>
    </r>
  </si>
  <si>
    <t/>
    <r>
      <rPr>
        <u/>
        <sz val="10.5"/>
        <color theme="10"/>
        <rFont val="Calibri"/>
        <family val="2"/>
      </rPr>
      <t>http://www.kaseilights.com</t>
    </r>
  </si>
  <si>
    <t/>
    <r>
      <rPr>
        <u/>
        <sz val="10.5"/>
        <color theme="10"/>
        <rFont val="Calibri"/>
        <family val="2"/>
      </rPr>
      <t>amer@mail.kaseilights.com</t>
    </r>
  </si>
  <si>
    <t/>
    <r>
      <rPr>
        <u/>
        <sz val="10.5"/>
        <color theme="10"/>
        <rFont val="Calibri"/>
        <family val="2"/>
      </rPr>
      <t>metos.norway@metos.com</t>
    </r>
  </si>
  <si>
    <t/>
    <r>
      <rPr>
        <u/>
        <sz val="10.5"/>
        <color theme="10"/>
        <rFont val="Calibri"/>
        <family val="2"/>
      </rPr>
      <t>myynti@hovila.fi</t>
    </r>
  </si>
  <si>
    <t/>
    <r>
      <rPr>
        <u/>
        <sz val="10.5"/>
        <color theme="10"/>
        <rFont val="Calibri"/>
        <family val="2"/>
      </rPr>
      <t>http://www.hovila.fi</t>
    </r>
  </si>
  <si>
    <t/>
    <r>
      <rPr>
        <u/>
        <sz val="10.5"/>
        <color theme="10"/>
        <rFont val="Calibri"/>
        <family val="2"/>
      </rPr>
      <t>HOVILA</t>
    </r>
  </si>
  <si>
    <t/>
    <r>
      <rPr>
        <u/>
        <sz val="10.5"/>
        <color theme="10"/>
        <rFont val="Calibri"/>
        <family val="2"/>
      </rPr>
      <t xml:space="preserve">EKA DAYA</t>
    </r>
  </si>
  <si>
    <t/>
    <r>
      <rPr>
        <u/>
        <sz val="10.5"/>
        <color theme="10"/>
        <rFont val="Calibri"/>
        <family val="2"/>
      </rPr>
      <t>setioso_8@hotmail.com</t>
    </r>
  </si>
  <si>
    <t/>
    <r>
      <rPr>
        <u/>
        <sz val="10.5"/>
        <color theme="10"/>
        <rFont val="Calibri"/>
        <family val="2"/>
      </rPr>
      <t xml:space="preserve">SUPERMERITS SDN</t>
    </r>
  </si>
  <si>
    <t/>
    <r>
      <rPr>
        <u/>
        <sz val="10.5"/>
        <color theme="10"/>
        <rFont val="Calibri"/>
        <family val="2"/>
      </rPr>
      <t>supermer.its@msn.com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</si>
  <si>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体育及旅游休闲用品,其他,医药保健品及医疗器械,园林用品,家居用品,家用纺织品,建筑及装饰材料,玩具,箱包,节日用品,鞋,食品,餐厨用具</t>
    </r>
  </si>
  <si>
    <t/>
    <r>
      <rPr>
        <u/>
        <sz val="10.5"/>
        <color theme="10"/>
        <rFont val="Calibri"/>
        <family val="2"/>
      </rPr>
      <t>ARTOLA</t>
    </r>
  </si>
  <si>
    <t/>
    <r>
      <rPr>
        <u/>
        <sz val="10.5"/>
        <color theme="10"/>
        <rFont val="Calibri"/>
        <family val="2"/>
      </rPr>
      <t>http://www.brinkindustrial.com</t>
    </r>
  </si>
  <si>
    <t/>
    <r>
      <rPr>
        <u/>
        <sz val="10.5"/>
        <color theme="10"/>
        <rFont val="Calibri"/>
        <family val="2"/>
      </rPr>
      <t>http://www.on-line.co.il</t>
    </r>
  </si>
  <si>
    <t/>
    <r>
      <rPr>
        <u/>
        <sz val="10.5"/>
        <color theme="10"/>
        <rFont val="Calibri"/>
        <family val="2"/>
      </rPr>
      <t>dorong@on-line.co</t>
    </r>
    <r>
      <t>.il</t>
    </r>
  </si>
  <si>
    <t/>
    <r>
      <rPr>
        <u/>
        <sz val="10.5"/>
        <color theme="10"/>
        <rFont val="Calibri"/>
        <family val="2"/>
      </rPr>
      <t xml:space="preserve">ON LINE TRADE &amp; MARKETING</t>
    </r>
  </si>
  <si>
    <t/>
    <r>
      <rPr>
        <u/>
        <sz val="10.5"/>
        <color theme="10"/>
        <rFont val="Calibri"/>
        <family val="2"/>
      </rPr>
      <t xml:space="preserve">KINMEN HORNG BO PORCELIAN</t>
    </r>
  </si>
  <si>
    <t/>
    <r>
      <rPr>
        <u/>
        <sz val="10.5"/>
        <color theme="10"/>
        <rFont val="Calibri"/>
        <family val="2"/>
      </rPr>
      <t>ADVANTEX</t>
    </r>
  </si>
  <si>
    <t/>
    <r>
      <rPr>
        <u/>
        <sz val="10.5"/>
        <color theme="10"/>
        <rFont val="Calibri"/>
        <family val="2"/>
      </rPr>
      <t>http://www.advantex.net</t>
    </r>
  </si>
  <si>
    <t/>
    <r>
      <rPr>
        <u/>
        <sz val="10.5"/>
        <color theme="10"/>
        <rFont val="Calibri"/>
        <family val="2"/>
      </rPr>
      <t>gregbyers@aol.com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</si>
  <si>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五金,其他,办公文具,化工产品,园林用品,家具,工具,服装饰物及配件,照明产品,玩具,电子电气产品,箱包,鞋,餐厨用具</t>
    </r>
  </si>
  <si>
    <t/>
    <r>
      <rPr>
        <u/>
        <sz val="10.5"/>
        <color theme="10"/>
        <rFont val="Calibri"/>
        <family val="2"/>
      </rPr>
      <t>brian.gerrior@sears.ca</t>
    </r>
  </si>
  <si>
    <t/>
    <r>
      <rPr>
        <u/>
        <sz val="10.5"/>
        <color theme="10"/>
        <rFont val="Calibri"/>
        <family val="2"/>
      </rPr>
      <t>http://www.sears.ca</t>
    </r>
  </si>
  <si>
    <t/>
    <r>
      <rPr>
        <u/>
        <sz val="10.5"/>
        <color theme="10"/>
        <rFont val="Calibri"/>
        <family val="2"/>
      </rPr>
      <t>SEARS</t>
    </r>
  </si>
  <si>
    <t/>
    <r>
      <rPr>
        <u/>
        <sz val="10.5"/>
        <color theme="10"/>
        <rFont val="Calibri"/>
        <family val="2"/>
      </rPr>
      <t xml:space="preserve">SAHID PLAZA 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</si>
  <si>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五金,体育及旅游休闲用品,其他,医药保健品及医疗器械,园林用品,家具,家用纺织品,工艺陶瓷,玻璃工艺品,箱包,节日用品,鞋,食品,餐厨用具</t>
    </r>
  </si>
  <si>
    <t/>
    <r>
      <rPr>
        <u/>
        <sz val="10.5"/>
        <color theme="10"/>
        <rFont val="Calibri"/>
        <family val="2"/>
      </rPr>
      <t>atlanticlinktours@yahoo.com</t>
    </r>
  </si>
  <si>
    <t/>
    <r>
      <rPr>
        <u/>
        <sz val="10.5"/>
        <color theme="10"/>
        <rFont val="Calibri"/>
        <family val="2"/>
      </rPr>
      <t>http://www.inoxmare.it</t>
    </r>
  </si>
  <si>
    <t/>
    <r>
      <rPr>
        <u/>
        <sz val="10.5"/>
        <color theme="10"/>
        <rFont val="Calibri"/>
        <family val="2"/>
      </rPr>
      <t>info@inoxmare.it</t>
    </r>
  </si>
  <si>
    <t/>
    <r>
      <rPr>
        <u/>
        <sz val="10.5"/>
        <color theme="10"/>
        <rFont val="Calibri"/>
        <family val="2"/>
      </rPr>
      <t xml:space="preserve">NUOVA INOX MARE</t>
    </r>
  </si>
  <si>
    <t/>
    <r>
      <rPr>
        <u/>
        <sz val="10.5"/>
        <color theme="10"/>
        <rFont val="Calibri"/>
        <family val="2"/>
      </rPr>
      <t>http://www.hildebrandt-emballage.dk</t>
    </r>
  </si>
  <si>
    <t/>
    <r>
      <rPr>
        <u/>
        <sz val="10.5"/>
        <color theme="10"/>
        <rFont val="Calibri"/>
        <family val="2"/>
      </rPr>
      <t xml:space="preserve">HILDEBRANDT EMBALLAGE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</si>
  <si>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体育及旅游休闲用品,办公文具,卫浴设备,建筑及装饰材料,玩具,食品,餐厨用具</t>
    </r>
  </si>
  <si>
    <t/>
    <r>
      <rPr>
        <u/>
        <sz val="10.5"/>
        <color theme="10"/>
        <rFont val="Calibri"/>
        <family val="2"/>
      </rPr>
      <t xml:space="preserve">GIUSEPPE MINEO</t>
    </r>
  </si>
  <si>
    <t/>
    <r>
      <rPr>
        <u/>
        <sz val="10.5"/>
        <color theme="10"/>
        <rFont val="Calibri"/>
        <family val="2"/>
      </rPr>
      <t>joe.mineo@proprietarytrade.com</t>
    </r>
  </si>
  <si>
    <t/>
    <r>
      <rPr>
        <u/>
        <sz val="10.5"/>
        <color theme="10"/>
        <rFont val="Calibri"/>
        <family val="2"/>
      </rPr>
      <t>http://www.proprietarytrade.com</t>
    </r>
  </si>
  <si>
    <t/>
    <r>
      <rPr>
        <u/>
        <sz val="10.5"/>
        <color theme="10"/>
        <rFont val="Calibri"/>
        <family val="2"/>
      </rPr>
      <t>michaellu@carpigiani.it</t>
    </r>
  </si>
  <si>
    <t/>
    <r>
      <rPr>
        <u/>
        <sz val="10.5"/>
        <color theme="10"/>
        <rFont val="Calibri"/>
        <family val="2"/>
      </rPr>
      <t>http://www.carpigiani.it</t>
    </r>
  </si>
  <si>
    <t/>
    <r>
      <rPr>
        <u/>
        <sz val="10.5"/>
        <color theme="10"/>
        <rFont val="Calibri"/>
        <family val="2"/>
      </rPr>
      <t xml:space="preserve">CARPIGIANI GROUP</t>
    </r>
  </si>
  <si>
    <t/>
    <r>
      <rPr>
        <u/>
        <sz val="10.5"/>
        <color theme="10"/>
        <rFont val="Calibri"/>
        <family val="2"/>
      </rPr>
      <t>http://www.aticointernational.com</t>
    </r>
  </si>
  <si>
    <t/>
    <r>
      <rPr>
        <u/>
        <sz val="10.5"/>
        <color theme="10"/>
        <rFont val="Calibri"/>
        <family val="2"/>
      </rPr>
      <t xml:space="preserve">ATICO INT L (HK)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</si>
  <si>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其他,医药保健品及医疗器械,园林用品,家具,家居用品,玩具,玻璃工艺品,食品,餐厨用具</t>
    </r>
  </si>
  <si>
    <t/>
    <r>
      <rPr>
        <u/>
        <sz val="10.5"/>
        <color theme="10"/>
        <rFont val="Calibri"/>
        <family val="2"/>
      </rPr>
      <t>paul.ck.chan@aticohk.com</t>
    </r>
  </si>
  <si>
    <t/>
    <r>
      <rPr>
        <u/>
        <sz val="10.5"/>
        <color theme="10"/>
        <rFont val="Calibri"/>
        <family val="2"/>
      </rPr>
      <t>http://www.reliance.co.jp</t>
    </r>
  </si>
  <si>
    <t/>
    <r>
      <rPr>
        <u/>
        <sz val="10.5"/>
        <color theme="10"/>
        <rFont val="Calibri"/>
        <family val="2"/>
      </rPr>
      <t>RELIANCE</t>
    </r>
  </si>
  <si>
    <t/>
    <r>
      <rPr>
        <u/>
        <sz val="10.5"/>
        <color theme="10"/>
        <rFont val="Calibri"/>
        <family val="2"/>
      </rPr>
      <t>BAGANT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</si>
  <si>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五金,体育及旅游休闲用品,其他,家居用品,家用电器,工程机械,工艺陶瓷,建筑及装饰材料,服装饰物及配件,照明产品,玩具,玻璃工艺品,箱包,自行车,节日用品,钟表眼镜,鞋,餐厨用具</t>
    </r>
  </si>
  <si>
    <t/>
    <r>
      <rPr>
        <u/>
        <sz val="10.5"/>
        <color theme="10"/>
        <rFont val="Calibri"/>
        <family val="2"/>
      </rPr>
      <t>bagant@andinanet.net</t>
    </r>
  </si>
  <si>
    <t/>
    <r>
      <rPr>
        <u/>
        <sz val="10.5"/>
        <color theme="10"/>
        <rFont val="Calibri"/>
        <family val="2"/>
      </rPr>
      <t>http://www.andinanet.net</t>
    </r>
  </si>
  <si>
    <t/>
    <r>
      <rPr>
        <u/>
        <sz val="10.5"/>
        <color theme="10"/>
        <rFont val="Calibri"/>
        <family val="2"/>
      </rPr>
      <t xml:space="preserve">ORIENTAL SOURCE</t>
    </r>
  </si>
  <si>
    <t/>
    <r>
      <rPr>
        <u/>
        <sz val="10.5"/>
        <color theme="10"/>
        <rFont val="Calibri"/>
        <family val="2"/>
      </rPr>
      <t>tripac@netvigator.com</t>
    </r>
  </si>
  <si>
    <t/>
    <r>
      <rPr>
        <u/>
        <sz val="10.5"/>
        <color theme="10"/>
        <rFont val="Calibri"/>
        <family val="2"/>
      </rPr>
      <t>subtlecui@yahoo.com</t>
    </r>
  </si>
  <si>
    <t/>
    <r>
      <rPr>
        <u/>
        <sz val="10.5"/>
        <color theme="10"/>
        <rFont val="Calibri"/>
        <family val="2"/>
      </rPr>
      <t xml:space="preserve">VENTURE IRRESISTIBLE</t>
    </r>
  </si>
  <si>
    <t/>
    <r>
      <rPr>
        <u/>
        <sz val="10.5"/>
        <color theme="10"/>
        <rFont val="Calibri"/>
        <family val="2"/>
      </rPr>
      <t>HOPIN</t>
    </r>
  </si>
  <si>
    <t/>
    <r>
      <rPr>
        <u/>
        <sz val="10.5"/>
        <color theme="10"/>
        <rFont val="Calibri"/>
        <family val="2"/>
      </rPr>
      <t>hopin.gifts@msa.hinet.net</t>
    </r>
  </si>
  <si>
    <t/>
    <r>
      <rPr>
        <u/>
        <sz val="10.5"/>
        <color theme="10"/>
        <rFont val="Calibri"/>
        <family val="2"/>
      </rPr>
      <t xml:space="preserve">BY DESIGN</t>
    </r>
  </si>
  <si>
    <t/>
    <r>
      <rPr>
        <u/>
        <sz val="10.5"/>
        <color theme="10"/>
        <rFont val="Calibri"/>
        <family val="2"/>
      </rPr>
      <t>grdengraces@earthlink.net</t>
    </r>
  </si>
  <si>
    <t/>
    <r>
      <rPr>
        <u/>
        <sz val="10.5"/>
        <color theme="10"/>
        <rFont val="Calibri"/>
        <family val="2"/>
      </rPr>
      <t xml:space="preserve">GARDEN GRACES</t>
    </r>
  </si>
  <si>
    <t/>
    <r>
      <rPr>
        <u/>
        <sz val="10.5"/>
        <color theme="10"/>
        <rFont val="Calibri"/>
        <family val="2"/>
      </rPr>
      <t>kskapyak@aol.com</t>
    </r>
  </si>
  <si>
    <t/>
    <r>
      <rPr>
        <u/>
        <sz val="10.5"/>
        <color theme="10"/>
        <rFont val="Calibri"/>
        <family val="2"/>
      </rPr>
      <t xml:space="preserve">GEMWARE( THE IDEA GROUP</t>
    </r>
  </si>
  <si>
    <t/>
    <r>
      <rPr>
        <u/>
        <sz val="10.5"/>
        <color theme="10"/>
        <rFont val="Calibri"/>
        <family val="2"/>
      </rPr>
      <t>http://www.gemware.com</t>
    </r>
  </si>
  <si>
    <t/>
    <r>
      <rPr>
        <u/>
        <sz val="10.5"/>
        <color theme="10"/>
        <rFont val="Calibri"/>
        <family val="2"/>
      </rPr>
      <t xml:space="preserve">PACIFIC BRIGHTEN</t>
    </r>
  </si>
  <si>
    <t/>
    <r>
      <rPr>
        <u/>
        <sz val="10.5"/>
        <color theme="10"/>
        <rFont val="Calibri"/>
        <family val="2"/>
      </rPr>
      <t>pacificbrighten@aol.com</t>
    </r>
  </si>
  <si>
    <t/>
    <r>
      <rPr>
        <u/>
        <sz val="10.5"/>
        <color theme="10"/>
        <rFont val="Calibri"/>
        <family val="2"/>
      </rPr>
      <t>elsybest@yahoo.com</t>
    </r>
  </si>
  <si>
    <t/>
    <r>
      <rPr>
        <u/>
        <sz val="10.5"/>
        <color theme="10"/>
        <rFont val="Calibri"/>
        <family val="2"/>
      </rPr>
      <t xml:space="preserve">ELSY BEST ENT (WEST AFRICA)</t>
    </r>
  </si>
  <si>
    <t/>
    <r>
      <rPr>
        <u/>
        <sz val="10.5"/>
        <color theme="10"/>
        <rFont val="Calibri"/>
        <family val="2"/>
      </rPr>
      <t>PRISMASLEX</t>
    </r>
  </si>
  <si>
    <t/>
    <r>
      <rPr>
        <u/>
        <sz val="10.5"/>
        <color theme="10"/>
        <rFont val="Calibri"/>
        <family val="2"/>
      </rPr>
      <t>http://www.prismaslex.com</t>
    </r>
  </si>
  <si>
    <t/>
    <r>
      <rPr>
        <u/>
        <sz val="10.5"/>
        <color theme="10"/>
        <rFont val="Calibri"/>
        <family val="2"/>
      </rPr>
      <t xml:space="preserve">J H C HARDWARE</t>
    </r>
  </si>
  <si>
    <t/>
    <r>
      <rPr>
        <u/>
        <sz val="10.5"/>
        <color theme="10"/>
        <rFont val="Calibri"/>
        <family val="2"/>
      </rPr>
      <t>http://www.jhchardware.com</t>
    </r>
  </si>
  <si>
    <t/>
    <r>
      <rPr>
        <u/>
        <sz val="10.5"/>
        <color theme="10"/>
        <rFont val="Calibri"/>
        <family val="2"/>
      </rPr>
      <t xml:space="preserve">GRUPO TRIPLASA</t>
    </r>
  </si>
  <si>
    <t/>
    <r>
      <rPr>
        <u/>
        <sz val="10.5"/>
        <color theme="10"/>
        <rFont val="Calibri"/>
        <family val="2"/>
      </rPr>
      <t>julioroldan@triplasa.com</t>
    </r>
  </si>
  <si>
    <t/>
    <r>
      <rPr>
        <u/>
        <sz val="10.5"/>
        <color theme="10"/>
        <rFont val="Calibri"/>
        <family val="2"/>
      </rPr>
      <t>http://www.triplasa.com</t>
    </r>
  </si>
  <si>
    <t/>
    <r>
      <rPr>
        <u/>
        <sz val="10.5"/>
        <color theme="10"/>
        <rFont val="Calibri"/>
        <family val="2"/>
      </rPr>
      <t xml:space="preserve">PORPPIAH ENTERPRISE</t>
    </r>
  </si>
  <si>
    <t/>
    <r>
      <rPr>
        <u/>
        <sz val="10.5"/>
        <color theme="10"/>
        <rFont val="Calibri"/>
        <family val="2"/>
      </rPr>
      <t>http://www.jewelsteelware.com</t>
    </r>
  </si>
  <si>
    <t/>
    <r>
      <rPr>
        <u/>
        <sz val="10.5"/>
        <color theme="10"/>
        <rFont val="Calibri"/>
        <family val="2"/>
      </rPr>
      <t>bhavin78@yahoo.com</t>
    </r>
  </si>
  <si>
    <t/>
    <r>
      <rPr>
        <u/>
        <sz val="10.5"/>
        <color theme="10"/>
        <rFont val="Calibri"/>
        <family val="2"/>
      </rPr>
      <t xml:space="preserve">JEWEL IMPEX</t>
    </r>
  </si>
  <si>
    <t/>
    <r>
      <rPr>
        <u/>
        <sz val="10.5"/>
        <color theme="10"/>
        <rFont val="Calibri"/>
        <family val="2"/>
      </rPr>
      <t xml:space="preserve">S VAN DUIN HANDELSONDERNEMING</t>
    </r>
  </si>
  <si>
    <t/>
    <r>
      <rPr>
        <u/>
        <sz val="10.5"/>
        <color theme="10"/>
        <rFont val="Calibri"/>
        <family val="2"/>
      </rPr>
      <t>http://www.dorma.com</t>
    </r>
  </si>
  <si>
    <t/>
    <r>
      <rPr>
        <u/>
        <sz val="10.5"/>
        <color theme="10"/>
        <rFont val="Calibri"/>
        <family val="2"/>
      </rPr>
      <t xml:space="preserve">CREES OF THE WASKAGANISH FIRST NATION</t>
    </r>
  </si>
  <si>
    <t/>
    <r>
      <rPr>
        <u/>
        <sz val="10.5"/>
        <color theme="10"/>
        <rFont val="Calibri"/>
        <family val="2"/>
      </rPr>
      <t>ibis5@telus.net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</si>
  <si>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其他,医药保健品及医疗器械,玻璃工艺品,电子消费品及信息产品,餐厨用具</t>
    </r>
  </si>
  <si>
    <t/>
    <r>
      <rPr>
        <u/>
        <sz val="10.5"/>
        <color theme="10"/>
        <rFont val="Calibri"/>
        <family val="2"/>
      </rPr>
      <t>straightlineconsult@yahoo.com</t>
    </r>
  </si>
  <si>
    <t/>
    <r>
      <rPr>
        <u/>
        <sz val="10.5"/>
        <color theme="10"/>
        <rFont val="Calibri"/>
        <family val="2"/>
      </rPr>
      <t xml:space="preserve">DICKSON ENTERPRISE</t>
    </r>
  </si>
  <si>
    <t/>
    <r>
      <rPr>
        <u/>
        <sz val="10.5"/>
        <color theme="10"/>
        <rFont val="Calibri"/>
        <family val="2"/>
      </rPr>
      <t>http://www.aktraders.co</t>
    </r>
  </si>
  <si>
    <t/>
    <r>
      <rPr>
        <u/>
        <sz val="10.5"/>
        <color theme="10"/>
        <rFont val="Calibri"/>
        <family val="2"/>
      </rPr>
      <t xml:space="preserve">A K TRADERS</t>
    </r>
  </si>
  <si>
    <t/>
    <r>
      <rPr>
        <u/>
        <sz val="10.5"/>
        <color theme="10"/>
        <rFont val="Calibri"/>
        <family val="2"/>
      </rPr>
      <t>SANORENJI</t>
    </r>
  </si>
  <si>
    <t/>
    <r>
      <rPr>
        <u/>
        <sz val="10.5"/>
        <color theme="10"/>
        <rFont val="Calibri"/>
        <family val="2"/>
      </rPr>
      <t>http://www.lancord.ru</t>
    </r>
  </si>
  <si>
    <t/>
    <r>
      <rPr>
        <u/>
        <sz val="10.5"/>
        <color theme="10"/>
        <rFont val="Calibri"/>
        <family val="2"/>
      </rPr>
      <t>trefilov@lancord.ru</t>
    </r>
  </si>
  <si>
    <t/>
    <r>
      <rPr>
        <u/>
        <sz val="10.5"/>
        <color theme="10"/>
        <rFont val="Calibri"/>
        <family val="2"/>
      </rPr>
      <t>LANCORD</t>
    </r>
  </si>
  <si>
    <t/>
    <r>
      <rPr>
        <u/>
        <sz val="10.5"/>
        <color theme="10"/>
        <rFont val="Calibri"/>
        <family val="2"/>
      </rPr>
      <t>http://www.transmar.net</t>
    </r>
  </si>
  <si>
    <t/>
    <r>
      <rPr>
        <u/>
        <sz val="10.5"/>
        <color theme="10"/>
        <rFont val="Calibri"/>
        <family val="2"/>
      </rPr>
      <t>tromsmar@aol.com</t>
    </r>
  </si>
  <si>
    <t/>
    <r>
      <rPr>
        <u/>
        <sz val="10.5"/>
        <color theme="10"/>
        <rFont val="Calibri"/>
        <family val="2"/>
      </rPr>
      <t>TRANSMAR</t>
    </r>
  </si>
  <si>
    <t/>
    <r>
      <rPr>
        <u/>
        <sz val="10.5"/>
        <color theme="10"/>
        <rFont val="Calibri"/>
        <family val="2"/>
      </rPr>
      <t>FAMADICH</t>
    </r>
  </si>
  <si>
    <t/>
    <r>
      <rPr>
        <u/>
        <sz val="10.5"/>
        <color theme="10"/>
        <rFont val="Calibri"/>
        <family val="2"/>
      </rPr>
      <t>jchf@famadich.cl</t>
    </r>
  </si>
  <si>
    <t/>
    <r>
      <rPr>
        <u/>
        <sz val="10.5"/>
        <color theme="10"/>
        <rFont val="Calibri"/>
        <family val="2"/>
      </rPr>
      <t>http://www.famadich.cl</t>
    </r>
  </si>
  <si>
    <t/>
    <r>
      <rPr>
        <u/>
        <sz val="10.5"/>
        <color theme="10"/>
        <rFont val="Calibri"/>
        <family val="2"/>
      </rPr>
      <t xml:space="preserve">TRU SERV</t>
    </r>
  </si>
  <si>
    <t/>
    <r>
      <rPr>
        <u/>
        <sz val="10.5"/>
        <color theme="10"/>
        <rFont val="Calibri"/>
        <family val="2"/>
      </rPr>
      <t>gmccrear@truserv.com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</si>
  <si>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五金,体育及旅游休闲用品,其他,园林用品,家具,家用电器,建筑及装饰材料,照明产品,箱包,节日用品,餐厨用具</t>
    </r>
  </si>
  <si>
    <t/>
    <r>
      <rPr>
        <u/>
        <sz val="10.5"/>
        <color theme="10"/>
        <rFont val="Calibri"/>
        <family val="2"/>
      </rPr>
      <t>http://www.truserv.com</t>
    </r>
  </si>
  <si>
    <t/>
    <r>
      <rPr>
        <u/>
        <sz val="10.5"/>
        <color theme="10"/>
        <rFont val="Calibri"/>
        <family val="2"/>
      </rPr>
      <t>main@olehickorypits.com</t>
    </r>
  </si>
  <si>
    <t/>
    <r>
      <rPr>
        <u/>
        <sz val="10.5"/>
        <color theme="10"/>
        <rFont val="Calibri"/>
        <family val="2"/>
      </rPr>
      <t>http://www.olehickorypits.com</t>
    </r>
  </si>
  <si>
    <t/>
    <r>
      <rPr>
        <u/>
        <sz val="10.5"/>
        <color theme="10"/>
        <rFont val="Calibri"/>
        <family val="2"/>
      </rPr>
      <t xml:space="preserve">OLE HICKORY PITS</t>
    </r>
  </si>
  <si>
    <t/>
    <r>
      <rPr>
        <u/>
        <sz val="10.5"/>
        <color theme="10"/>
        <rFont val="Calibri"/>
        <family val="2"/>
      </rPr>
      <t xml:space="preserve">BTF CONSEIL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</si>
  <si>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其他,园林用品,家具,家居用品,家用电器,建筑及装饰材料,玻璃工艺品,电子消费品及信息产品,箱包,食品,餐厨用具</t>
    </r>
  </si>
  <si>
    <t/>
    <r>
      <rPr>
        <u/>
        <sz val="10.5"/>
        <color theme="10"/>
        <rFont val="Calibri"/>
        <family val="2"/>
      </rPr>
      <t>btfconseil@aol.com</t>
    </r>
  </si>
  <si>
    <t/>
    <r>
      <rPr>
        <u/>
        <sz val="10.5"/>
        <color theme="10"/>
        <rFont val="Calibri"/>
        <family val="2"/>
      </rPr>
      <t>http://www.btfconseil.com</t>
    </r>
  </si>
  <si>
    <t/>
    <r>
      <rPr>
        <u/>
        <sz val="10.5"/>
        <color theme="10"/>
        <rFont val="Calibri"/>
        <family val="2"/>
      </rPr>
      <t>http://www.culimited.com</t>
    </r>
  </si>
  <si>
    <t/>
    <r>
      <rPr>
        <u/>
        <sz val="10.5"/>
        <color theme="10"/>
        <rFont val="Calibri"/>
        <family val="2"/>
      </rPr>
      <t xml:space="preserve">CANADIAN UNIFORM</t>
    </r>
  </si>
  <si>
    <t/>
    <r>
      <rPr>
        <u/>
        <sz val="10.5"/>
        <color theme="10"/>
        <rFont val="Calibri"/>
        <family val="2"/>
      </rPr>
      <t>http://www.j-me.co.uk</t>
    </r>
  </si>
  <si>
    <t/>
    <r>
      <rPr>
        <u/>
        <sz val="10.5"/>
        <color theme="10"/>
        <rFont val="Calibri"/>
        <family val="2"/>
      </rPr>
      <t>J-ME</t>
    </r>
  </si>
  <si>
    <t/>
    <r>
      <rPr>
        <u/>
        <sz val="10.5"/>
        <color theme="10"/>
        <rFont val="Calibri"/>
        <family val="2"/>
      </rPr>
      <t>jma@j-me.co.uk</t>
    </r>
  </si>
  <si>
    <t/>
    <r>
      <rPr>
        <u/>
        <sz val="10.5"/>
        <color theme="10"/>
        <rFont val="Calibri"/>
        <family val="2"/>
      </rPr>
      <t xml:space="preserve">SMALL ENTERPRISE OTID</t>
    </r>
  </si>
  <si>
    <t/>
    <r>
      <rPr>
        <u/>
        <sz val="10.5"/>
        <color theme="10"/>
        <rFont val="Calibri"/>
        <family val="2"/>
      </rPr>
      <t>http://www.uio.satnet.net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</si>
  <si>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体育及旅游休闲用品,其他,化工产品,医药保健品及医疗器械,园林用品,家具,家居装饰品,家用电器,工艺陶瓷,建筑及装饰材料,服装饰物及配件,玻璃工艺品,电子消费品及信息产品,电子电气产品,鞋,餐厨用具</t>
    </r>
  </si>
  <si>
    <t/>
    <r>
      <rPr>
        <u/>
        <sz val="10.5"/>
        <color theme="10"/>
        <rFont val="Calibri"/>
        <family val="2"/>
      </rPr>
      <t>acaza@uio.satnet.net</t>
    </r>
  </si>
  <si>
    <t/>
    <r>
      <rPr>
        <u/>
        <sz val="10.5"/>
        <color theme="10"/>
        <rFont val="Calibri"/>
        <family val="2"/>
      </rPr>
      <t xml:space="preserve">ALMACEN MERYLAN</t>
    </r>
  </si>
  <si>
    <t/>
    <r>
      <rPr>
        <u/>
        <sz val="10.5"/>
        <color theme="10"/>
        <rFont val="Calibri"/>
        <family val="2"/>
      </rPr>
      <t xml:space="preserve">FAB 5 BRANDWAGON</t>
    </r>
  </si>
  <si>
    <t/>
    <r>
      <rPr>
        <u/>
        <sz val="10.5"/>
        <color theme="10"/>
        <rFont val="Calibri"/>
        <family val="2"/>
      </rPr>
      <t>http://www.ew.esselgroup.com</t>
    </r>
  </si>
  <si>
    <t/>
    <r>
      <rPr>
        <u/>
        <sz val="10.5"/>
        <color theme="10"/>
        <rFont val="Calibri"/>
        <family val="2"/>
      </rPr>
      <t>alexander.oetken@leifheit.com</t>
    </r>
  </si>
  <si>
    <t/>
    <r>
      <rPr>
        <u/>
        <sz val="10.5"/>
        <color theme="10"/>
        <rFont val="Calibri"/>
        <family val="2"/>
      </rPr>
      <t>http://www.leifheit.com</t>
    </r>
  </si>
  <si>
    <t/>
    <r>
      <rPr>
        <u/>
        <sz val="10.5"/>
        <color theme="10"/>
        <rFont val="Calibri"/>
        <family val="2"/>
      </rPr>
      <t>LEIFHEIT</t>
    </r>
  </si>
  <si>
    <t/>
    <r>
      <rPr>
        <u/>
        <sz val="10.5"/>
        <color theme="10"/>
        <rFont val="Calibri"/>
        <family val="2"/>
      </rPr>
      <t xml:space="preserve">JALAL TRADING</t>
    </r>
  </si>
  <si>
    <t/>
    <r>
      <rPr>
        <u/>
        <sz val="10.5"/>
        <color theme="10"/>
        <rFont val="Calibri"/>
        <family val="2"/>
      </rPr>
      <t>m.aswas@scs-net.org</t>
    </r>
  </si>
  <si>
    <t/>
    <r>
      <rPr>
        <u/>
        <sz val="10.5"/>
        <color theme="10"/>
        <rFont val="Calibri"/>
        <family val="2"/>
      </rPr>
      <t xml:space="preserve">OLIVER ENTERPRISES</t>
    </r>
  </si>
  <si>
    <t/>
    <r>
      <rPr>
        <u/>
        <sz val="10.5"/>
        <color theme="10"/>
        <rFont val="Calibri"/>
        <family val="2"/>
      </rPr>
      <t>timleung@oliver.com.hk</t>
    </r>
  </si>
  <si>
    <t/>
    <r>
      <rPr>
        <u/>
        <sz val="10.5"/>
        <color theme="10"/>
        <rFont val="Calibri"/>
        <family val="2"/>
      </rPr>
      <t>http://www.oliver.com.hk</t>
    </r>
  </si>
  <si>
    <t/>
    <r>
      <rPr>
        <u/>
        <sz val="10.5"/>
        <color theme="10"/>
        <rFont val="Calibri"/>
        <family val="2"/>
      </rPr>
      <t xml:space="preserve">BROWN JORDAN INTERNATIONAL</t>
    </r>
  </si>
  <si>
    <t/>
    <r>
      <rPr>
        <u/>
        <sz val="10.5"/>
        <color theme="10"/>
        <rFont val="Calibri"/>
        <family val="2"/>
      </rPr>
      <t>ccooksey@brownjordan.com</t>
    </r>
  </si>
  <si>
    <t/>
    <r>
      <rPr>
        <u/>
        <sz val="10.5"/>
        <color theme="10"/>
        <rFont val="Calibri"/>
        <family val="2"/>
      </rPr>
      <t>http://www.brownjordan.com</t>
    </r>
  </si>
  <si>
    <t/>
    <r>
      <rPr>
        <u/>
        <sz val="10.5"/>
        <color theme="10"/>
        <rFont val="Calibri"/>
        <family val="2"/>
      </rPr>
      <t xml:space="preserve">PAN-PACIFIC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</si>
  <si>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五金,家具,工具,工艺陶瓷,建筑及装饰材料,服装饰物及配件,照明产品,玻璃工艺品,餐厨用具</t>
    </r>
  </si>
  <si>
    <t/>
    <r>
      <rPr>
        <u/>
        <sz val="10.5"/>
        <color theme="10"/>
        <rFont val="Calibri"/>
        <family val="2"/>
      </rPr>
      <t>jenny_wangqi@hotmail.com</t>
    </r>
  </si>
  <si>
    <t/>
    <r>
      <rPr>
        <u/>
        <sz val="10.5"/>
        <color theme="10"/>
        <rFont val="Calibri"/>
        <family val="2"/>
      </rPr>
      <t>http://www.bpindustriesinc.net</t>
    </r>
  </si>
  <si>
    <t/>
    <r>
      <rPr>
        <u/>
        <sz val="10.5"/>
        <color theme="10"/>
        <rFont val="Calibri"/>
        <family val="2"/>
      </rPr>
      <t xml:space="preserve">BP INDUSTRIES</t>
    </r>
  </si>
  <si>
    <t/>
    <r>
      <rPr>
        <u/>
        <sz val="10.5"/>
        <color theme="10"/>
        <rFont val="Calibri"/>
        <family val="2"/>
      </rPr>
      <t>GARTH(CHINA)</t>
    </r>
  </si>
  <si>
    <t/>
    <r>
      <rPr>
        <u/>
        <sz val="10.5"/>
        <color theme="10"/>
        <rFont val="Calibri"/>
        <family val="2"/>
      </rPr>
      <t>http://www.garth.com.au</t>
    </r>
  </si>
  <si>
    <t/>
    <r>
      <rPr>
        <u/>
        <sz val="10.5"/>
        <color theme="10"/>
        <rFont val="Calibri"/>
        <family val="2"/>
      </rPr>
      <t>peter@garth.com.au</t>
    </r>
  </si>
  <si>
    <t/>
    <r>
      <rPr>
        <u/>
        <sz val="10.5"/>
        <color theme="10"/>
        <rFont val="Calibri"/>
        <family val="2"/>
      </rPr>
      <t>EXEL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</si>
  <si>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体育及旅游休闲用品,其他,大型机械及设备,家具,建筑及装饰材料,玩具,礼品及赠品,鞋,食品,餐厨用具</t>
    </r>
  </si>
  <si>
    <t/>
    <r>
      <rPr>
        <u/>
        <sz val="10.5"/>
        <color theme="10"/>
        <rFont val="Calibri"/>
        <family val="2"/>
      </rPr>
      <t>exel@alles.or.jp</t>
    </r>
  </si>
  <si>
    <t/>
    <r>
      <rPr>
        <u/>
        <sz val="10.5"/>
        <color theme="10"/>
        <rFont val="Calibri"/>
        <family val="2"/>
      </rPr>
      <t>http://www.alles.or.jp</t>
    </r>
  </si>
  <si>
    <t/>
    <r>
      <rPr>
        <u/>
        <sz val="10.5"/>
        <color theme="10"/>
        <rFont val="Calibri"/>
        <family val="2"/>
      </rPr>
      <t xml:space="preserve">HUARUN APPLIANCE</t>
    </r>
  </si>
  <si>
    <t/>
    <r>
      <rPr>
        <u/>
        <sz val="10.5"/>
        <color theme="10"/>
        <rFont val="Calibri"/>
        <family val="2"/>
      </rPr>
      <t>joe@huarun.us</t>
    </r>
  </si>
  <si>
    <t/>
    <r>
      <rPr>
        <u/>
        <sz val="10.5"/>
        <color theme="10"/>
        <rFont val="Calibri"/>
        <family val="2"/>
      </rPr>
      <t>http://www.huarun.us</t>
    </r>
  </si>
  <si>
    <t/>
    <r>
      <rPr>
        <u/>
        <sz val="10.5"/>
        <color theme="10"/>
        <rFont val="Calibri"/>
        <family val="2"/>
      </rPr>
      <t>http://www.hermelinhandels.se</t>
    </r>
  </si>
  <si>
    <t/>
    <r>
      <rPr>
        <u/>
        <sz val="10.5"/>
        <color theme="10"/>
        <rFont val="Calibri"/>
        <family val="2"/>
      </rPr>
      <t>info@hermelinhandels.se</t>
    </r>
  </si>
  <si>
    <t/>
    <r>
      <rPr>
        <u/>
        <sz val="10.5"/>
        <color theme="10"/>
        <rFont val="Calibri"/>
        <family val="2"/>
      </rPr>
      <t xml:space="preserve">HERMELIN HANDELS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</si>
  <si>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其他,办公文具,化工产品,卫浴设备,家用纺织品,服装饰物及配件,浴室用品,玩具,玻璃工艺品,箱包,编织及藤铁工艺品,餐厨用具</t>
    </r>
  </si>
  <si>
    <t/>
    <r>
      <rPr>
        <u/>
        <sz val="10.5"/>
        <color theme="10"/>
        <rFont val="Calibri"/>
        <family val="2"/>
      </rPr>
      <t xml:space="preserve">JYSK LINEN N FURNITURE</t>
    </r>
  </si>
  <si>
    <t/>
    <r>
      <rPr>
        <u/>
        <sz val="10.5"/>
        <color theme="10"/>
        <rFont val="Calibri"/>
        <family val="2"/>
      </rPr>
      <t>http://www.armagnac-larressingle.com</t>
    </r>
  </si>
  <si>
    <t/>
    <r>
      <rPr>
        <u/>
        <sz val="10.5"/>
        <color theme="10"/>
        <rFont val="Calibri"/>
        <family val="2"/>
      </rPr>
      <t>papelorey@armagnac-larressingle.com</t>
    </r>
  </si>
  <si>
    <t/>
    <r>
      <rPr>
        <u/>
        <sz val="10.5"/>
        <color theme="10"/>
        <rFont val="Calibri"/>
        <family val="2"/>
      </rPr>
      <t xml:space="preserve">ARMAGNAC LARRESSINGLE</t>
    </r>
  </si>
  <si>
    <t/>
    <r>
      <rPr>
        <u/>
        <sz val="10.5"/>
        <color theme="10"/>
        <rFont val="Calibri"/>
        <family val="2"/>
      </rPr>
      <t xml:space="preserve">R BALAZI</t>
    </r>
  </si>
  <si>
    <t/>
    <r>
      <rPr>
        <u/>
        <sz val="10.5"/>
        <color theme="10"/>
        <rFont val="Calibri"/>
        <family val="2"/>
      </rPr>
      <t>euro-imex.switzerland@web.de</t>
    </r>
  </si>
  <si>
    <t/>
    <r>
      <rPr>
        <u/>
        <sz val="10.5"/>
        <color theme="10"/>
        <rFont val="Calibri"/>
        <family val="2"/>
      </rPr>
      <t>iazuelel@hotmail.com</t>
    </r>
  </si>
  <si>
    <t/>
    <r>
      <rPr>
        <u/>
        <sz val="10.5"/>
        <color theme="10"/>
        <rFont val="Calibri"/>
        <family val="2"/>
      </rPr>
      <t xml:space="preserve">MANAGEMENT ASSOCIATES INTERNATIONAL - M A I</t>
    </r>
  </si>
  <si>
    <t/>
    <r>
      <rPr>
        <u/>
        <sz val="10.5"/>
        <color theme="10"/>
        <rFont val="Calibri"/>
        <family val="2"/>
      </rPr>
      <t xml:space="preserve">MODERN INT L TRADING</t>
    </r>
  </si>
  <si>
    <t/>
    <r>
      <rPr>
        <u/>
        <sz val="10.5"/>
        <color theme="10"/>
        <rFont val="Calibri"/>
        <family val="2"/>
      </rPr>
      <t>http://www.jordanyp.com</t>
    </r>
  </si>
  <si>
    <t/>
    <r>
      <rPr>
        <u/>
        <sz val="10.5"/>
        <color theme="10"/>
        <rFont val="Calibri"/>
        <family val="2"/>
      </rPr>
      <t>mitco@unitel.co</t>
    </r>
    <r>
      <t>.kr</t>
    </r>
  </si>
  <si>
    <t/>
    <r>
      <rPr>
        <u/>
        <sz val="10.5"/>
        <color theme="10"/>
        <rFont val="Calibri"/>
        <family val="2"/>
      </rPr>
      <t>sdg78@sdg.fr</t>
    </r>
  </si>
  <si>
    <t/>
    <r>
      <rPr>
        <u/>
        <sz val="10.5"/>
        <color theme="10"/>
        <rFont val="Calibri"/>
        <family val="2"/>
      </rPr>
      <t>http://www.sdg.fr</t>
    </r>
  </si>
  <si>
    <t/>
    <r>
      <rPr>
        <u/>
        <sz val="10.5"/>
        <color theme="10"/>
        <rFont val="Calibri"/>
        <family val="2"/>
      </rPr>
      <t>SECODIG</t>
    </r>
  </si>
  <si>
    <t/>
    <r>
      <rPr>
        <u/>
        <sz val="10.5"/>
        <color theme="10"/>
        <rFont val="Calibri"/>
        <family val="2"/>
      </rPr>
      <t xml:space="preserve">FLORISTA INTERNATIONAL</t>
    </r>
  </si>
  <si>
    <t/>
    <r>
      <rPr>
        <u/>
        <sz val="10.5"/>
        <color theme="10"/>
        <rFont val="Calibri"/>
        <family val="2"/>
      </rPr>
      <t>info@rsw-group.co.uk</t>
    </r>
  </si>
  <si>
    <t/>
    <r>
      <rPr>
        <u/>
        <sz val="10.5"/>
        <color theme="10"/>
        <rFont val="Calibri"/>
        <family val="2"/>
      </rPr>
      <t>http://www.rsw-group.co.uk</t>
    </r>
  </si>
  <si>
    <t/>
    <r>
      <rPr>
        <u/>
        <sz val="10.5"/>
        <color theme="10"/>
        <rFont val="Calibri"/>
        <family val="2"/>
      </rPr>
      <t>http://www.sundef.com</t>
    </r>
  </si>
  <si>
    <t/>
    <r>
      <rPr>
        <u/>
        <sz val="10.5"/>
        <color theme="10"/>
        <rFont val="Calibri"/>
        <family val="2"/>
      </rPr>
      <t>sundef@yahoo.com</t>
    </r>
  </si>
  <si>
    <t/>
    <r>
      <rPr>
        <u/>
        <sz val="10.5"/>
        <color theme="10"/>
        <rFont val="Calibri"/>
        <family val="2"/>
      </rPr>
      <t xml:space="preserve">SUNDEF METAL SANAYI VE OTOMOTIV TIC LTD STI</t>
    </r>
  </si>
  <si>
    <t/>
    <r>
      <rPr>
        <u/>
        <sz val="10.5"/>
        <color theme="10"/>
        <rFont val="Calibri"/>
        <family val="2"/>
      </rPr>
      <t>http://www.bagnalls.net</t>
    </r>
  </si>
  <si>
    <t/>
    <r>
      <rPr>
        <u/>
        <sz val="10.5"/>
        <color theme="10"/>
        <rFont val="Calibri"/>
        <family val="2"/>
      </rPr>
      <t xml:space="preserve">DIAMOND FUEL SUPPLIES</t>
    </r>
  </si>
  <si>
    <t/>
    <r>
      <rPr>
        <u/>
        <sz val="10.5"/>
        <color theme="10"/>
        <rFont val="Calibri"/>
        <family val="2"/>
      </rPr>
      <t>bagnallsfuels@yahoo.co.uk</t>
    </r>
  </si>
  <si>
    <t/>
    <r>
      <rPr>
        <u/>
        <sz val="10.5"/>
        <color theme="10"/>
        <rFont val="Calibri"/>
        <family val="2"/>
      </rPr>
      <t>http://www.abbeycarpet.com</t>
    </r>
  </si>
  <si>
    <t/>
    <r>
      <rPr>
        <u/>
        <sz val="10.5"/>
        <color theme="10"/>
        <rFont val="Calibri"/>
        <family val="2"/>
      </rPr>
      <t xml:space="preserve">ABBEY CARPET</t>
    </r>
  </si>
  <si>
    <t/>
    <r>
      <rPr>
        <u/>
        <sz val="10.5"/>
        <color theme="10"/>
        <rFont val="Calibri"/>
        <family val="2"/>
      </rPr>
      <t>AIPI</t>
    </r>
  </si>
  <si>
    <t/>
    <r>
      <rPr>
        <u/>
        <sz val="10.5"/>
        <color theme="10"/>
        <rFont val="Calibri"/>
        <family val="2"/>
      </rPr>
      <t xml:space="preserve">KIKKOMAN CORPORATION HONG KONG REPRESENTATIVE OFFICE</t>
    </r>
  </si>
  <si>
    <t/>
    <r>
      <rPr>
        <u/>
        <sz val="10.5"/>
        <color theme="10"/>
        <rFont val="Calibri"/>
        <family val="2"/>
      </rPr>
      <t>http://www.kikkoman.com</t>
    </r>
  </si>
  <si>
    <t/>
    <r>
      <rPr>
        <u/>
        <sz val="10.5"/>
        <color theme="10"/>
        <rFont val="Calibri"/>
        <family val="2"/>
      </rPr>
      <t xml:space="preserve">BOXWOOD ART</t>
    </r>
  </si>
  <si>
    <t/>
    <r>
      <rPr>
        <u/>
        <sz val="10.5"/>
        <color theme="10"/>
        <rFont val="Calibri"/>
        <family val="2"/>
      </rPr>
      <t>fufuliu@hotmail.com</t>
    </r>
  </si>
  <si>
    <t/>
    <r>
      <rPr>
        <u/>
        <sz val="10.5"/>
        <color theme="10"/>
        <rFont val="Calibri"/>
        <family val="2"/>
      </rPr>
      <t xml:space="preserve">SATYA INTERNATIONAL</t>
    </r>
  </si>
  <si>
    <t/>
    <r>
      <rPr>
        <u/>
        <sz val="10.5"/>
        <color theme="10"/>
        <rFont val="Calibri"/>
        <family val="2"/>
      </rPr>
      <t>http://www.satyainternational.in</t>
    </r>
  </si>
  <si>
    <t/>
    <r>
      <rPr>
        <u/>
        <sz val="10.5"/>
        <color theme="10"/>
        <rFont val="Calibri"/>
        <family val="2"/>
      </rPr>
      <t>maharaja@hotmail.com</t>
    </r>
  </si>
  <si>
    <t/>
    <r>
      <rPr>
        <u/>
        <sz val="10.5"/>
        <color theme="10"/>
        <rFont val="Calibri"/>
        <family val="2"/>
      </rPr>
      <t>oceanmarketing@pacific.com.sg</t>
    </r>
  </si>
  <si>
    <t/>
    <r>
      <rPr>
        <u/>
        <sz val="10.5"/>
        <color theme="10"/>
        <rFont val="Calibri"/>
        <family val="2"/>
      </rPr>
      <t>http://www.oceanmarketing.com.sg</t>
    </r>
  </si>
  <si>
    <t/>
    <r>
      <rPr>
        <u/>
        <sz val="10.5"/>
        <color theme="10"/>
        <rFont val="Calibri"/>
        <family val="2"/>
      </rPr>
      <t xml:space="preserve">OCEAN MARKETING AGENCY</t>
    </r>
  </si>
  <si>
    <t/>
    <r>
      <rPr>
        <u/>
        <sz val="10.5"/>
        <color theme="10"/>
        <rFont val="Calibri"/>
        <family val="2"/>
      </rPr>
      <t xml:space="preserve">HOWARD MATERIAL HANDLING</t>
    </r>
  </si>
  <si>
    <t/>
    <r>
      <rPr>
        <u/>
        <sz val="10.5"/>
        <color theme="10"/>
        <rFont val="Calibri"/>
        <family val="2"/>
      </rPr>
      <t>info@lifting-gear.co.nz</t>
    </r>
  </si>
  <si>
    <t/>
    <r>
      <rPr>
        <u/>
        <sz val="10.5"/>
        <color theme="10"/>
        <rFont val="Calibri"/>
        <family val="2"/>
      </rPr>
      <t>http://www.lifting-gear.co.nz</t>
    </r>
  </si>
  <si>
    <t/>
    <r>
      <rPr>
        <u/>
        <sz val="10.5"/>
        <color theme="10"/>
        <rFont val="Calibri"/>
        <family val="2"/>
      </rPr>
      <t xml:space="preserve">THE TIENGHAN TRADING</t>
    </r>
  </si>
  <si>
    <t/>
    <r>
      <rPr>
        <u/>
        <sz val="10.5"/>
        <color theme="10"/>
        <rFont val="Calibri"/>
        <family val="2"/>
      </rPr>
      <t>ktc@aol.com</t>
    </r>
  </si>
  <si>
    <t/>
    <r>
      <rPr>
        <u/>
        <sz val="10.5"/>
        <color theme="10"/>
        <rFont val="Calibri"/>
        <family val="2"/>
      </rPr>
      <t>hachehab@t-net.com</t>
    </r>
    <r>
      <t>.lb</t>
    </r>
  </si>
  <si>
    <t/>
    <r>
      <rPr>
        <u/>
        <sz val="10.5"/>
        <color theme="10"/>
        <rFont val="Calibri"/>
        <family val="2"/>
      </rPr>
      <t xml:space="preserve">CHEHAB &amp; CHERFAN</t>
    </r>
  </si>
  <si>
    <t/>
    <r>
      <rPr>
        <u/>
        <sz val="10.5"/>
        <color theme="10"/>
        <rFont val="Calibri"/>
        <family val="2"/>
      </rPr>
      <t>http://www.t-net.com.lb</t>
    </r>
  </si>
  <si>
    <t/>
    <r>
      <rPr>
        <u/>
        <sz val="10.5"/>
        <color theme="10"/>
        <rFont val="Calibri"/>
        <family val="2"/>
      </rPr>
      <t>supersafe100@hotmail.com</t>
    </r>
  </si>
  <si>
    <t/>
    <r>
      <rPr>
        <u/>
        <sz val="10.5"/>
        <color theme="10"/>
        <rFont val="Calibri"/>
        <family val="2"/>
      </rPr>
      <t xml:space="preserve">SUPER SAFE KITCHENS</t>
    </r>
  </si>
  <si>
    <t/>
    <r>
      <rPr>
        <u/>
        <sz val="10.5"/>
        <color theme="10"/>
        <rFont val="Calibri"/>
        <family val="2"/>
      </rPr>
      <t xml:space="preserve">SOEFFING KALTE KLIMA</t>
    </r>
  </si>
  <si>
    <t/>
    <r>
      <rPr>
        <u/>
        <sz val="10.5"/>
        <color theme="10"/>
        <rFont val="Calibri"/>
        <family val="2"/>
      </rPr>
      <t>http://www.soeffing.de</t>
    </r>
  </si>
  <si>
    <t/>
    <r>
      <rPr>
        <u/>
        <sz val="10.5"/>
        <color theme="10"/>
        <rFont val="Calibri"/>
        <family val="2"/>
      </rPr>
      <t>http://www.leopold-vienna.com</t>
    </r>
  </si>
  <si>
    <t/>
    <r>
      <rPr>
        <u/>
        <sz val="10.5"/>
        <color theme="10"/>
        <rFont val="Calibri"/>
        <family val="2"/>
      </rPr>
      <t>LEOPOLD</t>
    </r>
  </si>
  <si>
    <t/>
    <r>
      <rPr>
        <u/>
        <sz val="10.5"/>
        <color theme="10"/>
        <rFont val="Calibri"/>
        <family val="2"/>
      </rPr>
      <t>fholst@leopold-vienna.de</t>
    </r>
  </si>
  <si>
    <t/>
    <r>
      <rPr>
        <u/>
        <sz val="10.5"/>
        <color theme="10"/>
        <rFont val="Calibri"/>
        <family val="2"/>
      </rPr>
      <t>easepoly@netvigator.com</t>
    </r>
  </si>
  <si>
    <t/>
    <r>
      <rPr>
        <u/>
        <sz val="10.5"/>
        <color theme="10"/>
        <rFont val="Calibri"/>
        <family val="2"/>
      </rPr>
      <t xml:space="preserve">EASE POLY</t>
    </r>
  </si>
  <si>
    <t/>
    <r>
      <rPr>
        <u/>
        <sz val="10.5"/>
        <color theme="10"/>
        <rFont val="Calibri"/>
        <family val="2"/>
      </rPr>
      <t>sales@trempest.com.hk</t>
    </r>
  </si>
  <si>
    <t/>
    <r>
      <rPr>
        <u/>
        <sz val="10.5"/>
        <color theme="10"/>
        <rFont val="Calibri"/>
        <family val="2"/>
      </rPr>
      <t>http://www.trempest.com.hk</t>
    </r>
  </si>
  <si>
    <t/>
    <r>
      <rPr>
        <u/>
        <sz val="10.5"/>
        <color theme="10"/>
        <rFont val="Calibri"/>
        <family val="2"/>
      </rPr>
      <t>kalpower@vsnl.net</t>
    </r>
  </si>
  <si>
    <t/>
    <r>
      <rPr>
        <u/>
        <sz val="10.5"/>
        <color theme="10"/>
        <rFont val="Calibri"/>
        <family val="2"/>
      </rPr>
      <t xml:space="preserve">GLOBAL EXIMS</t>
    </r>
  </si>
  <si>
    <t/>
    <r>
      <rPr>
        <u/>
        <sz val="10.5"/>
        <color theme="10"/>
        <rFont val="Calibri"/>
        <family val="2"/>
      </rPr>
      <t>http://www.aaryaglobalexims.com</t>
    </r>
  </si>
  <si>
    <t/>
    <r>
      <rPr>
        <u/>
        <sz val="10.5"/>
        <color theme="10"/>
        <rFont val="Calibri"/>
        <family val="2"/>
      </rPr>
      <t xml:space="preserve">AHMAD M ALKHATIB</t>
    </r>
  </si>
  <si>
    <t/>
    <r>
      <rPr>
        <u/>
        <sz val="10.5"/>
        <color theme="10"/>
        <rFont val="Calibri"/>
        <family val="2"/>
      </rPr>
      <t>amawwtusa@yahoo.com</t>
    </r>
  </si>
  <si>
    <t/>
    <r>
      <rPr>
        <u/>
        <sz val="10.5"/>
        <color theme="10"/>
        <rFont val="Calibri"/>
        <family val="2"/>
      </rPr>
      <t xml:space="preserve">HAYAT TRADING EST</t>
    </r>
  </si>
  <si>
    <t/>
    <r>
      <rPr>
        <u/>
        <sz val="10.5"/>
        <color theme="10"/>
        <rFont val="Calibri"/>
        <family val="2"/>
      </rPr>
      <t>chawla@zajil.net</t>
    </r>
  </si>
  <si>
    <t/>
    <r>
      <rPr>
        <u/>
        <sz val="10.5"/>
        <color theme="10"/>
        <rFont val="Calibri"/>
        <family val="2"/>
      </rPr>
      <t xml:space="preserve">INNOVENTURE TRAINING PRO INTERNATIONAL</t>
    </r>
  </si>
  <si>
    <t/>
    <r>
      <rPr>
        <u/>
        <sz val="10.5"/>
        <color theme="10"/>
        <rFont val="Calibri"/>
        <family val="2"/>
      </rPr>
      <t>http://www.trainingpro.hk</t>
    </r>
  </si>
  <si>
    <t/>
    <r>
      <rPr>
        <u/>
        <sz val="10.5"/>
        <color theme="10"/>
        <rFont val="Calibri"/>
        <family val="2"/>
      </rPr>
      <t>info@trainingpro.hk</t>
    </r>
  </si>
  <si>
    <t/>
    <r>
      <rPr>
        <u/>
        <sz val="10.5"/>
        <color theme="10"/>
        <rFont val="Calibri"/>
        <family val="2"/>
      </rPr>
      <t>chin.shangpi@msa.hinet.net</t>
    </r>
  </si>
  <si>
    <t/>
    <r>
      <rPr>
        <u/>
        <sz val="10.5"/>
        <color theme="10"/>
        <rFont val="Calibri"/>
        <family val="2"/>
      </rPr>
      <t xml:space="preserve">CHIN SHANG PIN ENTERPRISE</t>
    </r>
  </si>
  <si>
    <t/>
    <r>
      <rPr>
        <u/>
        <sz val="10.5"/>
        <color theme="10"/>
        <rFont val="Calibri"/>
        <family val="2"/>
      </rPr>
      <t xml:space="preserve">SKRUV &amp; MASKIN I LAHOLM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</si>
  <si>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体育及旅游休闲用品,其他,大型机械及设备,工具,工艺陶瓷,建筑及装饰材料,照明产品,玻璃工艺品,车辆,餐厨用具</t>
    </r>
  </si>
  <si>
    <t/>
    <r>
      <rPr>
        <u/>
        <sz val="10.5"/>
        <color theme="10"/>
        <rFont val="Calibri"/>
        <family val="2"/>
      </rPr>
      <t>info@skruvmaskin.se</t>
    </r>
  </si>
  <si>
    <t/>
    <r>
      <rPr>
        <u/>
        <sz val="10.5"/>
        <color theme="10"/>
        <rFont val="Calibri"/>
        <family val="2"/>
      </rPr>
      <t>http://www.skruvmaskin.se</t>
    </r>
  </si>
  <si>
    <t/>
    <r>
      <rPr>
        <u/>
        <sz val="10.5"/>
        <color theme="10"/>
        <rFont val="Calibri"/>
        <family val="2"/>
      </rPr>
      <t>http://www.laltex.com</t>
    </r>
  </si>
  <si>
    <t/>
    <r>
      <rPr>
        <u/>
        <sz val="10.5"/>
        <color theme="10"/>
        <rFont val="Calibri"/>
        <family val="2"/>
      </rPr>
      <t xml:space="preserve">LALTEX &amp;</t>
    </r>
  </si>
  <si>
    <t/>
    <r>
      <rPr>
        <u/>
        <sz val="10.5"/>
        <color theme="10"/>
        <rFont val="Calibri"/>
        <family val="2"/>
      </rPr>
      <t>mail@laltex.com</t>
    </r>
  </si>
  <si>
    <t/>
    <r>
      <rPr>
        <u/>
        <sz val="10.5"/>
        <color theme="10"/>
        <rFont val="Calibri"/>
        <family val="2"/>
      </rPr>
      <t>crestyle@ms9.hinet.net</t>
    </r>
  </si>
  <si>
    <t/>
    <r>
      <rPr>
        <u/>
        <sz val="10.5"/>
        <color theme="10"/>
        <rFont val="Calibri"/>
        <family val="2"/>
      </rPr>
      <t>CRE-STYLE</t>
    </r>
  </si>
  <si>
    <t/>
    <r>
      <rPr>
        <u/>
        <sz val="10.5"/>
        <color theme="10"/>
        <rFont val="Calibri"/>
        <family val="2"/>
      </rPr>
      <t>http://www.news-banner.com</t>
    </r>
  </si>
  <si>
    <t/>
    <r>
      <rPr>
        <u/>
        <sz val="10.5"/>
        <color theme="10"/>
        <rFont val="Calibri"/>
        <family val="2"/>
      </rPr>
      <t>uwr@gmx.ch</t>
    </r>
  </si>
  <si>
    <t/>
    <r>
      <rPr>
        <u/>
        <sz val="10.5"/>
        <color theme="10"/>
        <rFont val="Calibri"/>
        <family val="2"/>
      </rPr>
      <t xml:space="preserve">REUSSER MARKETIGN</t>
    </r>
  </si>
  <si>
    <t/>
    <r>
      <rPr>
        <u/>
        <sz val="10.5"/>
        <color theme="10"/>
        <rFont val="Calibri"/>
        <family val="2"/>
      </rPr>
      <t xml:space="preserve">AL SHAYJI SUPERMARKET &amp;COCKTAIL CO (ASMAC )</t>
    </r>
  </si>
  <si>
    <t/>
    <r>
      <rPr>
        <u/>
        <sz val="10.5"/>
        <color theme="10"/>
        <rFont val="Calibri"/>
        <family val="2"/>
      </rPr>
      <t>asmac_alsh@yahoo.com</t>
    </r>
  </si>
  <si>
    <t/>
    <r>
      <rPr>
        <u/>
        <sz val="10.5"/>
        <color theme="10"/>
        <rFont val="Calibri"/>
        <family val="2"/>
      </rPr>
      <t>usamfgrep@hotmail.com</t>
    </r>
  </si>
  <si>
    <t/>
    <r>
      <rPr>
        <u/>
        <sz val="10.5"/>
        <color theme="10"/>
        <rFont val="Calibri"/>
        <family val="2"/>
      </rPr>
      <t xml:space="preserve">ALLSTATE SALES</t>
    </r>
  </si>
  <si>
    <t/>
    <r>
      <rPr>
        <u/>
        <sz val="10.5"/>
        <color theme="10"/>
        <rFont val="Calibri"/>
        <family val="2"/>
      </rPr>
      <t>http://www.mp-industries.com</t>
    </r>
  </si>
  <si>
    <t/>
    <r>
      <rPr>
        <u/>
        <sz val="10.5"/>
        <color theme="10"/>
        <rFont val="Calibri"/>
        <family val="2"/>
      </rPr>
      <t>mptrdgmi@netvigator.com</t>
    </r>
  </si>
  <si>
    <t/>
    <r>
      <rPr>
        <u/>
        <sz val="10.5"/>
        <color theme="10"/>
        <rFont val="Calibri"/>
        <family val="2"/>
      </rPr>
      <t xml:space="preserve">MP INDUSTRIES</t>
    </r>
  </si>
  <si>
    <t/>
    <r>
      <rPr>
        <u/>
        <sz val="10.5"/>
        <color theme="10"/>
        <rFont val="Calibri"/>
        <family val="2"/>
      </rPr>
      <t>http://www.potscompany.com</t>
    </r>
  </si>
  <si>
    <t/>
    <r>
      <rPr>
        <u/>
        <sz val="10.5"/>
        <color theme="10"/>
        <rFont val="Calibri"/>
        <family val="2"/>
      </rPr>
      <t>dviejo@potscompany.com</t>
    </r>
  </si>
  <si>
    <t/>
    <r>
      <rPr>
        <u/>
        <sz val="10.5"/>
        <color theme="10"/>
        <rFont val="Calibri"/>
        <family val="2"/>
      </rPr>
      <t>POTS</t>
    </r>
  </si>
  <si>
    <t/>
    <r>
      <rPr>
        <u/>
        <sz val="10.5"/>
        <color theme="10"/>
        <rFont val="Calibri"/>
        <family val="2"/>
      </rPr>
      <t>http://www.dsx.com</t>
    </r>
  </si>
  <si>
    <t/>
    <r>
      <rPr>
        <u/>
        <sz val="10.5"/>
        <color theme="10"/>
        <rFont val="Calibri"/>
        <family val="2"/>
      </rPr>
      <t>dstukel@dsx.com</t>
    </r>
  </si>
  <si>
    <t/>
    <r>
      <rPr>
        <u/>
        <sz val="10.5"/>
        <color theme="10"/>
        <rFont val="Calibri"/>
        <family val="2"/>
      </rPr>
      <t xml:space="preserve">DSX INTERNATIONAL</t>
    </r>
  </si>
  <si>
    <t/>
    <r>
      <rPr>
        <u/>
        <sz val="10.5"/>
        <color theme="10"/>
        <rFont val="Calibri"/>
        <family val="2"/>
      </rPr>
      <t>bayyantr@netvigator.com</t>
    </r>
  </si>
  <si>
    <t/>
    <r>
      <rPr>
        <u/>
        <sz val="10.5"/>
        <color theme="10"/>
        <rFont val="Calibri"/>
        <family val="2"/>
      </rPr>
      <t>http://www.banyantree.com</t>
    </r>
  </si>
  <si>
    <t/>
    <r>
      <rPr>
        <u/>
        <sz val="10.5"/>
        <color theme="10"/>
        <rFont val="Calibri"/>
        <family val="2"/>
      </rPr>
      <t xml:space="preserve">BANYAN TREE</t>
    </r>
  </si>
  <si>
    <t/>
    <r>
      <rPr>
        <u/>
        <sz val="10.5"/>
        <color theme="10"/>
        <rFont val="Calibri"/>
        <family val="2"/>
      </rPr>
      <t>ECOMEDICA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</si>
  <si>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五金,体育及旅游休闲用品,其他,医药保健品及医疗器械,家用电器,家用纺织品,工具,工艺陶瓷,服装饰物及配件,照明产品,箱包,鞋,食品,餐厨用具</t>
    </r>
  </si>
  <si>
    <t/>
    <r>
      <rPr>
        <u/>
        <sz val="10.5"/>
        <color theme="10"/>
        <rFont val="Calibri"/>
        <family val="2"/>
      </rPr>
      <t>akron@intelnett.com</t>
    </r>
  </si>
  <si>
    <t/>
    <r>
      <rPr>
        <u/>
        <sz val="10.5"/>
        <color theme="10"/>
        <rFont val="Calibri"/>
        <family val="2"/>
      </rPr>
      <t>http://www.intel.nett.com</t>
    </r>
  </si>
  <si>
    <t/>
    <r>
      <rPr>
        <u/>
        <sz val="10.5"/>
        <color theme="10"/>
        <rFont val="Calibri"/>
        <family val="2"/>
      </rPr>
      <t xml:space="preserve">SIA HUAT</t>
    </r>
  </si>
  <si>
    <t/>
    <r>
      <rPr>
        <u/>
        <sz val="10.5"/>
        <color theme="10"/>
        <rFont val="Calibri"/>
        <family val="2"/>
      </rPr>
      <t>inquire@siahuat.com.sg</t>
    </r>
  </si>
  <si>
    <t/>
    <r>
      <rPr>
        <u/>
        <sz val="10.5"/>
        <color theme="10"/>
        <rFont val="Calibri"/>
        <family val="2"/>
      </rPr>
      <t>http://www.siahuat.com.sg</t>
    </r>
  </si>
  <si>
    <t/>
    <r>
      <rPr>
        <u/>
        <sz val="10.5"/>
        <color theme="10"/>
        <rFont val="Calibri"/>
        <family val="2"/>
      </rPr>
      <t>bgapl@sancharnet.in</t>
    </r>
  </si>
  <si>
    <t/>
    <r>
      <rPr>
        <u/>
        <sz val="10.5"/>
        <color theme="10"/>
        <rFont val="Calibri"/>
        <family val="2"/>
      </rPr>
      <t xml:space="preserve">BG APPLIANCES</t>
    </r>
  </si>
  <si>
    <t/>
    <r>
      <rPr>
        <u/>
        <sz val="10.5"/>
        <color theme="10"/>
        <rFont val="Calibri"/>
        <family val="2"/>
      </rPr>
      <t>http://www.paragonhomecenter.com</t>
    </r>
  </si>
  <si>
    <t/>
    <r>
      <rPr>
        <u/>
        <sz val="10.5"/>
        <color theme="10"/>
        <rFont val="Calibri"/>
        <family val="2"/>
      </rPr>
      <t>zcohen1@nyc.rr.com</t>
    </r>
  </si>
  <si>
    <t/>
    <r>
      <rPr>
        <u/>
        <sz val="10.5"/>
        <color theme="10"/>
        <rFont val="Calibri"/>
        <family val="2"/>
      </rPr>
      <t xml:space="preserve">PARAGON HOME CENTER</t>
    </r>
  </si>
  <si>
    <t/>
    <r>
      <rPr>
        <u/>
        <sz val="10.5"/>
        <color theme="10"/>
        <rFont val="Calibri"/>
        <family val="2"/>
      </rPr>
      <t>http://www.shimizu-tableware.co.jp</t>
    </r>
  </si>
  <si>
    <t/>
    <r>
      <rPr>
        <u/>
        <sz val="10.5"/>
        <color theme="10"/>
        <rFont val="Calibri"/>
        <family val="2"/>
      </rPr>
      <t xml:space="preserve">SHIMIZU TABLE WARE</t>
    </r>
  </si>
  <si>
    <t/>
    <r>
      <rPr>
        <u/>
        <sz val="10.5"/>
        <color theme="10"/>
        <rFont val="Calibri"/>
        <family val="2"/>
      </rPr>
      <t xml:space="preserve">KAMIL BROTHERS</t>
    </r>
  </si>
  <si>
    <t/>
    <r>
      <rPr>
        <u/>
        <sz val="10.5"/>
        <color theme="10"/>
        <rFont val="Calibri"/>
        <family val="2"/>
      </rPr>
      <t>kamilbrothers@hotmail.com</t>
    </r>
  </si>
  <si>
    <t/>
    <r>
      <rPr>
        <u/>
        <sz val="10.5"/>
        <color theme="10"/>
        <rFont val="Calibri"/>
        <family val="2"/>
      </rPr>
      <t xml:space="preserve">HARRIS SCARFE</t>
    </r>
  </si>
  <si>
    <t/>
    <r>
      <rPr>
        <u/>
        <sz val="10.5"/>
        <color theme="10"/>
        <rFont val="Calibri"/>
        <family val="2"/>
      </rPr>
      <t>http://www.harrisscarfe.com.au</t>
    </r>
  </si>
  <si>
    <t/>
    <r>
      <rPr>
        <u/>
        <sz val="10.5"/>
        <color theme="10"/>
        <rFont val="Calibri"/>
        <family val="2"/>
      </rPr>
      <t xml:space="preserve">KOHL S</t>
    </r>
  </si>
  <si>
    <t/>
    <r>
      <rPr>
        <u/>
        <sz val="10.5"/>
        <color theme="10"/>
        <rFont val="Calibri"/>
        <family val="2"/>
      </rPr>
      <t>brian.wiegers@kohls.com</t>
    </r>
  </si>
  <si>
    <t/>
    <r>
      <rPr>
        <u/>
        <sz val="10.5"/>
        <color theme="10"/>
        <rFont val="Calibri"/>
        <family val="2"/>
      </rPr>
      <t>http://www.kohls.com</t>
    </r>
  </si>
  <si>
    <t/>
    <r>
      <rPr>
        <u/>
        <sz val="10.5"/>
        <color theme="10"/>
        <rFont val="Calibri"/>
        <family val="2"/>
      </rPr>
      <t xml:space="preserve">HONEGMELL INDUSTRIES</t>
    </r>
  </si>
  <si>
    <t/>
    <r>
      <rPr>
        <u/>
        <sz val="10.5"/>
        <color theme="10"/>
        <rFont val="Calibri"/>
        <family val="2"/>
      </rPr>
      <t>http://www.airtelmail.com</t>
    </r>
  </si>
  <si>
    <t/>
    <r>
      <rPr>
        <u/>
        <sz val="10.5"/>
        <color theme="10"/>
        <rFont val="Calibri"/>
        <family val="2"/>
      </rPr>
      <t>http://www.onetel.com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</si>
  <si>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五金,体育及旅游休闲用品,医药保健品及医疗器械,大型机械及设备,工艺陶瓷,箱包,鞋,餐厨用具</t>
    </r>
  </si>
  <si>
    <t/>
    <r>
      <rPr>
        <u/>
        <sz val="10.5"/>
        <color theme="10"/>
        <rFont val="Calibri"/>
        <family val="2"/>
      </rPr>
      <t>geczy@onetel.com</t>
    </r>
  </si>
  <si>
    <t/>
    <r>
      <rPr>
        <u/>
        <sz val="10.5"/>
        <color theme="10"/>
        <rFont val="Calibri"/>
        <family val="2"/>
      </rPr>
      <t xml:space="preserve">HITECH AUTOPARTS</t>
    </r>
  </si>
  <si>
    <t/>
    <r>
      <rPr>
        <u/>
        <sz val="10.5"/>
        <color theme="10"/>
        <rFont val="Calibri"/>
        <family val="2"/>
      </rPr>
      <t>afgerencia@epm.net.co</t>
    </r>
  </si>
  <si>
    <t/>
    <r>
      <rPr>
        <u/>
        <sz val="10.5"/>
        <color theme="10"/>
        <rFont val="Calibri"/>
        <family val="2"/>
      </rPr>
      <t xml:space="preserve">ALMACENES FLAMINGO</t>
    </r>
  </si>
  <si>
    <t/>
    <r>
      <rPr>
        <u/>
        <sz val="10.5"/>
        <color theme="10"/>
        <rFont val="Calibri"/>
        <family val="2"/>
      </rPr>
      <t xml:space="preserve">CONTENT IMPORTS</t>
    </r>
  </si>
  <si>
    <t/>
    <r>
      <rPr>
        <u/>
        <sz val="10.5"/>
        <color theme="10"/>
        <rFont val="Calibri"/>
        <family val="2"/>
      </rPr>
      <t>bruceharrison1@hotmail.com</t>
    </r>
  </si>
  <si>
    <t/>
    <r>
      <rPr>
        <u/>
        <sz val="10.5"/>
        <color theme="10"/>
        <rFont val="Calibri"/>
        <family val="2"/>
      </rPr>
      <t>http://www.canvaslms.com</t>
    </r>
  </si>
  <si>
    <t/>
    <r>
      <rPr>
        <u/>
        <sz val="10.5"/>
        <color theme="10"/>
        <rFont val="Calibri"/>
        <family val="2"/>
      </rPr>
      <t>gatofoly@wanadoo.fr</t>
    </r>
  </si>
  <si>
    <t/>
    <r>
      <rPr>
        <u/>
        <sz val="10.5"/>
        <color theme="10"/>
        <rFont val="Calibri"/>
        <family val="2"/>
      </rPr>
      <t>http://www.cerf-dellier.com</t>
    </r>
  </si>
  <si>
    <t/>
    <r>
      <rPr>
        <u/>
        <sz val="10.5"/>
        <color theme="10"/>
        <rFont val="Calibri"/>
        <family val="2"/>
      </rPr>
      <t>CERF-DELLIER</t>
    </r>
  </si>
  <si>
    <t/>
    <r>
      <rPr>
        <u/>
        <sz val="10.5"/>
        <color theme="10"/>
        <rFont val="Calibri"/>
        <family val="2"/>
      </rPr>
      <t>http://www.micsa.co.za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</si>
  <si>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其他,家居用品,家用纺织品,工艺陶瓷,玩具,玻璃工艺品,礼品及赠品,餐厨用具</t>
    </r>
  </si>
  <si>
    <t/>
    <r>
      <rPr>
        <u/>
        <sz val="10.5"/>
        <color theme="10"/>
        <rFont val="Calibri"/>
        <family val="2"/>
      </rPr>
      <t>auraleigh@micsa.co</t>
    </r>
    <r>
      <t>.za</t>
    </r>
  </si>
  <si>
    <t/>
    <r>
      <rPr>
        <u/>
        <sz val="10.5"/>
        <color theme="10"/>
        <rFont val="Calibri"/>
        <family val="2"/>
      </rPr>
      <t xml:space="preserve">BRAND CROP</t>
    </r>
  </si>
  <si>
    <t/>
    <r>
      <rPr>
        <u/>
        <sz val="10.5"/>
        <color theme="10"/>
        <rFont val="Calibri"/>
        <family val="2"/>
      </rPr>
      <t>paakoss@aol.com</t>
    </r>
  </si>
  <si>
    <t/>
    <r>
      <rPr>
        <u/>
        <sz val="10.5"/>
        <color theme="10"/>
        <rFont val="Calibri"/>
        <family val="2"/>
      </rPr>
      <t xml:space="preserve">CROSS-COUNTRY TRADING</t>
    </r>
  </si>
  <si>
    <t/>
    <r>
      <rPr>
        <u/>
        <sz val="10.5"/>
        <color theme="10"/>
        <rFont val="Calibri"/>
        <family val="2"/>
      </rPr>
      <t xml:space="preserve">D J D SUPPLIES</t>
    </r>
  </si>
  <si>
    <t/>
    <r>
      <rPr>
        <u/>
        <sz val="10.5"/>
        <color theme="10"/>
        <rFont val="Calibri"/>
        <family val="2"/>
      </rPr>
      <t>dave.kirpal@ntlworld.com</t>
    </r>
  </si>
  <si>
    <t/>
    <r>
      <rPr>
        <u/>
        <sz val="10.5"/>
        <color theme="10"/>
        <rFont val="Calibri"/>
        <family val="2"/>
      </rPr>
      <t>carolleeyp@hotmail.com</t>
    </r>
  </si>
  <si>
    <t/>
    <r>
      <rPr>
        <u/>
        <sz val="10.5"/>
        <color theme="10"/>
        <rFont val="Calibri"/>
        <family val="2"/>
      </rPr>
      <t xml:space="preserve">GARYS AUSTRALIA</t>
    </r>
  </si>
  <si>
    <t/>
    <r>
      <rPr>
        <u/>
        <sz val="10.5"/>
        <color theme="10"/>
        <rFont val="Calibri"/>
        <family val="2"/>
      </rPr>
      <t xml:space="preserve">A S DECORATION</t>
    </r>
  </si>
  <si>
    <t/>
    <r>
      <rPr>
        <u/>
        <sz val="10.5"/>
        <color theme="10"/>
        <rFont val="Calibri"/>
        <family val="2"/>
      </rPr>
      <t>http://www.alescon.nl</t>
    </r>
  </si>
  <si>
    <t/>
    <r>
      <rPr>
        <u/>
        <sz val="10.5"/>
        <color theme="10"/>
        <rFont val="Calibri"/>
        <family val="2"/>
      </rPr>
      <t>info@alescon.nl</t>
    </r>
  </si>
  <si>
    <t/>
    <r>
      <rPr>
        <u/>
        <sz val="10.5"/>
        <color theme="10"/>
        <rFont val="Calibri"/>
        <family val="2"/>
      </rPr>
      <t>ALESCON</t>
    </r>
  </si>
  <si>
    <t/>
    <r>
      <rPr>
        <u/>
        <sz val="10.5"/>
        <color theme="10"/>
        <rFont val="Calibri"/>
        <family val="2"/>
      </rPr>
      <t xml:space="preserve">SANWA LEG</t>
    </r>
  </si>
  <si>
    <t/>
    <r>
      <rPr>
        <u/>
        <sz val="10.5"/>
        <color theme="10"/>
        <rFont val="Calibri"/>
        <family val="2"/>
      </rPr>
      <t xml:space="preserve">H O D</t>
    </r>
  </si>
  <si>
    <t/>
    <r>
      <rPr>
        <u/>
        <sz val="10.5"/>
        <color theme="10"/>
        <rFont val="Calibri"/>
        <family val="2"/>
      </rPr>
      <t>http://www.hod.care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</si>
  <si>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其他,医药保健品及医疗器械,家居用品,工艺陶瓷,玻璃工艺品,箱包,餐厨用具</t>
    </r>
  </si>
  <si>
    <t/>
    <r>
      <rPr>
        <u/>
        <sz val="10.5"/>
        <color theme="10"/>
        <rFont val="Calibri"/>
        <family val="2"/>
      </rPr>
      <t xml:space="preserve">SOURCERITE INTERNATIONAL</t>
    </r>
  </si>
  <si>
    <t/>
    <r>
      <rPr>
        <u/>
        <sz val="10.5"/>
        <color theme="10"/>
        <rFont val="Calibri"/>
        <family val="2"/>
      </rPr>
      <t xml:space="preserve">A &amp; F EXPORTS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</si>
  <si>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五金,其他,办公文具,医药保健品及医疗器械,家具,家居装饰品,家用纺织品,玩具,玻璃工艺品,箱包,餐厨用具</t>
    </r>
  </si>
  <si>
    <t/>
    <r>
      <rPr>
        <u/>
        <sz val="10.5"/>
        <color theme="10"/>
        <rFont val="Calibri"/>
        <family val="2"/>
      </rPr>
      <t>dovemanagement@netcabo.pt</t>
    </r>
  </si>
  <si>
    <t/>
    <r>
      <rPr>
        <u/>
        <sz val="10.5"/>
        <color theme="10"/>
        <rFont val="Calibri"/>
        <family val="2"/>
      </rPr>
      <t>http://www.netcabo.pt</t>
    </r>
  </si>
  <si>
    <t/>
    <r>
      <rPr>
        <u/>
        <sz val="10.5"/>
        <color theme="10"/>
        <rFont val="Calibri"/>
        <family val="2"/>
      </rPr>
      <t xml:space="preserve">DOVE MANAGEMENT</t>
    </r>
  </si>
  <si>
    <t/>
    <r>
      <rPr>
        <u/>
        <sz val="10.5"/>
        <color theme="10"/>
        <rFont val="Calibri"/>
        <family val="2"/>
      </rPr>
      <t>a.chrifi@wanadoo.fr</t>
    </r>
  </si>
  <si>
    <t/>
    <r>
      <rPr>
        <u/>
        <sz val="10.5"/>
        <color theme="10"/>
        <rFont val="Calibri"/>
        <family val="2"/>
      </rPr>
      <t xml:space="preserve">CA EXPORT</t>
    </r>
  </si>
  <si>
    <t/>
    <r>
      <rPr>
        <u/>
        <sz val="10.5"/>
        <color theme="10"/>
        <rFont val="Calibri"/>
        <family val="2"/>
      </rPr>
      <t>http://www.lacri.net</t>
    </r>
  </si>
  <si>
    <t/>
    <r>
      <rPr>
        <u/>
        <sz val="10.5"/>
        <color theme="10"/>
        <rFont val="Calibri"/>
        <family val="2"/>
      </rPr>
      <t xml:space="preserve">LA CRI</t>
    </r>
  </si>
  <si>
    <t/>
    <r>
      <rPr>
        <u/>
        <sz val="10.5"/>
        <color theme="10"/>
        <rFont val="Calibri"/>
        <family val="2"/>
      </rPr>
      <t>info@lacri.net</t>
    </r>
  </si>
  <si>
    <t/>
    <r>
      <rPr>
        <u/>
        <sz val="10.5"/>
        <color theme="10"/>
        <rFont val="Calibri"/>
        <family val="2"/>
      </rPr>
      <t>sales@brabo-pack.nl</t>
    </r>
  </si>
  <si>
    <t/>
    <r>
      <rPr>
        <u/>
        <sz val="10.5"/>
        <color theme="10"/>
        <rFont val="Calibri"/>
        <family val="2"/>
      </rPr>
      <t xml:space="preserve">BRABO-PACK FRESH FOOD PACKAGING</t>
    </r>
  </si>
  <si>
    <t/>
    <r>
      <rPr>
        <u/>
        <sz val="10.5"/>
        <color theme="10"/>
        <rFont val="Calibri"/>
        <family val="2"/>
      </rPr>
      <t>http://www.brabo-pack.nl</t>
    </r>
  </si>
  <si>
    <t/>
    <r>
      <rPr>
        <u/>
        <sz val="10.5"/>
        <color theme="10"/>
        <rFont val="Calibri"/>
        <family val="2"/>
      </rPr>
      <t>http://www.conwaystore.com</t>
    </r>
  </si>
  <si>
    <t/>
    <r>
      <rPr>
        <u/>
        <sz val="10.5"/>
        <color theme="10"/>
        <rFont val="Calibri"/>
        <family val="2"/>
      </rPr>
      <t>TARGET</t>
    </r>
  </si>
  <si>
    <t/>
    <r>
      <rPr>
        <u/>
        <sz val="10.5"/>
        <color theme="10"/>
        <rFont val="Calibri"/>
        <family val="2"/>
      </rPr>
      <t>conway@conwaystore.com</t>
    </r>
  </si>
  <si>
    <t/>
    <r>
      <rPr>
        <u/>
        <sz val="10.5"/>
        <color theme="10"/>
        <rFont val="Calibri"/>
        <family val="2"/>
      </rPr>
      <t xml:space="preserve">S AND R KNIVES</t>
    </r>
  </si>
  <si>
    <t/>
    <r>
      <rPr>
        <u/>
        <sz val="10.5"/>
        <color theme="10"/>
        <rFont val="Calibri"/>
        <family val="2"/>
      </rPr>
      <t>info@srknives.com</t>
    </r>
  </si>
  <si>
    <t/>
    <r>
      <rPr>
        <u/>
        <sz val="10.5"/>
        <color theme="10"/>
        <rFont val="Calibri"/>
        <family val="2"/>
      </rPr>
      <t>http://www.srknives.com</t>
    </r>
  </si>
  <si>
    <t/>
    <r>
      <rPr>
        <u/>
        <sz val="10.5"/>
        <color theme="10"/>
        <rFont val="Calibri"/>
        <family val="2"/>
      </rPr>
      <t>slovig@bigpond.com</t>
    </r>
  </si>
  <si>
    <t/>
    <r>
      <rPr>
        <u/>
        <sz val="10.5"/>
        <color theme="10"/>
        <rFont val="Calibri"/>
        <family val="2"/>
      </rPr>
      <t>CROMTEX</t>
    </r>
  </si>
  <si>
    <t/>
    <r>
      <rPr>
        <u/>
        <sz val="10.5"/>
        <color theme="10"/>
        <rFont val="Calibri"/>
        <family val="2"/>
      </rPr>
      <t>http://www.devon-ceramics.co.uk</t>
    </r>
  </si>
  <si>
    <t/>
    <r>
      <rPr>
        <u/>
        <sz val="10.5"/>
        <color theme="10"/>
        <rFont val="Calibri"/>
        <family val="2"/>
      </rPr>
      <t xml:space="preserve">DEVON CERAMICS</t>
    </r>
  </si>
  <si>
    <t/>
    <r>
      <rPr>
        <u/>
        <sz val="10.5"/>
        <color theme="10"/>
        <rFont val="Calibri"/>
        <family val="2"/>
      </rPr>
      <t>simonm@devon-ceramics.co.uk</t>
    </r>
  </si>
  <si>
    <t/>
    <r>
      <rPr>
        <u/>
        <sz val="10.5"/>
        <color theme="10"/>
        <rFont val="Calibri"/>
        <family val="2"/>
      </rPr>
      <t xml:space="preserve">TIMCORP INTL MARKETTING</t>
    </r>
  </si>
  <si>
    <t/>
    <r>
      <rPr>
        <u/>
        <sz val="10.5"/>
        <color theme="10"/>
        <rFont val="Calibri"/>
        <family val="2"/>
      </rPr>
      <t>http://www.bellemonde.com</t>
    </r>
  </si>
  <si>
    <t/>
    <r>
      <rPr>
        <u/>
        <sz val="10.5"/>
        <color theme="10"/>
        <rFont val="Calibri"/>
        <family val="2"/>
      </rPr>
      <t>bellemonde@comcast.net</t>
    </r>
  </si>
  <si>
    <t/>
    <r>
      <rPr>
        <u/>
        <sz val="10.5"/>
        <color theme="10"/>
        <rFont val="Calibri"/>
        <family val="2"/>
      </rPr>
      <t>BELLEMONDE</t>
    </r>
  </si>
  <si>
    <t/>
    <r>
      <rPr>
        <u/>
        <sz val="10.5"/>
        <color theme="10"/>
        <rFont val="Calibri"/>
        <family val="2"/>
      </rPr>
      <t xml:space="preserve">PRECIOUS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</si>
  <si>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五金,其他,大型机械及设备,家用纺织品,工艺陶瓷,玩具,玻璃工艺品,电子消费品及信息产品,鞋,餐厨用具</t>
    </r>
  </si>
  <si>
    <t/>
    <r>
      <rPr>
        <u/>
        <sz val="10.5"/>
        <color theme="10"/>
        <rFont val="Calibri"/>
        <family val="2"/>
      </rPr>
      <t>http://www.preciousuae.com</t>
    </r>
  </si>
  <si>
    <t/>
    <r>
      <rPr>
        <u/>
        <sz val="10.5"/>
        <color theme="10"/>
        <rFont val="Calibri"/>
        <family val="2"/>
      </rPr>
      <t>http://www.roto.be</t>
    </r>
  </si>
  <si>
    <t/>
    <r>
      <rPr>
        <u/>
        <sz val="10.5"/>
        <color theme="10"/>
        <rFont val="Calibri"/>
        <family val="2"/>
      </rPr>
      <t>info@roto.be</t>
    </r>
  </si>
  <si>
    <t/>
    <r>
      <rPr>
        <u/>
        <sz val="10.5"/>
        <color theme="10"/>
        <rFont val="Calibri"/>
        <family val="2"/>
      </rPr>
      <t xml:space="preserve">OTORI KENZAI</t>
    </r>
  </si>
  <si>
    <t/>
    <r>
      <rPr>
        <u/>
        <sz val="10.5"/>
        <color theme="10"/>
        <rFont val="Calibri"/>
        <family val="2"/>
      </rPr>
      <t xml:space="preserve">JAWA DECORATION</t>
    </r>
  </si>
  <si>
    <t/>
    <r>
      <rPr>
        <u/>
        <sz val="10.5"/>
        <color theme="10"/>
        <rFont val="Calibri"/>
        <family val="2"/>
      </rPr>
      <t>anwar_abilmona@hotmail.com</t>
    </r>
  </si>
  <si>
    <t/>
    <r>
      <rPr>
        <u/>
        <sz val="10.5"/>
        <color theme="10"/>
        <rFont val="Calibri"/>
        <family val="2"/>
      </rPr>
      <t>http://www.jedinews.com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</si>
  <si>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五金,其他,医药保健品及医疗器械,大型机械及设备,家具,家用电器,建筑及装饰材料,餐厨用具</t>
    </r>
  </si>
  <si>
    <t/>
    <r>
      <rPr>
        <u/>
        <sz val="10.5"/>
        <color theme="10"/>
        <rFont val="Calibri"/>
        <family val="2"/>
      </rPr>
      <t>alan.wong@towngas.com</t>
    </r>
  </si>
  <si>
    <t/>
    <r>
      <rPr>
        <u/>
        <sz val="10.5"/>
        <color theme="10"/>
        <rFont val="Calibri"/>
        <family val="2"/>
      </rPr>
      <t xml:space="preserve">THE HHONG KONG AND CHINA GAS</t>
    </r>
  </si>
  <si>
    <t/>
    <r>
      <rPr>
        <u/>
        <sz val="10.5"/>
        <color theme="10"/>
        <rFont val="Calibri"/>
        <family val="2"/>
      </rPr>
      <t>http://www.towngas.com</t>
    </r>
  </si>
  <si>
    <t/>
    <r>
      <rPr>
        <u/>
        <sz val="10.5"/>
        <color theme="10"/>
        <rFont val="Calibri"/>
        <family val="2"/>
      </rPr>
      <t xml:space="preserve">RADAD MANUFACTURE &amp; MARKETING</t>
    </r>
  </si>
  <si>
    <t/>
    <r>
      <rPr>
        <u/>
        <sz val="10.5"/>
        <color theme="10"/>
        <rFont val="Calibri"/>
        <family val="2"/>
      </rPr>
      <t xml:space="preserve">AL GI</t>
    </r>
  </si>
  <si>
    <t/>
    <r>
      <rPr>
        <u/>
        <sz val="10.5"/>
        <color theme="10"/>
        <rFont val="Calibri"/>
        <family val="2"/>
      </rPr>
      <t>http://www.algisrl.com</t>
    </r>
  </si>
  <si>
    <t/>
    <r>
      <rPr>
        <u/>
        <sz val="10.5"/>
        <color theme="10"/>
        <rFont val="Calibri"/>
        <family val="2"/>
      </rPr>
      <t>bferral@tin.it</t>
    </r>
  </si>
  <si>
    <t/>
    <r>
      <rPr>
        <u/>
        <sz val="10.5"/>
        <color theme="10"/>
        <rFont val="Calibri"/>
        <family val="2"/>
      </rPr>
      <t>http://www.agaria.se</t>
    </r>
  </si>
  <si>
    <t/>
    <r>
      <rPr>
        <u/>
        <sz val="10.5"/>
        <color theme="10"/>
        <rFont val="Calibri"/>
        <family val="2"/>
      </rPr>
      <t xml:space="preserve">AGARIA TRADING</t>
    </r>
  </si>
  <si>
    <t/>
    <r>
      <rPr>
        <u/>
        <sz val="10.5"/>
        <color theme="10"/>
        <rFont val="Calibri"/>
        <family val="2"/>
      </rPr>
      <t>info@agaria.se</t>
    </r>
  </si>
  <si>
    <t/>
    <r>
      <rPr>
        <u/>
        <sz val="10.5"/>
        <color theme="10"/>
        <rFont val="Calibri"/>
        <family val="2"/>
      </rPr>
      <t>http://www.greenware-international.com.tw</t>
    </r>
  </si>
  <si>
    <t/>
    <r>
      <rPr>
        <u/>
        <sz val="10.5"/>
        <color theme="10"/>
        <rFont val="Calibri"/>
        <family val="2"/>
      </rPr>
      <t>greenware@greenware-international.com</t>
    </r>
    <r>
      <t>.tw</t>
    </r>
  </si>
  <si>
    <t/>
    <r>
      <rPr>
        <u/>
        <sz val="10.5"/>
        <color theme="10"/>
        <rFont val="Calibri"/>
        <family val="2"/>
      </rPr>
      <t xml:space="preserve">GREENWARE INTERNATIONAL</t>
    </r>
  </si>
  <si>
    <t/>
    <r>
      <rPr>
        <u/>
        <sz val="10.5"/>
        <color theme="10"/>
        <rFont val="Calibri"/>
        <family val="2"/>
      </rPr>
      <t xml:space="preserve">AL-ADALEH INVESTMENT &amp; HOUSEHOLD EQUIPMENT</t>
    </r>
  </si>
  <si>
    <t/>
    <r>
      <rPr>
        <u/>
        <sz val="10.5"/>
        <color theme="10"/>
        <rFont val="Calibri"/>
        <family val="2"/>
      </rPr>
      <t>aladaleh_co@hotmail.com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</si>
  <si>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五金,其他,化工产品,大型机械及设备,家具,家居用品,家居装饰品,家用电器,工具,工艺陶瓷,建筑及装饰材料,服装饰物及配件,照明产品,玩具,玻璃工艺品,电子消费品及信息产品,自行车,食品,餐厨用具</t>
    </r>
  </si>
  <si>
    <t/>
    <r>
      <rPr>
        <u/>
        <sz val="10.5"/>
        <color theme="10"/>
        <rFont val="Calibri"/>
        <family val="2"/>
      </rPr>
      <t>active_line@clickta.com</t>
    </r>
  </si>
  <si>
    <t/>
    <r>
      <rPr>
        <u/>
        <sz val="10.5"/>
        <color theme="10"/>
        <rFont val="Calibri"/>
        <family val="2"/>
      </rPr>
      <t>A</t>
    </r>
  </si>
  <si>
    <t/>
    <r>
      <rPr>
        <u/>
        <sz val="10.5"/>
        <color theme="10"/>
        <rFont val="Calibri"/>
        <family val="2"/>
      </rPr>
      <t>http://www.clickta.com</t>
    </r>
  </si>
  <si>
    <t/>
    <r>
      <rPr>
        <u/>
        <sz val="10.5"/>
        <color theme="10"/>
        <rFont val="Calibri"/>
        <family val="2"/>
      </rPr>
      <t xml:space="preserve">ANTHAIX S A C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</si>
  <si>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五金,其他,化工产品,家具,家居装饰品,家用电器,家用纺织品,照明产品,玩具,玻璃工艺品,电子电气产品,食品,餐厨用具</t>
    </r>
  </si>
  <si>
    <t/>
    <r>
      <rPr>
        <u/>
        <sz val="10.5"/>
        <color theme="10"/>
        <rFont val="Calibri"/>
        <family val="2"/>
      </rPr>
      <t>andreszh88@infonegocio.net.pe</t>
    </r>
  </si>
  <si>
    <t/>
    <r>
      <rPr>
        <u/>
        <sz val="10.5"/>
        <color theme="10"/>
        <rFont val="Calibri"/>
        <family val="2"/>
      </rPr>
      <t>http://www.infonegocio.net.pe</t>
    </r>
  </si>
  <si>
    <t/>
    <r>
      <rPr>
        <u/>
        <sz val="10.5"/>
        <color theme="10"/>
        <rFont val="Calibri"/>
        <family val="2"/>
      </rPr>
      <t>http://www.karina.corp.com.hk</t>
    </r>
  </si>
  <si>
    <t/>
    <r>
      <rPr>
        <u/>
        <sz val="10.5"/>
        <color theme="10"/>
        <rFont val="Calibri"/>
        <family val="2"/>
      </rPr>
      <t>info@karina.corp.com.hk</t>
    </r>
  </si>
  <si>
    <t/>
    <r>
      <rPr>
        <u/>
        <sz val="10.5"/>
        <color theme="10"/>
        <rFont val="Calibri"/>
        <family val="2"/>
      </rPr>
      <t xml:space="preserve">KARINA (FAR EAST) TRADING</t>
    </r>
  </si>
  <si>
    <t/>
    <r>
      <rPr>
        <u/>
        <sz val="10.5"/>
        <color theme="10"/>
        <rFont val="Calibri"/>
        <family val="2"/>
      </rPr>
      <t>http://www.trust-mart.com</t>
    </r>
  </si>
  <si>
    <t/>
    <r>
      <rPr>
        <u/>
        <sz val="10.5"/>
        <color theme="10"/>
        <rFont val="Calibri"/>
        <family val="2"/>
      </rPr>
      <t>amanda@trust-mart.com.cn</t>
    </r>
  </si>
  <si>
    <t/>
    <r>
      <rPr>
        <u/>
        <sz val="10.5"/>
        <color theme="10"/>
        <rFont val="Calibri"/>
        <family val="2"/>
      </rPr>
      <t xml:space="preserve">TRUST-MART GROUP</t>
    </r>
  </si>
  <si>
    <t/>
    <r>
      <rPr>
        <u/>
        <sz val="10.5"/>
        <color theme="10"/>
        <rFont val="Calibri"/>
        <family val="2"/>
      </rPr>
      <t xml:space="preserve">DARLING HOME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</si>
  <si>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五金,体育及旅游休闲用品,其他,家用电器,家用纺织品,玻璃工艺品,电子消费品及信息产品,箱包,鞋,餐厨用具</t>
    </r>
  </si>
  <si>
    <t/>
    <r>
      <rPr>
        <u/>
        <sz val="10.5"/>
        <color theme="10"/>
        <rFont val="Calibri"/>
        <family val="2"/>
      </rPr>
      <t>sales@darlinghome.com</t>
    </r>
  </si>
  <si>
    <t/>
    <r>
      <rPr>
        <u/>
        <sz val="10.5"/>
        <color theme="10"/>
        <rFont val="Calibri"/>
        <family val="2"/>
      </rPr>
      <t>http://www.darlinghome.com</t>
    </r>
  </si>
  <si>
    <t/>
    <r>
      <rPr>
        <u/>
        <sz val="10.5"/>
        <color theme="10"/>
        <rFont val="Calibri"/>
        <family val="2"/>
      </rPr>
      <t>http://www.adprint.com.ua</t>
    </r>
  </si>
  <si>
    <t/>
    <r>
      <rPr>
        <u/>
        <sz val="10.5"/>
        <color theme="10"/>
        <rFont val="Calibri"/>
        <family val="2"/>
      </rPr>
      <t>adprint1@rediffmail.com</t>
    </r>
  </si>
  <si>
    <t/>
    <r>
      <rPr>
        <u/>
        <sz val="10.5"/>
        <color theme="10"/>
        <rFont val="Calibri"/>
        <family val="2"/>
      </rPr>
      <t xml:space="preserve">AD PRINT</t>
    </r>
  </si>
  <si>
    <t/>
    <r>
      <rPr>
        <u/>
        <sz val="10.5"/>
        <color theme="10"/>
        <rFont val="Calibri"/>
        <family val="2"/>
      </rPr>
      <t>info@oncbbq.com</t>
    </r>
  </si>
  <si>
    <t/>
    <r>
      <rPr>
        <u/>
        <sz val="10.5"/>
        <color theme="10"/>
        <rFont val="Calibri"/>
        <family val="2"/>
      </rPr>
      <t>http://www.broilkingbbq.com</t>
    </r>
  </si>
  <si>
    <t/>
    <r>
      <rPr>
        <u/>
        <sz val="10.5"/>
        <color theme="10"/>
        <rFont val="Calibri"/>
        <family val="2"/>
      </rPr>
      <t xml:space="preserve">ONWARD MULTI-CORP</t>
    </r>
  </si>
  <si>
    <t/>
    <r>
      <rPr>
        <u/>
        <sz val="10.5"/>
        <color theme="10"/>
        <rFont val="Calibri"/>
        <family val="2"/>
      </rPr>
      <t xml:space="preserve">CRISTAL DE BOHEME</t>
    </r>
  </si>
  <si>
    <t/>
    <r>
      <rPr>
        <u/>
        <sz val="10.5"/>
        <color theme="10"/>
        <rFont val="Calibri"/>
        <family val="2"/>
      </rPr>
      <t>http://www.cristaldeboheme.fr</t>
    </r>
  </si>
  <si>
    <t/>
    <r>
      <rPr>
        <u/>
        <sz val="10.5"/>
        <color theme="10"/>
        <rFont val="Calibri"/>
        <family val="2"/>
      </rPr>
      <t>slanfranchi@cristaldeboheme.fr</t>
    </r>
  </si>
  <si>
    <t/>
    <r>
      <rPr>
        <u/>
        <sz val="10.5"/>
        <color theme="10"/>
        <rFont val="Calibri"/>
        <family val="2"/>
      </rPr>
      <t xml:space="preserve">AL-HARAMEN KITCHENS GROUP</t>
    </r>
  </si>
  <si>
    <t/>
    <r>
      <rPr>
        <u/>
        <sz val="10.5"/>
        <color theme="10"/>
        <rFont val="Calibri"/>
        <family val="2"/>
      </rPr>
      <t xml:space="preserve">VAC RENE JUNOD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</si>
  <si>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五金,体育及旅游休闲用品,其他,园林用品,家用电器,家用纺织品,服装饰物及配件,照明产品,箱包,餐厨用具</t>
    </r>
  </si>
  <si>
    <t/>
    <r>
      <rPr>
        <u/>
        <sz val="10.5"/>
        <color theme="10"/>
        <rFont val="Calibri"/>
        <family val="2"/>
      </rPr>
      <t>marius.meijer@vac.ch</t>
    </r>
  </si>
  <si>
    <t/>
    <r>
      <rPr>
        <u/>
        <sz val="10.5"/>
        <color theme="10"/>
        <rFont val="Calibri"/>
        <family val="2"/>
      </rPr>
      <t>http://www.vac.ch</t>
    </r>
  </si>
  <si>
    <t/>
    <r>
      <rPr>
        <u/>
        <sz val="10.5"/>
        <color theme="10"/>
        <rFont val="Calibri"/>
        <family val="2"/>
      </rPr>
      <t>alsharkcheese@hot.com</t>
    </r>
  </si>
  <si>
    <t/>
    <r>
      <rPr>
        <u/>
        <sz val="10.5"/>
        <color theme="10"/>
        <rFont val="Calibri"/>
        <family val="2"/>
      </rPr>
      <t xml:space="preserve">AL-SHARK INDUSTRY &amp; TRADING</t>
    </r>
  </si>
  <si>
    <t/>
    <r>
      <rPr>
        <u/>
        <sz val="10.5"/>
        <color theme="10"/>
        <rFont val="Calibri"/>
        <family val="2"/>
      </rPr>
      <t>http://www.hot.com</t>
    </r>
  </si>
  <si>
    <t/>
    <r>
      <rPr>
        <u/>
        <sz val="10.5"/>
        <color theme="10"/>
        <rFont val="Calibri"/>
        <family val="2"/>
      </rPr>
      <t>bilal_pty@hotmail.com</t>
    </r>
  </si>
  <si>
    <t/>
    <r>
      <rPr>
        <u/>
        <sz val="10.5"/>
        <color theme="10"/>
        <rFont val="Calibri"/>
        <family val="2"/>
      </rPr>
      <t xml:space="preserve">TAREK SAKER</t>
    </r>
  </si>
  <si>
    <t/>
    <r>
      <rPr>
        <u/>
        <sz val="10.5"/>
        <color theme="10"/>
        <rFont val="Calibri"/>
        <family val="2"/>
      </rPr>
      <t>http://www.smartspeakersweb.com</t>
    </r>
  </si>
  <si>
    <t/>
    <r>
      <rPr>
        <u/>
        <sz val="10.5"/>
        <color theme="10"/>
        <rFont val="Calibri"/>
        <family val="2"/>
      </rPr>
      <t xml:space="preserve">IDEAS FACTORY</t>
    </r>
  </si>
  <si>
    <t/>
    <r>
      <rPr>
        <u/>
        <sz val="10.5"/>
        <color theme="10"/>
        <rFont val="Calibri"/>
        <family val="2"/>
      </rPr>
      <t>etumanova@tma-draft.kiev.ua</t>
    </r>
  </si>
  <si>
    <t/>
    <r>
      <rPr>
        <u/>
        <sz val="10.5"/>
        <color theme="10"/>
        <rFont val="Calibri"/>
        <family val="2"/>
      </rPr>
      <t>http://www.tma-draft.kiev.ua</t>
    </r>
  </si>
  <si>
    <t/>
    <r>
      <rPr>
        <u/>
        <sz val="10.5"/>
        <color theme="10"/>
        <rFont val="Calibri"/>
        <family val="2"/>
      </rPr>
      <t>MARUKIN</t>
    </r>
  </si>
  <si>
    <t/>
    <r>
      <rPr>
        <u/>
        <sz val="10.5"/>
        <color theme="10"/>
        <rFont val="Calibri"/>
        <family val="2"/>
      </rPr>
      <t>http://www.maru-kin.co.jp</t>
    </r>
  </si>
  <si>
    <t/>
    <r>
      <rPr>
        <u/>
        <sz val="10.5"/>
        <color theme="10"/>
        <rFont val="Calibri"/>
        <family val="2"/>
      </rPr>
      <t>http://www.noicom.net</t>
    </r>
  </si>
  <si>
    <t/>
    <r>
      <rPr>
        <u/>
        <sz val="10.5"/>
        <color theme="10"/>
        <rFont val="Calibri"/>
        <family val="2"/>
      </rPr>
      <t>crumiere@noicom.net</t>
    </r>
  </si>
  <si>
    <t/>
    <r>
      <rPr>
        <u/>
        <sz val="10.5"/>
        <color theme="10"/>
        <rFont val="Calibri"/>
        <family val="2"/>
      </rPr>
      <t xml:space="preserve">NUOVA CRUMIERE SCRL</t>
    </r>
  </si>
  <si>
    <t/>
    <r>
      <rPr>
        <u/>
        <sz val="10.5"/>
        <color theme="10"/>
        <rFont val="Calibri"/>
        <family val="2"/>
      </rPr>
      <t>http://www.ilmakunnas.com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</si>
  <si>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化工产品,大型机械及设备,家用纺织品,工艺陶瓷,服装饰物及配件,箱包,编织及藤铁工艺品,鞋,餐厨用具</t>
    </r>
  </si>
  <si>
    <t/>
    <r>
      <rPr>
        <u/>
        <sz val="10.5"/>
        <color theme="10"/>
        <rFont val="Calibri"/>
        <family val="2"/>
      </rPr>
      <t>info@ilmakunnas.com</t>
    </r>
  </si>
  <si>
    <t/>
    <r>
      <rPr>
        <u/>
        <sz val="10.5"/>
        <color theme="10"/>
        <rFont val="Calibri"/>
        <family val="2"/>
      </rPr>
      <t>ILMAKUNNAS</t>
    </r>
  </si>
  <si>
    <t/>
    <r>
      <rPr>
        <u/>
        <sz val="10.5"/>
        <color theme="10"/>
        <rFont val="Calibri"/>
        <family val="2"/>
      </rPr>
      <t>UOINTERNATIONAL</t>
    </r>
  </si>
  <si>
    <t/>
    <r>
      <rPr>
        <u/>
        <sz val="10.5"/>
        <color theme="10"/>
        <rFont val="Calibri"/>
        <family val="2"/>
      </rPr>
      <t>naranarajp@hotmail.com</t>
    </r>
  </si>
  <si>
    <t/>
    <r>
      <rPr>
        <u/>
        <sz val="10.5"/>
        <color theme="10"/>
        <rFont val="Calibri"/>
        <family val="2"/>
      </rPr>
      <t xml:space="preserve">RICHWEI INTERPRISE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</si>
  <si>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五金,其他,办公文具,医药保健品及医疗器械,家用电器,工具,建筑及装饰材料,玩具,电子电气产品,节日用品,餐厨用具</t>
    </r>
  </si>
  <si>
    <t/>
    <r>
      <rPr>
        <u/>
        <sz val="10.5"/>
        <color theme="10"/>
        <rFont val="Calibri"/>
        <family val="2"/>
      </rPr>
      <t>hgqing@hotmail.com</t>
    </r>
  </si>
  <si>
    <t/>
    <r>
      <rPr>
        <u/>
        <sz val="10.5"/>
        <color theme="10"/>
        <rFont val="Calibri"/>
        <family val="2"/>
      </rPr>
      <t>bangkokdragon@yahoo.com</t>
    </r>
  </si>
  <si>
    <t/>
    <r>
      <rPr>
        <u/>
        <sz val="10.5"/>
        <color theme="10"/>
        <rFont val="Calibri"/>
        <family val="2"/>
      </rPr>
      <t xml:space="preserve">7 DRAGON</t>
    </r>
  </si>
  <si>
    <t/>
    <r>
      <rPr>
        <u/>
        <sz val="10.5"/>
        <color theme="10"/>
        <rFont val="Calibri"/>
        <family val="2"/>
      </rPr>
      <t xml:space="preserve">SCAEX INTER MIDI PYRENEES</t>
    </r>
  </si>
  <si>
    <t/>
    <r>
      <rPr>
        <u/>
        <sz val="10.5"/>
        <color theme="10"/>
        <rFont val="Calibri"/>
        <family val="2"/>
      </rPr>
      <t>http://www.sanco.co.nz</t>
    </r>
  </si>
  <si>
    <t/>
    <r>
      <rPr>
        <u/>
        <sz val="10.5"/>
        <color theme="10"/>
        <rFont val="Calibri"/>
        <family val="2"/>
      </rPr>
      <t>mel@sanco.co.nz</t>
    </r>
  </si>
  <si>
    <t/>
    <r>
      <rPr>
        <u/>
        <sz val="10.5"/>
        <color theme="10"/>
        <rFont val="Calibri"/>
        <family val="2"/>
      </rPr>
      <t xml:space="preserve">SANCO (NZ)</t>
    </r>
  </si>
  <si>
    <t/>
    <r>
      <rPr>
        <u/>
        <sz val="10.5"/>
        <color theme="10"/>
        <rFont val="Calibri"/>
        <family val="2"/>
      </rPr>
      <t>ACSEED</t>
    </r>
  </si>
  <si>
    <t/>
    <r>
      <rPr>
        <u/>
        <sz val="10.5"/>
        <color theme="10"/>
        <rFont val="Calibri"/>
        <family val="2"/>
      </rPr>
      <t>overseasnet@jrsa.or.jp</t>
    </r>
  </si>
  <si>
    <t/>
    <r>
      <rPr>
        <u/>
        <sz val="10.5"/>
        <color theme="10"/>
        <rFont val="Calibri"/>
        <family val="2"/>
      </rPr>
      <t>http://www.odessa-t.co.jp</t>
    </r>
  </si>
  <si>
    <t/>
    <r>
      <rPr>
        <u/>
        <sz val="10.5"/>
        <color theme="10"/>
        <rFont val="Calibri"/>
        <family val="2"/>
      </rPr>
      <t xml:space="preserve">SAVD FRANOR</t>
    </r>
  </si>
  <si>
    <t/>
    <r>
      <rPr>
        <u/>
        <sz val="10.5"/>
        <color theme="10"/>
        <rFont val="Calibri"/>
        <family val="2"/>
      </rPr>
      <t>http://www.stranore.net</t>
    </r>
  </si>
  <si>
    <t/>
    <r>
      <rPr>
        <u/>
        <sz val="10.5"/>
        <color theme="10"/>
        <rFont val="Calibri"/>
        <family val="2"/>
      </rPr>
      <t xml:space="preserve">PREKO - LA CIMBALI SPRL</t>
    </r>
  </si>
  <si>
    <t/>
    <r>
      <rPr>
        <u/>
        <sz val="10.5"/>
        <color theme="10"/>
        <rFont val="Calibri"/>
        <family val="2"/>
      </rPr>
      <t xml:space="preserve">KIM S HOME CENTER</t>
    </r>
  </si>
  <si>
    <t/>
    <r>
      <rPr>
        <u/>
        <sz val="10.5"/>
        <color theme="10"/>
        <rFont val="Calibri"/>
        <family val="2"/>
      </rPr>
      <t>http://www.kimshome.com</t>
    </r>
  </si>
  <si>
    <t/>
    <r>
      <rPr>
        <u/>
        <sz val="10.5"/>
        <color theme="10"/>
        <rFont val="Calibri"/>
        <family val="2"/>
      </rPr>
      <t>cyndikim@hotmail.com</t>
    </r>
  </si>
  <si>
    <t/>
    <r>
      <rPr>
        <u/>
        <sz val="10.5"/>
        <color theme="10"/>
        <rFont val="Calibri"/>
        <family val="2"/>
      </rPr>
      <t xml:space="preserve">NISHIKAWA SHOTEN</t>
    </r>
  </si>
  <si>
    <t/>
    <r>
      <rPr>
        <u/>
        <sz val="10.5"/>
        <color theme="10"/>
        <rFont val="Calibri"/>
        <family val="2"/>
      </rPr>
      <t>onwardks@ob.aitai.ne.jp</t>
    </r>
  </si>
  <si>
    <t/>
    <r>
      <rPr>
        <u/>
        <sz val="10.5"/>
        <color theme="10"/>
        <rFont val="Calibri"/>
        <family val="2"/>
      </rPr>
      <t xml:space="preserve">ONWARD PRODUCTS</t>
    </r>
  </si>
  <si>
    <t/>
    <r>
      <rPr>
        <u/>
        <sz val="10.5"/>
        <color theme="10"/>
        <rFont val="Calibri"/>
        <family val="2"/>
      </rPr>
      <t>http://www.ob.aitai.ne.jp</t>
    </r>
  </si>
  <si>
    <t/>
    <r>
      <rPr>
        <u/>
        <sz val="10.5"/>
        <color theme="10"/>
        <rFont val="Calibri"/>
        <family val="2"/>
      </rPr>
      <t>thriftie@aol.com</t>
    </r>
  </si>
  <si>
    <t/>
    <r>
      <rPr>
        <u/>
        <sz val="10.5"/>
        <color theme="10"/>
        <rFont val="Calibri"/>
        <family val="2"/>
      </rPr>
      <t xml:space="preserve">THRIFTY PAPER</t>
    </r>
  </si>
  <si>
    <t/>
    <r>
      <rPr>
        <u/>
        <sz val="10.5"/>
        <color theme="10"/>
        <rFont val="Calibri"/>
        <family val="2"/>
      </rPr>
      <t>ooztay@yahoo.com</t>
    </r>
  </si>
  <si>
    <t/>
    <r>
      <rPr>
        <u/>
        <sz val="10.5"/>
        <color theme="10"/>
        <rFont val="Calibri"/>
        <family val="2"/>
      </rPr>
      <t xml:space="preserve">M OSMAN TRADING</t>
    </r>
  </si>
  <si>
    <t/>
    <r>
      <rPr>
        <u/>
        <sz val="10.5"/>
        <color theme="10"/>
        <rFont val="Calibri"/>
        <family val="2"/>
      </rPr>
      <t xml:space="preserve">BATARNI FOR TRADING&amp;INDUSTRY</t>
    </r>
  </si>
  <si>
    <t/>
    <r>
      <rPr>
        <u/>
        <sz val="10.5"/>
        <color theme="10"/>
        <rFont val="Calibri"/>
        <family val="2"/>
      </rPr>
      <t xml:space="preserve">SUN YEAR</t>
    </r>
  </si>
  <si>
    <t/>
    <r>
      <rPr>
        <u/>
        <sz val="10.5"/>
        <color theme="10"/>
        <rFont val="Calibri"/>
        <family val="2"/>
      </rPr>
      <t>sunyear@all.at</t>
    </r>
  </si>
  <si>
    <t/>
    <r>
      <rPr>
        <u/>
        <sz val="10.5"/>
        <color theme="10"/>
        <rFont val="Calibri"/>
        <family val="2"/>
      </rPr>
      <t>http://www.all.at</t>
    </r>
  </si>
  <si>
    <t/>
    <r>
      <rPr>
        <u/>
        <sz val="10.5"/>
        <color theme="10"/>
        <rFont val="Calibri"/>
        <family val="2"/>
      </rPr>
      <t>http://www.porkka.no</t>
    </r>
  </si>
  <si>
    <t/>
    <r>
      <rPr>
        <u/>
        <sz val="10.5"/>
        <color theme="10"/>
        <rFont val="Calibri"/>
        <family val="2"/>
      </rPr>
      <t xml:space="preserve">PORKKA NORGE</t>
    </r>
  </si>
  <si>
    <t/>
    <r>
      <rPr>
        <u/>
        <sz val="10.5"/>
        <color theme="10"/>
        <rFont val="Calibri"/>
        <family val="2"/>
      </rPr>
      <t>goldenvictoria@iprimus.com.au</t>
    </r>
  </si>
  <si>
    <t/>
    <r>
      <rPr>
        <u/>
        <sz val="10.5"/>
        <color theme="10"/>
        <rFont val="Calibri"/>
        <family val="2"/>
      </rPr>
      <t xml:space="preserve">GOLDEN VICTORIA</t>
    </r>
  </si>
  <si>
    <t/>
    <r>
      <rPr>
        <u/>
        <sz val="10.5"/>
        <color theme="10"/>
        <rFont val="Calibri"/>
        <family val="2"/>
      </rPr>
      <t xml:space="preserve">EDCO EINDHOVEN</t>
    </r>
  </si>
  <si>
    <t/>
    <r>
      <rPr>
        <u/>
        <sz val="10.5"/>
        <color theme="10"/>
        <rFont val="Calibri"/>
        <family val="2"/>
      </rPr>
      <t>info@edco.nl</t>
    </r>
  </si>
  <si>
    <t/>
    <r>
      <rPr>
        <u/>
        <sz val="10.5"/>
        <color theme="10"/>
        <rFont val="Calibri"/>
        <family val="2"/>
      </rPr>
      <t>http://www.kinzo.com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</si>
  <si>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五金,体育及旅游休闲用品,其他,园林用品,家具,家居装饰品,家用电器,家用纺织品,建筑及装饰材料,服装饰物及配件,玻璃工艺品,箱包,鞋,餐厨用具</t>
    </r>
  </si>
  <si>
    <t/>
    <r>
      <rPr>
        <u/>
        <sz val="10.5"/>
        <color theme="10"/>
        <rFont val="Calibri"/>
        <family val="2"/>
      </rPr>
      <t>rehmanfaizal@aol.com</t>
    </r>
  </si>
  <si>
    <t/>
    <r>
      <rPr>
        <u/>
        <sz val="10.5"/>
        <color theme="10"/>
        <rFont val="Calibri"/>
        <family val="2"/>
      </rPr>
      <t>http://www.usarefi.org</t>
    </r>
  </si>
  <si>
    <t/>
    <r>
      <rPr>
        <u/>
        <sz val="10.5"/>
        <color theme="10"/>
        <rFont val="Calibri"/>
        <family val="2"/>
      </rPr>
      <t>USAREFI</t>
    </r>
  </si>
  <si>
    <t/>
    <r>
      <rPr>
        <u/>
        <sz val="10.5"/>
        <color theme="10"/>
        <rFont val="Calibri"/>
        <family val="2"/>
      </rPr>
      <t xml:space="preserve">ALD TRADE PARTNER</t>
    </r>
  </si>
  <si>
    <t/>
    <r>
      <rPr>
        <u/>
        <sz val="10.5"/>
        <color theme="10"/>
        <rFont val="Calibri"/>
        <family val="2"/>
      </rPr>
      <t>rmamtaus@alel-tp.com</t>
    </r>
  </si>
  <si>
    <t/>
    <r>
      <rPr>
        <u/>
        <sz val="10.5"/>
        <color theme="10"/>
        <rFont val="Calibri"/>
        <family val="2"/>
      </rPr>
      <t>http://www.alel-tp.com</t>
    </r>
  </si>
  <si>
    <t/>
    <r>
      <rPr>
        <u/>
        <sz val="10.5"/>
        <color theme="10"/>
        <rFont val="Calibri"/>
        <family val="2"/>
      </rPr>
      <t xml:space="preserve">THE AGENCY COMPANY OF NZ</t>
    </r>
  </si>
  <si>
    <t/>
    <r>
      <rPr>
        <u/>
        <sz val="10.5"/>
        <color theme="10"/>
        <rFont val="Calibri"/>
        <family val="2"/>
      </rPr>
      <t>rexf@agencynz.co.nz</t>
    </r>
  </si>
  <si>
    <t/>
    <r>
      <rPr>
        <u/>
        <sz val="10.5"/>
        <color theme="10"/>
        <rFont val="Calibri"/>
        <family val="2"/>
      </rPr>
      <t>http://www.agencynz.co.nz</t>
    </r>
  </si>
  <si>
    <t/>
    <r>
      <rPr>
        <u/>
        <sz val="10.5"/>
        <color theme="10"/>
        <rFont val="Calibri"/>
        <family val="2"/>
      </rPr>
      <t xml:space="preserve">TAISHAN WONG KOK USA</t>
    </r>
  </si>
  <si>
    <t/>
    <r>
      <rPr>
        <u/>
        <sz val="10.5"/>
        <color theme="10"/>
        <rFont val="Calibri"/>
        <family val="2"/>
      </rPr>
      <t>http://www.panasonic.co.nz</t>
    </r>
  </si>
  <si>
    <t/>
    <r>
      <rPr>
        <u/>
        <sz val="10.5"/>
        <color theme="10"/>
        <rFont val="Calibri"/>
        <family val="2"/>
      </rPr>
      <t xml:space="preserve">PANASONIC NEW ZEALAND</t>
    </r>
  </si>
  <si>
    <t/>
    <r>
      <rPr>
        <u/>
        <sz val="10.5"/>
        <color theme="10"/>
        <rFont val="Calibri"/>
        <family val="2"/>
      </rPr>
      <t>http://www.genetic-group.com</t>
    </r>
  </si>
  <si>
    <t/>
    <r>
      <rPr>
        <u/>
        <sz val="10.5"/>
        <color theme="10"/>
        <rFont val="Calibri"/>
        <family val="2"/>
      </rPr>
      <t>sales@genetic-group.com</t>
    </r>
  </si>
  <si>
    <t/>
    <r>
      <rPr>
        <u/>
        <sz val="10.5"/>
        <color theme="10"/>
        <rFont val="Calibri"/>
        <family val="2"/>
      </rPr>
      <t xml:space="preserve">GENETIC GROUP</t>
    </r>
  </si>
  <si>
    <t/>
    <r>
      <rPr>
        <u/>
        <sz val="10.5"/>
        <color theme="10"/>
        <rFont val="Calibri"/>
        <family val="2"/>
      </rPr>
      <t>http://www.laciguena.com</t>
    </r>
  </si>
  <si>
    <t/>
    <r>
      <rPr>
        <u/>
        <sz val="10.5"/>
        <color theme="10"/>
        <rFont val="Calibri"/>
        <family val="2"/>
      </rPr>
      <t xml:space="preserve">CREACIONES INFANTILES LA CIGUENA</t>
    </r>
  </si>
  <si>
    <t/>
    <r>
      <rPr>
        <u/>
        <sz val="10.5"/>
        <color theme="10"/>
        <rFont val="Calibri"/>
        <family val="2"/>
      </rPr>
      <t>colchonesdecuna@terra.es</t>
    </r>
  </si>
  <si>
    <t/>
    <r>
      <rPr>
        <u/>
        <sz val="10.5"/>
        <color theme="10"/>
        <rFont val="Calibri"/>
        <family val="2"/>
      </rPr>
      <t xml:space="preserve">PITTSBURGH IMPRINTING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</si>
  <si>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其他,家具,家居用品,家居装饰品,家用纺织品,工艺陶瓷,玻璃工艺品,箱包,节日用品,餐厨用具</t>
    </r>
  </si>
  <si>
    <t/>
    <r>
      <rPr>
        <u/>
        <sz val="10.5"/>
        <color theme="10"/>
        <rFont val="Calibri"/>
        <family val="2"/>
      </rPr>
      <t>bill@tradewindseyewearc.om</t>
    </r>
  </si>
  <si>
    <t/>
    <r>
      <rPr>
        <u/>
        <sz val="10.5"/>
        <color theme="10"/>
        <rFont val="Calibri"/>
        <family val="2"/>
      </rPr>
      <t>http://www.pittsburghimprinting.com</t>
    </r>
  </si>
  <si>
    <t/>
    <r>
      <rPr>
        <u/>
        <sz val="10.5"/>
        <color theme="10"/>
        <rFont val="Calibri"/>
        <family val="2"/>
      </rPr>
      <t xml:space="preserve">NANDA EXPORTS</t>
    </r>
  </si>
  <si>
    <t/>
    <r>
      <rPr>
        <u/>
        <sz val="10.5"/>
        <color theme="10"/>
        <rFont val="Calibri"/>
        <family val="2"/>
      </rPr>
      <t>nandaexport@satyam.net.in</t>
    </r>
  </si>
  <si>
    <t/>
    <r>
      <rPr>
        <u/>
        <sz val="10.5"/>
        <color theme="10"/>
        <rFont val="Calibri"/>
        <family val="2"/>
      </rPr>
      <t>http://www.nandaoverseas.com</t>
    </r>
  </si>
  <si>
    <t/>
    <r>
      <rPr>
        <u/>
        <sz val="10.5"/>
        <color theme="10"/>
        <rFont val="Calibri"/>
        <family val="2"/>
      </rPr>
      <t xml:space="preserve">TAKKU NAKASHIGE</t>
    </r>
  </si>
  <si>
    <t/>
    <r>
      <rPr>
        <u/>
        <sz val="10.5"/>
        <color theme="10"/>
        <rFont val="Calibri"/>
        <family val="2"/>
      </rPr>
      <t>http://www.taiga88.com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</si>
  <si>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五金,体育及旅游休闲用品,其他,家具,家用电器,照明产品,玻璃工艺品,箱包,节日用品,鞋,食品,餐厨用具</t>
    </r>
  </si>
  <si>
    <t/>
    <r>
      <rPr>
        <u/>
        <sz val="10.5"/>
        <color theme="10"/>
        <rFont val="Calibri"/>
        <family val="2"/>
      </rPr>
      <t>info@taiga88.com</t>
    </r>
  </si>
  <si>
    <t/>
    <r>
      <rPr>
        <u/>
        <sz val="10.5"/>
        <color theme="10"/>
        <rFont val="Calibri"/>
        <family val="2"/>
      </rPr>
      <t xml:space="preserve">TAIGA TARDING</t>
    </r>
  </si>
  <si>
    <t/>
    <r>
      <rPr>
        <u/>
        <sz val="10.5"/>
        <color theme="10"/>
        <rFont val="Calibri"/>
        <family val="2"/>
      </rPr>
      <t>BONETTI</t>
    </r>
  </si>
  <si>
    <t/>
    <r>
      <rPr>
        <u/>
        <sz val="10.5"/>
        <color theme="10"/>
        <rFont val="Calibri"/>
        <family val="2"/>
      </rPr>
      <t>bongross@tiscali.it</t>
    </r>
  </si>
  <si>
    <t/>
    <r>
      <rPr>
        <u/>
        <sz val="10.5"/>
        <color theme="10"/>
        <rFont val="Calibri"/>
        <family val="2"/>
      </rPr>
      <t>http://www.bonettispa.it</t>
    </r>
  </si>
  <si>
    <t/>
    <r>
      <rPr>
        <u/>
        <sz val="10.5"/>
        <color theme="10"/>
        <rFont val="Calibri"/>
        <family val="2"/>
      </rPr>
      <t>ikeora@hotmail.com</t>
    </r>
  </si>
  <si>
    <t/>
    <r>
      <rPr>
        <u/>
        <sz val="10.5"/>
        <color theme="10"/>
        <rFont val="Calibri"/>
        <family val="2"/>
      </rPr>
      <t xml:space="preserve">CEORA INDUSTRIES</t>
    </r>
  </si>
  <si>
    <t/>
    <r>
      <rPr>
        <u/>
        <sz val="10.5"/>
        <color theme="10"/>
        <rFont val="Calibri"/>
        <family val="2"/>
      </rPr>
      <t>http://www.illy.com</t>
    </r>
  </si>
  <si>
    <t/>
    <r>
      <rPr>
        <u/>
        <sz val="10.5"/>
        <color theme="10"/>
        <rFont val="Calibri"/>
        <family val="2"/>
      </rPr>
      <t>illycaffe-france@illy.fr</t>
    </r>
  </si>
  <si>
    <t/>
    <r>
      <rPr>
        <u/>
        <sz val="10.5"/>
        <color theme="10"/>
        <rFont val="Calibri"/>
        <family val="2"/>
      </rPr>
      <t xml:space="preserve">ILLYCAFFE FRANCE</t>
    </r>
  </si>
  <si>
    <t/>
    <r>
      <rPr>
        <u/>
        <sz val="10.5"/>
        <color theme="10"/>
        <rFont val="Calibri"/>
        <family val="2"/>
      </rPr>
      <t>http://www.asia99.com</t>
    </r>
  </si>
  <si>
    <t/>
    <r>
      <rPr>
        <u/>
        <sz val="10.5"/>
        <color theme="10"/>
        <rFont val="Calibri"/>
        <family val="2"/>
      </rPr>
      <t>panmark@pacific.net.sg</t>
    </r>
  </si>
  <si>
    <t/>
    <r>
      <rPr>
        <u/>
        <sz val="10.5"/>
        <color theme="10"/>
        <rFont val="Calibri"/>
        <family val="2"/>
      </rPr>
      <t xml:space="preserve">PANMARK IMPEX</t>
    </r>
  </si>
  <si>
    <t/>
    <r>
      <rPr>
        <u/>
        <sz val="10.5"/>
        <color theme="10"/>
        <rFont val="Calibri"/>
        <family val="2"/>
      </rPr>
      <t>gzexportsources@hotmail.com</t>
    </r>
  </si>
  <si>
    <t/>
    <r>
      <rPr>
        <u/>
        <sz val="10.5"/>
        <color theme="10"/>
        <rFont val="Calibri"/>
        <family val="2"/>
      </rPr>
      <t>http://www.export-sources.com</t>
    </r>
  </si>
  <si>
    <t/>
    <r>
      <rPr>
        <u/>
        <sz val="10.5"/>
        <color theme="10"/>
        <rFont val="Calibri"/>
        <family val="2"/>
      </rPr>
      <t xml:space="preserve">EXPORT SOURCES</t>
    </r>
  </si>
  <si>
    <t/>
    <r>
      <rPr>
        <u/>
        <sz val="10.5"/>
        <color theme="10"/>
        <rFont val="Calibri"/>
        <family val="2"/>
      </rPr>
      <t>alabamainterforest@earthlink.net</t>
    </r>
  </si>
  <si>
    <t/>
    <r>
      <rPr>
        <u/>
        <sz val="10.5"/>
        <color theme="10"/>
        <rFont val="Calibri"/>
        <family val="2"/>
      </rPr>
      <t xml:space="preserve">ALABAMA INTER-FOREST</t>
    </r>
  </si>
  <si>
    <t/>
    <r>
      <rPr>
        <u/>
        <sz val="10.5"/>
        <color theme="10"/>
        <rFont val="Calibri"/>
        <family val="2"/>
      </rPr>
      <t>http://www.alabamainterforest.com</t>
    </r>
  </si>
  <si>
    <t/>
    <r>
      <rPr>
        <u/>
        <sz val="10.5"/>
        <color theme="10"/>
        <rFont val="Calibri"/>
        <family val="2"/>
      </rPr>
      <t xml:space="preserve">SMITCH INTERNATIONAL</t>
    </r>
  </si>
  <si>
    <t/>
    <r>
      <rPr>
        <u/>
        <sz val="10.5"/>
        <color theme="10"/>
        <rFont val="Calibri"/>
        <family val="2"/>
      </rPr>
      <t>smitchinternational@msn.com</t>
    </r>
  </si>
  <si>
    <t/>
    <r>
      <rPr>
        <u/>
        <sz val="10.5"/>
        <color theme="10"/>
        <rFont val="Calibri"/>
        <family val="2"/>
      </rPr>
      <t xml:space="preserve">NIHON HANGA BODO</t>
    </r>
  </si>
  <si>
    <t/>
    <r>
      <rPr>
        <u/>
        <sz val="10.5"/>
        <color theme="10"/>
        <rFont val="Calibri"/>
        <family val="2"/>
      </rPr>
      <t>http://www.naber.de</t>
    </r>
  </si>
  <si>
    <t/>
    <r>
      <rPr>
        <u/>
        <sz val="10.5"/>
        <color theme="10"/>
        <rFont val="Calibri"/>
        <family val="2"/>
      </rPr>
      <t>naber@naber.de</t>
    </r>
  </si>
  <si>
    <t/>
    <r>
      <rPr>
        <u/>
        <sz val="10.5"/>
        <color theme="10"/>
        <rFont val="Calibri"/>
        <family val="2"/>
      </rPr>
      <t xml:space="preserve">NABER &amp;</t>
    </r>
  </si>
  <si>
    <t/>
    <r>
      <rPr>
        <u/>
        <sz val="10.5"/>
        <color theme="10"/>
        <rFont val="Calibri"/>
        <family val="2"/>
      </rPr>
      <t>http://www.giasmd01.vsnl.net.in</t>
    </r>
  </si>
  <si>
    <t/>
    <r>
      <rPr>
        <u/>
        <sz val="10.5"/>
        <color theme="10"/>
        <rFont val="Calibri"/>
        <family val="2"/>
      </rPr>
      <t>baywatch@giasmd01.vsnl.net.in</t>
    </r>
  </si>
  <si>
    <t/>
    <r>
      <rPr>
        <u/>
        <sz val="10.5"/>
        <color theme="10"/>
        <rFont val="Calibri"/>
        <family val="2"/>
      </rPr>
      <t xml:space="preserve">BAYWATCH IMPEX</t>
    </r>
  </si>
  <si>
    <t/>
    <r>
      <rPr>
        <u/>
        <sz val="10.5"/>
        <color theme="10"/>
        <rFont val="Calibri"/>
        <family val="2"/>
      </rPr>
      <t>purifurniture@yahoo.com</t>
    </r>
  </si>
  <si>
    <t/>
    <r>
      <rPr>
        <u/>
        <sz val="10.5"/>
        <color theme="10"/>
        <rFont val="Calibri"/>
        <family val="2"/>
      </rPr>
      <t xml:space="preserve">PURI FURNITURE</t>
    </r>
  </si>
  <si>
    <t/>
    <r>
      <rPr>
        <u/>
        <sz val="10.5"/>
        <color theme="10"/>
        <rFont val="Calibri"/>
        <family val="2"/>
      </rPr>
      <t>http://www.purijepara.com</t>
    </r>
  </si>
  <si>
    <t/>
    <r>
      <rPr>
        <u/>
        <sz val="10.5"/>
        <color theme="10"/>
        <rFont val="Calibri"/>
        <family val="2"/>
      </rPr>
      <t>alraef@go.com.jo</t>
    </r>
  </si>
  <si>
    <t/>
    <r>
      <rPr>
        <u/>
        <sz val="10.5"/>
        <color theme="10"/>
        <rFont val="Calibri"/>
        <family val="2"/>
      </rPr>
      <t xml:space="preserve">AL-RAEF INDUSTRIAL &amp; TRADING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</si>
  <si>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其他,医药保健品及医疗器械,家具,家用纺织品,工艺陶瓷,玻璃工艺品,餐厨用具</t>
    </r>
  </si>
  <si>
    <t/>
    <r>
      <rPr>
        <u/>
        <sz val="10.5"/>
        <color theme="10"/>
        <rFont val="Calibri"/>
        <family val="2"/>
      </rPr>
      <t>edward_sc@hotmail.com</t>
    </r>
  </si>
  <si>
    <t/>
    <r>
      <rPr>
        <u/>
        <sz val="10.5"/>
        <color theme="10"/>
        <rFont val="Calibri"/>
        <family val="2"/>
      </rPr>
      <t>http://www.comfortinc.us</t>
    </r>
  </si>
  <si>
    <t/>
    <r>
      <rPr>
        <u/>
        <sz val="10.5"/>
        <color theme="10"/>
        <rFont val="Calibri"/>
        <family val="2"/>
      </rPr>
      <t xml:space="preserve">HOME COMFORT</t>
    </r>
  </si>
  <si>
    <t/>
    <r>
      <rPr>
        <u/>
        <sz val="10.5"/>
        <color theme="10"/>
        <rFont val="Calibri"/>
        <family val="2"/>
      </rPr>
      <t xml:space="preserve">SALEH A AL-GHAMDI TRADING EST</t>
    </r>
  </si>
  <si>
    <t/>
    <r>
      <rPr>
        <u/>
        <sz val="10.5"/>
        <color theme="10"/>
        <rFont val="Calibri"/>
        <family val="2"/>
      </rPr>
      <t>http://www.san-remo.com.au</t>
    </r>
  </si>
  <si>
    <t/>
    <r>
      <rPr>
        <u/>
        <sz val="10.5"/>
        <color theme="10"/>
        <rFont val="Calibri"/>
        <family val="2"/>
      </rPr>
      <t>recieption@san-remo.com.au</t>
    </r>
  </si>
  <si>
    <t/>
    <r>
      <rPr>
        <u/>
        <sz val="10.5"/>
        <color theme="10"/>
        <rFont val="Calibri"/>
        <family val="2"/>
      </rPr>
      <t xml:space="preserve">SAN REMO MACARONI COMPANY PROPRIETARY</t>
    </r>
  </si>
  <si>
    <t/>
    <r>
      <rPr>
        <u/>
        <sz val="10.5"/>
        <color theme="10"/>
        <rFont val="Calibri"/>
        <family val="2"/>
      </rPr>
      <t xml:space="preserve">CAMPBELL &amp; COOKE</t>
    </r>
  </si>
  <si>
    <t/>
    <r>
      <rPr>
        <u/>
        <sz val="10.5"/>
        <color theme="10"/>
        <rFont val="Calibri"/>
        <family val="2"/>
      </rPr>
      <t>http://www.sab-cn.com</t>
    </r>
  </si>
  <si>
    <t/>
    <r>
      <rPr>
        <u/>
        <sz val="10.5"/>
        <color theme="10"/>
        <rFont val="Calibri"/>
        <family val="2"/>
      </rPr>
      <t>ahmad_bahadori2003@yahoo.com</t>
    </r>
  </si>
  <si>
    <t/>
    <r>
      <rPr>
        <u/>
        <sz val="10.5"/>
        <color theme="10"/>
        <rFont val="Calibri"/>
        <family val="2"/>
      </rPr>
      <t xml:space="preserve">S A B CO IMP AND EXP</t>
    </r>
  </si>
  <si>
    <t/>
    <r>
      <rPr>
        <u/>
        <sz val="10.5"/>
        <color theme="10"/>
        <rFont val="Calibri"/>
        <family val="2"/>
      </rPr>
      <t xml:space="preserve">RESTAURANT EQUIPMENT WORLD</t>
    </r>
  </si>
  <si>
    <t/>
    <r>
      <rPr>
        <u/>
        <sz val="10.5"/>
        <color theme="10"/>
        <rFont val="Calibri"/>
        <family val="2"/>
      </rPr>
      <t>http://www.restaurantequipment.net</t>
    </r>
  </si>
  <si>
    <t/>
    <r>
      <rPr>
        <u/>
        <sz val="10.5"/>
        <color theme="10"/>
        <rFont val="Calibri"/>
        <family val="2"/>
      </rPr>
      <t>sales@rewonline.com</t>
    </r>
  </si>
  <si>
    <t/>
    <r>
      <rPr>
        <u/>
        <sz val="10.5"/>
        <color theme="10"/>
        <rFont val="Calibri"/>
        <family val="2"/>
      </rPr>
      <t xml:space="preserve">THE SEIVER RAHA EST</t>
    </r>
  </si>
  <si>
    <t/>
    <r>
      <rPr>
        <u/>
        <sz val="10.5"/>
        <color theme="10"/>
        <rFont val="Calibri"/>
        <family val="2"/>
      </rPr>
      <t xml:space="preserve">ALKASO INTERENATIONAL</t>
    </r>
  </si>
  <si>
    <t/>
    <r>
      <rPr>
        <u/>
        <sz val="10.5"/>
        <color theme="10"/>
        <rFont val="Calibri"/>
        <family val="2"/>
      </rPr>
      <t>http://www.alkaso.com</t>
    </r>
  </si>
  <si>
    <t/>
    <r>
      <rPr>
        <u/>
        <sz val="10.5"/>
        <color theme="10"/>
        <rFont val="Calibri"/>
        <family val="2"/>
      </rPr>
      <t>info@alkaso.com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</si>
  <si>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体育及旅游休闲用品,其他,医药保健品及医疗器械,家具,家用电器,工艺陶瓷,玩具,箱包,节日用品,钟表眼镜,鞋,餐厨用具</t>
    </r>
  </si>
  <si>
    <t/>
    <r>
      <rPr>
        <u/>
        <sz val="10.5"/>
        <color theme="10"/>
        <rFont val="Calibri"/>
        <family val="2"/>
      </rPr>
      <t>jsetton@ipromoworx.com</t>
    </r>
  </si>
  <si>
    <t/>
    <r>
      <rPr>
        <u/>
        <sz val="10.5"/>
        <color theme="10"/>
        <rFont val="Calibri"/>
        <family val="2"/>
      </rPr>
      <t>http://www.ipromoworx.com</t>
    </r>
  </si>
  <si>
    <t/>
    <r>
      <rPr>
        <u/>
        <sz val="10.5"/>
        <color theme="10"/>
        <rFont val="Calibri"/>
        <family val="2"/>
      </rPr>
      <t xml:space="preserve">IPROMOWORX / 1 800 PREMIUM</t>
    </r>
  </si>
  <si>
    <t/>
    <r>
      <rPr>
        <u/>
        <sz val="10.5"/>
        <color theme="10"/>
        <rFont val="Calibri"/>
        <family val="2"/>
      </rPr>
      <t>http://www.igeco.fr</t>
    </r>
  </si>
  <si>
    <t/>
    <r>
      <rPr>
        <u/>
        <sz val="10.5"/>
        <color theme="10"/>
        <rFont val="Calibri"/>
        <family val="2"/>
      </rPr>
      <t>igeco@igeco.fr</t>
    </r>
  </si>
  <si>
    <t/>
    <r>
      <rPr>
        <u/>
        <sz val="10.5"/>
        <color theme="10"/>
        <rFont val="Calibri"/>
        <family val="2"/>
      </rPr>
      <t xml:space="preserve">INSEL GERARD COMMERCIALISATION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</si>
  <si>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其他,办公文具,医药保健品及医疗器械,家具,家用电器,玩具,玻璃工艺品,电子电气产品,箱包,餐厨用具</t>
    </r>
  </si>
  <si>
    <t/>
    <r>
      <rPr>
        <u/>
        <sz val="10.5"/>
        <color theme="10"/>
        <rFont val="Calibri"/>
        <family val="2"/>
      </rPr>
      <t>shallwinco@hotmail.com</t>
    </r>
  </si>
  <si>
    <t/>
    <r>
      <rPr>
        <u/>
        <sz val="10.5"/>
        <color theme="10"/>
        <rFont val="Calibri"/>
        <family val="2"/>
      </rPr>
      <t xml:space="preserve">SHALL WIN TRADING</t>
    </r>
  </si>
  <si>
    <t/>
    <r>
      <rPr>
        <u/>
        <sz val="10.5"/>
        <color theme="10"/>
        <rFont val="Calibri"/>
        <family val="2"/>
      </rPr>
      <t>lrosesf@pacbell.net</t>
    </r>
  </si>
  <si>
    <t/>
    <r>
      <rPr>
        <u/>
        <sz val="10.5"/>
        <color theme="10"/>
        <rFont val="Calibri"/>
        <family val="2"/>
      </rPr>
      <t>http://www.sharperimage.com</t>
    </r>
  </si>
  <si>
    <t/>
    <r>
      <rPr>
        <u/>
        <sz val="10.5"/>
        <color theme="10"/>
        <rFont val="Calibri"/>
        <family val="2"/>
      </rPr>
      <t xml:space="preserve">SHARPER IMAGE</t>
    </r>
  </si>
  <si>
    <t/>
    <r>
      <rPr>
        <u/>
        <sz val="10.5"/>
        <color theme="10"/>
        <rFont val="Calibri"/>
        <family val="2"/>
      </rPr>
      <t>plhaney123@aol.com</t>
    </r>
  </si>
  <si>
    <t/>
    <r>
      <rPr>
        <u/>
        <sz val="10.5"/>
        <color theme="10"/>
        <rFont val="Calibri"/>
        <family val="2"/>
      </rPr>
      <t>http://www.lydiashouse.org</t>
    </r>
  </si>
  <si>
    <t/>
    <r>
      <rPr>
        <u/>
        <sz val="10.5"/>
        <color theme="10"/>
        <rFont val="Calibri"/>
        <family val="2"/>
      </rPr>
      <t xml:space="preserve">LYDIA S HOUSE</t>
    </r>
  </si>
  <si>
    <t/>
    <r>
      <rPr>
        <u/>
        <sz val="10.5"/>
        <color theme="10"/>
        <rFont val="Calibri"/>
        <family val="2"/>
      </rPr>
      <t>http://www.allamericanhotdog.org</t>
    </r>
  </si>
  <si>
    <t/>
    <r>
      <rPr>
        <u/>
        <sz val="10.5"/>
        <color theme="10"/>
        <rFont val="Calibri"/>
        <family val="2"/>
      </rPr>
      <t xml:space="preserve">ALL AMERICAN HOT DOG</t>
    </r>
  </si>
  <si>
    <t/>
    <r>
      <rPr>
        <u/>
        <sz val="10.5"/>
        <color theme="10"/>
        <rFont val="Calibri"/>
        <family val="2"/>
      </rPr>
      <t xml:space="preserve">FABRICADOS INOXIDABLES</t>
    </r>
  </si>
  <si>
    <t/>
    <r>
      <rPr>
        <u/>
        <sz val="10.5"/>
        <color theme="10"/>
        <rFont val="Calibri"/>
        <family val="2"/>
      </rPr>
      <t>fainosa@allakis.es</t>
    </r>
  </si>
  <si>
    <t/>
    <r>
      <rPr>
        <u/>
        <sz val="10.5"/>
        <color theme="10"/>
        <rFont val="Calibri"/>
        <family val="2"/>
      </rPr>
      <t>http://www.prestige-es.com</t>
    </r>
  </si>
  <si>
    <t/>
    <r>
      <rPr>
        <u/>
        <sz val="10.5"/>
        <color theme="10"/>
        <rFont val="Calibri"/>
        <family val="2"/>
      </rPr>
      <t>john@tradingpostuk.com</t>
    </r>
  </si>
  <si>
    <t/>
    <r>
      <rPr>
        <u/>
        <sz val="10.5"/>
        <color theme="10"/>
        <rFont val="Calibri"/>
        <family val="2"/>
      </rPr>
      <t xml:space="preserve">TRADING POST</t>
    </r>
  </si>
  <si>
    <t/>
    <r>
      <rPr>
        <u/>
        <sz val="10.5"/>
        <color theme="10"/>
        <rFont val="Calibri"/>
        <family val="2"/>
      </rPr>
      <t>http://www.tradingpostuk.com</t>
    </r>
  </si>
  <si>
    <t/>
    <r>
      <rPr>
        <u/>
        <sz val="10.5"/>
        <color theme="10"/>
        <rFont val="Calibri"/>
        <family val="2"/>
      </rPr>
      <t xml:space="preserve">SELVA VINYL PLAST</t>
    </r>
  </si>
  <si>
    <t/>
    <r>
      <rPr>
        <u/>
        <sz val="10.5"/>
        <color theme="10"/>
        <rFont val="Calibri"/>
        <family val="2"/>
      </rPr>
      <t>selvacreation@wanadoo.fr</t>
    </r>
  </si>
  <si>
    <t/>
    <r>
      <rPr>
        <u/>
        <sz val="10.5"/>
        <color theme="10"/>
        <rFont val="Calibri"/>
        <family val="2"/>
      </rPr>
      <t>FANADEK</t>
    </r>
  </si>
  <si>
    <t/>
    <r>
      <rPr>
        <u/>
        <sz val="10.5"/>
        <color theme="10"/>
        <rFont val="Calibri"/>
        <family val="2"/>
      </rPr>
      <t>petermao@sunoceans.com</t>
    </r>
  </si>
  <si>
    <t/>
    <r>
      <rPr>
        <u/>
        <sz val="10.5"/>
        <color theme="10"/>
        <rFont val="Calibri"/>
        <family val="2"/>
      </rPr>
      <t>SUNOCEANS</t>
    </r>
  </si>
  <si>
    <t/>
    <r>
      <rPr>
        <u/>
        <sz val="10.5"/>
        <color theme="10"/>
        <rFont val="Calibri"/>
        <family val="2"/>
      </rPr>
      <t>http://www.sunoceans.com</t>
    </r>
  </si>
  <si>
    <t/>
    <r>
      <rPr>
        <u/>
        <sz val="10.5"/>
        <color theme="10"/>
        <rFont val="Calibri"/>
        <family val="2"/>
      </rPr>
      <t xml:space="preserve">SEVEN OCEAN IMPEX (H K )</t>
    </r>
  </si>
  <si>
    <t/>
    <r>
      <rPr>
        <u/>
        <sz val="10.5"/>
        <color theme="10"/>
        <rFont val="Calibri"/>
        <family val="2"/>
      </rPr>
      <t>http://www.babatin.com</t>
    </r>
  </si>
  <si>
    <t/>
    <r>
      <rPr>
        <u/>
        <sz val="10.5"/>
        <color theme="10"/>
        <rFont val="Calibri"/>
        <family val="2"/>
      </rPr>
      <t>fahad@babatin.com</t>
    </r>
  </si>
  <si>
    <t/>
    <r>
      <rPr>
        <u/>
        <sz val="10.5"/>
        <color theme="10"/>
        <rFont val="Calibri"/>
        <family val="2"/>
      </rPr>
      <t xml:space="preserve">BABATIN FOR GIFTS</t>
    </r>
  </si>
  <si>
    <t/>
    <r>
      <rPr>
        <u/>
        <sz val="10.5"/>
        <color theme="10"/>
        <rFont val="Calibri"/>
        <family val="2"/>
      </rPr>
      <t>http://www.sajonia.com</t>
    </r>
  </si>
  <si>
    <t/>
    <r>
      <rPr>
        <u/>
        <sz val="10.5"/>
        <color theme="10"/>
        <rFont val="Calibri"/>
        <family val="2"/>
      </rPr>
      <t>sajonia@sajonia.com</t>
    </r>
  </si>
  <si>
    <t/>
    <r>
      <rPr>
        <u/>
        <sz val="10.5"/>
        <color theme="10"/>
        <rFont val="Calibri"/>
        <family val="2"/>
      </rPr>
      <t>SAJONIA</t>
    </r>
  </si>
  <si>
    <t/>
    <r>
      <rPr>
        <u/>
        <sz val="10.5"/>
        <color theme="10"/>
        <rFont val="Calibri"/>
        <family val="2"/>
      </rPr>
      <t>j.mistry@absamail.co.za</t>
    </r>
  </si>
  <si>
    <t/>
    <r>
      <rPr>
        <u/>
        <sz val="10.5"/>
        <color theme="10"/>
        <rFont val="Calibri"/>
        <family val="2"/>
      </rPr>
      <t xml:space="preserve">J MISTRY</t>
    </r>
  </si>
  <si>
    <t/>
    <r>
      <rPr>
        <u/>
        <sz val="10.5"/>
        <color theme="10"/>
        <rFont val="Calibri"/>
        <family val="2"/>
      </rPr>
      <t xml:space="preserve">AGGARWAL AGENCIES</t>
    </r>
  </si>
  <si>
    <t/>
    <r>
      <rPr>
        <u/>
        <sz val="10.5"/>
        <color theme="10"/>
        <rFont val="Calibri"/>
        <family val="2"/>
      </rPr>
      <t xml:space="preserve">UNITED TRADERS / BANGLADESH COMMODITIES</t>
    </r>
  </si>
  <si>
    <t/>
    <r>
      <rPr>
        <u/>
        <sz val="10.5"/>
        <color theme="10"/>
        <rFont val="Calibri"/>
        <family val="2"/>
      </rPr>
      <t>sscommodities@yahoo.com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</si>
  <si>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体育及旅游休闲用品,家用电器,建筑及装饰材料,玻璃工艺品,箱包,钟表眼镜,鞋,食品,餐厨用具</t>
    </r>
  </si>
  <si>
    <t/>
    <r>
      <rPr>
        <u/>
        <sz val="10.5"/>
        <color theme="10"/>
        <rFont val="Calibri"/>
        <family val="2"/>
      </rPr>
      <t xml:space="preserve">SINTIT PLASTIC &amp; LEATHER INDUSTRIES</t>
    </r>
  </si>
  <si>
    <t/>
    <r>
      <rPr>
        <u/>
        <sz val="10.5"/>
        <color theme="10"/>
        <rFont val="Calibri"/>
        <family val="2"/>
      </rPr>
      <t xml:space="preserve">AKIBA SHOTEN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</si>
  <si>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体育及旅游休闲用品,医药保健品及医疗器械,家用电器,玩具,电子消费品及信息产品,礼品及赠品,餐厨用具</t>
    </r>
  </si>
  <si>
    <t/>
    <r>
      <rPr>
        <u/>
        <sz val="10.5"/>
        <color theme="10"/>
        <rFont val="Calibri"/>
        <family val="2"/>
      </rPr>
      <t>mpapa@.brainchildgroup.com</t>
    </r>
  </si>
  <si>
    <t/>
    <r>
      <rPr>
        <u/>
        <sz val="10.5"/>
        <color theme="10"/>
        <rFont val="Calibri"/>
        <family val="2"/>
      </rPr>
      <t>http://www.brainchildgroup.com</t>
    </r>
  </si>
  <si>
    <t/>
    <r>
      <rPr>
        <u/>
        <sz val="10.5"/>
        <color theme="10"/>
        <rFont val="Calibri"/>
        <family val="2"/>
      </rPr>
      <t xml:space="preserve">BRAINCHILD GROUP</t>
    </r>
  </si>
  <si>
    <t/>
    <r>
      <rPr>
        <u/>
        <sz val="10.5"/>
        <color theme="10"/>
        <rFont val="Calibri"/>
        <family val="2"/>
      </rPr>
      <t>thomasirvine@aol.com</t>
    </r>
  </si>
  <si>
    <t/>
    <r>
      <rPr>
        <u/>
        <sz val="10.5"/>
        <color theme="10"/>
        <rFont val="Calibri"/>
        <family val="2"/>
      </rPr>
      <t xml:space="preserve">THE ALLIANCE GROUP INDUSTRIES</t>
    </r>
  </si>
  <si>
    <t/>
    <r>
      <rPr>
        <u/>
        <sz val="10.5"/>
        <color theme="10"/>
        <rFont val="Calibri"/>
        <family val="2"/>
      </rPr>
      <t>edward234432@yahoo.com.hk</t>
    </r>
  </si>
  <si>
    <t/>
    <r>
      <rPr>
        <u/>
        <sz val="10.5"/>
        <color theme="10"/>
        <rFont val="Calibri"/>
        <family val="2"/>
      </rPr>
      <t xml:space="preserve">DONGGUAN(QING XI)DECFAIR METAL &amp; PLASTIC FTY</t>
    </r>
  </si>
  <si>
    <t/>
    <r>
      <rPr>
        <u/>
        <sz val="10.5"/>
        <color theme="10"/>
        <rFont val="Calibri"/>
        <family val="2"/>
      </rPr>
      <t xml:space="preserve">PART-NEK YENI EKONOMI VE BILISIM TEKNOLOJILERI DANISMANLIGI ORGANIZASYON VE ULUSLARARSI TICARET LTD STI</t>
    </r>
  </si>
  <si>
    <t/>
    <r>
      <rPr>
        <u/>
        <sz val="10.5"/>
        <color theme="10"/>
        <rFont val="Calibri"/>
        <family val="2"/>
      </rPr>
      <t>ocakir@partnecglobal.com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</si>
  <si>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体育及旅游休闲用品,其他,家用纺织品,建筑及装饰材料,服装饰物及配件,汽车配件,玻璃工艺品,箱包,食品,餐厨用具</t>
    </r>
  </si>
  <si>
    <t/>
    <r>
      <rPr>
        <u/>
        <sz val="10.5"/>
        <color theme="10"/>
        <rFont val="Calibri"/>
        <family val="2"/>
      </rPr>
      <t>http://www.partnecglobal.com</t>
    </r>
  </si>
  <si>
    <t/>
    <r>
      <rPr>
        <u/>
        <sz val="10.5"/>
        <color theme="10"/>
        <rFont val="Calibri"/>
        <family val="2"/>
      </rPr>
      <t>http://www.2cln.com</t>
    </r>
  </si>
  <si>
    <t/>
    <r>
      <rPr>
        <u/>
        <sz val="10.5"/>
        <color theme="10"/>
        <rFont val="Calibri"/>
        <family val="2"/>
      </rPr>
      <t>biz@2cln.com</t>
    </r>
  </si>
  <si>
    <t/>
    <r>
      <rPr>
        <u/>
        <sz val="10.5"/>
        <color theme="10"/>
        <rFont val="Calibri"/>
        <family val="2"/>
      </rPr>
      <t xml:space="preserve">GENERAL UNITED</t>
    </r>
  </si>
  <si>
    <t/>
    <r>
      <rPr>
        <u/>
        <sz val="10.5"/>
        <color theme="10"/>
        <rFont val="Calibri"/>
        <family val="2"/>
      </rPr>
      <t xml:space="preserve">DAMMY GROUPS OF COMPANY INTERNATIONA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</si>
  <si>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五金,其他,医药保健品及医疗器械,家具,家用纺织品,服装饰物及配件,照明产品,玻璃工艺品,电子消费品及信息产品,餐厨用具</t>
    </r>
  </si>
  <si>
    <t/>
    <r>
      <rPr>
        <u/>
        <sz val="10.5"/>
        <color theme="10"/>
        <rFont val="Calibri"/>
        <family val="2"/>
      </rPr>
      <t>dammyb@hotmail.com</t>
    </r>
  </si>
  <si>
    <t/>
    <r>
      <rPr>
        <u/>
        <sz val="10.5"/>
        <color theme="10"/>
        <rFont val="Calibri"/>
        <family val="2"/>
      </rPr>
      <t xml:space="preserve">ORGANIZATION FOR ENERGY PLANNING OEP</t>
    </r>
  </si>
  <si>
    <t/>
    <r>
      <rPr>
        <u/>
        <sz val="10.5"/>
        <color theme="10"/>
        <rFont val="Calibri"/>
        <family val="2"/>
      </rPr>
      <t>kh_zahran_oep@yahoo.com</t>
    </r>
  </si>
  <si>
    <t/>
    <r>
      <rPr>
        <u/>
        <sz val="10.5"/>
        <color theme="10"/>
        <rFont val="Calibri"/>
        <family val="2"/>
      </rPr>
      <t>info@microtechniek.nl</t>
    </r>
  </si>
  <si>
    <t/>
    <r>
      <rPr>
        <u/>
        <sz val="10.5"/>
        <color theme="10"/>
        <rFont val="Calibri"/>
        <family val="2"/>
      </rPr>
      <t>http://www.microtechniek.nl</t>
    </r>
  </si>
  <si>
    <t/>
    <r>
      <rPr>
        <u/>
        <sz val="10.5"/>
        <color theme="10"/>
        <rFont val="Calibri"/>
        <family val="2"/>
      </rPr>
      <t>MICROTECHNIEK</t>
    </r>
  </si>
  <si>
    <t/>
    <r>
      <rPr>
        <u/>
        <sz val="10.5"/>
        <color theme="10"/>
        <rFont val="Calibri"/>
        <family val="2"/>
      </rPr>
      <t xml:space="preserve">BRODRENE DAHL</t>
    </r>
  </si>
  <si>
    <t/>
    <r>
      <rPr>
        <u/>
        <sz val="10.5"/>
        <color theme="10"/>
        <rFont val="Calibri"/>
        <family val="2"/>
      </rPr>
      <t>http://www.bd.dk</t>
    </r>
  </si>
  <si>
    <t/>
    <r>
      <rPr>
        <u/>
        <sz val="10.5"/>
        <color theme="10"/>
        <rFont val="Calibri"/>
        <family val="2"/>
      </rPr>
      <t>info@protempo.nl</t>
    </r>
  </si>
  <si>
    <t/>
    <r>
      <rPr>
        <u/>
        <sz val="10.5"/>
        <color theme="10"/>
        <rFont val="Calibri"/>
        <family val="2"/>
      </rPr>
      <t>http://www.protempo.nl</t>
    </r>
  </si>
  <si>
    <t/>
    <r>
      <rPr>
        <u/>
        <sz val="10.5"/>
        <color theme="10"/>
        <rFont val="Calibri"/>
        <family val="2"/>
      </rPr>
      <t>PROTEMPO</t>
    </r>
  </si>
  <si>
    <t/>
    <r>
      <rPr>
        <u/>
        <sz val="10.5"/>
        <color theme="10"/>
        <rFont val="Calibri"/>
        <family val="2"/>
      </rPr>
      <t>http://www.influxco.com.hk</t>
    </r>
  </si>
  <si>
    <t/>
    <r>
      <rPr>
        <u/>
        <sz val="10.5"/>
        <color theme="10"/>
        <rFont val="Calibri"/>
        <family val="2"/>
      </rPr>
      <t>info@influxco.com.hk</t>
    </r>
  </si>
  <si>
    <t/>
    <r>
      <rPr>
        <u/>
        <sz val="10.5"/>
        <color theme="10"/>
        <rFont val="Calibri"/>
        <family val="2"/>
      </rPr>
      <t xml:space="preserve">INFLUX BSUINESS DEVELOPMENT</t>
    </r>
  </si>
  <si>
    <t/>
    <r>
      <rPr>
        <u/>
        <sz val="10.5"/>
        <color theme="10"/>
        <rFont val="Calibri"/>
        <family val="2"/>
      </rPr>
      <t xml:space="preserve">ATL INTERNATIONAL</t>
    </r>
  </si>
  <si>
    <t/>
    <r>
      <rPr>
        <u/>
        <sz val="10.5"/>
        <color theme="10"/>
        <rFont val="Calibri"/>
        <family val="2"/>
      </rPr>
      <t>lihairong@eircom.net</t>
    </r>
  </si>
  <si>
    <t/>
    <r>
      <rPr>
        <u/>
        <sz val="10.5"/>
        <color theme="10"/>
        <rFont val="Calibri"/>
        <family val="2"/>
      </rPr>
      <t>http://www.atech.ie</t>
    </r>
  </si>
  <si>
    <t/>
    <r>
      <rPr>
        <u/>
        <sz val="10.5"/>
        <color theme="10"/>
        <rFont val="Calibri"/>
        <family val="2"/>
      </rPr>
      <t xml:space="preserve">BMF BESTECK UND METALLWAREN</t>
    </r>
  </si>
  <si>
    <t/>
    <r>
      <rPr>
        <u/>
        <sz val="10.5"/>
        <color theme="10"/>
        <rFont val="Calibri"/>
        <family val="2"/>
      </rPr>
      <t>http://www.bmfbestecke.de</t>
    </r>
  </si>
  <si>
    <t/>
    <r>
      <rPr>
        <u/>
        <sz val="10.5"/>
        <color theme="10"/>
        <rFont val="Calibri"/>
        <family val="2"/>
      </rPr>
      <t>graf@bmfbestecke.de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</si>
  <si>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体育及旅游休闲用品,其他,办公文具,医药保健品及医疗器械,家用电器,工具,服装饰物及配件,玩具,箱包,餐厨用具</t>
    </r>
  </si>
  <si>
    <t/>
    <r>
      <rPr>
        <u/>
        <sz val="10.5"/>
        <color theme="10"/>
        <rFont val="Calibri"/>
        <family val="2"/>
      </rPr>
      <t>pthanh677@hcm.vnn.vn</t>
    </r>
  </si>
  <si>
    <t/>
    <r>
      <rPr>
        <u/>
        <sz val="10.5"/>
        <color theme="10"/>
        <rFont val="Calibri"/>
        <family val="2"/>
      </rPr>
      <t xml:space="preserve">TAM MINH ANH</t>
    </r>
  </si>
  <si>
    <t/>
    <r>
      <rPr>
        <u/>
        <sz val="10.5"/>
        <color theme="10"/>
        <rFont val="Calibri"/>
        <family val="2"/>
      </rPr>
      <t xml:space="preserve">AL FARID</t>
    </r>
  </si>
  <si>
    <t/>
    <r>
      <rPr>
        <u/>
        <sz val="10.5"/>
        <color theme="10"/>
        <rFont val="Calibri"/>
        <family val="2"/>
      </rPr>
      <t>http://www.alfaridhospital.com</t>
    </r>
  </si>
  <si>
    <t/>
    <r>
      <rPr>
        <u/>
        <sz val="10.5"/>
        <color theme="10"/>
        <rFont val="Calibri"/>
        <family val="2"/>
      </rPr>
      <t>azemhbd@hotmail.com</t>
    </r>
  </si>
  <si>
    <t/>
    <r>
      <rPr>
        <u/>
        <sz val="10.5"/>
        <color theme="10"/>
        <rFont val="Calibri"/>
        <family val="2"/>
      </rPr>
      <t>http://www.housewares.org</t>
    </r>
  </si>
  <si>
    <t/>
    <r>
      <rPr>
        <u/>
        <sz val="10.5"/>
        <color theme="10"/>
        <rFont val="Calibri"/>
        <family val="2"/>
      </rPr>
      <t>plateriajack@prodigy.net.mx</t>
    </r>
  </si>
  <si>
    <t/>
    <r>
      <rPr>
        <u/>
        <sz val="10.5"/>
        <color theme="10"/>
        <rFont val="Calibri"/>
        <family val="2"/>
      </rPr>
      <t xml:space="preserve">PLATERIA POLANCO</t>
    </r>
  </si>
  <si>
    <t/>
    <r>
      <rPr>
        <u/>
        <sz val="10.5"/>
        <color theme="10"/>
        <rFont val="Calibri"/>
        <family val="2"/>
      </rPr>
      <t>uno097@hotmail.com</t>
    </r>
  </si>
  <si>
    <t/>
    <r>
      <rPr>
        <u/>
        <sz val="10.5"/>
        <color theme="10"/>
        <rFont val="Calibri"/>
        <family val="2"/>
      </rPr>
      <t xml:space="preserve">A-U CONSTRUCTION</t>
    </r>
  </si>
  <si>
    <t/>
    <r>
      <rPr>
        <u/>
        <sz val="10.5"/>
        <color theme="10"/>
        <rFont val="Calibri"/>
        <family val="2"/>
      </rPr>
      <t xml:space="preserve">PURVANKARA PROJECTS</t>
    </r>
  </si>
  <si>
    <t/>
    <r>
      <rPr>
        <u/>
        <sz val="10.5"/>
        <color theme="10"/>
        <rFont val="Calibri"/>
        <family val="2"/>
      </rPr>
      <t>http://www.puravankara.com</t>
    </r>
  </si>
  <si>
    <t/>
    <r>
      <rPr>
        <u/>
        <sz val="10.5"/>
        <color theme="10"/>
        <rFont val="Calibri"/>
        <family val="2"/>
      </rPr>
      <t>nitin@puravankara.com</t>
    </r>
  </si>
  <si>
    <t/>
    <r>
      <rPr>
        <u/>
        <sz val="10.5"/>
        <color theme="10"/>
        <rFont val="Calibri"/>
        <family val="2"/>
      </rPr>
      <t xml:space="preserve">MALROY PRODUCTS (DUDLEY)LTD</t>
    </r>
  </si>
  <si>
    <t/>
    <r>
      <rPr>
        <u/>
        <sz val="10.5"/>
        <color theme="10"/>
        <rFont val="Calibri"/>
        <family val="2"/>
      </rPr>
      <t>mhadley@malroyco.freeserve.co.uk</t>
    </r>
  </si>
  <si>
    <t/>
    <r>
      <rPr>
        <u/>
        <sz val="10.5"/>
        <color theme="10"/>
        <rFont val="Calibri"/>
        <family val="2"/>
      </rPr>
      <t>http://www.malroy.co.uk</t>
    </r>
  </si>
  <si>
    <t/>
    <r>
      <rPr>
        <u/>
        <sz val="10.5"/>
        <color theme="10"/>
        <rFont val="Calibri"/>
        <family val="2"/>
      </rPr>
      <t xml:space="preserve">ALADDIN TRADING</t>
    </r>
  </si>
  <si>
    <t/>
    <r>
      <rPr>
        <u/>
        <sz val="10.5"/>
        <color theme="10"/>
        <rFont val="Calibri"/>
        <family val="2"/>
      </rPr>
      <t>http://www.stefani.com.au</t>
    </r>
  </si>
  <si>
    <t/>
    <r>
      <rPr>
        <u/>
        <sz val="10.5"/>
        <color theme="10"/>
        <rFont val="Calibri"/>
        <family val="2"/>
      </rPr>
      <t xml:space="preserve">STEFANI AUSTRALASIA</t>
    </r>
  </si>
  <si>
    <t/>
    <r>
      <rPr>
        <u/>
        <sz val="10.5"/>
        <color theme="10"/>
        <rFont val="Calibri"/>
        <family val="2"/>
      </rPr>
      <t>marcelo@stefani.com.au</t>
    </r>
  </si>
  <si>
    <t/>
    <r>
      <rPr>
        <u/>
        <sz val="10.5"/>
        <color theme="10"/>
        <rFont val="Calibri"/>
        <family val="2"/>
      </rPr>
      <t>chris@fuj.itronic.com</t>
    </r>
  </si>
  <si>
    <t/>
    <r>
      <rPr>
        <u/>
        <sz val="10.5"/>
        <color theme="10"/>
        <rFont val="Calibri"/>
        <family val="2"/>
      </rPr>
      <t xml:space="preserve">ALLWAY TRADING</t>
    </r>
  </si>
  <si>
    <t/>
    <r>
      <rPr>
        <u/>
        <sz val="10.5"/>
        <color theme="10"/>
        <rFont val="Calibri"/>
        <family val="2"/>
      </rPr>
      <t>http://www.fuj.itronic.com</t>
    </r>
  </si>
  <si>
    <t/>
    <r>
      <rPr>
        <u/>
        <sz val="10.5"/>
        <color theme="10"/>
        <rFont val="Calibri"/>
        <family val="2"/>
      </rPr>
      <t>chrisso@avard-industries.com.au</t>
    </r>
  </si>
  <si>
    <t/>
    <r>
      <rPr>
        <u/>
        <sz val="10.5"/>
        <color theme="10"/>
        <rFont val="Calibri"/>
        <family val="2"/>
      </rPr>
      <t xml:space="preserve">A VARD INDUSTRIES</t>
    </r>
  </si>
  <si>
    <t/>
    <r>
      <rPr>
        <u/>
        <sz val="10.5"/>
        <color theme="10"/>
        <rFont val="Calibri"/>
        <family val="2"/>
      </rPr>
      <t>http://www.avard-industries.com.au</t>
    </r>
  </si>
  <si>
    <t/>
    <r>
      <rPr>
        <u/>
        <sz val="10.5"/>
        <color theme="10"/>
        <rFont val="Calibri"/>
        <family val="2"/>
      </rPr>
      <t xml:space="preserve">OSAKI SHOTEN</t>
    </r>
  </si>
  <si>
    <t/>
    <r>
      <rPr>
        <u/>
        <sz val="10.5"/>
        <color theme="10"/>
        <rFont val="Calibri"/>
        <family val="2"/>
      </rPr>
      <t>http://www.sarantintl.com</t>
    </r>
  </si>
  <si>
    <t/>
    <r>
      <rPr>
        <u/>
        <sz val="10.5"/>
        <color theme="10"/>
        <rFont val="Calibri"/>
        <family val="2"/>
      </rPr>
      <t>sarant@public.qd.sd.cn</t>
    </r>
  </si>
  <si>
    <t/>
    <r>
      <rPr>
        <u/>
        <sz val="10.5"/>
        <color theme="10"/>
        <rFont val="Calibri"/>
        <family val="2"/>
      </rPr>
      <t xml:space="preserve">SARANT INTERNATIONAL COMMODITIES</t>
    </r>
  </si>
  <si>
    <t/>
    <r>
      <rPr>
        <u/>
        <sz val="10.5"/>
        <color theme="10"/>
        <rFont val="Calibri"/>
        <family val="2"/>
      </rPr>
      <t xml:space="preserve">ENU EICHI SHI</t>
    </r>
  </si>
  <si>
    <t/>
    <r>
      <rPr>
        <u/>
        <sz val="10.5"/>
        <color theme="10"/>
        <rFont val="Calibri"/>
        <family val="2"/>
      </rPr>
      <t>http://www.crest.ocn.ne.jp</t>
    </r>
  </si>
  <si>
    <t/>
    <r>
      <rPr>
        <u/>
        <sz val="10.5"/>
        <color theme="10"/>
        <rFont val="Calibri"/>
        <family val="2"/>
      </rPr>
      <t>monpal@crest.ocn.ne.jp</t>
    </r>
  </si>
  <si>
    <t/>
    <r>
      <rPr>
        <u/>
        <sz val="10.5"/>
        <color theme="10"/>
        <rFont val="Calibri"/>
        <family val="2"/>
      </rPr>
      <t xml:space="preserve">ISHIZUKA GLASS</t>
    </r>
  </si>
  <si>
    <t/>
    <r>
      <rPr>
        <u/>
        <sz val="10.5"/>
        <color theme="10"/>
        <rFont val="Calibri"/>
        <family val="2"/>
      </rPr>
      <t>info@schneider.co</t>
    </r>
    <r>
      <t>.il</t>
    </r>
  </si>
  <si>
    <t/>
    <r>
      <rPr>
        <u/>
        <sz val="10.5"/>
        <color theme="10"/>
        <rFont val="Calibri"/>
        <family val="2"/>
      </rPr>
      <t>http://www.schneider.co.il</t>
    </r>
  </si>
  <si>
    <t/>
    <r>
      <rPr>
        <u/>
        <sz val="10.5"/>
        <color theme="10"/>
        <rFont val="Calibri"/>
        <family val="2"/>
      </rPr>
      <t xml:space="preserve">ALEXANDER SCHNEIDER</t>
    </r>
  </si>
  <si>
    <t/>
    <r>
      <rPr>
        <u/>
        <sz val="10.5"/>
        <color theme="10"/>
        <rFont val="Calibri"/>
        <family val="2"/>
      </rPr>
      <t>fohfohpl@singnet.com.sg</t>
    </r>
  </si>
  <si>
    <t/>
    <r>
      <rPr>
        <u/>
        <sz val="10.5"/>
        <color theme="10"/>
        <rFont val="Calibri"/>
        <family val="2"/>
      </rPr>
      <t xml:space="preserve">FOH FOH CO (PTE)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</si>
  <si>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五金,其他,家具,家居用品,家居装饰品,玻璃工艺品,节日用品,铁石装饰品及户外水疗设施,餐厨用具</t>
    </r>
  </si>
  <si>
    <t/>
    <r>
      <rPr>
        <u/>
        <sz val="10.5"/>
        <color theme="10"/>
        <rFont val="Calibri"/>
        <family val="2"/>
      </rPr>
      <t xml:space="preserve">CIT ARTECH</t>
    </r>
  </si>
  <si>
    <t/>
    <r>
      <rPr>
        <u/>
        <sz val="10.5"/>
        <color theme="10"/>
        <rFont val="Calibri"/>
        <family val="2"/>
      </rPr>
      <t>http://www.citartech.com</t>
    </r>
  </si>
  <si>
    <t/>
    <r>
      <rPr>
        <u/>
        <sz val="10.5"/>
        <color theme="10"/>
        <rFont val="Calibri"/>
        <family val="2"/>
      </rPr>
      <t>c.itart@sympatico.ca</t>
    </r>
  </si>
  <si>
    <t/>
    <r>
      <rPr>
        <u/>
        <sz val="10.5"/>
        <color theme="10"/>
        <rFont val="Calibri"/>
        <family val="2"/>
      </rPr>
      <t xml:space="preserve">RPC TEDECO GIZEH</t>
    </r>
  </si>
  <si>
    <t/>
    <r>
      <rPr>
        <u/>
        <sz val="10.5"/>
        <color theme="10"/>
        <rFont val="Calibri"/>
        <family val="2"/>
      </rPr>
      <t>http://www.rpc-tedeco-gizeh.com</t>
    </r>
  </si>
  <si>
    <t/>
    <r>
      <rPr>
        <u/>
        <sz val="10.5"/>
        <color theme="10"/>
        <rFont val="Calibri"/>
        <family val="2"/>
      </rPr>
      <t>http://www.ankitimpex.in</t>
    </r>
  </si>
  <si>
    <t/>
    <r>
      <rPr>
        <u/>
        <sz val="10.5"/>
        <color theme="10"/>
        <rFont val="Calibri"/>
        <family val="2"/>
      </rPr>
      <t>ankitgroup@vsnl.net</t>
    </r>
  </si>
  <si>
    <t/>
    <r>
      <rPr>
        <u/>
        <sz val="10.5"/>
        <color theme="10"/>
        <rFont val="Calibri"/>
        <family val="2"/>
      </rPr>
      <t xml:space="preserve">ANKIT IMPEX</t>
    </r>
  </si>
  <si>
    <t/>
    <r>
      <rPr>
        <u/>
        <sz val="10.5"/>
        <color theme="10"/>
        <rFont val="Calibri"/>
        <family val="2"/>
      </rPr>
      <t>http://www.alhamawiusa.com</t>
    </r>
  </si>
  <si>
    <t/>
    <r>
      <rPr>
        <u/>
        <sz val="10.5"/>
        <color theme="10"/>
        <rFont val="Calibri"/>
        <family val="2"/>
      </rPr>
      <t>AL-HAMWI</t>
    </r>
  </si>
  <si>
    <t/>
    <r>
      <rPr>
        <u/>
        <sz val="10.5"/>
        <color theme="10"/>
        <rFont val="Calibri"/>
        <family val="2"/>
      </rPr>
      <t>PLAYCORP</t>
    </r>
  </si>
  <si>
    <t/>
    <r>
      <rPr>
        <u/>
        <sz val="10.5"/>
        <color theme="10"/>
        <rFont val="Calibri"/>
        <family val="2"/>
      </rPr>
      <t>http://www.playcorp.com.au</t>
    </r>
  </si>
  <si>
    <t/>
    <r>
      <rPr>
        <u/>
        <sz val="10.5"/>
        <color theme="10"/>
        <rFont val="Calibri"/>
        <family val="2"/>
      </rPr>
      <t>ianp@playcorp.com.au</t>
    </r>
  </si>
  <si>
    <t/>
    <r>
      <rPr>
        <u/>
        <sz val="10.5"/>
        <color theme="10"/>
        <rFont val="Calibri"/>
        <family val="2"/>
      </rPr>
      <t>augchrisven@yahoo.com</t>
    </r>
  </si>
  <si>
    <t/>
    <r>
      <rPr>
        <u/>
        <sz val="10.5"/>
        <color theme="10"/>
        <rFont val="Calibri"/>
        <family val="2"/>
      </rPr>
      <t>CHRISS-VENTURES</t>
    </r>
  </si>
  <si>
    <t/>
    <r>
      <rPr>
        <u/>
        <sz val="10.5"/>
        <color theme="10"/>
        <rFont val="Calibri"/>
        <family val="2"/>
      </rPr>
      <t xml:space="preserve">MAJID STORE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</si>
  <si>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个人护理用具,医药保健品及医疗器械,家用电器,家用纺织品,工艺陶瓷,建筑及装饰材料,玻璃工艺品,餐厨用具</t>
    </r>
  </si>
  <si>
    <t/>
    <r>
      <rPr>
        <u/>
        <sz val="10.5"/>
        <color theme="10"/>
        <rFont val="Calibri"/>
        <family val="2"/>
      </rPr>
      <t>majidstore@zanlink.com</t>
    </r>
  </si>
  <si>
    <t/>
    <r>
      <rPr>
        <u/>
        <sz val="10.5"/>
        <color theme="10"/>
        <rFont val="Calibri"/>
        <family val="2"/>
      </rPr>
      <t>http://www.zanlink.com</t>
    </r>
  </si>
  <si>
    <t/>
    <r>
      <rPr>
        <u/>
        <sz val="10.5"/>
        <color theme="10"/>
        <rFont val="Calibri"/>
        <family val="2"/>
      </rPr>
      <t>http://www.larkspur.com.hk</t>
    </r>
  </si>
  <si>
    <t/>
    <r>
      <rPr>
        <u/>
        <sz val="10.5"/>
        <color theme="10"/>
        <rFont val="Calibri"/>
        <family val="2"/>
      </rPr>
      <t xml:space="preserve">LARKSPUR TRADING</t>
    </r>
  </si>
  <si>
    <t/>
    <r>
      <rPr>
        <u/>
        <sz val="10.5"/>
        <color theme="10"/>
        <rFont val="Calibri"/>
        <family val="2"/>
      </rPr>
      <t>eddie.trinh@larkspur.com.hk</t>
    </r>
  </si>
  <si>
    <t/>
    <r>
      <rPr>
        <u/>
        <sz val="10.5"/>
        <color theme="10"/>
        <rFont val="Calibri"/>
        <family val="2"/>
      </rPr>
      <t xml:space="preserve">MARRAKECH REAL ESTATE HOLDING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</si>
  <si>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个人护理用具,医药保健品及医疗器械,园林用品,家用电器,家用纺织品,工艺陶瓷,建筑及装饰材料,照明产品,玻璃工艺品,餐厨用具</t>
    </r>
  </si>
  <si>
    <t/>
    <r>
      <rPr>
        <u/>
        <sz val="10.5"/>
        <color theme="10"/>
        <rFont val="Calibri"/>
        <family val="2"/>
      </rPr>
      <t>and19642003@yahoo.com</t>
    </r>
  </si>
  <si>
    <t/>
    <r>
      <rPr>
        <u/>
        <sz val="10.5"/>
        <color theme="10"/>
        <rFont val="Calibri"/>
        <family val="2"/>
      </rPr>
      <t>http://www.mreh-marrakechimmobiler.com</t>
    </r>
  </si>
  <si>
    <t/>
    <r>
      <rPr>
        <u/>
        <sz val="10.5"/>
        <color theme="10"/>
        <rFont val="Calibri"/>
        <family val="2"/>
      </rPr>
      <t xml:space="preserve">PRASH TRADING</t>
    </r>
  </si>
  <si>
    <t/>
    <r>
      <rPr>
        <u/>
        <sz val="10.5"/>
        <color theme="10"/>
        <rFont val="Calibri"/>
        <family val="2"/>
      </rPr>
      <t>prash@bol.net.in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</si>
  <si>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体育及旅游休闲用品,家具,工艺陶瓷,玻璃工艺品,电子消费品及信息产品,箱包,餐厨用具</t>
    </r>
  </si>
  <si>
    <t/>
    <r>
      <rPr>
        <u/>
        <sz val="10.5"/>
        <color theme="10"/>
        <rFont val="Calibri"/>
        <family val="2"/>
      </rPr>
      <t>http://www.prashtrading.com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</si>
  <si>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五金,其他,化工产品,卫浴设备,大型机械及设备,家用电器,工艺陶瓷,汽车配件,照明产品,玻璃工艺品,电子消费品及信息产品,食品,餐厨用具</t>
    </r>
  </si>
  <si>
    <t/>
    <r>
      <rPr>
        <u/>
        <sz val="10.5"/>
        <color theme="10"/>
        <rFont val="Calibri"/>
        <family val="2"/>
      </rPr>
      <t>aqatchsport@eresmas.com</t>
    </r>
  </si>
  <si>
    <t/>
    <r>
      <rPr>
        <u/>
        <sz val="10.5"/>
        <color theme="10"/>
        <rFont val="Calibri"/>
        <family val="2"/>
      </rPr>
      <t>http://www.eresmas.com</t>
    </r>
  </si>
  <si>
    <t/>
    <r>
      <rPr>
        <u/>
        <sz val="10.5"/>
        <color theme="10"/>
        <rFont val="Calibri"/>
        <family val="2"/>
      </rPr>
      <t xml:space="preserve">ACTIVOS Y SUBASTAS</t>
    </r>
  </si>
  <si>
    <t/>
    <r>
      <rPr>
        <u/>
        <sz val="10.5"/>
        <color theme="10"/>
        <rFont val="Calibri"/>
        <family val="2"/>
      </rPr>
      <t>http://www.hsinkuang.com.hk</t>
    </r>
  </si>
  <si>
    <t/>
    <r>
      <rPr>
        <u/>
        <sz val="10.5"/>
        <color theme="10"/>
        <rFont val="Calibri"/>
        <family val="2"/>
      </rPr>
      <t xml:space="preserve">HSIN KUANG RESTAURANT</t>
    </r>
  </si>
  <si>
    <t/>
    <r>
      <rPr>
        <u/>
        <sz val="10.5"/>
        <color theme="10"/>
        <rFont val="Calibri"/>
        <family val="2"/>
      </rPr>
      <t>hsinkuang@hsinkuang.com.hk</t>
    </r>
  </si>
  <si>
    <t/>
    <r>
      <rPr>
        <u/>
        <sz val="10.5"/>
        <color theme="10"/>
        <rFont val="Calibri"/>
        <family val="2"/>
      </rPr>
      <t>ROELENS</t>
    </r>
  </si>
  <si>
    <t/>
    <r>
      <rPr>
        <u/>
        <sz val="10.5"/>
        <color theme="10"/>
        <rFont val="Calibri"/>
        <family val="2"/>
      </rPr>
      <t>info@roelens.com</t>
    </r>
  </si>
  <si>
    <t/>
    <r>
      <rPr>
        <u/>
        <sz val="10.5"/>
        <color theme="10"/>
        <rFont val="Calibri"/>
        <family val="2"/>
      </rPr>
      <t>http://www.roelens.com</t>
    </r>
  </si>
  <si>
    <t/>
    <r>
      <rPr>
        <u/>
        <sz val="10.5"/>
        <color theme="10"/>
        <rFont val="Calibri"/>
        <family val="2"/>
      </rPr>
      <t xml:space="preserve">BENELUX ABRASSIVES</t>
    </r>
  </si>
  <si>
    <t/>
    <r>
      <rPr>
        <u/>
        <sz val="10.5"/>
        <color theme="10"/>
        <rFont val="Calibri"/>
        <family val="2"/>
      </rPr>
      <t>http://www.bart.nl</t>
    </r>
  </si>
  <si>
    <t/>
    <r>
      <rPr>
        <u/>
        <sz val="10.5"/>
        <color theme="10"/>
        <rFont val="Calibri"/>
        <family val="2"/>
      </rPr>
      <t>flapdisc@bart.nl</t>
    </r>
  </si>
  <si>
    <t/>
    <r>
      <rPr>
        <u/>
        <sz val="10.5"/>
        <color theme="10"/>
        <rFont val="Calibri"/>
        <family val="2"/>
      </rPr>
      <t>maico@maico.com</t>
    </r>
  </si>
  <si>
    <t/>
    <r>
      <rPr>
        <u/>
        <sz val="10.5"/>
        <color theme="10"/>
        <rFont val="Calibri"/>
        <family val="2"/>
      </rPr>
      <t>MAICO</t>
    </r>
  </si>
  <si>
    <t/>
    <r>
      <rPr>
        <u/>
        <sz val="10.5"/>
        <color theme="10"/>
        <rFont val="Calibri"/>
        <family val="2"/>
      </rPr>
      <t>http://www.maico.com</t>
    </r>
  </si>
  <si>
    <t/>
    <r>
      <rPr>
        <u/>
        <sz val="10.5"/>
        <color theme="10"/>
        <rFont val="Calibri"/>
        <family val="2"/>
      </rPr>
      <t xml:space="preserve">PHILIPS ELECTRONICS IRELAND</t>
    </r>
  </si>
  <si>
    <t/>
    <r>
      <rPr>
        <u/>
        <sz val="10.5"/>
        <color theme="10"/>
        <rFont val="Calibri"/>
        <family val="2"/>
      </rPr>
      <t>http://www.philips.ie</t>
    </r>
  </si>
  <si>
    <t/>
    <r>
      <rPr>
        <u/>
        <sz val="10.5"/>
        <color theme="10"/>
        <rFont val="Calibri"/>
        <family val="2"/>
      </rPr>
      <t>toscanvetro.taviani@libero.it</t>
    </r>
  </si>
  <si>
    <t/>
    <r>
      <rPr>
        <u/>
        <sz val="10.5"/>
        <color theme="10"/>
        <rFont val="Calibri"/>
        <family val="2"/>
      </rPr>
      <t xml:space="preserve">F LLI TAVIANI</t>
    </r>
  </si>
  <si>
    <t/>
    <r>
      <rPr>
        <u/>
        <sz val="10.5"/>
        <color theme="10"/>
        <rFont val="Calibri"/>
        <family val="2"/>
      </rPr>
      <t xml:space="preserve">KINGBEAR S IN TL</t>
    </r>
  </si>
  <si>
    <t/>
    <r>
      <rPr>
        <u/>
        <sz val="10.5"/>
        <color theme="10"/>
        <rFont val="Calibri"/>
        <family val="2"/>
      </rPr>
      <t>kingbears@ms37.hinet.net</t>
    </r>
  </si>
  <si>
    <t/>
    <r>
      <rPr>
        <u/>
        <sz val="10.5"/>
        <color theme="10"/>
        <rFont val="Calibri"/>
        <family val="2"/>
      </rPr>
      <t xml:space="preserve">METRO UNITED GENERAL TRADING</t>
    </r>
  </si>
  <si>
    <t/>
    <r>
      <rPr>
        <u/>
        <sz val="10.5"/>
        <color theme="10"/>
        <rFont val="Calibri"/>
        <family val="2"/>
      </rPr>
      <t>mcmkuwait1@hotmail.com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</si>
  <si>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体育及旅游休闲用品,园林用品,家具,照明产品,玻璃工艺品,箱包,节日用品,鞋,餐厨用具</t>
    </r>
  </si>
  <si>
    <t/>
    <r>
      <rPr>
        <u/>
        <sz val="10.5"/>
        <color theme="10"/>
        <rFont val="Calibri"/>
        <family val="2"/>
      </rPr>
      <t>sales@directship.ca</t>
    </r>
  </si>
  <si>
    <t/>
    <r>
      <rPr>
        <u/>
        <sz val="10.5"/>
        <color theme="10"/>
        <rFont val="Calibri"/>
        <family val="2"/>
      </rPr>
      <t xml:space="preserve">DIRECT SHIP CA</t>
    </r>
  </si>
  <si>
    <t/>
    <r>
      <rPr>
        <u/>
        <sz val="10.5"/>
        <color theme="10"/>
        <rFont val="Calibri"/>
        <family val="2"/>
      </rPr>
      <t>http://www.directship.ca</t>
    </r>
  </si>
  <si>
    <t/>
    <r>
      <rPr>
        <u/>
        <sz val="10.5"/>
        <color theme="10"/>
        <rFont val="Calibri"/>
        <family val="2"/>
      </rPr>
      <t xml:space="preserve">FUJIWARA SHOJI</t>
    </r>
  </si>
  <si>
    <t/>
    <r>
      <rPr>
        <u/>
        <sz val="10.5"/>
        <color theme="10"/>
        <rFont val="Calibri"/>
        <family val="2"/>
      </rPr>
      <t>ronaldtse88@hotmail.com</t>
    </r>
  </si>
  <si>
    <t/>
    <r>
      <rPr>
        <u/>
        <sz val="10.5"/>
        <color theme="10"/>
        <rFont val="Calibri"/>
        <family val="2"/>
      </rPr>
      <t xml:space="preserve">C TSE &amp;</t>
    </r>
  </si>
  <si>
    <t/>
    <r>
      <rPr>
        <u/>
        <sz val="10.5"/>
        <color theme="10"/>
        <rFont val="Calibri"/>
        <family val="2"/>
      </rPr>
      <t xml:space="preserve">KEYDICI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</si>
  <si>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五金,体育及旅游休闲用品,医药保健品及医疗器械,园林用品,大型机械及设备,家用电器,家用纺织品,工具,服装饰物及配件,照明产品,玩具,箱包,节日用品,钟表眼镜,鞋,餐厨用具</t>
    </r>
  </si>
  <si>
    <t/>
    <r>
      <rPr>
        <u/>
        <sz val="10.5"/>
        <color theme="10"/>
        <rFont val="Calibri"/>
        <family val="2"/>
      </rPr>
      <t>keydici@hotmail.com</t>
    </r>
  </si>
  <si>
    <t/>
    <r>
      <rPr>
        <u/>
        <sz val="10.5"/>
        <color theme="10"/>
        <rFont val="Calibri"/>
        <family val="2"/>
      </rPr>
      <t xml:space="preserve">BMTC / HOME CENTER</t>
    </r>
  </si>
  <si>
    <t/>
    <r>
      <rPr>
        <u/>
        <sz val="10.5"/>
        <color theme="10"/>
        <rFont val="Calibri"/>
        <family val="2"/>
      </rPr>
      <t>ramzisolh@homecenter.com.sa</t>
    </r>
  </si>
  <si>
    <t/>
    <r>
      <rPr>
        <u/>
        <sz val="10.5"/>
        <color theme="10"/>
        <rFont val="Calibri"/>
        <family val="2"/>
      </rPr>
      <t>http://www.homecenter.com.sa</t>
    </r>
  </si>
  <si>
    <t/>
    <r>
      <rPr>
        <u/>
        <sz val="10.5"/>
        <color theme="10"/>
        <rFont val="Calibri"/>
        <family val="2"/>
      </rPr>
      <t>http://www.kaffekompaniet.se</t>
    </r>
  </si>
  <si>
    <t/>
    <r>
      <rPr>
        <u/>
        <sz val="10.5"/>
        <color theme="10"/>
        <rFont val="Calibri"/>
        <family val="2"/>
      </rPr>
      <t>KAFFEKOMPANIET</t>
    </r>
  </si>
  <si>
    <t/>
    <r>
      <rPr>
        <u/>
        <sz val="10.5"/>
        <color theme="10"/>
        <rFont val="Calibri"/>
        <family val="2"/>
      </rPr>
      <t>info@kaffekompaniet.se</t>
    </r>
  </si>
  <si>
    <t/>
    <r>
      <rPr>
        <u/>
        <sz val="10.5"/>
        <color theme="10"/>
        <rFont val="Calibri"/>
        <family val="2"/>
      </rPr>
      <t>http://www.kcfproducts.com</t>
    </r>
  </si>
  <si>
    <t/>
    <r>
      <rPr>
        <u/>
        <sz val="10.5"/>
        <color theme="10"/>
        <rFont val="Calibri"/>
        <family val="2"/>
      </rPr>
      <t xml:space="preserve">KCF PRODUCTS</t>
    </r>
  </si>
  <si>
    <t/>
    <r>
      <rPr>
        <u/>
        <sz val="10.5"/>
        <color theme="10"/>
        <rFont val="Calibri"/>
        <family val="2"/>
      </rPr>
      <t>info@kcfproducs.com</t>
    </r>
  </si>
  <si>
    <t/>
    <r>
      <rPr>
        <u/>
        <sz val="10.5"/>
        <color theme="10"/>
        <rFont val="Calibri"/>
        <family val="2"/>
      </rPr>
      <t xml:space="preserve">BIG ERIC S REST SUPPLIES</t>
    </r>
  </si>
  <si>
    <t/>
    <r>
      <rPr>
        <u/>
        <sz val="10.5"/>
        <color theme="10"/>
        <rFont val="Calibri"/>
        <family val="2"/>
      </rPr>
      <t>http://www.bigerics.ca</t>
    </r>
  </si>
  <si>
    <t/>
    <r>
      <rPr>
        <u/>
        <sz val="10.5"/>
        <color theme="10"/>
        <rFont val="Calibri"/>
        <family val="2"/>
      </rPr>
      <t>http://www.api.net.au</t>
    </r>
  </si>
  <si>
    <t/>
    <r>
      <rPr>
        <u/>
        <sz val="10.5"/>
        <color theme="10"/>
        <rFont val="Calibri"/>
        <family val="2"/>
      </rPr>
      <t>api.medical@api.net.au</t>
    </r>
  </si>
  <si>
    <t/>
    <r>
      <rPr>
        <u/>
        <sz val="10.5"/>
        <color theme="10"/>
        <rFont val="Calibri"/>
        <family val="2"/>
      </rPr>
      <t xml:space="preserve">API MEDICAL</t>
    </r>
  </si>
  <si>
    <t/>
    <r>
      <rPr>
        <u/>
        <sz val="10.5"/>
        <color theme="10"/>
        <rFont val="Calibri"/>
        <family val="2"/>
      </rPr>
      <t xml:space="preserve">ORIENTAL ENTERPRISE</t>
    </r>
  </si>
  <si>
    <t/>
    <r>
      <rPr>
        <u/>
        <sz val="10.5"/>
        <color theme="10"/>
        <rFont val="Calibri"/>
        <family val="2"/>
      </rPr>
      <t>yasuyo@oe-jp.com</t>
    </r>
  </si>
  <si>
    <t/>
    <r>
      <rPr>
        <u/>
        <sz val="10.5"/>
        <color theme="10"/>
        <rFont val="Calibri"/>
        <family val="2"/>
      </rPr>
      <t>http://www.oe-jp.com</t>
    </r>
  </si>
  <si>
    <t/>
    <r>
      <rPr>
        <u/>
        <sz val="10.5"/>
        <color theme="10"/>
        <rFont val="Calibri"/>
        <family val="2"/>
      </rPr>
      <t>TAMMELAMI</t>
    </r>
  </si>
  <si>
    <t/>
    <r>
      <rPr>
        <u/>
        <sz val="10.5"/>
        <color theme="10"/>
        <rFont val="Calibri"/>
        <family val="2"/>
      </rPr>
      <t>http://www.hkltammela.fi</t>
    </r>
  </si>
  <si>
    <t/>
    <r>
      <rPr>
        <u/>
        <sz val="10.5"/>
        <color theme="10"/>
        <rFont val="Calibri"/>
        <family val="2"/>
      </rPr>
      <t>tammela@hkltammela.fi</t>
    </r>
  </si>
  <si>
    <t/>
    <r>
      <rPr>
        <u/>
        <sz val="10.5"/>
        <color theme="10"/>
        <rFont val="Calibri"/>
        <family val="2"/>
      </rPr>
      <t>claudia.huang@candlelight.co.uk</t>
    </r>
  </si>
  <si>
    <t/>
    <r>
      <rPr>
        <u/>
        <sz val="10.5"/>
        <color theme="10"/>
        <rFont val="Calibri"/>
        <family val="2"/>
      </rPr>
      <t>http://www.candlelight.co.uk</t>
    </r>
  </si>
  <si>
    <t/>
    <r>
      <rPr>
        <u/>
        <sz val="10.5"/>
        <color theme="10"/>
        <rFont val="Calibri"/>
        <family val="2"/>
      </rPr>
      <t xml:space="preserve">KIT KAT CASH &amp; CARRY</t>
    </r>
  </si>
  <si>
    <t/>
    <r>
      <rPr>
        <u/>
        <sz val="10.5"/>
        <color theme="10"/>
        <rFont val="Calibri"/>
        <family val="2"/>
      </rPr>
      <t>http://www.kitkat.co.za</t>
    </r>
  </si>
  <si>
    <t/>
    <r>
      <rPr>
        <u/>
        <sz val="10.5"/>
        <color theme="10"/>
        <rFont val="Calibri"/>
        <family val="2"/>
      </rPr>
      <t>ahmed@kitkat.co</t>
    </r>
    <r>
      <t>.za</t>
    </r>
  </si>
  <si>
    <t/>
    <r>
      <rPr>
        <u/>
        <sz val="10.5"/>
        <color theme="10"/>
        <rFont val="Calibri"/>
        <family val="2"/>
      </rPr>
      <t>eyuen2000@hotmail.com</t>
    </r>
  </si>
  <si>
    <t/>
    <r>
      <rPr>
        <u/>
        <sz val="10.5"/>
        <color theme="10"/>
        <rFont val="Calibri"/>
        <family val="2"/>
      </rPr>
      <t xml:space="preserve">JEUNE INTERNATIONAL</t>
    </r>
  </si>
  <si>
    <t/>
    <r>
      <rPr>
        <u/>
        <sz val="10.5"/>
        <color theme="10"/>
        <rFont val="Calibri"/>
        <family val="2"/>
      </rPr>
      <t xml:space="preserve">ROECHLING ENGINEERED PLASTICS</t>
    </r>
  </si>
  <si>
    <t/>
    <r>
      <rPr>
        <u/>
        <sz val="10.5"/>
        <color theme="10"/>
        <rFont val="Calibri"/>
        <family val="2"/>
      </rPr>
      <t>http://www.roechling.com</t>
    </r>
  </si>
  <si>
    <t/>
    <r>
      <rPr>
        <u/>
        <sz val="10.5"/>
        <color theme="10"/>
        <rFont val="Calibri"/>
        <family val="2"/>
      </rPr>
      <t>smjawad@edsamail.com.ph</t>
    </r>
  </si>
  <si>
    <t/>
    <r>
      <rPr>
        <u/>
        <sz val="10.5"/>
        <color theme="10"/>
        <rFont val="Calibri"/>
        <family val="2"/>
      </rPr>
      <t xml:space="preserve">BUKHARA CARPET CENTER</t>
    </r>
  </si>
  <si>
    <t/>
    <r>
      <rPr>
        <u/>
        <sz val="10.5"/>
        <color theme="10"/>
        <rFont val="Calibri"/>
        <family val="2"/>
      </rPr>
      <t xml:space="preserve">GHANDHARA TRADING</t>
    </r>
  </si>
  <si>
    <t/>
    <r>
      <rPr>
        <u/>
        <sz val="10.5"/>
        <color theme="10"/>
        <rFont val="Calibri"/>
        <family val="2"/>
      </rPr>
      <t>ghandhara_estate@hotmail.com</t>
    </r>
  </si>
  <si>
    <t/>
    <r>
      <rPr>
        <u/>
        <sz val="10.5"/>
        <color theme="10"/>
        <rFont val="Calibri"/>
        <family val="2"/>
      </rPr>
      <t>afshs@yahoo.com</t>
    </r>
  </si>
  <si>
    <t/>
    <r>
      <rPr>
        <u/>
        <sz val="10.5"/>
        <color theme="10"/>
        <rFont val="Calibri"/>
        <family val="2"/>
      </rPr>
      <t xml:space="preserve">ABDEL-FATTAH SHAKHSHIR STORES</t>
    </r>
  </si>
  <si>
    <t/>
    <r>
      <rPr>
        <u/>
        <sz val="10.5"/>
        <color theme="10"/>
        <rFont val="Calibri"/>
        <family val="2"/>
      </rPr>
      <t>http://www.jumbokorea.co.kr</t>
    </r>
  </si>
  <si>
    <t/>
    <r>
      <rPr>
        <u/>
        <sz val="10.5"/>
        <color theme="10"/>
        <rFont val="Calibri"/>
        <family val="2"/>
      </rPr>
      <t xml:space="preserve">KOREA HOME SHOPPING</t>
    </r>
  </si>
  <si>
    <t/>
    <r>
      <rPr>
        <u/>
        <sz val="10.5"/>
        <color theme="10"/>
        <rFont val="Calibri"/>
        <family val="2"/>
      </rPr>
      <t>msbss@unitel.co</t>
    </r>
    <r>
      <t>.kr</t>
    </r>
  </si>
  <si>
    <t/>
    <r>
      <rPr>
        <u/>
        <sz val="10.5"/>
        <color theme="10"/>
        <rFont val="Calibri"/>
        <family val="2"/>
      </rPr>
      <t>ssrathi@india.com</t>
    </r>
  </si>
  <si>
    <t/>
    <r>
      <rPr>
        <u/>
        <sz val="10.5"/>
        <color theme="10"/>
        <rFont val="Calibri"/>
        <family val="2"/>
      </rPr>
      <t xml:space="preserve">LATA ENGINEERING</t>
    </r>
  </si>
  <si>
    <t/>
    <r>
      <rPr>
        <u/>
        <sz val="10.5"/>
        <color theme="10"/>
        <rFont val="Calibri"/>
        <family val="2"/>
      </rPr>
      <t>m_farrell@browneco.com</t>
    </r>
  </si>
  <si>
    <t/>
    <r>
      <rPr>
        <u/>
        <sz val="10.5"/>
        <color theme="10"/>
        <rFont val="Calibri"/>
        <family val="2"/>
      </rPr>
      <t>http://www.browneco.com</t>
    </r>
  </si>
  <si>
    <t/>
    <r>
      <rPr>
        <u/>
        <sz val="10.5"/>
        <color theme="10"/>
        <rFont val="Calibri"/>
        <family val="2"/>
      </rPr>
      <t>billg@p3intl.com</t>
    </r>
  </si>
  <si>
    <t/>
    <r>
      <rPr>
        <u/>
        <sz val="10.5"/>
        <color theme="10"/>
        <rFont val="Calibri"/>
        <family val="2"/>
      </rPr>
      <t xml:space="preserve">P3 INTERNATIONAL</t>
    </r>
  </si>
  <si>
    <t/>
    <r>
      <rPr>
        <u/>
        <sz val="10.5"/>
        <color theme="10"/>
        <rFont val="Calibri"/>
        <family val="2"/>
      </rPr>
      <t>http://www.p3intl.com</t>
    </r>
  </si>
  <si>
    <t/>
    <r>
      <rPr>
        <u/>
        <sz val="10.5"/>
        <color theme="10"/>
        <rFont val="Calibri"/>
        <family val="2"/>
      </rPr>
      <t>COCOARIMA</t>
    </r>
  </si>
  <si>
    <t/>
    <r>
      <rPr>
        <u/>
        <sz val="10.5"/>
        <color theme="10"/>
        <rFont val="Calibri"/>
        <family val="2"/>
      </rPr>
      <t>omar@equal2.freeserve.co.uk</t>
    </r>
  </si>
  <si>
    <t/>
    <r>
      <rPr>
        <u/>
        <sz val="10.5"/>
        <color theme="10"/>
        <rFont val="Calibri"/>
        <family val="2"/>
      </rPr>
      <t>http://www.equal2.freeserve.co.uk</t>
    </r>
  </si>
  <si>
    <t/>
    <r>
      <rPr>
        <u/>
        <sz val="10.5"/>
        <color theme="10"/>
        <rFont val="Calibri"/>
        <family val="2"/>
      </rPr>
      <t xml:space="preserve">SANYO EJENSHI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</si>
  <si>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其他,办公文具,卫浴设备,园林用品,家具,建筑及装饰材料,箱包,食品,餐厨用具</t>
    </r>
  </si>
  <si>
    <t/>
    <r>
      <rPr>
        <u/>
        <sz val="10.5"/>
        <color theme="10"/>
        <rFont val="Calibri"/>
        <family val="2"/>
      </rPr>
      <t>acorrales@grupointeca.com</t>
    </r>
  </si>
  <si>
    <t/>
    <r>
      <rPr>
        <u/>
        <sz val="10.5"/>
        <color theme="10"/>
        <rFont val="Calibri"/>
        <family val="2"/>
      </rPr>
      <t>http://www.grupointeca.com</t>
    </r>
  </si>
  <si>
    <t/>
    <r>
      <rPr>
        <u/>
        <sz val="10.5"/>
        <color theme="10"/>
        <rFont val="Calibri"/>
        <family val="2"/>
      </rPr>
      <t xml:space="preserve">CERAMIC TILE</t>
    </r>
  </si>
  <si>
    <t/>
    <r>
      <rPr>
        <u/>
        <sz val="10.5"/>
        <color theme="10"/>
        <rFont val="Calibri"/>
        <family val="2"/>
      </rPr>
      <t>luccadev@sinatown.com</t>
    </r>
  </si>
  <si>
    <t/>
    <r>
      <rPr>
        <u/>
        <sz val="10.5"/>
        <color theme="10"/>
        <rFont val="Calibri"/>
        <family val="2"/>
      </rPr>
      <t xml:space="preserve">LUCCA DEVELOPMENT</t>
    </r>
  </si>
  <si>
    <t/>
    <r>
      <rPr>
        <u/>
        <sz val="10.5"/>
        <color theme="10"/>
        <rFont val="Calibri"/>
        <family val="2"/>
      </rPr>
      <t xml:space="preserve">FUTURE TECHNOLOGIES</t>
    </r>
  </si>
  <si>
    <t/>
    <r>
      <rPr>
        <u/>
        <sz val="10.5"/>
        <color theme="10"/>
        <rFont val="Calibri"/>
        <family val="2"/>
      </rPr>
      <t>fazsha@hotmail.com</t>
    </r>
  </si>
  <si>
    <t/>
    <r>
      <rPr>
        <u/>
        <sz val="10.5"/>
        <color theme="10"/>
        <rFont val="Calibri"/>
        <family val="2"/>
      </rPr>
      <t xml:space="preserve">TAHAR FOURATI IMPORT &amp; EXPORT</t>
    </r>
  </si>
  <si>
    <t/>
    <r>
      <rPr>
        <u/>
        <sz val="10.5"/>
        <color theme="10"/>
        <rFont val="Calibri"/>
        <family val="2"/>
      </rPr>
      <t>cht@planet.tn</t>
    </r>
  </si>
  <si>
    <t/>
    <r>
      <rPr>
        <u/>
        <sz val="10.5"/>
        <color theme="10"/>
        <rFont val="Calibri"/>
        <family val="2"/>
      </rPr>
      <t xml:space="preserve">CONSUMER ELECTRONICS TRADAING A S</t>
    </r>
  </si>
  <si>
    <t/>
    <r>
      <rPr>
        <u/>
        <sz val="10.5"/>
        <color theme="10"/>
        <rFont val="Calibri"/>
        <family val="2"/>
      </rPr>
      <t>rotor1@seznam.cz</t>
    </r>
  </si>
  <si>
    <t/>
    <r>
      <rPr>
        <u/>
        <sz val="10.5"/>
        <color theme="10"/>
        <rFont val="Calibri"/>
        <family val="2"/>
      </rPr>
      <t xml:space="preserve">LEESHIN HOUSEWARE</t>
    </r>
  </si>
  <si>
    <t/>
    <r>
      <rPr>
        <u/>
        <sz val="10.5"/>
        <color theme="10"/>
        <rFont val="Calibri"/>
        <family val="2"/>
      </rPr>
      <t>manneil@sinaman.com</t>
    </r>
  </si>
  <si>
    <t/>
    <r>
      <rPr>
        <u/>
        <sz val="10.5"/>
        <color theme="10"/>
        <rFont val="Calibri"/>
        <family val="2"/>
      </rPr>
      <t>post@ea.no</t>
    </r>
  </si>
  <si>
    <t/>
    <r>
      <rPr>
        <u/>
        <sz val="10.5"/>
        <color theme="10"/>
        <rFont val="Calibri"/>
        <family val="2"/>
      </rPr>
      <t>ELEKTRO-ARMATUR</t>
    </r>
  </si>
  <si>
    <t/>
    <r>
      <rPr>
        <u/>
        <sz val="10.5"/>
        <color theme="10"/>
        <rFont val="Calibri"/>
        <family val="2"/>
      </rPr>
      <t>http://www.ea.no</t>
    </r>
  </si>
  <si>
    <t/>
    <r>
      <rPr>
        <u/>
        <sz val="10.5"/>
        <color theme="10"/>
        <rFont val="Calibri"/>
        <family val="2"/>
      </rPr>
      <t>BONADI</t>
    </r>
  </si>
  <si>
    <t/>
    <r>
      <rPr>
        <u/>
        <sz val="10.5"/>
        <color theme="10"/>
        <rFont val="Calibri"/>
        <family val="2"/>
      </rPr>
      <t>n.kalas@home.nl</t>
    </r>
  </si>
  <si>
    <t/>
    <r>
      <rPr>
        <u/>
        <sz val="10.5"/>
        <color theme="10"/>
        <rFont val="Calibri"/>
        <family val="2"/>
      </rPr>
      <t>efilliard@cimplast.com</t>
    </r>
  </si>
  <si>
    <t/>
    <r>
      <rPr>
        <u/>
        <sz val="10.5"/>
        <color theme="10"/>
        <rFont val="Calibri"/>
        <family val="2"/>
      </rPr>
      <t xml:space="preserve">CIM PLASTIQUES</t>
    </r>
  </si>
  <si>
    <t/>
    <r>
      <rPr>
        <u/>
        <sz val="10.5"/>
        <color theme="10"/>
        <rFont val="Calibri"/>
        <family val="2"/>
      </rPr>
      <t>http://www.cimbaby.com</t>
    </r>
  </si>
  <si>
    <t/>
    <r>
      <rPr>
        <u/>
        <sz val="10.5"/>
        <color theme="10"/>
        <rFont val="Calibri"/>
        <family val="2"/>
      </rPr>
      <t xml:space="preserve">AMERICAN EXHIBITION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</si>
  <si>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五金,其他,医药保健品及医疗器械,家具,家居用品,家居装饰品,家用纺织品,照明产品,玩具,玻璃工艺品,箱包,食品,餐厨用具</t>
    </r>
  </si>
  <si>
    <t/>
    <r>
      <rPr>
        <u/>
        <sz val="10.5"/>
        <color theme="10"/>
        <rFont val="Calibri"/>
        <family val="2"/>
      </rPr>
      <t>lph08us@yahoo.com</t>
    </r>
  </si>
  <si>
    <t/>
    <r>
      <rPr>
        <u/>
        <sz val="10.5"/>
        <color theme="10"/>
        <rFont val="Calibri"/>
        <family val="2"/>
      </rPr>
      <t>http://www.garwick.corp.com.hk</t>
    </r>
  </si>
  <si>
    <t/>
    <r>
      <rPr>
        <u/>
        <sz val="10.5"/>
        <color theme="10"/>
        <rFont val="Calibri"/>
        <family val="2"/>
      </rPr>
      <t>lamlin@garwick.corp.com.hk</t>
    </r>
  </si>
  <si>
    <t/>
    <r>
      <rPr>
        <u/>
        <sz val="10.5"/>
        <color theme="10"/>
        <rFont val="Calibri"/>
        <family val="2"/>
      </rPr>
      <t xml:space="preserve">GARWICK ENTERPRISES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</si>
  <si>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五金,体育及旅游休闲用品,其他,卫浴设备,建筑及装饰材料,照明产品,餐厨用具</t>
    </r>
  </si>
  <si>
    <t/>
    <r>
      <rPr>
        <u/>
        <sz val="10.5"/>
        <color theme="10"/>
        <rFont val="Calibri"/>
        <family val="2"/>
      </rPr>
      <t>noblexp@gmail.com</t>
    </r>
  </si>
  <si>
    <t/>
    <r>
      <rPr>
        <u/>
        <sz val="10.5"/>
        <color theme="10"/>
        <rFont val="Calibri"/>
        <family val="2"/>
      </rPr>
      <t>http://www.noble-exports.com</t>
    </r>
  </si>
  <si>
    <t/>
    <r>
      <rPr>
        <u/>
        <sz val="10.5"/>
        <color theme="10"/>
        <rFont val="Calibri"/>
        <family val="2"/>
      </rPr>
      <t xml:space="preserve">NOBLE EXPORTS</t>
    </r>
  </si>
  <si>
    <t/>
    <r>
      <rPr>
        <u/>
        <sz val="10.5"/>
        <color theme="10"/>
        <rFont val="Calibri"/>
        <family val="2"/>
      </rPr>
      <t>BFTS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</si>
  <si>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五金,体育及旅游休闲用品,其他,办公文具,医药保健品及医疗器械,玩具,玻璃工艺品,电子消费品及信息产品,箱包,节日用品,鞋,餐厨用具</t>
    </r>
  </si>
  <si>
    <t/>
    <r>
      <rPr>
        <u/>
        <sz val="10.5"/>
        <color theme="10"/>
        <rFont val="Calibri"/>
        <family val="2"/>
      </rPr>
      <t>ronald.brons@hotmail.com</t>
    </r>
  </si>
  <si>
    <t/>
    <r>
      <rPr>
        <u/>
        <sz val="10.5"/>
        <color theme="10"/>
        <rFont val="Calibri"/>
        <family val="2"/>
      </rPr>
      <t xml:space="preserve">OYANAGI SANGYO</t>
    </r>
  </si>
  <si>
    <t/>
    <r>
      <rPr>
        <u/>
        <sz val="10.5"/>
        <color theme="10"/>
        <rFont val="Calibri"/>
        <family val="2"/>
      </rPr>
      <t>http://www.blchainrai.com</t>
    </r>
  </si>
  <si>
    <t/>
    <r>
      <rPr>
        <u/>
        <sz val="10.5"/>
        <color theme="10"/>
        <rFont val="Calibri"/>
        <family val="2"/>
      </rPr>
      <t xml:space="preserve">B L CHAINRAI &amp; CO (NIG)</t>
    </r>
  </si>
  <si>
    <t/>
    <r>
      <rPr>
        <u/>
        <sz val="10.5"/>
        <color theme="10"/>
        <rFont val="Calibri"/>
        <family val="2"/>
      </rPr>
      <t>j.itu@blchainrai.com</t>
    </r>
  </si>
  <si>
    <t/>
    <r>
      <rPr>
        <u/>
        <sz val="10.5"/>
        <color theme="10"/>
        <rFont val="Calibri"/>
        <family val="2"/>
      </rPr>
      <t xml:space="preserve">KOCH GMBH &amp;</t>
    </r>
  </si>
  <si>
    <t/>
    <r>
      <rPr>
        <u/>
        <sz val="10.5"/>
        <color theme="10"/>
        <rFont val="Calibri"/>
        <family val="2"/>
      </rPr>
      <t>http://www.koch-westerburg.de</t>
    </r>
  </si>
  <si>
    <t/>
    <r>
      <rPr>
        <u/>
        <sz val="10.5"/>
        <color theme="10"/>
        <rFont val="Calibri"/>
        <family val="2"/>
      </rPr>
      <t>info@koch-westerburg.de</t>
    </r>
  </si>
  <si>
    <t/>
    <r>
      <rPr>
        <u/>
        <sz val="10.5"/>
        <color theme="10"/>
        <rFont val="Calibri"/>
        <family val="2"/>
      </rPr>
      <t xml:space="preserve">ANAND GIFT</t>
    </r>
  </si>
  <si>
    <t/>
    <r>
      <rPr>
        <u/>
        <sz val="10.5"/>
        <color theme="10"/>
        <rFont val="Calibri"/>
        <family val="2"/>
      </rPr>
      <t xml:space="preserve">PICKMAN S A CERAMICA LA CARTUJA DE SEVILLA</t>
    </r>
  </si>
  <si>
    <t/>
    <r>
      <rPr>
        <u/>
        <sz val="10.5"/>
        <color theme="10"/>
        <rFont val="Calibri"/>
        <family val="2"/>
      </rPr>
      <t>http://www.uno.com.pl</t>
    </r>
  </si>
  <si>
    <t/>
    <r>
      <rPr>
        <u/>
        <sz val="10.5"/>
        <color theme="10"/>
        <rFont val="Calibri"/>
        <family val="2"/>
      </rPr>
      <t xml:space="preserve">AGENCJA HANDLOWA UNO S J</t>
    </r>
  </si>
  <si>
    <t/>
    <r>
      <rPr>
        <u/>
        <sz val="10.5"/>
        <color theme="10"/>
        <rFont val="Calibri"/>
        <family val="2"/>
      </rPr>
      <t>uno@uno.com.pl</t>
    </r>
  </si>
  <si>
    <t/>
    <r>
      <rPr>
        <u/>
        <sz val="10.5"/>
        <color theme="10"/>
        <rFont val="Calibri"/>
        <family val="2"/>
      </rPr>
      <t>http://www.fps.com.hk</t>
    </r>
  </si>
  <si>
    <t/>
    <r>
      <rPr>
        <u/>
        <sz val="10.5"/>
        <color theme="10"/>
        <rFont val="Calibri"/>
        <family val="2"/>
      </rPr>
      <t>garvin@fps.com.hk</t>
    </r>
  </si>
  <si>
    <t/>
    <r>
      <rPr>
        <u/>
        <sz val="10.5"/>
        <color theme="10"/>
        <rFont val="Calibri"/>
        <family val="2"/>
      </rPr>
      <t xml:space="preserve">FAMOUS PACIFIC SHIPPING (HK)</t>
    </r>
  </si>
  <si>
    <t/>
    <r>
      <rPr>
        <u/>
        <sz val="10.5"/>
        <color theme="10"/>
        <rFont val="Calibri"/>
        <family val="2"/>
      </rPr>
      <t>gerami@kuohan.com</t>
    </r>
  </si>
  <si>
    <t/>
    <r>
      <rPr>
        <u/>
        <sz val="10.5"/>
        <color theme="10"/>
        <rFont val="Calibri"/>
        <family val="2"/>
      </rPr>
      <t>KUOHAN</t>
    </r>
  </si>
  <si>
    <t/>
    <r>
      <rPr>
        <u/>
        <sz val="10.5"/>
        <color theme="10"/>
        <rFont val="Calibri"/>
        <family val="2"/>
      </rPr>
      <t>http://www.kuohan.com</t>
    </r>
  </si>
  <si>
    <t/>
    <r>
      <rPr>
        <u/>
        <sz val="10.5"/>
        <color theme="10"/>
        <rFont val="Calibri"/>
        <family val="2"/>
      </rPr>
      <t>http://www.citechco.net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</si>
  <si>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其他,办公文具,化工产品,卫浴设备,园林用品,大型机械及设备,家具,家居装饰品,家用纺织品,工具,工程机械,建筑及装饰材料,摩托车,服装饰物及配件,照明产品,玩具,玻璃工艺品,电子消费品及信息产品,电子电气产品,箱包,自行车,节日用品,鞋,食品,餐厨用具</t>
    </r>
  </si>
  <si>
    <t/>
    <r>
      <rPr>
        <u/>
        <sz val="10.5"/>
        <color theme="10"/>
        <rFont val="Calibri"/>
        <family val="2"/>
      </rPr>
      <t>abedcom@citechco.net</t>
    </r>
  </si>
  <si>
    <t/>
    <r>
      <rPr>
        <u/>
        <sz val="10.5"/>
        <color theme="10"/>
        <rFont val="Calibri"/>
        <family val="2"/>
      </rPr>
      <t>AFTEX</t>
    </r>
  </si>
  <si>
    <t/>
    <r>
      <rPr>
        <u/>
        <sz val="10.5"/>
        <color theme="10"/>
        <rFont val="Calibri"/>
        <family val="2"/>
      </rPr>
      <t xml:space="preserve">CHARTER INTERNATIONAL</t>
    </r>
  </si>
  <si>
    <t/>
    <r>
      <rPr>
        <u/>
        <sz val="10.5"/>
        <color theme="10"/>
        <rFont val="Calibri"/>
        <family val="2"/>
      </rPr>
      <t>winsomeha@hotmail.com</t>
    </r>
  </si>
  <si>
    <t/>
    <r>
      <rPr>
        <u/>
        <sz val="10.5"/>
        <color theme="10"/>
        <rFont val="Calibri"/>
        <family val="2"/>
      </rPr>
      <t xml:space="preserve">MUSASHINO KINZOKU KOGYOSHO</t>
    </r>
  </si>
  <si>
    <t/>
    <r>
      <rPr>
        <u/>
        <sz val="10.5"/>
        <color theme="10"/>
        <rFont val="Calibri"/>
        <family val="2"/>
      </rPr>
      <t xml:space="preserve">IPOH &amp; C</t>
    </r>
  </si>
  <si>
    <t/>
    <r>
      <rPr>
        <u/>
        <sz val="10.5"/>
        <color theme="10"/>
        <rFont val="Calibri"/>
        <family val="2"/>
      </rPr>
      <t>http://www.ipoh.it</t>
    </r>
  </si>
  <si>
    <t/>
    <r>
      <rPr>
        <u/>
        <sz val="10.5"/>
        <color theme="10"/>
        <rFont val="Calibri"/>
        <family val="2"/>
      </rPr>
      <t xml:space="preserve">IDEAS TO CREATIONS C0</t>
    </r>
  </si>
  <si>
    <t/>
    <r>
      <rPr>
        <u/>
        <sz val="10.5"/>
        <color theme="10"/>
        <rFont val="Calibri"/>
        <family val="2"/>
      </rPr>
      <t>taisei@empal.com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</si>
  <si>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个人护理用具,其他,家具,家居装饰品,服装饰物及配件,玻璃工艺品,食品,餐厨用具</t>
    </r>
  </si>
  <si>
    <t/>
    <r>
      <rPr>
        <u/>
        <sz val="10.5"/>
        <color theme="10"/>
        <rFont val="Calibri"/>
        <family val="2"/>
      </rPr>
      <t>ctroong@loxinfo.co</t>
    </r>
    <r>
      <t>.th</t>
    </r>
  </si>
  <si>
    <t/>
    <r>
      <rPr>
        <u/>
        <sz val="10.5"/>
        <color theme="10"/>
        <rFont val="Calibri"/>
        <family val="2"/>
      </rPr>
      <t xml:space="preserve">C THAI ROONG LTD PART</t>
    </r>
  </si>
  <si>
    <t/>
    <r>
      <rPr>
        <u/>
        <sz val="10.5"/>
        <color theme="10"/>
        <rFont val="Calibri"/>
        <family val="2"/>
      </rPr>
      <t>akhnaten3@yahoo.com</t>
    </r>
  </si>
  <si>
    <t/>
    <r>
      <rPr>
        <u/>
        <sz val="10.5"/>
        <color theme="10"/>
        <rFont val="Calibri"/>
        <family val="2"/>
      </rPr>
      <t xml:space="preserve">EBONY DEVELOPEMENT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</si>
  <si>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五金,体育及旅游休闲用品,其他,医药保健品及医疗器械,园林用品,家具,家居用品,家用纺织品,工艺陶瓷,建筑及装饰材料,玻璃工艺品,电子消费品及信息产品,箱包,鞋,食品,餐厨用具</t>
    </r>
  </si>
  <si>
    <t/>
    <r>
      <rPr>
        <u/>
        <sz val="10.5"/>
        <color theme="10"/>
        <rFont val="Calibri"/>
        <family val="2"/>
      </rPr>
      <t xml:space="preserve">ANCHOR EQUIPMENT</t>
    </r>
  </si>
  <si>
    <t/>
    <r>
      <rPr>
        <u/>
        <sz val="10.5"/>
        <color theme="10"/>
        <rFont val="Calibri"/>
        <family val="2"/>
      </rPr>
      <t>http://www.anchorequipment.com</t>
    </r>
  </si>
  <si>
    <t/>
    <r>
      <rPr>
        <u/>
        <sz val="10.5"/>
        <color theme="10"/>
        <rFont val="Calibri"/>
        <family val="2"/>
      </rPr>
      <t>art@allrightsales.com</t>
    </r>
  </si>
  <si>
    <t/>
    <r>
      <rPr>
        <u/>
        <sz val="10.5"/>
        <color theme="10"/>
        <rFont val="Calibri"/>
        <family val="2"/>
      </rPr>
      <t xml:space="preserve">ALL RIGHT SALES</t>
    </r>
  </si>
  <si>
    <t/>
    <r>
      <rPr>
        <u/>
        <sz val="10.5"/>
        <color theme="10"/>
        <rFont val="Calibri"/>
        <family val="2"/>
      </rPr>
      <t>http://www.allrightsales.com</t>
    </r>
  </si>
  <si>
    <t/>
    <r>
      <rPr>
        <u/>
        <sz val="10.5"/>
        <color theme="10"/>
        <rFont val="Calibri"/>
        <family val="2"/>
      </rPr>
      <t xml:space="preserve">BINTZ RESTAURANT</t>
    </r>
  </si>
  <si>
    <t/>
    <r>
      <rPr>
        <u/>
        <sz val="10.5"/>
        <color theme="10"/>
        <rFont val="Calibri"/>
        <family val="2"/>
      </rPr>
      <t>rbrown@bintzsupply.com</t>
    </r>
  </si>
  <si>
    <t/>
    <r>
      <rPr>
        <u/>
        <sz val="10.5"/>
        <color theme="10"/>
        <rFont val="Calibri"/>
        <family val="2"/>
      </rPr>
      <t>http://www.bintzsupply.com</t>
    </r>
  </si>
  <si>
    <t/>
    <r>
      <rPr>
        <u/>
        <sz val="10.5"/>
        <color theme="10"/>
        <rFont val="Calibri"/>
        <family val="2"/>
      </rPr>
      <t xml:space="preserve">PLATNER &amp; ALTER</t>
    </r>
  </si>
  <si>
    <t/>
    <r>
      <rPr>
        <u/>
        <sz val="10.5"/>
        <color theme="10"/>
        <rFont val="Calibri"/>
        <family val="2"/>
      </rPr>
      <t>pazarlama@bronzmobilya.com.tr</t>
    </r>
  </si>
  <si>
    <t/>
    <r>
      <rPr>
        <u/>
        <sz val="10.5"/>
        <color theme="10"/>
        <rFont val="Calibri"/>
        <family val="2"/>
      </rPr>
      <t xml:space="preserve">BRONZ MOB SAN VE TIC A S</t>
    </r>
  </si>
  <si>
    <t/>
    <r>
      <t xml:space="preserve">BRONZ </t>
    </r>
    <r>
      <rPr>
        <u/>
        <sz val="10.5"/>
        <color theme="10"/>
        <rFont val="Calibri"/>
        <family val="2"/>
      </rPr>
      <t>MOB.SAN.VE</t>
    </r>
    <r>
      <t xml:space="preserve"> TIC.A.S</t>
    </r>
  </si>
  <si>
    <t/>
    <r>
      <rPr>
        <u/>
        <sz val="10.5"/>
        <color theme="10"/>
        <rFont val="Calibri"/>
        <family val="2"/>
      </rPr>
      <t>http://www.bronzmobilya.com.tr</t>
    </r>
  </si>
  <si>
    <t/>
    <r>
      <rPr>
        <u/>
        <sz val="10.5"/>
        <color theme="10"/>
        <rFont val="Calibri"/>
        <family val="2"/>
      </rPr>
      <t>prince-elio-est@hotmail.com</t>
    </r>
  </si>
  <si>
    <t/>
    <r>
      <rPr>
        <u/>
        <sz val="10.5"/>
        <color theme="10"/>
        <rFont val="Calibri"/>
        <family val="2"/>
      </rPr>
      <t xml:space="preserve">PRINCE ELIO EST</t>
    </r>
  </si>
  <si>
    <t/>
    <r>
      <rPr>
        <u/>
        <sz val="10.5"/>
        <color theme="10"/>
        <rFont val="Calibri"/>
        <family val="2"/>
      </rPr>
      <t>http://www.saigonnet.vn</t>
    </r>
  </si>
  <si>
    <t/>
    <r>
      <rPr>
        <u/>
        <sz val="10.5"/>
        <color theme="10"/>
        <rFont val="Calibri"/>
        <family val="2"/>
      </rPr>
      <t xml:space="preserve">CONG TY CRYSTAL THANH PHO HO CHI MINH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</si>
  <si>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其他,大型机械及设备,家具,家居装饰品,家用电器,建筑及装饰材料,电子消费品及信息产品,餐厨用具</t>
    </r>
  </si>
  <si>
    <t/>
    <r>
      <rPr>
        <u/>
        <sz val="10.5"/>
        <color theme="10"/>
        <rFont val="Calibri"/>
        <family val="2"/>
      </rPr>
      <t>cnfcy@saigonnet.vn</t>
    </r>
  </si>
  <si>
    <t/>
    <r>
      <rPr>
        <u/>
        <sz val="10.5"/>
        <color theme="10"/>
        <rFont val="Calibri"/>
        <family val="2"/>
      </rPr>
      <t>http://www.rr.iij4u.or.jp</t>
    </r>
  </si>
  <si>
    <t/>
    <r>
      <rPr>
        <u/>
        <sz val="10.5"/>
        <color theme="10"/>
        <rFont val="Calibri"/>
        <family val="2"/>
      </rPr>
      <t xml:space="preserve">TARAVERA SHOJI</t>
    </r>
  </si>
  <si>
    <t/>
    <r>
      <rPr>
        <u/>
        <sz val="10.5"/>
        <color theme="10"/>
        <rFont val="Calibri"/>
        <family val="2"/>
      </rPr>
      <t>farmhous@rr.iij4u.or.jp</t>
    </r>
  </si>
  <si>
    <t/>
    <r>
      <rPr>
        <u/>
        <sz val="10.5"/>
        <color theme="10"/>
        <rFont val="Calibri"/>
        <family val="2"/>
      </rPr>
      <t>http://www.baseintltd.com</t>
    </r>
  </si>
  <si>
    <t/>
    <r>
      <rPr>
        <u/>
        <sz val="10.5"/>
        <color theme="10"/>
        <rFont val="Calibri"/>
        <family val="2"/>
      </rPr>
      <t xml:space="preserve">BASE INTERNATIONAL</t>
    </r>
  </si>
  <si>
    <t/>
    <r>
      <rPr>
        <u/>
        <sz val="10.5"/>
        <color theme="10"/>
        <rFont val="Calibri"/>
        <family val="2"/>
      </rPr>
      <t>shankar@baseintltd.com</t>
    </r>
  </si>
  <si>
    <t/>
    <r>
      <rPr>
        <u/>
        <sz val="10.5"/>
        <color theme="10"/>
        <rFont val="Calibri"/>
        <family val="2"/>
      </rPr>
      <t xml:space="preserve">EUROPEAN FLOWER DESIGN</t>
    </r>
  </si>
  <si>
    <t/>
    <r>
      <rPr>
        <u/>
        <sz val="10.5"/>
        <color theme="10"/>
        <rFont val="Calibri"/>
        <family val="2"/>
      </rPr>
      <t>horie@flower-goods.co</t>
    </r>
    <r>
      <t>.jp</t>
    </r>
  </si>
  <si>
    <t/>
    <r>
      <rPr>
        <u/>
        <sz val="10.5"/>
        <color theme="10"/>
        <rFont val="Calibri"/>
        <family val="2"/>
      </rPr>
      <t>http://www.flower-goods.co.jp</t>
    </r>
  </si>
  <si>
    <t/>
    <r>
      <rPr>
        <u/>
        <sz val="10.5"/>
        <color theme="10"/>
        <rFont val="Calibri"/>
        <family val="2"/>
      </rPr>
      <t>meifengco@163.com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</si>
  <si>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个人护理用具,五金,其他,医药保健品及医疗器械,工艺陶瓷,玻璃工艺品,餐厨用具</t>
    </r>
  </si>
  <si>
    <t/>
    <r>
      <rPr>
        <u/>
        <sz val="10.5"/>
        <color theme="10"/>
        <rFont val="Calibri"/>
        <family val="2"/>
      </rPr>
      <t xml:space="preserve">MEIFENG INDUSTRIAL (HK)</t>
    </r>
  </si>
  <si>
    <t/>
    <r>
      <rPr>
        <u/>
        <sz val="10.5"/>
        <color theme="10"/>
        <rFont val="Calibri"/>
        <family val="2"/>
      </rPr>
      <t>http://www.tec.cl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</si>
  <si>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化工产品,卫浴设备,大型机械及设备,家具,工具,服装饰物及配件,照明产品,箱包,鞋,餐厨用具</t>
    </r>
  </si>
  <si>
    <t/>
    <r>
      <rPr>
        <u/>
        <sz val="10.5"/>
        <color theme="10"/>
        <rFont val="Calibri"/>
        <family val="2"/>
      </rPr>
      <t xml:space="preserve">TEC HARSEIM</t>
    </r>
  </si>
  <si>
    <t/>
    <r>
      <rPr>
        <u/>
        <sz val="10.5"/>
        <color theme="10"/>
        <rFont val="Calibri"/>
        <family val="2"/>
      </rPr>
      <t xml:space="preserve">PACIFIC PRODUCTS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</si>
  <si>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体育及旅游休闲用品,其他,医药保健品及医疗器械,家具,家用电器,服装饰物及配件,玻璃工艺品,箱包,钟表眼镜,餐厨用具</t>
    </r>
  </si>
  <si>
    <t/>
    <r>
      <rPr>
        <u/>
        <sz val="10.5"/>
        <color theme="10"/>
        <rFont val="Calibri"/>
        <family val="2"/>
      </rPr>
      <t>http://www.advancedelectricscooters.com</t>
    </r>
  </si>
  <si>
    <t/>
    <r>
      <rPr>
        <u/>
        <sz val="10.5"/>
        <color theme="10"/>
        <rFont val="Calibri"/>
        <family val="2"/>
      </rPr>
      <t>www.sales@advancedelectricscooters.com</t>
    </r>
  </si>
  <si>
    <t/>
    <r>
      <rPr>
        <u/>
        <sz val="10.5"/>
        <color theme="10"/>
        <rFont val="Calibri"/>
        <family val="2"/>
      </rPr>
      <t xml:space="preserve">DEL MONTE FRESH PRODUCE ( HK )</t>
    </r>
  </si>
  <si>
    <t/>
    <r>
      <rPr>
        <u/>
        <sz val="10.5"/>
        <color theme="10"/>
        <rFont val="Calibri"/>
        <family val="2"/>
      </rPr>
      <t>fcheung@yahoo.com</t>
    </r>
  </si>
  <si>
    <t/>
    <r>
      <rPr>
        <u/>
        <sz val="10.5"/>
        <color theme="10"/>
        <rFont val="Calibri"/>
        <family val="2"/>
      </rPr>
      <t>http://www.lambertframe.com</t>
    </r>
  </si>
  <si>
    <t/>
    <r>
      <rPr>
        <u/>
        <sz val="10.5"/>
        <color theme="10"/>
        <rFont val="Calibri"/>
        <family val="2"/>
      </rPr>
      <t xml:space="preserve">LAMBERT OF ARKANSAS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</si>
  <si>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其他,家具,家居装饰品,家用纺织品,工艺陶瓷,玩具,玻璃工艺品,编织及藤铁工艺品,节日用品,钟表眼镜,餐厨用具</t>
    </r>
  </si>
  <si>
    <t/>
    <r>
      <rPr>
        <u/>
        <sz val="10.5"/>
        <color theme="10"/>
        <rFont val="Calibri"/>
        <family val="2"/>
      </rPr>
      <t>lambert@lambertframe.com</t>
    </r>
  </si>
  <si>
    <t/>
    <r>
      <rPr>
        <u/>
        <sz val="10.5"/>
        <color theme="10"/>
        <rFont val="Calibri"/>
        <family val="2"/>
      </rPr>
      <t>hgintlco@hugin.com.hk</t>
    </r>
  </si>
  <si>
    <t/>
    <r>
      <rPr>
        <u/>
        <sz val="10.5"/>
        <color theme="10"/>
        <rFont val="Calibri"/>
        <family val="2"/>
      </rPr>
      <t xml:space="preserve">HUGIN INTERNATIONAL</t>
    </r>
  </si>
  <si>
    <t/>
    <r>
      <rPr>
        <u/>
        <sz val="10.5"/>
        <color theme="10"/>
        <rFont val="Calibri"/>
        <family val="2"/>
      </rPr>
      <t>http://www.hugin.com.hk</t>
    </r>
  </si>
  <si>
    <t/>
    <r>
      <rPr>
        <u/>
        <sz val="10.5"/>
        <color theme="10"/>
        <rFont val="Calibri"/>
        <family val="2"/>
      </rPr>
      <t xml:space="preserve">FILZER ENTERPRISES</t>
    </r>
  </si>
  <si>
    <t/>
    <r>
      <rPr>
        <u/>
        <sz val="10.5"/>
        <color theme="10"/>
        <rFont val="Calibri"/>
        <family val="2"/>
      </rPr>
      <t>phil@filzer.com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</si>
  <si>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体育及旅游休闲用品,其他,办公文具,医药保健品及医疗器械,大型机械及设备,家具,家用电器,家用纺织品,工具,玩具,玻璃工艺品,箱包,餐厨用具</t>
    </r>
  </si>
  <si>
    <t/>
    <r>
      <rPr>
        <u/>
        <sz val="10.5"/>
        <color theme="10"/>
        <rFont val="Calibri"/>
        <family val="2"/>
      </rPr>
      <t>http://www.filzer.com</t>
    </r>
  </si>
  <si>
    <t/>
    <r>
      <rPr>
        <u/>
        <sz val="10.5"/>
        <color theme="10"/>
        <rFont val="Calibri"/>
        <family val="2"/>
      </rPr>
      <t xml:space="preserve">MAZZOCCHI A</t>
    </r>
  </si>
  <si>
    <t/>
    <r>
      <rPr>
        <u/>
        <sz val="10.5"/>
        <color theme="10"/>
        <rFont val="Calibri"/>
        <family val="2"/>
      </rPr>
      <t>http://www.mazzocchi.net</t>
    </r>
  </si>
  <si>
    <t/>
    <r>
      <rPr>
        <u/>
        <sz val="10.5"/>
        <color theme="10"/>
        <rFont val="Calibri"/>
        <family val="2"/>
      </rPr>
      <t>info5@mazzocchi.net</t>
    </r>
  </si>
  <si>
    <t/>
    <r>
      <rPr>
        <u/>
        <sz val="10.5"/>
        <color theme="10"/>
        <rFont val="Calibri"/>
        <family val="2"/>
      </rPr>
      <t xml:space="preserve">BRETAGNE INTERNATIONAL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</si>
  <si>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体育及旅游休闲用品,园林用品,电子消费品及信息产品,礼品及赠品,箱包,餐厨用具</t>
    </r>
  </si>
  <si>
    <t/>
    <r>
      <rPr>
        <u/>
        <sz val="10.5"/>
        <color theme="10"/>
        <rFont val="Calibri"/>
        <family val="2"/>
      </rPr>
      <t>f.lebris@bretagne-international.com</t>
    </r>
  </si>
  <si>
    <t/>
    <r>
      <rPr>
        <u/>
        <sz val="10.5"/>
        <color theme="10"/>
        <rFont val="Calibri"/>
        <family val="2"/>
      </rPr>
      <t>http://www.bretagne-international.com</t>
    </r>
  </si>
  <si>
    <t/>
    <r>
      <rPr>
        <u/>
        <sz val="10.5"/>
        <color theme="10"/>
        <rFont val="Calibri"/>
        <family val="2"/>
      </rPr>
      <t xml:space="preserve">COMPUTER PERIPHERALS</t>
    </r>
  </si>
  <si>
    <t/>
    <r>
      <rPr>
        <sz val="10.5"/>
        <color rgb="FF017AFF"/>
        <rFont val="Calibri"/>
        <family val="2"/>
      </rPr>
      <t>展開</t>
    </r>
    <r>
      <rPr>
        <sz val="10.5"/>
        <color rgb="FF333333"/>
        <rFont val="Calibri"/>
        <family val="2"/>
      </rPr>
      <t>其他,医药保健品及医疗器械,家具,家居用品,家居装饰品,家用电器,玩具,玻璃工艺品,电子消费品及信息产品,餐厨用具</t>
    </r>
  </si>
  <si>
    <t/>
    <r>
      <rPr>
        <u/>
        <sz val="10.5"/>
        <color theme="10"/>
        <rFont val="Calibri"/>
        <family val="2"/>
      </rPr>
      <t>annyipsw@hotmail.com</t>
    </r>
  </si>
  <si>
    <t/>
    <r>
      <rPr>
        <u/>
        <sz val="10.5"/>
        <color theme="10"/>
        <rFont val="Calibri"/>
        <family val="2"/>
      </rPr>
      <t xml:space="preserve">HANADATE SANGYO</t>
    </r>
  </si>
  <si>
    <t/>
    <r>
      <rPr>
        <u/>
        <sz val="10.5"/>
        <color theme="10"/>
        <rFont val="Calibri"/>
        <family val="2"/>
      </rPr>
      <t>yamagata@hanadate.co</t>
    </r>
    <r>
      <t>.jp</t>
    </r>
  </si>
  <si>
    <t/>
    <r>
      <rPr>
        <u/>
        <sz val="10.5"/>
        <color theme="10"/>
        <rFont val="Calibri"/>
        <family val="2"/>
      </rPr>
      <t>http://www.hanadate.co.jp</t>
    </r>
  </si>
  <si>
    <t/>
    <r>
      <rPr>
        <u/>
        <sz val="10.5"/>
        <color theme="10"/>
        <rFont val="Calibri"/>
        <family val="2"/>
      </rPr>
      <t xml:space="preserve">E C GROUPS</t>
    </r>
  </si>
  <si>
    <t/>
    <r>
      <rPr>
        <u/>
        <sz val="10.5"/>
        <color theme="10"/>
        <rFont val="Calibri"/>
        <family val="2"/>
      </rPr>
      <t>kevinteng@rogers.com</t>
    </r>
  </si>
  <si>
    <t/>
    <r>
      <rPr>
        <u/>
        <sz val="10.5"/>
        <color theme="10"/>
        <rFont val="Calibri"/>
        <family val="2"/>
      </rPr>
      <t xml:space="preserve">MORITA &amp;</t>
    </r>
  </si>
  <si>
    <t/>
    <r>
      <rPr>
        <u/>
        <sz val="10.5"/>
        <color theme="10"/>
        <rFont val="Calibri"/>
        <family val="2"/>
      </rPr>
      <t>http://www.e-bag-morita.com</t>
    </r>
  </si>
  <si>
    <t/>
    <r>
      <rPr>
        <u/>
        <sz val="10.5"/>
        <color theme="10"/>
        <rFont val="Calibri"/>
        <family val="2"/>
      </rPr>
      <t>moritaco@aol.com</t>
    </r>
  </si>
  <si>
    <t/>
    <r>
      <rPr>
        <u/>
        <sz val="10.5"/>
        <color theme="10"/>
        <rFont val="Calibri"/>
        <family val="2"/>
      </rPr>
      <t>brian.heminger@anchorhocking.com</t>
    </r>
  </si>
  <si>
    <t/>
    <r>
      <rPr>
        <u/>
        <sz val="10.5"/>
        <color theme="10"/>
        <rFont val="Calibri"/>
        <family val="2"/>
      </rPr>
      <t>http://www.anchorhocking.com</t>
    </r>
  </si>
  <si>
    <t/>
    <r>
      <rPr>
        <u/>
        <sz val="10.5"/>
        <color theme="10"/>
        <rFont val="Calibri"/>
        <family val="2"/>
      </rPr>
      <t xml:space="preserve">ANCHOR HOCKING</t>
    </r>
  </si>
  <si>
    <t/>
    <r>
      <rPr>
        <u/>
        <sz val="10.5"/>
        <color theme="10"/>
        <rFont val="Calibri"/>
        <family val="2"/>
      </rPr>
      <t>BIFURESUTO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</si>
</sst>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33333"/>
      <name val="Calibri"/>
      <family val="2"/>
      <scheme val="minor"/>
    </font>
    <font>
      <sz val="10.5"/>
      <color rgb="FF0A6A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AFAFA"/>
        <bgColor/>
      </patternFill>
    </fill>
    <fill>
      <patternFill patternType="solid">
        <fgColor rgb="FFFAFAFA"/>
        <bgColor/>
      </patternFill>
    </fill>
    <fill>
      <patternFill patternType="solid">
        <fgColor rgb="FFECE2FE"/>
        <bgColor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0F0F0"/>
      </bottom>
      <diagonal/>
    </border>
    <border>
      <left/>
      <right/>
      <top/>
      <bottom style="thin">
        <color rgb="FFF0F0F0"/>
      </bottom>
      <diagonal/>
    </border>
    <border>
      <left/>
      <right/>
      <top/>
      <bottom style="thin">
        <color rgb="FFF0F0F0"/>
      </bottom>
      <diagonal/>
    </border>
    <border>
      <left/>
      <right/>
      <top/>
      <bottom style="thin">
        <color rgb="FFF0F0F0"/>
      </bottom>
      <diagonal/>
    </border>
    <border>
      <left/>
      <right/>
      <top/>
      <bottom style="thin">
        <color rgb="FFF0F0F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true" applyFont="true" applyNumberFormat="false" applyProtection="false" borderId="4" fillId="2" fontId="3" numFmtId="0" xfId="0">
      <alignment horizontal="center" vertical="center" wrapText="true"/>
    </xf>
    <xf applyAlignment="true" applyBorder="false" applyFill="true" applyFont="true" applyNumberFormat="false" applyProtection="false" borderId="5" fillId="3" fontId="2" numFmtId="0" xfId="0">
      <alignment horizontal="center" vertical="center" wrapText="true"/>
    </xf>
    <xf applyAlignment="true" applyBorder="false" applyFill="true" applyFont="true" applyNumberFormat="false" applyProtection="false" borderId="6" fillId="4" fontId="4" numFmtId="0" xfId="0">
      <alignment horizontal="center" vertical="center" wrapText="true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mailto:garussi@yahoo.com" Type="http://schemas.openxmlformats.org/officeDocument/2006/relationships/hyperlink" TargetMode="External"></Relationship><Relationship Id="rId2" Target="http://www.cherubini.it" Type="http://schemas.openxmlformats.org/officeDocument/2006/relationships/hyperlink" TargetMode="External"></Relationship><Relationship Id="rId3" Target="javascript:;" Type="http://schemas.openxmlformats.org/officeDocument/2006/relationships/hyperlink" TargetMode="External"></Relationship><Relationship Id="rId4" Target="mailto:arxpress@shaw.ca" Type="http://schemas.openxmlformats.org/officeDocument/2006/relationships/hyperlink" TargetMode="External"></Relationship><Relationship Id="rId5" Target="javascript:;" Type="http://schemas.openxmlformats.org/officeDocument/2006/relationships/hyperlink" TargetMode="External"></Relationship><Relationship Id="rId6" Target="mailto:greendragon168@hotmail.com" Type="http://schemas.openxmlformats.org/officeDocument/2006/relationships/hyperlink" TargetMode="External"></Relationship><Relationship Id="rId7" Target="mailto:colin@knw.com.hk" Type="http://schemas.openxmlformats.org/officeDocument/2006/relationships/hyperlink" TargetMode="External"></Relationship><Relationship Id="rId8" Target="javascript:;" Type="http://schemas.openxmlformats.org/officeDocument/2006/relationships/hyperlink" TargetMode="External"></Relationship><Relationship Id="rId9" Target="http://www.laporcellanabianca.it" Type="http://schemas.openxmlformats.org/officeDocument/2006/relationships/hyperlink" TargetMode="External"></Relationship><Relationship Id="rId10" Target="mailto:bagfac@netvigator.cometvigator.com" Type="http://schemas.openxmlformats.org/officeDocument/2006/relationships/hyperlink" TargetMode="External"></Relationship><Relationship Id="rId11" Target="javascript:;" Type="http://schemas.openxmlformats.org/officeDocument/2006/relationships/hyperlink" TargetMode="External"></Relationship><Relationship Id="rId12" Target="javascript:;" Type="http://schemas.openxmlformats.org/officeDocument/2006/relationships/hyperlink" TargetMode="External"></Relationship><Relationship Id="rId13" Target="http://www.abho.dk" Type="http://schemas.openxmlformats.org/officeDocument/2006/relationships/hyperlink" TargetMode="External"></Relationship><Relationship Id="rId14" Target="mailto:yee122@juno.com" Type="http://schemas.openxmlformats.org/officeDocument/2006/relationships/hyperlink" TargetMode="External"></Relationship><Relationship Id="rId15" Target="javascript:;" Type="http://schemas.openxmlformats.org/officeDocument/2006/relationships/hyperlink" TargetMode="External"></Relationship><Relationship Id="rId16" Target="http://www.thepartystore.org" Type="http://schemas.openxmlformats.org/officeDocument/2006/relationships/hyperlink" TargetMode="External"></Relationship><Relationship Id="rId17" Target="http://www.creativehousewares.co.za" Type="http://schemas.openxmlformats.org/officeDocument/2006/relationships/hyperlink" TargetMode="External"></Relationship><Relationship Id="rId18" Target="http://www.hayzumcookware.com" Type="http://schemas.openxmlformats.org/officeDocument/2006/relationships/hyperlink" TargetMode="External"></Relationship><Relationship Id="rId19" Target="mailto:alkashgary@yahoo.com" Type="http://schemas.openxmlformats.org/officeDocument/2006/relationships/hyperlink" TargetMode="External"></Relationship><Relationship Id="rId20" Target="javascript:;" Type="http://schemas.openxmlformats.org/officeDocument/2006/relationships/hyperlink" TargetMode="External"></Relationship><Relationship Id="rId21" Target="javascript:;" Type="http://schemas.openxmlformats.org/officeDocument/2006/relationships/hyperlink" TargetMode="External"></Relationship><Relationship Id="rId22" Target="javascript:;" Type="http://schemas.openxmlformats.org/officeDocument/2006/relationships/hyperlink" TargetMode="External"></Relationship><Relationship Id="rId23" Target="javascript:;" Type="http://schemas.openxmlformats.org/officeDocument/2006/relationships/hyperlink" TargetMode="External"></Relationship><Relationship Id="rId24" Target="javascript:;" Type="http://schemas.openxmlformats.org/officeDocument/2006/relationships/hyperlink" TargetMode="External"></Relationship><Relationship Id="rId25" Target="mailto:eric@daka.com.hk" Type="http://schemas.openxmlformats.org/officeDocument/2006/relationships/hyperlink" TargetMode="External"></Relationship><Relationship Id="rId26" Target="javascript:;" Type="http://schemas.openxmlformats.org/officeDocument/2006/relationships/hyperlink" TargetMode="External"></Relationship><Relationship Id="rId27" Target="javascript:;" Type="http://schemas.openxmlformats.org/officeDocument/2006/relationships/hyperlink" TargetMode="External"></Relationship><Relationship Id="rId28" Target="javascript:;" Type="http://schemas.openxmlformats.org/officeDocument/2006/relationships/hyperlink" TargetMode="External"></Relationship><Relationship Id="rId29" Target="mailto:aromateknik@aromateknik.dk" Type="http://schemas.openxmlformats.org/officeDocument/2006/relationships/hyperlink" TargetMode="External"></Relationship><Relationship Id="rId30" Target="http://www.noguchi-ss.com" Type="http://schemas.openxmlformats.org/officeDocument/2006/relationships/hyperlink" TargetMode="External"></Relationship><Relationship Id="rId31" Target="javascript:;" Type="http://schemas.openxmlformats.org/officeDocument/2006/relationships/hyperlink" TargetMode="External"></Relationship><Relationship Id="rId32" Target="javascript:;" Type="http://schemas.openxmlformats.org/officeDocument/2006/relationships/hyperlink" TargetMode="External"></Relationship><Relationship Id="rId33" Target="http://www.tiffany.it" Type="http://schemas.openxmlformats.org/officeDocument/2006/relationships/hyperlink" TargetMode="External"></Relationship><Relationship Id="rId34" Target="http://www.ceraworld.co.jp" Type="http://schemas.openxmlformats.org/officeDocument/2006/relationships/hyperlink" TargetMode="External"></Relationship><Relationship Id="rId35" Target="mailto:tcburcher@hotmail.com" Type="http://schemas.openxmlformats.org/officeDocument/2006/relationships/hyperlink" TargetMode="External"></Relationship><Relationship Id="rId36" Target="http://www.benihana.com" Type="http://schemas.openxmlformats.org/officeDocument/2006/relationships/hyperlink" TargetMode="External"></Relationship><Relationship Id="rId37" Target="mailto:mdiabove@adi.net.com.uy" Type="http://schemas.openxmlformats.org/officeDocument/2006/relationships/hyperlink" TargetMode="External"></Relationship><Relationship Id="rId38" Target="javascript:;" Type="http://schemas.openxmlformats.org/officeDocument/2006/relationships/hyperlink" TargetMode="External"></Relationship><Relationship Id="rId39" Target="http://www.ilabkinna.se" Type="http://schemas.openxmlformats.org/officeDocument/2006/relationships/hyperlink" TargetMode="External"></Relationship><Relationship Id="rId40" Target="mailto:ramiro611@hotmail.com" Type="http://schemas.openxmlformats.org/officeDocument/2006/relationships/hyperlink" TargetMode="External"></Relationship><Relationship Id="rId41" Target="javascript:;" Type="http://schemas.openxmlformats.org/officeDocument/2006/relationships/hyperlink" TargetMode="External"></Relationship><Relationship Id="rId42" Target="mailto:niigatac@info-niigata.or.jp" Type="http://schemas.openxmlformats.org/officeDocument/2006/relationships/hyperlink" TargetMode="External"></Relationship><Relationship Id="rId43" Target="http://www.bonbinsonknife.com" Type="http://schemas.openxmlformats.org/officeDocument/2006/relationships/hyperlink" TargetMode="External"></Relationship><Relationship Id="rId44" Target="javascript:;" Type="http://schemas.openxmlformats.org/officeDocument/2006/relationships/hyperlink" TargetMode="External"></Relationship><Relationship Id="rId45" Target="mailto:mr55@erols.com" Type="http://schemas.openxmlformats.org/officeDocument/2006/relationships/hyperlink" TargetMode="External"></Relationship><Relationship Id="rId46" Target="mailto:mjkupp@worldnet.att.net" Type="http://schemas.openxmlformats.org/officeDocument/2006/relationships/hyperlink" TargetMode="External"></Relationship><Relationship Id="rId47" Target="javascript:;" Type="http://schemas.openxmlformats.org/officeDocument/2006/relationships/hyperlink" TargetMode="External"></Relationship><Relationship Id="rId48" Target="http://www.smg.sy" Type="http://schemas.openxmlformats.org/officeDocument/2006/relationships/hyperlink" TargetMode="External"></Relationship><Relationship Id="rId49" Target="javascript:;" Type="http://schemas.openxmlformats.org/officeDocument/2006/relationships/hyperlink" TargetMode="External"></Relationship><Relationship Id="rId50" Target="http://www.justgot2haveit.com" Type="http://schemas.openxmlformats.org/officeDocument/2006/relationships/hyperlink" TargetMode="External"></Relationship><Relationship Id="rId51" Target="mailto:shufong@shaw.ca" Type="http://schemas.openxmlformats.org/officeDocument/2006/relationships/hyperlink" TargetMode="External"></Relationship><Relationship Id="rId52" Target="javascript:;" Type="http://schemas.openxmlformats.org/officeDocument/2006/relationships/hyperlink" TargetMode="External"></Relationship><Relationship Id="rId53" Target="http://www.takari.com" Type="http://schemas.openxmlformats.org/officeDocument/2006/relationships/hyperlink" TargetMode="External"></Relationship><Relationship Id="rId54" Target="javascript:;" Type="http://schemas.openxmlformats.org/officeDocument/2006/relationships/hyperlink" TargetMode="External"></Relationship><Relationship Id="rId55" Target="javascript:;" Type="http://schemas.openxmlformats.org/officeDocument/2006/relationships/hyperlink" TargetMode="External"></Relationship><Relationship Id="rId56" Target="mailto:company@keycompany.cl" Type="http://schemas.openxmlformats.org/officeDocument/2006/relationships/hyperlink" TargetMode="External"></Relationship><Relationship Id="rId57" Target="javascript:;" Type="http://schemas.openxmlformats.org/officeDocument/2006/relationships/hyperlink" TargetMode="External"></Relationship><Relationship Id="rId58" Target="javascript:;" Type="http://schemas.openxmlformats.org/officeDocument/2006/relationships/hyperlink" TargetMode="External"></Relationship><Relationship Id="rId59" Target="mailto:qasar52@hotmail.com" Type="http://schemas.openxmlformats.org/officeDocument/2006/relationships/hyperlink" TargetMode="External"></Relationship><Relationship Id="rId60" Target="mailto:ember@po.jaring.my" Type="http://schemas.openxmlformats.org/officeDocument/2006/relationships/hyperlink" TargetMode="External"></Relationship><Relationship Id="rId61" Target="mailto:silcol@silviocolombo.it" Type="http://schemas.openxmlformats.org/officeDocument/2006/relationships/hyperlink" TargetMode="External"></Relationship><Relationship Id="rId62" Target="javascript:;" Type="http://schemas.openxmlformats.org/officeDocument/2006/relationships/hyperlink" TargetMode="External"></Relationship><Relationship Id="rId63" Target="javascript:;" Type="http://schemas.openxmlformats.org/officeDocument/2006/relationships/hyperlink" TargetMode="External"></Relationship><Relationship Id="rId64" Target="mailto:trisquar@ms12.hinet.net" Type="http://schemas.openxmlformats.org/officeDocument/2006/relationships/hyperlink" TargetMode="External"></Relationship><Relationship Id="rId65" Target="http://www.amazinshuz.co.za" Type="http://schemas.openxmlformats.org/officeDocument/2006/relationships/hyperlink" TargetMode="External"></Relationship><Relationship Id="rId66" Target="javascript:;" Type="http://schemas.openxmlformats.org/officeDocument/2006/relationships/hyperlink" TargetMode="External"></Relationship><Relationship Id="rId67" Target="mailto:skmbag@singnet.com.sg" Type="http://schemas.openxmlformats.org/officeDocument/2006/relationships/hyperlink" TargetMode="External"></Relationship><Relationship Id="rId68" Target="mailto:cadware@time.net.my" Type="http://schemas.openxmlformats.org/officeDocument/2006/relationships/hyperlink" TargetMode="External"></Relationship><Relationship Id="rId69" Target="javascript:;" Type="http://schemas.openxmlformats.org/officeDocument/2006/relationships/hyperlink" TargetMode="External"></Relationship><Relationship Id="rId70" Target="mailto:ivw18@pacific.net.hk" Type="http://schemas.openxmlformats.org/officeDocument/2006/relationships/hyperlink" TargetMode="External"></Relationship><Relationship Id="rId71" Target="http://www.scheie.no" Type="http://schemas.openxmlformats.org/officeDocument/2006/relationships/hyperlink" TargetMode="External"></Relationship><Relationship Id="rId72" Target="http://www.martinfoodequipment.com" Type="http://schemas.openxmlformats.org/officeDocument/2006/relationships/hyperlink" TargetMode="External"></Relationship><Relationship Id="rId73" Target="javascript:;" Type="http://schemas.openxmlformats.org/officeDocument/2006/relationships/hyperlink" TargetMode="External"></Relationship><Relationship Id="rId74" Target="mailto:rucheng42501@yahoo.com.cn" Type="http://schemas.openxmlformats.org/officeDocument/2006/relationships/hyperlink" TargetMode="External"></Relationship><Relationship Id="rId75" Target="javascript:;" Type="http://schemas.openxmlformats.org/officeDocument/2006/relationships/hyperlink" TargetMode="External"></Relationship><Relationship Id="rId76" Target="http://www.online.be" Type="http://schemas.openxmlformats.org/officeDocument/2006/relationships/hyperlink" TargetMode="External"></Relationship><Relationship Id="rId77" Target="javascript:;" Type="http://schemas.openxmlformats.org/officeDocument/2006/relationships/hyperlink" TargetMode="External"></Relationship><Relationship Id="rId78" Target="http://www.amig.es" Type="http://schemas.openxmlformats.org/officeDocument/2006/relationships/hyperlink" TargetMode="External"></Relationship><Relationship Id="rId79" Target="http://www.hinet.net" Type="http://schemas.openxmlformats.org/officeDocument/2006/relationships/hyperlink" TargetMode="External"></Relationship><Relationship Id="rId80" Target="javascript:;" Type="http://schemas.openxmlformats.org/officeDocument/2006/relationships/hyperlink" TargetMode="External"></Relationship><Relationship Id="rId81" Target="javascript:;" Type="http://schemas.openxmlformats.org/officeDocument/2006/relationships/hyperlink" TargetMode="External"></Relationship><Relationship Id="rId82" Target="mailto:info@homenoffice.com.pk" Type="http://schemas.openxmlformats.org/officeDocument/2006/relationships/hyperlink" TargetMode="External"></Relationship><Relationship Id="rId83" Target="javascript:;" Type="http://schemas.openxmlformats.org/officeDocument/2006/relationships/hyperlink" TargetMode="External"></Relationship><Relationship Id="rId84" Target="javascript:;" Type="http://schemas.openxmlformats.org/officeDocument/2006/relationships/hyperlink" TargetMode="External"></Relationship><Relationship Id="rId85" Target="javascript:;" Type="http://schemas.openxmlformats.org/officeDocument/2006/relationships/hyperlink" TargetMode="External"></Relationship><Relationship Id="rId86" Target="http://www.eeboo.com" Type="http://schemas.openxmlformats.org/officeDocument/2006/relationships/hyperlink" TargetMode="External"></Relationship><Relationship Id="rId87" Target="mailto:hoshi-pr@po.iijnet.or.jp" Type="http://schemas.openxmlformats.org/officeDocument/2006/relationships/hyperlink" TargetMode="External"></Relationship><Relationship Id="rId88" Target="http://www.dse.co.nz" Type="http://schemas.openxmlformats.org/officeDocument/2006/relationships/hyperlink" TargetMode="External"></Relationship><Relationship Id="rId89" Target="javascript:;" Type="http://schemas.openxmlformats.org/officeDocument/2006/relationships/hyperlink" TargetMode="External"></Relationship><Relationship Id="rId90" Target="javascript:;" Type="http://schemas.openxmlformats.org/officeDocument/2006/relationships/hyperlink" TargetMode="External"></Relationship><Relationship Id="rId91" Target="mailto:teresa_focusind@yahoo.com" Type="http://schemas.openxmlformats.org/officeDocument/2006/relationships/hyperlink" TargetMode="External"></Relationship><Relationship Id="rId92" Target="javascript:;" Type="http://schemas.openxmlformats.org/officeDocument/2006/relationships/hyperlink" TargetMode="External"></Relationship><Relationship Id="rId93" Target="javascript:;" Type="http://schemas.openxmlformats.org/officeDocument/2006/relationships/hyperlink" TargetMode="External"></Relationship><Relationship Id="rId94" Target="mailto:info@baumgarten-group.com" Type="http://schemas.openxmlformats.org/officeDocument/2006/relationships/hyperlink" TargetMode="External"></Relationship><Relationship Id="rId95" Target="http://www.globalzone.net.in" Type="http://schemas.openxmlformats.org/officeDocument/2006/relationships/hyperlink" TargetMode="External"></Relationship><Relationship Id="rId96" Target="http://www.mouldtec.de" Type="http://schemas.openxmlformats.org/officeDocument/2006/relationships/hyperlink" TargetMode="External"></Relationship><Relationship Id="rId97" Target="http://www.sunrise.co.jp" Type="http://schemas.openxmlformats.org/officeDocument/2006/relationships/hyperlink" TargetMode="External"></Relationship><Relationship Id="rId98" Target="javascript:;" Type="http://schemas.openxmlformats.org/officeDocument/2006/relationships/hyperlink" TargetMode="External"></Relationship><Relationship Id="rId99" Target="mailto:marketing@welltexshowerpro.com" Type="http://schemas.openxmlformats.org/officeDocument/2006/relationships/hyperlink" TargetMode="External"></Relationship><Relationship Id="rId100" Target="javascript:;" Type="http://schemas.openxmlformats.org/officeDocument/2006/relationships/hyperlink" TargetMode="External"></Relationship><Relationship Id="rId101" Target="mailto:utc7748@seed.net" Type="http://schemas.openxmlformats.org/officeDocument/2006/relationships/hyperlink" TargetMode="External"></Relationship><Relationship Id="rId102" Target="javascript:;" Type="http://schemas.openxmlformats.org/officeDocument/2006/relationships/hyperlink" TargetMode="External"></Relationship><Relationship Id="rId103" Target="javascript:;" Type="http://schemas.openxmlformats.org/officeDocument/2006/relationships/hyperlink" TargetMode="External"></Relationship><Relationship Id="rId104" Target="javascript:;" Type="http://schemas.openxmlformats.org/officeDocument/2006/relationships/hyperlink" TargetMode="External"></Relationship><Relationship Id="rId105" Target="mailto:c.ruediger@hudora.de" Type="http://schemas.openxmlformats.org/officeDocument/2006/relationships/hyperlink" TargetMode="External"></Relationship><Relationship Id="rId106" Target="javascript:;" Type="http://schemas.openxmlformats.org/officeDocument/2006/relationships/hyperlink" TargetMode="External"></Relationship><Relationship Id="rId107" Target="javascript:;" Type="http://schemas.openxmlformats.org/officeDocument/2006/relationships/hyperlink" TargetMode="External"></Relationship><Relationship Id="rId108" Target="mailto:selami_b@hotmail.com" Type="http://schemas.openxmlformats.org/officeDocument/2006/relationships/hyperlink" TargetMode="External"></Relationship><Relationship Id="rId109" Target="javascript:;" Type="http://schemas.openxmlformats.org/officeDocument/2006/relationships/hyperlink" TargetMode="External"></Relationship><Relationship Id="rId110" Target="mailto:panjeremy@hotmail.com" Type="http://schemas.openxmlformats.org/officeDocument/2006/relationships/hyperlink" TargetMode="External"></Relationship><Relationship Id="rId111" Target="http://www.frame-it2000.com" Type="http://schemas.openxmlformats.org/officeDocument/2006/relationships/hyperlink" TargetMode="External"></Relationship><Relationship Id="rId112" Target="http://www.sharich.com" Type="http://schemas.openxmlformats.org/officeDocument/2006/relationships/hyperlink" TargetMode="External"></Relationship><Relationship Id="rId113" Target="javascript:;" Type="http://schemas.openxmlformats.org/officeDocument/2006/relationships/hyperlink" TargetMode="External"></Relationship><Relationship Id="rId114" Target="mailto:buy@shopagift.com" Type="http://schemas.openxmlformats.org/officeDocument/2006/relationships/hyperlink" TargetMode="External"></Relationship><Relationship Id="rId115" Target="http://www.termoluxe.com.ua" Type="http://schemas.openxmlformats.org/officeDocument/2006/relationships/hyperlink" TargetMode="External"></Relationship><Relationship Id="rId116" Target="javascript:;" Type="http://schemas.openxmlformats.org/officeDocument/2006/relationships/hyperlink" TargetMode="External"></Relationship><Relationship Id="rId117" Target="mailto:tonyhealy7@optusnet.com.au" Type="http://schemas.openxmlformats.org/officeDocument/2006/relationships/hyperlink" TargetMode="External"></Relationship><Relationship Id="rId118" Target="http://www.trendcosupply.com" Type="http://schemas.openxmlformats.org/officeDocument/2006/relationships/hyperlink" TargetMode="External"></Relationship><Relationship Id="rId119" Target="http://www.horizondesigns.com" Type="http://schemas.openxmlformats.org/officeDocument/2006/relationships/hyperlink" TargetMode="External"></Relationship><Relationship Id="rId120" Target="http://www.lifenstyle.bh" Type="http://schemas.openxmlformats.org/officeDocument/2006/relationships/hyperlink" TargetMode="External"></Relationship><Relationship Id="rId121" Target="javascript:;" Type="http://schemas.openxmlformats.org/officeDocument/2006/relationships/hyperlink" TargetMode="External"></Relationship><Relationship Id="rId122" Target="mailto:rancho@cytanet.com.cy" Type="http://schemas.openxmlformats.org/officeDocument/2006/relationships/hyperlink" TargetMode="External"></Relationship><Relationship Id="rId123" Target="mailto:jar@ozemail.com.au" Type="http://schemas.openxmlformats.org/officeDocument/2006/relationships/hyperlink" TargetMode="External"></Relationship><Relationship Id="rId124" Target="mailto:happyvivianwong@yahoo.com.hk" Type="http://schemas.openxmlformats.org/officeDocument/2006/relationships/hyperlink" TargetMode="External"></Relationship><Relationship Id="rId125" Target="javascript:;" Type="http://schemas.openxmlformats.org/officeDocument/2006/relationships/hyperlink" TargetMode="External"></Relationship><Relationship Id="rId126" Target="mailto:lumberc@netvigator.com" Type="http://schemas.openxmlformats.org/officeDocument/2006/relationships/hyperlink" TargetMode="External"></Relationship><Relationship Id="rId127" Target="javascript:;" Type="http://schemas.openxmlformats.org/officeDocument/2006/relationships/hyperlink" TargetMode="External"></Relationship><Relationship Id="rId128" Target="http://www.challengeronline.com" Type="http://schemas.openxmlformats.org/officeDocument/2006/relationships/hyperlink" TargetMode="External"></Relationship><Relationship Id="rId129" Target="mailto:levbiksint@yahoo.com" Type="http://schemas.openxmlformats.org/officeDocument/2006/relationships/hyperlink" TargetMode="External"></Relationship><Relationship Id="rId130" Target="http://www.royalselangor.com" Type="http://schemas.openxmlformats.org/officeDocument/2006/relationships/hyperlink" TargetMode="External"></Relationship><Relationship Id="rId131" Target="javascript:;" Type="http://schemas.openxmlformats.org/officeDocument/2006/relationships/hyperlink" TargetMode="External"></Relationship><Relationship Id="rId132" Target="javascript:;" Type="http://schemas.openxmlformats.org/officeDocument/2006/relationships/hyperlink" TargetMode="External"></Relationship><Relationship Id="rId133" Target="mailto:info@laporcellanabianca.it" Type="http://schemas.openxmlformats.org/officeDocument/2006/relationships/hyperlink" TargetMode="External"></Relationship><Relationship Id="rId134" Target="mailto:info@americasfoodequipment.com" Type="http://schemas.openxmlformats.org/officeDocument/2006/relationships/hyperlink" TargetMode="External"></Relationship><Relationship Id="rId135" Target="mailto:ember@po.jaring.my" Type="http://schemas.openxmlformats.org/officeDocument/2006/relationships/hyperlink" TargetMode="External"></Relationship><Relationship Id="rId136" Target="http://www.euronova.si" Type="http://schemas.openxmlformats.org/officeDocument/2006/relationships/hyperlink" TargetMode="External"></Relationship><Relationship Id="rId137" Target="javascript:;" Type="http://schemas.openxmlformats.org/officeDocument/2006/relationships/hyperlink" TargetMode="External"></Relationship><Relationship Id="rId138" Target="javascript:;" Type="http://schemas.openxmlformats.org/officeDocument/2006/relationships/hyperlink" TargetMode="External"></Relationship><Relationship Id="rId139" Target="mailto:rmoudeh@yahoo.com" Type="http://schemas.openxmlformats.org/officeDocument/2006/relationships/hyperlink" TargetMode="External"></Relationship><Relationship Id="rId140" Target="javascript:;" Type="http://schemas.openxmlformats.org/officeDocument/2006/relationships/hyperlink" TargetMode="External"></Relationship><Relationship Id="rId141" Target="javascript:;" Type="http://schemas.openxmlformats.org/officeDocument/2006/relationships/hyperlink" TargetMode="External"></Relationship><Relationship Id="rId142" Target="mailto:cote.versailles@usa.net" Type="http://schemas.openxmlformats.org/officeDocument/2006/relationships/hyperlink" TargetMode="External"></Relationship><Relationship Id="rId143" Target="http://www.helamestarit.fi" Type="http://schemas.openxmlformats.org/officeDocument/2006/relationships/hyperlink" TargetMode="External"></Relationship><Relationship Id="rId144" Target="http://www.att.net.mx" Type="http://schemas.openxmlformats.org/officeDocument/2006/relationships/hyperlink" TargetMode="External"></Relationship><Relationship Id="rId145" Target="javascript:;" Type="http://schemas.openxmlformats.org/officeDocument/2006/relationships/hyperlink" TargetMode="External"></Relationship><Relationship Id="rId146" Target="javascript:;" Type="http://schemas.openxmlformats.org/officeDocument/2006/relationships/hyperlink" TargetMode="External"></Relationship><Relationship Id="rId147" Target="http://www.shopbrs.com" Type="http://schemas.openxmlformats.org/officeDocument/2006/relationships/hyperlink" TargetMode="External"></Relationship><Relationship Id="rId148" Target="javascript:;" Type="http://schemas.openxmlformats.org/officeDocument/2006/relationships/hyperlink" TargetMode="External"></Relationship><Relationship Id="rId149" Target="http://www.rayesimports.com" Type="http://schemas.openxmlformats.org/officeDocument/2006/relationships/hyperlink" TargetMode="External"></Relationship><Relationship Id="rId150" Target="http://www.morningt.com" Type="http://schemas.openxmlformats.org/officeDocument/2006/relationships/hyperlink" TargetMode="External"></Relationship><Relationship Id="rId151" Target="http://www.globalbeauty.com.br" Type="http://schemas.openxmlformats.org/officeDocument/2006/relationships/hyperlink" TargetMode="External"></Relationship><Relationship Id="rId152" Target="mailto:qie@tm.net.my" Type="http://schemas.openxmlformats.org/officeDocument/2006/relationships/hyperlink" TargetMode="External"></Relationship><Relationship Id="rId153" Target="mailto:boxstore@skynet.be" Type="http://schemas.openxmlformats.org/officeDocument/2006/relationships/hyperlink" TargetMode="External"></Relationship><Relationship Id="rId154" Target="javascript:;" Type="http://schemas.openxmlformats.org/officeDocument/2006/relationships/hyperlink" TargetMode="External"></Relationship><Relationship Id="rId155" Target="javascript:;" Type="http://schemas.openxmlformats.org/officeDocument/2006/relationships/hyperlink" TargetMode="External"></Relationship><Relationship Id="rId156" Target="http://www.kronenburg-handel.de" Type="http://schemas.openxmlformats.org/officeDocument/2006/relationships/hyperlink" TargetMode="External"></Relationship><Relationship Id="rId157" Target="javascript:;" Type="http://schemas.openxmlformats.org/officeDocument/2006/relationships/hyperlink" TargetMode="External"></Relationship><Relationship Id="rId158" Target="javascript:;" Type="http://schemas.openxmlformats.org/officeDocument/2006/relationships/hyperlink" TargetMode="External"></Relationship><Relationship Id="rId159" Target="http://www.midasimports.com" Type="http://schemas.openxmlformats.org/officeDocument/2006/relationships/hyperlink" TargetMode="External"></Relationship><Relationship Id="rId160" Target="http://www.sanclaudio.com" Type="http://schemas.openxmlformats.org/officeDocument/2006/relationships/hyperlink" TargetMode="External"></Relationship><Relationship Id="rId161" Target="javascript:;" Type="http://schemas.openxmlformats.org/officeDocument/2006/relationships/hyperlink" TargetMode="External"></Relationship><Relationship Id="rId162" Target="javascript:;" Type="http://schemas.openxmlformats.org/officeDocument/2006/relationships/hyperlink" TargetMode="External"></Relationship><Relationship Id="rId163" Target="javascript:;" Type="http://schemas.openxmlformats.org/officeDocument/2006/relationships/hyperlink" TargetMode="External"></Relationship><Relationship Id="rId164" Target="mailto:markson@luckyco.com" Type="http://schemas.openxmlformats.org/officeDocument/2006/relationships/hyperlink" TargetMode="External"></Relationship><Relationship Id="rId165" Target="javascript:;" Type="http://schemas.openxmlformats.org/officeDocument/2006/relationships/hyperlink" TargetMode="External"></Relationship><Relationship Id="rId166" Target="mailto:enor@culina.no" Type="http://schemas.openxmlformats.org/officeDocument/2006/relationships/hyperlink" TargetMode="External"></Relationship><Relationship Id="rId167" Target="javascript:;" Type="http://schemas.openxmlformats.org/officeDocument/2006/relationships/hyperlink" TargetMode="External"></Relationship><Relationship Id="rId168" Target="mailto:artalent@biznetvigator.com" Type="http://schemas.openxmlformats.org/officeDocument/2006/relationships/hyperlink" TargetMode="External"></Relationship><Relationship Id="rId169" Target="javascript:;" Type="http://schemas.openxmlformats.org/officeDocument/2006/relationships/hyperlink" TargetMode="External"></Relationship><Relationship Id="rId170" Target="mailto:rngfloral@attglobal.net" Type="http://schemas.openxmlformats.org/officeDocument/2006/relationships/hyperlink" TargetMode="External"></Relationship><Relationship Id="rId171" Target="javascript:;" Type="http://schemas.openxmlformats.org/officeDocument/2006/relationships/hyperlink" TargetMode="External"></Relationship><Relationship Id="rId172" Target="http://www.orion-rancal.co.il" Type="http://schemas.openxmlformats.org/officeDocument/2006/relationships/hyperlink" TargetMode="External"></Relationship><Relationship Id="rId173" Target="javascript:;" Type="http://schemas.openxmlformats.org/officeDocument/2006/relationships/hyperlink" TargetMode="External"></Relationship><Relationship Id="rId174" Target="mailto:ritachui@pacific.net.hk" Type="http://schemas.openxmlformats.org/officeDocument/2006/relationships/hyperlink" TargetMode="External"></Relationship><Relationship Id="rId175" Target="javascript:;" Type="http://schemas.openxmlformats.org/officeDocument/2006/relationships/hyperlink" TargetMode="External"></Relationship><Relationship Id="rId176" Target="mailto:nzhe@ihug.co.nz" Type="http://schemas.openxmlformats.org/officeDocument/2006/relationships/hyperlink" TargetMode="External"></Relationship><Relationship Id="rId177" Target="javascript:;" Type="http://schemas.openxmlformats.org/officeDocument/2006/relationships/hyperlink" TargetMode="External"></Relationship><Relationship Id="rId178" Target="javascript:;" Type="http://schemas.openxmlformats.org/officeDocument/2006/relationships/hyperlink" TargetMode="External"></Relationship><Relationship Id="rId179" Target="http://www.hibefree.com" Type="http://schemas.openxmlformats.org/officeDocument/2006/relationships/hyperlink" TargetMode="External"></Relationship><Relationship Id="rId180" Target="javascript:;" Type="http://schemas.openxmlformats.org/officeDocument/2006/relationships/hyperlink" TargetMode="External"></Relationship><Relationship Id="rId181" Target="javascript:;" Type="http://schemas.openxmlformats.org/officeDocument/2006/relationships/hyperlink" TargetMode="External"></Relationship><Relationship Id="rId182" Target="javascript:;" Type="http://schemas.openxmlformats.org/officeDocument/2006/relationships/hyperlink" TargetMode="External"></Relationship><Relationship Id="rId183" Target="javascript:;" Type="http://schemas.openxmlformats.org/officeDocument/2006/relationships/hyperlink" TargetMode="External"></Relationship><Relationship Id="rId184" Target="mailto:gpslide@tm.net.my" Type="http://schemas.openxmlformats.org/officeDocument/2006/relationships/hyperlink" TargetMode="External"></Relationship><Relationship Id="rId185" Target="javascript:;" Type="http://schemas.openxmlformats.org/officeDocument/2006/relationships/hyperlink" TargetMode="External"></Relationship><Relationship Id="rId186" Target="http://www.oggetti.co.jp" Type="http://schemas.openxmlformats.org/officeDocument/2006/relationships/hyperlink" TargetMode="External"></Relationship><Relationship Id="rId187" Target="mailto:taguchi@usmart-web.com" Type="http://schemas.openxmlformats.org/officeDocument/2006/relationships/hyperlink" TargetMode="External"></Relationship><Relationship Id="rId188" Target="mailto:ae-mexico@testritegroup.com" Type="http://schemas.openxmlformats.org/officeDocument/2006/relationships/hyperlink" TargetMode="External"></Relationship><Relationship Id="rId189" Target="mailto:axmedwali@hotmail.com" Type="http://schemas.openxmlformats.org/officeDocument/2006/relationships/hyperlink" TargetMode="External"></Relationship><Relationship Id="rId190" Target="http://www.pl.jaring.my" Type="http://schemas.openxmlformats.org/officeDocument/2006/relationships/hyperlink" TargetMode="External"></Relationship><Relationship Id="rId191" Target="http://www.ramesh.com" Type="http://schemas.openxmlformats.org/officeDocument/2006/relationships/hyperlink" TargetMode="External"></Relationship><Relationship Id="rId192" Target="http://www.norrby-tra.se" Type="http://schemas.openxmlformats.org/officeDocument/2006/relationships/hyperlink" TargetMode="External"></Relationship><Relationship Id="rId193" Target="http://www.sobelpu.be" Type="http://schemas.openxmlformats.org/officeDocument/2006/relationships/hyperlink" TargetMode="External"></Relationship><Relationship Id="rId194" Target="javascript:;" Type="http://schemas.openxmlformats.org/officeDocument/2006/relationships/hyperlink" TargetMode="External"></Relationship><Relationship Id="rId195" Target="mailto:siewkhentan@pd.jaring.my" Type="http://schemas.openxmlformats.org/officeDocument/2006/relationships/hyperlink" TargetMode="External"></Relationship><Relationship Id="rId196" Target="mailto:domus_kr@hanmail.net" Type="http://schemas.openxmlformats.org/officeDocument/2006/relationships/hyperlink" TargetMode="External"></Relationship><Relationship Id="rId197" Target="mailto:tommy@lch-bwl.com" Type="http://schemas.openxmlformats.org/officeDocument/2006/relationships/hyperlink" TargetMode="External"></Relationship><Relationship Id="rId198" Target="mailto:shivmetals@vsnl.com" Type="http://schemas.openxmlformats.org/officeDocument/2006/relationships/hyperlink" TargetMode="External"></Relationship><Relationship Id="rId199" Target="http://www.wanadoo.be" Type="http://schemas.openxmlformats.org/officeDocument/2006/relationships/hyperlink" TargetMode="External"></Relationship><Relationship Id="rId200" Target="http://www.kingswoodkitchen.com" Type="http://schemas.openxmlformats.org/officeDocument/2006/relationships/hyperlink" TargetMode="External"></Relationship><Relationship Id="rId201" Target="mailto:camsb@tm.net.my" Type="http://schemas.openxmlformats.org/officeDocument/2006/relationships/hyperlink" TargetMode="External"></Relationship><Relationship Id="rId202" Target="mailto:saleh90@batelco.com.bh" Type="http://schemas.openxmlformats.org/officeDocument/2006/relationships/hyperlink" TargetMode="External"></Relationship><Relationship Id="rId203" Target="javascript:;" Type="http://schemas.openxmlformats.org/officeDocument/2006/relationships/hyperlink" TargetMode="External"></Relationship><Relationship Id="rId204" Target="javascript:;" Type="http://schemas.openxmlformats.org/officeDocument/2006/relationships/hyperlink" TargetMode="External"></Relationship><Relationship Id="rId205" Target="javascript:;" Type="http://schemas.openxmlformats.org/officeDocument/2006/relationships/hyperlink" TargetMode="External"></Relationship><Relationship Id="rId206" Target="javascript:;" Type="http://schemas.openxmlformats.org/officeDocument/2006/relationships/hyperlink" TargetMode="External"></Relationship><Relationship Id="rId207" Target="javascript:;" Type="http://schemas.openxmlformats.org/officeDocument/2006/relationships/hyperlink" TargetMode="External"></Relationship><Relationship Id="rId208" Target="javascript:;" Type="http://schemas.openxmlformats.org/officeDocument/2006/relationships/hyperlink" TargetMode="External"></Relationship><Relationship Id="rId209" Target="mailto:amirmansourian@yahoo.com" Type="http://schemas.openxmlformats.org/officeDocument/2006/relationships/hyperlink" TargetMode="External"></Relationship><Relationship Id="rId210" Target="javascript:;" Type="http://schemas.openxmlformats.org/officeDocument/2006/relationships/hyperlink" TargetMode="External"></Relationship><Relationship Id="rId211" Target="mailto:apachoken@yahoo.fr" Type="http://schemas.openxmlformats.org/officeDocument/2006/relationships/hyperlink" TargetMode="External"></Relationship><Relationship Id="rId212" Target="javascript:;" Type="http://schemas.openxmlformats.org/officeDocument/2006/relationships/hyperlink" TargetMode="External"></Relationship><Relationship Id="rId213" Target="mailto:rku@fyns-kran.dk" Type="http://schemas.openxmlformats.org/officeDocument/2006/relationships/hyperlink" TargetMode="External"></Relationship><Relationship Id="rId214" Target="http://www.bourguignon.com" Type="http://schemas.openxmlformats.org/officeDocument/2006/relationships/hyperlink" TargetMode="External"></Relationship><Relationship Id="rId215" Target="http://www.seiei.com" Type="http://schemas.openxmlformats.org/officeDocument/2006/relationships/hyperlink" TargetMode="External"></Relationship><Relationship Id="rId216" Target="mailto:ploy.sri@zebra-head.com" Type="http://schemas.openxmlformats.org/officeDocument/2006/relationships/hyperlink" TargetMode="External"></Relationship><Relationship Id="rId217" Target="http://www.kleemann.de" Type="http://schemas.openxmlformats.org/officeDocument/2006/relationships/hyperlink" TargetMode="External"></Relationship><Relationship Id="rId218" Target="http://www.cascohome.com" Type="http://schemas.openxmlformats.org/officeDocument/2006/relationships/hyperlink" TargetMode="External"></Relationship><Relationship Id="rId219" Target="javascript:;" Type="http://schemas.openxmlformats.org/officeDocument/2006/relationships/hyperlink" TargetMode="External"></Relationship><Relationship Id="rId220" Target="http://www.amcorgroupusa.com" Type="http://schemas.openxmlformats.org/officeDocument/2006/relationships/hyperlink" TargetMode="External"></Relationship><Relationship Id="rId221" Target="javascript:;" Type="http://schemas.openxmlformats.org/officeDocument/2006/relationships/hyperlink" TargetMode="External"></Relationship><Relationship Id="rId222" Target="mailto:slogan@alphalink.com.au" Type="http://schemas.openxmlformats.org/officeDocument/2006/relationships/hyperlink" TargetMode="External"></Relationship><Relationship Id="rId223" Target="http://www.nigeria-consulate.org.hk" Type="http://schemas.openxmlformats.org/officeDocument/2006/relationships/hyperlink" TargetMode="External"></Relationship><Relationship Id="rId224" Target="mailto:farl.aphesteguy@free.fr" Type="http://schemas.openxmlformats.org/officeDocument/2006/relationships/hyperlink" TargetMode="External"></Relationship><Relationship Id="rId225" Target="mailto:purchasing@johnsonrose.ca" Type="http://schemas.openxmlformats.org/officeDocument/2006/relationships/hyperlink" TargetMode="External"></Relationship><Relationship Id="rId226" Target="http://www.astoria.tm.fr" Type="http://schemas.openxmlformats.org/officeDocument/2006/relationships/hyperlink" TargetMode="External"></Relationship><Relationship Id="rId227" Target="mailto:a.sasaya@eos.ocn.ne.jp" Type="http://schemas.openxmlformats.org/officeDocument/2006/relationships/hyperlink" TargetMode="External"></Relationship><Relationship Id="rId228" Target="http://www.alkema.nl" Type="http://schemas.openxmlformats.org/officeDocument/2006/relationships/hyperlink" TargetMode="External"></Relationship><Relationship Id="rId229" Target="javascript:;" Type="http://schemas.openxmlformats.org/officeDocument/2006/relationships/hyperlink" TargetMode="External"></Relationship><Relationship Id="rId230" Target="mailto:info@bender.nl" Type="http://schemas.openxmlformats.org/officeDocument/2006/relationships/hyperlink" TargetMode="External"></Relationship><Relationship Id="rId231" Target="http://www.contacto.co.uk" Type="http://schemas.openxmlformats.org/officeDocument/2006/relationships/hyperlink" TargetMode="External"></Relationship><Relationship Id="rId232" Target="http://www.top-kitchen.com" Type="http://schemas.openxmlformats.org/officeDocument/2006/relationships/hyperlink" TargetMode="External"></Relationship><Relationship Id="rId233" Target="javascript:;" Type="http://schemas.openxmlformats.org/officeDocument/2006/relationships/hyperlink" TargetMode="External"></Relationship><Relationship Id="rId234" Target="javascript:;" Type="http://schemas.openxmlformats.org/officeDocument/2006/relationships/hyperlink" TargetMode="External"></Relationship><Relationship Id="rId235" Target="javascript:;" Type="http://schemas.openxmlformats.org/officeDocument/2006/relationships/hyperlink" TargetMode="External"></Relationship><Relationship Id="rId236" Target="mailto:talpan_corp@yahoo.com" Type="http://schemas.openxmlformats.org/officeDocument/2006/relationships/hyperlink" TargetMode="External"></Relationship><Relationship Id="rId237" Target="http://www.atgroupasia.com" Type="http://schemas.openxmlformats.org/officeDocument/2006/relationships/hyperlink" TargetMode="External"></Relationship><Relationship Id="rId238" Target="javascript:;" Type="http://schemas.openxmlformats.org/officeDocument/2006/relationships/hyperlink" TargetMode="External"></Relationship><Relationship Id="rId239" Target="javascript:;" Type="http://schemas.openxmlformats.org/officeDocument/2006/relationships/hyperlink" TargetMode="External"></Relationship><Relationship Id="rId240" Target="http://www.lander.ee" Type="http://schemas.openxmlformats.org/officeDocument/2006/relationships/hyperlink" TargetMode="External"></Relationship><Relationship Id="rId241" Target="javascript:;" Type="http://schemas.openxmlformats.org/officeDocument/2006/relationships/hyperlink" TargetMode="External"></Relationship><Relationship Id="rId242" Target="javascript:;" Type="http://schemas.openxmlformats.org/officeDocument/2006/relationships/hyperlink" TargetMode="External"></Relationship><Relationship Id="rId243" Target="javascript:;" Type="http://schemas.openxmlformats.org/officeDocument/2006/relationships/hyperlink" TargetMode="External"></Relationship><Relationship Id="rId244" Target="http://www.amigo-group.ru" Type="http://schemas.openxmlformats.org/officeDocument/2006/relationships/hyperlink" TargetMode="External"></Relationship><Relationship Id="rId245" Target="mailto:acastan@yubc.net" Type="http://schemas.openxmlformats.org/officeDocument/2006/relationships/hyperlink" TargetMode="External"></Relationship><Relationship Id="rId246" Target="mailto:eastman@eastman-intl.com" Type="http://schemas.openxmlformats.org/officeDocument/2006/relationships/hyperlink" TargetMode="External"></Relationship><Relationship Id="rId247" Target="javascript:;" Type="http://schemas.openxmlformats.org/officeDocument/2006/relationships/hyperlink" TargetMode="External"></Relationship><Relationship Id="rId248" Target="mailto:info@albaline.dk" Type="http://schemas.openxmlformats.org/officeDocument/2006/relationships/hyperlink" TargetMode="External"></Relationship><Relationship Id="rId249" Target="mailto:michael@buffaloworld.com" Type="http://schemas.openxmlformats.org/officeDocument/2006/relationships/hyperlink" TargetMode="External"></Relationship><Relationship Id="rId250" Target="javascript:;" Type="http://schemas.openxmlformats.org/officeDocument/2006/relationships/hyperlink" TargetMode="External"></Relationship><Relationship Id="rId251" Target="http://www.lino-metaal.nl" Type="http://schemas.openxmlformats.org/officeDocument/2006/relationships/hyperlink" TargetMode="External"></Relationship><Relationship Id="rId252" Target="mailto:trofeos@ya.com" Type="http://schemas.openxmlformats.org/officeDocument/2006/relationships/hyperlink" TargetMode="External"></Relationship><Relationship Id="rId253" Target="javascript:;" Type="http://schemas.openxmlformats.org/officeDocument/2006/relationships/hyperlink" TargetMode="External"></Relationship><Relationship Id="rId254" Target="mailto:dreamberry@earthlink.net" Type="http://schemas.openxmlformats.org/officeDocument/2006/relationships/hyperlink" TargetMode="External"></Relationship><Relationship Id="rId255" Target="javascript:;" Type="http://schemas.openxmlformats.org/officeDocument/2006/relationships/hyperlink" TargetMode="External"></Relationship><Relationship Id="rId256" Target="mailto:g.m.i@mindspring.com" Type="http://schemas.openxmlformats.org/officeDocument/2006/relationships/hyperlink" TargetMode="External"></Relationship><Relationship Id="rId257" Target="javascript:;" Type="http://schemas.openxmlformats.org/officeDocument/2006/relationships/hyperlink" TargetMode="External"></Relationship><Relationship Id="rId258" Target="javascript:;" Type="http://schemas.openxmlformats.org/officeDocument/2006/relationships/hyperlink" TargetMode="External"></Relationship><Relationship Id="rId259" Target="javascript:;" Type="http://schemas.openxmlformats.org/officeDocument/2006/relationships/hyperlink" TargetMode="External"></Relationship><Relationship Id="rId260" Target="http://www.compar.it" Type="http://schemas.openxmlformats.org/officeDocument/2006/relationships/hyperlink" TargetMode="External"></Relationship><Relationship Id="rId261" Target="mailto:jens.ludwig@diy-world.de" Type="http://schemas.openxmlformats.org/officeDocument/2006/relationships/hyperlink" TargetMode="External"></Relationship><Relationship Id="rId262" Target="javascript:;" Type="http://schemas.openxmlformats.org/officeDocument/2006/relationships/hyperlink" TargetMode="External"></Relationship><Relationship Id="rId263" Target="mailto:sales@foreignimpex.com" Type="http://schemas.openxmlformats.org/officeDocument/2006/relationships/hyperlink" TargetMode="External"></Relationship><Relationship Id="rId264" Target="javascript:;" Type="http://schemas.openxmlformats.org/officeDocument/2006/relationships/hyperlink" TargetMode="External"></Relationship><Relationship Id="rId265" Target="mailto:edisonsign@aol.com" Type="http://schemas.openxmlformats.org/officeDocument/2006/relationships/hyperlink" TargetMode="External"></Relationship><Relationship Id="rId266" Target="mailto:info@schepro.nl" Type="http://schemas.openxmlformats.org/officeDocument/2006/relationships/hyperlink" TargetMode="External"></Relationship><Relationship Id="rId267" Target="http://www.levent.com" Type="http://schemas.openxmlformats.org/officeDocument/2006/relationships/hyperlink" TargetMode="External"></Relationship><Relationship Id="rId268" Target="mailto:info@victorinox.dk" Type="http://schemas.openxmlformats.org/officeDocument/2006/relationships/hyperlink" TargetMode="External"></Relationship><Relationship Id="rId269" Target="http://www.orionservice.it" Type="http://schemas.openxmlformats.org/officeDocument/2006/relationships/hyperlink" TargetMode="External"></Relationship><Relationship Id="rId270" Target="javascript:;" Type="http://schemas.openxmlformats.org/officeDocument/2006/relationships/hyperlink" TargetMode="External"></Relationship><Relationship Id="rId271" Target="mailto:coray@.netvigator.com" Type="http://schemas.openxmlformats.org/officeDocument/2006/relationships/hyperlink" TargetMode="External"></Relationship><Relationship Id="rId272" Target="javascript:;" Type="http://schemas.openxmlformats.org/officeDocument/2006/relationships/hyperlink" TargetMode="External"></Relationship><Relationship Id="rId273" Target="javascript:;" Type="http://schemas.openxmlformats.org/officeDocument/2006/relationships/hyperlink" TargetMode="External"></Relationship><Relationship Id="rId274" Target="mailto:agostini@teac.it" Type="http://schemas.openxmlformats.org/officeDocument/2006/relationships/hyperlink" TargetMode="External"></Relationship><Relationship Id="rId275" Target="mailto:altom@altom.com.pl" Type="http://schemas.openxmlformats.org/officeDocument/2006/relationships/hyperlink" TargetMode="External"></Relationship><Relationship Id="rId276" Target="mailto:jetty@ms2.hinet.net" Type="http://schemas.openxmlformats.org/officeDocument/2006/relationships/hyperlink" TargetMode="External"></Relationship><Relationship Id="rId277" Target="javascript:;" Type="http://schemas.openxmlformats.org/officeDocument/2006/relationships/hyperlink" TargetMode="External"></Relationship><Relationship Id="rId278" Target="javascript:;" Type="http://schemas.openxmlformats.org/officeDocument/2006/relationships/hyperlink" TargetMode="External"></Relationship><Relationship Id="rId279" Target="javascript:;" Type="http://schemas.openxmlformats.org/officeDocument/2006/relationships/hyperlink" TargetMode="External"></Relationship><Relationship Id="rId280" Target="mailto:parket-zc@tom.com" Type="http://schemas.openxmlformats.org/officeDocument/2006/relationships/hyperlink" TargetMode="External"></Relationship><Relationship Id="rId281" Target="javascript:;" Type="http://schemas.openxmlformats.org/officeDocument/2006/relationships/hyperlink" TargetMode="External"></Relationship><Relationship Id="rId282" Target="javascript:;" Type="http://schemas.openxmlformats.org/officeDocument/2006/relationships/hyperlink" TargetMode="External"></Relationship><Relationship Id="rId283" Target="javascript:;" Type="http://schemas.openxmlformats.org/officeDocument/2006/relationships/hyperlink" TargetMode="External"></Relationship><Relationship Id="rId284" Target="mailto:oved@termoluxe.com.ua" Type="http://schemas.openxmlformats.org/officeDocument/2006/relationships/hyperlink" TargetMode="External"></Relationship><Relationship Id="rId285" Target="javascript:;" Type="http://schemas.openxmlformats.org/officeDocument/2006/relationships/hyperlink" TargetMode="External"></Relationship><Relationship Id="rId286" Target="mailto:xavier-crenn@wanadoo.fr" Type="http://schemas.openxmlformats.org/officeDocument/2006/relationships/hyperlink" TargetMode="External"></Relationship><Relationship Id="rId287" Target="javascript:;" Type="http://schemas.openxmlformats.org/officeDocument/2006/relationships/hyperlink" TargetMode="External"></Relationship><Relationship Id="rId288" Target="mailto:chinawindow@chinawindow.com" Type="http://schemas.openxmlformats.org/officeDocument/2006/relationships/hyperlink" TargetMode="External"></Relationship><Relationship Id="rId289" Target="javascript:;" Type="http://schemas.openxmlformats.org/officeDocument/2006/relationships/hyperlink" TargetMode="External"></Relationship><Relationship Id="rId290" Target="javascript:;" Type="http://schemas.openxmlformats.org/officeDocument/2006/relationships/hyperlink" TargetMode="External"></Relationship><Relationship Id="rId291" Target="mailto:corbellaa@itochu.it" Type="http://schemas.openxmlformats.org/officeDocument/2006/relationships/hyperlink" TargetMode="External"></Relationship><Relationship Id="rId292" Target="mailto:aly25la@aol.com" Type="http://schemas.openxmlformats.org/officeDocument/2006/relationships/hyperlink" TargetMode="External"></Relationship><Relationship Id="rId293" Target="http://www.sanko-gp.co.jp" Type="http://schemas.openxmlformats.org/officeDocument/2006/relationships/hyperlink" TargetMode="External"></Relationship><Relationship Id="rId294" Target="http://www.meldgaard.com" Type="http://schemas.openxmlformats.org/officeDocument/2006/relationships/hyperlink" TargetMode="External"></Relationship><Relationship Id="rId295" Target="mailto:ip@sopris.net" Type="http://schemas.openxmlformats.org/officeDocument/2006/relationships/hyperlink" TargetMode="External"></Relationship><Relationship Id="rId296" Target="http://www.ijf.com.au" Type="http://schemas.openxmlformats.org/officeDocument/2006/relationships/hyperlink" TargetMode="External"></Relationship><Relationship Id="rId297" Target="http://www.hktarget.com" Type="http://schemas.openxmlformats.org/officeDocument/2006/relationships/hyperlink" TargetMode="External"></Relationship><Relationship Id="rId298" Target="http://www.acohardware.net" Type="http://schemas.openxmlformats.org/officeDocument/2006/relationships/hyperlink" TargetMode="External"></Relationship><Relationship Id="rId299" Target="mailto:royalaccents@skyinet.net" Type="http://schemas.openxmlformats.org/officeDocument/2006/relationships/hyperlink" TargetMode="External"></Relationship><Relationship Id="rId300" Target="mailto:info@ibgregalos.com" Type="http://schemas.openxmlformats.org/officeDocument/2006/relationships/hyperlink" TargetMode="External"></Relationship><Relationship Id="rId301" Target="http://www.intelnet.net.gt" Type="http://schemas.openxmlformats.org/officeDocument/2006/relationships/hyperlink" TargetMode="External"></Relationship><Relationship Id="rId302" Target="http://www.antoniotahhan.com" Type="http://schemas.openxmlformats.org/officeDocument/2006/relationships/hyperlink" TargetMode="External"></Relationship><Relationship Id="rId303" Target="http://www.artistickitchendesign.com" Type="http://schemas.openxmlformats.org/officeDocument/2006/relationships/hyperlink" TargetMode="External"></Relationship><Relationship Id="rId304" Target="mailto:alliedimex@aol.com" Type="http://schemas.openxmlformats.org/officeDocument/2006/relationships/hyperlink" TargetMode="External"></Relationship><Relationship Id="rId305" Target="javascript:;" Type="http://schemas.openxmlformats.org/officeDocument/2006/relationships/hyperlink" TargetMode="External"></Relationship><Relationship Id="rId306" Target="mailto:info@gaefgen.de" Type="http://schemas.openxmlformats.org/officeDocument/2006/relationships/hyperlink" TargetMode="External"></Relationship><Relationship Id="rId307" Target="http://www.clavedenia.com" Type="http://schemas.openxmlformats.org/officeDocument/2006/relationships/hyperlink" TargetMode="External"></Relationship><Relationship Id="rId308" Target="javascript:;" Type="http://schemas.openxmlformats.org/officeDocument/2006/relationships/hyperlink" TargetMode="External"></Relationship><Relationship Id="rId309" Target="javascript:;" Type="http://schemas.openxmlformats.org/officeDocument/2006/relationships/hyperlink" TargetMode="External"></Relationship><Relationship Id="rId310" Target="javascript:;" Type="http://schemas.openxmlformats.org/officeDocument/2006/relationships/hyperlink" TargetMode="External"></Relationship><Relationship Id="rId311" Target="javascript:;" Type="http://schemas.openxmlformats.org/officeDocument/2006/relationships/hyperlink" TargetMode="External"></Relationship><Relationship Id="rId312" Target="mailto:jhsia@mikevin.com" Type="http://schemas.openxmlformats.org/officeDocument/2006/relationships/hyperlink" TargetMode="External"></Relationship><Relationship Id="rId313" Target="javascript:;" Type="http://schemas.openxmlformats.org/officeDocument/2006/relationships/hyperlink" TargetMode="External"></Relationship><Relationship Id="rId314" Target="mailto:cyntyhialie@brabantia.com" Type="http://schemas.openxmlformats.org/officeDocument/2006/relationships/hyperlink" TargetMode="External"></Relationship><Relationship Id="rId315" Target="javascript:;" Type="http://schemas.openxmlformats.org/officeDocument/2006/relationships/hyperlink" TargetMode="External"></Relationship><Relationship Id="rId316" Target="javascript:;" Type="http://schemas.openxmlformats.org/officeDocument/2006/relationships/hyperlink" TargetMode="External"></Relationship><Relationship Id="rId317" Target="http://www.taiwantrade.com.tw" Type="http://schemas.openxmlformats.org/officeDocument/2006/relationships/hyperlink" TargetMode="External"></Relationship><Relationship Id="rId318" Target="javascript:;" Type="http://schemas.openxmlformats.org/officeDocument/2006/relationships/hyperlink" TargetMode="External"></Relationship><Relationship Id="rId319" Target="http://www.samba.com.sa" Type="http://schemas.openxmlformats.org/officeDocument/2006/relationships/hyperlink" TargetMode="External"></Relationship><Relationship Id="rId320" Target="http://www.thermoserv.com" Type="http://schemas.openxmlformats.org/officeDocument/2006/relationships/hyperlink" TargetMode="External"></Relationship><Relationship Id="rId321" Target="javascript:;" Type="http://schemas.openxmlformats.org/officeDocument/2006/relationships/hyperlink" TargetMode="External"></Relationship><Relationship Id="rId322" Target="mailto:schulkerafael@yahoo.com" Type="http://schemas.openxmlformats.org/officeDocument/2006/relationships/hyperlink" TargetMode="External"></Relationship><Relationship Id="rId323" Target="javascript:;" Type="http://schemas.openxmlformats.org/officeDocument/2006/relationships/hyperlink" TargetMode="External"></Relationship><Relationship Id="rId324" Target="mailto:kandj@mint.ocn.ne.jp" Type="http://schemas.openxmlformats.org/officeDocument/2006/relationships/hyperlink" TargetMode="External"></Relationship><Relationship Id="rId325" Target="javascript:;" Type="http://schemas.openxmlformats.org/officeDocument/2006/relationships/hyperlink" TargetMode="External"></Relationship><Relationship Id="rId326" Target="mailto:asken@asken2u.com" Type="http://schemas.openxmlformats.org/officeDocument/2006/relationships/hyperlink" TargetMode="External"></Relationship><Relationship Id="rId327" Target="javascript:;" Type="http://schemas.openxmlformats.org/officeDocument/2006/relationships/hyperlink" TargetMode="External"></Relationship><Relationship Id="rId328" Target="javascript:;" Type="http://schemas.openxmlformats.org/officeDocument/2006/relationships/hyperlink" TargetMode="External"></Relationship><Relationship Id="rId329" Target="http://www.evergreenpropagators.com" Type="http://schemas.openxmlformats.org/officeDocument/2006/relationships/hyperlink" TargetMode="External"></Relationship><Relationship Id="rId330" Target="mailto:aslib@testrite.com.tr" Type="http://schemas.openxmlformats.org/officeDocument/2006/relationships/hyperlink" TargetMode="External"></Relationship><Relationship Id="rId331" Target="mailto:sthlm@kranel.se" Type="http://schemas.openxmlformats.org/officeDocument/2006/relationships/hyperlink" TargetMode="External"></Relationship><Relationship Id="rId332" Target="javascript:;" Type="http://schemas.openxmlformats.org/officeDocument/2006/relationships/hyperlink" TargetMode="External"></Relationship><Relationship Id="rId333" Target="javascript:;" Type="http://schemas.openxmlformats.org/officeDocument/2006/relationships/hyperlink" TargetMode="External"></Relationship><Relationship Id="rId334" Target="javascript:;" Type="http://schemas.openxmlformats.org/officeDocument/2006/relationships/hyperlink" TargetMode="External"></Relationship><Relationship Id="rId335" Target="http://www.sigsales.com" Type="http://schemas.openxmlformats.org/officeDocument/2006/relationships/hyperlink" TargetMode="External"></Relationship><Relationship Id="rId336" Target="javascript:;" Type="http://schemas.openxmlformats.org/officeDocument/2006/relationships/hyperlink" TargetMode="External"></Relationship><Relationship Id="rId337" Target="http://www.ros.bergamo.it" Type="http://schemas.openxmlformats.org/officeDocument/2006/relationships/hyperlink" TargetMode="External"></Relationship><Relationship Id="rId338" Target="mailto:alan.ali@fba.com.au" Type="http://schemas.openxmlformats.org/officeDocument/2006/relationships/hyperlink" TargetMode="External"></Relationship><Relationship Id="rId339" Target="javascript:;" Type="http://schemas.openxmlformats.org/officeDocument/2006/relationships/hyperlink" TargetMode="External"></Relationship><Relationship Id="rId340" Target="javascript:;" Type="http://schemas.openxmlformats.org/officeDocument/2006/relationships/hyperlink" TargetMode="External"></Relationship><Relationship Id="rId341" Target="mailto:paolo.ramela@somova.it" Type="http://schemas.openxmlformats.org/officeDocument/2006/relationships/hyperlink" TargetMode="External"></Relationship><Relationship Id="rId342" Target="javascript:;" Type="http://schemas.openxmlformats.org/officeDocument/2006/relationships/hyperlink" TargetMode="External"></Relationship><Relationship Id="rId343" Target="javascript:;" Type="http://schemas.openxmlformats.org/officeDocument/2006/relationships/hyperlink" TargetMode="External"></Relationship><Relationship Id="rId344" Target="mailto:info@splash.on.ca" Type="http://schemas.openxmlformats.org/officeDocument/2006/relationships/hyperlink" TargetMode="External"></Relationship><Relationship Id="rId345" Target="javascript:;" Type="http://schemas.openxmlformats.org/officeDocument/2006/relationships/hyperlink" TargetMode="External"></Relationship><Relationship Id="rId346" Target="http://www.luxaplast.be" Type="http://schemas.openxmlformats.org/officeDocument/2006/relationships/hyperlink" TargetMode="External"></Relationship><Relationship Id="rId347" Target="mailto:advexp@xtra.co.nz" Type="http://schemas.openxmlformats.org/officeDocument/2006/relationships/hyperlink" TargetMode="External"></Relationship><Relationship Id="rId348" Target="javascript:;" Type="http://schemas.openxmlformats.org/officeDocument/2006/relationships/hyperlink" TargetMode="External"></Relationship><Relationship Id="rId349" Target="javascript:;" Type="http://schemas.openxmlformats.org/officeDocument/2006/relationships/hyperlink" TargetMode="External"></Relationship><Relationship Id="rId350" Target="javascript:;" Type="http://schemas.openxmlformats.org/officeDocument/2006/relationships/hyperlink" TargetMode="External"></Relationship><Relationship Id="rId351" Target="javascript:;" Type="http://schemas.openxmlformats.org/officeDocument/2006/relationships/hyperlink" TargetMode="External"></Relationship><Relationship Id="rId352" Target="http://www.qindustries.com" Type="http://schemas.openxmlformats.org/officeDocument/2006/relationships/hyperlink" TargetMode="External"></Relationship><Relationship Id="rId353" Target="mailto:hlee@sunflowerpkg.com" Type="http://schemas.openxmlformats.org/officeDocument/2006/relationships/hyperlink" TargetMode="External"></Relationship><Relationship Id="rId354" Target="http://www.tepol.com.mx" Type="http://schemas.openxmlformats.org/officeDocument/2006/relationships/hyperlink" TargetMode="External"></Relationship><Relationship Id="rId355" Target="javascript:;" Type="http://schemas.openxmlformats.org/officeDocument/2006/relationships/hyperlink" TargetMode="External"></Relationship><Relationship Id="rId356" Target="javascript:;" Type="http://schemas.openxmlformats.org/officeDocument/2006/relationships/hyperlink" TargetMode="External"></Relationship><Relationship Id="rId357" Target="http://www.stalad.nl" Type="http://schemas.openxmlformats.org/officeDocument/2006/relationships/hyperlink" TargetMode="External"></Relationship><Relationship Id="rId358" Target="http://www.shopagift.com" Type="http://schemas.openxmlformats.org/officeDocument/2006/relationships/hyperlink" TargetMode="External"></Relationship><Relationship Id="rId359" Target="javascript:;" Type="http://schemas.openxmlformats.org/officeDocument/2006/relationships/hyperlink" TargetMode="External"></Relationship><Relationship Id="rId360" Target="mailto:j.ziemski@dietsche.pl" Type="http://schemas.openxmlformats.org/officeDocument/2006/relationships/hyperlink" TargetMode="External"></Relationship><Relationship Id="rId361" Target="http://www.cwcom.net" Type="http://schemas.openxmlformats.org/officeDocument/2006/relationships/hyperlink" TargetMode="External"></Relationship><Relationship Id="rId362" Target="javascript:;" Type="http://schemas.openxmlformats.org/officeDocument/2006/relationships/hyperlink" TargetMode="External"></Relationship><Relationship Id="rId363" Target="mailto:alia@dhivehinet.net" Type="http://schemas.openxmlformats.org/officeDocument/2006/relationships/hyperlink" TargetMode="External"></Relationship><Relationship Id="rId364" Target="javascript:;" Type="http://schemas.openxmlformats.org/officeDocument/2006/relationships/hyperlink" TargetMode="External"></Relationship><Relationship Id="rId365" Target="javascript:;" Type="http://schemas.openxmlformats.org/officeDocument/2006/relationships/hyperlink" TargetMode="External"></Relationship><Relationship Id="rId366" Target="javascript:;" Type="http://schemas.openxmlformats.org/officeDocument/2006/relationships/hyperlink" TargetMode="External"></Relationship><Relationship Id="rId367" Target="javascript:;" Type="http://schemas.openxmlformats.org/officeDocument/2006/relationships/hyperlink" TargetMode="External"></Relationship><Relationship Id="rId368" Target="http://www.wt.net" Type="http://schemas.openxmlformats.org/officeDocument/2006/relationships/hyperlink" TargetMode="External"></Relationship><Relationship Id="rId369" Target="mailto:vertriet@plastipol.de" Type="http://schemas.openxmlformats.org/officeDocument/2006/relationships/hyperlink" TargetMode="External"></Relationship><Relationship Id="rId370" Target="http://www.ionq.com" Type="http://schemas.openxmlformats.org/officeDocument/2006/relationships/hyperlink" TargetMode="External"></Relationship><Relationship Id="rId371" Target="javascript:;" Type="http://schemas.openxmlformats.org/officeDocument/2006/relationships/hyperlink" TargetMode="External"></Relationship><Relationship Id="rId372" Target="javascript:;" Type="http://schemas.openxmlformats.org/officeDocument/2006/relationships/hyperlink" TargetMode="External"></Relationship><Relationship Id="rId373" Target="http://www.igrelgon.com" Type="http://schemas.openxmlformats.org/officeDocument/2006/relationships/hyperlink" TargetMode="External"></Relationship><Relationship Id="rId374" Target="mailto:koksean@streamyx.com" Type="http://schemas.openxmlformats.org/officeDocument/2006/relationships/hyperlink" TargetMode="External"></Relationship><Relationship Id="rId375" Target="javascript:;" Type="http://schemas.openxmlformats.org/officeDocument/2006/relationships/hyperlink" TargetMode="External"></Relationship><Relationship Id="rId376" Target="javascript:;" Type="http://schemas.openxmlformats.org/officeDocument/2006/relationships/hyperlink" TargetMode="External"></Relationship><Relationship Id="rId377" Target="mailto:info@abho.dk" Type="http://schemas.openxmlformats.org/officeDocument/2006/relationships/hyperlink" TargetMode="External"></Relationship><Relationship Id="rId378" Target="javascript:;" Type="http://schemas.openxmlformats.org/officeDocument/2006/relationships/hyperlink" TargetMode="External"></Relationship><Relationship Id="rId379" Target="javascript:;" Type="http://schemas.openxmlformats.org/officeDocument/2006/relationships/hyperlink" TargetMode="External"></Relationship><Relationship Id="rId380" Target="mailto:fairtrade@hotmail.com" Type="http://schemas.openxmlformats.org/officeDocument/2006/relationships/hyperlink" TargetMode="External"></Relationship><Relationship Id="rId381" Target="javascript:;" Type="http://schemas.openxmlformats.org/officeDocument/2006/relationships/hyperlink" TargetMode="External"></Relationship><Relationship Id="rId382" Target="http://www.pare.nl" Type="http://schemas.openxmlformats.org/officeDocument/2006/relationships/hyperlink" TargetMode="External"></Relationship><Relationship Id="rId383" Target="javascript:;" Type="http://schemas.openxmlformats.org/officeDocument/2006/relationships/hyperlink" TargetMode="External"></Relationship><Relationship Id="rId384" Target="javascript:;" Type="http://schemas.openxmlformats.org/officeDocument/2006/relationships/hyperlink" TargetMode="External"></Relationship><Relationship Id="rId385" Target="http://www.design-spectrum.net" Type="http://schemas.openxmlformats.org/officeDocument/2006/relationships/hyperlink" TargetMode="External"></Relationship><Relationship Id="rId386" Target="javascript:;" Type="http://schemas.openxmlformats.org/officeDocument/2006/relationships/hyperlink" TargetMode="External"></Relationship><Relationship Id="rId387" Target="http://www.silnox.com" Type="http://schemas.openxmlformats.org/officeDocument/2006/relationships/hyperlink" TargetMode="External"></Relationship><Relationship Id="rId388" Target="javascript:;" Type="http://schemas.openxmlformats.org/officeDocument/2006/relationships/hyperlink" TargetMode="External"></Relationship><Relationship Id="rId389" Target="javascript:;" Type="http://schemas.openxmlformats.org/officeDocument/2006/relationships/hyperlink" TargetMode="External"></Relationship><Relationship Id="rId390" Target="http://www.asahi-net.or.jp" Type="http://schemas.openxmlformats.org/officeDocument/2006/relationships/hyperlink" TargetMode="External"></Relationship><Relationship Id="rId391" Target="mailto:jsp962@cbn.net.id" Type="http://schemas.openxmlformats.org/officeDocument/2006/relationships/hyperlink" TargetMode="External"></Relationship><Relationship Id="rId392" Target="http://www.lacafetiere.com" Type="http://schemas.openxmlformats.org/officeDocument/2006/relationships/hyperlink" TargetMode="External"></Relationship><Relationship Id="rId393" Target="mailto:in1881@yahoo.com" Type="http://schemas.openxmlformats.org/officeDocument/2006/relationships/hyperlink" TargetMode="External"></Relationship><Relationship Id="rId394" Target="javascript:;" Type="http://schemas.openxmlformats.org/officeDocument/2006/relationships/hyperlink" TargetMode="External"></Relationship><Relationship Id="rId395" Target="mailto:armin.pfeifer@berner.it" Type="http://schemas.openxmlformats.org/officeDocument/2006/relationships/hyperlink" TargetMode="External"></Relationship><Relationship Id="rId396" Target="mailto:maneytolk@yahoo.com" Type="http://schemas.openxmlformats.org/officeDocument/2006/relationships/hyperlink" TargetMode="External"></Relationship><Relationship Id="rId397" Target="mailto:colin@trenton.com.au" Type="http://schemas.openxmlformats.org/officeDocument/2006/relationships/hyperlink" TargetMode="External"></Relationship><Relationship Id="rId398" Target="mailto:jasco@ms11.hinet.net" Type="http://schemas.openxmlformats.org/officeDocument/2006/relationships/hyperlink" TargetMode="External"></Relationship><Relationship Id="rId399" Target="javascript:;" Type="http://schemas.openxmlformats.org/officeDocument/2006/relationships/hyperlink" TargetMode="External"></Relationship><Relationship Id="rId400" Target="mailto:doojee7@hotmail.com" Type="http://schemas.openxmlformats.org/officeDocument/2006/relationships/hyperlink" TargetMode="External"></Relationship><Relationship Id="rId401" Target="mailto:info@premium-nieuwkoop.nl" Type="http://schemas.openxmlformats.org/officeDocument/2006/relationships/hyperlink" TargetMode="External"></Relationship><Relationship Id="rId402" Target="mailto:hsutedjo@cbn.net.id" Type="http://schemas.openxmlformats.org/officeDocument/2006/relationships/hyperlink" TargetMode="External"></Relationship><Relationship Id="rId403" Target="mailto:t.aub1800@aol.com" Type="http://schemas.openxmlformats.org/officeDocument/2006/relationships/hyperlink" TargetMode="External"></Relationship><Relationship Id="rId404" Target="mailto:ahajiva@spidernet.com.cy" Type="http://schemas.openxmlformats.org/officeDocument/2006/relationships/hyperlink" TargetMode="External"></Relationship><Relationship Id="rId405" Target="http://www.burtcompany.com" Type="http://schemas.openxmlformats.org/officeDocument/2006/relationships/hyperlink" TargetMode="External"></Relationship><Relationship Id="rId406" Target="mailto:claudezemour@hotmail.com" Type="http://schemas.openxmlformats.org/officeDocument/2006/relationships/hyperlink" TargetMode="External"></Relationship><Relationship Id="rId407" Target="http://www.student.cbs.dk" Type="http://schemas.openxmlformats.org/officeDocument/2006/relationships/hyperlink" TargetMode="External"></Relationship><Relationship Id="rId408" Target="mailto:seguychristian@aol.com" Type="http://schemas.openxmlformats.org/officeDocument/2006/relationships/hyperlink" TargetMode="External"></Relationship><Relationship Id="rId409" Target="mailto:quezada@entelchile.net" Type="http://schemas.openxmlformats.org/officeDocument/2006/relationships/hyperlink" TargetMode="External"></Relationship><Relationship Id="rId410" Target="javascript:;" Type="http://schemas.openxmlformats.org/officeDocument/2006/relationships/hyperlink" TargetMode="External"></Relationship><Relationship Id="rId411" Target="http://www.welltexshowerpro.com" Type="http://schemas.openxmlformats.org/officeDocument/2006/relationships/hyperlink" TargetMode="External"></Relationship><Relationship Id="rId412" Target="http://www.simnet.org" Type="http://schemas.openxmlformats.org/officeDocument/2006/relationships/hyperlink" TargetMode="External"></Relationship><Relationship Id="rId413" Target="javascript:;" Type="http://schemas.openxmlformats.org/officeDocument/2006/relationships/hyperlink" TargetMode="External"></Relationship><Relationship Id="rId414" Target="http://www.raymor.com.au" Type="http://schemas.openxmlformats.org/officeDocument/2006/relationships/hyperlink" TargetMode="External"></Relationship><Relationship Id="rId415" Target="mailto:junaedy20@hotmail.com" Type="http://schemas.openxmlformats.org/officeDocument/2006/relationships/hyperlink" TargetMode="External"></Relationship><Relationship Id="rId416" Target="http://www.felederia.com" Type="http://schemas.openxmlformats.org/officeDocument/2006/relationships/hyperlink" TargetMode="External"></Relationship><Relationship Id="rId417" Target="mailto:ulf@ulfto.se" Type="http://schemas.openxmlformats.org/officeDocument/2006/relationships/hyperlink" TargetMode="External"></Relationship><Relationship Id="rId418" Target="mailto:topeye@lycos.co" Type="http://schemas.openxmlformats.org/officeDocument/2006/relationships/hyperlink" TargetMode="External"></Relationship><Relationship Id="rId419" Target="http://www.gobot.com" Type="http://schemas.openxmlformats.org/officeDocument/2006/relationships/hyperlink" TargetMode="External"></Relationship><Relationship Id="rId420" Target="javascript:;" Type="http://schemas.openxmlformats.org/officeDocument/2006/relationships/hyperlink" TargetMode="External"></Relationship><Relationship Id="rId421" Target="http://www.nu-international.com" Type="http://schemas.openxmlformats.org/officeDocument/2006/relationships/hyperlink" TargetMode="External"></Relationship><Relationship Id="rId422" Target="http://www.brightway.ca" Type="http://schemas.openxmlformats.org/officeDocument/2006/relationships/hyperlink" TargetMode="External"></Relationship><Relationship Id="rId423" Target="mailto:achatbourguignon@wanadoo.fr" Type="http://schemas.openxmlformats.org/officeDocument/2006/relationships/hyperlink" TargetMode="External"></Relationship><Relationship Id="rId424" Target="http://www.stclairsupply.com" Type="http://schemas.openxmlformats.org/officeDocument/2006/relationships/hyperlink" TargetMode="External"></Relationship><Relationship Id="rId425" Target="mailto:flexico@matavnet.hu" Type="http://schemas.openxmlformats.org/officeDocument/2006/relationships/hyperlink" TargetMode="External"></Relationship><Relationship Id="rId426" Target="mailto:aa056781@syd.odn.ne.jp" Type="http://schemas.openxmlformats.org/officeDocument/2006/relationships/hyperlink" TargetMode="External"></Relationship><Relationship Id="rId427" Target="mailto:big_centre_co@yahoo.com.hk" Type="http://schemas.openxmlformats.org/officeDocument/2006/relationships/hyperlink" TargetMode="External"></Relationship><Relationship Id="rId428" Target="mailto:aquinto@terra.com.gt" Type="http://schemas.openxmlformats.org/officeDocument/2006/relationships/hyperlink" TargetMode="External"></Relationship><Relationship Id="rId429" Target="http://www.armyvarer.dk" Type="http://schemas.openxmlformats.org/officeDocument/2006/relationships/hyperlink" TargetMode="External"></Relationship><Relationship Id="rId430" Target="javascript:;" Type="http://schemas.openxmlformats.org/officeDocument/2006/relationships/hyperlink" TargetMode="External"></Relationship><Relationship Id="rId431" Target="javascript:;" Type="http://schemas.openxmlformats.org/officeDocument/2006/relationships/hyperlink" TargetMode="External"></Relationship><Relationship Id="rId432" Target="javascript:;" Type="http://schemas.openxmlformats.org/officeDocument/2006/relationships/hyperlink" TargetMode="External"></Relationship><Relationship Id="rId433" Target="http://www.dgnet.gd.cn" Type="http://schemas.openxmlformats.org/officeDocument/2006/relationships/hyperlink" TargetMode="External"></Relationship><Relationship Id="rId434" Target="javascript:;" Type="http://schemas.openxmlformats.org/officeDocument/2006/relationships/hyperlink" TargetMode="External"></Relationship><Relationship Id="rId435" Target="javascript:;" Type="http://schemas.openxmlformats.org/officeDocument/2006/relationships/hyperlink" TargetMode="External"></Relationship><Relationship Id="rId436" Target="javascript:;" Type="http://schemas.openxmlformats.org/officeDocument/2006/relationships/hyperlink" TargetMode="External"></Relationship><Relationship Id="rId437" Target="javascript:;" Type="http://schemas.openxmlformats.org/officeDocument/2006/relationships/hyperlink" TargetMode="External"></Relationship><Relationship Id="rId438" Target="mailto:ozone@mantraonline.com" Type="http://schemas.openxmlformats.org/officeDocument/2006/relationships/hyperlink" TargetMode="External"></Relationship><Relationship Id="rId439" Target="http://www.eskay.co.in" Type="http://schemas.openxmlformats.org/officeDocument/2006/relationships/hyperlink" TargetMode="External"></Relationship><Relationship Id="rId440" Target="mailto:manager@fosterint.com" Type="http://schemas.openxmlformats.org/officeDocument/2006/relationships/hyperlink" TargetMode="External"></Relationship><Relationship Id="rId441" Target="javascript:;" Type="http://schemas.openxmlformats.org/officeDocument/2006/relationships/hyperlink" TargetMode="External"></Relationship><Relationship Id="rId442" Target="javascript:;" Type="http://schemas.openxmlformats.org/officeDocument/2006/relationships/hyperlink" TargetMode="External"></Relationship><Relationship Id="rId443" Target="javascript:;" Type="http://schemas.openxmlformats.org/officeDocument/2006/relationships/hyperlink" TargetMode="External"></Relationship><Relationship Id="rId444" Target="mailto:albert@matco.co.nz" Type="http://schemas.openxmlformats.org/officeDocument/2006/relationships/hyperlink" TargetMode="External"></Relationship><Relationship Id="rId445" Target="http://www.gye.satnet.net" Type="http://schemas.openxmlformats.org/officeDocument/2006/relationships/hyperlink" TargetMode="External"></Relationship><Relationship Id="rId446" Target="http://www.mx21.tiki.ne.jp" Type="http://schemas.openxmlformats.org/officeDocument/2006/relationships/hyperlink" TargetMode="External"></Relationship><Relationship Id="rId447" Target="mailto:gote.jansson@swedetrade.se" Type="http://schemas.openxmlformats.org/officeDocument/2006/relationships/hyperlink" TargetMode="External"></Relationship><Relationship Id="rId448" Target="mailto:mail@aida.dk" Type="http://schemas.openxmlformats.org/officeDocument/2006/relationships/hyperlink" TargetMode="External"></Relationship><Relationship Id="rId449" Target="mailto:pli_cana_ro@yahoo.co.in" Type="http://schemas.openxmlformats.org/officeDocument/2006/relationships/hyperlink" TargetMode="External"></Relationship><Relationship Id="rId450" Target="mailto:cathyypchan.hk@lifung.com.hk" Type="http://schemas.openxmlformats.org/officeDocument/2006/relationships/hyperlink" TargetMode="External"></Relationship><Relationship Id="rId451" Target="http://www.tekom.odessa.ua" Type="http://schemas.openxmlformats.org/officeDocument/2006/relationships/hyperlink" TargetMode="External"></Relationship><Relationship Id="rId452" Target="javascript:;" Type="http://schemas.openxmlformats.org/officeDocument/2006/relationships/hyperlink" TargetMode="External"></Relationship><Relationship Id="rId453" Target="http://www.paularosa.com" Type="http://schemas.openxmlformats.org/officeDocument/2006/relationships/hyperlink" TargetMode="External"></Relationship><Relationship Id="rId454" Target="mailto:info@hamo-as.dk" Type="http://schemas.openxmlformats.org/officeDocument/2006/relationships/hyperlink" TargetMode="External"></Relationship><Relationship Id="rId455" Target="http://www.sunburstbottle.com" Type="http://schemas.openxmlformats.org/officeDocument/2006/relationships/hyperlink" TargetMode="External"></Relationship><Relationship Id="rId456" Target="javascript:;" Type="http://schemas.openxmlformats.org/officeDocument/2006/relationships/hyperlink" TargetMode="External"></Relationship><Relationship Id="rId457" Target="http://www.neyonline.be" Type="http://schemas.openxmlformats.org/officeDocument/2006/relationships/hyperlink" TargetMode="External"></Relationship><Relationship Id="rId458" Target="javascript:;" Type="http://schemas.openxmlformats.org/officeDocument/2006/relationships/hyperlink" TargetMode="External"></Relationship><Relationship Id="rId459" Target="javascript:;" Type="http://schemas.openxmlformats.org/officeDocument/2006/relationships/hyperlink" TargetMode="External"></Relationship><Relationship Id="rId460" Target="javascript:;" Type="http://schemas.openxmlformats.org/officeDocument/2006/relationships/hyperlink" TargetMode="External"></Relationship><Relationship Id="rId461" Target="mailto:ian.davies@cannockgates.co.uk" Type="http://schemas.openxmlformats.org/officeDocument/2006/relationships/hyperlink" TargetMode="External"></Relationship><Relationship Id="rId462" Target="javascript:;" Type="http://schemas.openxmlformats.org/officeDocument/2006/relationships/hyperlink" TargetMode="External"></Relationship><Relationship Id="rId463" Target="mailto:evanmaxwell@comcast.net" Type="http://schemas.openxmlformats.org/officeDocument/2006/relationships/hyperlink" TargetMode="External"></Relationship><Relationship Id="rId464" Target="mailto:henry@sunsingtea.com" Type="http://schemas.openxmlformats.org/officeDocument/2006/relationships/hyperlink" TargetMode="External"></Relationship><Relationship Id="rId465" Target="mailto:ariel.eskenazi@plazareg.com" Type="http://schemas.openxmlformats.org/officeDocument/2006/relationships/hyperlink" TargetMode="External"></Relationship><Relationship Id="rId466" Target="javascript:;" Type="http://schemas.openxmlformats.org/officeDocument/2006/relationships/hyperlink" TargetMode="External"></Relationship><Relationship Id="rId467" Target="javascript:;" Type="http://schemas.openxmlformats.org/officeDocument/2006/relationships/hyperlink" TargetMode="External"></Relationship><Relationship Id="rId468" Target="mailto:gaggenau.kodinkonehuolto@bshg.com" Type="http://schemas.openxmlformats.org/officeDocument/2006/relationships/hyperlink" TargetMode="External"></Relationship><Relationship Id="rId469" Target="mailto:jouko.jarvellainen@wilsa.fi" Type="http://schemas.openxmlformats.org/officeDocument/2006/relationships/hyperlink" TargetMode="External"></Relationship><Relationship Id="rId470" Target="http://www.hindborg.dk" Type="http://schemas.openxmlformats.org/officeDocument/2006/relationships/hyperlink" TargetMode="External"></Relationship><Relationship Id="rId471" Target="mailto:andyccchen@pagic.net" Type="http://schemas.openxmlformats.org/officeDocument/2006/relationships/hyperlink" TargetMode="External"></Relationship><Relationship Id="rId472" Target="http://www.stockbags.com" Type="http://schemas.openxmlformats.org/officeDocument/2006/relationships/hyperlink" TargetMode="External"></Relationship><Relationship Id="rId473" Target="http://www.candykaluminium.nl" Type="http://schemas.openxmlformats.org/officeDocument/2006/relationships/hyperlink" TargetMode="External"></Relationship><Relationship Id="rId474" Target="mailto:o.pardini.srl@lunet.it" Type="http://schemas.openxmlformats.org/officeDocument/2006/relationships/hyperlink" TargetMode="External"></Relationship><Relationship Id="rId475" Target="http://www.bnproducts.com" Type="http://schemas.openxmlformats.org/officeDocument/2006/relationships/hyperlink" TargetMode="External"></Relationship><Relationship Id="rId476" Target="mailto:normandcom@wanadoo.fr" Type="http://schemas.openxmlformats.org/officeDocument/2006/relationships/hyperlink" TargetMode="External"></Relationship><Relationship Id="rId477" Target="http://www.samba.com.sa" Type="http://schemas.openxmlformats.org/officeDocument/2006/relationships/hyperlink" TargetMode="External"></Relationship><Relationship Id="rId478" Target="javascript:;" Type="http://schemas.openxmlformats.org/officeDocument/2006/relationships/hyperlink" TargetMode="External"></Relationship><Relationship Id="rId479" Target="javascript:;" Type="http://schemas.openxmlformats.org/officeDocument/2006/relationships/hyperlink" TargetMode="External"></Relationship><Relationship Id="rId480" Target="mailto:richardw@eddingtons.co.uk" Type="http://schemas.openxmlformats.org/officeDocument/2006/relationships/hyperlink" TargetMode="External"></Relationship><Relationship Id="rId481" Target="javascript:;" Type="http://schemas.openxmlformats.org/officeDocument/2006/relationships/hyperlink" TargetMode="External"></Relationship><Relationship Id="rId482" Target="javascript:;" Type="http://schemas.openxmlformats.org/officeDocument/2006/relationships/hyperlink" TargetMode="External"></Relationship><Relationship Id="rId483" Target="mailto:j-itoh@aidoc.co" Type="http://schemas.openxmlformats.org/officeDocument/2006/relationships/hyperlink" TargetMode="External"></Relationship><Relationship Id="rId484" Target="mailto:cffbox@nyc.odn.ne.jp" Type="http://schemas.openxmlformats.org/officeDocument/2006/relationships/hyperlink" TargetMode="External"></Relationship><Relationship Id="rId485" Target="http://www.dpunjani.fsbusiness.co.uk" Type="http://schemas.openxmlformats.org/officeDocument/2006/relationships/hyperlink" TargetMode="External"></Relationship><Relationship Id="rId486" Target="javascript:;" Type="http://schemas.openxmlformats.org/officeDocument/2006/relationships/hyperlink" TargetMode="External"></Relationship><Relationship Id="rId487" Target="mailto:futureahmed@hotmail.com" Type="http://schemas.openxmlformats.org/officeDocument/2006/relationships/hyperlink" TargetMode="External"></Relationship><Relationship Id="rId488" Target="javascript:;" Type="http://schemas.openxmlformats.org/officeDocument/2006/relationships/hyperlink" TargetMode="External"></Relationship><Relationship Id="rId489" Target="http://www.basictrust.dk" Type="http://schemas.openxmlformats.org/officeDocument/2006/relationships/hyperlink" TargetMode="External"></Relationship><Relationship Id="rId490" Target="javascript:;" Type="http://schemas.openxmlformats.org/officeDocument/2006/relationships/hyperlink" TargetMode="External"></Relationship><Relationship Id="rId491" Target="javascript:;" Type="http://schemas.openxmlformats.org/officeDocument/2006/relationships/hyperlink" TargetMode="External"></Relationship><Relationship Id="rId492" Target="javascript:;" Type="http://schemas.openxmlformats.org/officeDocument/2006/relationships/hyperlink" TargetMode="External"></Relationship><Relationship Id="rId493" Target="http://www.kolobthailand.com" Type="http://schemas.openxmlformats.org/officeDocument/2006/relationships/hyperlink" TargetMode="External"></Relationship><Relationship Id="rId494" Target="mailto:bgordon@gocontinuum.com" Type="http://schemas.openxmlformats.org/officeDocument/2006/relationships/hyperlink" TargetMode="External"></Relationship><Relationship Id="rId495" Target="mailto:selassiea2000@yahoo.com" Type="http://schemas.openxmlformats.org/officeDocument/2006/relationships/hyperlink" TargetMode="External"></Relationship><Relationship Id="rId496" Target="mailto:andreas.engdahl@memo.ikea.com" Type="http://schemas.openxmlformats.org/officeDocument/2006/relationships/hyperlink" TargetMode="External"></Relationship><Relationship Id="rId497" Target="javascript:;" Type="http://schemas.openxmlformats.org/officeDocument/2006/relationships/hyperlink" TargetMode="External"></Relationship><Relationship Id="rId498" Target="http://www.linido.nl" Type="http://schemas.openxmlformats.org/officeDocument/2006/relationships/hyperlink" TargetMode="External"></Relationship><Relationship Id="rId499" Target="mailto:mrthomasmo@hotmail.com" Type="http://schemas.openxmlformats.org/officeDocument/2006/relationships/hyperlink" TargetMode="External"></Relationship><Relationship Id="rId500" Target="mailto:clell@kenianimports.com" Type="http://schemas.openxmlformats.org/officeDocument/2006/relationships/hyperlink" TargetMode="External"></Relationship><Relationship Id="rId501" Target="mailto:ijaz@biinternational.co.uk" Type="http://schemas.openxmlformats.org/officeDocument/2006/relationships/hyperlink" TargetMode="External"></Relationship><Relationship Id="rId502" Target="mailto:aluart@aluart.nl" Type="http://schemas.openxmlformats.org/officeDocument/2006/relationships/hyperlink" TargetMode="External"></Relationship><Relationship Id="rId503" Target="http://www.abigrouplogistics.com" Type="http://schemas.openxmlformats.org/officeDocument/2006/relationships/hyperlink" TargetMode="External"></Relationship><Relationship Id="rId504" Target="mailto:feinstin@netvision.net" Type="http://schemas.openxmlformats.org/officeDocument/2006/relationships/hyperlink" TargetMode="External"></Relationship><Relationship Id="rId505" Target="javascript:;" Type="http://schemas.openxmlformats.org/officeDocument/2006/relationships/hyperlink" TargetMode="External"></Relationship><Relationship Id="rId506" Target="http://www.mitsui.com.ph" Type="http://schemas.openxmlformats.org/officeDocument/2006/relationships/hyperlink" TargetMode="External"></Relationship><Relationship Id="rId507" Target="http://www.johnsonrose.ca" Type="http://schemas.openxmlformats.org/officeDocument/2006/relationships/hyperlink" TargetMode="External"></Relationship><Relationship Id="rId508" Target="javascript:;" Type="http://schemas.openxmlformats.org/officeDocument/2006/relationships/hyperlink" TargetMode="External"></Relationship><Relationship Id="rId509" Target="javascript:;" Type="http://schemas.openxmlformats.org/officeDocument/2006/relationships/hyperlink" TargetMode="External"></Relationship><Relationship Id="rId510" Target="mailto:robert@fabricimport.cz" Type="http://schemas.openxmlformats.org/officeDocument/2006/relationships/hyperlink" TargetMode="External"></Relationship><Relationship Id="rId511" Target="mailto:info@happyjump.com" Type="http://schemas.openxmlformats.org/officeDocument/2006/relationships/hyperlink" TargetMode="External"></Relationship><Relationship Id="rId512" Target="mailto:chankim@hanmir.com" Type="http://schemas.openxmlformats.org/officeDocument/2006/relationships/hyperlink" TargetMode="External"></Relationship><Relationship Id="rId513" Target="http://www.sansyu.co.jp" Type="http://schemas.openxmlformats.org/officeDocument/2006/relationships/hyperlink" TargetMode="External"></Relationship><Relationship Id="rId514" Target="mailto:lililacoque@yahoo.com" Type="http://schemas.openxmlformats.org/officeDocument/2006/relationships/hyperlink" TargetMode="External"></Relationship><Relationship Id="rId515" Target="mailto:kimmo.ikonen@pp.inet.fi" Type="http://schemas.openxmlformats.org/officeDocument/2006/relationships/hyperlink" TargetMode="External"></Relationship><Relationship Id="rId516" Target="http://www.labruche.fr" Type="http://schemas.openxmlformats.org/officeDocument/2006/relationships/hyperlink" TargetMode="External"></Relationship><Relationship Id="rId517" Target="http://www.frigicoll.es" Type="http://schemas.openxmlformats.org/officeDocument/2006/relationships/hyperlink" TargetMode="External"></Relationship><Relationship Id="rId518" Target="mailto:shay-ltd@netvision.net" Type="http://schemas.openxmlformats.org/officeDocument/2006/relationships/hyperlink" TargetMode="External"></Relationship><Relationship Id="rId519" Target="javascript:;" Type="http://schemas.openxmlformats.org/officeDocument/2006/relationships/hyperlink" TargetMode="External"></Relationship><Relationship Id="rId520" Target="javascript:;" Type="http://schemas.openxmlformats.org/officeDocument/2006/relationships/hyperlink" TargetMode="External"></Relationship><Relationship Id="rId521" Target="mailto:rosamper@etb.com" Type="http://schemas.openxmlformats.org/officeDocument/2006/relationships/hyperlink" TargetMode="External"></Relationship><Relationship Id="rId522" Target="http://www.worldnet.fr" Type="http://schemas.openxmlformats.org/officeDocument/2006/relationships/hyperlink" TargetMode="External"></Relationship><Relationship Id="rId523" Target="javascript:;" Type="http://schemas.openxmlformats.org/officeDocument/2006/relationships/hyperlink" TargetMode="External"></Relationship><Relationship Id="rId524" Target="javascript:;" Type="http://schemas.openxmlformats.org/officeDocument/2006/relationships/hyperlink" TargetMode="External"></Relationship><Relationship Id="rId525" Target="http://www.trinitythai.com" Type="http://schemas.openxmlformats.org/officeDocument/2006/relationships/hyperlink" TargetMode="External"></Relationship><Relationship Id="rId526" Target="http://www.emrad.net" Type="http://schemas.openxmlformats.org/officeDocument/2006/relationships/hyperlink" TargetMode="External"></Relationship><Relationship Id="rId527" Target="mailto:yunjin5@chol.net" Type="http://schemas.openxmlformats.org/officeDocument/2006/relationships/hyperlink" TargetMode="External"></Relationship><Relationship Id="rId528" Target="mailto:liuyan0429@hotmail.com" Type="http://schemas.openxmlformats.org/officeDocument/2006/relationships/hyperlink" TargetMode="External"></Relationship><Relationship Id="rId529" Target="mailto:errol@cwtl.com.hk" Type="http://schemas.openxmlformats.org/officeDocument/2006/relationships/hyperlink" TargetMode="External"></Relationship><Relationship Id="rId530" Target="http://www.ms4.seeder.net" Type="http://schemas.openxmlformats.org/officeDocument/2006/relationships/hyperlink" TargetMode="External"></Relationship><Relationship Id="rId531" Target="javascript:;" Type="http://schemas.openxmlformats.org/officeDocument/2006/relationships/hyperlink" TargetMode="External"></Relationship><Relationship Id="rId532" Target="mailto:redai@net.sy" Type="http://schemas.openxmlformats.org/officeDocument/2006/relationships/hyperlink" TargetMode="External"></Relationship><Relationship Id="rId533" Target="mailto:shlopshli@netvigator.com" Type="http://schemas.openxmlformats.org/officeDocument/2006/relationships/hyperlink" TargetMode="External"></Relationship><Relationship Id="rId534" Target="javascript:;" Type="http://schemas.openxmlformats.org/officeDocument/2006/relationships/hyperlink" TargetMode="External"></Relationship><Relationship Id="rId535" Target="mailto:clam@lowes.com" Type="http://schemas.openxmlformats.org/officeDocument/2006/relationships/hyperlink" TargetMode="External"></Relationship><Relationship Id="rId536" Target="mailto:exports@sapphire-intl.com" Type="http://schemas.openxmlformats.org/officeDocument/2006/relationships/hyperlink" TargetMode="External"></Relationship><Relationship Id="rId537" Target="javascript:;" Type="http://schemas.openxmlformats.org/officeDocument/2006/relationships/hyperlink" TargetMode="External"></Relationship><Relationship Id="rId538" Target="javascript:;" Type="http://schemas.openxmlformats.org/officeDocument/2006/relationships/hyperlink" TargetMode="External"></Relationship><Relationship Id="rId539" Target="mailto:roongnapa@alliedmetals.com" Type="http://schemas.openxmlformats.org/officeDocument/2006/relationships/hyperlink" TargetMode="External"></Relationship><Relationship Id="rId540" Target="http://www.canada.com" Type="http://schemas.openxmlformats.org/officeDocument/2006/relationships/hyperlink" TargetMode="External"></Relationship><Relationship Id="rId541" Target="mailto:info@heckelmann.com" Type="http://schemas.openxmlformats.org/officeDocument/2006/relationships/hyperlink" TargetMode="External"></Relationship><Relationship Id="rId542" Target="http://www.melamineware.com.my" Type="http://schemas.openxmlformats.org/officeDocument/2006/relationships/hyperlink" TargetMode="External"></Relationship><Relationship Id="rId543" Target="mailto:linaflb@yahoo.com" Type="http://schemas.openxmlformats.org/officeDocument/2006/relationships/hyperlink" TargetMode="External"></Relationship><Relationship Id="rId544" Target="http://www.ekort.ru" Type="http://schemas.openxmlformats.org/officeDocument/2006/relationships/hyperlink" TargetMode="External"></Relationship><Relationship Id="rId545" Target="mailto:cywong@dbtech.com.hk" Type="http://schemas.openxmlformats.org/officeDocument/2006/relationships/hyperlink" TargetMode="External"></Relationship><Relationship Id="rId546" Target="mailto:costas@cwcom.net" Type="http://schemas.openxmlformats.org/officeDocument/2006/relationships/hyperlink" TargetMode="External"></Relationship><Relationship Id="rId547" Target="javascript:;" Type="http://schemas.openxmlformats.org/officeDocument/2006/relationships/hyperlink" TargetMode="External"></Relationship><Relationship Id="rId548" Target="javascript:;" Type="http://schemas.openxmlformats.org/officeDocument/2006/relationships/hyperlink" TargetMode="External"></Relationship><Relationship Id="rId549" Target="javascript:;" Type="http://schemas.openxmlformats.org/officeDocument/2006/relationships/hyperlink" TargetMode="External"></Relationship><Relationship Id="rId550" Target="mailto:andersens@andersens.no" Type="http://schemas.openxmlformats.org/officeDocument/2006/relationships/hyperlink" TargetMode="External"></Relationship><Relationship Id="rId551" Target="http://www.gvrac.com" Type="http://schemas.openxmlformats.org/officeDocument/2006/relationships/hyperlink" TargetMode="External"></Relationship><Relationship Id="rId552" Target="mailto:william72188@hotmail.com" Type="http://schemas.openxmlformats.org/officeDocument/2006/relationships/hyperlink" TargetMode="External"></Relationship><Relationship Id="rId553" Target="http://www.cs-gifts.com" Type="http://schemas.openxmlformats.org/officeDocument/2006/relationships/hyperlink" TargetMode="External"></Relationship><Relationship Id="rId554" Target="mailto:cherry@amarttrading.com" Type="http://schemas.openxmlformats.org/officeDocument/2006/relationships/hyperlink" TargetMode="External"></Relationship><Relationship Id="rId555" Target="mailto:soumu-osk@chatani.co" Type="http://schemas.openxmlformats.org/officeDocument/2006/relationships/hyperlink" TargetMode="External"></Relationship><Relationship Id="rId556" Target="http://www.baystate.com" Type="http://schemas.openxmlformats.org/officeDocument/2006/relationships/hyperlink" TargetMode="External"></Relationship><Relationship Id="rId557" Target="http://javascript:;" Type="http://schemas.openxmlformats.org/officeDocument/2006/relationships/hyperlink" TargetMode="External"></Relationship><Relationship Id="rId558" Target="javascript:;" Type="http://schemas.openxmlformats.org/officeDocument/2006/relationships/hyperlink" TargetMode="External"></Relationship><Relationship Id="rId559" Target="javascript:;" Type="http://schemas.openxmlformats.org/officeDocument/2006/relationships/hyperlink" TargetMode="External"></Relationship><Relationship Id="rId560" Target="mailto:satnamimports@ozemail.com.au" Type="http://schemas.openxmlformats.org/officeDocument/2006/relationships/hyperlink" TargetMode="External"></Relationship><Relationship Id="rId561" Target="http://www.schepro.nl" Type="http://schemas.openxmlformats.org/officeDocument/2006/relationships/hyperlink" TargetMode="External"></Relationship><Relationship Id="rId562" Target="mailto:88jin@hananet.net" Type="http://schemas.openxmlformats.org/officeDocument/2006/relationships/hyperlink" TargetMode="External"></Relationship><Relationship Id="rId563" Target="mailto:fundex@public.szptt.net.cn" Type="http://schemas.openxmlformats.org/officeDocument/2006/relationships/hyperlink" TargetMode="External"></Relationship><Relationship Id="rId564" Target="javascript:;" Type="http://schemas.openxmlformats.org/officeDocument/2006/relationships/hyperlink" TargetMode="External"></Relationship><Relationship Id="rId565" Target="mailto:prestapp@optushome.com.au" Type="http://schemas.openxmlformats.org/officeDocument/2006/relationships/hyperlink" TargetMode="External"></Relationship><Relationship Id="rId566" Target="javascript:;" Type="http://schemas.openxmlformats.org/officeDocument/2006/relationships/hyperlink" TargetMode="External"></Relationship><Relationship Id="rId567" Target="http://www.st-future.com" Type="http://schemas.openxmlformats.org/officeDocument/2006/relationships/hyperlink" TargetMode="External"></Relationship><Relationship Id="rId568" Target="mailto:kuntal@rpintl.com" Type="http://schemas.openxmlformats.org/officeDocument/2006/relationships/hyperlink" TargetMode="External"></Relationship><Relationship Id="rId569" Target="mailto:almustafagmts@yahoo.com" Type="http://schemas.openxmlformats.org/officeDocument/2006/relationships/hyperlink" TargetMode="External"></Relationship><Relationship Id="rId570" Target="http://www.fine.ocn.ne.jp" Type="http://schemas.openxmlformats.org/officeDocument/2006/relationships/hyperlink" TargetMode="External"></Relationship><Relationship Id="rId571" Target="http://www.felisati.it" Type="http://schemas.openxmlformats.org/officeDocument/2006/relationships/hyperlink" TargetMode="External"></Relationship><Relationship Id="rId572" Target="javascript:;" Type="http://schemas.openxmlformats.org/officeDocument/2006/relationships/hyperlink" TargetMode="External"></Relationship><Relationship Id="rId573" Target="javascript:;" Type="http://schemas.openxmlformats.org/officeDocument/2006/relationships/hyperlink" TargetMode="External"></Relationship><Relationship Id="rId574" Target="mailto:satnamimports@ozemail.com.au" Type="http://schemas.openxmlformats.org/officeDocument/2006/relationships/hyperlink" TargetMode="External"></Relationship><Relationship Id="rId575" Target="javascript:;" Type="http://schemas.openxmlformats.org/officeDocument/2006/relationships/hyperlink" TargetMode="External"></Relationship><Relationship Id="rId576" Target="http://or.chi.de" Type="http://schemas.openxmlformats.org/officeDocument/2006/relationships/hyperlink" TargetMode="External"></Relationship><Relationship Id="rId577" Target="mailto:travisbush@hotmail.com" Type="http://schemas.openxmlformats.org/officeDocument/2006/relationships/hyperlink" TargetMode="External"></Relationship><Relationship Id="rId578" Target="javascript:;" Type="http://schemas.openxmlformats.org/officeDocument/2006/relationships/hyperlink" TargetMode="External"></Relationship><Relationship Id="rId579" Target="http://www.scandicrasts.com" Type="http://schemas.openxmlformats.org/officeDocument/2006/relationships/hyperlink" TargetMode="External"></Relationship><Relationship Id="rId580" Target="http://www.evergreen-hk.com" Type="http://schemas.openxmlformats.org/officeDocument/2006/relationships/hyperlink" TargetMode="External"></Relationship><Relationship Id="rId581" Target="mailto:info@sanmarciano.it" Type="http://schemas.openxmlformats.org/officeDocument/2006/relationships/hyperlink" TargetMode="External"></Relationship><Relationship Id="rId582" Target="mailto:mehbir@yahoo.com" Type="http://schemas.openxmlformats.org/officeDocument/2006/relationships/hyperlink" TargetMode="External"></Relationship><Relationship Id="rId583" Target="mailto:sinyoke@t-online.de" Type="http://schemas.openxmlformats.org/officeDocument/2006/relationships/hyperlink" TargetMode="External"></Relationship><Relationship Id="rId584" Target="http://www.g-h-g.de" Type="http://schemas.openxmlformats.org/officeDocument/2006/relationships/hyperlink" TargetMode="External"></Relationship><Relationship Id="rId585" Target="http://www.silentgliss.fi" Type="http://schemas.openxmlformats.org/officeDocument/2006/relationships/hyperlink" TargetMode="External"></Relationship><Relationship Id="rId586" Target="javascript:;" Type="http://schemas.openxmlformats.org/officeDocument/2006/relationships/hyperlink" TargetMode="External"></Relationship><Relationship Id="rId587" Target="mailto:brian@jig.co.uk" Type="http://schemas.openxmlformats.org/officeDocument/2006/relationships/hyperlink" TargetMode="External"></Relationship><Relationship Id="rId588" Target="javascript:;" Type="http://schemas.openxmlformats.org/officeDocument/2006/relationships/hyperlink" TargetMode="External"></Relationship><Relationship Id="rId589" Target="http://www.primescapeproducts.com" Type="http://schemas.openxmlformats.org/officeDocument/2006/relationships/hyperlink" TargetMode="External"></Relationship><Relationship Id="rId590" Target="http://www.stanley.com" Type="http://schemas.openxmlformats.org/officeDocument/2006/relationships/hyperlink" TargetMode="External"></Relationship><Relationship Id="rId591" Target="javascript:;" Type="http://schemas.openxmlformats.org/officeDocument/2006/relationships/hyperlink" TargetMode="External"></Relationship><Relationship Id="rId592" Target="mailto:stab.metallurgico@tin.it" Type="http://schemas.openxmlformats.org/officeDocument/2006/relationships/hyperlink" TargetMode="External"></Relationship><Relationship Id="rId593" Target="javascript:;" Type="http://schemas.openxmlformats.org/officeDocument/2006/relationships/hyperlink" TargetMode="External"></Relationship><Relationship Id="rId594" Target="javascript:;" Type="http://schemas.openxmlformats.org/officeDocument/2006/relationships/hyperlink" TargetMode="External"></Relationship><Relationship Id="rId595" Target="mailto:r8yau@aol.com" Type="http://schemas.openxmlformats.org/officeDocument/2006/relationships/hyperlink" TargetMode="External"></Relationship><Relationship Id="rId596" Target="http://www.bargreen.com" Type="http://schemas.openxmlformats.org/officeDocument/2006/relationships/hyperlink" TargetMode="External"></Relationship><Relationship Id="rId597" Target="javascript:;" Type="http://schemas.openxmlformats.org/officeDocument/2006/relationships/hyperlink" TargetMode="External"></Relationship><Relationship Id="rId598" Target="http://www.cwtl.com.hk" Type="http://schemas.openxmlformats.org/officeDocument/2006/relationships/hyperlink" TargetMode="External"></Relationship><Relationship Id="rId599" Target="http://www.kcpenn.com.hk" Type="http://schemas.openxmlformats.org/officeDocument/2006/relationships/hyperlink" TargetMode="External"></Relationship><Relationship Id="rId600" Target="javascript:;" Type="http://schemas.openxmlformats.org/officeDocument/2006/relationships/hyperlink" TargetMode="External"></Relationship><Relationship Id="rId601" Target="javascript:;" Type="http://schemas.openxmlformats.org/officeDocument/2006/relationships/hyperlink" TargetMode="External"></Relationship><Relationship Id="rId602" Target="http://www.aniketexports.com" Type="http://schemas.openxmlformats.org/officeDocument/2006/relationships/hyperlink" TargetMode="External"></Relationship><Relationship Id="rId603" Target="mailto:ship@harmsmarcus.com" Type="http://schemas.openxmlformats.org/officeDocument/2006/relationships/hyperlink" TargetMode="External"></Relationship><Relationship Id="rId604" Target="http://www.soholm-dk.com" Type="http://schemas.openxmlformats.org/officeDocument/2006/relationships/hyperlink" TargetMode="External"></Relationship><Relationship Id="rId605" Target="mailto:info@commercial-alliance.com" Type="http://schemas.openxmlformats.org/officeDocument/2006/relationships/hyperlink" TargetMode="External"></Relationship><Relationship Id="rId606" Target="javascript:;" Type="http://schemas.openxmlformats.org/officeDocument/2006/relationships/hyperlink" TargetMode="External"></Relationship><Relationship Id="rId607" Target="mailto:maruichi@d5.dion.ne.jp" Type="http://schemas.openxmlformats.org/officeDocument/2006/relationships/hyperlink" TargetMode="External"></Relationship><Relationship Id="rId608" Target="http://www.acemk.com.hk" Type="http://schemas.openxmlformats.org/officeDocument/2006/relationships/hyperlink" TargetMode="External"></Relationship><Relationship Id="rId609" Target="javascript:;" Type="http://schemas.openxmlformats.org/officeDocument/2006/relationships/hyperlink" TargetMode="External"></Relationship><Relationship Id="rId610" Target="mailto:orna_bn@netvision.net" Type="http://schemas.openxmlformats.org/officeDocument/2006/relationships/hyperlink" TargetMode="External"></Relationship><Relationship Id="rId611" Target="javascript:;" Type="http://schemas.openxmlformats.org/officeDocument/2006/relationships/hyperlink" TargetMode="External"></Relationship><Relationship Id="rId612" Target="javascript:;" Type="http://schemas.openxmlformats.org/officeDocument/2006/relationships/hyperlink" TargetMode="External"></Relationship><Relationship Id="rId613" Target="mailto:chhightr@public.guangzhou.gd.cn" Type="http://schemas.openxmlformats.org/officeDocument/2006/relationships/hyperlink" TargetMode="External"></Relationship><Relationship Id="rId614" Target="http://www.osram.co.uk" Type="http://schemas.openxmlformats.org/officeDocument/2006/relationships/hyperlink" TargetMode="External"></Relationship><Relationship Id="rId615" Target="mailto:munlu@img.com.tr" Type="http://schemas.openxmlformats.org/officeDocument/2006/relationships/hyperlink" TargetMode="External"></Relationship><Relationship Id="rId616" Target="javascript:;" Type="http://schemas.openxmlformats.org/officeDocument/2006/relationships/hyperlink" TargetMode="External"></Relationship><Relationship Id="rId617" Target="http://www.kawanlama.com" Type="http://schemas.openxmlformats.org/officeDocument/2006/relationships/hyperlink" TargetMode="External"></Relationship><Relationship Id="rId618" Target="javascript:;" Type="http://schemas.openxmlformats.org/officeDocument/2006/relationships/hyperlink" TargetMode="External"></Relationship><Relationship Id="rId619" Target="mailto:info@conplexinternational.com" Type="http://schemas.openxmlformats.org/officeDocument/2006/relationships/hyperlink" TargetMode="External"></Relationship><Relationship Id="rId620" Target="javascript:;" Type="http://schemas.openxmlformats.org/officeDocument/2006/relationships/hyperlink" TargetMode="External"></Relationship><Relationship Id="rId621" Target="javascript:;" Type="http://schemas.openxmlformats.org/officeDocument/2006/relationships/hyperlink" TargetMode="External"></Relationship><Relationship Id="rId622" Target="mailto:itagaki.tokyousi@mbc.nifty.com" Type="http://schemas.openxmlformats.org/officeDocument/2006/relationships/hyperlink" TargetMode="External"></Relationship><Relationship Id="rId623" Target="javascript:;" Type="http://schemas.openxmlformats.org/officeDocument/2006/relationships/hyperlink" TargetMode="External"></Relationship><Relationship Id="rId624" Target="http://www.keytoss.com.tw" Type="http://schemas.openxmlformats.org/officeDocument/2006/relationships/hyperlink" TargetMode="External"></Relationship><Relationship Id="rId625" Target="javascript:;" Type="http://schemas.openxmlformats.org/officeDocument/2006/relationships/hyperlink" TargetMode="External"></Relationship><Relationship Id="rId626" Target="mailto:we@netvigator.com" Type="http://schemas.openxmlformats.org/officeDocument/2006/relationships/hyperlink" TargetMode="External"></Relationship><Relationship Id="rId627" Target="http://www.rodelle.com" Type="http://schemas.openxmlformats.org/officeDocument/2006/relationships/hyperlink" TargetMode="External"></Relationship><Relationship Id="rId628" Target="mailto:linaflb@yahoo.com" Type="http://schemas.openxmlformats.org/officeDocument/2006/relationships/hyperlink" TargetMode="External"></Relationship><Relationship Id="rId629" Target="javascript:;" Type="http://schemas.openxmlformats.org/officeDocument/2006/relationships/hyperlink" TargetMode="External"></Relationship><Relationship Id="rId630" Target="javascript:;" Type="http://schemas.openxmlformats.org/officeDocument/2006/relationships/hyperlink" TargetMode="External"></Relationship><Relationship Id="rId631" Target="http://www.fantasyinterlain.com" Type="http://schemas.openxmlformats.org/officeDocument/2006/relationships/hyperlink" TargetMode="External"></Relationship><Relationship Id="rId632" Target="http://www.ancora.com.ar" Type="http://schemas.openxmlformats.org/officeDocument/2006/relationships/hyperlink" TargetMode="External"></Relationship><Relationship Id="rId633" Target="mailto:iqbalkh@dhaka.net" Type="http://schemas.openxmlformats.org/officeDocument/2006/relationships/hyperlink" TargetMode="External"></Relationship><Relationship Id="rId634" Target="javascript:;" Type="http://schemas.openxmlformats.org/officeDocument/2006/relationships/hyperlink" TargetMode="External"></Relationship><Relationship Id="rId635" Target="mailto:info@marhabalubnan.org" Type="http://schemas.openxmlformats.org/officeDocument/2006/relationships/hyperlink" TargetMode="External"></Relationship><Relationship Id="rId636" Target="http://www.watanistores.com" Type="http://schemas.openxmlformats.org/officeDocument/2006/relationships/hyperlink" TargetMode="External"></Relationship><Relationship Id="rId637" Target="mailto:kaldig@qldnet.com.au" Type="http://schemas.openxmlformats.org/officeDocument/2006/relationships/hyperlink" TargetMode="External"></Relationship><Relationship Id="rId638" Target="javascript:;" Type="http://schemas.openxmlformats.org/officeDocument/2006/relationships/hyperlink" TargetMode="External"></Relationship><Relationship Id="rId639" Target="mailto:dinnersupply@yahoo.com" Type="http://schemas.openxmlformats.org/officeDocument/2006/relationships/hyperlink" TargetMode="External"></Relationship><Relationship Id="rId640" Target="mailto:roylacewood@thai.com" Type="http://schemas.openxmlformats.org/officeDocument/2006/relationships/hyperlink" TargetMode="External"></Relationship><Relationship Id="rId641" Target="http://www.titgemeyer.de" Type="http://schemas.openxmlformats.org/officeDocument/2006/relationships/hyperlink" TargetMode="External"></Relationship><Relationship Id="rId642" Target="http://www.telia.se" Type="http://schemas.openxmlformats.org/officeDocument/2006/relationships/hyperlink" TargetMode="External"></Relationship><Relationship Id="rId643" Target="http://www.networld.com" Type="http://schemas.openxmlformats.org/officeDocument/2006/relationships/hyperlink" TargetMode="External"></Relationship><Relationship Id="rId644" Target="http://www.ermoffat.com" Type="http://schemas.openxmlformats.org/officeDocument/2006/relationships/hyperlink" TargetMode="External"></Relationship><Relationship Id="rId645" Target="mailto:cwbiz@singnet.com.sg" Type="http://schemas.openxmlformats.org/officeDocument/2006/relationships/hyperlink" TargetMode="External"></Relationship><Relationship Id="rId646" Target="javascript:;" Type="http://schemas.openxmlformats.org/officeDocument/2006/relationships/hyperlink" TargetMode="External"></Relationship><Relationship Id="rId647" Target="http://www.bharatin.com" Type="http://schemas.openxmlformats.org/officeDocument/2006/relationships/hyperlink" TargetMode="External"></Relationship><Relationship Id="rId648" Target="http://www.tv-showroom.com" Type="http://schemas.openxmlformats.org/officeDocument/2006/relationships/hyperlink" TargetMode="External"></Relationship><Relationship Id="rId649" Target="javascript:;" Type="http://schemas.openxmlformats.org/officeDocument/2006/relationships/hyperlink" TargetMode="External"></Relationship><Relationship Id="rId650" Target="http://www.shoprite.co.za" Type="http://schemas.openxmlformats.org/officeDocument/2006/relationships/hyperlink" TargetMode="External"></Relationship><Relationship Id="rId651" Target="javascript:;" Type="http://schemas.openxmlformats.org/officeDocument/2006/relationships/hyperlink" TargetMode="External"></Relationship><Relationship Id="rId652" Target="mailto:trigoldn@vip.163.com" Type="http://schemas.openxmlformats.org/officeDocument/2006/relationships/hyperlink" TargetMode="External"></Relationship><Relationship Id="rId653" Target="mailto:dakhan@omniaworld.net" Type="http://schemas.openxmlformats.org/officeDocument/2006/relationships/hyperlink" TargetMode="External"></Relationship><Relationship Id="rId654" Target="javascript:;" Type="http://schemas.openxmlformats.org/officeDocument/2006/relationships/hyperlink" TargetMode="External"></Relationship><Relationship Id="rId655" Target="javascript:;" Type="http://schemas.openxmlformats.org/officeDocument/2006/relationships/hyperlink" TargetMode="External"></Relationship><Relationship Id="rId656" Target="http://www.nefse.com" Type="http://schemas.openxmlformats.org/officeDocument/2006/relationships/hyperlink" TargetMode="External"></Relationship><Relationship Id="rId657" Target="mailto:jenny@galleryasia.com.hk" Type="http://schemas.openxmlformats.org/officeDocument/2006/relationships/hyperlink" TargetMode="External"></Relationship><Relationship Id="rId658" Target="http://www.bellavita.com.br" Type="http://schemas.openxmlformats.org/officeDocument/2006/relationships/hyperlink" TargetMode="External"></Relationship><Relationship Id="rId659" Target="http://www.delfi.lv" Type="http://schemas.openxmlformats.org/officeDocument/2006/relationships/hyperlink" TargetMode="External"></Relationship><Relationship Id="rId660" Target="http://www.sehdel.com" Type="http://schemas.openxmlformats.org/officeDocument/2006/relationships/hyperlink" TargetMode="External"></Relationship><Relationship Id="rId661" Target="mailto:hk@quartic.hk" Type="http://schemas.openxmlformats.org/officeDocument/2006/relationships/hyperlink" TargetMode="External"></Relationship><Relationship Id="rId662" Target="javascript:;" Type="http://schemas.openxmlformats.org/officeDocument/2006/relationships/hyperlink" TargetMode="External"></Relationship><Relationship Id="rId663" Target="javascript:;" Type="http://schemas.openxmlformats.org/officeDocument/2006/relationships/hyperlink" TargetMode="External"></Relationship><Relationship Id="rId664" Target="mailto:info@kennic.com" Type="http://schemas.openxmlformats.org/officeDocument/2006/relationships/hyperlink" TargetMode="External"></Relationship><Relationship Id="rId665" Target="mailto:orion-service@libero.it" Type="http://schemas.openxmlformats.org/officeDocument/2006/relationships/hyperlink" TargetMode="External"></Relationship><Relationship Id="rId666" Target="mailto:jmpnet@indosat.net.id" Type="http://schemas.openxmlformats.org/officeDocument/2006/relationships/hyperlink" TargetMode="External"></Relationship><Relationship Id="rId667" Target="javascript:;" Type="http://schemas.openxmlformats.org/officeDocument/2006/relationships/hyperlink" TargetMode="External"></Relationship><Relationship Id="rId668" Target="mailto:anders.ingstrom@schneider-fin.fi" Type="http://schemas.openxmlformats.org/officeDocument/2006/relationships/hyperlink" TargetMode="External"></Relationship><Relationship Id="rId669" Target="javascript:;" Type="http://schemas.openxmlformats.org/officeDocument/2006/relationships/hyperlink" TargetMode="External"></Relationship><Relationship Id="rId670" Target="javascript:;" Type="http://schemas.openxmlformats.org/officeDocument/2006/relationships/hyperlink" TargetMode="External"></Relationship><Relationship Id="rId671" Target="mailto:office@maritime-partner.com" Type="http://schemas.openxmlformats.org/officeDocument/2006/relationships/hyperlink" TargetMode="External"></Relationship><Relationship Id="rId672" Target="mailto:henry@hibefree.com" Type="http://schemas.openxmlformats.org/officeDocument/2006/relationships/hyperlink" TargetMode="External"></Relationship><Relationship Id="rId673" Target="mailto:hhtfco@netvigator.com" Type="http://schemas.openxmlformats.org/officeDocument/2006/relationships/hyperlink" TargetMode="External"></Relationship><Relationship Id="rId674" Target="mailto:duni@duni.fi" Type="http://schemas.openxmlformats.org/officeDocument/2006/relationships/hyperlink" TargetMode="External"></Relationship><Relationship Id="rId675" Target="javascript:;" Type="http://schemas.openxmlformats.org/officeDocument/2006/relationships/hyperlink" TargetMode="External"></Relationship><Relationship Id="rId676" Target="mailto:ett.gz@lycos.com" Type="http://schemas.openxmlformats.org/officeDocument/2006/relationships/hyperlink" TargetMode="External"></Relationship><Relationship Id="rId677" Target="javascript:;" Type="http://schemas.openxmlformats.org/officeDocument/2006/relationships/hyperlink" TargetMode="External"></Relationship><Relationship Id="rId678" Target="http://www.fnd.com.tn" Type="http://schemas.openxmlformats.org/officeDocument/2006/relationships/hyperlink" TargetMode="External"></Relationship><Relationship Id="rId679" Target="javascript:;" Type="http://schemas.openxmlformats.org/officeDocument/2006/relationships/hyperlink" TargetMode="External"></Relationship><Relationship Id="rId680" Target="mailto:houseane@titan.seed.net" Type="http://schemas.openxmlformats.org/officeDocument/2006/relationships/hyperlink" TargetMode="External"></Relationship><Relationship Id="rId681" Target="mailto:klan@ekort.ru" Type="http://schemas.openxmlformats.org/officeDocument/2006/relationships/hyperlink" TargetMode="External"></Relationship><Relationship Id="rId682" Target="mailto:charlotte@assudamal.com" Type="http://schemas.openxmlformats.org/officeDocument/2006/relationships/hyperlink" TargetMode="External"></Relationship><Relationship Id="rId683" Target="http://www.hoarderball.com" Type="http://schemas.openxmlformats.org/officeDocument/2006/relationships/hyperlink" TargetMode="External"></Relationship><Relationship Id="rId684" Target="mailto:allan.chemical@telia.se" Type="http://schemas.openxmlformats.org/officeDocument/2006/relationships/hyperlink" TargetMode="External"></Relationship><Relationship Id="rId685" Target="mailto:agarwalg@hotmail.com" Type="http://schemas.openxmlformats.org/officeDocument/2006/relationships/hyperlink" TargetMode="External"></Relationship><Relationship Id="rId686" Target="javascript:;" Type="http://schemas.openxmlformats.org/officeDocument/2006/relationships/hyperlink" TargetMode="External"></Relationship><Relationship Id="rId687" Target="http://www.stanley.com" Type="http://schemas.openxmlformats.org/officeDocument/2006/relationships/hyperlink" TargetMode="External"></Relationship><Relationship Id="rId688" Target="javascript:;" Type="http://schemas.openxmlformats.org/officeDocument/2006/relationships/hyperlink" TargetMode="External"></Relationship><Relationship Id="rId689" Target="http://www.frobergs.se" Type="http://schemas.openxmlformats.org/officeDocument/2006/relationships/hyperlink" TargetMode="External"></Relationship><Relationship Id="rId690" Target="javascript:;" Type="http://schemas.openxmlformats.org/officeDocument/2006/relationships/hyperlink" TargetMode="External"></Relationship><Relationship Id="rId691" Target="http://www.telpacific.com.au" Type="http://schemas.openxmlformats.org/officeDocument/2006/relationships/hyperlink" TargetMode="External"></Relationship><Relationship Id="rId692" Target="javascript:;" Type="http://schemas.openxmlformats.org/officeDocument/2006/relationships/hyperlink" TargetMode="External"></Relationship><Relationship Id="rId693" Target="javascript:;" Type="http://schemas.openxmlformats.org/officeDocument/2006/relationships/hyperlink" TargetMode="External"></Relationship><Relationship Id="rId694" Target="javascript:;" Type="http://schemas.openxmlformats.org/officeDocument/2006/relationships/hyperlink" TargetMode="External"></Relationship><Relationship Id="rId695" Target="mailto:neweast2008@yahoo.com.cn" Type="http://schemas.openxmlformats.org/officeDocument/2006/relationships/hyperlink" TargetMode="External"></Relationship><Relationship Id="rId696" Target="javascript:;" Type="http://schemas.openxmlformats.org/officeDocument/2006/relationships/hyperlink" TargetMode="External"></Relationship><Relationship Id="rId697" Target="http://www.dreierdigital.com" Type="http://schemas.openxmlformats.org/officeDocument/2006/relationships/hyperlink" TargetMode="External"></Relationship><Relationship Id="rId698" Target="mailto:safi1962@sbcglobal.net" Type="http://schemas.openxmlformats.org/officeDocument/2006/relationships/hyperlink" TargetMode="External"></Relationship><Relationship Id="rId699" Target="http://www.nova.net.ng" Type="http://schemas.openxmlformats.org/officeDocument/2006/relationships/hyperlink" TargetMode="External"></Relationship><Relationship Id="rId700" Target="mailto:mokeaka@yahoo.com" Type="http://schemas.openxmlformats.org/officeDocument/2006/relationships/hyperlink" TargetMode="External"></Relationship><Relationship Id="rId701" Target="javascript:;" Type="http://schemas.openxmlformats.org/officeDocument/2006/relationships/hyperlink" TargetMode="External"></Relationship><Relationship Id="rId702" Target="javascript:;" Type="http://schemas.openxmlformats.org/officeDocument/2006/relationships/hyperlink" TargetMode="External"></Relationship><Relationship Id="rId703" Target="mailto:tajindia@rediffmail.com" Type="http://schemas.openxmlformats.org/officeDocument/2006/relationships/hyperlink" TargetMode="External"></Relationship><Relationship Id="rId704" Target="http://www.usabizs.com" Type="http://schemas.openxmlformats.org/officeDocument/2006/relationships/hyperlink" TargetMode="External"></Relationship><Relationship Id="rId705" Target="mailto:moulindesaffaires@wanadoo.fr" Type="http://schemas.openxmlformats.org/officeDocument/2006/relationships/hyperlink" TargetMode="External"></Relationship><Relationship Id="rId706" Target="http://www.ace-trading.co.kr" Type="http://schemas.openxmlformats.org/officeDocument/2006/relationships/hyperlink" TargetMode="External"></Relationship><Relationship Id="rId707" Target="mailto:parsallan@hotmail.com" Type="http://schemas.openxmlformats.org/officeDocument/2006/relationships/hyperlink" TargetMode="External"></Relationship><Relationship Id="rId708" Target="javascript:;" Type="http://schemas.openxmlformats.org/officeDocument/2006/relationships/hyperlink" TargetMode="External"></Relationship><Relationship Id="rId709" Target="javascript:;" Type="http://schemas.openxmlformats.org/officeDocument/2006/relationships/hyperlink" TargetMode="External"></Relationship><Relationship Id="rId710" Target="javascript:;" Type="http://schemas.openxmlformats.org/officeDocument/2006/relationships/hyperlink" TargetMode="External"></Relationship><Relationship Id="rId711" Target="mailto:hindborg@hindborg.dk" Type="http://schemas.openxmlformats.org/officeDocument/2006/relationships/hyperlink" TargetMode="External"></Relationship><Relationship Id="rId712" Target="http://www.thelmawood.com" Type="http://schemas.openxmlformats.org/officeDocument/2006/relationships/hyperlink" TargetMode="External"></Relationship><Relationship Id="rId713" Target="mailto:besterm@pacific.net.ph" Type="http://schemas.openxmlformats.org/officeDocument/2006/relationships/hyperlink" TargetMode="External"></Relationship><Relationship Id="rId714" Target="http://www.global-instruments.com" Type="http://schemas.openxmlformats.org/officeDocument/2006/relationships/hyperlink" TargetMode="External"></Relationship><Relationship Id="rId715" Target="mailto:anselmia@tin.it" Type="http://schemas.openxmlformats.org/officeDocument/2006/relationships/hyperlink" TargetMode="External"></Relationship><Relationship Id="rId716" Target="mailto:dannyklsin@skb.com.my" Type="http://schemas.openxmlformats.org/officeDocument/2006/relationships/hyperlink" TargetMode="External"></Relationship><Relationship Id="rId717" Target="mailto:email@butchartgardens.com" Type="http://schemas.openxmlformats.org/officeDocument/2006/relationships/hyperlink" TargetMode="External"></Relationship><Relationship Id="rId718" Target="http://www.pcnet.or.jp" Type="http://schemas.openxmlformats.org/officeDocument/2006/relationships/hyperlink" TargetMode="External"></Relationship><Relationship Id="rId719" Target="mailto:jcy_cherry@hotmail.com" Type="http://schemas.openxmlformats.org/officeDocument/2006/relationships/hyperlink" TargetMode="External"></Relationship><Relationship Id="rId720" Target="http://www.cell-center.com" Type="http://schemas.openxmlformats.org/officeDocument/2006/relationships/hyperlink" TargetMode="External"></Relationship><Relationship Id="rId721" Target="javascript:;" Type="http://schemas.openxmlformats.org/officeDocument/2006/relationships/hyperlink" TargetMode="External"></Relationship><Relationship Id="rId722" Target="javascript:;" Type="http://schemas.openxmlformats.org/officeDocument/2006/relationships/hyperlink" TargetMode="External"></Relationship><Relationship Id="rId723" Target="mailto:emd@hotelisboa.com" Type="http://schemas.openxmlformats.org/officeDocument/2006/relationships/hyperlink" TargetMode="External"></Relationship><Relationship Id="rId724" Target="javascript:;" Type="http://schemas.openxmlformats.org/officeDocument/2006/relationships/hyperlink" TargetMode="External"></Relationship><Relationship Id="rId725" Target="javascript:;" Type="http://schemas.openxmlformats.org/officeDocument/2006/relationships/hyperlink" TargetMode="External"></Relationship><Relationship Id="rId726" Target="javascript:;" Type="http://schemas.openxmlformats.org/officeDocument/2006/relationships/hyperlink" TargetMode="External"></Relationship><Relationship Id="rId727" Target="javascript:;" Type="http://schemas.openxmlformats.org/officeDocument/2006/relationships/hyperlink" TargetMode="External"></Relationship><Relationship Id="rId728" Target="http://www.memo.ikea.com" Type="http://schemas.openxmlformats.org/officeDocument/2006/relationships/hyperlink" TargetMode="External"></Relationship><Relationship Id="rId729" Target="javascript:;" Type="http://schemas.openxmlformats.org/officeDocument/2006/relationships/hyperlink" TargetMode="External"></Relationship><Relationship Id="rId730" Target="mailto:design20@telia.com" Type="http://schemas.openxmlformats.org/officeDocument/2006/relationships/hyperlink" TargetMode="External"></Relationship><Relationship Id="rId731" Target="javascript:;" Type="http://schemas.openxmlformats.org/officeDocument/2006/relationships/hyperlink" TargetMode="External"></Relationship><Relationship Id="rId732" Target="javascript:;" Type="http://schemas.openxmlformats.org/officeDocument/2006/relationships/hyperlink" TargetMode="External"></Relationship><Relationship Id="rId733" Target="javascript:;" Type="http://schemas.openxmlformats.org/officeDocument/2006/relationships/hyperlink" TargetMode="External"></Relationship><Relationship Id="rId734" Target="http://www.trenton.com.au" Type="http://schemas.openxmlformats.org/officeDocument/2006/relationships/hyperlink" TargetMode="External"></Relationship><Relationship Id="rId735" Target="mailto:btcyltd@ctimail.com" Type="http://schemas.openxmlformats.org/officeDocument/2006/relationships/hyperlink" TargetMode="External"></Relationship><Relationship Id="rId736" Target="javascript:;" Type="http://schemas.openxmlformats.org/officeDocument/2006/relationships/hyperlink" TargetMode="External"></Relationship><Relationship Id="rId737" Target="javascript:;" Type="http://schemas.openxmlformats.org/officeDocument/2006/relationships/hyperlink" TargetMode="External"></Relationship><Relationship Id="rId738" Target="javascript:;" Type="http://schemas.openxmlformats.org/officeDocument/2006/relationships/hyperlink" TargetMode="External"></Relationship><Relationship Id="rId739" Target="http://www.carrefour.com" Type="http://schemas.openxmlformats.org/officeDocument/2006/relationships/hyperlink" TargetMode="External"></Relationship><Relationship Id="rId740" Target="http://www.anglohwi.com" Type="http://schemas.openxmlformats.org/officeDocument/2006/relationships/hyperlink" TargetMode="External"></Relationship><Relationship Id="rId741" Target="http://www.bhalaria.com" Type="http://schemas.openxmlformats.org/officeDocument/2006/relationships/hyperlink" TargetMode="External"></Relationship><Relationship Id="rId742" Target="javascript:;" Type="http://schemas.openxmlformats.org/officeDocument/2006/relationships/hyperlink" TargetMode="External"></Relationship><Relationship Id="rId743" Target="mailto:cdic@pacific.net.sg" Type="http://schemas.openxmlformats.org/officeDocument/2006/relationships/hyperlink" TargetMode="External"></Relationship><Relationship Id="rId744" Target="javascript:;" Type="http://schemas.openxmlformats.org/officeDocument/2006/relationships/hyperlink" TargetMode="External"></Relationship><Relationship Id="rId745" Target="mailto:info@isco.nl" Type="http://schemas.openxmlformats.org/officeDocument/2006/relationships/hyperlink" TargetMode="External"></Relationship><Relationship Id="rId746" Target="javascript:;" Type="http://schemas.openxmlformats.org/officeDocument/2006/relationships/hyperlink" TargetMode="External"></Relationship><Relationship Id="rId747" Target="javascript:;" Type="http://schemas.openxmlformats.org/officeDocument/2006/relationships/hyperlink" TargetMode="External"></Relationship><Relationship Id="rId748" Target="javascript:;" Type="http://schemas.openxmlformats.org/officeDocument/2006/relationships/hyperlink" TargetMode="External"></Relationship><Relationship Id="rId749" Target="javascript:;" Type="http://schemas.openxmlformats.org/officeDocument/2006/relationships/hyperlink" TargetMode="External"></Relationship><Relationship Id="rId750" Target="mailto:merle@amazinshuz.co" Type="http://schemas.openxmlformats.org/officeDocument/2006/relationships/hyperlink" TargetMode="External"></Relationship><Relationship Id="rId751" Target="mailto:btcyltd@ctimail.com" Type="http://schemas.openxmlformats.org/officeDocument/2006/relationships/hyperlink" TargetMode="External"></Relationship><Relationship Id="rId752" Target="mailto:optimal.service@wanadoo.fr" Type="http://schemas.openxmlformats.org/officeDocument/2006/relationships/hyperlink" TargetMode="External"></Relationship><Relationship Id="rId753" Target="http://www.inka-impex.si" Type="http://schemas.openxmlformats.org/officeDocument/2006/relationships/hyperlink" TargetMode="External"></Relationship><Relationship Id="rId754" Target="mailto:indiaking@eth.net" Type="http://schemas.openxmlformats.org/officeDocument/2006/relationships/hyperlink" TargetMode="External"></Relationship><Relationship Id="rId755" Target="mailto:ab6t-smmt@asahi-net.or.jp" Type="http://schemas.openxmlformats.org/officeDocument/2006/relationships/hyperlink" TargetMode="External"></Relationship><Relationship Id="rId756" Target="javascript:;" Type="http://schemas.openxmlformats.org/officeDocument/2006/relationships/hyperlink" TargetMode="External"></Relationship><Relationship Id="rId757" Target="javascript:;" Type="http://schemas.openxmlformats.org/officeDocument/2006/relationships/hyperlink" TargetMode="External"></Relationship><Relationship Id="rId758" Target="mailto:daewoong@dae-woong.co" Type="http://schemas.openxmlformats.org/officeDocument/2006/relationships/hyperlink" TargetMode="External"></Relationship><Relationship Id="rId759" Target="mailto:wanrui@abouticc.com" Type="http://schemas.openxmlformats.org/officeDocument/2006/relationships/hyperlink" TargetMode="External"></Relationship><Relationship Id="rId760" Target="javascript:;" Type="http://schemas.openxmlformats.org/officeDocument/2006/relationships/hyperlink" TargetMode="External"></Relationship><Relationship Id="rId761" Target="mailto:ac8general@hotmail.com" Type="http://schemas.openxmlformats.org/officeDocument/2006/relationships/hyperlink" TargetMode="External"></Relationship><Relationship Id="rId762" Target="http://www.homepro.co.th" Type="http://schemas.openxmlformats.org/officeDocument/2006/relationships/hyperlink" TargetMode="External"></Relationship><Relationship Id="rId763" Target="javascript:;" Type="http://schemas.openxmlformats.org/officeDocument/2006/relationships/hyperlink" TargetMode="External"></Relationship><Relationship Id="rId764" Target="javascript:;" Type="http://schemas.openxmlformats.org/officeDocument/2006/relationships/hyperlink" TargetMode="External"></Relationship><Relationship Id="rId765" Target="javascript:;" Type="http://schemas.openxmlformats.org/officeDocument/2006/relationships/hyperlink" TargetMode="External"></Relationship><Relationship Id="rId766" Target="http://www.daka.com.hk" Type="http://schemas.openxmlformats.org/officeDocument/2006/relationships/hyperlink" TargetMode="External"></Relationship><Relationship Id="rId767" Target="http://www.orientoriginals.com" Type="http://schemas.openxmlformats.org/officeDocument/2006/relationships/hyperlink" TargetMode="External"></Relationship><Relationship Id="rId768" Target="mailto:rpt@rptinternational.com.hk" Type="http://schemas.openxmlformats.org/officeDocument/2006/relationships/hyperlink" TargetMode="External"></Relationship><Relationship Id="rId769" Target="javascript:;" Type="http://schemas.openxmlformats.org/officeDocument/2006/relationships/hyperlink" TargetMode="External"></Relationship><Relationship Id="rId770" Target="http://www.titan.seed.net.tw" Type="http://schemas.openxmlformats.org/officeDocument/2006/relationships/hyperlink" TargetMode="External"></Relationship><Relationship Id="rId771" Target="javascript:;" Type="http://schemas.openxmlformats.org/officeDocument/2006/relationships/hyperlink" TargetMode="External"></Relationship><Relationship Id="rId772" Target="http://www.babcotucson.com" Type="http://schemas.openxmlformats.org/officeDocument/2006/relationships/hyperlink" TargetMode="External"></Relationship><Relationship Id="rId773" Target="javascript:;" Type="http://schemas.openxmlformats.org/officeDocument/2006/relationships/hyperlink" TargetMode="External"></Relationship><Relationship Id="rId774" Target="javascript:;" Type="http://schemas.openxmlformats.org/officeDocument/2006/relationships/hyperlink" TargetMode="External"></Relationship><Relationship Id="rId775" Target="javascript:;" Type="http://schemas.openxmlformats.org/officeDocument/2006/relationships/hyperlink" TargetMode="External"></Relationship><Relationship Id="rId776" Target="javascript:;" Type="http://schemas.openxmlformats.org/officeDocument/2006/relationships/hyperlink" TargetMode="External"></Relationship><Relationship Id="rId777" Target="http://www.shamrockfoods.com" Type="http://schemas.openxmlformats.org/officeDocument/2006/relationships/hyperlink" TargetMode="External"></Relationship><Relationship Id="rId778" Target="http://www.ottoasia.com" Type="http://schemas.openxmlformats.org/officeDocument/2006/relationships/hyperlink" TargetMode="External"></Relationship><Relationship Id="rId779" Target="http://www.hunghing.com" Type="http://schemas.openxmlformats.org/officeDocument/2006/relationships/hyperlink" TargetMode="External"></Relationship><Relationship Id="rId780" Target="http://www.mhz.de" Type="http://schemas.openxmlformats.org/officeDocument/2006/relationships/hyperlink" TargetMode="External"></Relationship><Relationship Id="rId781" Target="mailto:mahamedsg@yahoo.com" Type="http://schemas.openxmlformats.org/officeDocument/2006/relationships/hyperlink" TargetMode="External"></Relationship><Relationship Id="rId782" Target="http://www.penpaper.co.nz" Type="http://schemas.openxmlformats.org/officeDocument/2006/relationships/hyperlink" TargetMode="External"></Relationship><Relationship Id="rId783" Target="javascript:;" Type="http://schemas.openxmlformats.org/officeDocument/2006/relationships/hyperlink" TargetMode="External"></Relationship><Relationship Id="rId784" Target="http://www.sunpanimports.com" Type="http://schemas.openxmlformats.org/officeDocument/2006/relationships/hyperlink" TargetMode="External"></Relationship><Relationship Id="rId785" Target="javascript:;" Type="http://schemas.openxmlformats.org/officeDocument/2006/relationships/hyperlink" TargetMode="External"></Relationship><Relationship Id="rId786" Target="mailto:erik@fritzatorpet.com" Type="http://schemas.openxmlformats.org/officeDocument/2006/relationships/hyperlink" TargetMode="External"></Relationship><Relationship Id="rId787" Target="http://www.mr55.com" Type="http://schemas.openxmlformats.org/officeDocument/2006/relationships/hyperlink" TargetMode="External"></Relationship><Relationship Id="rId788" Target="mailto:scanmarc@post.tele.dk" Type="http://schemas.openxmlformats.org/officeDocument/2006/relationships/hyperlink" TargetMode="External"></Relationship><Relationship Id="rId789" Target="javascript:;" Type="http://schemas.openxmlformats.org/officeDocument/2006/relationships/hyperlink" TargetMode="External"></Relationship><Relationship Id="rId790" Target="http://www.atlanticice.com" Type="http://schemas.openxmlformats.org/officeDocument/2006/relationships/hyperlink" TargetMode="External"></Relationship><Relationship Id="rId791" Target="mailto:elite@gate2city.com" Type="http://schemas.openxmlformats.org/officeDocument/2006/relationships/hyperlink" TargetMode="External"></Relationship><Relationship Id="rId792" Target="mailto:anex1@vsnl.com" Type="http://schemas.openxmlformats.org/officeDocument/2006/relationships/hyperlink" TargetMode="External"></Relationship><Relationship Id="rId793" Target="javascript:;" Type="http://schemas.openxmlformats.org/officeDocument/2006/relationships/hyperlink" TargetMode="External"></Relationship><Relationship Id="rId794" Target="mailto:making@triester.at" Type="http://schemas.openxmlformats.org/officeDocument/2006/relationships/hyperlink" TargetMode="External"></Relationship><Relationship Id="rId795" Target="javascript:;" Type="http://schemas.openxmlformats.org/officeDocument/2006/relationships/hyperlink" TargetMode="External"></Relationship><Relationship Id="rId796" Target="http://www.qldnet.com.au" Type="http://schemas.openxmlformats.org/officeDocument/2006/relationships/hyperlink" TargetMode="External"></Relationship><Relationship Id="rId797" Target="mailto:sfinegold@yahoo.com" Type="http://schemas.openxmlformats.org/officeDocument/2006/relationships/hyperlink" TargetMode="External"></Relationship><Relationship Id="rId798" Target="http://www.sekon.com.hk" Type="http://schemas.openxmlformats.org/officeDocument/2006/relationships/hyperlink" TargetMode="External"></Relationship><Relationship Id="rId799" Target="javascript:;" Type="http://schemas.openxmlformats.org/officeDocument/2006/relationships/hyperlink" TargetMode="External"></Relationship><Relationship Id="rId800" Target="javascript:;" Type="http://schemas.openxmlformats.org/officeDocument/2006/relationships/hyperlink" TargetMode="External"></Relationship><Relationship Id="rId801" Target="javascript:;" Type="http://schemas.openxmlformats.org/officeDocument/2006/relationships/hyperlink" TargetMode="External"></Relationship><Relationship Id="rId802" Target="http://www.kitchenlinegroup.com" Type="http://schemas.openxmlformats.org/officeDocument/2006/relationships/hyperlink" TargetMode="External"></Relationship><Relationship Id="rId803" Target="javascript:;" Type="http://schemas.openxmlformats.org/officeDocument/2006/relationships/hyperlink" TargetMode="External"></Relationship><Relationship Id="rId804" Target="javascript:;" Type="http://schemas.openxmlformats.org/officeDocument/2006/relationships/hyperlink" TargetMode="External"></Relationship><Relationship Id="rId805" Target="javascript:;" Type="http://schemas.openxmlformats.org/officeDocument/2006/relationships/hyperlink" TargetMode="External"></Relationship><Relationship Id="rId806" Target="javascript:;" Type="http://schemas.openxmlformats.org/officeDocument/2006/relationships/hyperlink" TargetMode="External"></Relationship><Relationship Id="rId807" Target="javascript:;" Type="http://schemas.openxmlformats.org/officeDocument/2006/relationships/hyperlink" TargetMode="External"></Relationship><Relationship Id="rId808" Target="mailto:info@hktarget.com" Type="http://schemas.openxmlformats.org/officeDocument/2006/relationships/hyperlink" TargetMode="External"></Relationship><Relationship Id="rId809" Target="javascript:;" Type="http://schemas.openxmlformats.org/officeDocument/2006/relationships/hyperlink" TargetMode="External"></Relationship><Relationship Id="rId810" Target="javascript:;" Type="http://schemas.openxmlformats.org/officeDocument/2006/relationships/hyperlink" TargetMode="External"></Relationship><Relationship Id="rId811" Target="http://www.filuet.com" Type="http://schemas.openxmlformats.org/officeDocument/2006/relationships/hyperlink" TargetMode="External"></Relationship><Relationship Id="rId812" Target="http://www.o2.pl" Type="http://schemas.openxmlformats.org/officeDocument/2006/relationships/hyperlink" TargetMode="External"></Relationship><Relationship Id="rId813" Target="javascript:;" Type="http://schemas.openxmlformats.org/officeDocument/2006/relationships/hyperlink" TargetMode="External"></Relationship><Relationship Id="rId814" Target="http://www.mahprinting.com" Type="http://schemas.openxmlformats.org/officeDocument/2006/relationships/hyperlink" TargetMode="External"></Relationship><Relationship Id="rId815" Target="javascript:;" Type="http://schemas.openxmlformats.org/officeDocument/2006/relationships/hyperlink" TargetMode="External"></Relationship><Relationship Id="rId816" Target="javascript:;" Type="http://schemas.openxmlformats.org/officeDocument/2006/relationships/hyperlink" TargetMode="External"></Relationship><Relationship Id="rId817" Target="javascript:;" Type="http://schemas.openxmlformats.org/officeDocument/2006/relationships/hyperlink" TargetMode="External"></Relationship><Relationship Id="rId818" Target="http://www.klir.co.il" Type="http://schemas.openxmlformats.org/officeDocument/2006/relationships/hyperlink" TargetMode="External"></Relationship><Relationship Id="rId819" Target="http://www.hktarget.com" Type="http://schemas.openxmlformats.org/officeDocument/2006/relationships/hyperlink" TargetMode="External"></Relationship><Relationship Id="rId820" Target="http://www.willer.com.hk" Type="http://schemas.openxmlformats.org/officeDocument/2006/relationships/hyperlink" TargetMode="External"></Relationship><Relationship Id="rId821" Target="javascript:;" Type="http://schemas.openxmlformats.org/officeDocument/2006/relationships/hyperlink" TargetMode="External"></Relationship><Relationship Id="rId822" Target="javascript:;" Type="http://schemas.openxmlformats.org/officeDocument/2006/relationships/hyperlink" TargetMode="External"></Relationship><Relationship Id="rId823" Target="javascript:;" Type="http://schemas.openxmlformats.org/officeDocument/2006/relationships/hyperlink" TargetMode="External"></Relationship><Relationship Id="rId824" Target="http://www.tisbee.com" Type="http://schemas.openxmlformats.org/officeDocument/2006/relationships/hyperlink" TargetMode="External"></Relationship><Relationship Id="rId825" Target="javascript:;" Type="http://schemas.openxmlformats.org/officeDocument/2006/relationships/hyperlink" TargetMode="External"></Relationship><Relationship Id="rId826" Target="mailto:m.wehrmann@etol-vertrieb-nord.de" Type="http://schemas.openxmlformats.org/officeDocument/2006/relationships/hyperlink" TargetMode="External"></Relationship><Relationship Id="rId827" Target="mailto:info@richie-target.com.hk" Type="http://schemas.openxmlformats.org/officeDocument/2006/relationships/hyperlink" TargetMode="External"></Relationship><Relationship Id="rId828" Target="javascript:;" Type="http://schemas.openxmlformats.org/officeDocument/2006/relationships/hyperlink" TargetMode="External"></Relationship><Relationship Id="rId829" Target="javascript:;" Type="http://schemas.openxmlformats.org/officeDocument/2006/relationships/hyperlink" TargetMode="External"></Relationship><Relationship Id="rId830" Target="http://www.supremesteel.com" Type="http://schemas.openxmlformats.org/officeDocument/2006/relationships/hyperlink" TargetMode="External"></Relationship><Relationship Id="rId831" Target="http://www.micwks.com" Type="http://schemas.openxmlformats.org/officeDocument/2006/relationships/hyperlink" TargetMode="External"></Relationship><Relationship Id="rId832" Target="mailto:h-salehico@yahoo.com" Type="http://schemas.openxmlformats.org/officeDocument/2006/relationships/hyperlink" TargetMode="External"></Relationship><Relationship Id="rId833" Target="mailto:bigtr@bigtr.co.uk" Type="http://schemas.openxmlformats.org/officeDocument/2006/relationships/hyperlink" TargetMode="External"></Relationship><Relationship Id="rId834" Target="javascript:;" Type="http://schemas.openxmlformats.org/officeDocument/2006/relationships/hyperlink" TargetMode="External"></Relationship><Relationship Id="rId835" Target="javascript:;" Type="http://schemas.openxmlformats.org/officeDocument/2006/relationships/hyperlink" TargetMode="External"></Relationship><Relationship Id="rId836" Target="javascript:;" Type="http://schemas.openxmlformats.org/officeDocument/2006/relationships/hyperlink" TargetMode="External"></Relationship><Relationship Id="rId837" Target="javascript:;" Type="http://schemas.openxmlformats.org/officeDocument/2006/relationships/hyperlink" TargetMode="External"></Relationship><Relationship Id="rId838" Target="javascript:;" Type="http://schemas.openxmlformats.org/officeDocument/2006/relationships/hyperlink" TargetMode="External"></Relationship><Relationship Id="rId839" Target="mailto:apex@walden.co" Type="http://schemas.openxmlformats.org/officeDocument/2006/relationships/hyperlink" TargetMode="External"></Relationship><Relationship Id="rId840" Target="javascript:;" Type="http://schemas.openxmlformats.org/officeDocument/2006/relationships/hyperlink" TargetMode="External"></Relationship><Relationship Id="rId841" Target="http://www.sellfast.com" Type="http://schemas.openxmlformats.org/officeDocument/2006/relationships/hyperlink" TargetMode="External"></Relationship><Relationship Id="rId842" Target="javascript:;" Type="http://schemas.openxmlformats.org/officeDocument/2006/relationships/hyperlink" TargetMode="External"></Relationship><Relationship Id="rId843" Target="mailto:roland@cutcraft.com" Type="http://schemas.openxmlformats.org/officeDocument/2006/relationships/hyperlink" TargetMode="External"></Relationship><Relationship Id="rId844" Target="http://www.mint.ocn.ne.jp" Type="http://schemas.openxmlformats.org/officeDocument/2006/relationships/hyperlink" TargetMode="External"></Relationship><Relationship Id="rId845" Target="javascript:;" Type="http://schemas.openxmlformats.org/officeDocument/2006/relationships/hyperlink" TargetMode="External"></Relationship><Relationship Id="rId846" Target="javascript:;" Type="http://schemas.openxmlformats.org/officeDocument/2006/relationships/hyperlink" TargetMode="External"></Relationship><Relationship Id="rId847" Target="mailto:hamid@scantrad.no" Type="http://schemas.openxmlformats.org/officeDocument/2006/relationships/hyperlink" TargetMode="External"></Relationship><Relationship Id="rId848" Target="mailto:shipping@gvrac.com" Type="http://schemas.openxmlformats.org/officeDocument/2006/relationships/hyperlink" TargetMode="External"></Relationship><Relationship Id="rId849" Target="mailto:ckawjr@yahoo.ca" Type="http://schemas.openxmlformats.org/officeDocument/2006/relationships/hyperlink" TargetMode="External"></Relationship><Relationship Id="rId850" Target="http://www.fu-tian.com.tw" Type="http://schemas.openxmlformats.org/officeDocument/2006/relationships/hyperlink" TargetMode="External"></Relationship><Relationship Id="rId851" Target="javascript:;" Type="http://schemas.openxmlformats.org/officeDocument/2006/relationships/hyperlink" TargetMode="External"></Relationship><Relationship Id="rId852" Target="javascript:;" Type="http://schemas.openxmlformats.org/officeDocument/2006/relationships/hyperlink" TargetMode="External"></Relationship><Relationship Id="rId853" Target="http://www.norplanas.no" Type="http://schemas.openxmlformats.org/officeDocument/2006/relationships/hyperlink" TargetMode="External"></Relationship><Relationship Id="rId854" Target="mailto:tjco@d9.dion.ne.jp" Type="http://schemas.openxmlformats.org/officeDocument/2006/relationships/hyperlink" TargetMode="External"></Relationship><Relationship Id="rId855" Target="mailto:aka.co.ltd@eudoramail.com" Type="http://schemas.openxmlformats.org/officeDocument/2006/relationships/hyperlink" TargetMode="External"></Relationship><Relationship Id="rId856" Target="javascript:;" Type="http://schemas.openxmlformats.org/officeDocument/2006/relationships/hyperlink" TargetMode="External"></Relationship><Relationship Id="rId857" Target="http://www.idcn.com" Type="http://schemas.openxmlformats.org/officeDocument/2006/relationships/hyperlink" TargetMode="External"></Relationship><Relationship Id="rId858" Target="mailto:bogonara@daum.net" Type="http://schemas.openxmlformats.org/officeDocument/2006/relationships/hyperlink" TargetMode="External"></Relationship><Relationship Id="rId859" Target="mailto:alkashgary@yahoo.com" Type="http://schemas.openxmlformats.org/officeDocument/2006/relationships/hyperlink" TargetMode="External"></Relationship><Relationship Id="rId860" Target="mailto:phatchara@tre-atthaboon.com" Type="http://schemas.openxmlformats.org/officeDocument/2006/relationships/hyperlink" TargetMode="External"></Relationship><Relationship Id="rId861" Target="javascript:;" Type="http://schemas.openxmlformats.org/officeDocument/2006/relationships/hyperlink" TargetMode="External"></Relationship><Relationship Id="rId862" Target="javascript:;" Type="http://schemas.openxmlformats.org/officeDocument/2006/relationships/hyperlink" TargetMode="External"></Relationship><Relationship Id="rId863" Target="http://www.luxo.fi" Type="http://schemas.openxmlformats.org/officeDocument/2006/relationships/hyperlink" TargetMode="External"></Relationship><Relationship Id="rId864" Target="javascript:;" Type="http://schemas.openxmlformats.org/officeDocument/2006/relationships/hyperlink" TargetMode="External"></Relationship><Relationship Id="rId865" Target="mailto:interieur-decor@wanadoo.fr" Type="http://schemas.openxmlformats.org/officeDocument/2006/relationships/hyperlink" TargetMode="External"></Relationship><Relationship Id="rId866" Target="javascript:;" Type="http://schemas.openxmlformats.org/officeDocument/2006/relationships/hyperlink" TargetMode="External"></Relationship><Relationship Id="rId867" Target="mailto:norplan.stokj@ah.telia.no" Type="http://schemas.openxmlformats.org/officeDocument/2006/relationships/hyperlink" TargetMode="External"></Relationship><Relationship Id="rId868" Target="javascript:;" Type="http://schemas.openxmlformats.org/officeDocument/2006/relationships/hyperlink" TargetMode="External"></Relationship><Relationship Id="rId869" Target="mailto:kambe@ceraworld.co" Type="http://schemas.openxmlformats.org/officeDocument/2006/relationships/hyperlink" TargetMode="External"></Relationship><Relationship Id="rId870" Target="javascript:;" Type="http://schemas.openxmlformats.org/officeDocument/2006/relationships/hyperlink" TargetMode="External"></Relationship><Relationship Id="rId871" Target="javascript:;" Type="http://schemas.openxmlformats.org/officeDocument/2006/relationships/hyperlink" TargetMode="External"></Relationship><Relationship Id="rId872" Target="javascript:;" Type="http://schemas.openxmlformats.org/officeDocument/2006/relationships/hyperlink" TargetMode="External"></Relationship><Relationship Id="rId873" Target="mailto:dvardan@moraviapropag.cz" Type="http://schemas.openxmlformats.org/officeDocument/2006/relationships/hyperlink" TargetMode="External"></Relationship><Relationship Id="rId874" Target="http://www.unoglass.com" Type="http://schemas.openxmlformats.org/officeDocument/2006/relationships/hyperlink" TargetMode="External"></Relationship><Relationship Id="rId875" Target="javascript:;" Type="http://schemas.openxmlformats.org/officeDocument/2006/relationships/hyperlink" TargetMode="External"></Relationship><Relationship Id="rId876" Target="javascript:;" Type="http://schemas.openxmlformats.org/officeDocument/2006/relationships/hyperlink" TargetMode="External"></Relationship><Relationship Id="rId877" Target="http://www.septembermoon.com.hk" Type="http://schemas.openxmlformats.org/officeDocument/2006/relationships/hyperlink" TargetMode="External"></Relationship><Relationship Id="rId878" Target="javascript:;" Type="http://schemas.openxmlformats.org/officeDocument/2006/relationships/hyperlink" TargetMode="External"></Relationship><Relationship Id="rId879" Target="mailto:da.jen@msa.hinet.net" Type="http://schemas.openxmlformats.org/officeDocument/2006/relationships/hyperlink" TargetMode="External"></Relationship><Relationship Id="rId880" Target="mailto:gracesha@netvigator.com" Type="http://schemas.openxmlformats.org/officeDocument/2006/relationships/hyperlink" TargetMode="External"></Relationship><Relationship Id="rId881" Target="javascript:;" Type="http://schemas.openxmlformats.org/officeDocument/2006/relationships/hyperlink" TargetMode="External"></Relationship><Relationship Id="rId882" Target="javascript:;" Type="http://schemas.openxmlformats.org/officeDocument/2006/relationships/hyperlink" TargetMode="External"></Relationship><Relationship Id="rId883" Target="mailto:info@soritsu.co" Type="http://schemas.openxmlformats.org/officeDocument/2006/relationships/hyperlink" TargetMode="External"></Relationship><Relationship Id="rId884" Target="javascript:;" Type="http://schemas.openxmlformats.org/officeDocument/2006/relationships/hyperlink" TargetMode="External"></Relationship><Relationship Id="rId885" Target="javascript:;" Type="http://schemas.openxmlformats.org/officeDocument/2006/relationships/hyperlink" TargetMode="External"></Relationship><Relationship Id="rId886" Target="mailto:kazelles@markant.com.hk" Type="http://schemas.openxmlformats.org/officeDocument/2006/relationships/hyperlink" TargetMode="External"></Relationship><Relationship Id="rId887" Target="mailto:info@crafts-web.com" Type="http://schemas.openxmlformats.org/officeDocument/2006/relationships/hyperlink" TargetMode="External"></Relationship><Relationship Id="rId888" Target="http://www.idealbusiness.com" Type="http://schemas.openxmlformats.org/officeDocument/2006/relationships/hyperlink" TargetMode="External"></Relationship><Relationship Id="rId889" Target="http://www.pare.nl" Type="http://schemas.openxmlformats.org/officeDocument/2006/relationships/hyperlink" TargetMode="External"></Relationship><Relationship Id="rId890" Target="mailto:sajstf25@aol.com" Type="http://schemas.openxmlformats.org/officeDocument/2006/relationships/hyperlink" TargetMode="External"></Relationship><Relationship Id="rId891" Target="http://www.scantrad.no" Type="http://schemas.openxmlformats.org/officeDocument/2006/relationships/hyperlink" TargetMode="External"></Relationship><Relationship Id="rId892" Target="mailto:juves@juves.fi" Type="http://schemas.openxmlformats.org/officeDocument/2006/relationships/hyperlink" TargetMode="External"></Relationship><Relationship Id="rId893" Target="javascript:;" Type="http://schemas.openxmlformats.org/officeDocument/2006/relationships/hyperlink" TargetMode="External"></Relationship><Relationship Id="rId894" Target="javascript:;" Type="http://schemas.openxmlformats.org/officeDocument/2006/relationships/hyperlink" TargetMode="External"></Relationship><Relationship Id="rId895" Target="http://www.ebonushk.com" Type="http://schemas.openxmlformats.org/officeDocument/2006/relationships/hyperlink" TargetMode="External"></Relationship><Relationship Id="rId896" Target="http://www.euro-compect.nl" Type="http://schemas.openxmlformats.org/officeDocument/2006/relationships/hyperlink" TargetMode="External"></Relationship><Relationship Id="rId897" Target="http://www.kasinda.com.hk" Type="http://schemas.openxmlformats.org/officeDocument/2006/relationships/hyperlink" TargetMode="External"></Relationship><Relationship Id="rId898" Target="mailto:spectrum_inc@hotmail.com" Type="http://schemas.openxmlformats.org/officeDocument/2006/relationships/hyperlink" TargetMode="External"></Relationship><Relationship Id="rId899" Target="javascript:;" Type="http://schemas.openxmlformats.org/officeDocument/2006/relationships/hyperlink" TargetMode="External"></Relationship><Relationship Id="rId900" Target="javascript:;" Type="http://schemas.openxmlformats.org/officeDocument/2006/relationships/hyperlink" TargetMode="External"></Relationship><Relationship Id="rId901" Target="http://www.robertbosch.nl" Type="http://schemas.openxmlformats.org/officeDocument/2006/relationships/hyperlink" TargetMode="External"></Relationship><Relationship Id="rId902" Target="mailto:ahmedzikry@hotmail.com" Type="http://schemas.openxmlformats.org/officeDocument/2006/relationships/hyperlink" TargetMode="External"></Relationship><Relationship Id="rId903" Target="mailto:info@te-pa.de" Type="http://schemas.openxmlformats.org/officeDocument/2006/relationships/hyperlink" TargetMode="External"></Relationship><Relationship Id="rId904" Target="javascript:;" Type="http://schemas.openxmlformats.org/officeDocument/2006/relationships/hyperlink" TargetMode="External"></Relationship><Relationship Id="rId905" Target="javascript:;" Type="http://schemas.openxmlformats.org/officeDocument/2006/relationships/hyperlink" TargetMode="External"></Relationship><Relationship Id="rId906" Target="mailto:contact@pahmeyer-export.de" Type="http://schemas.openxmlformats.org/officeDocument/2006/relationships/hyperlink" TargetMode="External"></Relationship><Relationship Id="rId907" Target="http://www.k-onishi.co.jp" Type="http://schemas.openxmlformats.org/officeDocument/2006/relationships/hyperlink" TargetMode="External"></Relationship><Relationship Id="rId908" Target="http://www.bsi-globaldecor.com" Type="http://schemas.openxmlformats.org/officeDocument/2006/relationships/hyperlink" TargetMode="External"></Relationship><Relationship Id="rId909" Target="mailto:cesana@delfi.lv" Type="http://schemas.openxmlformats.org/officeDocument/2006/relationships/hyperlink" TargetMode="External"></Relationship><Relationship Id="rId910" Target="mailto:yves_leroux@parmalat.ca" Type="http://schemas.openxmlformats.org/officeDocument/2006/relationships/hyperlink" TargetMode="External"></Relationship><Relationship Id="rId911" Target="javascript:;" Type="http://schemas.openxmlformats.org/officeDocument/2006/relationships/hyperlink" TargetMode="External"></Relationship><Relationship Id="rId912" Target="mailto:cjayvent@yahoo.com" Type="http://schemas.openxmlformats.org/officeDocument/2006/relationships/hyperlink" TargetMode="External"></Relationship><Relationship Id="rId913" Target="mailto:eliteeii@aol.com" Type="http://schemas.openxmlformats.org/officeDocument/2006/relationships/hyperlink" TargetMode="External"></Relationship><Relationship Id="rId914" Target="mailto:alliedimex@aol.com" Type="http://schemas.openxmlformats.org/officeDocument/2006/relationships/hyperlink" TargetMode="External"></Relationship><Relationship Id="rId915" Target="javascript:;" Type="http://schemas.openxmlformats.org/officeDocument/2006/relationships/hyperlink" TargetMode="External"></Relationship><Relationship Id="rId916" Target="http://www.ridgewritingretreats.com" Type="http://schemas.openxmlformats.org/officeDocument/2006/relationships/hyperlink" TargetMode="External"></Relationship><Relationship Id="rId917" Target="mailto:chootzeann@pacific.net.sg" Type="http://schemas.openxmlformats.org/officeDocument/2006/relationships/hyperlink" TargetMode="External"></Relationship><Relationship Id="rId918" Target="javascript:;" Type="http://schemas.openxmlformats.org/officeDocument/2006/relationships/hyperlink" TargetMode="External"></Relationship><Relationship Id="rId919" Target="javascript:;" Type="http://schemas.openxmlformats.org/officeDocument/2006/relationships/hyperlink" TargetMode="External"></Relationship><Relationship Id="rId920" Target="http://www.adm.nl" Type="http://schemas.openxmlformats.org/officeDocument/2006/relationships/hyperlink" TargetMode="External"></Relationship><Relationship Id="rId921" Target="http://www.borifa.be" Type="http://schemas.openxmlformats.org/officeDocument/2006/relationships/hyperlink" TargetMode="External"></Relationship><Relationship Id="rId922" Target="javascript:;" Type="http://schemas.openxmlformats.org/officeDocument/2006/relationships/hyperlink" TargetMode="External"></Relationship><Relationship Id="rId923" Target="mailto:info@lino-metaal.nl" Type="http://schemas.openxmlformats.org/officeDocument/2006/relationships/hyperlink" TargetMode="External"></Relationship><Relationship Id="rId924" Target="mailto:info@aerodesign.com.au" Type="http://schemas.openxmlformats.org/officeDocument/2006/relationships/hyperlink" TargetMode="External"></Relationship><Relationship Id="rId925" Target="javascript:;" Type="http://schemas.openxmlformats.org/officeDocument/2006/relationships/hyperlink" TargetMode="External"></Relationship><Relationship Id="rId926" Target="mailto:pokhrelkp@hotmail.com" Type="http://schemas.openxmlformats.org/officeDocument/2006/relationships/hyperlink" TargetMode="External"></Relationship><Relationship Id="rId927" Target="javascript:;" Type="http://schemas.openxmlformats.org/officeDocument/2006/relationships/hyperlink" TargetMode="External"></Relationship><Relationship Id="rId928" Target="mailto:mvargas@imusa.com.co" Type="http://schemas.openxmlformats.org/officeDocument/2006/relationships/hyperlink" TargetMode="External"></Relationship><Relationship Id="rId929" Target="javascript:;" Type="http://schemas.openxmlformats.org/officeDocument/2006/relationships/hyperlink" TargetMode="External"></Relationship><Relationship Id="rId930" Target="http://www.srinternational.com" Type="http://schemas.openxmlformats.org/officeDocument/2006/relationships/hyperlink" TargetMode="External"></Relationship><Relationship Id="rId931" Target="mailto:naeem_m.ukadam@hotmail.com" Type="http://schemas.openxmlformats.org/officeDocument/2006/relationships/hyperlink" TargetMode="External"></Relationship><Relationship Id="rId932" Target="mailto:aiyara@ceradecor.com" Type="http://schemas.openxmlformats.org/officeDocument/2006/relationships/hyperlink" TargetMode="External"></Relationship><Relationship Id="rId933" Target="mailto:indochine@sh163.net" Type="http://schemas.openxmlformats.org/officeDocument/2006/relationships/hyperlink" TargetMode="External"></Relationship><Relationship Id="rId934" Target="javascript:;" Type="http://schemas.openxmlformats.org/officeDocument/2006/relationships/hyperlink" TargetMode="External"></Relationship><Relationship Id="rId935" Target="http://www.arslantrader.com" Type="http://schemas.openxmlformats.org/officeDocument/2006/relationships/hyperlink" TargetMode="External"></Relationship><Relationship Id="rId936" Target="javascript:;" Type="http://schemas.openxmlformats.org/officeDocument/2006/relationships/hyperlink" TargetMode="External"></Relationship><Relationship Id="rId937" Target="http://www.newcenturyeye.de" Type="http://schemas.openxmlformats.org/officeDocument/2006/relationships/hyperlink" TargetMode="External"></Relationship><Relationship Id="rId938" Target="http://www.jc-sys.co.jp" Type="http://schemas.openxmlformats.org/officeDocument/2006/relationships/hyperlink" TargetMode="External"></Relationship><Relationship Id="rId939" Target="mailto:drterrance@hotmail.com" Type="http://schemas.openxmlformats.org/officeDocument/2006/relationships/hyperlink" TargetMode="External"></Relationship><Relationship Id="rId940" Target="javascript:;" Type="http://schemas.openxmlformats.org/officeDocument/2006/relationships/hyperlink" TargetMode="External"></Relationship><Relationship Id="rId941" Target="javascript:;" Type="http://schemas.openxmlformats.org/officeDocument/2006/relationships/hyperlink" TargetMode="External"></Relationship><Relationship Id="rId942" Target="javascript:;" Type="http://schemas.openxmlformats.org/officeDocument/2006/relationships/hyperlink" TargetMode="External"></Relationship><Relationship Id="rId943" Target="mailto:kheatari@netvigator.com" Type="http://schemas.openxmlformats.org/officeDocument/2006/relationships/hyperlink" TargetMode="External"></Relationship><Relationship Id="rId944" Target="http://www.jmu.dk" Type="http://schemas.openxmlformats.org/officeDocument/2006/relationships/hyperlink" TargetMode="External"></Relationship><Relationship Id="rId945" Target="http://www.nal.be" Type="http://schemas.openxmlformats.org/officeDocument/2006/relationships/hyperlink" TargetMode="External"></Relationship><Relationship Id="rId946" Target="mailto:jkchoi0419@dreamx.net" Type="http://schemas.openxmlformats.org/officeDocument/2006/relationships/hyperlink" TargetMode="External"></Relationship><Relationship Id="rId947" Target="http://www.sdsdd.cn" Type="http://schemas.openxmlformats.org/officeDocument/2006/relationships/hyperlink" TargetMode="External"></Relationship><Relationship Id="rId948" Target="javascript:;" Type="http://schemas.openxmlformats.org/officeDocument/2006/relationships/hyperlink" TargetMode="External"></Relationship><Relationship Id="rId949" Target="javascript:;" Type="http://schemas.openxmlformats.org/officeDocument/2006/relationships/hyperlink" TargetMode="External"></Relationship><Relationship Id="rId950" Target="mailto:pw.harish@vsnl.com" Type="http://schemas.openxmlformats.org/officeDocument/2006/relationships/hyperlink" TargetMode="External"></Relationship><Relationship Id="rId951" Target="mailto:kanti@brabys.co" Type="http://schemas.openxmlformats.org/officeDocument/2006/relationships/hyperlink" TargetMode="External"></Relationship><Relationship Id="rId952" Target="javascript:;" Type="http://schemas.openxmlformats.org/officeDocument/2006/relationships/hyperlink" TargetMode="External"></Relationship><Relationship Id="rId953" Target="http://www.norelem.de" Type="http://schemas.openxmlformats.org/officeDocument/2006/relationships/hyperlink" TargetMode="External"></Relationship><Relationship Id="rId954" Target="javascript:;" Type="http://schemas.openxmlformats.org/officeDocument/2006/relationships/hyperlink" TargetMode="External"></Relationship><Relationship Id="rId955" Target="javascript:;" Type="http://schemas.openxmlformats.org/officeDocument/2006/relationships/hyperlink" TargetMode="External"></Relationship><Relationship Id="rId956" Target="javascript:;" Type="http://schemas.openxmlformats.org/officeDocument/2006/relationships/hyperlink" TargetMode="External"></Relationship><Relationship Id="rId957" Target="javascript:;" Type="http://schemas.openxmlformats.org/officeDocument/2006/relationships/hyperlink" TargetMode="External"></Relationship><Relationship Id="rId958" Target="javascript:;" Type="http://schemas.openxmlformats.org/officeDocument/2006/relationships/hyperlink" TargetMode="External"></Relationship><Relationship Id="rId959" Target="http://www.acu.city" Type="http://schemas.openxmlformats.org/officeDocument/2006/relationships/hyperlink" TargetMode="External"></Relationship><Relationship Id="rId960" Target="javascript:;" Type="http://schemas.openxmlformats.org/officeDocument/2006/relationships/hyperlink" TargetMode="External"></Relationship><Relationship Id="rId961" Target="mailto:aribp@mail.datanet.hu" Type="http://schemas.openxmlformats.org/officeDocument/2006/relationships/hyperlink" TargetMode="External"></Relationship><Relationship Id="rId962" Target="mailto:travisbush@hotmail.com" Type="http://schemas.openxmlformats.org/officeDocument/2006/relationships/hyperlink" TargetMode="External"></Relationship><Relationship Id="rId963" Target="mailto:sales@benjac.com" Type="http://schemas.openxmlformats.org/officeDocument/2006/relationships/hyperlink" TargetMode="External"></Relationship><Relationship Id="rId964" Target="mailto:davies@yahoo.co.uk" Type="http://schemas.openxmlformats.org/officeDocument/2006/relationships/hyperlink" TargetMode="External"></Relationship><Relationship Id="rId965" Target="mailto:imkcoltd@hotmail.com" Type="http://schemas.openxmlformats.org/officeDocument/2006/relationships/hyperlink" TargetMode="External"></Relationship><Relationship Id="rId966" Target="mailto:verkauf@rwheim.de" Type="http://schemas.openxmlformats.org/officeDocument/2006/relationships/hyperlink" TargetMode="External"></Relationship><Relationship Id="rId967" Target="http://www.advantagemaint.com" Type="http://schemas.openxmlformats.org/officeDocument/2006/relationships/hyperlink" TargetMode="External"></Relationship><Relationship Id="rId968" Target="mailto:mgfmail@mgf.ca" Type="http://schemas.openxmlformats.org/officeDocument/2006/relationships/hyperlink" TargetMode="External"></Relationship><Relationship Id="rId969" Target="javascript:;" Type="http://schemas.openxmlformats.org/officeDocument/2006/relationships/hyperlink" TargetMode="External"></Relationship><Relationship Id="rId970" Target="javascript:;" Type="http://schemas.openxmlformats.org/officeDocument/2006/relationships/hyperlink" TargetMode="External"></Relationship><Relationship Id="rId971" Target="mailto:tarif_awa@37.com" Type="http://schemas.openxmlformats.org/officeDocument/2006/relationships/hyperlink" TargetMode="External"></Relationship><Relationship Id="rId972" Target="mailto:juliana.alexander@talk21.com" Type="http://schemas.openxmlformats.org/officeDocument/2006/relationships/hyperlink" TargetMode="External"></Relationship><Relationship Id="rId973" Target="javascript:;" Type="http://schemas.openxmlformats.org/officeDocument/2006/relationships/hyperlink" TargetMode="External"></Relationship><Relationship Id="rId974" Target="javascript:;" Type="http://schemas.openxmlformats.org/officeDocument/2006/relationships/hyperlink" TargetMode="External"></Relationship><Relationship Id="rId975" Target="http://www.eastman-intl.com" Type="http://schemas.openxmlformats.org/officeDocument/2006/relationships/hyperlink" TargetMode="External"></Relationship><Relationship Id="rId976" Target="javascript:;" Type="http://schemas.openxmlformats.org/officeDocument/2006/relationships/hyperlink" TargetMode="External"></Relationship><Relationship Id="rId977" Target="http://www.pine-corp.com" Type="http://schemas.openxmlformats.org/officeDocument/2006/relationships/hyperlink" TargetMode="External"></Relationship><Relationship Id="rId978" Target="javascript:;" Type="http://schemas.openxmlformats.org/officeDocument/2006/relationships/hyperlink" TargetMode="External"></Relationship><Relationship Id="rId979" Target="mailto:charlesgarrigos@yahoo.com" Type="http://schemas.openxmlformats.org/officeDocument/2006/relationships/hyperlink" TargetMode="External"></Relationship><Relationship Id="rId980" Target="http://www.amcorgroupusa.com" Type="http://schemas.openxmlformats.org/officeDocument/2006/relationships/hyperlink" TargetMode="External"></Relationship><Relationship Id="rId981" Target="mailto:h.matsui@k-onishi.co.jp" Type="http://schemas.openxmlformats.org/officeDocument/2006/relationships/hyperlink" TargetMode="External"></Relationship><Relationship Id="rId982" Target="javascript:;" Type="http://schemas.openxmlformats.org/officeDocument/2006/relationships/hyperlink" TargetMode="External"></Relationship><Relationship Id="rId983" Target="javascript:;" Type="http://schemas.openxmlformats.org/officeDocument/2006/relationships/hyperlink" TargetMode="External"></Relationship><Relationship Id="rId984" Target="http://www.tatungusa.com" Type="http://schemas.openxmlformats.org/officeDocument/2006/relationships/hyperlink" TargetMode="External"></Relationship><Relationship Id="rId985" Target="mailto:verkauf@kaheku.com" Type="http://schemas.openxmlformats.org/officeDocument/2006/relationships/hyperlink" TargetMode="External"></Relationship><Relationship Id="rId986" Target="mailto:eblossom@public.qz.fj.cn" Type="http://schemas.openxmlformats.org/officeDocument/2006/relationships/hyperlink" TargetMode="External"></Relationship><Relationship Id="rId987" Target="http://www.omniaworld.net" Type="http://schemas.openxmlformats.org/officeDocument/2006/relationships/hyperlink" TargetMode="External"></Relationship><Relationship Id="rId988" Target="http://www.moritani.co.jp" Type="http://schemas.openxmlformats.org/officeDocument/2006/relationships/hyperlink" TargetMode="External"></Relationship><Relationship Id="rId989" Target="mailto:joelbertet@yahoo.com" Type="http://schemas.openxmlformats.org/officeDocument/2006/relationships/hyperlink" TargetMode="External"></Relationship><Relationship Id="rId990" Target="http://www.paradise.net.nz" Type="http://schemas.openxmlformats.org/officeDocument/2006/relationships/hyperlink" TargetMode="External"></Relationship><Relationship Id="rId991" Target="javascript:;" Type="http://schemas.openxmlformats.org/officeDocument/2006/relationships/hyperlink" TargetMode="External"></Relationship><Relationship Id="rId992" Target="mailto:innoteam@po.jaring.my" Type="http://schemas.openxmlformats.org/officeDocument/2006/relationships/hyperlink" TargetMode="External"></Relationship><Relationship Id="rId993" Target="javascript:;" Type="http://schemas.openxmlformats.org/officeDocument/2006/relationships/hyperlink" TargetMode="External"></Relationship><Relationship Id="rId994" Target="mailto:rmoore@dynamicdsgns.com" Type="http://schemas.openxmlformats.org/officeDocument/2006/relationships/hyperlink" TargetMode="External"></Relationship><Relationship Id="rId995" Target="http://www.otter-kontorsvaror.com" Type="http://schemas.openxmlformats.org/officeDocument/2006/relationships/hyperlink" TargetMode="External"></Relationship><Relationship Id="rId996" Target="http://www.rosenthal.de" Type="http://schemas.openxmlformats.org/officeDocument/2006/relationships/hyperlink" TargetMode="External"></Relationship><Relationship Id="rId997" Target="http://www.beha-hedo.no" Type="http://schemas.openxmlformats.org/officeDocument/2006/relationships/hyperlink" TargetMode="External"></Relationship><Relationship Id="rId998" Target="mailto:ehsan@ms2.hinet.net" Type="http://schemas.openxmlformats.org/officeDocument/2006/relationships/hyperlink" TargetMode="External"></Relationship><Relationship Id="rId999" Target="javascript:;" Type="http://schemas.openxmlformats.org/officeDocument/2006/relationships/hyperlink" TargetMode="External"></Relationship><Relationship Id="rId1000" Target="mailto:thaparinternational@yahoo.com" Type="http://schemas.openxmlformats.org/officeDocument/2006/relationships/hyperlink" TargetMode="External"></Relationship><Relationship Id="rId1001" Target="http://www.brunettipg.it" Type="http://schemas.openxmlformats.org/officeDocument/2006/relationships/hyperlink" TargetMode="External"></Relationship><Relationship Id="rId1002" Target="javascript:;" Type="http://schemas.openxmlformats.org/officeDocument/2006/relationships/hyperlink" TargetMode="External"></Relationship><Relationship Id="rId1003" Target="http://www.sabita.it" Type="http://schemas.openxmlformats.org/officeDocument/2006/relationships/hyperlink" TargetMode="External"></Relationship><Relationship Id="rId1004" Target="mailto:horizont@ms10.hi.net.net" Type="http://schemas.openxmlformats.org/officeDocument/2006/relationships/hyperlink" TargetMode="External"></Relationship><Relationship Id="rId1005" Target="mailto:riwi.armann@t-online.de" Type="http://schemas.openxmlformats.org/officeDocument/2006/relationships/hyperlink" TargetMode="External"></Relationship><Relationship Id="rId1006" Target="mailto:info@morinders.se" Type="http://schemas.openxmlformats.org/officeDocument/2006/relationships/hyperlink" TargetMode="External"></Relationship><Relationship Id="rId1007" Target="javascript:;" Type="http://schemas.openxmlformats.org/officeDocument/2006/relationships/hyperlink" TargetMode="External"></Relationship><Relationship Id="rId1008" Target="javascript:;" Type="http://schemas.openxmlformats.org/officeDocument/2006/relationships/hyperlink" TargetMode="External"></Relationship><Relationship Id="rId1009" Target="javascript:;" Type="http://schemas.openxmlformats.org/officeDocument/2006/relationships/hyperlink" TargetMode="External"></Relationship><Relationship Id="rId1010" Target="mailto:kamalsunam@rediffmail.com" Type="http://schemas.openxmlformats.org/officeDocument/2006/relationships/hyperlink" TargetMode="External"></Relationship><Relationship Id="rId1011" Target="javascript:;" Type="http://schemas.openxmlformats.org/officeDocument/2006/relationships/hyperlink" TargetMode="External"></Relationship><Relationship Id="rId1012" Target="javascript:;" Type="http://schemas.openxmlformats.org/officeDocument/2006/relationships/hyperlink" TargetMode="External"></Relationship><Relationship Id="rId1013" Target="javascript:;" Type="http://schemas.openxmlformats.org/officeDocument/2006/relationships/hyperlink" TargetMode="External"></Relationship><Relationship Id="rId1014" Target="http://www.shivkitchenware.com" Type="http://schemas.openxmlformats.org/officeDocument/2006/relationships/hyperlink" TargetMode="External"></Relationship><Relationship Id="rId1015" Target="mailto:lqg2921982@163.com" Type="http://schemas.openxmlformats.org/officeDocument/2006/relationships/hyperlink" TargetMode="External"></Relationship><Relationship Id="rId1016" Target="javascript:;" Type="http://schemas.openxmlformats.org/officeDocument/2006/relationships/hyperlink" TargetMode="External"></Relationship><Relationship Id="rId1017" Target="http://www.marhabalubnan.org" Type="http://schemas.openxmlformats.org/officeDocument/2006/relationships/hyperlink" TargetMode="External"></Relationship><Relationship Id="rId1018" Target="javascript:;" Type="http://schemas.openxmlformats.org/officeDocument/2006/relationships/hyperlink" TargetMode="External"></Relationship><Relationship Id="rId1019" Target="javascript:;" Type="http://schemas.openxmlformats.org/officeDocument/2006/relationships/hyperlink" TargetMode="External"></Relationship><Relationship Id="rId1020" Target="mailto:donna@formfurniture.com.au" Type="http://schemas.openxmlformats.org/officeDocument/2006/relationships/hyperlink" TargetMode="External"></Relationship><Relationship Id="rId1021" Target="http://www.gah-alberts.com" Type="http://schemas.openxmlformats.org/officeDocument/2006/relationships/hyperlink" TargetMode="External"></Relationship><Relationship Id="rId1022" Target="javascript:;" Type="http://schemas.openxmlformats.org/officeDocument/2006/relationships/hyperlink" TargetMode="External"></Relationship><Relationship Id="rId1023" Target="mailto:hamidbut@brain.net" Type="http://schemas.openxmlformats.org/officeDocument/2006/relationships/hyperlink" TargetMode="External"></Relationship><Relationship Id="rId1024" Target="javascript:;" Type="http://schemas.openxmlformats.org/officeDocument/2006/relationships/hyperlink" TargetMode="External"></Relationship><Relationship Id="rId1025" Target="javascript:;" Type="http://schemas.openxmlformats.org/officeDocument/2006/relationships/hyperlink" TargetMode="External"></Relationship><Relationship Id="rId1026" Target="http://www.shrinkpackaging.com" Type="http://schemas.openxmlformats.org/officeDocument/2006/relationships/hyperlink" TargetMode="External"></Relationship><Relationship Id="rId1027" Target="http://www.tabasa.com" Type="http://schemas.openxmlformats.org/officeDocument/2006/relationships/hyperlink" TargetMode="External"></Relationship><Relationship Id="rId1028" Target="mailto:headoffice@devico.be" Type="http://schemas.openxmlformats.org/officeDocument/2006/relationships/hyperlink" TargetMode="External"></Relationship><Relationship Id="rId1029" Target="javascript:;" Type="http://schemas.openxmlformats.org/officeDocument/2006/relationships/hyperlink" TargetMode="External"></Relationship><Relationship Id="rId1030" Target="javascript:;" Type="http://schemas.openxmlformats.org/officeDocument/2006/relationships/hyperlink" TargetMode="External"></Relationship><Relationship Id="rId1031" Target="javascript:;" Type="http://schemas.openxmlformats.org/officeDocument/2006/relationships/hyperlink" TargetMode="External"></Relationship><Relationship Id="rId1032" Target="http://www.womantouch.com" Type="http://schemas.openxmlformats.org/officeDocument/2006/relationships/hyperlink" TargetMode="External"></Relationship><Relationship Id="rId1033" Target="javascript:;" Type="http://schemas.openxmlformats.org/officeDocument/2006/relationships/hyperlink" TargetMode="External"></Relationship><Relationship Id="rId1034" Target="javascript:;" Type="http://schemas.openxmlformats.org/officeDocument/2006/relationships/hyperlink" TargetMode="External"></Relationship><Relationship Id="rId1035" Target="javascript:;" Type="http://schemas.openxmlformats.org/officeDocument/2006/relationships/hyperlink" TargetMode="External"></Relationship><Relationship Id="rId1036" Target="http://www.gastroprofi.de" Type="http://schemas.openxmlformats.org/officeDocument/2006/relationships/hyperlink" TargetMode="External"></Relationship><Relationship Id="rId1037" Target="mailto:cml@lazzerini.it" Type="http://schemas.openxmlformats.org/officeDocument/2006/relationships/hyperlink" TargetMode="External"></Relationship><Relationship Id="rId1038" Target="javascript:;" Type="http://schemas.openxmlformats.org/officeDocument/2006/relationships/hyperlink" TargetMode="External"></Relationship><Relationship Id="rId1039" Target="javascript:;" Type="http://schemas.openxmlformats.org/officeDocument/2006/relationships/hyperlink" TargetMode="External"></Relationship><Relationship Id="rId1040" Target="mailto:waynenikka26@hotmail.com" Type="http://schemas.openxmlformats.org/officeDocument/2006/relationships/hyperlink" TargetMode="External"></Relationship><Relationship Id="rId1041" Target="javascript:;" Type="http://schemas.openxmlformats.org/officeDocument/2006/relationships/hyperlink" TargetMode="External"></Relationship><Relationship Id="rId1042" Target="javascript:;" Type="http://schemas.openxmlformats.org/officeDocument/2006/relationships/hyperlink" TargetMode="External"></Relationship><Relationship Id="rId1043" Target="javascript:;" Type="http://schemas.openxmlformats.org/officeDocument/2006/relationships/hyperlink" TargetMode="External"></Relationship><Relationship Id="rId1044" Target="http://www.wokcooker.fs.net.co" Type="http://schemas.openxmlformats.org/officeDocument/2006/relationships/hyperlink" TargetMode="External"></Relationship><Relationship Id="rId1045" Target="javascript:;" Type="http://schemas.openxmlformats.org/officeDocument/2006/relationships/hyperlink" TargetMode="External"></Relationship><Relationship Id="rId1046" Target="javascript:;" Type="http://schemas.openxmlformats.org/officeDocument/2006/relationships/hyperlink" TargetMode="External"></Relationship><Relationship Id="rId1047" Target="mailto:armhostel@groupefirst.com" Type="http://schemas.openxmlformats.org/officeDocument/2006/relationships/hyperlink" TargetMode="External"></Relationship><Relationship Id="rId1048" Target="javascript:;" Type="http://schemas.openxmlformats.org/officeDocument/2006/relationships/hyperlink" TargetMode="External"></Relationship><Relationship Id="rId1049" Target="mailto:tristar@tristar.dk" Type="http://schemas.openxmlformats.org/officeDocument/2006/relationships/hyperlink" TargetMode="External"></Relationship><Relationship Id="rId1050" Target="mailto:heivy_leung@carrefour.com" Type="http://schemas.openxmlformats.org/officeDocument/2006/relationships/hyperlink" TargetMode="External"></Relationship><Relationship Id="rId1051" Target="javascript:;" Type="http://schemas.openxmlformats.org/officeDocument/2006/relationships/hyperlink" TargetMode="External"></Relationship><Relationship Id="rId1052" Target="javascript:;" Type="http://schemas.openxmlformats.org/officeDocument/2006/relationships/hyperlink" TargetMode="External"></Relationship><Relationship Id="rId1053" Target="javascript:;" Type="http://schemas.openxmlformats.org/officeDocument/2006/relationships/hyperlink" TargetMode="External"></Relationship><Relationship Id="rId1054" Target="mailto:pacrim88@aol.com" Type="http://schemas.openxmlformats.org/officeDocument/2006/relationships/hyperlink" TargetMode="External"></Relationship><Relationship Id="rId1055" Target="mailto:sunrise@nisiq.net" Type="http://schemas.openxmlformats.org/officeDocument/2006/relationships/hyperlink" TargetMode="External"></Relationship><Relationship Id="rId1056" Target="http://www.lifetime.com.au" Type="http://schemas.openxmlformats.org/officeDocument/2006/relationships/hyperlink" TargetMode="External"></Relationship><Relationship Id="rId1057" Target="javascript:;" Type="http://schemas.openxmlformats.org/officeDocument/2006/relationships/hyperlink" TargetMode="External"></Relationship><Relationship Id="rId1058" Target="javascript:;" Type="http://schemas.openxmlformats.org/officeDocument/2006/relationships/hyperlink" TargetMode="External"></Relationship><Relationship Id="rId1059" Target="mailto:andysanpokasup@sbcglobal.net" Type="http://schemas.openxmlformats.org/officeDocument/2006/relationships/hyperlink" TargetMode="External"></Relationship><Relationship Id="rId1060" Target="mailto:t.baker@jobar.com" Type="http://schemas.openxmlformats.org/officeDocument/2006/relationships/hyperlink" TargetMode="External"></Relationship><Relationship Id="rId1061" Target="javascript:;" Type="http://schemas.openxmlformats.org/officeDocument/2006/relationships/hyperlink" TargetMode="External"></Relationship><Relationship Id="rId1062" Target="mailto:info@cni.co.id" Type="http://schemas.openxmlformats.org/officeDocument/2006/relationships/hyperlink" TargetMode="External"></Relationship><Relationship Id="rId1063" Target="http://www.dynamicdsgns.com" Type="http://schemas.openxmlformats.org/officeDocument/2006/relationships/hyperlink" TargetMode="External"></Relationship><Relationship Id="rId1064" Target="http://www.manuthiers.com" Type="http://schemas.openxmlformats.org/officeDocument/2006/relationships/hyperlink" TargetMode="External"></Relationship><Relationship Id="rId1065" Target="http://www.boon.com" Type="http://schemas.openxmlformats.org/officeDocument/2006/relationships/hyperlink" TargetMode="External"></Relationship><Relationship Id="rId1066" Target="mailto:info@smartmaple.com" Type="http://schemas.openxmlformats.org/officeDocument/2006/relationships/hyperlink" TargetMode="External"></Relationship><Relationship Id="rId1067" Target="mailto:ptthuyml@yahoo.com" Type="http://schemas.openxmlformats.org/officeDocument/2006/relationships/hyperlink" TargetMode="External"></Relationship><Relationship Id="rId1068" Target="mailto:tchoy@starhub.net.sg" Type="http://schemas.openxmlformats.org/officeDocument/2006/relationships/hyperlink" TargetMode="External"></Relationship><Relationship Id="rId1069" Target="http://www.img.com.tr" Type="http://schemas.openxmlformats.org/officeDocument/2006/relationships/hyperlink" TargetMode="External"></Relationship><Relationship Id="rId1070" Target="javascript:;" Type="http://schemas.openxmlformats.org/officeDocument/2006/relationships/hyperlink" TargetMode="External"></Relationship><Relationship Id="rId1071" Target="mailto:b_hmarketing@iafrica.com" Type="http://schemas.openxmlformats.org/officeDocument/2006/relationships/hyperlink" TargetMode="External"></Relationship><Relationship Id="rId1072" Target="javascript:;" Type="http://schemas.openxmlformats.org/officeDocument/2006/relationships/hyperlink" TargetMode="External"></Relationship><Relationship Id="rId1073" Target="javascript:;" Type="http://schemas.openxmlformats.org/officeDocument/2006/relationships/hyperlink" TargetMode="External"></Relationship><Relationship Id="rId1074" Target="javascript:;" Type="http://schemas.openxmlformats.org/officeDocument/2006/relationships/hyperlink" TargetMode="External"></Relationship><Relationship Id="rId1075" Target="javascript:;" Type="http://schemas.openxmlformats.org/officeDocument/2006/relationships/hyperlink" TargetMode="External"></Relationship><Relationship Id="rId1076" Target="http://www.international-trading.com" Type="http://schemas.openxmlformats.org/officeDocument/2006/relationships/hyperlink" TargetMode="External"></Relationship><Relationship Id="rId1077" Target="http://www.bases3.com" Type="http://schemas.openxmlformats.org/officeDocument/2006/relationships/hyperlink" TargetMode="External"></Relationship><Relationship Id="rId1078" Target="mailto:clairechen@rogers.com" Type="http://schemas.openxmlformats.org/officeDocument/2006/relationships/hyperlink" TargetMode="External"></Relationship><Relationship Id="rId1079" Target="javascript:;" Type="http://schemas.openxmlformats.org/officeDocument/2006/relationships/hyperlink" TargetMode="External"></Relationship><Relationship Id="rId1080" Target="javascript:;" Type="http://schemas.openxmlformats.org/officeDocument/2006/relationships/hyperlink" TargetMode="External"></Relationship><Relationship Id="rId1081" Target="mailto:thrilling@nitoms.co" Type="http://schemas.openxmlformats.org/officeDocument/2006/relationships/hyperlink" TargetMode="External"></Relationship><Relationship Id="rId1082" Target="javascript:;" Type="http://schemas.openxmlformats.org/officeDocument/2006/relationships/hyperlink" TargetMode="External"></Relationship><Relationship Id="rId1083" Target="javascript:;" Type="http://schemas.openxmlformats.org/officeDocument/2006/relationships/hyperlink" TargetMode="External"></Relationship><Relationship Id="rId1084" Target="http://www.flowerfactoryinc.com" Type="http://schemas.openxmlformats.org/officeDocument/2006/relationships/hyperlink" TargetMode="External"></Relationship><Relationship Id="rId1085" Target="mailto:info@demuynck.be" Type="http://schemas.openxmlformats.org/officeDocument/2006/relationships/hyperlink" TargetMode="External"></Relationship><Relationship Id="rId1086" Target="mailto:shmse@bom5.vsnl.net.in" Type="http://schemas.openxmlformats.org/officeDocument/2006/relationships/hyperlink" TargetMode="External"></Relationship><Relationship Id="rId1087" Target="mailto:khurley@mixto.com" Type="http://schemas.openxmlformats.org/officeDocument/2006/relationships/hyperlink" TargetMode="External"></Relationship><Relationship Id="rId1088" Target="javascript:;" Type="http://schemas.openxmlformats.org/officeDocument/2006/relationships/hyperlink" TargetMode="External"></Relationship><Relationship Id="rId1089" Target="http://www.colby.com.hk" Type="http://schemas.openxmlformats.org/officeDocument/2006/relationships/hyperlink" TargetMode="External"></Relationship><Relationship Id="rId1090" Target="http://www.pp.inet.fi" Type="http://schemas.openxmlformats.org/officeDocument/2006/relationships/hyperlink" TargetMode="External"></Relationship><Relationship Id="rId1091" Target="javascript:;" Type="http://schemas.openxmlformats.org/officeDocument/2006/relationships/hyperlink" TargetMode="External"></Relationship><Relationship Id="rId1092" Target="http://www.thomasrondeal.com" Type="http://schemas.openxmlformats.org/officeDocument/2006/relationships/hyperlink" TargetMode="External"></Relationship><Relationship Id="rId1093" Target="http://www.gaggia.net" Type="http://schemas.openxmlformats.org/officeDocument/2006/relationships/hyperlink" TargetMode="External"></Relationship><Relationship Id="rId1094" Target="http://www.graphitem.com" Type="http://schemas.openxmlformats.org/officeDocument/2006/relationships/hyperlink" TargetMode="External"></Relationship><Relationship Id="rId1095" Target="javascript:;" Type="http://schemas.openxmlformats.org/officeDocument/2006/relationships/hyperlink" TargetMode="External"></Relationship><Relationship Id="rId1096" Target="javascript:;" Type="http://schemas.openxmlformats.org/officeDocument/2006/relationships/hyperlink" TargetMode="External"></Relationship><Relationship Id="rId1097" Target="mailto:mariajose@secaneta.com" Type="http://schemas.openxmlformats.org/officeDocument/2006/relationships/hyperlink" TargetMode="External"></Relationship><Relationship Id="rId1098" Target="javascript:;" Type="http://schemas.openxmlformats.org/officeDocument/2006/relationships/hyperlink" TargetMode="External"></Relationship><Relationship Id="rId1099" Target="javascript:;" Type="http://schemas.openxmlformats.org/officeDocument/2006/relationships/hyperlink" TargetMode="External"></Relationship><Relationship Id="rId1100" Target="mailto:n-maeda@geimudo.co" Type="http://schemas.openxmlformats.org/officeDocument/2006/relationships/hyperlink" TargetMode="External"></Relationship><Relationship Id="rId1101" Target="javascript:;" Type="http://schemas.openxmlformats.org/officeDocument/2006/relationships/hyperlink" TargetMode="External"></Relationship><Relationship Id="rId1102" Target="javascript:;" Type="http://schemas.openxmlformats.org/officeDocument/2006/relationships/hyperlink" TargetMode="External"></Relationship><Relationship Id="rId1103" Target="javascript:;" Type="http://schemas.openxmlformats.org/officeDocument/2006/relationships/hyperlink" TargetMode="External"></Relationship><Relationship Id="rId1104" Target="mailto:bartondesignsource@hotmail.com" Type="http://schemas.openxmlformats.org/officeDocument/2006/relationships/hyperlink" TargetMode="External"></Relationship><Relationship Id="rId1105" Target="http://www.mhz.de" Type="http://schemas.openxmlformats.org/officeDocument/2006/relationships/hyperlink" TargetMode="External"></Relationship><Relationship Id="rId1106" Target="http://www.bostoninternational.com" Type="http://schemas.openxmlformats.org/officeDocument/2006/relationships/hyperlink" TargetMode="External"></Relationship><Relationship Id="rId1107" Target="javascript:;" Type="http://schemas.openxmlformats.org/officeDocument/2006/relationships/hyperlink" TargetMode="External"></Relationship><Relationship Id="rId1108" Target="http://www.kennic.com" Type="http://schemas.openxmlformats.org/officeDocument/2006/relationships/hyperlink" TargetMode="External"></Relationship><Relationship Id="rId1109" Target="javascript:;" Type="http://schemas.openxmlformats.org/officeDocument/2006/relationships/hyperlink" TargetMode="External"></Relationship><Relationship Id="rId1110" Target="http://www.carmen.nl" Type="http://schemas.openxmlformats.org/officeDocument/2006/relationships/hyperlink" TargetMode="External"></Relationship><Relationship Id="rId1111" Target="javascript:;" Type="http://schemas.openxmlformats.org/officeDocument/2006/relationships/hyperlink" TargetMode="External"></Relationship><Relationship Id="rId1112" Target="mailto:bhalaria@vsnl.com" Type="http://schemas.openxmlformats.org/officeDocument/2006/relationships/hyperlink" TargetMode="External"></Relationship><Relationship Id="rId1113" Target="javascript:;" Type="http://schemas.openxmlformats.org/officeDocument/2006/relationships/hyperlink" TargetMode="External"></Relationship><Relationship Id="rId1114" Target="http://www.farmfresh.com" Type="http://schemas.openxmlformats.org/officeDocument/2006/relationships/hyperlink" TargetMode="External"></Relationship><Relationship Id="rId1115" Target="http://www.oates.com.au" Type="http://schemas.openxmlformats.org/officeDocument/2006/relationships/hyperlink" TargetMode="External"></Relationship><Relationship Id="rId1116" Target="javascript:;" Type="http://schemas.openxmlformats.org/officeDocument/2006/relationships/hyperlink" TargetMode="External"></Relationship><Relationship Id="rId1117" Target="http://www.lacor.com" Type="http://schemas.openxmlformats.org/officeDocument/2006/relationships/hyperlink" TargetMode="External"></Relationship><Relationship Id="rId1118" Target="mailto:free20@sohu.com" Type="http://schemas.openxmlformats.org/officeDocument/2006/relationships/hyperlink" TargetMode="External"></Relationship><Relationship Id="rId1119" Target="http://www.bluedotimports.com" Type="http://schemas.openxmlformats.org/officeDocument/2006/relationships/hyperlink" TargetMode="External"></Relationship><Relationship Id="rId1120" Target="http://www.entrading.co" Type="http://schemas.openxmlformats.org/officeDocument/2006/relationships/hyperlink" TargetMode="External"></Relationship><Relationship Id="rId1121" Target="mailto:kshtrade@singnet.com.sg" Type="http://schemas.openxmlformats.org/officeDocument/2006/relationships/hyperlink" TargetMode="External"></Relationship><Relationship Id="rId1122" Target="javascript:;" Type="http://schemas.openxmlformats.org/officeDocument/2006/relationships/hyperlink" TargetMode="External"></Relationship><Relationship Id="rId1123" Target="http://www.avantel.net" Type="http://schemas.openxmlformats.org/officeDocument/2006/relationships/hyperlink" TargetMode="External"></Relationship><Relationship Id="rId1124" Target="http://www.g-vision.com.hk" Type="http://schemas.openxmlformats.org/officeDocument/2006/relationships/hyperlink" TargetMode="External"></Relationship><Relationship Id="rId1125" Target="http://www.ccom.or.jp" Type="http://schemas.openxmlformats.org/officeDocument/2006/relationships/hyperlink" TargetMode="External"></Relationship><Relationship Id="rId1126" Target="javascript:;" Type="http://schemas.openxmlformats.org/officeDocument/2006/relationships/hyperlink" TargetMode="External"></Relationship><Relationship Id="rId1127" Target="mailto:saad_naja@yahoo.com" Type="http://schemas.openxmlformats.org/officeDocument/2006/relationships/hyperlink" TargetMode="External"></Relationship><Relationship Id="rId1128" Target="javascript:;" Type="http://schemas.openxmlformats.org/officeDocument/2006/relationships/hyperlink" TargetMode="External"></Relationship><Relationship Id="rId1129" Target="mailto:avi2000@adinet.com.uy" Type="http://schemas.openxmlformats.org/officeDocument/2006/relationships/hyperlink" TargetMode="External"></Relationship><Relationship Id="rId1130" Target="javascript:;" Type="http://schemas.openxmlformats.org/officeDocument/2006/relationships/hyperlink" TargetMode="External"></Relationship><Relationship Id="rId1131" Target="javascript:;" Type="http://schemas.openxmlformats.org/officeDocument/2006/relationships/hyperlink" TargetMode="External"></Relationship><Relationship Id="rId1132" Target="http://www.genkisalon.jp" Type="http://schemas.openxmlformats.org/officeDocument/2006/relationships/hyperlink" TargetMode="External"></Relationship><Relationship Id="rId1133" Target="javascript:;" Type="http://schemas.openxmlformats.org/officeDocument/2006/relationships/hyperlink" TargetMode="External"></Relationship><Relationship Id="rId1134" Target="http://www.teka.net" Type="http://schemas.openxmlformats.org/officeDocument/2006/relationships/hyperlink" TargetMode="External"></Relationship><Relationship Id="rId1135" Target="javascript:;" Type="http://schemas.openxmlformats.org/officeDocument/2006/relationships/hyperlink" TargetMode="External"></Relationship><Relationship Id="rId1136" Target="mailto:sussanah@nylexpackaging.com.au" Type="http://schemas.openxmlformats.org/officeDocument/2006/relationships/hyperlink" TargetMode="External"></Relationship><Relationship Id="rId1137" Target="mailto:ablinds@telpacific.com.au" Type="http://schemas.openxmlformats.org/officeDocument/2006/relationships/hyperlink" TargetMode="External"></Relationship><Relationship Id="rId1138" Target="mailto:jennytyus@hotmail.com" Type="http://schemas.openxmlformats.org/officeDocument/2006/relationships/hyperlink" TargetMode="External"></Relationship><Relationship Id="rId1139" Target="javascript:;" Type="http://schemas.openxmlformats.org/officeDocument/2006/relationships/hyperlink" TargetMode="External"></Relationship><Relationship Id="rId1140" Target="javascript:;" Type="http://schemas.openxmlformats.org/officeDocument/2006/relationships/hyperlink" TargetMode="External"></Relationship><Relationship Id="rId1141" Target="javascript:;" Type="http://schemas.openxmlformats.org/officeDocument/2006/relationships/hyperlink" TargetMode="External"></Relationship><Relationship Id="rId1142" Target="mailto:info@artrdg.com" Type="http://schemas.openxmlformats.org/officeDocument/2006/relationships/hyperlink" TargetMode="External"></Relationship><Relationship Id="rId1143" Target="javascript:;" Type="http://schemas.openxmlformats.org/officeDocument/2006/relationships/hyperlink" TargetMode="External"></Relationship><Relationship Id="rId1144" Target="mailto:america@globalmarket.com" Type="http://schemas.openxmlformats.org/officeDocument/2006/relationships/hyperlink" TargetMode="External"></Relationship><Relationship Id="rId1145" Target="mailto:accounting@hilow.com" Type="http://schemas.openxmlformats.org/officeDocument/2006/relationships/hyperlink" TargetMode="External"></Relationship><Relationship Id="rId1146" Target="mailto:ntn@pacific.net.hk" Type="http://schemas.openxmlformats.org/officeDocument/2006/relationships/hyperlink" TargetMode="External"></Relationship><Relationship Id="rId1147" Target="javascript:;" Type="http://schemas.openxmlformats.org/officeDocument/2006/relationships/hyperlink" TargetMode="External"></Relationship><Relationship Id="rId1148" Target="mailto:info@staalmex.nl" Type="http://schemas.openxmlformats.org/officeDocument/2006/relationships/hyperlink" TargetMode="External"></Relationship><Relationship Id="rId1149" Target="javascript:;" Type="http://schemas.openxmlformats.org/officeDocument/2006/relationships/hyperlink" TargetMode="External"></Relationship><Relationship Id="rId1150" Target="mailto:somerville@pacific.net.sg" Type="http://schemas.openxmlformats.org/officeDocument/2006/relationships/hyperlink" TargetMode="External"></Relationship><Relationship Id="rId1151" Target="mailto:fatih.con@mudo.com.tr" Type="http://schemas.openxmlformats.org/officeDocument/2006/relationships/hyperlink" TargetMode="External"></Relationship><Relationship Id="rId1152" Target="mailto:gmi@greatchinaproducts.com" Type="http://schemas.openxmlformats.org/officeDocument/2006/relationships/hyperlink" TargetMode="External"></Relationship><Relationship Id="rId1153" Target="mailto:mail@briasdenon.nl" Type="http://schemas.openxmlformats.org/officeDocument/2006/relationships/hyperlink" TargetMode="External"></Relationship><Relationship Id="rId1154" Target="javascript:;" Type="http://schemas.openxmlformats.org/officeDocument/2006/relationships/hyperlink" TargetMode="External"></Relationship><Relationship Id="rId1155" Target="mailto:caballo.blanco@msa.hinet.net" Type="http://schemas.openxmlformats.org/officeDocument/2006/relationships/hyperlink" TargetMode="External"></Relationship><Relationship Id="rId1156" Target="javascript:;" Type="http://schemas.openxmlformats.org/officeDocument/2006/relationships/hyperlink" TargetMode="External"></Relationship><Relationship Id="rId1157" Target="javascript:;" Type="http://schemas.openxmlformats.org/officeDocument/2006/relationships/hyperlink" TargetMode="External"></Relationship><Relationship Id="rId1158" Target="javascript:;" Type="http://schemas.openxmlformats.org/officeDocument/2006/relationships/hyperlink" TargetMode="External"></Relationship><Relationship Id="rId1159" Target="mailto:abbas.f@cyber.net.pk" Type="http://schemas.openxmlformats.org/officeDocument/2006/relationships/hyperlink" TargetMode="External"></Relationship><Relationship Id="rId1160" Target="javascript:;" Type="http://schemas.openxmlformats.org/officeDocument/2006/relationships/hyperlink" TargetMode="External"></Relationship><Relationship Id="rId1161" Target="javascript:;" Type="http://schemas.openxmlformats.org/officeDocument/2006/relationships/hyperlink" TargetMode="External"></Relationship><Relationship Id="rId1162" Target="javascript:;" Type="http://schemas.openxmlformats.org/officeDocument/2006/relationships/hyperlink" TargetMode="External"></Relationship><Relationship Id="rId1163" Target="mailto:sila@post.com" Type="http://schemas.openxmlformats.org/officeDocument/2006/relationships/hyperlink" TargetMode="External"></Relationship><Relationship Id="rId1164" Target="javascript:;" Type="http://schemas.openxmlformats.org/officeDocument/2006/relationships/hyperlink" TargetMode="External"></Relationship><Relationship Id="rId1165" Target="javascript:;" Type="http://schemas.openxmlformats.org/officeDocument/2006/relationships/hyperlink" TargetMode="External"></Relationship><Relationship Id="rId1166" Target="javascript:;" Type="http://schemas.openxmlformats.org/officeDocument/2006/relationships/hyperlink" TargetMode="External"></Relationship><Relationship Id="rId1167" Target="mailto:hauser@kompernass.de" Type="http://schemas.openxmlformats.org/officeDocument/2006/relationships/hyperlink" TargetMode="External"></Relationship><Relationship Id="rId1168" Target="javascript:;" Type="http://schemas.openxmlformats.org/officeDocument/2006/relationships/hyperlink" TargetMode="External"></Relationship><Relationship Id="rId1169" Target="mailto:bgordon@gocontinuum.com" Type="http://schemas.openxmlformats.org/officeDocument/2006/relationships/hyperlink" TargetMode="External"></Relationship><Relationship Id="rId1170" Target="javascript:;" Type="http://schemas.openxmlformats.org/officeDocument/2006/relationships/hyperlink" TargetMode="External"></Relationship><Relationship Id="rId1171" Target="javascript:;" Type="http://schemas.openxmlformats.org/officeDocument/2006/relationships/hyperlink" TargetMode="External"></Relationship><Relationship Id="rId1172" Target="javascript:;" Type="http://schemas.openxmlformats.org/officeDocument/2006/relationships/hyperlink" TargetMode="External"></Relationship><Relationship Id="rId1173" Target="javascript:;" Type="http://schemas.openxmlformats.org/officeDocument/2006/relationships/hyperlink" TargetMode="External"></Relationship><Relationship Id="rId1174" Target="mailto:86793523@hinet.net" Type="http://schemas.openxmlformats.org/officeDocument/2006/relationships/hyperlink" TargetMode="External"></Relationship><Relationship Id="rId1175" Target="http://www.norix.com" Type="http://schemas.openxmlformats.org/officeDocument/2006/relationships/hyperlink" TargetMode="External"></Relationship><Relationship Id="rId1176" Target="mailto:calderoni@sielco.it" Type="http://schemas.openxmlformats.org/officeDocument/2006/relationships/hyperlink" TargetMode="External"></Relationship><Relationship Id="rId1177" Target="javascript:;" Type="http://schemas.openxmlformats.org/officeDocument/2006/relationships/hyperlink" TargetMode="External"></Relationship><Relationship Id="rId1178" Target="mailto:apsgifts@hotmail.com" Type="http://schemas.openxmlformats.org/officeDocument/2006/relationships/hyperlink" TargetMode="External"></Relationship><Relationship Id="rId1179" Target="javascript:;" Type="http://schemas.openxmlformats.org/officeDocument/2006/relationships/hyperlink" TargetMode="External"></Relationship><Relationship Id="rId1180" Target="mailto:barbara.fox@raymor.com.au" Type="http://schemas.openxmlformats.org/officeDocument/2006/relationships/hyperlink" TargetMode="External"></Relationship><Relationship Id="rId1181" Target="http://www.ccom.or.jp" Type="http://schemas.openxmlformats.org/officeDocument/2006/relationships/hyperlink" TargetMode="External"></Relationship><Relationship Id="rId1182" Target="javascript:;" Type="http://schemas.openxmlformats.org/officeDocument/2006/relationships/hyperlink" TargetMode="External"></Relationship><Relationship Id="rId1183" Target="http://www.mariteam.dk" Type="http://schemas.openxmlformats.org/officeDocument/2006/relationships/hyperlink" TargetMode="External"></Relationship><Relationship Id="rId1184" Target="javascript:;" Type="http://schemas.openxmlformats.org/officeDocument/2006/relationships/hyperlink" TargetMode="External"></Relationship><Relationship Id="rId1185" Target="mailto:lacor.oporto@lacor.com" Type="http://schemas.openxmlformats.org/officeDocument/2006/relationships/hyperlink" TargetMode="External"></Relationship><Relationship Id="rId1186" Target="mailto:juliana.alexander@talk21.com" Type="http://schemas.openxmlformats.org/officeDocument/2006/relationships/hyperlink" TargetMode="External"></Relationship><Relationship Id="rId1187" Target="javascript:;" Type="http://schemas.openxmlformats.org/officeDocument/2006/relationships/hyperlink" TargetMode="External"></Relationship><Relationship Id="rId1188" Target="mailto:halabibasem2002@yahoo.com" Type="http://schemas.openxmlformats.org/officeDocument/2006/relationships/hyperlink" TargetMode="External"></Relationship><Relationship Id="rId1189" Target="mailto:miramar123@hotmail.com" Type="http://schemas.openxmlformats.org/officeDocument/2006/relationships/hyperlink" TargetMode="External"></Relationship><Relationship Id="rId1190" Target="http://www.craven-solutions.com" Type="http://schemas.openxmlformats.org/officeDocument/2006/relationships/hyperlink" TargetMode="External"></Relationship><Relationship Id="rId1191" Target="javascript:;" Type="http://schemas.openxmlformats.org/officeDocument/2006/relationships/hyperlink" TargetMode="External"></Relationship><Relationship Id="rId1192" Target="javascript:;" Type="http://schemas.openxmlformats.org/officeDocument/2006/relationships/hyperlink" TargetMode="External"></Relationship><Relationship Id="rId1193" Target="http://www.paslode.co.uk" Type="http://schemas.openxmlformats.org/officeDocument/2006/relationships/hyperlink" TargetMode="External"></Relationship><Relationship Id="rId1194" Target="javascript:;" Type="http://schemas.openxmlformats.org/officeDocument/2006/relationships/hyperlink" TargetMode="External"></Relationship><Relationship Id="rId1195" Target="mailto:klan@ekort.ru" Type="http://schemas.openxmlformats.org/officeDocument/2006/relationships/hyperlink" TargetMode="External"></Relationship><Relationship Id="rId1196" Target="javascript:;" Type="http://schemas.openxmlformats.org/officeDocument/2006/relationships/hyperlink" TargetMode="External"></Relationship><Relationship Id="rId1197" Target="javascript:;" Type="http://schemas.openxmlformats.org/officeDocument/2006/relationships/hyperlink" TargetMode="External"></Relationship><Relationship Id="rId1198" Target="http://www.wilong.com" Type="http://schemas.openxmlformats.org/officeDocument/2006/relationships/hyperlink" TargetMode="External"></Relationship><Relationship Id="rId1199" Target="javascript:;" Type="http://schemas.openxmlformats.org/officeDocument/2006/relationships/hyperlink" TargetMode="External"></Relationship><Relationship Id="rId1200" Target="mailto:info@compar.it" Type="http://schemas.openxmlformats.org/officeDocument/2006/relationships/hyperlink" TargetMode="External"></Relationship><Relationship Id="rId1201" Target="javascript:;" Type="http://schemas.openxmlformats.org/officeDocument/2006/relationships/hyperlink" TargetMode="External"></Relationship><Relationship Id="rId1202" Target="javascript:;" Type="http://schemas.openxmlformats.org/officeDocument/2006/relationships/hyperlink" TargetMode="External"></Relationship><Relationship Id="rId1203" Target="mailto:tlik@tm.net.my" Type="http://schemas.openxmlformats.org/officeDocument/2006/relationships/hyperlink" TargetMode="External"></Relationship><Relationship Id="rId1204" Target="mailto:euatc@ms75.hinet.net" Type="http://schemas.openxmlformats.org/officeDocument/2006/relationships/hyperlink" TargetMode="External"></Relationship><Relationship Id="rId1205" Target="mailto:ngeleong@singnet.com.sg" Type="http://schemas.openxmlformats.org/officeDocument/2006/relationships/hyperlink" TargetMode="External"></Relationship><Relationship Id="rId1206" Target="http://www.iperaction.gr" Type="http://schemas.openxmlformats.org/officeDocument/2006/relationships/hyperlink" TargetMode="External"></Relationship><Relationship Id="rId1207" Target="mailto:hauser@kompernass.de" Type="http://schemas.openxmlformats.org/officeDocument/2006/relationships/hyperlink" TargetMode="External"></Relationship><Relationship Id="rId1208" Target="javascript:;" Type="http://schemas.openxmlformats.org/officeDocument/2006/relationships/hyperlink" TargetMode="External"></Relationship><Relationship Id="rId1209" Target="javascript:;" Type="http://schemas.openxmlformats.org/officeDocument/2006/relationships/hyperlink" TargetMode="External"></Relationship><Relationship Id="rId1210" Target="http://www.scandinaviadirect.com" Type="http://schemas.openxmlformats.org/officeDocument/2006/relationships/hyperlink" TargetMode="External"></Relationship><Relationship Id="rId1211" Target="javascript:;" Type="http://schemas.openxmlformats.org/officeDocument/2006/relationships/hyperlink" TargetMode="External"></Relationship><Relationship Id="rId1212" Target="http://www.gtelectricfl.com" Type="http://schemas.openxmlformats.org/officeDocument/2006/relationships/hyperlink" TargetMode="External"></Relationship><Relationship Id="rId1213" Target="http://www.secaneta.com" Type="http://schemas.openxmlformats.org/officeDocument/2006/relationships/hyperlink" TargetMode="External"></Relationship><Relationship Id="rId1214" Target="javascript:;" Type="http://schemas.openxmlformats.org/officeDocument/2006/relationships/hyperlink" TargetMode="External"></Relationship><Relationship Id="rId1215" Target="mailto:kngun@yahoo.com" Type="http://schemas.openxmlformats.org/officeDocument/2006/relationships/hyperlink" TargetMode="External"></Relationship><Relationship Id="rId1216" Target="javascript:;" Type="http://schemas.openxmlformats.org/officeDocument/2006/relationships/hyperlink" TargetMode="External"></Relationship><Relationship Id="rId1217" Target="javascript:;" Type="http://schemas.openxmlformats.org/officeDocument/2006/relationships/hyperlink" TargetMode="External"></Relationship><Relationship Id="rId1218" Target="javascript:;" Type="http://schemas.openxmlformats.org/officeDocument/2006/relationships/hyperlink" TargetMode="External"></Relationship><Relationship Id="rId1219" Target="javascript:;" Type="http://schemas.openxmlformats.org/officeDocument/2006/relationships/hyperlink" TargetMode="External"></Relationship><Relationship Id="rId1220" Target="javascript:;" Type="http://schemas.openxmlformats.org/officeDocument/2006/relationships/hyperlink" TargetMode="External"></Relationship><Relationship Id="rId1221" Target="javascript:;" Type="http://schemas.openxmlformats.org/officeDocument/2006/relationships/hyperlink" TargetMode="External"></Relationship><Relationship Id="rId1222" Target="http://www.essenpolymers.com" Type="http://schemas.openxmlformats.org/officeDocument/2006/relationships/hyperlink" TargetMode="External"></Relationship><Relationship Id="rId1223" Target="mailto:jason@dealsonic.com" Type="http://schemas.openxmlformats.org/officeDocument/2006/relationships/hyperlink" TargetMode="External"></Relationship><Relationship Id="rId1224" Target="mailto:samirpatel@sbcglobal.net" Type="http://schemas.openxmlformats.org/officeDocument/2006/relationships/hyperlink" TargetMode="External"></Relationship><Relationship Id="rId1225" Target="mailto:franklyn_robinson@hotmail.com" Type="http://schemas.openxmlformats.org/officeDocument/2006/relationships/hyperlink" TargetMode="External"></Relationship><Relationship Id="rId1226" Target="http://www.kompernass.de" Type="http://schemas.openxmlformats.org/officeDocument/2006/relationships/hyperlink" TargetMode="External"></Relationship><Relationship Id="rId1227" Target="http://www.zenexonline.com" Type="http://schemas.openxmlformats.org/officeDocument/2006/relationships/hyperlink" TargetMode="External"></Relationship><Relationship Id="rId1228" Target="javascript:;" Type="http://schemas.openxmlformats.org/officeDocument/2006/relationships/hyperlink" TargetMode="External"></Relationship><Relationship Id="rId1229" Target="javascript:;" Type="http://schemas.openxmlformats.org/officeDocument/2006/relationships/hyperlink" TargetMode="External"></Relationship><Relationship Id="rId1230" Target="mailto:ben.ho@sisa.com" Type="http://schemas.openxmlformats.org/officeDocument/2006/relationships/hyperlink" TargetMode="External"></Relationship><Relationship Id="rId1231" Target="javascript:;" Type="http://schemas.openxmlformats.org/officeDocument/2006/relationships/hyperlink" TargetMode="External"></Relationship><Relationship Id="rId1232" Target="mailto:info@buckpaper.com" Type="http://schemas.openxmlformats.org/officeDocument/2006/relationships/hyperlink" TargetMode="External"></Relationship><Relationship Id="rId1233" Target="mailto:david.ho@bigfoot.com" Type="http://schemas.openxmlformats.org/officeDocument/2006/relationships/hyperlink" TargetMode="External"></Relationship><Relationship Id="rId1234" Target="javascript:;" Type="http://schemas.openxmlformats.org/officeDocument/2006/relationships/hyperlink" TargetMode="External"></Relationship><Relationship Id="rId1235" Target="javascript:;" Type="http://schemas.openxmlformats.org/officeDocument/2006/relationships/hyperlink" TargetMode="External"></Relationship><Relationship Id="rId1236" Target="mailto:kusherinternational@hotmail.com" Type="http://schemas.openxmlformats.org/officeDocument/2006/relationships/hyperlink" TargetMode="External"></Relationship><Relationship Id="rId1237" Target="javascript:;" Type="http://schemas.openxmlformats.org/officeDocument/2006/relationships/hyperlink" TargetMode="External"></Relationship><Relationship Id="rId1238" Target="mailto:alvarino@entelchile.net" Type="http://schemas.openxmlformats.org/officeDocument/2006/relationships/hyperlink" TargetMode="External"></Relationship><Relationship Id="rId1239" Target="http://www.shaheenent.com" Type="http://schemas.openxmlformats.org/officeDocument/2006/relationships/hyperlink" TargetMode="External"></Relationship><Relationship Id="rId1240" Target="http://www.onetel.net.uk" Type="http://schemas.openxmlformats.org/officeDocument/2006/relationships/hyperlink" TargetMode="External"></Relationship><Relationship Id="rId1241" Target="http://www.farmfresh.com" Type="http://schemas.openxmlformats.org/officeDocument/2006/relationships/hyperlink" TargetMode="External"></Relationship><Relationship Id="rId1242" Target="javascript:;" Type="http://schemas.openxmlformats.org/officeDocument/2006/relationships/hyperlink" TargetMode="External"></Relationship><Relationship Id="rId1243" Target="mailto:willy@cell-center.com" Type="http://schemas.openxmlformats.org/officeDocument/2006/relationships/hyperlink" TargetMode="External"></Relationship><Relationship Id="rId1244" Target="javascript:;" Type="http://schemas.openxmlformats.org/officeDocument/2006/relationships/hyperlink" TargetMode="External"></Relationship><Relationship Id="rId1245" Target="http://www.sammonsenterprises.com" Type="http://schemas.openxmlformats.org/officeDocument/2006/relationships/hyperlink" TargetMode="External"></Relationship><Relationship Id="rId1246" Target="mailto:arico@telus.net" Type="http://schemas.openxmlformats.org/officeDocument/2006/relationships/hyperlink" TargetMode="External"></Relationship><Relationship Id="rId1247" Target="mailto:degalicia@plasticosdegalicia.com" Type="http://schemas.openxmlformats.org/officeDocument/2006/relationships/hyperlink" TargetMode="External"></Relationship><Relationship Id="rId1248" Target="mailto:kmowling@sympatico.ca" Type="http://schemas.openxmlformats.org/officeDocument/2006/relationships/hyperlink" TargetMode="External"></Relationship><Relationship Id="rId1249" Target="mailto:knut@knivogaffel.no" Type="http://schemas.openxmlformats.org/officeDocument/2006/relationships/hyperlink" TargetMode="External"></Relationship><Relationship Id="rId1250" Target="javascript:;" Type="http://schemas.openxmlformats.org/officeDocument/2006/relationships/hyperlink" TargetMode="External"></Relationship><Relationship Id="rId1251" Target="javascript:;" Type="http://schemas.openxmlformats.org/officeDocument/2006/relationships/hyperlink" TargetMode="External"></Relationship><Relationship Id="rId1252" Target="http://www.jig.co.uk" Type="http://schemas.openxmlformats.org/officeDocument/2006/relationships/hyperlink" TargetMode="External"></Relationship><Relationship Id="rId1253" Target="javascript:;" Type="http://schemas.openxmlformats.org/officeDocument/2006/relationships/hyperlink" TargetMode="External"></Relationship><Relationship Id="rId1254" Target="mailto:aaa@ebertoysab.se" Type="http://schemas.openxmlformats.org/officeDocument/2006/relationships/hyperlink" TargetMode="External"></Relationship><Relationship Id="rId1255" Target="mailto:lax@multimaya.com.au" Type="http://schemas.openxmlformats.org/officeDocument/2006/relationships/hyperlink" TargetMode="External"></Relationship><Relationship Id="rId1256" Target="mailto:cm@atron.ca" Type="http://schemas.openxmlformats.org/officeDocument/2006/relationships/hyperlink" TargetMode="External"></Relationship><Relationship Id="rId1257" Target="mailto:john@prowellusa.com" Type="http://schemas.openxmlformats.org/officeDocument/2006/relationships/hyperlink" TargetMode="External"></Relationship><Relationship Id="rId1258" Target="http://www.robertmarcosinc.com" Type="http://schemas.openxmlformats.org/officeDocument/2006/relationships/hyperlink" TargetMode="External"></Relationship><Relationship Id="rId1259" Target="mailto:james_kang@naver.com" Type="http://schemas.openxmlformats.org/officeDocument/2006/relationships/hyperlink" TargetMode="External"></Relationship><Relationship Id="rId1260" Target="javascript:;" Type="http://schemas.openxmlformats.org/officeDocument/2006/relationships/hyperlink" TargetMode="External"></Relationship><Relationship Id="rId1261" Target="javascript:;" Type="http://schemas.openxmlformats.org/officeDocument/2006/relationships/hyperlink" TargetMode="External"></Relationship><Relationship Id="rId1262" Target="mailto:michellema@masif.com.my" Type="http://schemas.openxmlformats.org/officeDocument/2006/relationships/hyperlink" TargetMode="External"></Relationship><Relationship Id="rId1263" Target="javascript:;" Type="http://schemas.openxmlformats.org/officeDocument/2006/relationships/hyperlink" TargetMode="External"></Relationship><Relationship Id="rId1264" Target="javascript:;" Type="http://schemas.openxmlformats.org/officeDocument/2006/relationships/hyperlink" TargetMode="External"></Relationship><Relationship Id="rId1265" Target="http://www.sbl.nu" Type="http://schemas.openxmlformats.org/officeDocument/2006/relationships/hyperlink" TargetMode="External"></Relationship><Relationship Id="rId1266" Target="mailto:sh_enterprises@hotmail.com" Type="http://schemas.openxmlformats.org/officeDocument/2006/relationships/hyperlink" TargetMode="External"></Relationship><Relationship Id="rId1267" Target="mailto:info.getam@getam.it" Type="http://schemas.openxmlformats.org/officeDocument/2006/relationships/hyperlink" TargetMode="External"></Relationship><Relationship Id="rId1268" Target="mailto:astromonica@infonegocio.com" Type="http://schemas.openxmlformats.org/officeDocument/2006/relationships/hyperlink" TargetMode="External"></Relationship><Relationship Id="rId1269" Target="javascript:;" Type="http://schemas.openxmlformats.org/officeDocument/2006/relationships/hyperlink" TargetMode="External"></Relationship><Relationship Id="rId1270" Target="mailto:rsmchou1@yahoo.com" Type="http://schemas.openxmlformats.org/officeDocument/2006/relationships/hyperlink" TargetMode="External"></Relationship><Relationship Id="rId1271" Target="mailto:niklas.swalling@swalling.se" Type="http://schemas.openxmlformats.org/officeDocument/2006/relationships/hyperlink" TargetMode="External"></Relationship><Relationship Id="rId1272" Target="javascript:;" Type="http://schemas.openxmlformats.org/officeDocument/2006/relationships/hyperlink" TargetMode="External"></Relationship><Relationship Id="rId1273" Target="mailto:trashcan@flashmail.com" Type="http://schemas.openxmlformats.org/officeDocument/2006/relationships/hyperlink" TargetMode="External"></Relationship><Relationship Id="rId1274" Target="javascript:;" Type="http://schemas.openxmlformats.org/officeDocument/2006/relationships/hyperlink" TargetMode="External"></Relationship><Relationship Id="rId1275" Target="javascript:;" Type="http://schemas.openxmlformats.org/officeDocument/2006/relationships/hyperlink" TargetMode="External"></Relationship><Relationship Id="rId1276" Target="http://www.housingjusticeleague.org" Type="http://schemas.openxmlformats.org/officeDocument/2006/relationships/hyperlink" TargetMode="External"></Relationship><Relationship Id="rId1277" Target="javascript:;" Type="http://schemas.openxmlformats.org/officeDocument/2006/relationships/hyperlink" TargetMode="External"></Relationship><Relationship Id="rId1278" Target="mailto:afisa@afisa.com" Type="http://schemas.openxmlformats.org/officeDocument/2006/relationships/hyperlink" TargetMode="External"></Relationship><Relationship Id="rId1279" Target="http://www.euro-home.com" Type="http://schemas.openxmlformats.org/officeDocument/2006/relationships/hyperlink" TargetMode="External"></Relationship><Relationship Id="rId1280" Target="javascript:;" Type="http://schemas.openxmlformats.org/officeDocument/2006/relationships/hyperlink" TargetMode="External"></Relationship><Relationship Id="rId1281" Target="javascript:;" Type="http://schemas.openxmlformats.org/officeDocument/2006/relationships/hyperlink" TargetMode="External"></Relationship><Relationship Id="rId1282" Target="mailto:info@suretyice.com" Type="http://schemas.openxmlformats.org/officeDocument/2006/relationships/hyperlink" TargetMode="External"></Relationship><Relationship Id="rId1283" Target="http://www.cm1.ethome.net.tw" Type="http://schemas.openxmlformats.org/officeDocument/2006/relationships/hyperlink" TargetMode="External"></Relationship><Relationship Id="rId1284" Target="mailto:bos.feh@superonline.com" Type="http://schemas.openxmlformats.org/officeDocument/2006/relationships/hyperlink" TargetMode="External"></Relationship><Relationship Id="rId1285" Target="http://www.onbeckltd.co.uk" Type="http://schemas.openxmlformats.org/officeDocument/2006/relationships/hyperlink" TargetMode="External"></Relationship><Relationship Id="rId1286" Target="javascript:;" Type="http://schemas.openxmlformats.org/officeDocument/2006/relationships/hyperlink" TargetMode="External"></Relationship><Relationship Id="rId1287" Target="http://www.hyper.ocn.ne.jp" Type="http://schemas.openxmlformats.org/officeDocument/2006/relationships/hyperlink" TargetMode="External"></Relationship><Relationship Id="rId1288" Target="javascript:;" Type="http://schemas.openxmlformats.org/officeDocument/2006/relationships/hyperlink" TargetMode="External"></Relationship><Relationship Id="rId1289" Target="mailto:artex.europe@belgacom.net" Type="http://schemas.openxmlformats.org/officeDocument/2006/relationships/hyperlink" TargetMode="External"></Relationship><Relationship Id="rId1290" Target="mailto:eddie@homeline.cn" Type="http://schemas.openxmlformats.org/officeDocument/2006/relationships/hyperlink" TargetMode="External"></Relationship><Relationship Id="rId1291" Target="javascript:;" Type="http://schemas.openxmlformats.org/officeDocument/2006/relationships/hyperlink" TargetMode="External"></Relationship><Relationship Id="rId1292" Target="mailto:rekord@rtt.dk" Type="http://schemas.openxmlformats.org/officeDocument/2006/relationships/hyperlink" TargetMode="External"></Relationship><Relationship Id="rId1293" Target="http://www.fengshui.es" Type="http://schemas.openxmlformats.org/officeDocument/2006/relationships/hyperlink" TargetMode="External"></Relationship><Relationship Id="rId1294" Target="javascript:;" Type="http://schemas.openxmlformats.org/officeDocument/2006/relationships/hyperlink" TargetMode="External"></Relationship><Relationship Id="rId1295" Target="javascript:;" Type="http://schemas.openxmlformats.org/officeDocument/2006/relationships/hyperlink" TargetMode="External"></Relationship><Relationship Id="rId1296" Target="mailto:pat@bgigroup.com" Type="http://schemas.openxmlformats.org/officeDocument/2006/relationships/hyperlink" TargetMode="External"></Relationship><Relationship Id="rId1297" Target="javascript:;" Type="http://schemas.openxmlformats.org/officeDocument/2006/relationships/hyperlink" TargetMode="External"></Relationship><Relationship Id="rId1298" Target="mailto:jfrank@thomasrondeal.com" Type="http://schemas.openxmlformats.org/officeDocument/2006/relationships/hyperlink" TargetMode="External"></Relationship><Relationship Id="rId1299" Target="mailto:reguitti@reguitti.it" Type="http://schemas.openxmlformats.org/officeDocument/2006/relationships/hyperlink" TargetMode="External"></Relationship><Relationship Id="rId1300" Target="mailto:gzo@kowling.com" Type="http://schemas.openxmlformats.org/officeDocument/2006/relationships/hyperlink" TargetMode="External"></Relationship><Relationship Id="rId1301" Target="http://www.aamovers.com.mx" Type="http://schemas.openxmlformats.org/officeDocument/2006/relationships/hyperlink" TargetMode="External"></Relationship><Relationship Id="rId1302" Target="http://www.linclnpoultry.com" Type="http://schemas.openxmlformats.org/officeDocument/2006/relationships/hyperlink" TargetMode="External"></Relationship><Relationship Id="rId1303" Target="mailto:info@normarkcanada.com" Type="http://schemas.openxmlformats.org/officeDocument/2006/relationships/hyperlink" TargetMode="External"></Relationship><Relationship Id="rId1304" Target="http://www.lazada.com.ph" Type="http://schemas.openxmlformats.org/officeDocument/2006/relationships/hyperlink" TargetMode="External"></Relationship><Relationship Id="rId1305" Target="mailto:info@braucke.com" Type="http://schemas.openxmlformats.org/officeDocument/2006/relationships/hyperlink" TargetMode="External"></Relationship><Relationship Id="rId1306" Target="javascript:;" Type="http://schemas.openxmlformats.org/officeDocument/2006/relationships/hyperlink" TargetMode="External"></Relationship><Relationship Id="rId1307" Target="javascript:;" Type="http://schemas.openxmlformats.org/officeDocument/2006/relationships/hyperlink" TargetMode="External"></Relationship><Relationship Id="rId1308" Target="http://www.jackelhk.com.hk" Type="http://schemas.openxmlformats.org/officeDocument/2006/relationships/hyperlink" TargetMode="External"></Relationship><Relationship Id="rId1309" Target="javascript:;" Type="http://schemas.openxmlformats.org/officeDocument/2006/relationships/hyperlink" TargetMode="External"></Relationship><Relationship Id="rId1310" Target="http://www.cellynne.com" Type="http://schemas.openxmlformats.org/officeDocument/2006/relationships/hyperlink" TargetMode="External"></Relationship><Relationship Id="rId1311" Target="http://www.arplex.com" Type="http://schemas.openxmlformats.org/officeDocument/2006/relationships/hyperlink" TargetMode="External"></Relationship><Relationship Id="rId1312" Target="javascript:;" Type="http://schemas.openxmlformats.org/officeDocument/2006/relationships/hyperlink" TargetMode="External"></Relationship><Relationship Id="rId1313" Target="http://www.fotobox.be" Type="http://schemas.openxmlformats.org/officeDocument/2006/relationships/hyperlink" TargetMode="External"></Relationship><Relationship Id="rId1314" Target="mailto:adimur@rad.net.id" Type="http://schemas.openxmlformats.org/officeDocument/2006/relationships/hyperlink" TargetMode="External"></Relationship><Relationship Id="rId1315" Target="mailto:nicolai@nicolai-bv.nl" Type="http://schemas.openxmlformats.org/officeDocument/2006/relationships/hyperlink" TargetMode="External"></Relationship><Relationship Id="rId1316" Target="mailto:dsheppard@polarispool.com" Type="http://schemas.openxmlformats.org/officeDocument/2006/relationships/hyperlink" TargetMode="External"></Relationship><Relationship Id="rId1317" Target="mailto:andrewnsit@gmail.com" Type="http://schemas.openxmlformats.org/officeDocument/2006/relationships/hyperlink" TargetMode="External"></Relationship><Relationship Id="rId1318" Target="javascript:;" Type="http://schemas.openxmlformats.org/officeDocument/2006/relationships/hyperlink" TargetMode="External"></Relationship><Relationship Id="rId1319" Target="mailto:alkathiri9@hotmail.com" Type="http://schemas.openxmlformats.org/officeDocument/2006/relationships/hyperlink" TargetMode="External"></Relationship><Relationship Id="rId1320" Target="mailto:frescuraporcellane@iot.it" Type="http://schemas.openxmlformats.org/officeDocument/2006/relationships/hyperlink" TargetMode="External"></Relationship><Relationship Id="rId1321" Target="mailto:calderoni@sielco.it" Type="http://schemas.openxmlformats.org/officeDocument/2006/relationships/hyperlink" TargetMode="External"></Relationship><Relationship Id="rId1322" Target="javascript:;" Type="http://schemas.openxmlformats.org/officeDocument/2006/relationships/hyperlink" TargetMode="External"></Relationship><Relationship Id="rId1323" Target="javascript:;" Type="http://schemas.openxmlformats.org/officeDocument/2006/relationships/hyperlink" TargetMode="External"></Relationship><Relationship Id="rId1324" Target="mailto:wilhelmus@kronenburg-handel.de" Type="http://schemas.openxmlformats.org/officeDocument/2006/relationships/hyperlink" TargetMode="External"></Relationship><Relationship Id="rId1325" Target="mailto:caryrich@netvigator.com" Type="http://schemas.openxmlformats.org/officeDocument/2006/relationships/hyperlink" TargetMode="External"></Relationship><Relationship Id="rId1326" Target="javascript:;" Type="http://schemas.openxmlformats.org/officeDocument/2006/relationships/hyperlink" TargetMode="External"></Relationship><Relationship Id="rId1327" Target="mailto:doug@beforetv.com" Type="http://schemas.openxmlformats.org/officeDocument/2006/relationships/hyperlink" TargetMode="External"></Relationship><Relationship Id="rId1328" Target="mailto:mspong@earthlink.net" Type="http://schemas.openxmlformats.org/officeDocument/2006/relationships/hyperlink" TargetMode="External"></Relationship><Relationship Id="rId1329" Target="javascript:;" Type="http://schemas.openxmlformats.org/officeDocument/2006/relationships/hyperlink" TargetMode="External"></Relationship><Relationship Id="rId1330" Target="mailto:bbcinternational@casanet.net" Type="http://schemas.openxmlformats.org/officeDocument/2006/relationships/hyperlink" TargetMode="External"></Relationship><Relationship Id="rId1331" Target="mailto:mgascon@sbcglobal.net" Type="http://schemas.openxmlformats.org/officeDocument/2006/relationships/hyperlink" TargetMode="External"></Relationship><Relationship Id="rId1332" Target="mailto:brisbane@moretonhire.com.au" Type="http://schemas.openxmlformats.org/officeDocument/2006/relationships/hyperlink" TargetMode="External"></Relationship><Relationship Id="rId1333" Target="http://www.hotri.dk" Type="http://schemas.openxmlformats.org/officeDocument/2006/relationships/hyperlink" TargetMode="External"></Relationship><Relationship Id="rId1334" Target="mailto:jtynes@sgclink.com" Type="http://schemas.openxmlformats.org/officeDocument/2006/relationships/hyperlink" TargetMode="External"></Relationship><Relationship Id="rId1335" Target="javascript:;" Type="http://schemas.openxmlformats.org/officeDocument/2006/relationships/hyperlink" TargetMode="External"></Relationship><Relationship Id="rId1336" Target="mailto:globaldecor@aol.com" Type="http://schemas.openxmlformats.org/officeDocument/2006/relationships/hyperlink" TargetMode="External"></Relationship><Relationship Id="rId1337" Target="mailto:al.dust@oneida.com" Type="http://schemas.openxmlformats.org/officeDocument/2006/relationships/hyperlink" TargetMode="External"></Relationship><Relationship Id="rId1338" Target="mailto:mark.jones@applico.co.nz" Type="http://schemas.openxmlformats.org/officeDocument/2006/relationships/hyperlink" TargetMode="External"></Relationship><Relationship Id="rId1339" Target="http://www.benjac.com" Type="http://schemas.openxmlformats.org/officeDocument/2006/relationships/hyperlink" TargetMode="External"></Relationship><Relationship Id="rId1340" Target="mailto:ametec.trading.co.ltd@nifty.com" Type="http://schemas.openxmlformats.org/officeDocument/2006/relationships/hyperlink" TargetMode="External"></Relationship><Relationship Id="rId1341" Target="mailto:tbee@ksc.th.com" Type="http://schemas.openxmlformats.org/officeDocument/2006/relationships/hyperlink" TargetMode="External"></Relationship><Relationship Id="rId1342" Target="javascript:;" Type="http://schemas.openxmlformats.org/officeDocument/2006/relationships/hyperlink" TargetMode="External"></Relationship><Relationship Id="rId1343" Target="mailto:fairtrade@hotmail.com" Type="http://schemas.openxmlformats.org/officeDocument/2006/relationships/hyperlink" TargetMode="External"></Relationship><Relationship Id="rId1344" Target="http://www.scan-co.dk" Type="http://schemas.openxmlformats.org/officeDocument/2006/relationships/hyperlink" TargetMode="External"></Relationship><Relationship Id="rId1345" Target="mailto:www.karazuon@yahoo.com" Type="http://schemas.openxmlformats.org/officeDocument/2006/relationships/hyperlink" TargetMode="External"></Relationship><Relationship Id="rId1346" Target="javascript:;" Type="http://schemas.openxmlformats.org/officeDocument/2006/relationships/hyperlink" TargetMode="External"></Relationship><Relationship Id="rId1347" Target="http://www.nikomgroup.com" Type="http://schemas.openxmlformats.org/officeDocument/2006/relationships/hyperlink" TargetMode="External"></Relationship><Relationship Id="rId1348" Target="mailto:clarapdegomez@hotmail.com" Type="http://schemas.openxmlformats.org/officeDocument/2006/relationships/hyperlink" TargetMode="External"></Relationship><Relationship Id="rId1349" Target="javascript:;" Type="http://schemas.openxmlformats.org/officeDocument/2006/relationships/hyperlink" TargetMode="External"></Relationship><Relationship Id="rId1350" Target="javascript:;" Type="http://schemas.openxmlformats.org/officeDocument/2006/relationships/hyperlink" TargetMode="External"></Relationship><Relationship Id="rId1351" Target="mailto:cobshkgling@hutchcity.com" Type="http://schemas.openxmlformats.org/officeDocument/2006/relationships/hyperlink" TargetMode="External"></Relationship><Relationship Id="rId1352" Target="mailto:info@sabakatowice.pl" Type="http://schemas.openxmlformats.org/officeDocument/2006/relationships/hyperlink" TargetMode="External"></Relationship><Relationship Id="rId1353" Target="mailto:ldn04343@niftyserve.or.jp" Type="http://schemas.openxmlformats.org/officeDocument/2006/relationships/hyperlink" TargetMode="External"></Relationship><Relationship Id="rId1354" Target="javascript:;" Type="http://schemas.openxmlformats.org/officeDocument/2006/relationships/hyperlink" TargetMode="External"></Relationship><Relationship Id="rId1355" Target="http://www.abcol.com" Type="http://schemas.openxmlformats.org/officeDocument/2006/relationships/hyperlink" TargetMode="External"></Relationship><Relationship Id="rId1356" Target="mailto:mor-gy@online.no" Type="http://schemas.openxmlformats.org/officeDocument/2006/relationships/hyperlink" TargetMode="External"></Relationship><Relationship Id="rId1357" Target="mailto:keter@keter.co" Type="http://schemas.openxmlformats.org/officeDocument/2006/relationships/hyperlink" TargetMode="External"></Relationship><Relationship Id="rId1358" Target="mailto:waysroll@hkstar.com" Type="http://schemas.openxmlformats.org/officeDocument/2006/relationships/hyperlink" TargetMode="External"></Relationship><Relationship Id="rId1359" Target="javascript:;" Type="http://schemas.openxmlformats.org/officeDocument/2006/relationships/hyperlink" TargetMode="External"></Relationship><Relationship Id="rId1360" Target="mailto:ssparkes@heavenly.com.au" Type="http://schemas.openxmlformats.org/officeDocument/2006/relationships/hyperlink" TargetMode="External"></Relationship><Relationship Id="rId1361" Target="mailto:kjttcargo@hanmail.net" Type="http://schemas.openxmlformats.org/officeDocument/2006/relationships/hyperlink" TargetMode="External"></Relationship><Relationship Id="rId1362" Target="javascript:;" Type="http://schemas.openxmlformats.org/officeDocument/2006/relationships/hyperlink" TargetMode="External"></Relationship><Relationship Id="rId1363" Target="http://www.fromart.com.au" Type="http://schemas.openxmlformats.org/officeDocument/2006/relationships/hyperlink" TargetMode="External"></Relationship><Relationship Id="rId1364" Target="mailto:al-khomasya@hotmail.com" Type="http://schemas.openxmlformats.org/officeDocument/2006/relationships/hyperlink" TargetMode="External"></Relationship><Relationship Id="rId1365" Target="mailto:contactus@babcotucson.com" Type="http://schemas.openxmlformats.org/officeDocument/2006/relationships/hyperlink" TargetMode="External"></Relationship><Relationship Id="rId1366" Target="javascript:;" Type="http://schemas.openxmlformats.org/officeDocument/2006/relationships/hyperlink" TargetMode="External"></Relationship><Relationship Id="rId1367" Target="mailto:dakhan@omniaworld.net" Type="http://schemas.openxmlformats.org/officeDocument/2006/relationships/hyperlink" TargetMode="External"></Relationship><Relationship Id="rId1368" Target="http://www.biinternational.co.uk" Type="http://schemas.openxmlformats.org/officeDocument/2006/relationships/hyperlink" TargetMode="External"></Relationship><Relationship Id="rId1369" Target="javascript:;" Type="http://schemas.openxmlformats.org/officeDocument/2006/relationships/hyperlink" TargetMode="External"></Relationship><Relationship Id="rId1370" Target="javascript:;" Type="http://schemas.openxmlformats.org/officeDocument/2006/relationships/hyperlink" TargetMode="External"></Relationship><Relationship Id="rId1371" Target="http://www.mirvick.com" Type="http://schemas.openxmlformats.org/officeDocument/2006/relationships/hyperlink" TargetMode="External"></Relationship><Relationship Id="rId1372" Target="mailto:info.getam@getam.it" Type="http://schemas.openxmlformats.org/officeDocument/2006/relationships/hyperlink" TargetMode="External"></Relationship><Relationship Id="rId1373" Target="javascript:;" Type="http://schemas.openxmlformats.org/officeDocument/2006/relationships/hyperlink" TargetMode="External"></Relationship><Relationship Id="rId1374" Target="javascript:;" Type="http://schemas.openxmlformats.org/officeDocument/2006/relationships/hyperlink" TargetMode="External"></Relationship><Relationship Id="rId1375" Target="javascript:;" Type="http://schemas.openxmlformats.org/officeDocument/2006/relationships/hyperlink" TargetMode="External"></Relationship><Relationship Id="rId1376" Target="http://www.bengtssongedeluis.se" Type="http://schemas.openxmlformats.org/officeDocument/2006/relationships/hyperlink" TargetMode="External"></Relationship><Relationship Id="rId1377" Target="mailto:giftway52@cs.com" Type="http://schemas.openxmlformats.org/officeDocument/2006/relationships/hyperlink" TargetMode="External"></Relationship><Relationship Id="rId1378" Target="mailto:paramountpacific@aol.com" Type="http://schemas.openxmlformats.org/officeDocument/2006/relationships/hyperlink" TargetMode="External"></Relationship><Relationship Id="rId1379" Target="mailto:biosystem@origin.dp.ua" Type="http://schemas.openxmlformats.org/officeDocument/2006/relationships/hyperlink" TargetMode="External"></Relationship><Relationship Id="rId1380" Target="javascript:;" Type="http://schemas.openxmlformats.org/officeDocument/2006/relationships/hyperlink" TargetMode="External"></Relationship><Relationship Id="rId1381" Target="javascript:;" Type="http://schemas.openxmlformats.org/officeDocument/2006/relationships/hyperlink" TargetMode="External"></Relationship><Relationship Id="rId1382" Target="javascript:;" Type="http://schemas.openxmlformats.org/officeDocument/2006/relationships/hyperlink" TargetMode="External"></Relationship><Relationship Id="rId1383" Target="mailto:cambow138@hotmail.com" Type="http://schemas.openxmlformats.org/officeDocument/2006/relationships/hyperlink" TargetMode="External"></Relationship><Relationship Id="rId1384" Target="http://www.alma.no" Type="http://schemas.openxmlformats.org/officeDocument/2006/relationships/hyperlink" TargetMode="External"></Relationship><Relationship Id="rId1385" Target="mailto:ken@titanpro.com" Type="http://schemas.openxmlformats.org/officeDocument/2006/relationships/hyperlink" TargetMode="External"></Relationship><Relationship Id="rId1386" Target="http://www.siacweb.it" Type="http://schemas.openxmlformats.org/officeDocument/2006/relationships/hyperlink" TargetMode="External"></Relationship><Relationship Id="rId1387" Target="mailto:eager@zeus.eo.net" Type="http://schemas.openxmlformats.org/officeDocument/2006/relationships/hyperlink" TargetMode="External"></Relationship><Relationship Id="rId1388" Target="javascript:;" Type="http://schemas.openxmlformats.org/officeDocument/2006/relationships/hyperlink" TargetMode="External"></Relationship><Relationship Id="rId1389" Target="mailto:adong21@netsgo.com" Type="http://schemas.openxmlformats.org/officeDocument/2006/relationships/hyperlink" TargetMode="External"></Relationship><Relationship Id="rId1390" Target="mailto:piffaut@piffaut.com" Type="http://schemas.openxmlformats.org/officeDocument/2006/relationships/hyperlink" TargetMode="External"></Relationship><Relationship Id="rId1391" Target="javascript:;" Type="http://schemas.openxmlformats.org/officeDocument/2006/relationships/hyperlink" TargetMode="External"></Relationship><Relationship Id="rId1392" Target="http://www.amarelle.com" Type="http://schemas.openxmlformats.org/officeDocument/2006/relationships/hyperlink" TargetMode="External"></Relationship><Relationship Id="rId1393" Target="mailto:obrien5@hotmail.com" Type="http://schemas.openxmlformats.org/officeDocument/2006/relationships/hyperlink" TargetMode="External"></Relationship><Relationship Id="rId1394" Target="javascript:;" Type="http://schemas.openxmlformats.org/officeDocument/2006/relationships/hyperlink" TargetMode="External"></Relationship><Relationship Id="rId1395" Target="http://www.funmax.com.hk" Type="http://schemas.openxmlformats.org/officeDocument/2006/relationships/hyperlink" TargetMode="External"></Relationship><Relationship Id="rId1396" Target="javascript:;" Type="http://schemas.openxmlformats.org/officeDocument/2006/relationships/hyperlink" TargetMode="External"></Relationship><Relationship Id="rId1397" Target="javascript:;" Type="http://schemas.openxmlformats.org/officeDocument/2006/relationships/hyperlink" TargetMode="External"></Relationship><Relationship Id="rId1398" Target="mailto:modus@omniway.sm" Type="http://schemas.openxmlformats.org/officeDocument/2006/relationships/hyperlink" TargetMode="External"></Relationship><Relationship Id="rId1399" Target="http://www.i-are.com" Type="http://schemas.openxmlformats.org/officeDocument/2006/relationships/hyperlink" TargetMode="External"></Relationship><Relationship Id="rId1400" Target="javascript:;" Type="http://schemas.openxmlformats.org/officeDocument/2006/relationships/hyperlink" TargetMode="External"></Relationship><Relationship Id="rId1401" Target="http://www.ukf.net" Type="http://schemas.openxmlformats.org/officeDocument/2006/relationships/hyperlink" TargetMode="External"></Relationship><Relationship Id="rId1402" Target="javascript:;" Type="http://schemas.openxmlformats.org/officeDocument/2006/relationships/hyperlink" TargetMode="External"></Relationship><Relationship Id="rId1403" Target="mailto:bangyoun@empal.com" Type="http://schemas.openxmlformats.org/officeDocument/2006/relationships/hyperlink" TargetMode="External"></Relationship><Relationship Id="rId1404" Target="mailto:tom.ferguson@rchagen.com" Type="http://schemas.openxmlformats.org/officeDocument/2006/relationships/hyperlink" TargetMode="External"></Relationship><Relationship Id="rId1405" Target="mailto:junaedy20@hotmail.com" Type="http://schemas.openxmlformats.org/officeDocument/2006/relationships/hyperlink" TargetMode="External"></Relationship><Relationship Id="rId1406" Target="mailto:samimi@parssunsam.com" Type="http://schemas.openxmlformats.org/officeDocument/2006/relationships/hyperlink" TargetMode="External"></Relationship><Relationship Id="rId1407" Target="javascript:;" Type="http://schemas.openxmlformats.org/officeDocument/2006/relationships/hyperlink" TargetMode="External"></Relationship><Relationship Id="rId1408" Target="mailto:seascapes@bigpond.com.au" Type="http://schemas.openxmlformats.org/officeDocument/2006/relationships/hyperlink" TargetMode="External"></Relationship><Relationship Id="rId1409" Target="javascript:;" Type="http://schemas.openxmlformats.org/officeDocument/2006/relationships/hyperlink" TargetMode="External"></Relationship><Relationship Id="rId1410" Target="mailto:ischk@hkstar.com" Type="http://schemas.openxmlformats.org/officeDocument/2006/relationships/hyperlink" TargetMode="External"></Relationship><Relationship Id="rId1411" Target="http://www.itochu.it" Type="http://schemas.openxmlformats.org/officeDocument/2006/relationships/hyperlink" TargetMode="External"></Relationship><Relationship Id="rId1412" Target="mailto:info@dottus.com" Type="http://schemas.openxmlformats.org/officeDocument/2006/relationships/hyperlink" TargetMode="External"></Relationship><Relationship Id="rId1413" Target="javascript:;" Type="http://schemas.openxmlformats.org/officeDocument/2006/relationships/hyperlink" TargetMode="External"></Relationship><Relationship Id="rId1414" Target="javascript:;" Type="http://schemas.openxmlformats.org/officeDocument/2006/relationships/hyperlink" TargetMode="External"></Relationship><Relationship Id="rId1415" Target="http://www.chinesedumpling.com" Type="http://schemas.openxmlformats.org/officeDocument/2006/relationships/hyperlink" TargetMode="External"></Relationship><Relationship Id="rId1416" Target="javascript:;" Type="http://schemas.openxmlformats.org/officeDocument/2006/relationships/hyperlink" TargetMode="External"></Relationship><Relationship Id="rId1417" Target="javascript:;" Type="http://schemas.openxmlformats.org/officeDocument/2006/relationships/hyperlink" TargetMode="External"></Relationship><Relationship Id="rId1418" Target="javascript:;" Type="http://schemas.openxmlformats.org/officeDocument/2006/relationships/hyperlink" TargetMode="External"></Relationship><Relationship Id="rId1419" Target="mailto:bpgrandemanger.bsb@wanadoo.fr" Type="http://schemas.openxmlformats.org/officeDocument/2006/relationships/hyperlink" TargetMode="External"></Relationship><Relationship Id="rId1420" Target="http://www.cookscorrectional.com" Type="http://schemas.openxmlformats.org/officeDocument/2006/relationships/hyperlink" TargetMode="External"></Relationship><Relationship Id="rId1421" Target="mailto:info@gate11.it" Type="http://schemas.openxmlformats.org/officeDocument/2006/relationships/hyperlink" TargetMode="External"></Relationship><Relationship Id="rId1422" Target="javascript:;" Type="http://schemas.openxmlformats.org/officeDocument/2006/relationships/hyperlink" TargetMode="External"></Relationship><Relationship Id="rId1423" Target="mailto:daarbak@daarbak.dk" Type="http://schemas.openxmlformats.org/officeDocument/2006/relationships/hyperlink" TargetMode="External"></Relationship><Relationship Id="rId1424" Target="mailto:ocetin@home.nl" Type="http://schemas.openxmlformats.org/officeDocument/2006/relationships/hyperlink" TargetMode="External"></Relationship><Relationship Id="rId1425" Target="http://www.cna-trading.com" Type="http://schemas.openxmlformats.org/officeDocument/2006/relationships/hyperlink" TargetMode="External"></Relationship><Relationship Id="rId1426" Target="javascript:;" Type="http://schemas.openxmlformats.org/officeDocument/2006/relationships/hyperlink" TargetMode="External"></Relationship><Relationship Id="rId1427" Target="http://www.bourguignon.com" Type="http://schemas.openxmlformats.org/officeDocument/2006/relationships/hyperlink" TargetMode="External"></Relationship><Relationship Id="rId1428" Target="javascript:;" Type="http://schemas.openxmlformats.org/officeDocument/2006/relationships/hyperlink" TargetMode="External"></Relationship><Relationship Id="rId1429" Target="javascript:;" Type="http://schemas.openxmlformats.org/officeDocument/2006/relationships/hyperlink" TargetMode="External"></Relationship><Relationship Id="rId1430" Target="http://www.americanbev.com" Type="http://schemas.openxmlformats.org/officeDocument/2006/relationships/hyperlink" TargetMode="External"></Relationship><Relationship Id="rId1431" Target="mailto:abrafox@fox.taipei.com" Type="http://schemas.openxmlformats.org/officeDocument/2006/relationships/hyperlink" TargetMode="External"></Relationship><Relationship Id="rId1432" Target="http://www.bredemeijer.com" Type="http://schemas.openxmlformats.org/officeDocument/2006/relationships/hyperlink" TargetMode="External"></Relationship><Relationship Id="rId1433" Target="mailto:ferid.khemakhem@catering.com" Type="http://schemas.openxmlformats.org/officeDocument/2006/relationships/hyperlink" TargetMode="External"></Relationship><Relationship Id="rId1434" Target="javascript:;" Type="http://schemas.openxmlformats.org/officeDocument/2006/relationships/hyperlink" TargetMode="External"></Relationship><Relationship Id="rId1435" Target="http://www.fwglas.com" Type="http://schemas.openxmlformats.org/officeDocument/2006/relationships/hyperlink" TargetMode="External"></Relationship><Relationship Id="rId1436" Target="javascript:;" Type="http://schemas.openxmlformats.org/officeDocument/2006/relationships/hyperlink" TargetMode="External"></Relationship><Relationship Id="rId1437" Target="mailto:martyn.cooling@knitmesh.com" Type="http://schemas.openxmlformats.org/officeDocument/2006/relationships/hyperlink" TargetMode="External"></Relationship><Relationship Id="rId1438" Target="javascript:;" Type="http://schemas.openxmlformats.org/officeDocument/2006/relationships/hyperlink" TargetMode="External"></Relationship><Relationship Id="rId1439" Target="javascript:;" Type="http://schemas.openxmlformats.org/officeDocument/2006/relationships/hyperlink" TargetMode="External"></Relationship><Relationship Id="rId1440" Target="mailto:thierry.chardon@nr-europe.com" Type="http://schemas.openxmlformats.org/officeDocument/2006/relationships/hyperlink" TargetMode="External"></Relationship><Relationship Id="rId1441" Target="mailto:sales@ermoffat.com" Type="http://schemas.openxmlformats.org/officeDocument/2006/relationships/hyperlink" TargetMode="External"></Relationship><Relationship Id="rId1442" Target="javascript:;" Type="http://schemas.openxmlformats.org/officeDocument/2006/relationships/hyperlink" TargetMode="External"></Relationship><Relationship Id="rId1443" Target="http://www.e-scooter.com.tr" Type="http://schemas.openxmlformats.org/officeDocument/2006/relationships/hyperlink" TargetMode="External"></Relationship><Relationship Id="rId1444" Target="javascript:;" Type="http://schemas.openxmlformats.org/officeDocument/2006/relationships/hyperlink" TargetMode="External"></Relationship><Relationship Id="rId1445" Target="mailto:ferrocentro@ferrocentro.com" Type="http://schemas.openxmlformats.org/officeDocument/2006/relationships/hyperlink" TargetMode="External"></Relationship><Relationship Id="rId1446" Target="http://www.demon.co.uk" Type="http://schemas.openxmlformats.org/officeDocument/2006/relationships/hyperlink" TargetMode="External"></Relationship><Relationship Id="rId1447" Target="javascript:;" Type="http://schemas.openxmlformats.org/officeDocument/2006/relationships/hyperlink" TargetMode="External"></Relationship><Relationship Id="rId1448" Target="javascript:;" Type="http://schemas.openxmlformats.org/officeDocument/2006/relationships/hyperlink" TargetMode="External"></Relationship><Relationship Id="rId1449" Target="mailto:viroon.kiratipanich@fourseasons.com" Type="http://schemas.openxmlformats.org/officeDocument/2006/relationships/hyperlink" TargetMode="External"></Relationship><Relationship Id="rId1450" Target="mailto:ceratelle@penpaper.co.nz" Type="http://schemas.openxmlformats.org/officeDocument/2006/relationships/hyperlink" TargetMode="External"></Relationship><Relationship Id="rId1451" Target="mailto:mca_vizyon@yahoo.com" Type="http://schemas.openxmlformats.org/officeDocument/2006/relationships/hyperlink" TargetMode="External"></Relationship><Relationship Id="rId1452" Target="http://www.tristar.dk" Type="http://schemas.openxmlformats.org/officeDocument/2006/relationships/hyperlink" TargetMode="External"></Relationship><Relationship Id="rId1453" Target="http://www.ros.bergamo.it" Type="http://schemas.openxmlformats.org/officeDocument/2006/relationships/hyperlink" TargetMode="External"></Relationship><Relationship Id="rId1454" Target="javascript:;" Type="http://schemas.openxmlformats.org/officeDocument/2006/relationships/hyperlink" TargetMode="External"></Relationship><Relationship Id="rId1455" Target="mailto:info@gah.de" Type="http://schemas.openxmlformats.org/officeDocument/2006/relationships/hyperlink" TargetMode="External"></Relationship><Relationship Id="rId1456" Target="javascript:;" Type="http://schemas.openxmlformats.org/officeDocument/2006/relationships/hyperlink" TargetMode="External"></Relationship><Relationship Id="rId1457" Target="mailto:mourtagatrd@yahoo.com" Type="http://schemas.openxmlformats.org/officeDocument/2006/relationships/hyperlink" TargetMode="External"></Relationship><Relationship Id="rId1458" Target="javascript:;" Type="http://schemas.openxmlformats.org/officeDocument/2006/relationships/hyperlink" TargetMode="External"></Relationship><Relationship Id="rId1459" Target="mailto:info@gotpapper.se" Type="http://schemas.openxmlformats.org/officeDocument/2006/relationships/hyperlink" TargetMode="External"></Relationship><Relationship Id="rId1460" Target="http://www.kabelfoon.nl" Type="http://schemas.openxmlformats.org/officeDocument/2006/relationships/hyperlink" TargetMode="External"></Relationship><Relationship Id="rId1461" Target="javascript:;" Type="http://schemas.openxmlformats.org/officeDocument/2006/relationships/hyperlink" TargetMode="External"></Relationship><Relationship Id="rId1462" Target="mailto:agathocleous@cytanet.com.cy" Type="http://schemas.openxmlformats.org/officeDocument/2006/relationships/hyperlink" TargetMode="External"></Relationship><Relationship Id="rId1463" Target="http://www.spice.or.jp" Type="http://schemas.openxmlformats.org/officeDocument/2006/relationships/hyperlink" TargetMode="External"></Relationship><Relationship Id="rId1464" Target="mailto:h.hamid@worldnet.att.net" Type="http://schemas.openxmlformats.org/officeDocument/2006/relationships/hyperlink" TargetMode="External"></Relationship><Relationship Id="rId1465" Target="javascript:;" Type="http://schemas.openxmlformats.org/officeDocument/2006/relationships/hyperlink" TargetMode="External"></Relationship><Relationship Id="rId1466" Target="http://www.ktnet.co.kr" Type="http://schemas.openxmlformats.org/officeDocument/2006/relationships/hyperlink" TargetMode="External"></Relationship><Relationship Id="rId1467" Target="http://www.romagnaplastic.com" Type="http://schemas.openxmlformats.org/officeDocument/2006/relationships/hyperlink" TargetMode="External"></Relationship><Relationship Id="rId1468" Target="mailto:john@milner.com.au" Type="http://schemas.openxmlformats.org/officeDocument/2006/relationships/hyperlink" TargetMode="External"></Relationship><Relationship Id="rId1469" Target="mailto:shay-ltd@netvision.net" Type="http://schemas.openxmlformats.org/officeDocument/2006/relationships/hyperlink" TargetMode="External"></Relationship><Relationship Id="rId1470" Target="mailto:dluz@intelnet.net.gt" Type="http://schemas.openxmlformats.org/officeDocument/2006/relationships/hyperlink" TargetMode="External"></Relationship><Relationship Id="rId1471" Target="javascript:;" Type="http://schemas.openxmlformats.org/officeDocument/2006/relationships/hyperlink" TargetMode="External"></Relationship><Relationship Id="rId1472" Target="mailto:hhmelvvs@post4.tele.dk" Type="http://schemas.openxmlformats.org/officeDocument/2006/relationships/hyperlink" TargetMode="External"></Relationship><Relationship Id="rId1473" Target="http://www.one68.co.uk" Type="http://schemas.openxmlformats.org/officeDocument/2006/relationships/hyperlink" TargetMode="External"></Relationship><Relationship Id="rId1474" Target="mailto:antonio.buraschi@virgilio.it" Type="http://schemas.openxmlformats.org/officeDocument/2006/relationships/hyperlink" TargetMode="External"></Relationship><Relationship Id="rId1475" Target="javascript:;" Type="http://schemas.openxmlformats.org/officeDocument/2006/relationships/hyperlink" TargetMode="External"></Relationship><Relationship Id="rId1476" Target="javascript:;" Type="http://schemas.openxmlformats.org/officeDocument/2006/relationships/hyperlink" TargetMode="External"></Relationship><Relationship Id="rId1477" Target="http://www.woodiesdiy.com" Type="http://schemas.openxmlformats.org/officeDocument/2006/relationships/hyperlink" TargetMode="External"></Relationship><Relationship Id="rId1478" Target="javascript:;" Type="http://schemas.openxmlformats.org/officeDocument/2006/relationships/hyperlink" TargetMode="External"></Relationship><Relationship Id="rId1479" Target="mailto:marketing@entrading.com" Type="http://schemas.openxmlformats.org/officeDocument/2006/relationships/hyperlink" TargetMode="External"></Relationship><Relationship Id="rId1480" Target="mailto:apollo_adv@ctimail3.com" Type="http://schemas.openxmlformats.org/officeDocument/2006/relationships/hyperlink" TargetMode="External"></Relationship><Relationship Id="rId1481" Target="http://www.all-saf.com" Type="http://schemas.openxmlformats.org/officeDocument/2006/relationships/hyperlink" TargetMode="External"></Relationship><Relationship Id="rId1482" Target="javascript:;" Type="http://schemas.openxmlformats.org/officeDocument/2006/relationships/hyperlink" TargetMode="External"></Relationship><Relationship Id="rId1483" Target="http://www.carozzi.cl" Type="http://schemas.openxmlformats.org/officeDocument/2006/relationships/hyperlink" TargetMode="External"></Relationship><Relationship Id="rId1484" Target="mailto:babaisale2002@yahoo.com" Type="http://schemas.openxmlformats.org/officeDocument/2006/relationships/hyperlink" TargetMode="External"></Relationship><Relationship Id="rId1485" Target="javascript:;" Type="http://schemas.openxmlformats.org/officeDocument/2006/relationships/hyperlink" TargetMode="External"></Relationship><Relationship Id="rId1486" Target="mailto:artia@yahoo.com" Type="http://schemas.openxmlformats.org/officeDocument/2006/relationships/hyperlink" TargetMode="External"></Relationship><Relationship Id="rId1487" Target="javascript:;" Type="http://schemas.openxmlformats.org/officeDocument/2006/relationships/hyperlink" TargetMode="External"></Relationship><Relationship Id="rId1488" Target="javascript:;" Type="http://schemas.openxmlformats.org/officeDocument/2006/relationships/hyperlink" TargetMode="External"></Relationship><Relationship Id="rId1489" Target="http://www.bb.mbn.or.jp" Type="http://schemas.openxmlformats.org/officeDocument/2006/relationships/hyperlink" TargetMode="External"></Relationship><Relationship Id="rId1490" Target="mailto:jhambala@wlink.com" Type="http://schemas.openxmlformats.org/officeDocument/2006/relationships/hyperlink" TargetMode="External"></Relationship><Relationship Id="rId1491" Target="http://www.beh.com.tn" Type="http://schemas.openxmlformats.org/officeDocument/2006/relationships/hyperlink" TargetMode="External"></Relationship><Relationship Id="rId1492" Target="mailto:b.g.t@online.be" Type="http://schemas.openxmlformats.org/officeDocument/2006/relationships/hyperlink" TargetMode="External"></Relationship><Relationship Id="rId1493" Target="http://www.haaning.dk" Type="http://schemas.openxmlformats.org/officeDocument/2006/relationships/hyperlink" TargetMode="External"></Relationship><Relationship Id="rId1494" Target="javascript:;" Type="http://schemas.openxmlformats.org/officeDocument/2006/relationships/hyperlink" TargetMode="External"></Relationship><Relationship Id="rId1495" Target="mailto:beldts@skynet.be" Type="http://schemas.openxmlformats.org/officeDocument/2006/relationships/hyperlink" TargetMode="External"></Relationship><Relationship Id="rId1496" Target="http://www.catering.com.tn" Type="http://schemas.openxmlformats.org/officeDocument/2006/relationships/hyperlink" TargetMode="External"></Relationship><Relationship Id="rId1497" Target="mailto:pobcoworld@hotmail.com" Type="http://schemas.openxmlformats.org/officeDocument/2006/relationships/hyperlink" TargetMode="External"></Relationship><Relationship Id="rId1498" Target="http://www.artedanze.com" Type="http://schemas.openxmlformats.org/officeDocument/2006/relationships/hyperlink" TargetMode="External"></Relationship><Relationship Id="rId1499" Target="javascript:;" Type="http://schemas.openxmlformats.org/officeDocument/2006/relationships/hyperlink" TargetMode="External"></Relationship><Relationship Id="rId1500" Target="javascript:;" Type="http://schemas.openxmlformats.org/officeDocument/2006/relationships/hyperlink" TargetMode="External"></Relationship><Relationship Id="rId1501" Target="mailto:info@demuynck.be" Type="http://schemas.openxmlformats.org/officeDocument/2006/relationships/hyperlink" TargetMode="External"></Relationship><Relationship Id="rId1502" Target="http://www.rosenthal.de" Type="http://schemas.openxmlformats.org/officeDocument/2006/relationships/hyperlink" TargetMode="External"></Relationship><Relationship Id="rId1503" Target="javascript:;" Type="http://schemas.openxmlformats.org/officeDocument/2006/relationships/hyperlink" TargetMode="External"></Relationship><Relationship Id="rId1504" Target="javascript:;" Type="http://schemas.openxmlformats.org/officeDocument/2006/relationships/hyperlink" TargetMode="External"></Relationship><Relationship Id="rId1505" Target="mailto:info@alma.nl" Type="http://schemas.openxmlformats.org/officeDocument/2006/relationships/hyperlink" TargetMode="External"></Relationship><Relationship Id="rId1506" Target="http://www.mls.net" Type="http://schemas.openxmlformats.org/officeDocument/2006/relationships/hyperlink" TargetMode="External"></Relationship><Relationship Id="rId1507" Target="http://www.pansunireland.com" Type="http://schemas.openxmlformats.org/officeDocument/2006/relationships/hyperlink" TargetMode="External"></Relationship><Relationship Id="rId1508" Target="javascript:;" Type="http://schemas.openxmlformats.org/officeDocument/2006/relationships/hyperlink" TargetMode="External"></Relationship><Relationship Id="rId1509" Target="mailto:sanko@netvigator.com" Type="http://schemas.openxmlformats.org/officeDocument/2006/relationships/hyperlink" TargetMode="External"></Relationship><Relationship Id="rId1510" Target="javascript:;" Type="http://schemas.openxmlformats.org/officeDocument/2006/relationships/hyperlink" TargetMode="External"></Relationship><Relationship Id="rId1511" Target="http://www.schmiddewland.com" Type="http://schemas.openxmlformats.org/officeDocument/2006/relationships/hyperlink" TargetMode="External"></Relationship><Relationship Id="rId1512" Target="mailto:junot@telus.net" Type="http://schemas.openxmlformats.org/officeDocument/2006/relationships/hyperlink" TargetMode="External"></Relationship><Relationship Id="rId1513" Target="mailto:info@heibi-metall.de" Type="http://schemas.openxmlformats.org/officeDocument/2006/relationships/hyperlink" TargetMode="External"></Relationship><Relationship Id="rId1514" Target="http://www.sunshy.com.au" Type="http://schemas.openxmlformats.org/officeDocument/2006/relationships/hyperlink" TargetMode="External"></Relationship><Relationship Id="rId1515" Target="mailto:forte@hotmail.com" Type="http://schemas.openxmlformats.org/officeDocument/2006/relationships/hyperlink" TargetMode="External"></Relationship><Relationship Id="rId1516" Target="mailto:info@sinocomhk.com" Type="http://schemas.openxmlformats.org/officeDocument/2006/relationships/hyperlink" TargetMode="External"></Relationship><Relationship Id="rId1517" Target="mailto:info@richie-target.com.hk" Type="http://schemas.openxmlformats.org/officeDocument/2006/relationships/hyperlink" TargetMode="External"></Relationship><Relationship Id="rId1518" Target="mailto:moor@cyberspace.net" Type="http://schemas.openxmlformats.org/officeDocument/2006/relationships/hyperlink" TargetMode="External"></Relationship><Relationship Id="rId1519" Target="mailto:info@alma.nl" Type="http://schemas.openxmlformats.org/officeDocument/2006/relationships/hyperlink" TargetMode="External"></Relationship><Relationship Id="rId1520" Target="mailto:zafar@khokhars.com" Type="http://schemas.openxmlformats.org/officeDocument/2006/relationships/hyperlink" TargetMode="External"></Relationship><Relationship Id="rId1521" Target="mailto:info@rodelle.be" Type="http://schemas.openxmlformats.org/officeDocument/2006/relationships/hyperlink" TargetMode="External"></Relationship><Relationship Id="rId1522" Target="http://www.tisselva.com" Type="http://schemas.openxmlformats.org/officeDocument/2006/relationships/hyperlink" TargetMode="External"></Relationship><Relationship Id="rId1523" Target="mailto:sureshrohira@hotmail.com" Type="http://schemas.openxmlformats.org/officeDocument/2006/relationships/hyperlink" TargetMode="External"></Relationship><Relationship Id="rId1524" Target="mailto:spotglobo@rediffmail.com" Type="http://schemas.openxmlformats.org/officeDocument/2006/relationships/hyperlink" TargetMode="External"></Relationship><Relationship Id="rId1525" Target="javascript:;" Type="http://schemas.openxmlformats.org/officeDocument/2006/relationships/hyperlink" TargetMode="External"></Relationship><Relationship Id="rId1526" Target="javascript:;" Type="http://schemas.openxmlformats.org/officeDocument/2006/relationships/hyperlink" TargetMode="External"></Relationship><Relationship Id="rId1527" Target="mailto:norix-oy@compuserve.com" Type="http://schemas.openxmlformats.org/officeDocument/2006/relationships/hyperlink" TargetMode="External"></Relationship><Relationship Id="rId1528" Target="mailto:silnox@silnox.com" Type="http://schemas.openxmlformats.org/officeDocument/2006/relationships/hyperlink" TargetMode="External"></Relationship><Relationship Id="rId1529" Target="http://www.dietsche.pl" Type="http://schemas.openxmlformats.org/officeDocument/2006/relationships/hyperlink" TargetMode="External"></Relationship><Relationship Id="rId1530" Target="mailto:casaguardi@optusnet.com.au" Type="http://schemas.openxmlformats.org/officeDocument/2006/relationships/hyperlink" TargetMode="External"></Relationship><Relationship Id="rId1531" Target="http://www.kiraz.com" Type="http://schemas.openxmlformats.org/officeDocument/2006/relationships/hyperlink" TargetMode="External"></Relationship><Relationship Id="rId1532" Target="http://www.atron.ca" Type="http://schemas.openxmlformats.org/officeDocument/2006/relationships/hyperlink" TargetMode="External"></Relationship><Relationship Id="rId1533" Target="mailto:colin.woodfall@atlstfix.com" Type="http://schemas.openxmlformats.org/officeDocument/2006/relationships/hyperlink" TargetMode="External"></Relationship><Relationship Id="rId1534" Target="http://www.mitsukoshi.co.jp" Type="http://schemas.openxmlformats.org/officeDocument/2006/relationships/hyperlink" TargetMode="External"></Relationship><Relationship Id="rId1535" Target="http://www.rapidfreight.com" Type="http://schemas.openxmlformats.org/officeDocument/2006/relationships/hyperlink" TargetMode="External"></Relationship><Relationship Id="rId1536" Target="mailto:qlao@msn.com" Type="http://schemas.openxmlformats.org/officeDocument/2006/relationships/hyperlink" TargetMode="External"></Relationship><Relationship Id="rId1537" Target="http://www.oml.it" Type="http://schemas.openxmlformats.org/officeDocument/2006/relationships/hyperlink" TargetMode="External"></Relationship><Relationship Id="rId1538" Target="javascript:;" Type="http://schemas.openxmlformats.org/officeDocument/2006/relationships/hyperlink" TargetMode="External"></Relationship><Relationship Id="rId1539" Target="mailto:cesana@delfi.lv" Type="http://schemas.openxmlformats.org/officeDocument/2006/relationships/hyperlink" TargetMode="External"></Relationship><Relationship Id="rId1540" Target="http://www.byson.com.tw" Type="http://schemas.openxmlformats.org/officeDocument/2006/relationships/hyperlink" TargetMode="External"></Relationship><Relationship Id="rId1541" Target="http://www.ara.co.uk" Type="http://schemas.openxmlformats.org/officeDocument/2006/relationships/hyperlink" TargetMode="External"></Relationship><Relationship Id="rId1542" Target="javascript:;" Type="http://schemas.openxmlformats.org/officeDocument/2006/relationships/hyperlink" TargetMode="External"></Relationship><Relationship Id="rId1543" Target="mailto:arko@arkofoto.es" Type="http://schemas.openxmlformats.org/officeDocument/2006/relationships/hyperlink" TargetMode="External"></Relationship><Relationship Id="rId1544" Target="javascript:;" Type="http://schemas.openxmlformats.org/officeDocument/2006/relationships/hyperlink" TargetMode="External"></Relationship><Relationship Id="rId1545" Target="http://www.redietz.com" Type="http://schemas.openxmlformats.org/officeDocument/2006/relationships/hyperlink" TargetMode="External"></Relationship><Relationship Id="rId1546" Target="mailto:swadjeddah@hotmail.com" Type="http://schemas.openxmlformats.org/officeDocument/2006/relationships/hyperlink" TargetMode="External"></Relationship><Relationship Id="rId1547" Target="javascript:;" Type="http://schemas.openxmlformats.org/officeDocument/2006/relationships/hyperlink" TargetMode="External"></Relationship><Relationship Id="rId1548" Target="javascript:;" Type="http://schemas.openxmlformats.org/officeDocument/2006/relationships/hyperlink" TargetMode="External"></Relationship><Relationship Id="rId1549" Target="javascript:;" Type="http://schemas.openxmlformats.org/officeDocument/2006/relationships/hyperlink" TargetMode="External"></Relationship><Relationship Id="rId1550" Target="javascript:;" Type="http://schemas.openxmlformats.org/officeDocument/2006/relationships/hyperlink" TargetMode="External"></Relationship><Relationship Id="rId1551" Target="mailto:dta@senet.com.au" Type="http://schemas.openxmlformats.org/officeDocument/2006/relationships/hyperlink" TargetMode="External"></Relationship><Relationship Id="rId1552" Target="mailto:chenqiao_422519@163.com" Type="http://schemas.openxmlformats.org/officeDocument/2006/relationships/hyperlink" TargetMode="External"></Relationship><Relationship Id="rId1553" Target="http://www.compar.it" Type="http://schemas.openxmlformats.org/officeDocument/2006/relationships/hyperlink" TargetMode="External"></Relationship><Relationship Id="rId1554" Target="javascript:;" Type="http://schemas.openxmlformats.org/officeDocument/2006/relationships/hyperlink" TargetMode="External"></Relationship><Relationship Id="rId1555" Target="javascript:;" Type="http://schemas.openxmlformats.org/officeDocument/2006/relationships/hyperlink" TargetMode="External"></Relationship><Relationship Id="rId1556" Target="http://www.g-vision.com.hk" Type="http://schemas.openxmlformats.org/officeDocument/2006/relationships/hyperlink" TargetMode="External"></Relationship><Relationship Id="rId1557" Target="mailto:kitada-shuuzou@araigumi.co" Type="http://schemas.openxmlformats.org/officeDocument/2006/relationships/hyperlink" TargetMode="External"></Relationship><Relationship Id="rId1558" Target="javascript:;" Type="http://schemas.openxmlformats.org/officeDocument/2006/relationships/hyperlink" TargetMode="External"></Relationship><Relationship Id="rId1559" Target="http://www.suretyice.com" Type="http://schemas.openxmlformats.org/officeDocument/2006/relationships/hyperlink" TargetMode="External"></Relationship><Relationship Id="rId1560" Target="mailto:trigoldn@vip.163.com" Type="http://schemas.openxmlformats.org/officeDocument/2006/relationships/hyperlink" TargetMode="External"></Relationship><Relationship Id="rId1561" Target="javascript:;" Type="http://schemas.openxmlformats.org/officeDocument/2006/relationships/hyperlink" TargetMode="External"></Relationship><Relationship Id="rId1562" Target="javascript:;" Type="http://schemas.openxmlformats.org/officeDocument/2006/relationships/hyperlink" TargetMode="External"></Relationship><Relationship Id="rId1563" Target="http://www.trgovinetus.com" Type="http://schemas.openxmlformats.org/officeDocument/2006/relationships/hyperlink" TargetMode="External"></Relationship><Relationship Id="rId1564" Target="http://www.cabmarketing.net" Type="http://schemas.openxmlformats.org/officeDocument/2006/relationships/hyperlink" TargetMode="External"></Relationship><Relationship Id="rId1565" Target="javascript:;" Type="http://schemas.openxmlformats.org/officeDocument/2006/relationships/hyperlink" TargetMode="External"></Relationship><Relationship Id="rId1566" Target="mailto:derekzhao@yahoo.com" Type="http://schemas.openxmlformats.org/officeDocument/2006/relationships/hyperlink" TargetMode="External"></Relationship><Relationship Id="rId1567" Target="javascript:;" Type="http://schemas.openxmlformats.org/officeDocument/2006/relationships/hyperlink" TargetMode="External"></Relationship><Relationship Id="rId1568" Target="mailto:david@conik.com.au" Type="http://schemas.openxmlformats.org/officeDocument/2006/relationships/hyperlink" TargetMode="External"></Relationship><Relationship Id="rId1569" Target="javascript:;" Type="http://schemas.openxmlformats.org/officeDocument/2006/relationships/hyperlink" TargetMode="External"></Relationship><Relationship Id="rId1570" Target="javascript:;" Type="http://schemas.openxmlformats.org/officeDocument/2006/relationships/hyperlink" TargetMode="External"></Relationship><Relationship Id="rId1571" Target="javascript:;" Type="http://schemas.openxmlformats.org/officeDocument/2006/relationships/hyperlink" TargetMode="External"></Relationship><Relationship Id="rId1572" Target="mailto:hudsond@carreterozl.com" Type="http://schemas.openxmlformats.org/officeDocument/2006/relationships/hyperlink" TargetMode="External"></Relationship><Relationship Id="rId1573" Target="javascript:;" Type="http://schemas.openxmlformats.org/officeDocument/2006/relationships/hyperlink" TargetMode="External"></Relationship><Relationship Id="rId1574" Target="mailto:rucheng42501@yahoo.com.cn" Type="http://schemas.openxmlformats.org/officeDocument/2006/relationships/hyperlink" TargetMode="External"></Relationship><Relationship Id="rId1575" Target="http://www.avantiproducts.com" Type="http://schemas.openxmlformats.org/officeDocument/2006/relationships/hyperlink" TargetMode="External"></Relationship><Relationship Id="rId1576" Target="javascript:;" Type="http://schemas.openxmlformats.org/officeDocument/2006/relationships/hyperlink" TargetMode="External"></Relationship><Relationship Id="rId1577" Target="mailto:doojee7@hotmail.com" Type="http://schemas.openxmlformats.org/officeDocument/2006/relationships/hyperlink" TargetMode="External"></Relationship><Relationship Id="rId1578" Target="javascript:;" Type="http://schemas.openxmlformats.org/officeDocument/2006/relationships/hyperlink" TargetMode="External"></Relationship><Relationship Id="rId1579" Target="mailto:info@anvic.co" Type="http://schemas.openxmlformats.org/officeDocument/2006/relationships/hyperlink" TargetMode="External"></Relationship><Relationship Id="rId1580" Target="javascript:;" Type="http://schemas.openxmlformats.org/officeDocument/2006/relationships/hyperlink" TargetMode="External"></Relationship><Relationship Id="rId1581" Target="http://www.hotgeardiv.com" Type="http://schemas.openxmlformats.org/officeDocument/2006/relationships/hyperlink" TargetMode="External"></Relationship><Relationship Id="rId1582" Target="javascript:;" Type="http://schemas.openxmlformats.org/officeDocument/2006/relationships/hyperlink" TargetMode="External"></Relationship><Relationship Id="rId1583" Target="javascript:;" Type="http://schemas.openxmlformats.org/officeDocument/2006/relationships/hyperlink" TargetMode="External"></Relationship><Relationship Id="rId1584" Target="http://www.aromateknik.dk" Type="http://schemas.openxmlformats.org/officeDocument/2006/relationships/hyperlink" TargetMode="External"></Relationship><Relationship Id="rId1585" Target="mailto:eycm@nasioncom.net" Type="http://schemas.openxmlformats.org/officeDocument/2006/relationships/hyperlink" TargetMode="External"></Relationship><Relationship Id="rId1586" Target="mailto:sales@willer.com.hk" Type="http://schemas.openxmlformats.org/officeDocument/2006/relationships/hyperlink" TargetMode="External"></Relationship><Relationship Id="rId1587" Target="http://www.bjsolid.hk" Type="http://schemas.openxmlformats.org/officeDocument/2006/relationships/hyperlink" TargetMode="External"></Relationship><Relationship Id="rId1588" Target="http://www.zebra-head.com" Type="http://schemas.openxmlformats.org/officeDocument/2006/relationships/hyperlink" TargetMode="External"></Relationship><Relationship Id="rId1589" Target="http://www.jebens.no" Type="http://schemas.openxmlformats.org/officeDocument/2006/relationships/hyperlink" TargetMode="External"></Relationship><Relationship Id="rId1590" Target="mailto:commercial@somagic.fr" Type="http://schemas.openxmlformats.org/officeDocument/2006/relationships/hyperlink" TargetMode="External"></Relationship><Relationship Id="rId1591" Target="javascript:;" Type="http://schemas.openxmlformats.org/officeDocument/2006/relationships/hyperlink" TargetMode="External"></Relationship><Relationship Id="rId1592" Target="http://www.swad.pk" Type="http://schemas.openxmlformats.org/officeDocument/2006/relationships/hyperlink" TargetMode="External"></Relationship><Relationship Id="rId1593" Target="javascript:;" Type="http://schemas.openxmlformats.org/officeDocument/2006/relationships/hyperlink" TargetMode="External"></Relationship><Relationship Id="rId1594" Target="http://www.lhr.comsats.net.pk" Type="http://schemas.openxmlformats.org/officeDocument/2006/relationships/hyperlink" TargetMode="External"></Relationship><Relationship Id="rId1595" Target="javascript:;" Type="http://schemas.openxmlformats.org/officeDocument/2006/relationships/hyperlink" TargetMode="External"></Relationship><Relationship Id="rId1596" Target="javascript:;" Type="http://schemas.openxmlformats.org/officeDocument/2006/relationships/hyperlink" TargetMode="External"></Relationship><Relationship Id="rId1597" Target="javascript:;" Type="http://schemas.openxmlformats.org/officeDocument/2006/relationships/hyperlink" TargetMode="External"></Relationship><Relationship Id="rId1598" Target="javascript:;" Type="http://schemas.openxmlformats.org/officeDocument/2006/relationships/hyperlink" TargetMode="External"></Relationship><Relationship Id="rId1599" Target="mailto:info@depoelgromimgem.nl" Type="http://schemas.openxmlformats.org/officeDocument/2006/relationships/hyperlink" TargetMode="External"></Relationship><Relationship Id="rId1600" Target="javascript:;" Type="http://schemas.openxmlformats.org/officeDocument/2006/relationships/hyperlink" TargetMode="External"></Relationship><Relationship Id="rId1601" Target="mailto:cn-sunshine@263.net" Type="http://schemas.openxmlformats.org/officeDocument/2006/relationships/hyperlink" TargetMode="External"></Relationship><Relationship Id="rId1602" Target="http://www.jasco.com.tw" Type="http://schemas.openxmlformats.org/officeDocument/2006/relationships/hyperlink" TargetMode="External"></Relationship><Relationship Id="rId1603" Target="http://www.warman.com.pl" Type="http://schemas.openxmlformats.org/officeDocument/2006/relationships/hyperlink" TargetMode="External"></Relationship><Relationship Id="rId1604" Target="http://www.sina.com.hk" Type="http://schemas.openxmlformats.org/officeDocument/2006/relationships/hyperlink" TargetMode="External"></Relationship><Relationship Id="rId1605" Target="mailto:select@select.dk" Type="http://schemas.openxmlformats.org/officeDocument/2006/relationships/hyperlink" TargetMode="External"></Relationship><Relationship Id="rId1606" Target="javascript:;" Type="http://schemas.openxmlformats.org/officeDocument/2006/relationships/hyperlink" TargetMode="External"></Relationship><Relationship Id="rId1607" Target="http://www.ncr.com" Type="http://schemas.openxmlformats.org/officeDocument/2006/relationships/hyperlink" TargetMode="External"></Relationship><Relationship Id="rId1608" Target="javascript:;" Type="http://schemas.openxmlformats.org/officeDocument/2006/relationships/hyperlink" TargetMode="External"></Relationship><Relationship Id="rId1609" Target="http://www.chirsourcing.com" Type="http://schemas.openxmlformats.org/officeDocument/2006/relationships/hyperlink" TargetMode="External"></Relationship><Relationship Id="rId1610" Target="javascript:;" Type="http://schemas.openxmlformats.org/officeDocument/2006/relationships/hyperlink" TargetMode="External"></Relationship><Relationship Id="rId1611" Target="http://www.k-kjeldgaard.dk" Type="http://schemas.openxmlformats.org/officeDocument/2006/relationships/hyperlink" TargetMode="External"></Relationship><Relationship Id="rId1612" Target="http://www.swad.pk" Type="http://schemas.openxmlformats.org/officeDocument/2006/relationships/hyperlink" TargetMode="External"></Relationship><Relationship Id="rId1613" Target="http://www.arcoimp.com" Type="http://schemas.openxmlformats.org/officeDocument/2006/relationships/hyperlink" TargetMode="External"></Relationship><Relationship Id="rId1614" Target="mailto:zariss@elariss.com" Type="http://schemas.openxmlformats.org/officeDocument/2006/relationships/hyperlink" TargetMode="External"></Relationship><Relationship Id="rId1615" Target="mailto:a_bintaleb@hotmail.com" Type="http://schemas.openxmlformats.org/officeDocument/2006/relationships/hyperlink" TargetMode="External"></Relationship><Relationship Id="rId1616" Target="javascript:;" Type="http://schemas.openxmlformats.org/officeDocument/2006/relationships/hyperlink" TargetMode="External"></Relationship><Relationship Id="rId1617" Target="mailto:fine001@ktnet.co" Type="http://schemas.openxmlformats.org/officeDocument/2006/relationships/hyperlink" TargetMode="External"></Relationship><Relationship Id="rId1618" Target="mailto:alamolugano@telcel.net.ve" Type="http://schemas.openxmlformats.org/officeDocument/2006/relationships/hyperlink" TargetMode="External"></Relationship><Relationship Id="rId1619" Target="javascript:;" Type="http://schemas.openxmlformats.org/officeDocument/2006/relationships/hyperlink" TargetMode="External"></Relationship><Relationship Id="rId1620" Target="http://www.sagems.net" Type="http://schemas.openxmlformats.org/officeDocument/2006/relationships/hyperlink" TargetMode="External"></Relationship><Relationship Id="rId1621" Target="javascript:;" Type="http://schemas.openxmlformats.org/officeDocument/2006/relationships/hyperlink" TargetMode="External"></Relationship><Relationship Id="rId1622" Target="javascript:;" Type="http://schemas.openxmlformats.org/officeDocument/2006/relationships/hyperlink" TargetMode="External"></Relationship><Relationship Id="rId1623" Target="javascript:;" Type="http://schemas.openxmlformats.org/officeDocument/2006/relationships/hyperlink" TargetMode="External"></Relationship><Relationship Id="rId1624" Target="http://www.isbank.net.tr" Type="http://schemas.openxmlformats.org/officeDocument/2006/relationships/hyperlink" TargetMode="External"></Relationship><Relationship Id="rId1625" Target="http://www.surplusherbys.com" Type="http://schemas.openxmlformats.org/officeDocument/2006/relationships/hyperlink" TargetMode="External"></Relationship><Relationship Id="rId1626" Target="javascript:;" Type="http://schemas.openxmlformats.org/officeDocument/2006/relationships/hyperlink" TargetMode="External"></Relationship><Relationship Id="rId1627" Target="mailto:info@giftech.com.hk" Type="http://schemas.openxmlformats.org/officeDocument/2006/relationships/hyperlink" TargetMode="External"></Relationship><Relationship Id="rId1628" Target="http://www.home.ro" Type="http://schemas.openxmlformats.org/officeDocument/2006/relationships/hyperlink" TargetMode="External"></Relationship><Relationship Id="rId1629" Target="mailto:expertm@tm.net.my" Type="http://schemas.openxmlformats.org/officeDocument/2006/relationships/hyperlink" TargetMode="External"></Relationship><Relationship Id="rId1630" Target="mailto:seguychristian@aol.com" Type="http://schemas.openxmlformats.org/officeDocument/2006/relationships/hyperlink" TargetMode="External"></Relationship><Relationship Id="rId1631" Target="mailto:hg@maitritrading.com" Type="http://schemas.openxmlformats.org/officeDocument/2006/relationships/hyperlink" TargetMode="External"></Relationship><Relationship Id="rId1632" Target="mailto:webmaster@idcn.com" Type="http://schemas.openxmlformats.org/officeDocument/2006/relationships/hyperlink" TargetMode="External"></Relationship><Relationship Id="rId1633" Target="javascript:;" Type="http://schemas.openxmlformats.org/officeDocument/2006/relationships/hyperlink" TargetMode="External"></Relationship><Relationship Id="rId1634" Target="http://www.andersontully.com" Type="http://schemas.openxmlformats.org/officeDocument/2006/relationships/hyperlink" TargetMode="External"></Relationship><Relationship Id="rId1635" Target="http://www.sourceabroad.com" Type="http://schemas.openxmlformats.org/officeDocument/2006/relationships/hyperlink" TargetMode="External"></Relationship><Relationship Id="rId1636" Target="javascript:;" Type="http://schemas.openxmlformats.org/officeDocument/2006/relationships/hyperlink" TargetMode="External"></Relationship><Relationship Id="rId1637" Target="javascript:;" Type="http://schemas.openxmlformats.org/officeDocument/2006/relationships/hyperlink" TargetMode="External"></Relationship><Relationship Id="rId1638" Target="mailto:awong@brookstone.com.hk" Type="http://schemas.openxmlformats.org/officeDocument/2006/relationships/hyperlink" TargetMode="External"></Relationship><Relationship Id="rId1639" Target="javascript:;" Type="http://schemas.openxmlformats.org/officeDocument/2006/relationships/hyperlink" TargetMode="External"></Relationship><Relationship Id="rId1640" Target="javascript:;" Type="http://schemas.openxmlformats.org/officeDocument/2006/relationships/hyperlink" TargetMode="External"></Relationship><Relationship Id="rId1641" Target="javascript:;" Type="http://schemas.openxmlformats.org/officeDocument/2006/relationships/hyperlink" TargetMode="External"></Relationship><Relationship Id="rId1642" Target="javascript:;" Type="http://schemas.openxmlformats.org/officeDocument/2006/relationships/hyperlink" TargetMode="External"></Relationship><Relationship Id="rId1643" Target="javascript:;" Type="http://schemas.openxmlformats.org/officeDocument/2006/relationships/hyperlink" TargetMode="External"></Relationship><Relationship Id="rId1644" Target="http://www.pardini-srl.it" Type="http://schemas.openxmlformats.org/officeDocument/2006/relationships/hyperlink" TargetMode="External"></Relationship><Relationship Id="rId1645" Target="mailto:alihuang2003@yahoo.com" Type="http://schemas.openxmlformats.org/officeDocument/2006/relationships/hyperlink" TargetMode="External"></Relationship><Relationship Id="rId1646" Target="mailto:tadco@mail.pf" Type="http://schemas.openxmlformats.org/officeDocument/2006/relationships/hyperlink" TargetMode="External"></Relationship><Relationship Id="rId1647" Target="javascript:;" Type="http://schemas.openxmlformats.org/officeDocument/2006/relationships/hyperlink" TargetMode="External"></Relationship><Relationship Id="rId1648" Target="mailto:afiore@illiniline.com" Type="http://schemas.openxmlformats.org/officeDocument/2006/relationships/hyperlink" TargetMode="External"></Relationship><Relationship Id="rId1649" Target="http://www.alifrut.cl" Type="http://schemas.openxmlformats.org/officeDocument/2006/relationships/hyperlink" TargetMode="External"></Relationship><Relationship Id="rId1650" Target="mailto:alvarino@entelchile.net" Type="http://schemas.openxmlformats.org/officeDocument/2006/relationships/hyperlink" TargetMode="External"></Relationship><Relationship Id="rId1651" Target="javascript:;" Type="http://schemas.openxmlformats.org/officeDocument/2006/relationships/hyperlink" TargetMode="External"></Relationship><Relationship Id="rId1652" Target="javascript:;" Type="http://schemas.openxmlformats.org/officeDocument/2006/relationships/hyperlink" TargetMode="External"></Relationship><Relationship Id="rId1653" Target="javascript:;" Type="http://schemas.openxmlformats.org/officeDocument/2006/relationships/hyperlink" TargetMode="External"></Relationship><Relationship Id="rId1654" Target="javascript:;" Type="http://schemas.openxmlformats.org/officeDocument/2006/relationships/hyperlink" TargetMode="External"></Relationship><Relationship Id="rId1655" Target="javascript:;" Type="http://schemas.openxmlformats.org/officeDocument/2006/relationships/hyperlink" TargetMode="External"></Relationship><Relationship Id="rId1656" Target="javascript:;" Type="http://schemas.openxmlformats.org/officeDocument/2006/relationships/hyperlink" TargetMode="External"></Relationship><Relationship Id="rId1657" Target="http://www.gelaspro.com" Type="http://schemas.openxmlformats.org/officeDocument/2006/relationships/hyperlink" TargetMode="External"></Relationship><Relationship Id="rId1658" Target="javascript:;" Type="http://schemas.openxmlformats.org/officeDocument/2006/relationships/hyperlink" TargetMode="External"></Relationship><Relationship Id="rId1659" Target="http://www.jkenterprisellc.org" Type="http://schemas.openxmlformats.org/officeDocument/2006/relationships/hyperlink" TargetMode="External"></Relationship><Relationship Id="rId1660" Target="javascript:;" Type="http://schemas.openxmlformats.org/officeDocument/2006/relationships/hyperlink" TargetMode="External"></Relationship><Relationship Id="rId1661" Target="http://www.ausinfo.com.au" Type="http://schemas.openxmlformats.org/officeDocument/2006/relationships/hyperlink" TargetMode="External"></Relationship><Relationship Id="rId1662" Target="javascript:;" Type="http://schemas.openxmlformats.org/officeDocument/2006/relationships/hyperlink" TargetMode="External"></Relationship><Relationship Id="rId1663" Target="http://www.fort-fimll.sc.us" Type="http://schemas.openxmlformats.org/officeDocument/2006/relationships/hyperlink" TargetMode="External"></Relationship><Relationship Id="rId1664" Target="javascript:;" Type="http://schemas.openxmlformats.org/officeDocument/2006/relationships/hyperlink" TargetMode="External"></Relationship><Relationship Id="rId1665" Target="javascript:;" Type="http://schemas.openxmlformats.org/officeDocument/2006/relationships/hyperlink" TargetMode="External"></Relationship><Relationship Id="rId1666" Target="javascript:;" Type="http://schemas.openxmlformats.org/officeDocument/2006/relationships/hyperlink" TargetMode="External"></Relationship><Relationship Id="rId1667" Target="mailto:equipcatering@hotmail.com" Type="http://schemas.openxmlformats.org/officeDocument/2006/relationships/hyperlink" TargetMode="External"></Relationship><Relationship Id="rId1668" Target="mailto:primacash@skynet.be" Type="http://schemas.openxmlformats.org/officeDocument/2006/relationships/hyperlink" TargetMode="External"></Relationship><Relationship Id="rId1669" Target="javascript:;" Type="http://schemas.openxmlformats.org/officeDocument/2006/relationships/hyperlink" TargetMode="External"></Relationship><Relationship Id="rId1670" Target="javascript:;" Type="http://schemas.openxmlformats.org/officeDocument/2006/relationships/hyperlink" TargetMode="External"></Relationship><Relationship Id="rId1671" Target="http://www.leomardo.de" Type="http://schemas.openxmlformats.org/officeDocument/2006/relationships/hyperlink" TargetMode="External"></Relationship><Relationship Id="rId1672" Target="javascript:;" Type="http://schemas.openxmlformats.org/officeDocument/2006/relationships/hyperlink" TargetMode="External"></Relationship><Relationship Id="rId1673" Target="javascript:;" Type="http://schemas.openxmlformats.org/officeDocument/2006/relationships/hyperlink" TargetMode="External"></Relationship><Relationship Id="rId1674" Target="http://www.titanpro.com" Type="http://schemas.openxmlformats.org/officeDocument/2006/relationships/hyperlink" TargetMode="External"></Relationship><Relationship Id="rId1675" Target="javascript:;" Type="http://schemas.openxmlformats.org/officeDocument/2006/relationships/hyperlink" TargetMode="External"></Relationship><Relationship Id="rId1676" Target="http://www.dhivehinet.net.mv" Type="http://schemas.openxmlformats.org/officeDocument/2006/relationships/hyperlink" TargetMode="External"></Relationship><Relationship Id="rId1677" Target="mailto:gtlchina@msn.com" Type="http://schemas.openxmlformats.org/officeDocument/2006/relationships/hyperlink" TargetMode="External"></Relationship><Relationship Id="rId1678" Target="javascript:;" Type="http://schemas.openxmlformats.org/officeDocument/2006/relationships/hyperlink" TargetMode="External"></Relationship><Relationship Id="rId1679" Target="http://www.lvcm.com" Type="http://schemas.openxmlformats.org/officeDocument/2006/relationships/hyperlink" TargetMode="External"></Relationship><Relationship Id="rId1680" Target="http://www.info-niigata.or.jp" Type="http://schemas.openxmlformats.org/officeDocument/2006/relationships/hyperlink" TargetMode="External"></Relationship><Relationship Id="rId1681" Target="mailto:info@cabinetsanddesigns.net" Type="http://schemas.openxmlformats.org/officeDocument/2006/relationships/hyperlink" TargetMode="External"></Relationship><Relationship Id="rId1682" Target="mailto:jacquemin@jacquemin.fr" Type="http://schemas.openxmlformats.org/officeDocument/2006/relationships/hyperlink" TargetMode="External"></Relationship><Relationship Id="rId1683" Target="javascript:;" Type="http://schemas.openxmlformats.org/officeDocument/2006/relationships/hyperlink" TargetMode="External"></Relationship><Relationship Id="rId1684" Target="http://www.d5.dion.ne.jp" Type="http://schemas.openxmlformats.org/officeDocument/2006/relationships/hyperlink" TargetMode="External"></Relationship><Relationship Id="rId1685" Target="javascript:;" Type="http://schemas.openxmlformats.org/officeDocument/2006/relationships/hyperlink" TargetMode="External"></Relationship><Relationship Id="rId1686" Target="mailto:damione@nagami.com.au" Type="http://schemas.openxmlformats.org/officeDocument/2006/relationships/hyperlink" TargetMode="External"></Relationship><Relationship Id="rId1687" Target="mailto:byco@byco.com.br" Type="http://schemas.openxmlformats.org/officeDocument/2006/relationships/hyperlink" TargetMode="External"></Relationship><Relationship Id="rId1688" Target="javascript:;" Type="http://schemas.openxmlformats.org/officeDocument/2006/relationships/hyperlink" TargetMode="External"></Relationship><Relationship Id="rId1689" Target="mailto:vivian.li@sbcglobal.net" Type="http://schemas.openxmlformats.org/officeDocument/2006/relationships/hyperlink" TargetMode="External"></Relationship><Relationship Id="rId1690" Target="http://www.ahmedfood.com.pk" Type="http://schemas.openxmlformats.org/officeDocument/2006/relationships/hyperlink" TargetMode="External"></Relationship><Relationship Id="rId1691" Target="mailto:info@mondialgifts.be" Type="http://schemas.openxmlformats.org/officeDocument/2006/relationships/hyperlink" TargetMode="External"></Relationship><Relationship Id="rId1692" Target="mailto:k_artz@yahoo.com" Type="http://schemas.openxmlformats.org/officeDocument/2006/relationships/hyperlink" TargetMode="External"></Relationship><Relationship Id="rId1693" Target="javascript:;" Type="http://schemas.openxmlformats.org/officeDocument/2006/relationships/hyperlink" TargetMode="External"></Relationship><Relationship Id="rId1694" Target="mailto:greensons@mweb.co" Type="http://schemas.openxmlformats.org/officeDocument/2006/relationships/hyperlink" TargetMode="External"></Relationship><Relationship Id="rId1695" Target="javascript:;" Type="http://schemas.openxmlformats.org/officeDocument/2006/relationships/hyperlink" TargetMode="External"></Relationship><Relationship Id="rId1696" Target="http://www.flaxmer.com" Type="http://schemas.openxmlformats.org/officeDocument/2006/relationships/hyperlink" TargetMode="External"></Relationship><Relationship Id="rId1697" Target="mailto:ekwuogor@yahoo.com" Type="http://schemas.openxmlformats.org/officeDocument/2006/relationships/hyperlink" TargetMode="External"></Relationship><Relationship Id="rId1698" Target="javascript:;" Type="http://schemas.openxmlformats.org/officeDocument/2006/relationships/hyperlink" TargetMode="External"></Relationship><Relationship Id="rId1699" Target="javascript:;" Type="http://schemas.openxmlformats.org/officeDocument/2006/relationships/hyperlink" TargetMode="External"></Relationship><Relationship Id="rId1700" Target="javascript:;" Type="http://schemas.openxmlformats.org/officeDocument/2006/relationships/hyperlink" TargetMode="External"></Relationship><Relationship Id="rId1701" Target="mailto:basheeruddin@hotmail.com" Type="http://schemas.openxmlformats.org/officeDocument/2006/relationships/hyperlink" TargetMode="External"></Relationship><Relationship Id="rId1702" Target="http://www.wt.net" Type="http://schemas.openxmlformats.org/officeDocument/2006/relationships/hyperlink" TargetMode="External"></Relationship><Relationship Id="rId1703" Target="http://www.ms4.seeder.net" Type="http://schemas.openxmlformats.org/officeDocument/2006/relationships/hyperlink" TargetMode="External"></Relationship><Relationship Id="rId1704" Target="javascript:;" Type="http://schemas.openxmlformats.org/officeDocument/2006/relationships/hyperlink" TargetMode="External"></Relationship><Relationship Id="rId1705" Target="http://www.minos.ocn.ne.jp" Type="http://schemas.openxmlformats.org/officeDocument/2006/relationships/hyperlink" TargetMode="External"></Relationship><Relationship Id="rId1706" Target="http://www.dinnerperiod.com" Type="http://schemas.openxmlformats.org/officeDocument/2006/relationships/hyperlink" TargetMode="External"></Relationship><Relationship Id="rId1707" Target="javascript:;" Type="http://schemas.openxmlformats.org/officeDocument/2006/relationships/hyperlink" TargetMode="External"></Relationship><Relationship Id="rId1708" Target="javascript:;" Type="http://schemas.openxmlformats.org/officeDocument/2006/relationships/hyperlink" TargetMode="External"></Relationship><Relationship Id="rId1709" Target="javascript:;" Type="http://schemas.openxmlformats.org/officeDocument/2006/relationships/hyperlink" TargetMode="External"></Relationship><Relationship Id="rId1710" Target="mailto:scantrade@scantrade.ca" Type="http://schemas.openxmlformats.org/officeDocument/2006/relationships/hyperlink" TargetMode="External"></Relationship><Relationship Id="rId1711" Target="javascript:;" Type="http://schemas.openxmlformats.org/officeDocument/2006/relationships/hyperlink" TargetMode="External"></Relationship><Relationship Id="rId1712" Target="javascript:;" Type="http://schemas.openxmlformats.org/officeDocument/2006/relationships/hyperlink" TargetMode="External"></Relationship><Relationship Id="rId1713" Target="http://www.alhuraizgroup.com" Type="http://schemas.openxmlformats.org/officeDocument/2006/relationships/hyperlink" TargetMode="External"></Relationship><Relationship Id="rId1714" Target="http://www.prideproducts.com" Type="http://schemas.openxmlformats.org/officeDocument/2006/relationships/hyperlink" TargetMode="External"></Relationship><Relationship Id="rId1715" Target="javascript:;" Type="http://schemas.openxmlformats.org/officeDocument/2006/relationships/hyperlink" TargetMode="External"></Relationship><Relationship Id="rId1716" Target="http://www.prina-international.com" Type="http://schemas.openxmlformats.org/officeDocument/2006/relationships/hyperlink" TargetMode="External"></Relationship><Relationship Id="rId1717" Target="http://www.bombaysocks.com" Type="http://schemas.openxmlformats.org/officeDocument/2006/relationships/hyperlink" TargetMode="External"></Relationship><Relationship Id="rId1718" Target="javascript:;" Type="http://schemas.openxmlformats.org/officeDocument/2006/relationships/hyperlink" TargetMode="External"></Relationship><Relationship Id="rId1719" Target="javascript:;" Type="http://schemas.openxmlformats.org/officeDocument/2006/relationships/hyperlink" TargetMode="External"></Relationship><Relationship Id="rId1720" Target="javascript:;" Type="http://schemas.openxmlformats.org/officeDocument/2006/relationships/hyperlink" TargetMode="External"></Relationship><Relationship Id="rId1721" Target="javascript:;" Type="http://schemas.openxmlformats.org/officeDocument/2006/relationships/hyperlink" TargetMode="External"></Relationship><Relationship Id="rId1722" Target="http://www.fleggaard.dk" Type="http://schemas.openxmlformats.org/officeDocument/2006/relationships/hyperlink" TargetMode="External"></Relationship><Relationship Id="rId1723" Target="javascript:;" Type="http://schemas.openxmlformats.org/officeDocument/2006/relationships/hyperlink" TargetMode="External"></Relationship><Relationship Id="rId1724" Target="javascript:;" Type="http://schemas.openxmlformats.org/officeDocument/2006/relationships/hyperlink" TargetMode="External"></Relationship><Relationship Id="rId1725" Target="mailto:pt_interfood@hotmail.com" Type="http://schemas.openxmlformats.org/officeDocument/2006/relationships/hyperlink" TargetMode="External"></Relationship><Relationship Id="rId1726" Target="http://www.agenturhuset.no" Type="http://schemas.openxmlformats.org/officeDocument/2006/relationships/hyperlink" TargetMode="External"></Relationship><Relationship Id="rId1727" Target="mailto:shiva@whitefieldcotton.net" Type="http://schemas.openxmlformats.org/officeDocument/2006/relationships/hyperlink" TargetMode="External"></Relationship><Relationship Id="rId1728" Target="mailto:juliana.owusuasarpong@uniglobemandtravel.com" Type="http://schemas.openxmlformats.org/officeDocument/2006/relationships/hyperlink" TargetMode="External"></Relationship><Relationship Id="rId1729" Target="mailto:gpwalsh1@eircom.net" Type="http://schemas.openxmlformats.org/officeDocument/2006/relationships/hyperlink" TargetMode="External"></Relationship><Relationship Id="rId1730" Target="mailto:feinstin@netvision.net" Type="http://schemas.openxmlformats.org/officeDocument/2006/relationships/hyperlink" TargetMode="External"></Relationship><Relationship Id="rId1731" Target="http://www.kaheku.com" Type="http://schemas.openxmlformats.org/officeDocument/2006/relationships/hyperlink" TargetMode="External"></Relationship><Relationship Id="rId1732" Target="mailto:matthewi@sate-lite.com.cn" Type="http://schemas.openxmlformats.org/officeDocument/2006/relationships/hyperlink" TargetMode="External"></Relationship><Relationship Id="rId1733" Target="mailto:bcannon@pacific.net.hk" Type="http://schemas.openxmlformats.org/officeDocument/2006/relationships/hyperlink" TargetMode="External"></Relationship><Relationship Id="rId1734" Target="http://www.accordbd.com" Type="http://schemas.openxmlformats.org/officeDocument/2006/relationships/hyperlink" TargetMode="External"></Relationship><Relationship Id="rId1735" Target="javascript:;" Type="http://schemas.openxmlformats.org/officeDocument/2006/relationships/hyperlink" TargetMode="External"></Relationship><Relationship Id="rId1736" Target="javascript:;" Type="http://schemas.openxmlformats.org/officeDocument/2006/relationships/hyperlink" TargetMode="External"></Relationship><Relationship Id="rId1737" Target="mailto:aslib@testrite.com.tr" Type="http://schemas.openxmlformats.org/officeDocument/2006/relationships/hyperlink" TargetMode="External"></Relationship><Relationship Id="rId1738" Target="http://www.nbip.net" Type="http://schemas.openxmlformats.org/officeDocument/2006/relationships/hyperlink" TargetMode="External"></Relationship><Relationship Id="rId1739" Target="mailto:brigita.ribnikar@merkur.si" Type="http://schemas.openxmlformats.org/officeDocument/2006/relationships/hyperlink" TargetMode="External"></Relationship><Relationship Id="rId1740" Target="http://www.sony.ie" Type="http://schemas.openxmlformats.org/officeDocument/2006/relationships/hyperlink" TargetMode="External"></Relationship><Relationship Id="rId1741" Target="mailto:nanking@mail1.stofanet.dk" Type="http://schemas.openxmlformats.org/officeDocument/2006/relationships/hyperlink" TargetMode="External"></Relationship><Relationship Id="rId1742" Target="javascript:;" Type="http://schemas.openxmlformats.org/officeDocument/2006/relationships/hyperlink" TargetMode="External"></Relationship><Relationship Id="rId1743" Target="mailto:elaine@berkpaper.com" Type="http://schemas.openxmlformats.org/officeDocument/2006/relationships/hyperlink" TargetMode="External"></Relationship><Relationship Id="rId1744" Target="http://www.exsite.com" Type="http://schemas.openxmlformats.org/officeDocument/2006/relationships/hyperlink" TargetMode="External"></Relationship><Relationship Id="rId1745" Target="mailto:okoray@bms-ace.com" Type="http://schemas.openxmlformats.org/officeDocument/2006/relationships/hyperlink" TargetMode="External"></Relationship><Relationship Id="rId1746" Target="http://www.designermoulding.com" Type="http://schemas.openxmlformats.org/officeDocument/2006/relationships/hyperlink" TargetMode="External"></Relationship><Relationship Id="rId1747" Target="javascript:;" Type="http://schemas.openxmlformats.org/officeDocument/2006/relationships/hyperlink" TargetMode="External"></Relationship><Relationship Id="rId1748" Target="mailto:abt@al-babtain-himb.com" Type="http://schemas.openxmlformats.org/officeDocument/2006/relationships/hyperlink" TargetMode="External"></Relationship><Relationship Id="rId1749" Target="http://www.corrpsionX.com" Type="http://schemas.openxmlformats.org/officeDocument/2006/relationships/hyperlink" TargetMode="External"></Relationship><Relationship Id="rId1750" Target="javascript:;" Type="http://schemas.openxmlformats.org/officeDocument/2006/relationships/hyperlink" TargetMode="External"></Relationship><Relationship Id="rId1751" Target="mailto:network@mpx.com.au" Type="http://schemas.openxmlformats.org/officeDocument/2006/relationships/hyperlink" TargetMode="External"></Relationship><Relationship Id="rId1752" Target="http://www.hangmei.com" Type="http://schemas.openxmlformats.org/officeDocument/2006/relationships/hyperlink" TargetMode="External"></Relationship><Relationship Id="rId1753" Target="javascript:;" Type="http://schemas.openxmlformats.org/officeDocument/2006/relationships/hyperlink" TargetMode="External"></Relationship><Relationship Id="rId1754" Target="mailto:all_tronics@yahoo.com" Type="http://schemas.openxmlformats.org/officeDocument/2006/relationships/hyperlink" TargetMode="External"></Relationship><Relationship Id="rId1755" Target="javascript:;" Type="http://schemas.openxmlformats.org/officeDocument/2006/relationships/hyperlink" TargetMode="External"></Relationship><Relationship Id="rId1756" Target="javascript:;" Type="http://schemas.openxmlformats.org/officeDocument/2006/relationships/hyperlink" TargetMode="External"></Relationship><Relationship Id="rId1757" Target="http://www.lch-bwl.com.tw" Type="http://schemas.openxmlformats.org/officeDocument/2006/relationships/hyperlink" TargetMode="External"></Relationship><Relationship Id="rId1758" Target="javascript:;" Type="http://schemas.openxmlformats.org/officeDocument/2006/relationships/hyperlink" TargetMode="External"></Relationship><Relationship Id="rId1759" Target="javascript:;" Type="http://schemas.openxmlformats.org/officeDocument/2006/relationships/hyperlink" TargetMode="External"></Relationship><Relationship Id="rId1760" Target="javascript:;" Type="http://schemas.openxmlformats.org/officeDocument/2006/relationships/hyperlink" TargetMode="External"></Relationship><Relationship Id="rId1761" Target="mailto:gmentes@levent.com" Type="http://schemas.openxmlformats.org/officeDocument/2006/relationships/hyperlink" TargetMode="External"></Relationship><Relationship Id="rId1762" Target="javascript:;" Type="http://schemas.openxmlformats.org/officeDocument/2006/relationships/hyperlink" TargetMode="External"></Relationship><Relationship Id="rId1763" Target="javascript:;" Type="http://schemas.openxmlformats.org/officeDocument/2006/relationships/hyperlink" TargetMode="External"></Relationship><Relationship Id="rId1764" Target="javascript:;" Type="http://schemas.openxmlformats.org/officeDocument/2006/relationships/hyperlink" TargetMode="External"></Relationship><Relationship Id="rId1765" Target="mailto:joan@porcelanasmataro.com" Type="http://schemas.openxmlformats.org/officeDocument/2006/relationships/hyperlink" TargetMode="External"></Relationship><Relationship Id="rId1766" Target="mailto:cee@engholm.dk" Type="http://schemas.openxmlformats.org/officeDocument/2006/relationships/hyperlink" TargetMode="External"></Relationship><Relationship Id="rId1767" Target="mailto:polymech@eth.net" Type="http://schemas.openxmlformats.org/officeDocument/2006/relationships/hyperlink" TargetMode="External"></Relationship><Relationship Id="rId1768" Target="javascript:;" Type="http://schemas.openxmlformats.org/officeDocument/2006/relationships/hyperlink" TargetMode="External"></Relationship><Relationship Id="rId1769" Target="javascript:;" Type="http://schemas.openxmlformats.org/officeDocument/2006/relationships/hyperlink" TargetMode="External"></Relationship><Relationship Id="rId1770" Target="mailto:eric@lnlinc.com" Type="http://schemas.openxmlformats.org/officeDocument/2006/relationships/hyperlink" TargetMode="External"></Relationship><Relationship Id="rId1771" Target="mailto:sell@northernshop.ca" Type="http://schemas.openxmlformats.org/officeDocument/2006/relationships/hyperlink" TargetMode="External"></Relationship><Relationship Id="rId1772" Target="http://www.jestar.com.hk" Type="http://schemas.openxmlformats.org/officeDocument/2006/relationships/hyperlink" TargetMode="External"></Relationship><Relationship Id="rId1773" Target="http://www.toa-corp.com" Type="http://schemas.openxmlformats.org/officeDocument/2006/relationships/hyperlink" TargetMode="External"></Relationship><Relationship Id="rId1774" Target="javascript:;" Type="http://schemas.openxmlformats.org/officeDocument/2006/relationships/hyperlink" TargetMode="External"></Relationship><Relationship Id="rId1775" Target="http://www.azg.com.pk" Type="http://schemas.openxmlformats.org/officeDocument/2006/relationships/hyperlink" TargetMode="External"></Relationship><Relationship Id="rId1776" Target="javascript:;" Type="http://schemas.openxmlformats.org/officeDocument/2006/relationships/hyperlink" TargetMode="External"></Relationship><Relationship Id="rId1777" Target="javascript:;" Type="http://schemas.openxmlformats.org/officeDocument/2006/relationships/hyperlink" TargetMode="External"></Relationship><Relationship Id="rId1778" Target="javascript:;" Type="http://schemas.openxmlformats.org/officeDocument/2006/relationships/hyperlink" TargetMode="External"></Relationship><Relationship Id="rId1779" Target="http://www.pacificpromos.biz" Type="http://schemas.openxmlformats.org/officeDocument/2006/relationships/hyperlink" TargetMode="External"></Relationship><Relationship Id="rId1780" Target="javascript:;" Type="http://schemas.openxmlformats.org/officeDocument/2006/relationships/hyperlink" TargetMode="External"></Relationship><Relationship Id="rId1781" Target="javascript:;" Type="http://schemas.openxmlformats.org/officeDocument/2006/relationships/hyperlink" TargetMode="External"></Relationship><Relationship Id="rId1782" Target="javascript:;" Type="http://schemas.openxmlformats.org/officeDocument/2006/relationships/hyperlink" TargetMode="External"></Relationship><Relationship Id="rId1783" Target="javascript:;" Type="http://schemas.openxmlformats.org/officeDocument/2006/relationships/hyperlink" TargetMode="External"></Relationship><Relationship Id="rId1784" Target="http://www.ig-gruppen.dk" Type="http://schemas.openxmlformats.org/officeDocument/2006/relationships/hyperlink" TargetMode="External"></Relationship><Relationship Id="rId1785" Target="javascript:;" Type="http://schemas.openxmlformats.org/officeDocument/2006/relationships/hyperlink" TargetMode="External"></Relationship><Relationship Id="rId1786" Target="mailto:hanleyglass@china5.globalnet.co.uk" Type="http://schemas.openxmlformats.org/officeDocument/2006/relationships/hyperlink" TargetMode="External"></Relationship><Relationship Id="rId1787" Target="javascript:;" Type="http://schemas.openxmlformats.org/officeDocument/2006/relationships/hyperlink" TargetMode="External"></Relationship><Relationship Id="rId1788" Target="http://www.carreterozl.com" Type="http://schemas.openxmlformats.org/officeDocument/2006/relationships/hyperlink" TargetMode="External"></Relationship><Relationship Id="rId1789" Target="http://www.foxcs.com" Type="http://schemas.openxmlformats.org/officeDocument/2006/relationships/hyperlink" TargetMode="External"></Relationship><Relationship Id="rId1790" Target="mailto:pomijeusa@yahoo.com" Type="http://schemas.openxmlformats.org/officeDocument/2006/relationships/hyperlink" TargetMode="External"></Relationship><Relationship Id="rId1791" Target="http://www.onetelhk.net" Type="http://schemas.openxmlformats.org/officeDocument/2006/relationships/hyperlink" TargetMode="External"></Relationship><Relationship Id="rId1792" Target="javascript:;" Type="http://schemas.openxmlformats.org/officeDocument/2006/relationships/hyperlink" TargetMode="External"></Relationship><Relationship Id="rId1793" Target="mailto:info@romberg.de" Type="http://schemas.openxmlformats.org/officeDocument/2006/relationships/hyperlink" TargetMode="External"></Relationship><Relationship Id="rId1794" Target="mailto:sales@therestaurantoutfitter.com" Type="http://schemas.openxmlformats.org/officeDocument/2006/relationships/hyperlink" TargetMode="External"></Relationship><Relationship Id="rId1795" Target="mailto:shabbireran@hotmail.com" Type="http://schemas.openxmlformats.org/officeDocument/2006/relationships/hyperlink" TargetMode="External"></Relationship><Relationship Id="rId1796" Target="javascript:;" Type="http://schemas.openxmlformats.org/officeDocument/2006/relationships/hyperlink" TargetMode="External"></Relationship><Relationship Id="rId1797" Target="http://www.tecnoform.es" Type="http://schemas.openxmlformats.org/officeDocument/2006/relationships/hyperlink" TargetMode="External"></Relationship><Relationship Id="rId1798" Target="javascript:;" Type="http://schemas.openxmlformats.org/officeDocument/2006/relationships/hyperlink" TargetMode="External"></Relationship><Relationship Id="rId1799" Target="javascript:;" Type="http://schemas.openxmlformats.org/officeDocument/2006/relationships/hyperlink" TargetMode="External"></Relationship><Relationship Id="rId1800" Target="javascript:;" Type="http://schemas.openxmlformats.org/officeDocument/2006/relationships/hyperlink" TargetMode="External"></Relationship><Relationship Id="rId1801" Target="mailto:djafaraly@wanadoo.fr" Type="http://schemas.openxmlformats.org/officeDocument/2006/relationships/hyperlink" TargetMode="External"></Relationship><Relationship Id="rId1802" Target="http://www.alma.nl" Type="http://schemas.openxmlformats.org/officeDocument/2006/relationships/hyperlink" TargetMode="External"></Relationship><Relationship Id="rId1803" Target="javascript:;" Type="http://schemas.openxmlformats.org/officeDocument/2006/relationships/hyperlink" TargetMode="External"></Relationship><Relationship Id="rId1804" Target="mailto:bassi.monic@phoenix-mecano.com" Type="http://schemas.openxmlformats.org/officeDocument/2006/relationships/hyperlink" TargetMode="External"></Relationship><Relationship Id="rId1805" Target="mailto:s.lorch@inovatec.net" Type="http://schemas.openxmlformats.org/officeDocument/2006/relationships/hyperlink" TargetMode="External"></Relationship><Relationship Id="rId1806" Target="javascript:;" Type="http://schemas.openxmlformats.org/officeDocument/2006/relationships/hyperlink" TargetMode="External"></Relationship><Relationship Id="rId1807" Target="mailto:zdeshmukh@yahoo.co.uk" Type="http://schemas.openxmlformats.org/officeDocument/2006/relationships/hyperlink" TargetMode="External"></Relationship><Relationship Id="rId1808" Target="javascript:;" Type="http://schemas.openxmlformats.org/officeDocument/2006/relationships/hyperlink" TargetMode="External"></Relationship><Relationship Id="rId1809" Target="javascript:;" Type="http://schemas.openxmlformats.org/officeDocument/2006/relationships/hyperlink" TargetMode="External"></Relationship><Relationship Id="rId1810" Target="http://www.mpx.com.au" Type="http://schemas.openxmlformats.org/officeDocument/2006/relationships/hyperlink" TargetMode="External"></Relationship><Relationship Id="rId1811" Target="http://www.unitedpartnersinternational.com.cn" Type="http://schemas.openxmlformats.org/officeDocument/2006/relationships/hyperlink" TargetMode="External"></Relationship><Relationship Id="rId1812" Target="http://www.schmitz-nettersheim.de" Type="http://schemas.openxmlformats.org/officeDocument/2006/relationships/hyperlink" TargetMode="External"></Relationship><Relationship Id="rId1813" Target="javascript:;" Type="http://schemas.openxmlformats.org/officeDocument/2006/relationships/hyperlink" TargetMode="External"></Relationship><Relationship Id="rId1814" Target="mailto:dastgir@dastgirengineering.com" Type="http://schemas.openxmlformats.org/officeDocument/2006/relationships/hyperlink" TargetMode="External"></Relationship><Relationship Id="rId1815" Target="mailto:info@amarelle.com" Type="http://schemas.openxmlformats.org/officeDocument/2006/relationships/hyperlink" TargetMode="External"></Relationship><Relationship Id="rId1816" Target="mailto:charles@ankors.com" Type="http://schemas.openxmlformats.org/officeDocument/2006/relationships/hyperlink" TargetMode="External"></Relationship><Relationship Id="rId1817" Target="mailto:email@supremesteel.com" Type="http://schemas.openxmlformats.org/officeDocument/2006/relationships/hyperlink" TargetMode="External"></Relationship><Relationship Id="rId1818" Target="mailto:ddawud@linkline.com" Type="http://schemas.openxmlformats.org/officeDocument/2006/relationships/hyperlink" TargetMode="External"></Relationship><Relationship Id="rId1819" Target="javascript:;" Type="http://schemas.openxmlformats.org/officeDocument/2006/relationships/hyperlink" TargetMode="External"></Relationship><Relationship Id="rId1820" Target="javascript:;" Type="http://schemas.openxmlformats.org/officeDocument/2006/relationships/hyperlink" TargetMode="External"></Relationship><Relationship Id="rId1821" Target="javascript:;" Type="http://schemas.openxmlformats.org/officeDocument/2006/relationships/hyperlink" TargetMode="External"></Relationship><Relationship Id="rId1822" Target="http://www.arkolat.lv" Type="http://schemas.openxmlformats.org/officeDocument/2006/relationships/hyperlink" TargetMode="External"></Relationship><Relationship Id="rId1823" Target="javascript:;" Type="http://schemas.openxmlformats.org/officeDocument/2006/relationships/hyperlink" TargetMode="External"></Relationship><Relationship Id="rId1824" Target="mailto:info@bardenhewer.de" Type="http://schemas.openxmlformats.org/officeDocument/2006/relationships/hyperlink" TargetMode="External"></Relationship><Relationship Id="rId1825" Target="javascript:;" Type="http://schemas.openxmlformats.org/officeDocument/2006/relationships/hyperlink" TargetMode="External"></Relationship><Relationship Id="rId1826" Target="http://www.daka.com.hk" Type="http://schemas.openxmlformats.org/officeDocument/2006/relationships/hyperlink" TargetMode="External"></Relationship><Relationship Id="rId1827" Target="javascript:;" Type="http://schemas.openxmlformats.org/officeDocument/2006/relationships/hyperlink" TargetMode="External"></Relationship><Relationship Id="rId1828" Target="mailto:amannheim@pierrebelvedere.com" Type="http://schemas.openxmlformats.org/officeDocument/2006/relationships/hyperlink" TargetMode="External"></Relationship><Relationship Id="rId1829" Target="javascript:;" Type="http://schemas.openxmlformats.org/officeDocument/2006/relationships/hyperlink" TargetMode="External"></Relationship><Relationship Id="rId1830" Target="mailto:markson@luckyco.com" Type="http://schemas.openxmlformats.org/officeDocument/2006/relationships/hyperlink" TargetMode="External"></Relationship><Relationship Id="rId1831" Target="javascript:;" Type="http://schemas.openxmlformats.org/officeDocument/2006/relationships/hyperlink" TargetMode="External"></Relationship><Relationship Id="rId1832" Target="javascript:;" Type="http://schemas.openxmlformats.org/officeDocument/2006/relationships/hyperlink" TargetMode="External"></Relationship><Relationship Id="rId1833" Target="http://www.hkg.odn.ne.jp" Type="http://schemas.openxmlformats.org/officeDocument/2006/relationships/hyperlink" TargetMode="External"></Relationship><Relationship Id="rId1834" Target="javascript:;" Type="http://schemas.openxmlformats.org/officeDocument/2006/relationships/hyperlink" TargetMode="External"></Relationship><Relationship Id="rId1835" Target="mailto:ballarini.export@ballarini.it" Type="http://schemas.openxmlformats.org/officeDocument/2006/relationships/hyperlink" TargetMode="External"></Relationship><Relationship Id="rId1836" Target="mailto:gifts@staat.nl" Type="http://schemas.openxmlformats.org/officeDocument/2006/relationships/hyperlink" TargetMode="External"></Relationship><Relationship Id="rId1837" Target="http://www.giftlanindia.com" Type="http://schemas.openxmlformats.org/officeDocument/2006/relationships/hyperlink" TargetMode="External"></Relationship><Relationship Id="rId1838" Target="javascript:;" Type="http://schemas.openxmlformats.org/officeDocument/2006/relationships/hyperlink" TargetMode="External"></Relationship><Relationship Id="rId1839" Target="mailto:bolge@bolge.no" Type="http://schemas.openxmlformats.org/officeDocument/2006/relationships/hyperlink" TargetMode="External"></Relationship><Relationship Id="rId1840" Target="http://www.federicogili.cl" Type="http://schemas.openxmlformats.org/officeDocument/2006/relationships/hyperlink" TargetMode="External"></Relationship><Relationship Id="rId1841" Target="http://www.reksa.com" Type="http://schemas.openxmlformats.org/officeDocument/2006/relationships/hyperlink" TargetMode="External"></Relationship><Relationship Id="rId1842" Target="mailto:rosental@netvigator.com" Type="http://schemas.openxmlformats.org/officeDocument/2006/relationships/hyperlink" TargetMode="External"></Relationship><Relationship Id="rId1843" Target="javascript:;" Type="http://schemas.openxmlformats.org/officeDocument/2006/relationships/hyperlink" TargetMode="External"></Relationship><Relationship Id="rId1844" Target="http://www.andrewsparke.co.uk" Type="http://schemas.openxmlformats.org/officeDocument/2006/relationships/hyperlink" TargetMode="External"></Relationship><Relationship Id="rId1845" Target="javascript:;" Type="http://schemas.openxmlformats.org/officeDocument/2006/relationships/hyperlink" TargetMode="External"></Relationship><Relationship Id="rId1846" Target="javascript:;" Type="http://schemas.openxmlformats.org/officeDocument/2006/relationships/hyperlink" TargetMode="External"></Relationship><Relationship Id="rId1847" Target="javascript:;" Type="http://schemas.openxmlformats.org/officeDocument/2006/relationships/hyperlink" TargetMode="External"></Relationship><Relationship Id="rId1848" Target="mailto:bunty@ms74.hinet.net" Type="http://schemas.openxmlformats.org/officeDocument/2006/relationships/hyperlink" TargetMode="External"></Relationship><Relationship Id="rId1849" Target="mailto:t_abushufa@hotmail.com" Type="http://schemas.openxmlformats.org/officeDocument/2006/relationships/hyperlink" TargetMode="External"></Relationship><Relationship Id="rId1850" Target="javascript:;" Type="http://schemas.openxmlformats.org/officeDocument/2006/relationships/hyperlink" TargetMode="External"></Relationship><Relationship Id="rId1851" Target="javascript:;" Type="http://schemas.openxmlformats.org/officeDocument/2006/relationships/hyperlink" TargetMode="External"></Relationship><Relationship Id="rId1852" Target="mailto:hanosk@sea.plala.or.jp" Type="http://schemas.openxmlformats.org/officeDocument/2006/relationships/hyperlink" TargetMode="External"></Relationship><Relationship Id="rId1853" Target="javascript:;" Type="http://schemas.openxmlformats.org/officeDocument/2006/relationships/hyperlink" TargetMode="External"></Relationship><Relationship Id="rId1854" Target="javascript:;" Type="http://schemas.openxmlformats.org/officeDocument/2006/relationships/hyperlink" TargetMode="External"></Relationship><Relationship Id="rId1855" Target="mailto:lmcclave@designermoulding.com" Type="http://schemas.openxmlformats.org/officeDocument/2006/relationships/hyperlink" TargetMode="External"></Relationship><Relationship Id="rId1856" Target="mailto:jamisongreen@btinternet.com" Type="http://schemas.openxmlformats.org/officeDocument/2006/relationships/hyperlink" TargetMode="External"></Relationship><Relationship Id="rId1857" Target="javascript:;" Type="http://schemas.openxmlformats.org/officeDocument/2006/relationships/hyperlink" TargetMode="External"></Relationship><Relationship Id="rId1858" Target="javascript:;" Type="http://schemas.openxmlformats.org/officeDocument/2006/relationships/hyperlink" TargetMode="External"></Relationship><Relationship Id="rId1859" Target="javascript:;" Type="http://schemas.openxmlformats.org/officeDocument/2006/relationships/hyperlink" TargetMode="External"></Relationship><Relationship Id="rId1860" Target="javascript:;" Type="http://schemas.openxmlformats.org/officeDocument/2006/relationships/hyperlink" TargetMode="External"></Relationship><Relationship Id="rId1861" Target="mailto:ffuture@hotmail.com" Type="http://schemas.openxmlformats.org/officeDocument/2006/relationships/hyperlink" TargetMode="External"></Relationship><Relationship Id="rId1862" Target="http://www.online.net.pg" Type="http://schemas.openxmlformats.org/officeDocument/2006/relationships/hyperlink" TargetMode="External"></Relationship><Relationship Id="rId1863" Target="javascript:;" Type="http://schemas.openxmlformats.org/officeDocument/2006/relationships/hyperlink" TargetMode="External"></Relationship><Relationship Id="rId1864" Target="mailto:jacksland@hotmail.com" Type="http://schemas.openxmlformats.org/officeDocument/2006/relationships/hyperlink" TargetMode="External"></Relationship><Relationship Id="rId1865" Target="http://www.houseofmo.com" Type="http://schemas.openxmlformats.org/officeDocument/2006/relationships/hyperlink" TargetMode="External"></Relationship><Relationship Id="rId1866" Target="mailto:shai@zenexonline.com" Type="http://schemas.openxmlformats.org/officeDocument/2006/relationships/hyperlink" TargetMode="External"></Relationship><Relationship Id="rId1867" Target="http://www.oryx.co.il" Type="http://schemas.openxmlformats.org/officeDocument/2006/relationships/hyperlink" TargetMode="External"></Relationship><Relationship Id="rId1868" Target="http://www.semmeran.nl" Type="http://schemas.openxmlformats.org/officeDocument/2006/relationships/hyperlink" TargetMode="External"></Relationship><Relationship Id="rId1869" Target="javascript:;" Type="http://schemas.openxmlformats.org/officeDocument/2006/relationships/hyperlink" TargetMode="External"></Relationship><Relationship Id="rId1870" Target="javascript:;" Type="http://schemas.openxmlformats.org/officeDocument/2006/relationships/hyperlink" TargetMode="External"></Relationship><Relationship Id="rId1871" Target="mailto:charlie.wu@interdesignusa.com" Type="http://schemas.openxmlformats.org/officeDocument/2006/relationships/hyperlink" TargetMode="External"></Relationship><Relationship Id="rId1872" Target="mailto:adong21@netsgo.com" Type="http://schemas.openxmlformats.org/officeDocument/2006/relationships/hyperlink" TargetMode="External"></Relationship><Relationship Id="rId1873" Target="mailto:shincho@ms19.hinet.net" Type="http://schemas.openxmlformats.org/officeDocument/2006/relationships/hyperlink" TargetMode="External"></Relationship><Relationship Id="rId1874" Target="javascript:;" Type="http://schemas.openxmlformats.org/officeDocument/2006/relationships/hyperlink" TargetMode="External"></Relationship><Relationship Id="rId1875" Target="mailto:info@bofo.se" Type="http://schemas.openxmlformats.org/officeDocument/2006/relationships/hyperlink" TargetMode="External"></Relationship><Relationship Id="rId1876" Target="mailto:fbc.a6@msa.hinet.net" Type="http://schemas.openxmlformats.org/officeDocument/2006/relationships/hyperlink" TargetMode="External"></Relationship><Relationship Id="rId1877" Target="mailto:be-export@telesat.com.co" Type="http://schemas.openxmlformats.org/officeDocument/2006/relationships/hyperlink" TargetMode="External"></Relationship><Relationship Id="rId1878" Target="javascript:;" Type="http://schemas.openxmlformats.org/officeDocument/2006/relationships/hyperlink" TargetMode="External"></Relationship><Relationship Id="rId1879" Target="javascript:;" Type="http://schemas.openxmlformats.org/officeDocument/2006/relationships/hyperlink" TargetMode="External"></Relationship><Relationship Id="rId1880" Target="javascript:;" Type="http://schemas.openxmlformats.org/officeDocument/2006/relationships/hyperlink" TargetMode="External"></Relationship><Relationship Id="rId1881" Target="http://www.urabi.com" Type="http://schemas.openxmlformats.org/officeDocument/2006/relationships/hyperlink" TargetMode="External"></Relationship><Relationship Id="rId1882" Target="http://www.au-star.com" Type="http://schemas.openxmlformats.org/officeDocument/2006/relationships/hyperlink" TargetMode="External"></Relationship><Relationship Id="rId1883" Target="http://www.josannewyork.com" Type="http://schemas.openxmlformats.org/officeDocument/2006/relationships/hyperlink" TargetMode="External"></Relationship><Relationship Id="rId1884" Target="mailto:chootzeann@pacific.net.sg" Type="http://schemas.openxmlformats.org/officeDocument/2006/relationships/hyperlink" TargetMode="External"></Relationship><Relationship Id="rId1885" Target="javascript:;" Type="http://schemas.openxmlformats.org/officeDocument/2006/relationships/hyperlink" TargetMode="External"></Relationship><Relationship Id="rId1886" Target="http://www.lcogoef.ie" Type="http://schemas.openxmlformats.org/officeDocument/2006/relationships/hyperlink" TargetMode="External"></Relationship><Relationship Id="rId1887" Target="http://www.optimalservicegroup.com" Type="http://schemas.openxmlformats.org/officeDocument/2006/relationships/hyperlink" TargetMode="External"></Relationship><Relationship Id="rId1888" Target="javascript:;" Type="http://schemas.openxmlformats.org/officeDocument/2006/relationships/hyperlink" TargetMode="External"></Relationship><Relationship Id="rId1889" Target="http://www.thenorthernshop.com" Type="http://schemas.openxmlformats.org/officeDocument/2006/relationships/hyperlink" TargetMode="External"></Relationship><Relationship Id="rId1890" Target="mailto:stab.metallurgico@tin.it" Type="http://schemas.openxmlformats.org/officeDocument/2006/relationships/hyperlink" TargetMode="External"></Relationship><Relationship Id="rId1891" Target="http://www.tusgadgets.com" Type="http://schemas.openxmlformats.org/officeDocument/2006/relationships/hyperlink" TargetMode="External"></Relationship><Relationship Id="rId1892" Target="mailto:disanti@ono.com" Type="http://schemas.openxmlformats.org/officeDocument/2006/relationships/hyperlink" TargetMode="External"></Relationship><Relationship Id="rId1893" Target="mailto:ellen@ebase4.com" Type="http://schemas.openxmlformats.org/officeDocument/2006/relationships/hyperlink" TargetMode="External"></Relationship><Relationship Id="rId1894" Target="javascript:;" Type="http://schemas.openxmlformats.org/officeDocument/2006/relationships/hyperlink" TargetMode="External"></Relationship><Relationship Id="rId1895" Target="javascript:;" Type="http://schemas.openxmlformats.org/officeDocument/2006/relationships/hyperlink" TargetMode="External"></Relationship><Relationship Id="rId1896" Target="mailto:info@ebonushk.com" Type="http://schemas.openxmlformats.org/officeDocument/2006/relationships/hyperlink" TargetMode="External"></Relationship><Relationship Id="rId1897" Target="http://www.busser-gmbh.de" Type="http://schemas.openxmlformats.org/officeDocument/2006/relationships/hyperlink" TargetMode="External"></Relationship><Relationship Id="rId1898" Target="http://www.surplusherbys.com" Type="http://schemas.openxmlformats.org/officeDocument/2006/relationships/hyperlink" TargetMode="External"></Relationship><Relationship Id="rId1899" Target="http://www.aquilab.cl" Type="http://schemas.openxmlformats.org/officeDocument/2006/relationships/hyperlink" TargetMode="External"></Relationship><Relationship Id="rId1900" Target="mailto:ongbguan@tm.net.my" Type="http://schemas.openxmlformats.org/officeDocument/2006/relationships/hyperlink" TargetMode="External"></Relationship><Relationship Id="rId1901" Target="javascript:;" Type="http://schemas.openxmlformats.org/officeDocument/2006/relationships/hyperlink" TargetMode="External"></Relationship><Relationship Id="rId1902" Target="http://www.albashirco.com" Type="http://schemas.openxmlformats.org/officeDocument/2006/relationships/hyperlink" TargetMode="External"></Relationship><Relationship Id="rId1903" Target="http://www.fu-tian.com.tw" Type="http://schemas.openxmlformats.org/officeDocument/2006/relationships/hyperlink" TargetMode="External"></Relationship><Relationship Id="rId1904" Target="javascript:;" Type="http://schemas.openxmlformats.org/officeDocument/2006/relationships/hyperlink" TargetMode="External"></Relationship><Relationship Id="rId1905" Target="javascript:;" Type="http://schemas.openxmlformats.org/officeDocument/2006/relationships/hyperlink" TargetMode="External"></Relationship><Relationship Id="rId1906" Target="javascript:;" Type="http://schemas.openxmlformats.org/officeDocument/2006/relationships/hyperlink" TargetMode="External"></Relationship><Relationship Id="rId1907" Target="javascript:;" Type="http://schemas.openxmlformats.org/officeDocument/2006/relationships/hyperlink" TargetMode="External"></Relationship><Relationship Id="rId1908" Target="javascript:;" Type="http://schemas.openxmlformats.org/officeDocument/2006/relationships/hyperlink" TargetMode="External"></Relationship><Relationship Id="rId1909" Target="javascript:;" Type="http://schemas.openxmlformats.org/officeDocument/2006/relationships/hyperlink" TargetMode="External"></Relationship><Relationship Id="rId1910" Target="javascript:;" Type="http://schemas.openxmlformats.org/officeDocument/2006/relationships/hyperlink" TargetMode="External"></Relationship><Relationship Id="rId1911" Target="javascript:;" Type="http://schemas.openxmlformats.org/officeDocument/2006/relationships/hyperlink" TargetMode="External"></Relationship><Relationship Id="rId1912" Target="mailto:carlocasagrande@carlocasagrande.fi" Type="http://schemas.openxmlformats.org/officeDocument/2006/relationships/hyperlink" TargetMode="External"></Relationship><Relationship Id="rId1913" Target="javascript:;" Type="http://schemas.openxmlformats.org/officeDocument/2006/relationships/hyperlink" TargetMode="External"></Relationship><Relationship Id="rId1914" Target="mailto:jnlmetal@kornet.net" Type="http://schemas.openxmlformats.org/officeDocument/2006/relationships/hyperlink" TargetMode="External"></Relationship><Relationship Id="rId1915" Target="mailto:yousuf_patel@hotmail.com" Type="http://schemas.openxmlformats.org/officeDocument/2006/relationships/hyperlink" TargetMode="External"></Relationship><Relationship Id="rId1916" Target="mailto:candice_chan@msn.com" Type="http://schemas.openxmlformats.org/officeDocument/2006/relationships/hyperlink" TargetMode="External"></Relationship><Relationship Id="rId1917" Target="http://www.pierrebelvedere.com" Type="http://schemas.openxmlformats.org/officeDocument/2006/relationships/hyperlink" TargetMode="External"></Relationship><Relationship Id="rId1918" Target="mailto:tia@global.co" Type="http://schemas.openxmlformats.org/officeDocument/2006/relationships/hyperlink" TargetMode="External"></Relationship><Relationship Id="rId1919" Target="mailto:info@mohrmann.nl" Type="http://schemas.openxmlformats.org/officeDocument/2006/relationships/hyperlink" TargetMode="External"></Relationship><Relationship Id="rId1920" Target="javascript:;" Type="http://schemas.openxmlformats.org/officeDocument/2006/relationships/hyperlink" TargetMode="External"></Relationship><Relationship Id="rId1921" Target="http://www.hallmarc.com.hk" Type="http://schemas.openxmlformats.org/officeDocument/2006/relationships/hyperlink" TargetMode="External"></Relationship><Relationship Id="rId1922" Target="http://www.creativecane.com" Type="http://schemas.openxmlformats.org/officeDocument/2006/relationships/hyperlink" TargetMode="External"></Relationship><Relationship Id="rId1923" Target="javascript:;" Type="http://schemas.openxmlformats.org/officeDocument/2006/relationships/hyperlink" TargetMode="External"></Relationship><Relationship Id="rId1924" Target="javascript:;" Type="http://schemas.openxmlformats.org/officeDocument/2006/relationships/hyperlink" TargetMode="External"></Relationship><Relationship Id="rId1925" Target="javascript:;" Type="http://schemas.openxmlformats.org/officeDocument/2006/relationships/hyperlink" TargetMode="External"></Relationship><Relationship Id="rId1926" Target="javascript:;" Type="http://schemas.openxmlformats.org/officeDocument/2006/relationships/hyperlink" TargetMode="External"></Relationship><Relationship Id="rId1927" Target="mailto:rimjin@hanmail.net" Type="http://schemas.openxmlformats.org/officeDocument/2006/relationships/hyperlink" TargetMode="External"></Relationship><Relationship Id="rId1928" Target="javascript:;" Type="http://schemas.openxmlformats.org/officeDocument/2006/relationships/hyperlink" TargetMode="External"></Relationship><Relationship Id="rId1929" Target="javascript:;" Type="http://schemas.openxmlformats.org/officeDocument/2006/relationships/hyperlink" TargetMode="External"></Relationship><Relationship Id="rId1930" Target="mailto:contact@faratex.fr" Type="http://schemas.openxmlformats.org/officeDocument/2006/relationships/hyperlink" TargetMode="External"></Relationship><Relationship Id="rId1931" Target="http://www.mikevin.com" Type="http://schemas.openxmlformats.org/officeDocument/2006/relationships/hyperlink" TargetMode="External"></Relationship><Relationship Id="rId1932" Target="javascript:;" Type="http://schemas.openxmlformats.org/officeDocument/2006/relationships/hyperlink" TargetMode="External"></Relationship><Relationship Id="rId1933" Target="javascript:;" Type="http://schemas.openxmlformats.org/officeDocument/2006/relationships/hyperlink" TargetMode="External"></Relationship><Relationship Id="rId1934" Target="javascript:;" Type="http://schemas.openxmlformats.org/officeDocument/2006/relationships/hyperlink" TargetMode="External"></Relationship><Relationship Id="rId1935" Target="mailto:info@nobelsysco.com" Type="http://schemas.openxmlformats.org/officeDocument/2006/relationships/hyperlink" TargetMode="External"></Relationship><Relationship Id="rId1936" Target="javascript:;" Type="http://schemas.openxmlformats.org/officeDocument/2006/relationships/hyperlink" TargetMode="External"></Relationship><Relationship Id="rId1937" Target="http://www.tri-isys.com" Type="http://schemas.openxmlformats.org/officeDocument/2006/relationships/hyperlink" TargetMode="External"></Relationship><Relationship Id="rId1938" Target="http://www.trembath.com.au" Type="http://schemas.openxmlformats.org/officeDocument/2006/relationships/hyperlink" TargetMode="External"></Relationship><Relationship Id="rId1939" Target="mailto:spring2002_co.@yahoo.com" Type="http://schemas.openxmlformats.org/officeDocument/2006/relationships/hyperlink" TargetMode="External"></Relationship><Relationship Id="rId1940" Target="javascript:;" Type="http://schemas.openxmlformats.org/officeDocument/2006/relationships/hyperlink" TargetMode="External"></Relationship><Relationship Id="rId1941" Target="mailto:eporce@netvigator.com" Type="http://schemas.openxmlformats.org/officeDocument/2006/relationships/hyperlink" TargetMode="External"></Relationship><Relationship Id="rId1942" Target="javascript:;" Type="http://schemas.openxmlformats.org/officeDocument/2006/relationships/hyperlink" TargetMode="External"></Relationship><Relationship Id="rId1943" Target="mailto:boom@blingandboomwholesale.com" Type="http://schemas.openxmlformats.org/officeDocument/2006/relationships/hyperlink" TargetMode="External"></Relationship><Relationship Id="rId1944" Target="http://www.allplastics.co.nz" Type="http://schemas.openxmlformats.org/officeDocument/2006/relationships/hyperlink" TargetMode="External"></Relationship><Relationship Id="rId1945" Target="javascript:;" Type="http://schemas.openxmlformats.org/officeDocument/2006/relationships/hyperlink" TargetMode="External"></Relationship><Relationship Id="rId1946" Target="mailto:suneelswaika@rediffmail.com" Type="http://schemas.openxmlformats.org/officeDocument/2006/relationships/hyperlink" TargetMode="External"></Relationship><Relationship Id="rId1947" Target="mailto:aliti@126.com" Type="http://schemas.openxmlformats.org/officeDocument/2006/relationships/hyperlink" TargetMode="External"></Relationship><Relationship Id="rId1948" Target="javascript:;" Type="http://schemas.openxmlformats.org/officeDocument/2006/relationships/hyperlink" TargetMode="External"></Relationship><Relationship Id="rId1949" Target="mailto:allways@icare.com.hk" Type="http://schemas.openxmlformats.org/officeDocument/2006/relationships/hyperlink" TargetMode="External"></Relationship><Relationship Id="rId1950" Target="mailto:antiqueron@msn.com" Type="http://schemas.openxmlformats.org/officeDocument/2006/relationships/hyperlink" TargetMode="External"></Relationship><Relationship Id="rId1951" Target="http://www.aline.pf" Type="http://schemas.openxmlformats.org/officeDocument/2006/relationships/hyperlink" TargetMode="External"></Relationship><Relationship Id="rId1952" Target="http://www.nyc.odn.ne.jp" Type="http://schemas.openxmlformats.org/officeDocument/2006/relationships/hyperlink" TargetMode="External"></Relationship><Relationship Id="rId1953" Target="http://www.dhollander.be" Type="http://schemas.openxmlformats.org/officeDocument/2006/relationships/hyperlink" TargetMode="External"></Relationship><Relationship Id="rId1954" Target="http://www.sodepm.com" Type="http://schemas.openxmlformats.org/officeDocument/2006/relationships/hyperlink" TargetMode="External"></Relationship><Relationship Id="rId1955" Target="http://www.golden.net" Type="http://schemas.openxmlformats.org/officeDocument/2006/relationships/hyperlink" TargetMode="External"></Relationship><Relationship Id="rId1956" Target="http://www.kkmerchandise.com" Type="http://schemas.openxmlformats.org/officeDocument/2006/relationships/hyperlink" TargetMode="External"></Relationship><Relationship Id="rId1957" Target="javascript:;" Type="http://schemas.openxmlformats.org/officeDocument/2006/relationships/hyperlink" TargetMode="External"></Relationship><Relationship Id="rId1958" Target="mailto:afipkltd@cyber.net.pk" Type="http://schemas.openxmlformats.org/officeDocument/2006/relationships/hyperlink" TargetMode="External"></Relationship><Relationship Id="rId1959" Target="javascript:;" Type="http://schemas.openxmlformats.org/officeDocument/2006/relationships/hyperlink" TargetMode="External"></Relationship><Relationship Id="rId1960" Target="mailto:sales@keith-spicers.co.uk" Type="http://schemas.openxmlformats.org/officeDocument/2006/relationships/hyperlink" TargetMode="External"></Relationship><Relationship Id="rId1961" Target="javascript:;" Type="http://schemas.openxmlformats.org/officeDocument/2006/relationships/hyperlink" TargetMode="External"></Relationship><Relationship Id="rId1962" Target="javascript:;" Type="http://schemas.openxmlformats.org/officeDocument/2006/relationships/hyperlink" TargetMode="External"></Relationship><Relationship Id="rId1963" Target="http://www.embassysuites.net" Type="http://schemas.openxmlformats.org/officeDocument/2006/relationships/hyperlink" TargetMode="External"></Relationship><Relationship Id="rId1964" Target="mailto:majococorp@aol.com" Type="http://schemas.openxmlformats.org/officeDocument/2006/relationships/hyperlink" TargetMode="External"></Relationship><Relationship Id="rId1965" Target="mailto:jeejap@satyam.net.in" Type="http://schemas.openxmlformats.org/officeDocument/2006/relationships/hyperlink" TargetMode="External"></Relationship><Relationship Id="rId1966" Target="mailto:zegrys@sai.co" Type="http://schemas.openxmlformats.org/officeDocument/2006/relationships/hyperlink" TargetMode="External"></Relationship><Relationship Id="rId1967" Target="javascript:;" Type="http://schemas.openxmlformats.org/officeDocument/2006/relationships/hyperlink" TargetMode="External"></Relationship><Relationship Id="rId1968" Target="mailto:impexj@carrot.ocn.ne.jp" Type="http://schemas.openxmlformats.org/officeDocument/2006/relationships/hyperlink" TargetMode="External"></Relationship><Relationship Id="rId1969" Target="mailto:mail@simona.de" Type="http://schemas.openxmlformats.org/officeDocument/2006/relationships/hyperlink" TargetMode="External"></Relationship><Relationship Id="rId1970" Target="mailto:roula.company@hotmail.com" Type="http://schemas.openxmlformats.org/officeDocument/2006/relationships/hyperlink" TargetMode="External"></Relationship><Relationship Id="rId1971" Target="mailto:msw@vsnl.com" Type="http://schemas.openxmlformats.org/officeDocument/2006/relationships/hyperlink" TargetMode="External"></Relationship><Relationship Id="rId1972" Target="http://www.nr-europe.com" Type="http://schemas.openxmlformats.org/officeDocument/2006/relationships/hyperlink" TargetMode="External"></Relationship><Relationship Id="rId1973" Target="http://www.armobel.net" Type="http://schemas.openxmlformats.org/officeDocument/2006/relationships/hyperlink" TargetMode="External"></Relationship><Relationship Id="rId1974" Target="javascript:;" Type="http://schemas.openxmlformats.org/officeDocument/2006/relationships/hyperlink" TargetMode="External"></Relationship><Relationship Id="rId1975" Target="javascript:;" Type="http://schemas.openxmlformats.org/officeDocument/2006/relationships/hyperlink" TargetMode="External"></Relationship><Relationship Id="rId1976" Target="http://www.belgacom.net" Type="http://schemas.openxmlformats.org/officeDocument/2006/relationships/hyperlink" TargetMode="External"></Relationship><Relationship Id="rId1977" Target="mailto:cerome@arlini.fr" Type="http://schemas.openxmlformats.org/officeDocument/2006/relationships/hyperlink" TargetMode="External"></Relationship><Relationship Id="rId1978" Target="mailto:stephanie.arplex@wanadoo.fr" Type="http://schemas.openxmlformats.org/officeDocument/2006/relationships/hyperlink" TargetMode="External"></Relationship><Relationship Id="rId1979" Target="javascript:;" Type="http://schemas.openxmlformats.org/officeDocument/2006/relationships/hyperlink" TargetMode="External"></Relationship><Relationship Id="rId1980" Target="javascript:;" Type="http://schemas.openxmlformats.org/officeDocument/2006/relationships/hyperlink" TargetMode="External"></Relationship><Relationship Id="rId1981" Target="mailto:hotri@hotri.dk" Type="http://schemas.openxmlformats.org/officeDocument/2006/relationships/hyperlink" TargetMode="External"></Relationship><Relationship Id="rId1982" Target="javascript:;" Type="http://schemas.openxmlformats.org/officeDocument/2006/relationships/hyperlink" TargetMode="External"></Relationship><Relationship Id="rId1983" Target="javascript:;" Type="http://schemas.openxmlformats.org/officeDocument/2006/relationships/hyperlink" TargetMode="External"></Relationship><Relationship Id="rId1984" Target="http://www.langtonltd.com" Type="http://schemas.openxmlformats.org/officeDocument/2006/relationships/hyperlink" TargetMode="External"></Relationship><Relationship Id="rId1985" Target="javascript:;" Type="http://schemas.openxmlformats.org/officeDocument/2006/relationships/hyperlink" TargetMode="External"></Relationship><Relationship Id="rId1986" Target="mailto:diad@tischler.it" Type="http://schemas.openxmlformats.org/officeDocument/2006/relationships/hyperlink" TargetMode="External"></Relationship><Relationship Id="rId1987" Target="javascript:;" Type="http://schemas.openxmlformats.org/officeDocument/2006/relationships/hyperlink" TargetMode="External"></Relationship><Relationship Id="rId1988" Target="http://www.sunterra.com" Type="http://schemas.openxmlformats.org/officeDocument/2006/relationships/hyperlink" TargetMode="External"></Relationship><Relationship Id="rId1989" Target="http://www.lewintec.com" Type="http://schemas.openxmlformats.org/officeDocument/2006/relationships/hyperlink" TargetMode="External"></Relationship><Relationship Id="rId1990" Target="mailto:1samdelapa@gmail.com" Type="http://schemas.openxmlformats.org/officeDocument/2006/relationships/hyperlink" TargetMode="External"></Relationship><Relationship Id="rId1991" Target="mailto:cindychauhk@gmail.com" Type="http://schemas.openxmlformats.org/officeDocument/2006/relationships/hyperlink" TargetMode="External"></Relationship><Relationship Id="rId1992" Target="http://www.intekom.co.za" Type="http://schemas.openxmlformats.org/officeDocument/2006/relationships/hyperlink" TargetMode="External"></Relationship><Relationship Id="rId1993" Target="mailto:luckytomyu@hotmail.com" Type="http://schemas.openxmlformats.org/officeDocument/2006/relationships/hyperlink" TargetMode="External"></Relationship><Relationship Id="rId1994" Target="http://www.staalmex.nl" Type="http://schemas.openxmlformats.org/officeDocument/2006/relationships/hyperlink" TargetMode="External"></Relationship><Relationship Id="rId1995" Target="javascript:;" Type="http://schemas.openxmlformats.org/officeDocument/2006/relationships/hyperlink" TargetMode="External"></Relationship><Relationship Id="rId1996" Target="mailto:admin@norman-intl.com" Type="http://schemas.openxmlformats.org/officeDocument/2006/relationships/hyperlink" TargetMode="External"></Relationship><Relationship Id="rId1997" Target="mailto:evanmaxwell@comcast.net" Type="http://schemas.openxmlformats.org/officeDocument/2006/relationships/hyperlink" TargetMode="External"></Relationship><Relationship Id="rId1998" Target="javascript:;" Type="http://schemas.openxmlformats.org/officeDocument/2006/relationships/hyperlink" TargetMode="External"></Relationship><Relationship Id="rId1999" Target="mailto:82042666@sinaman.com" Type="http://schemas.openxmlformats.org/officeDocument/2006/relationships/hyperlink" TargetMode="External"></Relationship><Relationship Id="rId2000" Target="mailto:htcucine@tin.it" Type="http://schemas.openxmlformats.org/officeDocument/2006/relationships/hyperlink" TargetMode="External"></Relationship><Relationship Id="rId2001" Target="mailto:z6448@yahoo.com" Type="http://schemas.openxmlformats.org/officeDocument/2006/relationships/hyperlink" TargetMode="External"></Relationship><Relationship Id="rId2002" Target="javascript:;" Type="http://schemas.openxmlformats.org/officeDocument/2006/relationships/hyperlink" TargetMode="External"></Relationship><Relationship Id="rId2003" Target="javascript:;" Type="http://schemas.openxmlformats.org/officeDocument/2006/relationships/hyperlink" TargetMode="External"></Relationship><Relationship Id="rId2004" Target="javascript:;" Type="http://schemas.openxmlformats.org/officeDocument/2006/relationships/hyperlink" TargetMode="External"></Relationship><Relationship Id="rId2005" Target="javascript:;" Type="http://schemas.openxmlformats.org/officeDocument/2006/relationships/hyperlink" TargetMode="External"></Relationship><Relationship Id="rId2006" Target="http://www.knivogaffel.no" Type="http://schemas.openxmlformats.org/officeDocument/2006/relationships/hyperlink" TargetMode="External"></Relationship><Relationship Id="rId2007" Target="mailto:gaurav_mi@yahoo.com" Type="http://schemas.openxmlformats.org/officeDocument/2006/relationships/hyperlink" TargetMode="External"></Relationship><Relationship Id="rId2008" Target="javascript:;" Type="http://schemas.openxmlformats.org/officeDocument/2006/relationships/hyperlink" TargetMode="External"></Relationship><Relationship Id="rId2009" Target="javascript:;" Type="http://schemas.openxmlformats.org/officeDocument/2006/relationships/hyperlink" TargetMode="External"></Relationship><Relationship Id="rId2010" Target="javascript:;" Type="http://schemas.openxmlformats.org/officeDocument/2006/relationships/hyperlink" TargetMode="External"></Relationship><Relationship Id="rId2011" Target="javascript:;" Type="http://schemas.openxmlformats.org/officeDocument/2006/relationships/hyperlink" TargetMode="External"></Relationship><Relationship Id="rId2012" Target="http://www.integrate.com.hk" Type="http://schemas.openxmlformats.org/officeDocument/2006/relationships/hyperlink" TargetMode="External"></Relationship><Relationship Id="rId2013" Target="http://www.ggs-bestecke.de" Type="http://schemas.openxmlformats.org/officeDocument/2006/relationships/hyperlink" TargetMode="External"></Relationship><Relationship Id="rId2014" Target="javascript:;" Type="http://schemas.openxmlformats.org/officeDocument/2006/relationships/hyperlink" TargetMode="External"></Relationship><Relationship Id="rId2015" Target="javascript:;" Type="http://schemas.openxmlformats.org/officeDocument/2006/relationships/hyperlink" TargetMode="External"></Relationship><Relationship Id="rId2016" Target="javascript:;" Type="http://schemas.openxmlformats.org/officeDocument/2006/relationships/hyperlink" TargetMode="External"></Relationship><Relationship Id="rId2017" Target="javascript:;" Type="http://schemas.openxmlformats.org/officeDocument/2006/relationships/hyperlink" TargetMode="External"></Relationship><Relationship Id="rId2018" Target="mailto:ram@eskay.co.in" Type="http://schemas.openxmlformats.org/officeDocument/2006/relationships/hyperlink" TargetMode="External"></Relationship><Relationship Id="rId2019" Target="javascript:;" Type="http://schemas.openxmlformats.org/officeDocument/2006/relationships/hyperlink" TargetMode="External"></Relationship><Relationship Id="rId2020" Target="http://www.atend.co.jp" Type="http://schemas.openxmlformats.org/officeDocument/2006/relationships/hyperlink" TargetMode="External"></Relationship><Relationship Id="rId2021" Target="javascript:;" Type="http://schemas.openxmlformats.org/officeDocument/2006/relationships/hyperlink" TargetMode="External"></Relationship><Relationship Id="rId2022" Target="mailto:jason@dealsonic.com" Type="http://schemas.openxmlformats.org/officeDocument/2006/relationships/hyperlink" TargetMode="External"></Relationship><Relationship Id="rId2023" Target="mailto:jimmy987@chol.com" Type="http://schemas.openxmlformats.org/officeDocument/2006/relationships/hyperlink" TargetMode="External"></Relationship><Relationship Id="rId2024" Target="mailto:kambe@ceraworld.co" Type="http://schemas.openxmlformats.org/officeDocument/2006/relationships/hyperlink" TargetMode="External"></Relationship><Relationship Id="rId2025" Target="mailto:cm@atron.ca" Type="http://schemas.openxmlformats.org/officeDocument/2006/relationships/hyperlink" TargetMode="External"></Relationship><Relationship Id="rId2026" Target="http://www.kobeissi.com" Type="http://schemas.openxmlformats.org/officeDocument/2006/relationships/hyperlink" TargetMode="External"></Relationship><Relationship Id="rId2027" Target="mailto:malaysiakopitiam@yahoo.co.uk" Type="http://schemas.openxmlformats.org/officeDocument/2006/relationships/hyperlink" TargetMode="External"></Relationship><Relationship Id="rId2028" Target="http://www.bigfoot.com" Type="http://schemas.openxmlformats.org/officeDocument/2006/relationships/hyperlink" TargetMode="External"></Relationship><Relationship Id="rId2029" Target="javascript:;" Type="http://schemas.openxmlformats.org/officeDocument/2006/relationships/hyperlink" TargetMode="External"></Relationship><Relationship Id="rId2030" Target="http://www.workuniformsdirect.com" Type="http://schemas.openxmlformats.org/officeDocument/2006/relationships/hyperlink" TargetMode="External"></Relationship><Relationship Id="rId2031" Target="mailto:ann.de.troch@itw-belgium.com" Type="http://schemas.openxmlformats.org/officeDocument/2006/relationships/hyperlink" TargetMode="External"></Relationship><Relationship Id="rId2032" Target="mailto:alkhtyar7@yahoo.com" Type="http://schemas.openxmlformats.org/officeDocument/2006/relationships/hyperlink" TargetMode="External"></Relationship><Relationship Id="rId2033" Target="mailto:tadco@mail.pf" Type="http://schemas.openxmlformats.org/officeDocument/2006/relationships/hyperlink" TargetMode="External"></Relationship><Relationship Id="rId2034" Target="mailto:guppy@po.jaring.my" Type="http://schemas.openxmlformats.org/officeDocument/2006/relationships/hyperlink" TargetMode="External"></Relationship><Relationship Id="rId2035" Target="javascript:;" Type="http://schemas.openxmlformats.org/officeDocument/2006/relationships/hyperlink" TargetMode="External"></Relationship><Relationship Id="rId2036" Target="mailto:firmapost@mtkas.no" Type="http://schemas.openxmlformats.org/officeDocument/2006/relationships/hyperlink" TargetMode="External"></Relationship><Relationship Id="rId2037" Target="mailto:scan-co@scan-co.dk" Type="http://schemas.openxmlformats.org/officeDocument/2006/relationships/hyperlink" TargetMode="External"></Relationship><Relationship Id="rId2038" Target="http://www.household.org.ua" Type="http://schemas.openxmlformats.org/officeDocument/2006/relationships/hyperlink" TargetMode="External"></Relationship><Relationship Id="rId2039" Target="mailto:info@bluedotimports.com" Type="http://schemas.openxmlformats.org/officeDocument/2006/relationships/hyperlink" TargetMode="External"></Relationship><Relationship Id="rId2040" Target="mailto:khantrader786@yahoo.com.cn" Type="http://schemas.openxmlformats.org/officeDocument/2006/relationships/hyperlink" TargetMode="External"></Relationship><Relationship Id="rId2041" Target="mailto:enterpola@yahoo.com" Type="http://schemas.openxmlformats.org/officeDocument/2006/relationships/hyperlink" TargetMode="External"></Relationship><Relationship Id="rId2042" Target="http://www.prinal.cl" Type="http://schemas.openxmlformats.org/officeDocument/2006/relationships/hyperlink" TargetMode="External"></Relationship><Relationship Id="rId2043" Target="mailto:seloka@tm.net.my" Type="http://schemas.openxmlformats.org/officeDocument/2006/relationships/hyperlink" TargetMode="External"></Relationship><Relationship Id="rId2044" Target="javascript:;" Type="http://schemas.openxmlformats.org/officeDocument/2006/relationships/hyperlink" TargetMode="External"></Relationship><Relationship Id="rId2045" Target="javascript:;" Type="http://schemas.openxmlformats.org/officeDocument/2006/relationships/hyperlink" TargetMode="External"></Relationship><Relationship Id="rId2046" Target="javascript:;" Type="http://schemas.openxmlformats.org/officeDocument/2006/relationships/hyperlink" TargetMode="External"></Relationship><Relationship Id="rId2047" Target="javascript:;" Type="http://schemas.openxmlformats.org/officeDocument/2006/relationships/hyperlink" TargetMode="External"></Relationship><Relationship Id="rId2048" Target="http://www.growellcoebaystores.com" Type="http://schemas.openxmlformats.org/officeDocument/2006/relationships/hyperlink" TargetMode="External"></Relationship><Relationship Id="rId2049" Target="javascript:;" Type="http://schemas.openxmlformats.org/officeDocument/2006/relationships/hyperlink" TargetMode="External"></Relationship><Relationship Id="rId2050" Target="mailto:info@goldendoor.fi" Type="http://schemas.openxmlformats.org/officeDocument/2006/relationships/hyperlink" TargetMode="External"></Relationship><Relationship Id="rId2051" Target="mailto:norrby@norrby-tra.se" Type="http://schemas.openxmlformats.org/officeDocument/2006/relationships/hyperlink" TargetMode="External"></Relationship><Relationship Id="rId2052" Target="javascript:;" Type="http://schemas.openxmlformats.org/officeDocument/2006/relationships/hyperlink" TargetMode="External"></Relationship><Relationship Id="rId2053" Target="mailto:conniel@readerstw.com" Type="http://schemas.openxmlformats.org/officeDocument/2006/relationships/hyperlink" TargetMode="External"></Relationship><Relationship Id="rId2054" Target="javascript:;" Type="http://schemas.openxmlformats.org/officeDocument/2006/relationships/hyperlink" TargetMode="External"></Relationship><Relationship Id="rId2055" Target="mailto:limk19@yahoo.com" Type="http://schemas.openxmlformats.org/officeDocument/2006/relationships/hyperlink" TargetMode="External"></Relationship><Relationship Id="rId2056" Target="http://www.nta.co.jp" Type="http://schemas.openxmlformats.org/officeDocument/2006/relationships/hyperlink" TargetMode="External"></Relationship><Relationship Id="rId2057" Target="mailto:aikseng8@tm.net.my" Type="http://schemas.openxmlformats.org/officeDocument/2006/relationships/hyperlink" TargetMode="External"></Relationship><Relationship Id="rId2058" Target="javascript:;" Type="http://schemas.openxmlformats.org/officeDocument/2006/relationships/hyperlink" TargetMode="External"></Relationship><Relationship Id="rId2059" Target="mailto:eric@protrade.hk" Type="http://schemas.openxmlformats.org/officeDocument/2006/relationships/hyperlink" TargetMode="External"></Relationship><Relationship Id="rId2060" Target="http://www.buchtryk.dk" Type="http://schemas.openxmlformats.org/officeDocument/2006/relationships/hyperlink" TargetMode="External"></Relationship><Relationship Id="rId2061" Target="mailto:order@isakssongruppen.se" Type="http://schemas.openxmlformats.org/officeDocument/2006/relationships/hyperlink" TargetMode="External"></Relationship><Relationship Id="rId2062" Target="mailto:pallasalim@hotmail.com" Type="http://schemas.openxmlformats.org/officeDocument/2006/relationships/hyperlink" TargetMode="External"></Relationship><Relationship Id="rId2063" Target="javascript:;" Type="http://schemas.openxmlformats.org/officeDocument/2006/relationships/hyperlink" TargetMode="External"></Relationship><Relationship Id="rId2064" Target="mailto:pum@kolobthailand.com" Type="http://schemas.openxmlformats.org/officeDocument/2006/relationships/hyperlink" TargetMode="External"></Relationship><Relationship Id="rId2065" Target="mailto:rfisher268@aol.com" Type="http://schemas.openxmlformats.org/officeDocument/2006/relationships/hyperlink" TargetMode="External"></Relationship><Relationship Id="rId2066" Target="http://www.bubbasovens.com" Type="http://schemas.openxmlformats.org/officeDocument/2006/relationships/hyperlink" TargetMode="External"></Relationship><Relationship Id="rId2067" Target="http://www.wanadoo.be" Type="http://schemas.openxmlformats.org/officeDocument/2006/relationships/hyperlink" TargetMode="External"></Relationship><Relationship Id="rId2068" Target="http://www.tilcoweb.com" Type="http://schemas.openxmlformats.org/officeDocument/2006/relationships/hyperlink" TargetMode="External"></Relationship><Relationship Id="rId2069" Target="http://www.mohrmann.nl" Type="http://schemas.openxmlformats.org/officeDocument/2006/relationships/hyperlink" TargetMode="External"></Relationship><Relationship Id="rId2070" Target="javascript:;" Type="http://schemas.openxmlformats.org/officeDocument/2006/relationships/hyperlink" TargetMode="External"></Relationship><Relationship Id="rId2071" Target="javascript:;" Type="http://schemas.openxmlformats.org/officeDocument/2006/relationships/hyperlink" TargetMode="External"></Relationship><Relationship Id="rId2072" Target="mailto:preetk@shaw.ca" Type="http://schemas.openxmlformats.org/officeDocument/2006/relationships/hyperlink" TargetMode="External"></Relationship><Relationship Id="rId2073" Target="javascript:;" Type="http://schemas.openxmlformats.org/officeDocument/2006/relationships/hyperlink" TargetMode="External"></Relationship><Relationship Id="rId2074" Target="http://www.majoco.com" Type="http://schemas.openxmlformats.org/officeDocument/2006/relationships/hyperlink" TargetMode="External"></Relationship><Relationship Id="rId2075" Target="http://www.designwise.com" Type="http://schemas.openxmlformats.org/officeDocument/2006/relationships/hyperlink" TargetMode="External"></Relationship><Relationship Id="rId2076" Target="mailto:pomijeusa@yahoo.com" Type="http://schemas.openxmlformats.org/officeDocument/2006/relationships/hyperlink" TargetMode="External"></Relationship><Relationship Id="rId2077" Target="http://www.voila.fr" Type="http://schemas.openxmlformats.org/officeDocument/2006/relationships/hyperlink" TargetMode="External"></Relationship><Relationship Id="rId2078" Target="mailto:suli.huang@freenet.de" Type="http://schemas.openxmlformats.org/officeDocument/2006/relationships/hyperlink" TargetMode="External"></Relationship><Relationship Id="rId2079" Target="javascript:;" Type="http://schemas.openxmlformats.org/officeDocument/2006/relationships/hyperlink" TargetMode="External"></Relationship><Relationship Id="rId2080" Target="mailto:marked@beha-hedo.com" Type="http://schemas.openxmlformats.org/officeDocument/2006/relationships/hyperlink" TargetMode="External"></Relationship><Relationship Id="rId2081" Target="javascript:;" Type="http://schemas.openxmlformats.org/officeDocument/2006/relationships/hyperlink" TargetMode="External"></Relationship><Relationship Id="rId2082" Target="http://www.globalsourcingservices.com" Type="http://schemas.openxmlformats.org/officeDocument/2006/relationships/hyperlink" TargetMode="External"></Relationship><Relationship Id="rId2083" Target="javascript:;" Type="http://schemas.openxmlformats.org/officeDocument/2006/relationships/hyperlink" TargetMode="External"></Relationship><Relationship Id="rId2084" Target="mailto:stefan.gillberg@bengtsson-gedelius.se" Type="http://schemas.openxmlformats.org/officeDocument/2006/relationships/hyperlink" TargetMode="External"></Relationship><Relationship Id="rId2085" Target="javascript:;" Type="http://schemas.openxmlformats.org/officeDocument/2006/relationships/hyperlink" TargetMode="External"></Relationship><Relationship Id="rId2086" Target="mailto:zkarawi@hotmail.com" Type="http://schemas.openxmlformats.org/officeDocument/2006/relationships/hyperlink" TargetMode="External"></Relationship><Relationship Id="rId2087" Target="mailto:chayanon@mahprinting.com" Type="http://schemas.openxmlformats.org/officeDocument/2006/relationships/hyperlink" TargetMode="External"></Relationship><Relationship Id="rId2088" Target="javascript:;" Type="http://schemas.openxmlformats.org/officeDocument/2006/relationships/hyperlink" TargetMode="External"></Relationship><Relationship Id="rId2089" Target="mailto:roland@cutcraft.com" Type="http://schemas.openxmlformats.org/officeDocument/2006/relationships/hyperlink" TargetMode="External"></Relationship><Relationship Id="rId2090" Target="javascript:;" Type="http://schemas.openxmlformats.org/officeDocument/2006/relationships/hyperlink" TargetMode="External"></Relationship><Relationship Id="rId2091" Target="javascript:;" Type="http://schemas.openxmlformats.org/officeDocument/2006/relationships/hyperlink" TargetMode="External"></Relationship><Relationship Id="rId2092" Target="javascript:;" Type="http://schemas.openxmlformats.org/officeDocument/2006/relationships/hyperlink" TargetMode="External"></Relationship><Relationship Id="rId2093" Target="mailto:contact@houseofmo.com" Type="http://schemas.openxmlformats.org/officeDocument/2006/relationships/hyperlink" TargetMode="External"></Relationship><Relationship Id="rId2094" Target="mailto:tonari@pcnet.or.jp" Type="http://schemas.openxmlformats.org/officeDocument/2006/relationships/hyperlink" TargetMode="External"></Relationship><Relationship Id="rId2095" Target="http://www.sharmabrothersethnic.com" Type="http://schemas.openxmlformats.org/officeDocument/2006/relationships/hyperlink" TargetMode="External"></Relationship><Relationship Id="rId2096" Target="http://www.man.com" Type="http://schemas.openxmlformats.org/officeDocument/2006/relationships/hyperlink" TargetMode="External"></Relationship><Relationship Id="rId2097" Target="mailto:daniel.bral@colruyt.be" Type="http://schemas.openxmlformats.org/officeDocument/2006/relationships/hyperlink" TargetMode="External"></Relationship><Relationship Id="rId2098" Target="mailto:abdulsbrass@hotmail.com" Type="http://schemas.openxmlformats.org/officeDocument/2006/relationships/hyperlink" TargetMode="External"></Relationship><Relationship Id="rId2099" Target="mailto:ian.eberle@richardson-sheffield.co.uk" Type="http://schemas.openxmlformats.org/officeDocument/2006/relationships/hyperlink" TargetMode="External"></Relationship><Relationship Id="rId2100" Target="javascript:;" Type="http://schemas.openxmlformats.org/officeDocument/2006/relationships/hyperlink" TargetMode="External"></Relationship><Relationship Id="rId2101" Target="http://www.testrite.com.tr" Type="http://schemas.openxmlformats.org/officeDocument/2006/relationships/hyperlink" TargetMode="External"></Relationship><Relationship Id="rId2102" Target="mailto:selfast@cyberia.net" Type="http://schemas.openxmlformats.org/officeDocument/2006/relationships/hyperlink" TargetMode="External"></Relationship><Relationship Id="rId2103" Target="mailto:treeprogress@yahoo.com" Type="http://schemas.openxmlformats.org/officeDocument/2006/relationships/hyperlink" TargetMode="External"></Relationship><Relationship Id="rId2104" Target="mailto:dpec@hotmail.com" Type="http://schemas.openxmlformats.org/officeDocument/2006/relationships/hyperlink" TargetMode="External"></Relationship><Relationship Id="rId2105" Target="mailto:info@culimax.nl" Type="http://schemas.openxmlformats.org/officeDocument/2006/relationships/hyperlink" TargetMode="External"></Relationship><Relationship Id="rId2106" Target="http://www.nasioncom.net" Type="http://schemas.openxmlformats.org/officeDocument/2006/relationships/hyperlink" TargetMode="External"></Relationship><Relationship Id="rId2107" Target="mailto:poc@iinet.net.au" Type="http://schemas.openxmlformats.org/officeDocument/2006/relationships/hyperlink" TargetMode="External"></Relationship><Relationship Id="rId2108" Target="javascript:;" Type="http://schemas.openxmlformats.org/officeDocument/2006/relationships/hyperlink" TargetMode="External"></Relationship><Relationship Id="rId2109" Target="mailto:jctokita@jc-sys.co" Type="http://schemas.openxmlformats.org/officeDocument/2006/relationships/hyperlink" TargetMode="External"></Relationship><Relationship Id="rId2110" Target="javascript:;" Type="http://schemas.openxmlformats.org/officeDocument/2006/relationships/hyperlink" TargetMode="External"></Relationship><Relationship Id="rId2111" Target="javascript:;" Type="http://schemas.openxmlformats.org/officeDocument/2006/relationships/hyperlink" TargetMode="External"></Relationship><Relationship Id="rId2112" Target="javascript:;" Type="http://schemas.openxmlformats.org/officeDocument/2006/relationships/hyperlink" TargetMode="External"></Relationship><Relationship Id="rId2113" Target="http://www.keith-spicer.co.uk" Type="http://schemas.openxmlformats.org/officeDocument/2006/relationships/hyperlink" TargetMode="External"></Relationship><Relationship Id="rId2114" Target="javascript:;" Type="http://schemas.openxmlformats.org/officeDocument/2006/relationships/hyperlink" TargetMode="External"></Relationship><Relationship Id="rId2115" Target="javascript:;" Type="http://schemas.openxmlformats.org/officeDocument/2006/relationships/hyperlink" TargetMode="External"></Relationship><Relationship Id="rId2116" Target="mailto:institut@lancome.com" Type="http://schemas.openxmlformats.org/officeDocument/2006/relationships/hyperlink" TargetMode="External"></Relationship><Relationship Id="rId2117" Target="mailto:cworkz@tig.com.au" Type="http://schemas.openxmlformats.org/officeDocument/2006/relationships/hyperlink" TargetMode="External"></Relationship><Relationship Id="rId2118" Target="javascript:;" Type="http://schemas.openxmlformats.org/officeDocument/2006/relationships/hyperlink" TargetMode="External"></Relationship><Relationship Id="rId2119" Target="mailto:ceratelle@penpaper.co.nz" Type="http://schemas.openxmlformats.org/officeDocument/2006/relationships/hyperlink" TargetMode="External"></Relationship><Relationship Id="rId2120" Target="http://www.galler.de" Type="http://schemas.openxmlformats.org/officeDocument/2006/relationships/hyperlink" TargetMode="External"></Relationship><Relationship Id="rId2121" Target="javascript:;" Type="http://schemas.openxmlformats.org/officeDocument/2006/relationships/hyperlink" TargetMode="External"></Relationship><Relationship Id="rId2122" Target="mailto:sndl@hotmail.com" Type="http://schemas.openxmlformats.org/officeDocument/2006/relationships/hyperlink" TargetMode="External"></Relationship><Relationship Id="rId2123" Target="mailto:nicanti@yahoo.com" Type="http://schemas.openxmlformats.org/officeDocument/2006/relationships/hyperlink" TargetMode="External"></Relationship><Relationship Id="rId2124" Target="mailto:beauyarnold@hotmail.com" Type="http://schemas.openxmlformats.org/officeDocument/2006/relationships/hyperlink" TargetMode="External"></Relationship><Relationship Id="rId2125" Target="javascript:;" Type="http://schemas.openxmlformats.org/officeDocument/2006/relationships/hyperlink" TargetMode="External"></Relationship><Relationship Id="rId2126" Target="http://www.mail.orbitel.bg" Type="http://schemas.openxmlformats.org/officeDocument/2006/relationships/hyperlink" TargetMode="External"></Relationship><Relationship Id="rId2127" Target="javascript:;" Type="http://schemas.openxmlformats.org/officeDocument/2006/relationships/hyperlink" TargetMode="External"></Relationship><Relationship Id="rId2128" Target="mailto:ray888yg@msn.com" Type="http://schemas.openxmlformats.org/officeDocument/2006/relationships/hyperlink" TargetMode="External"></Relationship><Relationship Id="rId2129" Target="javascript:;" Type="http://schemas.openxmlformats.org/officeDocument/2006/relationships/hyperlink" TargetMode="External"></Relationship><Relationship Id="rId2130" Target="mailto:utranslucent@hotmail.com" Type="http://schemas.openxmlformats.org/officeDocument/2006/relationships/hyperlink" TargetMode="External"></Relationship><Relationship Id="rId2131" Target="http://www.sanmarciano.it" Type="http://schemas.openxmlformats.org/officeDocument/2006/relationships/hyperlink" TargetMode="External"></Relationship><Relationship Id="rId2132" Target="mailto:randbimport@yahoo.com" Type="http://schemas.openxmlformats.org/officeDocument/2006/relationships/hyperlink" TargetMode="External"></Relationship><Relationship Id="rId2133" Target="javascript:;" Type="http://schemas.openxmlformats.org/officeDocument/2006/relationships/hyperlink" TargetMode="External"></Relationship><Relationship Id="rId2134" Target="http://www.knightqueengroup.com" Type="http://schemas.openxmlformats.org/officeDocument/2006/relationships/hyperlink" TargetMode="External"></Relationship><Relationship Id="rId2135" Target="javascript:;" Type="http://schemas.openxmlformats.org/officeDocument/2006/relationships/hyperlink" TargetMode="External"></Relationship><Relationship Id="rId2136" Target="javascript:;" Type="http://schemas.openxmlformats.org/officeDocument/2006/relationships/hyperlink" TargetMode="External"></Relationship><Relationship Id="rId2137" Target="http://www.ccsl.com.np" Type="http://schemas.openxmlformats.org/officeDocument/2006/relationships/hyperlink" TargetMode="External"></Relationship><Relationship Id="rId2138" Target="javascript:;" Type="http://schemas.openxmlformats.org/officeDocument/2006/relationships/hyperlink" TargetMode="External"></Relationship><Relationship Id="rId2139" Target="http://www.chirag-imp.com" Type="http://schemas.openxmlformats.org/officeDocument/2006/relationships/hyperlink" TargetMode="External"></Relationship><Relationship Id="rId2140" Target="http://www.smartchat.net.au" Type="http://schemas.openxmlformats.org/officeDocument/2006/relationships/hyperlink" TargetMode="External"></Relationship><Relationship Id="rId2141" Target="javascript:;" Type="http://schemas.openxmlformats.org/officeDocument/2006/relationships/hyperlink" TargetMode="External"></Relationship><Relationship Id="rId2142" Target="mailto:office@motto.dk" Type="http://schemas.openxmlformats.org/officeDocument/2006/relationships/hyperlink" TargetMode="External"></Relationship><Relationship Id="rId2143" Target="javascript:;" Type="http://schemas.openxmlformats.org/officeDocument/2006/relationships/hyperlink" TargetMode="External"></Relationship><Relationship Id="rId2144" Target="mailto:bdgs@vsnl.com" Type="http://schemas.openxmlformats.org/officeDocument/2006/relationships/hyperlink" TargetMode="External"></Relationship><Relationship Id="rId2145" Target="javascript:;" Type="http://schemas.openxmlformats.org/officeDocument/2006/relationships/hyperlink" TargetMode="External"></Relationship><Relationship Id="rId2146" Target="mailto:info@sarba.it" Type="http://schemas.openxmlformats.org/officeDocument/2006/relationships/hyperlink" TargetMode="External"></Relationship><Relationship Id="rId2147" Target="javascript:;" Type="http://schemas.openxmlformats.org/officeDocument/2006/relationships/hyperlink" TargetMode="External"></Relationship><Relationship Id="rId2148" Target="http://www.aoa.co.kr" Type="http://schemas.openxmlformats.org/officeDocument/2006/relationships/hyperlink" TargetMode="External"></Relationship><Relationship Id="rId2149" Target="http://www.boezerbv.nl" Type="http://schemas.openxmlformats.org/officeDocument/2006/relationships/hyperlink" TargetMode="External"></Relationship><Relationship Id="rId2150" Target="http://www.teac.it" Type="http://schemas.openxmlformats.org/officeDocument/2006/relationships/hyperlink" TargetMode="External"></Relationship><Relationship Id="rId2151" Target="javascript:;" Type="http://schemas.openxmlformats.org/officeDocument/2006/relationships/hyperlink" TargetMode="External"></Relationship><Relationship Id="rId2152" Target="javascript:;" Type="http://schemas.openxmlformats.org/officeDocument/2006/relationships/hyperlink" TargetMode="External"></Relationship><Relationship Id="rId2153" Target="mailto:skytiger@usa.com" Type="http://schemas.openxmlformats.org/officeDocument/2006/relationships/hyperlink" TargetMode="External"></Relationship><Relationship Id="rId2154" Target="javascript:;" Type="http://schemas.openxmlformats.org/officeDocument/2006/relationships/hyperlink" TargetMode="External"></Relationship><Relationship Id="rId2155" Target="mailto:chinas88@netvigator.com" Type="http://schemas.openxmlformats.org/officeDocument/2006/relationships/hyperlink" TargetMode="External"></Relationship><Relationship Id="rId2156" Target="javascript:;" Type="http://schemas.openxmlformats.org/officeDocument/2006/relationships/hyperlink" TargetMode="External"></Relationship><Relationship Id="rId2157" Target="javascript:;" Type="http://schemas.openxmlformats.org/officeDocument/2006/relationships/hyperlink" TargetMode="External"></Relationship><Relationship Id="rId2158" Target="mailto:hudej@hotmail.com" Type="http://schemas.openxmlformats.org/officeDocument/2006/relationships/hyperlink" TargetMode="External"></Relationship><Relationship Id="rId2159" Target="javascript:;" Type="http://schemas.openxmlformats.org/officeDocument/2006/relationships/hyperlink" TargetMode="External"></Relationship><Relationship Id="rId2160" Target="mailto:nader2734@yahoo.co.uk" Type="http://schemas.openxmlformats.org/officeDocument/2006/relationships/hyperlink" TargetMode="External"></Relationship><Relationship Id="rId2161" Target="mailto:youaremy@37.com" Type="http://schemas.openxmlformats.org/officeDocument/2006/relationships/hyperlink" TargetMode="External"></Relationship><Relationship Id="rId2162" Target="javascript:;" Type="http://schemas.openxmlformats.org/officeDocument/2006/relationships/hyperlink" TargetMode="External"></Relationship><Relationship Id="rId2163" Target="javascript:;" Type="http://schemas.openxmlformats.org/officeDocument/2006/relationships/hyperlink" TargetMode="External"></Relationship><Relationship Id="rId2164" Target="mailto:hwang@apureshop.com" Type="http://schemas.openxmlformats.org/officeDocument/2006/relationships/hyperlink" TargetMode="External"></Relationship><Relationship Id="rId2165" Target="javascript:;" Type="http://schemas.openxmlformats.org/officeDocument/2006/relationships/hyperlink" TargetMode="External"></Relationship><Relationship Id="rId2166" Target="http://www.bklimited.net" Type="http://schemas.openxmlformats.org/officeDocument/2006/relationships/hyperlink" TargetMode="External"></Relationship><Relationship Id="rId2167" Target="javascript:;" Type="http://schemas.openxmlformats.org/officeDocument/2006/relationships/hyperlink" TargetMode="External"></Relationship><Relationship Id="rId2168" Target="http://www.chatani.co.jp" Type="http://schemas.openxmlformats.org/officeDocument/2006/relationships/hyperlink" TargetMode="External"></Relationship><Relationship Id="rId2169" Target="mailto:errol@cwtl.com.hk" Type="http://schemas.openxmlformats.org/officeDocument/2006/relationships/hyperlink" TargetMode="External"></Relationship><Relationship Id="rId2170" Target="http://www.benjac.com" Type="http://schemas.openxmlformats.org/officeDocument/2006/relationships/hyperlink" TargetMode="External"></Relationship><Relationship Id="rId2171" Target="mailto:rancho@cytanet.com.cy" Type="http://schemas.openxmlformats.org/officeDocument/2006/relationships/hyperlink" TargetMode="External"></Relationship><Relationship Id="rId2172" Target="javascript:;" Type="http://schemas.openxmlformats.org/officeDocument/2006/relationships/hyperlink" TargetMode="External"></Relationship><Relationship Id="rId2173" Target="mailto:stephanie.arplex@wanadoo.fr" Type="http://schemas.openxmlformats.org/officeDocument/2006/relationships/hyperlink" TargetMode="External"></Relationship><Relationship Id="rId2174" Target="http://www.lifung.com" Type="http://schemas.openxmlformats.org/officeDocument/2006/relationships/hyperlink" TargetMode="External"></Relationship><Relationship Id="rId2175" Target="javascript:;" Type="http://schemas.openxmlformats.org/officeDocument/2006/relationships/hyperlink" TargetMode="External"></Relationship><Relationship Id="rId2176" Target="http://www.libertybrass.com" Type="http://schemas.openxmlformats.org/officeDocument/2006/relationships/hyperlink" TargetMode="External"></Relationship><Relationship Id="rId2177" Target="http://www.myodo.co.jp" Type="http://schemas.openxmlformats.org/officeDocument/2006/relationships/hyperlink" TargetMode="External"></Relationship><Relationship Id="rId2178" Target="mailto:riautama@indo.net.id" Type="http://schemas.openxmlformats.org/officeDocument/2006/relationships/hyperlink" TargetMode="External"></Relationship><Relationship Id="rId2179" Target="http://www.develop7.com" Type="http://schemas.openxmlformats.org/officeDocument/2006/relationships/hyperlink" TargetMode="External"></Relationship><Relationship Id="rId2180" Target="mailto:info@ridder.net" Type="http://schemas.openxmlformats.org/officeDocument/2006/relationships/hyperlink" TargetMode="External"></Relationship><Relationship Id="rId2181" Target="javascript:;" Type="http://schemas.openxmlformats.org/officeDocument/2006/relationships/hyperlink" TargetMode="External"></Relationship><Relationship Id="rId2182" Target="http://www.metro.rs" Type="http://schemas.openxmlformats.org/officeDocument/2006/relationships/hyperlink" TargetMode="External"></Relationship><Relationship Id="rId2183" Target="mailto:seanchang79@hotmail.com" Type="http://schemas.openxmlformats.org/officeDocument/2006/relationships/hyperlink" TargetMode="External"></Relationship><Relationship Id="rId2184" Target="http://www.arsima.dk" Type="http://schemas.openxmlformats.org/officeDocument/2006/relationships/hyperlink" TargetMode="External"></Relationship><Relationship Id="rId2185" Target="mailto:alkathiri9@hotmail.com" Type="http://schemas.openxmlformats.org/officeDocument/2006/relationships/hyperlink" TargetMode="External"></Relationship><Relationship Id="rId2186" Target="mailto:info@greyland.com.hk" Type="http://schemas.openxmlformats.org/officeDocument/2006/relationships/hyperlink" TargetMode="External"></Relationship><Relationship Id="rId2187" Target="javascript:;" Type="http://schemas.openxmlformats.org/officeDocument/2006/relationships/hyperlink" TargetMode="External"></Relationship><Relationship Id="rId2188" Target="javascript:;" Type="http://schemas.openxmlformats.org/officeDocument/2006/relationships/hyperlink" TargetMode="External"></Relationship><Relationship Id="rId2189" Target="http://www.tmdinternational.co.uk" Type="http://schemas.openxmlformats.org/officeDocument/2006/relationships/hyperlink" TargetMode="External"></Relationship><Relationship Id="rId2190" Target="mailto:albert@matco.co.nz" Type="http://schemas.openxmlformats.org/officeDocument/2006/relationships/hyperlink" TargetMode="External"></Relationship><Relationship Id="rId2191" Target="javascript:;" Type="http://schemas.openxmlformats.org/officeDocument/2006/relationships/hyperlink" TargetMode="External"></Relationship><Relationship Id="rId2192" Target="mailto:jho@rema1000.dk" Type="http://schemas.openxmlformats.org/officeDocument/2006/relationships/hyperlink" TargetMode="External"></Relationship><Relationship Id="rId2193" Target="javascript:;" Type="http://schemas.openxmlformats.org/officeDocument/2006/relationships/hyperlink" TargetMode="External"></Relationship><Relationship Id="rId2194" Target="http://www.aprilsourcing.com" Type="http://schemas.openxmlformats.org/officeDocument/2006/relationships/hyperlink" TargetMode="External"></Relationship><Relationship Id="rId2195" Target="http://www.ozone-india.com" Type="http://schemas.openxmlformats.org/officeDocument/2006/relationships/hyperlink" TargetMode="External"></Relationship><Relationship Id="rId2196" Target="javascript:;" Type="http://schemas.openxmlformats.org/officeDocument/2006/relationships/hyperlink" TargetMode="External"></Relationship><Relationship Id="rId2197" Target="javascript:;" Type="http://schemas.openxmlformats.org/officeDocument/2006/relationships/hyperlink" TargetMode="External"></Relationship><Relationship Id="rId2198" Target="mailto:tsangfan618@hotmail.com" Type="http://schemas.openxmlformats.org/officeDocument/2006/relationships/hyperlink" TargetMode="External"></Relationship><Relationship Id="rId2199" Target="http://www.aromaza.com" Type="http://schemas.openxmlformats.org/officeDocument/2006/relationships/hyperlink" TargetMode="External"></Relationship><Relationship Id="rId2200" Target="http://www.schneider-fin.fi" Type="http://schemas.openxmlformats.org/officeDocument/2006/relationships/hyperlink" TargetMode="External"></Relationship><Relationship Id="rId2201" Target="javascript:;" Type="http://schemas.openxmlformats.org/officeDocument/2006/relationships/hyperlink" TargetMode="External"></Relationship><Relationship Id="rId2202" Target="javascript:;" Type="http://schemas.openxmlformats.org/officeDocument/2006/relationships/hyperlink" TargetMode="External"></Relationship><Relationship Id="rId2203" Target="javascript:;" Type="http://schemas.openxmlformats.org/officeDocument/2006/relationships/hyperlink" TargetMode="External"></Relationship><Relationship Id="rId2204" Target="javascript:;" Type="http://schemas.openxmlformats.org/officeDocument/2006/relationships/hyperlink" TargetMode="External"></Relationship><Relationship Id="rId2205" Target="mailto:marie.ng@coastalsec.com" Type="http://schemas.openxmlformats.org/officeDocument/2006/relationships/hyperlink" TargetMode="External"></Relationship><Relationship Id="rId2206" Target="http://www.albemarobema.nl" Type="http://schemas.openxmlformats.org/officeDocument/2006/relationships/hyperlink" TargetMode="External"></Relationship><Relationship Id="rId2207" Target="mailto:eufdcash@dial.bleane.com" Type="http://schemas.openxmlformats.org/officeDocument/2006/relationships/hyperlink" TargetMode="External"></Relationship><Relationship Id="rId2208" Target="mailto:qaswaa2000@yahoo.com" Type="http://schemas.openxmlformats.org/officeDocument/2006/relationships/hyperlink" TargetMode="External"></Relationship><Relationship Id="rId2209" Target="mailto:info@klaassen.nl" Type="http://schemas.openxmlformats.org/officeDocument/2006/relationships/hyperlink" TargetMode="External"></Relationship><Relationship Id="rId2210" Target="http://www.creativecane.com" Type="http://schemas.openxmlformats.org/officeDocument/2006/relationships/hyperlink" TargetMode="External"></Relationship><Relationship Id="rId2211" Target="mailto:tcburcher@hotmail.com" Type="http://schemas.openxmlformats.org/officeDocument/2006/relationships/hyperlink" TargetMode="External"></Relationship><Relationship Id="rId2212" Target="javascript:;" Type="http://schemas.openxmlformats.org/officeDocument/2006/relationships/hyperlink" TargetMode="External"></Relationship><Relationship Id="rId2213" Target="javascript:;" Type="http://schemas.openxmlformats.org/officeDocument/2006/relationships/hyperlink" TargetMode="External"></Relationship><Relationship Id="rId2214" Target="http://www.palos-solingen.de" Type="http://schemas.openxmlformats.org/officeDocument/2006/relationships/hyperlink" TargetMode="External"></Relationship><Relationship Id="rId2215" Target="mailto:moconnor9@sbcglobal.net" Type="http://schemas.openxmlformats.org/officeDocument/2006/relationships/hyperlink" TargetMode="External"></Relationship><Relationship Id="rId2216" Target="javascript:;" Type="http://schemas.openxmlformats.org/officeDocument/2006/relationships/hyperlink" TargetMode="External"></Relationship><Relationship Id="rId2217" Target="javascript:;" Type="http://schemas.openxmlformats.org/officeDocument/2006/relationships/hyperlink" TargetMode="External"></Relationship><Relationship Id="rId2218" Target="javascript:;" Type="http://schemas.openxmlformats.org/officeDocument/2006/relationships/hyperlink" TargetMode="External"></Relationship><Relationship Id="rId2219" Target="mailto:carpio_lee@pacbell.net" Type="http://schemas.openxmlformats.org/officeDocument/2006/relationships/hyperlink" TargetMode="External"></Relationship><Relationship Id="rId2220" Target="javascript:;" Type="http://schemas.openxmlformats.org/officeDocument/2006/relationships/hyperlink" TargetMode="External"></Relationship><Relationship Id="rId2221" Target="mailto:isuralak@sltnet.lk" Type="http://schemas.openxmlformats.org/officeDocument/2006/relationships/hyperlink" TargetMode="External"></Relationship><Relationship Id="rId2222" Target="http://www.millford.plymouth.sch.uk" Type="http://schemas.openxmlformats.org/officeDocument/2006/relationships/hyperlink" TargetMode="External"></Relationship><Relationship Id="rId2223" Target="mailto:christina_pisces@hotmail.com" Type="http://schemas.openxmlformats.org/officeDocument/2006/relationships/hyperlink" TargetMode="External"></Relationship><Relationship Id="rId2224" Target="mailto:imkcoltd@hotmail.com" Type="http://schemas.openxmlformats.org/officeDocument/2006/relationships/hyperlink" TargetMode="External"></Relationship><Relationship Id="rId2225" Target="javascript:;" Type="http://schemas.openxmlformats.org/officeDocument/2006/relationships/hyperlink" TargetMode="External"></Relationship><Relationship Id="rId2226" Target="mailto:mb111067@aol.com" Type="http://schemas.openxmlformats.org/officeDocument/2006/relationships/hyperlink" TargetMode="External"></Relationship><Relationship Id="rId2227" Target="javascript:;" Type="http://schemas.openxmlformats.org/officeDocument/2006/relationships/hyperlink" TargetMode="External"></Relationship><Relationship Id="rId2228" Target="javascript:;" Type="http://schemas.openxmlformats.org/officeDocument/2006/relationships/hyperlink" TargetMode="External"></Relationship><Relationship Id="rId2229" Target="javascript:;" Type="http://schemas.openxmlformats.org/officeDocument/2006/relationships/hyperlink" TargetMode="External"></Relationship><Relationship Id="rId2230" Target="mailto:citeranu@cbn.net.id" Type="http://schemas.openxmlformats.org/officeDocument/2006/relationships/hyperlink" TargetMode="External"></Relationship><Relationship Id="rId2231" Target="javascript:;" Type="http://schemas.openxmlformats.org/officeDocument/2006/relationships/hyperlink" TargetMode="External"></Relationship><Relationship Id="rId2232" Target="http://www.bgigroup.com" Type="http://schemas.openxmlformats.org/officeDocument/2006/relationships/hyperlink" TargetMode="External"></Relationship><Relationship Id="rId2233" Target="javascript:;" Type="http://schemas.openxmlformats.org/officeDocument/2006/relationships/hyperlink" TargetMode="External"></Relationship><Relationship Id="rId2234" Target="mailto:kevin@tilcoweb.com" Type="http://schemas.openxmlformats.org/officeDocument/2006/relationships/hyperlink" TargetMode="External"></Relationship><Relationship Id="rId2235" Target="mailto:amcam@idm.net" Type="http://schemas.openxmlformats.org/officeDocument/2006/relationships/hyperlink" TargetMode="External"></Relationship><Relationship Id="rId2236" Target="mailto:saeam@kotis.net" Type="http://schemas.openxmlformats.org/officeDocument/2006/relationships/hyperlink" TargetMode="External"></Relationship><Relationship Id="rId2237" Target="javascript:;" Type="http://schemas.openxmlformats.org/officeDocument/2006/relationships/hyperlink" TargetMode="External"></Relationship><Relationship Id="rId2238" Target="mailto:fnd@fnd.com" Type="http://schemas.openxmlformats.org/officeDocument/2006/relationships/hyperlink" TargetMode="External"></Relationship><Relationship Id="rId2239" Target="mailto:medoc2@wanadoo.fr" Type="http://schemas.openxmlformats.org/officeDocument/2006/relationships/hyperlink" TargetMode="External"></Relationship><Relationship Id="rId2240" Target="mailto:prburges@sagems.net" Type="http://schemas.openxmlformats.org/officeDocument/2006/relationships/hyperlink" TargetMode="External"></Relationship><Relationship Id="rId2241" Target="mailto:info@alberto-trading.com" Type="http://schemas.openxmlformats.org/officeDocument/2006/relationships/hyperlink" TargetMode="External"></Relationship><Relationship Id="rId2242" Target="mailto:cffbox@nyc.odn.ne.jp" Type="http://schemas.openxmlformats.org/officeDocument/2006/relationships/hyperlink" TargetMode="External"></Relationship><Relationship Id="rId2243" Target="http://www.palux.nl" Type="http://schemas.openxmlformats.org/officeDocument/2006/relationships/hyperlink" TargetMode="External"></Relationship><Relationship Id="rId2244" Target="http://www.panduro.se" Type="http://schemas.openxmlformats.org/officeDocument/2006/relationships/hyperlink" TargetMode="External"></Relationship><Relationship Id="rId2245" Target="javascript:;" Type="http://schemas.openxmlformats.org/officeDocument/2006/relationships/hyperlink" TargetMode="External"></Relationship><Relationship Id="rId2246" Target="javascript:;" Type="http://schemas.openxmlformats.org/officeDocument/2006/relationships/hyperlink" TargetMode="External"></Relationship><Relationship Id="rId2247" Target="javascript:;" Type="http://schemas.openxmlformats.org/officeDocument/2006/relationships/hyperlink" TargetMode="External"></Relationship><Relationship Id="rId2248" Target="javascript:;" Type="http://schemas.openxmlformats.org/officeDocument/2006/relationships/hyperlink" TargetMode="External"></Relationship><Relationship Id="rId2249" Target="javascript:;" Type="http://schemas.openxmlformats.org/officeDocument/2006/relationships/hyperlink" TargetMode="External"></Relationship><Relationship Id="rId2250" Target="http://www.demuynck.be" Type="http://schemas.openxmlformats.org/officeDocument/2006/relationships/hyperlink" TargetMode="External"></Relationship><Relationship Id="rId2251" Target="javascript:;" Type="http://schemas.openxmlformats.org/officeDocument/2006/relationships/hyperlink" TargetMode="External"></Relationship><Relationship Id="rId2252" Target="mailto:mtrade@singnet.com.sg" Type="http://schemas.openxmlformats.org/officeDocument/2006/relationships/hyperlink" TargetMode="External"></Relationship><Relationship Id="rId2253" Target="mailto:info@lapaco.com" Type="http://schemas.openxmlformats.org/officeDocument/2006/relationships/hyperlink" TargetMode="External"></Relationship><Relationship Id="rId2254" Target="mailto:pacspec@webtv.net" Type="http://schemas.openxmlformats.org/officeDocument/2006/relationships/hyperlink" TargetMode="External"></Relationship><Relationship Id="rId2255" Target="http://www.agathocleous.com.cy" Type="http://schemas.openxmlformats.org/officeDocument/2006/relationships/hyperlink" TargetMode="External"></Relationship><Relationship Id="rId2256" Target="javascript:;" Type="http://schemas.openxmlformats.org/officeDocument/2006/relationships/hyperlink" TargetMode="External"></Relationship><Relationship Id="rId2257" Target="javascript:;" Type="http://schemas.openxmlformats.org/officeDocument/2006/relationships/hyperlink" TargetMode="External"></Relationship><Relationship Id="rId2258" Target="http://www.betras.com" Type="http://schemas.openxmlformats.org/officeDocument/2006/relationships/hyperlink" TargetMode="External"></Relationship><Relationship Id="rId2259" Target="javascript:;" Type="http://schemas.openxmlformats.org/officeDocument/2006/relationships/hyperlink" TargetMode="External"></Relationship><Relationship Id="rId2260" Target="mailto:teckhoe@pacific.net.sg" Type="http://schemas.openxmlformats.org/officeDocument/2006/relationships/hyperlink" TargetMode="External"></Relationship><Relationship Id="rId2261" Target="http://www.mtkas.no" Type="http://schemas.openxmlformats.org/officeDocument/2006/relationships/hyperlink" TargetMode="External"></Relationship><Relationship Id="rId2262" Target="mailto:silvertime001@gmail.com" Type="http://schemas.openxmlformats.org/officeDocument/2006/relationships/hyperlink" TargetMode="External"></Relationship><Relationship Id="rId2263" Target="http://www.netsgo.com" Type="http://schemas.openxmlformats.org/officeDocument/2006/relationships/hyperlink" TargetMode="External"></Relationship><Relationship Id="rId2264" Target="javascript:;" Type="http://schemas.openxmlformats.org/officeDocument/2006/relationships/hyperlink" TargetMode="External"></Relationship><Relationship Id="rId2265" Target="http://www.quartic.hk" Type="http://schemas.openxmlformats.org/officeDocument/2006/relationships/hyperlink" TargetMode="External"></Relationship><Relationship Id="rId2266" Target="javascript:;" Type="http://schemas.openxmlformats.org/officeDocument/2006/relationships/hyperlink" TargetMode="External"></Relationship><Relationship Id="rId2267" Target="mailto:exetersurplus@hotmail.com" Type="http://schemas.openxmlformats.org/officeDocument/2006/relationships/hyperlink" TargetMode="External"></Relationship><Relationship Id="rId2268" Target="mailto:jse@fleggaard.dk" Type="http://schemas.openxmlformats.org/officeDocument/2006/relationships/hyperlink" TargetMode="External"></Relationship><Relationship Id="rId2269" Target="javascript:;" Type="http://schemas.openxmlformats.org/officeDocument/2006/relationships/hyperlink" TargetMode="External"></Relationship><Relationship Id="rId2270" Target="http://www.dgglobalsourcing.com" Type="http://schemas.openxmlformats.org/officeDocument/2006/relationships/hyperlink" TargetMode="External"></Relationship><Relationship Id="rId2271" Target="javascript:;" Type="http://schemas.openxmlformats.org/officeDocument/2006/relationships/hyperlink" TargetMode="External"></Relationship><Relationship Id="rId2272" Target="javascript:;" Type="http://schemas.openxmlformats.org/officeDocument/2006/relationships/hyperlink" TargetMode="External"></Relationship><Relationship Id="rId2273" Target="http://www.modus-sa.com" Type="http://schemas.openxmlformats.org/officeDocument/2006/relationships/hyperlink" TargetMode="External"></Relationship><Relationship Id="rId2274" Target="mailto:info@buckpaper.com" Type="http://schemas.openxmlformats.org/officeDocument/2006/relationships/hyperlink" TargetMode="External"></Relationship><Relationship Id="rId2275" Target="javascript:;" Type="http://schemas.openxmlformats.org/officeDocument/2006/relationships/hyperlink" TargetMode="External"></Relationship><Relationship Id="rId2276" Target="javascript:;" Type="http://schemas.openxmlformats.org/officeDocument/2006/relationships/hyperlink" TargetMode="External"></Relationship><Relationship Id="rId2277" Target="mailto:info@nobelsysco.com" Type="http://schemas.openxmlformats.org/officeDocument/2006/relationships/hyperlink" TargetMode="External"></Relationship><Relationship Id="rId2278" Target="javascript:;" Type="http://schemas.openxmlformats.org/officeDocument/2006/relationships/hyperlink" TargetMode="External"></Relationship><Relationship Id="rId2279" Target="http://www.migo.net" Type="http://schemas.openxmlformats.org/officeDocument/2006/relationships/hyperlink" TargetMode="External"></Relationship><Relationship Id="rId2280" Target="http://www.contacto.de" Type="http://schemas.openxmlformats.org/officeDocument/2006/relationships/hyperlink" TargetMode="External"></Relationship><Relationship Id="rId2281" Target="mailto:hanosk@sea.plala.or.jp" Type="http://schemas.openxmlformats.org/officeDocument/2006/relationships/hyperlink" TargetMode="External"></Relationship><Relationship Id="rId2282" Target="mailto:g1das@yahoo.com" Type="http://schemas.openxmlformats.org/officeDocument/2006/relationships/hyperlink" TargetMode="External"></Relationship><Relationship Id="rId2283" Target="http://www.dreamx.net" Type="http://schemas.openxmlformats.org/officeDocument/2006/relationships/hyperlink" TargetMode="External"></Relationship><Relationship Id="rId2284" Target="javascript:;" Type="http://schemas.openxmlformats.org/officeDocument/2006/relationships/hyperlink" TargetMode="External"></Relationship><Relationship Id="rId2285" Target="http://www.librogroup.com" Type="http://schemas.openxmlformats.org/officeDocument/2006/relationships/hyperlink" TargetMode="External"></Relationship><Relationship Id="rId2286" Target="javascript:;" Type="http://schemas.openxmlformats.org/officeDocument/2006/relationships/hyperlink" TargetMode="External"></Relationship><Relationship Id="rId2287" Target="http://www.caballo.com.tw" Type="http://schemas.openxmlformats.org/officeDocument/2006/relationships/hyperlink" TargetMode="External"></Relationship><Relationship Id="rId2288" Target="javascript:;" Type="http://schemas.openxmlformats.org/officeDocument/2006/relationships/hyperlink" TargetMode="External"></Relationship><Relationship Id="rId2289" Target="javascript:;" Type="http://schemas.openxmlformats.org/officeDocument/2006/relationships/hyperlink" TargetMode="External"></Relationship><Relationship Id="rId2290" Target="javascript:;" Type="http://schemas.openxmlformats.org/officeDocument/2006/relationships/hyperlink" TargetMode="External"></Relationship><Relationship Id="rId2291" Target="http://www.alliedimex.com" Type="http://schemas.openxmlformats.org/officeDocument/2006/relationships/hyperlink" TargetMode="External"></Relationship><Relationship Id="rId2292" Target="javascript:;" Type="http://schemas.openxmlformats.org/officeDocument/2006/relationships/hyperlink" TargetMode="External"></Relationship><Relationship Id="rId2293" Target="mailto:jackey@handktex.com" Type="http://schemas.openxmlformats.org/officeDocument/2006/relationships/hyperlink" TargetMode="External"></Relationship><Relationship Id="rId2294" Target="mailto:shepley.spring@virgin.net" Type="http://schemas.openxmlformats.org/officeDocument/2006/relationships/hyperlink" TargetMode="External"></Relationship><Relationship Id="rId2295" Target="javascript:;" Type="http://schemas.openxmlformats.org/officeDocument/2006/relationships/hyperlink" TargetMode="External"></Relationship><Relationship Id="rId2296" Target="mailto:mptelectrical@iol.ie" Type="http://schemas.openxmlformats.org/officeDocument/2006/relationships/hyperlink" TargetMode="External"></Relationship><Relationship Id="rId2297" Target="javascript:;" Type="http://schemas.openxmlformats.org/officeDocument/2006/relationships/hyperlink" TargetMode="External"></Relationship><Relationship Id="rId2298" Target="http://www.aisen.co.jp" Type="http://schemas.openxmlformats.org/officeDocument/2006/relationships/hyperlink" TargetMode="External"></Relationship><Relationship Id="rId2299" Target="mailto:griliekk@vespa.ocn.ne.jp" Type="http://schemas.openxmlformats.org/officeDocument/2006/relationships/hyperlink" TargetMode="External"></Relationship><Relationship Id="rId2300" Target="javascript:;" Type="http://schemas.openxmlformats.org/officeDocument/2006/relationships/hyperlink" TargetMode="External"></Relationship><Relationship Id="rId2301" Target="http://www.rwheim.de" Type="http://schemas.openxmlformats.org/officeDocument/2006/relationships/hyperlink" TargetMode="External"></Relationship><Relationship Id="rId2302" Target="http://www.safineh.net" Type="http://schemas.openxmlformats.org/officeDocument/2006/relationships/hyperlink" TargetMode="External"></Relationship><Relationship Id="rId2303" Target="javascript:;" Type="http://schemas.openxmlformats.org/officeDocument/2006/relationships/hyperlink" TargetMode="External"></Relationship><Relationship Id="rId2304" Target="mailto:dpi@dpunjani.fsbusiness.co.uk" Type="http://schemas.openxmlformats.org/officeDocument/2006/relationships/hyperlink" TargetMode="External"></Relationship><Relationship Id="rId2305" Target="javascript:;" Type="http://schemas.openxmlformats.org/officeDocument/2006/relationships/hyperlink" TargetMode="External"></Relationship><Relationship Id="rId2306" Target="javascript:;" Type="http://schemas.openxmlformats.org/officeDocument/2006/relationships/hyperlink" TargetMode="External"></Relationship><Relationship Id="rId2307" Target="javascript:;" Type="http://schemas.openxmlformats.org/officeDocument/2006/relationships/hyperlink" TargetMode="External"></Relationship><Relationship Id="rId2308" Target="http://www.socadis-cadeau.com" Type="http://schemas.openxmlformats.org/officeDocument/2006/relationships/hyperlink" TargetMode="External"></Relationship><Relationship Id="rId2309" Target="http://www.aksoyzuccaciye.com" Type="http://schemas.openxmlformats.org/officeDocument/2006/relationships/hyperlink" TargetMode="External"></Relationship><Relationship Id="rId2310" Target="http://www.tafongusa.com" Type="http://schemas.openxmlformats.org/officeDocument/2006/relationships/hyperlink" TargetMode="External"></Relationship><Relationship Id="rId2311" Target="javascript:;" Type="http://schemas.openxmlformats.org/officeDocument/2006/relationships/hyperlink" TargetMode="External"></Relationship><Relationship Id="rId2312" Target="javascript:;" Type="http://schemas.openxmlformats.org/officeDocument/2006/relationships/hyperlink" TargetMode="External"></Relationship><Relationship Id="rId2313" Target="http://www.maritime-partner.com" Type="http://schemas.openxmlformats.org/officeDocument/2006/relationships/hyperlink" TargetMode="External"></Relationship><Relationship Id="rId2314" Target="http://www.trend.ie" Type="http://schemas.openxmlformats.org/officeDocument/2006/relationships/hyperlink" TargetMode="External"></Relationship><Relationship Id="rId2315" Target="http://www.satachk.com" Type="http://schemas.openxmlformats.org/officeDocument/2006/relationships/hyperlink" TargetMode="External"></Relationship><Relationship Id="rId2316" Target="http://www.brookstone.com" Type="http://schemas.openxmlformats.org/officeDocument/2006/relationships/hyperlink" TargetMode="External"></Relationship><Relationship Id="rId2317" Target="javascript:;" Type="http://schemas.openxmlformats.org/officeDocument/2006/relationships/hyperlink" TargetMode="External"></Relationship><Relationship Id="rId2318" Target="javascript:;" Type="http://schemas.openxmlformats.org/officeDocument/2006/relationships/hyperlink" TargetMode="External"></Relationship><Relationship Id="rId2319" Target="http://www.broadwaytrading.hk" Type="http://schemas.openxmlformats.org/officeDocument/2006/relationships/hyperlink" TargetMode="External"></Relationship><Relationship Id="rId2320" Target="mailto:bcannon@pacific.net.hk" Type="http://schemas.openxmlformats.org/officeDocument/2006/relationships/hyperlink" TargetMode="External"></Relationship><Relationship Id="rId2321" Target="http://www.inventorskorner.com" Type="http://schemas.openxmlformats.org/officeDocument/2006/relationships/hyperlink" TargetMode="External"></Relationship><Relationship Id="rId2322" Target="mailto:chiragmkt@cworld.com" Type="http://schemas.openxmlformats.org/officeDocument/2006/relationships/hyperlink" TargetMode="External"></Relationship><Relationship Id="rId2323" Target="http://www.manquehue.net" Type="http://schemas.openxmlformats.org/officeDocument/2006/relationships/hyperlink" TargetMode="External"></Relationship><Relationship Id="rId2324" Target="http://www.gh-tex.com" Type="http://schemas.openxmlformats.org/officeDocument/2006/relationships/hyperlink" TargetMode="External"></Relationship><Relationship Id="rId2325" Target="javascript:;" Type="http://schemas.openxmlformats.org/officeDocument/2006/relationships/hyperlink" TargetMode="External"></Relationship><Relationship Id="rId2326" Target="javascript:;" Type="http://schemas.openxmlformats.org/officeDocument/2006/relationships/hyperlink" TargetMode="External"></Relationship><Relationship Id="rId2327" Target="javascript:;" Type="http://schemas.openxmlformats.org/officeDocument/2006/relationships/hyperlink" TargetMode="External"></Relationship><Relationship Id="rId2328" Target="javascript:;" Type="http://schemas.openxmlformats.org/officeDocument/2006/relationships/hyperlink" TargetMode="External"></Relationship><Relationship Id="rId2329" Target="javascript:;" Type="http://schemas.openxmlformats.org/officeDocument/2006/relationships/hyperlink" TargetMode="External"></Relationship><Relationship Id="rId2330" Target="http://www.beijer.nl" Type="http://schemas.openxmlformats.org/officeDocument/2006/relationships/hyperlink" TargetMode="External"></Relationship><Relationship Id="rId2331" Target="http://www.staat.nl" Type="http://schemas.openxmlformats.org/officeDocument/2006/relationships/hyperlink" TargetMode="External"></Relationship><Relationship Id="rId2332" Target="javascript:;" Type="http://schemas.openxmlformats.org/officeDocument/2006/relationships/hyperlink" TargetMode="External"></Relationship><Relationship Id="rId2333" Target="javascript:;" Type="http://schemas.openxmlformats.org/officeDocument/2006/relationships/hyperlink" TargetMode="External"></Relationship><Relationship Id="rId2334" Target="mailto:norman@norshel.com" Type="http://schemas.openxmlformats.org/officeDocument/2006/relationships/hyperlink" TargetMode="External"></Relationship><Relationship Id="rId2335" Target="javascript:;" Type="http://schemas.openxmlformats.org/officeDocument/2006/relationships/hyperlink" TargetMode="External"></Relationship><Relationship Id="rId2336" Target="mailto:hardware@cyber.net.pk" Type="http://schemas.openxmlformats.org/officeDocument/2006/relationships/hyperlink" TargetMode="External"></Relationship><Relationship Id="rId2337" Target="javascript:;" Type="http://schemas.openxmlformats.org/officeDocument/2006/relationships/hyperlink" TargetMode="External"></Relationship><Relationship Id="rId2338" Target="javascript:;" Type="http://schemas.openxmlformats.org/officeDocument/2006/relationships/hyperlink" TargetMode="External"></Relationship><Relationship Id="rId2339" Target="javascript:;" Type="http://schemas.openxmlformats.org/officeDocument/2006/relationships/hyperlink" TargetMode="External"></Relationship><Relationship Id="rId2340" Target="javascript:;" Type="http://schemas.openxmlformats.org/officeDocument/2006/relationships/hyperlink" TargetMode="External"></Relationship><Relationship Id="rId2341" Target="javascript:;" Type="http://schemas.openxmlformats.org/officeDocument/2006/relationships/hyperlink" TargetMode="External"></Relationship><Relationship Id="rId2342" Target="javascript:;" Type="http://schemas.openxmlformats.org/officeDocument/2006/relationships/hyperlink" TargetMode="External"></Relationship><Relationship Id="rId2343" Target="mailto:almahroos@mahroos.com" Type="http://schemas.openxmlformats.org/officeDocument/2006/relationships/hyperlink" TargetMode="External"></Relationship><Relationship Id="rId2344" Target="javascript:;" Type="http://schemas.openxmlformats.org/officeDocument/2006/relationships/hyperlink" TargetMode="External"></Relationship><Relationship Id="rId2345" Target="http://www.sharkltd.com" Type="http://schemas.openxmlformats.org/officeDocument/2006/relationships/hyperlink" TargetMode="External"></Relationship><Relationship Id="rId2346" Target="mailto:mktg@mirvick.com" Type="http://schemas.openxmlformats.org/officeDocument/2006/relationships/hyperlink" TargetMode="External"></Relationship><Relationship Id="rId2347" Target="mailto:nir_las@zahav.net" Type="http://schemas.openxmlformats.org/officeDocument/2006/relationships/hyperlink" TargetMode="External"></Relationship><Relationship Id="rId2348" Target="javascript:;" Type="http://schemas.openxmlformats.org/officeDocument/2006/relationships/hyperlink" TargetMode="External"></Relationship><Relationship Id="rId2349" Target="javascript:;" Type="http://schemas.openxmlformats.org/officeDocument/2006/relationships/hyperlink" TargetMode="External"></Relationship><Relationship Id="rId2350" Target="mailto:rs_canada@rs1885.com" Type="http://schemas.openxmlformats.org/officeDocument/2006/relationships/hyperlink" TargetMode="External"></Relationship><Relationship Id="rId2351" Target="mailto:jenchuan@ms4.seeder.net" Type="http://schemas.openxmlformats.org/officeDocument/2006/relationships/hyperlink" TargetMode="External"></Relationship><Relationship Id="rId2352" Target="http://www.kimex.co.kr" Type="http://schemas.openxmlformats.org/officeDocument/2006/relationships/hyperlink" TargetMode="External"></Relationship><Relationship Id="rId2353" Target="http://www.cambro.com" Type="http://schemas.openxmlformats.org/officeDocument/2006/relationships/hyperlink" TargetMode="External"></Relationship><Relationship Id="rId2354" Target="javascript:;" Type="http://schemas.openxmlformats.org/officeDocument/2006/relationships/hyperlink" TargetMode="External"></Relationship><Relationship Id="rId2355" Target="mailto:jmasudal@reximinternational.com" Type="http://schemas.openxmlformats.org/officeDocument/2006/relationships/hyperlink" TargetMode="External"></Relationship><Relationship Id="rId2356" Target="http://www.sgclink.com" Type="http://schemas.openxmlformats.org/officeDocument/2006/relationships/hyperlink" TargetMode="External"></Relationship><Relationship Id="rId2357" Target="javascript:;" Type="http://schemas.openxmlformats.org/officeDocument/2006/relationships/hyperlink" TargetMode="External"></Relationship><Relationship Id="rId2358" Target="mailto:dahirusolar@yahoo.com" Type="http://schemas.openxmlformats.org/officeDocument/2006/relationships/hyperlink" TargetMode="External"></Relationship><Relationship Id="rId2359" Target="mailto:masrico@inco.com" Type="http://schemas.openxmlformats.org/officeDocument/2006/relationships/hyperlink" TargetMode="External"></Relationship><Relationship Id="rId2360" Target="mailto:shanechow01@yahoo.com" Type="http://schemas.openxmlformats.org/officeDocument/2006/relationships/hyperlink" TargetMode="External"></Relationship><Relationship Id="rId2361" Target="javascript:;" Type="http://schemas.openxmlformats.org/officeDocument/2006/relationships/hyperlink" TargetMode="External"></Relationship><Relationship Id="rId2362" Target="javascript:;" Type="http://schemas.openxmlformats.org/officeDocument/2006/relationships/hyperlink" TargetMode="External"></Relationship><Relationship Id="rId2363" Target="http://www.diet.com" Type="http://schemas.openxmlformats.org/officeDocument/2006/relationships/hyperlink" TargetMode="External"></Relationship><Relationship Id="rId2364" Target="javascript:;" Type="http://schemas.openxmlformats.org/officeDocument/2006/relationships/hyperlink" TargetMode="External"></Relationship><Relationship Id="rId2365" Target="mailto:astrainter@aol.com" Type="http://schemas.openxmlformats.org/officeDocument/2006/relationships/hyperlink" TargetMode="External"></Relationship><Relationship Id="rId2366" Target="javascript:;" Type="http://schemas.openxmlformats.org/officeDocument/2006/relationships/hyperlink" TargetMode="External"></Relationship><Relationship Id="rId2367" Target="javascript:;" Type="http://schemas.openxmlformats.org/officeDocument/2006/relationships/hyperlink" TargetMode="External"></Relationship><Relationship Id="rId2368" Target="javascript:;" Type="http://schemas.openxmlformats.org/officeDocument/2006/relationships/hyperlink" TargetMode="External"></Relationship><Relationship Id="rId2369" Target="javascript:;" Type="http://schemas.openxmlformats.org/officeDocument/2006/relationships/hyperlink" TargetMode="External"></Relationship><Relationship Id="rId2370" Target="http://www.city.dk" Type="http://schemas.openxmlformats.org/officeDocument/2006/relationships/hyperlink" TargetMode="External"></Relationship><Relationship Id="rId2371" Target="mailto:goldf2000@yahoo.com" Type="http://schemas.openxmlformats.org/officeDocument/2006/relationships/hyperlink" TargetMode="External"></Relationship><Relationship Id="rId2372" Target="javascript:;" Type="http://schemas.openxmlformats.org/officeDocument/2006/relationships/hyperlink" TargetMode="External"></Relationship><Relationship Id="rId2373" Target="javascript:;" Type="http://schemas.openxmlformats.org/officeDocument/2006/relationships/hyperlink" TargetMode="External"></Relationship><Relationship Id="rId2374" Target="javascript:;" Type="http://schemas.openxmlformats.org/officeDocument/2006/relationships/hyperlink" TargetMode="External"></Relationship><Relationship Id="rId2375" Target="mailto:oscar.hornsleth@email.dk" Type="http://schemas.openxmlformats.org/officeDocument/2006/relationships/hyperlink" TargetMode="External"></Relationship><Relationship Id="rId2376" Target="mailto:sales3@sharonco.com" Type="http://schemas.openxmlformats.org/officeDocument/2006/relationships/hyperlink" TargetMode="External"></Relationship><Relationship Id="rId2377" Target="mailto:shebden@twl.co.nz" Type="http://schemas.openxmlformats.org/officeDocument/2006/relationships/hyperlink" TargetMode="External"></Relationship><Relationship Id="rId2378" Target="mailto:charlotte@assudamal.com" Type="http://schemas.openxmlformats.org/officeDocument/2006/relationships/hyperlink" TargetMode="External"></Relationship><Relationship Id="rId2379" Target="mailto:jhsia@mikevin.com" Type="http://schemas.openxmlformats.org/officeDocument/2006/relationships/hyperlink" TargetMode="External"></Relationship><Relationship Id="rId2380" Target="mailto:summaint@planet.nl" Type="http://schemas.openxmlformats.org/officeDocument/2006/relationships/hyperlink" TargetMode="External"></Relationship><Relationship Id="rId2381" Target="mailto:contactqueens@evhr.net" Type="http://schemas.openxmlformats.org/officeDocument/2006/relationships/hyperlink" TargetMode="External"></Relationship><Relationship Id="rId2382" Target="mailto:femiking@consultant.com" Type="http://schemas.openxmlformats.org/officeDocument/2006/relationships/hyperlink" TargetMode="External"></Relationship><Relationship Id="rId2383" Target="javascript:;" Type="http://schemas.openxmlformats.org/officeDocument/2006/relationships/hyperlink" TargetMode="External"></Relationship><Relationship Id="rId2384" Target="http://www.imusa.com.co" Type="http://schemas.openxmlformats.org/officeDocument/2006/relationships/hyperlink" TargetMode="External"></Relationship><Relationship Id="rId2385" Target="javascript:;" Type="http://schemas.openxmlformats.org/officeDocument/2006/relationships/hyperlink" TargetMode="External"></Relationship><Relationship Id="rId2386" Target="javascript:;" Type="http://schemas.openxmlformats.org/officeDocument/2006/relationships/hyperlink" TargetMode="External"></Relationship><Relationship Id="rId2387" Target="javascript:;" Type="http://schemas.openxmlformats.org/officeDocument/2006/relationships/hyperlink" TargetMode="External"></Relationship><Relationship Id="rId2388" Target="javascript:;" Type="http://schemas.openxmlformats.org/officeDocument/2006/relationships/hyperlink" TargetMode="External"></Relationship><Relationship Id="rId2389" Target="mailto:r.botman@boezerbv.nl" Type="http://schemas.openxmlformats.org/officeDocument/2006/relationships/hyperlink" TargetMode="External"></Relationship><Relationship Id="rId2390" Target="javascript:;" Type="http://schemas.openxmlformats.org/officeDocument/2006/relationships/hyperlink" TargetMode="External"></Relationship><Relationship Id="rId2391" Target="mailto:mmo_1@yahoo.com" Type="http://schemas.openxmlformats.org/officeDocument/2006/relationships/hyperlink" TargetMode="External"></Relationship><Relationship Id="rId2392" Target="javascript:;" Type="http://schemas.openxmlformats.org/officeDocument/2006/relationships/hyperlink" TargetMode="External"></Relationship><Relationship Id="rId2393" Target="javascript:;" Type="http://schemas.openxmlformats.org/officeDocument/2006/relationships/hyperlink" TargetMode="External"></Relationship><Relationship Id="rId2394" Target="javascript:;" Type="http://schemas.openxmlformats.org/officeDocument/2006/relationships/hyperlink" TargetMode="External"></Relationship><Relationship Id="rId2395" Target="http://www.comkit.dk" Type="http://schemas.openxmlformats.org/officeDocument/2006/relationships/hyperlink" TargetMode="External"></Relationship><Relationship Id="rId2396" Target="http://www.homeline.cn" Type="http://schemas.openxmlformats.org/officeDocument/2006/relationships/hyperlink" TargetMode="External"></Relationship><Relationship Id="rId2397" Target="http://www.trophy.com.au" Type="http://schemas.openxmlformats.org/officeDocument/2006/relationships/hyperlink" TargetMode="External"></Relationship><Relationship Id="rId2398" Target="mailto:jlam258702@aol.com" Type="http://schemas.openxmlformats.org/officeDocument/2006/relationships/hyperlink" TargetMode="External"></Relationship><Relationship Id="rId2399" Target="javascript:;" Type="http://schemas.openxmlformats.org/officeDocument/2006/relationships/hyperlink" TargetMode="External"></Relationship><Relationship Id="rId2400" Target="http://www.apureshop.com" Type="http://schemas.openxmlformats.org/officeDocument/2006/relationships/hyperlink" TargetMode="External"></Relationship><Relationship Id="rId2401" Target="http://www.becchettibal.com" Type="http://schemas.openxmlformats.org/officeDocument/2006/relationships/hyperlink" TargetMode="External"></Relationship><Relationship Id="rId2402" Target="http://www.schuurman.nl" Type="http://schemas.openxmlformats.org/officeDocument/2006/relationships/hyperlink" TargetMode="External"></Relationship><Relationship Id="rId2403" Target="mailto:mktg@mirvick.com" Type="http://schemas.openxmlformats.org/officeDocument/2006/relationships/hyperlink" TargetMode="External"></Relationship><Relationship Id="rId2404" Target="http://www.scan-co.dk" Type="http://schemas.openxmlformats.org/officeDocument/2006/relationships/hyperlink" TargetMode="External"></Relationship><Relationship Id="rId2405" Target="mailto:eurobuild@mailbg.com" Type="http://schemas.openxmlformats.org/officeDocument/2006/relationships/hyperlink" TargetMode="External"></Relationship><Relationship Id="rId2406" Target="http://www.internationalgift.in" Type="http://schemas.openxmlformats.org/officeDocument/2006/relationships/hyperlink" TargetMode="External"></Relationship><Relationship Id="rId2407" Target="javascript:;" Type="http://schemas.openxmlformats.org/officeDocument/2006/relationships/hyperlink" TargetMode="External"></Relationship><Relationship Id="rId2408" Target="javascript:;" Type="http://schemas.openxmlformats.org/officeDocument/2006/relationships/hyperlink" TargetMode="External"></Relationship><Relationship Id="rId2409" Target="http://www.kellomiehet.fi" Type="http://schemas.openxmlformats.org/officeDocument/2006/relationships/hyperlink" TargetMode="External"></Relationship><Relationship Id="rId2410" Target="http://www.spice.or.jp" Type="http://schemas.openxmlformats.org/officeDocument/2006/relationships/hyperlink" TargetMode="External"></Relationship><Relationship Id="rId2411" Target="javascript:;" Type="http://schemas.openxmlformats.org/officeDocument/2006/relationships/hyperlink" TargetMode="External"></Relationship><Relationship Id="rId2412" Target="mailto:amity88@public.fz.fj.cn" Type="http://schemas.openxmlformats.org/officeDocument/2006/relationships/hyperlink" TargetMode="External"></Relationship><Relationship Id="rId2413" Target="mailto:info@vandoornbv.nl" Type="http://schemas.openxmlformats.org/officeDocument/2006/relationships/hyperlink" TargetMode="External"></Relationship><Relationship Id="rId2414" Target="mailto:sodepm@sodepm.com" Type="http://schemas.openxmlformats.org/officeDocument/2006/relationships/hyperlink" TargetMode="External"></Relationship><Relationship Id="rId2415" Target="mailto:mycheng@e2oinc.com" Type="http://schemas.openxmlformats.org/officeDocument/2006/relationships/hyperlink" TargetMode="External"></Relationship><Relationship Id="rId2416" Target="http://www.sbtcindia.com" Type="http://schemas.openxmlformats.org/officeDocument/2006/relationships/hyperlink" TargetMode="External"></Relationship><Relationship Id="rId2417" Target="javascript:;" Type="http://schemas.openxmlformats.org/officeDocument/2006/relationships/hyperlink" TargetMode="External"></Relationship><Relationship Id="rId2418" Target="http://www.mccomassales.com" Type="http://schemas.openxmlformats.org/officeDocument/2006/relationships/hyperlink" TargetMode="External"></Relationship><Relationship Id="rId2419" Target="http://www.shoueigp.jp" Type="http://schemas.openxmlformats.org/officeDocument/2006/relationships/hyperlink" TargetMode="External"></Relationship><Relationship Id="rId2420" Target="javascript:;" Type="http://schemas.openxmlformats.org/officeDocument/2006/relationships/hyperlink" TargetMode="External"></Relationship><Relationship Id="rId2421" Target="javascript:;" Type="http://schemas.openxmlformats.org/officeDocument/2006/relationships/hyperlink" TargetMode="External"></Relationship><Relationship Id="rId2422" Target="http://www.home.ro" Type="http://schemas.openxmlformats.org/officeDocument/2006/relationships/hyperlink" TargetMode="External"></Relationship><Relationship Id="rId2423" Target="http://www.apureshop.com" Type="http://schemas.openxmlformats.org/officeDocument/2006/relationships/hyperlink" TargetMode="External"></Relationship><Relationship Id="rId2424" Target="javascript:;" Type="http://schemas.openxmlformats.org/officeDocument/2006/relationships/hyperlink" TargetMode="External"></Relationship><Relationship Id="rId2425" Target="http://www.proviro.net" Type="http://schemas.openxmlformats.org/officeDocument/2006/relationships/hyperlink" TargetMode="External"></Relationship><Relationship Id="rId2426" Target="mailto:manager@hksic.com" Type="http://schemas.openxmlformats.org/officeDocument/2006/relationships/hyperlink" TargetMode="External"></Relationship><Relationship Id="rId2427" Target="http://www.johnsonrose.ca" Type="http://schemas.openxmlformats.org/officeDocument/2006/relationships/hyperlink" TargetMode="External"></Relationship><Relationship Id="rId2428" Target="javascript:;" Type="http://schemas.openxmlformats.org/officeDocument/2006/relationships/hyperlink" TargetMode="External"></Relationship><Relationship Id="rId2429" Target="mailto:pobcoworld@hotmail.com" Type="http://schemas.openxmlformats.org/officeDocument/2006/relationships/hyperlink" TargetMode="External"></Relationship><Relationship Id="rId2430" Target="javascript:;" Type="http://schemas.openxmlformats.org/officeDocument/2006/relationships/hyperlink" TargetMode="External"></Relationship><Relationship Id="rId2431" Target="mailto:executime@smartchat.net.au" Type="http://schemas.openxmlformats.org/officeDocument/2006/relationships/hyperlink" TargetMode="External"></Relationship><Relationship Id="rId2432" Target="http://www.eurodib.com" Type="http://schemas.openxmlformats.org/officeDocument/2006/relationships/hyperlink" TargetMode="External"></Relationship><Relationship Id="rId2433" Target="javascript:;" Type="http://schemas.openxmlformats.org/officeDocument/2006/relationships/hyperlink" TargetMode="External"></Relationship><Relationship Id="rId2434" Target="http://www.inovatec.net" Type="http://schemas.openxmlformats.org/officeDocument/2006/relationships/hyperlink" TargetMode="External"></Relationship><Relationship Id="rId2435" Target="mailto:toeishoji@aol.com" Type="http://schemas.openxmlformats.org/officeDocument/2006/relationships/hyperlink" TargetMode="External"></Relationship><Relationship Id="rId2436" Target="mailto:artformjon@tri-isys.com" Type="http://schemas.openxmlformats.org/officeDocument/2006/relationships/hyperlink" TargetMode="External"></Relationship><Relationship Id="rId2437" Target="javascript:;" Type="http://schemas.openxmlformats.org/officeDocument/2006/relationships/hyperlink" TargetMode="External"></Relationship><Relationship Id="rId2438" Target="javascript:;" Type="http://schemas.openxmlformats.org/officeDocument/2006/relationships/hyperlink" TargetMode="External"></Relationship><Relationship Id="rId2439" Target="http://www.knivogaffel.no" Type="http://schemas.openxmlformats.org/officeDocument/2006/relationships/hyperlink" TargetMode="External"></Relationship><Relationship Id="rId2440" Target="mailto:helpdesk@thebodyshop.ca" Type="http://schemas.openxmlformats.org/officeDocument/2006/relationships/hyperlink" TargetMode="External"></Relationship><Relationship Id="rId2441" Target="javascript:;" Type="http://schemas.openxmlformats.org/officeDocument/2006/relationships/hyperlink" TargetMode="External"></Relationship><Relationship Id="rId2442" Target="mailto:claudema@iprimus.com.au" Type="http://schemas.openxmlformats.org/officeDocument/2006/relationships/hyperlink" TargetMode="External"></Relationship><Relationship Id="rId2443" Target="mailto:wayne@cheerful.com" Type="http://schemas.openxmlformats.org/officeDocument/2006/relationships/hyperlink" TargetMode="External"></Relationship><Relationship Id="rId2444" Target="javascript:;" Type="http://schemas.openxmlformats.org/officeDocument/2006/relationships/hyperlink" TargetMode="External"></Relationship><Relationship Id="rId2445" Target="http://www.daarbak.dk" Type="http://schemas.openxmlformats.org/officeDocument/2006/relationships/hyperlink" TargetMode="External"></Relationship><Relationship Id="rId2446" Target="http://www.ecoglo.us" Type="http://schemas.openxmlformats.org/officeDocument/2006/relationships/hyperlink" TargetMode="External"></Relationship><Relationship Id="rId2447" Target="http://www.inventorskorner.com" Type="http://schemas.openxmlformats.org/officeDocument/2006/relationships/hyperlink" TargetMode="External"></Relationship><Relationship Id="rId2448" Target="mailto:ankita_jbp@yahoo.com" Type="http://schemas.openxmlformats.org/officeDocument/2006/relationships/hyperlink" TargetMode="External"></Relationship><Relationship Id="rId2449" Target="javascript:;" Type="http://schemas.openxmlformats.org/officeDocument/2006/relationships/hyperlink" TargetMode="External"></Relationship><Relationship Id="rId2450" Target="http://www.bbl.com.pk" Type="http://schemas.openxmlformats.org/officeDocument/2006/relationships/hyperlink" TargetMode="External"></Relationship><Relationship Id="rId2451" Target="mailto:akg1@india.com" Type="http://schemas.openxmlformats.org/officeDocument/2006/relationships/hyperlink" TargetMode="External"></Relationship><Relationship Id="rId2452" Target="mailto:steve@contacto.co.uk" Type="http://schemas.openxmlformats.org/officeDocument/2006/relationships/hyperlink" TargetMode="External"></Relationship><Relationship Id="rId2453" Target="javascript:;" Type="http://schemas.openxmlformats.org/officeDocument/2006/relationships/hyperlink" TargetMode="External"></Relationship><Relationship Id="rId2454" Target="javascript:;" Type="http://schemas.openxmlformats.org/officeDocument/2006/relationships/hyperlink" TargetMode="External"></Relationship><Relationship Id="rId2455" Target="http://www.sessing.de" Type="http://schemas.openxmlformats.org/officeDocument/2006/relationships/hyperlink" TargetMode="External"></Relationship><Relationship Id="rId2456" Target="http://www.chefrandall.com" Type="http://schemas.openxmlformats.org/officeDocument/2006/relationships/hyperlink" TargetMode="External"></Relationship><Relationship Id="rId2457" Target="http://www.atlanticstorefixture.com" Type="http://schemas.openxmlformats.org/officeDocument/2006/relationships/hyperlink" TargetMode="External"></Relationship><Relationship Id="rId2458" Target="mailto:rosa563@mail.hongkong.com" Type="http://schemas.openxmlformats.org/officeDocument/2006/relationships/hyperlink" TargetMode="External"></Relationship><Relationship Id="rId2459" Target="mailto:estuardopassa@hotmail.com" Type="http://schemas.openxmlformats.org/officeDocument/2006/relationships/hyperlink" TargetMode="External"></Relationship><Relationship Id="rId2460" Target="javascript:;" Type="http://schemas.openxmlformats.org/officeDocument/2006/relationships/hyperlink" TargetMode="External"></Relationship><Relationship Id="rId2461" Target="http://www.cadware.com.my" Type="http://schemas.openxmlformats.org/officeDocument/2006/relationships/hyperlink" TargetMode="External"></Relationship><Relationship Id="rId2462" Target="javascript:;" Type="http://schemas.openxmlformats.org/officeDocument/2006/relationships/hyperlink" TargetMode="External"></Relationship><Relationship Id="rId2463" Target="javascript:;" Type="http://schemas.openxmlformats.org/officeDocument/2006/relationships/hyperlink" TargetMode="External"></Relationship><Relationship Id="rId2464" Target="http://www.giftsatprincess.com" Type="http://schemas.openxmlformats.org/officeDocument/2006/relationships/hyperlink" TargetMode="External"></Relationship><Relationship Id="rId2465" Target="http://www.modalserve.com" Type="http://schemas.openxmlformats.org/officeDocument/2006/relationships/hyperlink" TargetMode="External"></Relationship><Relationship Id="rId2466" Target="mailto:cerome@arlini.fr" Type="http://schemas.openxmlformats.org/officeDocument/2006/relationships/hyperlink" TargetMode="External"></Relationship><Relationship Id="rId2467" Target="http://www.pollux-group.com" Type="http://schemas.openxmlformats.org/officeDocument/2006/relationships/hyperlink" TargetMode="External"></Relationship><Relationship Id="rId2468" Target="javascript:;" Type="http://schemas.openxmlformats.org/officeDocument/2006/relationships/hyperlink" TargetMode="External"></Relationship><Relationship Id="rId2469" Target="javascript:;" Type="http://schemas.openxmlformats.org/officeDocument/2006/relationships/hyperlink" TargetMode="External"></Relationship><Relationship Id="rId2470" Target="javascript:;" Type="http://schemas.openxmlformats.org/officeDocument/2006/relationships/hyperlink" TargetMode="External"></Relationship><Relationship Id="rId2471" Target="mailto:info@serinc.com" Type="http://schemas.openxmlformats.org/officeDocument/2006/relationships/hyperlink" TargetMode="External"></Relationship><Relationship Id="rId2472" Target="mailto:m.vilallonga@hellades.com" Type="http://schemas.openxmlformats.org/officeDocument/2006/relationships/hyperlink" TargetMode="External"></Relationship><Relationship Id="rId2473" Target="javascript:;" Type="http://schemas.openxmlformats.org/officeDocument/2006/relationships/hyperlink" TargetMode="External"></Relationship><Relationship Id="rId2474" Target="javascript:;" Type="http://schemas.openxmlformats.org/officeDocument/2006/relationships/hyperlink" TargetMode="External"></Relationship><Relationship Id="rId2475" Target="javascript:;" Type="http://schemas.openxmlformats.org/officeDocument/2006/relationships/hyperlink" TargetMode="External"></Relationship><Relationship Id="rId2476" Target="javascript:;" Type="http://schemas.openxmlformats.org/officeDocument/2006/relationships/hyperlink" TargetMode="External"></Relationship><Relationship Id="rId2477" Target="mailto:cammy@pj2500.com" Type="http://schemas.openxmlformats.org/officeDocument/2006/relationships/hyperlink" TargetMode="External"></Relationship><Relationship Id="rId2478" Target="http://www.amefa.co.uk" Type="http://schemas.openxmlformats.org/officeDocument/2006/relationships/hyperlink" TargetMode="External"></Relationship><Relationship Id="rId2479" Target="javascript:;" Type="http://schemas.openxmlformats.org/officeDocument/2006/relationships/hyperlink" TargetMode="External"></Relationship><Relationship Id="rId2480" Target="javascript:;" Type="http://schemas.openxmlformats.org/officeDocument/2006/relationships/hyperlink" TargetMode="External"></Relationship><Relationship Id="rId2481" Target="javascript:;" Type="http://schemas.openxmlformats.org/officeDocument/2006/relationships/hyperlink" TargetMode="External"></Relationship><Relationship Id="rId2482" Target="http://www.arabcircle.net.sa" Type="http://schemas.openxmlformats.org/officeDocument/2006/relationships/hyperlink" TargetMode="External"></Relationship><Relationship Id="rId2483" Target="mailto:contacto@prinal.cl" Type="http://schemas.openxmlformats.org/officeDocument/2006/relationships/hyperlink" TargetMode="External"></Relationship><Relationship Id="rId2484" Target="javascript:;" Type="http://schemas.openxmlformats.org/officeDocument/2006/relationships/hyperlink" TargetMode="External"></Relationship><Relationship Id="rId2485" Target="mailto:shasaleh@yahoo.com" Type="http://schemas.openxmlformats.org/officeDocument/2006/relationships/hyperlink" TargetMode="External"></Relationship><Relationship Id="rId2486" Target="http://www.calormatic.com" Type="http://schemas.openxmlformats.org/officeDocument/2006/relationships/hyperlink" TargetMode="External"></Relationship><Relationship Id="rId2487" Target="mailto:boonco@pacific.net.sg" Type="http://schemas.openxmlformats.org/officeDocument/2006/relationships/hyperlink" TargetMode="External"></Relationship><Relationship Id="rId2488" Target="javascript:;" Type="http://schemas.openxmlformats.org/officeDocument/2006/relationships/hyperlink" TargetMode="External"></Relationship><Relationship Id="rId2489" Target="javascript:;" Type="http://schemas.openxmlformats.org/officeDocument/2006/relationships/hyperlink" TargetMode="External"></Relationship><Relationship Id="rId2490" Target="http://www.gruppoatma.it" Type="http://schemas.openxmlformats.org/officeDocument/2006/relationships/hyperlink" TargetMode="External"></Relationship><Relationship Id="rId2491" Target="mailto:barons@paradise.net.nz" Type="http://schemas.openxmlformats.org/officeDocument/2006/relationships/hyperlink" TargetMode="External"></Relationship><Relationship Id="rId2492" Target="http://www.hktarget.com" Type="http://schemas.openxmlformats.org/officeDocument/2006/relationships/hyperlink" TargetMode="External"></Relationship><Relationship Id="rId2493" Target="http://www.soler-palau.com" Type="http://schemas.openxmlformats.org/officeDocument/2006/relationships/hyperlink" TargetMode="External"></Relationship><Relationship Id="rId2494" Target="javascript:;" Type="http://schemas.openxmlformats.org/officeDocument/2006/relationships/hyperlink" TargetMode="External"></Relationship><Relationship Id="rId2495" Target="mailto:bobrudman@aol.com" Type="http://schemas.openxmlformats.org/officeDocument/2006/relationships/hyperlink" TargetMode="External"></Relationship><Relationship Id="rId2496" Target="javascript:;" Type="http://schemas.openxmlformats.org/officeDocument/2006/relationships/hyperlink" TargetMode="External"></Relationship><Relationship Id="rId2497" Target="javascript:;" Type="http://schemas.openxmlformats.org/officeDocument/2006/relationships/hyperlink" TargetMode="External"></Relationship><Relationship Id="rId2498" Target="mailto:apollo_adv@ctimail3.com" Type="http://schemas.openxmlformats.org/officeDocument/2006/relationships/hyperlink" TargetMode="External"></Relationship><Relationship Id="rId2499" Target="mailto:stefan.velthaus@emsa.de" Type="http://schemas.openxmlformats.org/officeDocument/2006/relationships/hyperlink" TargetMode="External"></Relationship><Relationship Id="rId2500" Target="javascript:;" Type="http://schemas.openxmlformats.org/officeDocument/2006/relationships/hyperlink" TargetMode="External"></Relationship><Relationship Id="rId2501" Target="mailto:adilcare@netvigator.com" Type="http://schemas.openxmlformats.org/officeDocument/2006/relationships/hyperlink" TargetMode="External"></Relationship><Relationship Id="rId2502" Target="javascript:;" Type="http://schemas.openxmlformats.org/officeDocument/2006/relationships/hyperlink" TargetMode="External"></Relationship><Relationship Id="rId2503" Target="http://www.icare.com.hk" Type="http://schemas.openxmlformats.org/officeDocument/2006/relationships/hyperlink" TargetMode="External"></Relationship><Relationship Id="rId2504" Target="http://www.americasfoodequipment.com" Type="http://schemas.openxmlformats.org/officeDocument/2006/relationships/hyperlink" TargetMode="External"></Relationship><Relationship Id="rId2505" Target="javascript:;" Type="http://schemas.openxmlformats.org/officeDocument/2006/relationships/hyperlink" TargetMode="External"></Relationship><Relationship Id="rId2506" Target="mailto:antony_kwee@yahoo.com" Type="http://schemas.openxmlformats.org/officeDocument/2006/relationships/hyperlink" TargetMode="External"></Relationship><Relationship Id="rId2507" Target="javascript:;" Type="http://schemas.openxmlformats.org/officeDocument/2006/relationships/hyperlink" TargetMode="External"></Relationship><Relationship Id="rId2508" Target="mailto:tsack@sackfields.com" Type="http://schemas.openxmlformats.org/officeDocument/2006/relationships/hyperlink" TargetMode="External"></Relationship><Relationship Id="rId2509" Target="http://www.ridder.net" Type="http://schemas.openxmlformats.org/officeDocument/2006/relationships/hyperlink" TargetMode="External"></Relationship><Relationship Id="rId2510" Target="mailto:daniel@procook.co.uk" Type="http://schemas.openxmlformats.org/officeDocument/2006/relationships/hyperlink" TargetMode="External"></Relationship><Relationship Id="rId2511" Target="javascript:;" Type="http://schemas.openxmlformats.org/officeDocument/2006/relationships/hyperlink" TargetMode="External"></Relationship><Relationship Id="rId2512" Target="mailto:lk53929@netvigator.com" Type="http://schemas.openxmlformats.org/officeDocument/2006/relationships/hyperlink" TargetMode="External"></Relationship><Relationship Id="rId2513" Target="mailto:eiderindia@yahoo.com" Type="http://schemas.openxmlformats.org/officeDocument/2006/relationships/hyperlink" TargetMode="External"></Relationship><Relationship Id="rId2514" Target="http://www.cameron-robb.co.uk" Type="http://schemas.openxmlformats.org/officeDocument/2006/relationships/hyperlink" TargetMode="External"></Relationship><Relationship Id="rId2515" Target="mailto:adatsang.im@lifung.com.hk" Type="http://schemas.openxmlformats.org/officeDocument/2006/relationships/hyperlink" TargetMode="External"></Relationship><Relationship Id="rId2516" Target="javascript:;" Type="http://schemas.openxmlformats.org/officeDocument/2006/relationships/hyperlink" TargetMode="External"></Relationship><Relationship Id="rId2517" Target="javascript:;" Type="http://schemas.openxmlformats.org/officeDocument/2006/relationships/hyperlink" TargetMode="External"></Relationship><Relationship Id="rId2518" Target="http://www.majoco.com" Type="http://schemas.openxmlformats.org/officeDocument/2006/relationships/hyperlink" TargetMode="External"></Relationship><Relationship Id="rId2519" Target="javascript:;" Type="http://schemas.openxmlformats.org/officeDocument/2006/relationships/hyperlink" TargetMode="External"></Relationship><Relationship Id="rId2520" Target="javascript:;" Type="http://schemas.openxmlformats.org/officeDocument/2006/relationships/hyperlink" TargetMode="External"></Relationship><Relationship Id="rId2521" Target="javascript:;" Type="http://schemas.openxmlformats.org/officeDocument/2006/relationships/hyperlink" TargetMode="External"></Relationship><Relationship Id="rId2522" Target="mailto:hanul-99@orgio.net" Type="http://schemas.openxmlformats.org/officeDocument/2006/relationships/hyperlink" TargetMode="External"></Relationship><Relationship Id="rId2523" Target="javascript:;" Type="http://schemas.openxmlformats.org/officeDocument/2006/relationships/hyperlink" TargetMode="External"></Relationship><Relationship Id="rId2524" Target="http://www.cosmic.co.uk" Type="http://schemas.openxmlformats.org/officeDocument/2006/relationships/hyperlink" TargetMode="External"></Relationship><Relationship Id="rId2525" Target="mailto:forumint@mweb.co" Type="http://schemas.openxmlformats.org/officeDocument/2006/relationships/hyperlink" TargetMode="External"></Relationship><Relationship Id="rId2526" Target="mailto:tecnoform@tecnoform.es" Type="http://schemas.openxmlformats.org/officeDocument/2006/relationships/hyperlink" TargetMode="External"></Relationship><Relationship Id="rId2527" Target="javascript:;" Type="http://schemas.openxmlformats.org/officeDocument/2006/relationships/hyperlink" TargetMode="External"></Relationship><Relationship Id="rId2528" Target="http://www.giftway.com" Type="http://schemas.openxmlformats.org/officeDocument/2006/relationships/hyperlink" TargetMode="External"></Relationship><Relationship Id="rId2529" Target="mailto:contact@chirag-imp.com" Type="http://schemas.openxmlformats.org/officeDocument/2006/relationships/hyperlink" TargetMode="External"></Relationship><Relationship Id="rId2530" Target="javascript:;" Type="http://schemas.openxmlformats.org/officeDocument/2006/relationships/hyperlink" TargetMode="External"></Relationship><Relationship Id="rId2531" Target="javascript:;" Type="http://schemas.openxmlformats.org/officeDocument/2006/relationships/hyperlink" TargetMode="External"></Relationship><Relationship Id="rId2532" Target="mailto:gsource@pacific.net.ph" Type="http://schemas.openxmlformats.org/officeDocument/2006/relationships/hyperlink" TargetMode="External"></Relationship><Relationship Id="rId2533" Target="http://www.sharp.net.au" Type="http://schemas.openxmlformats.org/officeDocument/2006/relationships/hyperlink" TargetMode="External"></Relationship><Relationship Id="rId2534" Target="javascript:;" Type="http://schemas.openxmlformats.org/officeDocument/2006/relationships/hyperlink" TargetMode="External"></Relationship><Relationship Id="rId2535" Target="javascript:;" Type="http://schemas.openxmlformats.org/officeDocument/2006/relationships/hyperlink" TargetMode="External"></Relationship><Relationship Id="rId2536" Target="javascript:;" Type="http://schemas.openxmlformats.org/officeDocument/2006/relationships/hyperlink" TargetMode="External"></Relationship><Relationship Id="rId2537" Target="javascript:;" Type="http://schemas.openxmlformats.org/officeDocument/2006/relationships/hyperlink" TargetMode="External"></Relationship><Relationship Id="rId2538" Target="mailto:ang_tonio@yahoo.com.sg" Type="http://schemas.openxmlformats.org/officeDocument/2006/relationships/hyperlink" TargetMode="External"></Relationship><Relationship Id="rId2539" Target="mailto:jmu@jmu.dk" Type="http://schemas.openxmlformats.org/officeDocument/2006/relationships/hyperlink" TargetMode="External"></Relationship><Relationship Id="rId2540" Target="javascript:;" Type="http://schemas.openxmlformats.org/officeDocument/2006/relationships/hyperlink" TargetMode="External"></Relationship><Relationship Id="rId2541" Target="javascript:;" Type="http://schemas.openxmlformats.org/officeDocument/2006/relationships/hyperlink" TargetMode="External"></Relationship><Relationship Id="rId2542" Target="javascript:;" Type="http://schemas.openxmlformats.org/officeDocument/2006/relationships/hyperlink" TargetMode="External"></Relationship><Relationship Id="rId2543" Target="http://www.itckwt.com" Type="http://schemas.openxmlformats.org/officeDocument/2006/relationships/hyperlink" TargetMode="External"></Relationship><Relationship Id="rId2544" Target="mailto:aspeno@manquehue.net" Type="http://schemas.openxmlformats.org/officeDocument/2006/relationships/hyperlink" TargetMode="External"></Relationship><Relationship Id="rId2545" Target="javascript:;" Type="http://schemas.openxmlformats.org/officeDocument/2006/relationships/hyperlink" TargetMode="External"></Relationship><Relationship Id="rId2546" Target="javascript:;" Type="http://schemas.openxmlformats.org/officeDocument/2006/relationships/hyperlink" TargetMode="External"></Relationship><Relationship Id="rId2547" Target="mailto:acehk@acemk.com.hk" Type="http://schemas.openxmlformats.org/officeDocument/2006/relationships/hyperlink" TargetMode="External"></Relationship><Relationship Id="rId2548" Target="mailto:caron@nuset.com" Type="http://schemas.openxmlformats.org/officeDocument/2006/relationships/hyperlink" TargetMode="External"></Relationship><Relationship Id="rId2549" Target="http://www.imonge.com" Type="http://schemas.openxmlformats.org/officeDocument/2006/relationships/hyperlink" TargetMode="External"></Relationship><Relationship Id="rId2550" Target="mailto:alam@asiacomb.com.hk" Type="http://schemas.openxmlformats.org/officeDocument/2006/relationships/hyperlink" TargetMode="External"></Relationship><Relationship Id="rId2551" Target="javascript:;" Type="http://schemas.openxmlformats.org/officeDocument/2006/relationships/hyperlink" TargetMode="External"></Relationship><Relationship Id="rId2552" Target="javascript:;" Type="http://schemas.openxmlformats.org/officeDocument/2006/relationships/hyperlink" TargetMode="External"></Relationship><Relationship Id="rId2553" Target="javascript:;" Type="http://schemas.openxmlformats.org/officeDocument/2006/relationships/hyperlink" TargetMode="External"></Relationship><Relationship Id="rId2554" Target="javascript:;" Type="http://schemas.openxmlformats.org/officeDocument/2006/relationships/hyperlink" TargetMode="External"></Relationship><Relationship Id="rId2555" Target="javascript:;" Type="http://schemas.openxmlformats.org/officeDocument/2006/relationships/hyperlink" TargetMode="External"></Relationship><Relationship Id="rId2556" Target="javascript:;" Type="http://schemas.openxmlformats.org/officeDocument/2006/relationships/hyperlink" TargetMode="External"></Relationship><Relationship Id="rId2557" Target="javascript:;" Type="http://schemas.openxmlformats.org/officeDocument/2006/relationships/hyperlink" TargetMode="External"></Relationship><Relationship Id="rId2558" Target="mailto:rezek2001@hotmail.com" Type="http://schemas.openxmlformats.org/officeDocument/2006/relationships/hyperlink" TargetMode="External"></Relationship><Relationship Id="rId2559" Target="javascript:;" Type="http://schemas.openxmlformats.org/officeDocument/2006/relationships/hyperlink" TargetMode="External"></Relationship><Relationship Id="rId2560" Target="mailto:jimmy987@chol.com" Type="http://schemas.openxmlformats.org/officeDocument/2006/relationships/hyperlink" TargetMode="External"></Relationship><Relationship Id="rId2561" Target="javascript:;" Type="http://schemas.openxmlformats.org/officeDocument/2006/relationships/hyperlink" TargetMode="External"></Relationship><Relationship Id="rId2562" Target="javascript:;" Type="http://schemas.openxmlformats.org/officeDocument/2006/relationships/hyperlink" TargetMode="External"></Relationship><Relationship Id="rId2563" Target="javascript:;" Type="http://schemas.openxmlformats.org/officeDocument/2006/relationships/hyperlink" TargetMode="External"></Relationship><Relationship Id="rId2564" Target="mailto:lisa@revoace.com" Type="http://schemas.openxmlformats.org/officeDocument/2006/relationships/hyperlink" TargetMode="External"></Relationship><Relationship Id="rId2565" Target="javascript:;" Type="http://schemas.openxmlformats.org/officeDocument/2006/relationships/hyperlink" TargetMode="External"></Relationship><Relationship Id="rId2566" Target="mailto:www.karazuon@yahoo.com" Type="http://schemas.openxmlformats.org/officeDocument/2006/relationships/hyperlink" TargetMode="External"></Relationship><Relationship Id="rId2567" Target="javascript:;" Type="http://schemas.openxmlformats.org/officeDocument/2006/relationships/hyperlink" TargetMode="External"></Relationship><Relationship Id="rId2568" Target="mailto:enquiries@dse.co.nz" Type="http://schemas.openxmlformats.org/officeDocument/2006/relationships/hyperlink" TargetMode="External"></Relationship><Relationship Id="rId2569" Target="http://www.fireco.com" Type="http://schemas.openxmlformats.org/officeDocument/2006/relationships/hyperlink" TargetMode="External"></Relationship><Relationship Id="rId2570" Target="javascript:;" Type="http://schemas.openxmlformats.org/officeDocument/2006/relationships/hyperlink" TargetMode="External"></Relationship><Relationship Id="rId2571" Target="http://www.growellcoebaystores.com" Type="http://schemas.openxmlformats.org/officeDocument/2006/relationships/hyperlink" TargetMode="External"></Relationship><Relationship Id="rId2572" Target="javascript:;" Type="http://schemas.openxmlformats.org/officeDocument/2006/relationships/hyperlink" TargetMode="External"></Relationship><Relationship Id="rId2573" Target="mailto:ifsalex@hotmail.com" Type="http://schemas.openxmlformats.org/officeDocument/2006/relationships/hyperlink" TargetMode="External"></Relationship><Relationship Id="rId2574" Target="http://www.ulfto.se" Type="http://schemas.openxmlformats.org/officeDocument/2006/relationships/hyperlink" TargetMode="External"></Relationship><Relationship Id="rId2575" Target="javascript:;" Type="http://schemas.openxmlformats.org/officeDocument/2006/relationships/hyperlink" TargetMode="External"></Relationship><Relationship Id="rId2576" Target="javascript:;" Type="http://schemas.openxmlformats.org/officeDocument/2006/relationships/hyperlink" TargetMode="External"></Relationship><Relationship Id="rId2577" Target="javascript:;" Type="http://schemas.openxmlformats.org/officeDocument/2006/relationships/hyperlink" TargetMode="External"></Relationship><Relationship Id="rId2578" Target="http://www.reels.be" Type="http://schemas.openxmlformats.org/officeDocument/2006/relationships/hyperlink" TargetMode="External"></Relationship><Relationship Id="rId2579" Target="javascript:;" Type="http://schemas.openxmlformats.org/officeDocument/2006/relationships/hyperlink" TargetMode="External"></Relationship><Relationship Id="rId2580" Target="mailto:enrique@globalbeauty.com.br" Type="http://schemas.openxmlformats.org/officeDocument/2006/relationships/hyperlink" TargetMode="External"></Relationship><Relationship Id="rId2581" Target="http://www.ellisconsultancy.co.uk" Type="http://schemas.openxmlformats.org/officeDocument/2006/relationships/hyperlink" TargetMode="External"></Relationship><Relationship Id="rId2582" Target="javascript:;" Type="http://schemas.openxmlformats.org/officeDocument/2006/relationships/hyperlink" TargetMode="External"></Relationship><Relationship Id="rId2583" Target="javascript:;" Type="http://schemas.openxmlformats.org/officeDocument/2006/relationships/hyperlink" TargetMode="External"></Relationship><Relationship Id="rId2584" Target="mailto:ed.grass@fleetwood.com" Type="http://schemas.openxmlformats.org/officeDocument/2006/relationships/hyperlink" TargetMode="External"></Relationship><Relationship Id="rId2585" Target="mailto:odense@dph-trading.dk" Type="http://schemas.openxmlformats.org/officeDocument/2006/relationships/hyperlink" TargetMode="External"></Relationship><Relationship Id="rId2586" Target="javascript:;" Type="http://schemas.openxmlformats.org/officeDocument/2006/relationships/hyperlink" TargetMode="External"></Relationship><Relationship Id="rId2587" Target="http://www.silviocolombo.it" Type="http://schemas.openxmlformats.org/officeDocument/2006/relationships/hyperlink" TargetMode="External"></Relationship><Relationship Id="rId2588" Target="http://www.panballoon.com" Type="http://schemas.openxmlformats.org/officeDocument/2006/relationships/hyperlink" TargetMode="External"></Relationship><Relationship Id="rId2589" Target="javascript:;" Type="http://schemas.openxmlformats.org/officeDocument/2006/relationships/hyperlink" TargetMode="External"></Relationship><Relationship Id="rId2590" Target="http://www.ttnet.net" Type="http://schemas.openxmlformats.org/officeDocument/2006/relationships/hyperlink" TargetMode="External"></Relationship><Relationship Id="rId2591" Target="http://www.aiso.com" Type="http://schemas.openxmlformats.org/officeDocument/2006/relationships/hyperlink" TargetMode="External"></Relationship><Relationship Id="rId2592" Target="http://www.roberts-metpack.co.uk" Type="http://schemas.openxmlformats.org/officeDocument/2006/relationships/hyperlink" TargetMode="External"></Relationship><Relationship Id="rId2593" Target="mailto:ste.elipro@wanadoo.fr" Type="http://schemas.openxmlformats.org/officeDocument/2006/relationships/hyperlink" TargetMode="External"></Relationship><Relationship Id="rId2594" Target="javascript:;" Type="http://schemas.openxmlformats.org/officeDocument/2006/relationships/hyperlink" TargetMode="External"></Relationship><Relationship Id="rId2595" Target="http://www.damilrain.com.au" Type="http://schemas.openxmlformats.org/officeDocument/2006/relationships/hyperlink" TargetMode="External"></Relationship><Relationship Id="rId2596" Target="javascript:;" Type="http://schemas.openxmlformats.org/officeDocument/2006/relationships/hyperlink" TargetMode="External"></Relationship><Relationship Id="rId2597" Target="mailto:jurrysingh@yahoo.com" Type="http://schemas.openxmlformats.org/officeDocument/2006/relationships/hyperlink" TargetMode="External"></Relationship><Relationship Id="rId2598" Target="http://www.datzer.de" Type="http://schemas.openxmlformats.org/officeDocument/2006/relationships/hyperlink" TargetMode="External"></Relationship><Relationship Id="rId2599" Target="javascript:;" Type="http://schemas.openxmlformats.org/officeDocument/2006/relationships/hyperlink" TargetMode="External"></Relationship><Relationship Id="rId2600" Target="javascript:;" Type="http://schemas.openxmlformats.org/officeDocument/2006/relationships/hyperlink" TargetMode="External"></Relationship><Relationship Id="rId2601" Target="mailto:eliteeii@aol.com" Type="http://schemas.openxmlformats.org/officeDocument/2006/relationships/hyperlink" TargetMode="External"></Relationship><Relationship Id="rId2602" Target="mailto:ajmerap@ajmerawire.com" Type="http://schemas.openxmlformats.org/officeDocument/2006/relationships/hyperlink" TargetMode="External"></Relationship><Relationship Id="rId2603" Target="javascript:;" Type="http://schemas.openxmlformats.org/officeDocument/2006/relationships/hyperlink" TargetMode="External"></Relationship><Relationship Id="rId2604" Target="mailto:nobufumi_mizuhara@atgc.co" Type="http://schemas.openxmlformats.org/officeDocument/2006/relationships/hyperlink" TargetMode="External"></Relationship><Relationship Id="rId2605" Target="mailto:hoyfong@ihug.co.nz" Type="http://schemas.openxmlformats.org/officeDocument/2006/relationships/hyperlink" TargetMode="External"></Relationship><Relationship Id="rId2606" Target="mailto:bvba.picard@ping.be" Type="http://schemas.openxmlformats.org/officeDocument/2006/relationships/hyperlink" TargetMode="External"></Relationship><Relationship Id="rId2607" Target="javascript:;" Type="http://schemas.openxmlformats.org/officeDocument/2006/relationships/hyperlink" TargetMode="External"></Relationship><Relationship Id="rId2608" Target="http://www.lse.ac.uk" Type="http://schemas.openxmlformats.org/officeDocument/2006/relationships/hyperlink" TargetMode="External"></Relationship><Relationship Id="rId2609" Target="http://www.foreignimpex.com" Type="http://schemas.openxmlformats.org/officeDocument/2006/relationships/hyperlink" TargetMode="External"></Relationship><Relationship Id="rId2610" Target="http://www.henrygross.co.uk" Type="http://schemas.openxmlformats.org/officeDocument/2006/relationships/hyperlink" TargetMode="External"></Relationship><Relationship Id="rId2611" Target="mailto:papperssnabben@papperssnabben.se" Type="http://schemas.openxmlformats.org/officeDocument/2006/relationships/hyperlink" TargetMode="External"></Relationship><Relationship Id="rId2612" Target="http://www.reacjapan.com" Type="http://schemas.openxmlformats.org/officeDocument/2006/relationships/hyperlink" TargetMode="External"></Relationship><Relationship Id="rId2613" Target="http://www.integrate.com.hk" Type="http://schemas.openxmlformats.org/officeDocument/2006/relationships/hyperlink" TargetMode="External"></Relationship><Relationship Id="rId2614" Target="mailto:shanechow01@yahoo.com" Type="http://schemas.openxmlformats.org/officeDocument/2006/relationships/hyperlink" TargetMode="External"></Relationship><Relationship Id="rId2615" Target="mailto:info@hunghing.com" Type="http://schemas.openxmlformats.org/officeDocument/2006/relationships/hyperlink" TargetMode="External"></Relationship><Relationship Id="rId2616" Target="javascript:;" Type="http://schemas.openxmlformats.org/officeDocument/2006/relationships/hyperlink" TargetMode="External"></Relationship><Relationship Id="rId2617" Target="mailto:aswa@sotelgui.net" Type="http://schemas.openxmlformats.org/officeDocument/2006/relationships/hyperlink" TargetMode="External"></Relationship><Relationship Id="rId2618" Target="http://www.sunflowerpkg.com" Type="http://schemas.openxmlformats.org/officeDocument/2006/relationships/hyperlink" TargetMode="External"></Relationship><Relationship Id="rId2619" Target="javascript:;" Type="http://schemas.openxmlformats.org/officeDocument/2006/relationships/hyperlink" TargetMode="External"></Relationship><Relationship Id="rId2620" Target="javascript:;" Type="http://schemas.openxmlformats.org/officeDocument/2006/relationships/hyperlink" TargetMode="External"></Relationship><Relationship Id="rId2621" Target="javascript:;" Type="http://schemas.openxmlformats.org/officeDocument/2006/relationships/hyperlink" TargetMode="External"></Relationship><Relationship Id="rId2622" Target="javascript:;" Type="http://schemas.openxmlformats.org/officeDocument/2006/relationships/hyperlink" TargetMode="External"></Relationship><Relationship Id="rId2623" Target="http://www.bardenhewer.de" Type="http://schemas.openxmlformats.org/officeDocument/2006/relationships/hyperlink" TargetMode="External"></Relationship><Relationship Id="rId2624" Target="javascript:;" Type="http://schemas.openxmlformats.org/officeDocument/2006/relationships/hyperlink" TargetMode="External"></Relationship><Relationship Id="rId2625" Target="javascript:;" Type="http://schemas.openxmlformats.org/officeDocument/2006/relationships/hyperlink" TargetMode="External"></Relationship><Relationship Id="rId2626" Target="mailto:info@trabert-fulda.de" Type="http://schemas.openxmlformats.org/officeDocument/2006/relationships/hyperlink" TargetMode="External"></Relationship><Relationship Id="rId2627" Target="javascript:;" Type="http://schemas.openxmlformats.org/officeDocument/2006/relationships/hyperlink" TargetMode="External"></Relationship><Relationship Id="rId2628" Target="mailto:hnung@agrinational.com.au" Type="http://schemas.openxmlformats.org/officeDocument/2006/relationships/hyperlink" TargetMode="External"></Relationship><Relationship Id="rId2629" Target="http://www.papperssnabben.se" Type="http://schemas.openxmlformats.org/officeDocument/2006/relationships/hyperlink" TargetMode="External"></Relationship><Relationship Id="rId2630" Target="mailto:bangyoun@empal.com" Type="http://schemas.openxmlformats.org/officeDocument/2006/relationships/hyperlink" TargetMode="External"></Relationship><Relationship Id="rId2631" Target="mailto:abdulkarim_munshi@sol.net.sa" Type="http://schemas.openxmlformats.org/officeDocument/2006/relationships/hyperlink" TargetMode="External"></Relationship><Relationship Id="rId2632" Target="mailto:sales@harrisonandsons.co.uk" Type="http://schemas.openxmlformats.org/officeDocument/2006/relationships/hyperlink" TargetMode="External"></Relationship><Relationship Id="rId2633" Target="javascript:;" Type="http://schemas.openxmlformats.org/officeDocument/2006/relationships/hyperlink" TargetMode="External"></Relationship><Relationship Id="rId2634" Target="http://www.ottoasia.com" Type="http://schemas.openxmlformats.org/officeDocument/2006/relationships/hyperlink" TargetMode="External"></Relationship><Relationship Id="rId2635" Target="http://www.lancome.com" Type="http://schemas.openxmlformats.org/officeDocument/2006/relationships/hyperlink" TargetMode="External"></Relationship><Relationship Id="rId2636" Target="mailto:tahhan@live.com" Type="http://schemas.openxmlformats.org/officeDocument/2006/relationships/hyperlink" TargetMode="External"></Relationship><Relationship Id="rId2637" Target="mailto:einar@enevoldsen.no" Type="http://schemas.openxmlformats.org/officeDocument/2006/relationships/hyperlink" TargetMode="External"></Relationship><Relationship Id="rId2638" Target="javascript:;" Type="http://schemas.openxmlformats.org/officeDocument/2006/relationships/hyperlink" TargetMode="External"></Relationship><Relationship Id="rId2639" Target="mailto:sm-tabatabaei2003@yahoo.com" Type="http://schemas.openxmlformats.org/officeDocument/2006/relationships/hyperlink" TargetMode="External"></Relationship><Relationship Id="rId2640" Target="mailto:sadra_gtco@yahoo.com" Type="http://schemas.openxmlformats.org/officeDocument/2006/relationships/hyperlink" TargetMode="External"></Relationship><Relationship Id="rId2641" Target="http://www.ozone-india.com" Type="http://schemas.openxmlformats.org/officeDocument/2006/relationships/hyperlink" TargetMode="External"></Relationship><Relationship Id="rId2642" Target="http://www.reximinternational.com" Type="http://schemas.openxmlformats.org/officeDocument/2006/relationships/hyperlink" TargetMode="External"></Relationship><Relationship Id="rId2643" Target="javascript:;" Type="http://schemas.openxmlformats.org/officeDocument/2006/relationships/hyperlink" TargetMode="External"></Relationship><Relationship Id="rId2644" Target="mailto:mb111067@aol.com" Type="http://schemas.openxmlformats.org/officeDocument/2006/relationships/hyperlink" TargetMode="External"></Relationship><Relationship Id="rId2645" Target="javascript:;" Type="http://schemas.openxmlformats.org/officeDocument/2006/relationships/hyperlink" TargetMode="External"></Relationship><Relationship Id="rId2646" Target="javascript:;" Type="http://schemas.openxmlformats.org/officeDocument/2006/relationships/hyperlink" TargetMode="External"></Relationship><Relationship Id="rId2647" Target="javascript:;" Type="http://schemas.openxmlformats.org/officeDocument/2006/relationships/hyperlink" TargetMode="External"></Relationship><Relationship Id="rId2648" Target="http://www.mueller-safe.de" Type="http://schemas.openxmlformats.org/officeDocument/2006/relationships/hyperlink" TargetMode="External"></Relationship><Relationship Id="rId2649" Target="javascript:;" Type="http://schemas.openxmlformats.org/officeDocument/2006/relationships/hyperlink" TargetMode="External"></Relationship><Relationship Id="rId2650" Target="mailto:rajchugh@aatrading20.com" Type="http://schemas.openxmlformats.org/officeDocument/2006/relationships/hyperlink" TargetMode="External"></Relationship><Relationship Id="rId2651" Target="http://www.brassworksinc.com" Type="http://schemas.openxmlformats.org/officeDocument/2006/relationships/hyperlink" TargetMode="External"></Relationship><Relationship Id="rId2652" Target="http://www.teckhoe.com.sg" Type="http://schemas.openxmlformats.org/officeDocument/2006/relationships/hyperlink" TargetMode="External"></Relationship><Relationship Id="rId2653" Target="javascript:;" Type="http://schemas.openxmlformats.org/officeDocument/2006/relationships/hyperlink" TargetMode="External"></Relationship><Relationship Id="rId2654" Target="mailto:bdintlhk@yahoo.com.cn" Type="http://schemas.openxmlformats.org/officeDocument/2006/relationships/hyperlink" TargetMode="External"></Relationship><Relationship Id="rId2655" Target="http://www.alancargo.co.ru" Type="http://schemas.openxmlformats.org/officeDocument/2006/relationships/hyperlink" TargetMode="External"></Relationship><Relationship Id="rId2656" Target="http://www.secaneta.com" Type="http://schemas.openxmlformats.org/officeDocument/2006/relationships/hyperlink" TargetMode="External"></Relationship><Relationship Id="rId2657" Target="http://www.hihostels.ca" Type="http://schemas.openxmlformats.org/officeDocument/2006/relationships/hyperlink" TargetMode="External"></Relationship><Relationship Id="rId2658" Target="javascript:;" Type="http://schemas.openxmlformats.org/officeDocument/2006/relationships/hyperlink" TargetMode="External"></Relationship><Relationship Id="rId2659" Target="http://www.pacific.net.au" Type="http://schemas.openxmlformats.org/officeDocument/2006/relationships/hyperlink" TargetMode="External"></Relationship><Relationship Id="rId2660" Target="mailto:budgetprofile@yahoo.com" Type="http://schemas.openxmlformats.org/officeDocument/2006/relationships/hyperlink" TargetMode="External"></Relationship><Relationship Id="rId2661" Target="mailto:kwliu888@netvigator.com" Type="http://schemas.openxmlformats.org/officeDocument/2006/relationships/hyperlink" TargetMode="External"></Relationship><Relationship Id="rId2662" Target="javascript:;" Type="http://schemas.openxmlformats.org/officeDocument/2006/relationships/hyperlink" TargetMode="External"></Relationship><Relationship Id="rId2663" Target="javascript:;" Type="http://schemas.openxmlformats.org/officeDocument/2006/relationships/hyperlink" TargetMode="External"></Relationship><Relationship Id="rId2664" Target="mailto:hakan@koseogullari.com.tr" Type="http://schemas.openxmlformats.org/officeDocument/2006/relationships/hyperlink" TargetMode="External"></Relationship><Relationship Id="rId2665" Target="javascript:;" Type="http://schemas.openxmlformats.org/officeDocument/2006/relationships/hyperlink" TargetMode="External"></Relationship><Relationship Id="rId2666" Target="mailto:b.g.t@online.be" Type="http://schemas.openxmlformats.org/officeDocument/2006/relationships/hyperlink" TargetMode="External"></Relationship><Relationship Id="rId2667" Target="mailto:knut@knivogaffel.no" Type="http://schemas.openxmlformats.org/officeDocument/2006/relationships/hyperlink" TargetMode="External"></Relationship><Relationship Id="rId2668" Target="http://www.amigo-group.ru" Type="http://schemas.openxmlformats.org/officeDocument/2006/relationships/hyperlink" TargetMode="External"></Relationship><Relationship Id="rId2669" Target="http://www.americanlinens.com" Type="http://schemas.openxmlformats.org/officeDocument/2006/relationships/hyperlink" TargetMode="External"></Relationship><Relationship Id="rId2670" Target="mailto:peter@sunpacific.com.au" Type="http://schemas.openxmlformats.org/officeDocument/2006/relationships/hyperlink" TargetMode="External"></Relationship><Relationship Id="rId2671" Target="javascript:;" Type="http://schemas.openxmlformats.org/officeDocument/2006/relationships/hyperlink" TargetMode="External"></Relationship><Relationship Id="rId2672" Target="http://www.geos-corp.com" Type="http://schemas.openxmlformats.org/officeDocument/2006/relationships/hyperlink" TargetMode="External"></Relationship><Relationship Id="rId2673" Target="http://www.uniglobemandtravel.com" Type="http://schemas.openxmlformats.org/officeDocument/2006/relationships/hyperlink" TargetMode="External"></Relationship><Relationship Id="rId2674" Target="mailto:drterrance@hotmail.com" Type="http://schemas.openxmlformats.org/officeDocument/2006/relationships/hyperlink" TargetMode="External"></Relationship><Relationship Id="rId2675" Target="mailto:aroben2000@isbank.net.tr" Type="http://schemas.openxmlformats.org/officeDocument/2006/relationships/hyperlink" TargetMode="External"></Relationship><Relationship Id="rId2676" Target="http://www.tse-group.com" Type="http://schemas.openxmlformats.org/officeDocument/2006/relationships/hyperlink" TargetMode="External"></Relationship><Relationship Id="rId2677" Target="http://www.chinesedumpling.com" Type="http://schemas.openxmlformats.org/officeDocument/2006/relationships/hyperlink" TargetMode="External"></Relationship><Relationship Id="rId2678" Target="http://www.isbank.net.tr" Type="http://schemas.openxmlformats.org/officeDocument/2006/relationships/hyperlink" TargetMode="External"></Relationship><Relationship Id="rId2679" Target="http://www.asl-supplies.co.uk" Type="http://schemas.openxmlformats.org/officeDocument/2006/relationships/hyperlink" TargetMode="External"></Relationship><Relationship Id="rId2680" Target="http://www.mokki.fi" Type="http://schemas.openxmlformats.org/officeDocument/2006/relationships/hyperlink" TargetMode="External"></Relationship><Relationship Id="rId2681" Target="mailto:info@urabi.com" Type="http://schemas.openxmlformats.org/officeDocument/2006/relationships/hyperlink" TargetMode="External"></Relationship><Relationship Id="rId2682" Target="http://www.aksarbenfixture.com" Type="http://schemas.openxmlformats.org/officeDocument/2006/relationships/hyperlink" TargetMode="External"></Relationship><Relationship Id="rId2683" Target="http://www.sunsolutionsusa.com" Type="http://schemas.openxmlformats.org/officeDocument/2006/relationships/hyperlink" TargetMode="External"></Relationship><Relationship Id="rId2684" Target="mailto:pw.harish@vsnl.com" Type="http://schemas.openxmlformats.org/officeDocument/2006/relationships/hyperlink" TargetMode="External"></Relationship><Relationship Id="rId2685" Target="javascript:;" Type="http://schemas.openxmlformats.org/officeDocument/2006/relationships/hyperlink" TargetMode="External"></Relationship><Relationship Id="rId2686" Target="javascript:;" Type="http://schemas.openxmlformats.org/officeDocument/2006/relationships/hyperlink" TargetMode="External"></Relationship><Relationship Id="rId2687" Target="mailto:dta@senet.com.au" Type="http://schemas.openxmlformats.org/officeDocument/2006/relationships/hyperlink" TargetMode="External"></Relationship><Relationship Id="rId2688" Target="javascript:;" Type="http://schemas.openxmlformats.org/officeDocument/2006/relationships/hyperlink" TargetMode="External"></Relationship><Relationship Id="rId2689" Target="http://www.exasia.net" Type="http://schemas.openxmlformats.org/officeDocument/2006/relationships/hyperlink" TargetMode="External"></Relationship><Relationship Id="rId2690" Target="http://www.henniguk.com" Type="http://schemas.openxmlformats.org/officeDocument/2006/relationships/hyperlink" TargetMode="External"></Relationship><Relationship Id="rId2691" Target="http://www.essenergy.com" Type="http://schemas.openxmlformats.org/officeDocument/2006/relationships/hyperlink" TargetMode="External"></Relationship><Relationship Id="rId2692" Target="javascript:;" Type="http://schemas.openxmlformats.org/officeDocument/2006/relationships/hyperlink" TargetMode="External"></Relationship><Relationship Id="rId2693" Target="mailto:luisa@smartra.biz.com.hk" Type="http://schemas.openxmlformats.org/officeDocument/2006/relationships/hyperlink" TargetMode="External"></Relationship><Relationship Id="rId2694" Target="javascript:;" Type="http://schemas.openxmlformats.org/officeDocument/2006/relationships/hyperlink" TargetMode="External"></Relationship><Relationship Id="rId2695" Target="mailto:echo@st-future.com" Type="http://schemas.openxmlformats.org/officeDocument/2006/relationships/hyperlink" TargetMode="External"></Relationship><Relationship Id="rId2696" Target="mailto:cpphk@netvigator.com" Type="http://schemas.openxmlformats.org/officeDocument/2006/relationships/hyperlink" TargetMode="External"></Relationship><Relationship Id="rId2697" Target="javascript:;" Type="http://schemas.openxmlformats.org/officeDocument/2006/relationships/hyperlink" TargetMode="External"></Relationship><Relationship Id="rId2698" Target="http://www.mudo.com.tr" Type="http://schemas.openxmlformats.org/officeDocument/2006/relationships/hyperlink" TargetMode="External"></Relationship><Relationship Id="rId2699" Target="http://www.kitek.no" Type="http://schemas.openxmlformats.org/officeDocument/2006/relationships/hyperlink" TargetMode="External"></Relationship><Relationship Id="rId2700" Target="javascript:;" Type="http://schemas.openxmlformats.org/officeDocument/2006/relationships/hyperlink" TargetMode="External"></Relationship><Relationship Id="rId2701" Target="mailto:bo.uk@pc.jaring.my" Type="http://schemas.openxmlformats.org/officeDocument/2006/relationships/hyperlink" TargetMode="External"></Relationship><Relationship Id="rId2702" Target="mailto:choudray786@hotmail.com" Type="http://schemas.openxmlformats.org/officeDocument/2006/relationships/hyperlink" TargetMode="External"></Relationship><Relationship Id="rId2703" Target="javascript:;" Type="http://schemas.openxmlformats.org/officeDocument/2006/relationships/hyperlink" TargetMode="External"></Relationship><Relationship Id="rId2704" Target="javascript:;" Type="http://schemas.openxmlformats.org/officeDocument/2006/relationships/hyperlink" TargetMode="External"></Relationship><Relationship Id="rId2705" Target="mailto:federica.franchi@schoenhuberfranchi.com" Type="http://schemas.openxmlformats.org/officeDocument/2006/relationships/hyperlink" TargetMode="External"></Relationship><Relationship Id="rId2706" Target="http://www.heavenly.com.au" Type="http://schemas.openxmlformats.org/officeDocument/2006/relationships/hyperlink" TargetMode="External"></Relationship><Relationship Id="rId2707" Target="mailto:yasu@planet-inter.co" Type="http://schemas.openxmlformats.org/officeDocument/2006/relationships/hyperlink" TargetMode="External"></Relationship><Relationship Id="rId2708" Target="http://www.koseogullari.com.tr" Type="http://schemas.openxmlformats.org/officeDocument/2006/relationships/hyperlink" TargetMode="External"></Relationship><Relationship Id="rId2709" Target="http://www.nylexpackaging.com.au" Type="http://schemas.openxmlformats.org/officeDocument/2006/relationships/hyperlink" TargetMode="External"></Relationship><Relationship Id="rId2710" Target="javascript:;" Type="http://schemas.openxmlformats.org/officeDocument/2006/relationships/hyperlink" TargetMode="External"></Relationship><Relationship Id="rId2711" Target="http://www.sabroe-stephensen.dk" Type="http://schemas.openxmlformats.org/officeDocument/2006/relationships/hyperlink" TargetMode="External"></Relationship><Relationship Id="rId2712" Target="mailto:jcornell@chlimited.com" Type="http://schemas.openxmlformats.org/officeDocument/2006/relationships/hyperlink" TargetMode="External"></Relationship><Relationship Id="rId2713" Target="javascript:;" Type="http://schemas.openxmlformats.org/officeDocument/2006/relationships/hyperlink" TargetMode="External"></Relationship><Relationship Id="rId2714" Target="mailto:stalad@stalad.nl" Type="http://schemas.openxmlformats.org/officeDocument/2006/relationships/hyperlink" TargetMode="External"></Relationship><Relationship Id="rId2715" Target="mailto:ab6t-smmt@asahi-net.or.jp" Type="http://schemas.openxmlformats.org/officeDocument/2006/relationships/hyperlink" TargetMode="External"></Relationship><Relationship Id="rId2716" Target="http://www.werkman.nl" Type="http://schemas.openxmlformats.org/officeDocument/2006/relationships/hyperlink" TargetMode="External"></Relationship><Relationship Id="rId2717" Target="http://www.translucenttb.com" Type="http://schemas.openxmlformats.org/officeDocument/2006/relationships/hyperlink" TargetMode="External"></Relationship><Relationship Id="rId2718" Target="http://www.eliteclassics.com" Type="http://schemas.openxmlformats.org/officeDocument/2006/relationships/hyperlink" TargetMode="External"></Relationship><Relationship Id="rId2719" Target="mailto:trades@vsnl.com" Type="http://schemas.openxmlformats.org/officeDocument/2006/relationships/hyperlink" TargetMode="External"></Relationship><Relationship Id="rId2720" Target="http://www.bradcokitchen.com" Type="http://schemas.openxmlformats.org/officeDocument/2006/relationships/hyperlink" TargetMode="External"></Relationship><Relationship Id="rId2721" Target="javascript:;" Type="http://schemas.openxmlformats.org/officeDocument/2006/relationships/hyperlink" TargetMode="External"></Relationship><Relationship Id="rId2722" Target="javascript:;" Type="http://schemas.openxmlformats.org/officeDocument/2006/relationships/hyperlink" TargetMode="External"></Relationship><Relationship Id="rId2723" Target="mailto:caowei@hengyuan.corp.com.hk" Type="http://schemas.openxmlformats.org/officeDocument/2006/relationships/hyperlink" TargetMode="External"></Relationship><Relationship Id="rId2724" Target="javascript:;" Type="http://schemas.openxmlformats.org/officeDocument/2006/relationships/hyperlink" TargetMode="External"></Relationship><Relationship Id="rId2725" Target="javascript:;" Type="http://schemas.openxmlformats.org/officeDocument/2006/relationships/hyperlink" TargetMode="External"></Relationship><Relationship Id="rId2726" Target="http://www.freedom.com.au" Type="http://schemas.openxmlformats.org/officeDocument/2006/relationships/hyperlink" TargetMode="External"></Relationship><Relationship Id="rId2727" Target="javascript:;" Type="http://schemas.openxmlformats.org/officeDocument/2006/relationships/hyperlink" TargetMode="External"></Relationship><Relationship Id="rId2728" Target="javascript:;" Type="http://schemas.openxmlformats.org/officeDocument/2006/relationships/hyperlink" TargetMode="External"></Relationship><Relationship Id="rId2729" Target="mailto:amiggo@pochta.ru" Type="http://schemas.openxmlformats.org/officeDocument/2006/relationships/hyperlink" TargetMode="External"></Relationship><Relationship Id="rId2730" Target="javascript:;" Type="http://schemas.openxmlformats.org/officeDocument/2006/relationships/hyperlink" TargetMode="External"></Relationship><Relationship Id="rId2731" Target="mailto:echristi@mercury-plastics.com" Type="http://schemas.openxmlformats.org/officeDocument/2006/relationships/hyperlink" TargetMode="External"></Relationship><Relationship Id="rId2732" Target="mailto:cosmepics@kimex.co" Type="http://schemas.openxmlformats.org/officeDocument/2006/relationships/hyperlink" TargetMode="External"></Relationship><Relationship Id="rId2733" Target="http://www.vandoornbv.nl" Type="http://schemas.openxmlformats.org/officeDocument/2006/relationships/hyperlink" TargetMode="External"></Relationship><Relationship Id="rId2734" Target="http://www.luckyerainternational.com" Type="http://schemas.openxmlformats.org/officeDocument/2006/relationships/hyperlink" TargetMode="External"></Relationship><Relationship Id="rId2735" Target="javascript:;" Type="http://schemas.openxmlformats.org/officeDocument/2006/relationships/hyperlink" TargetMode="External"></Relationship><Relationship Id="rId2736" Target="javascript:;" Type="http://schemas.openxmlformats.org/officeDocument/2006/relationships/hyperlink" TargetMode="External"></Relationship><Relationship Id="rId2737" Target="http://www.engholm.dk" Type="http://schemas.openxmlformats.org/officeDocument/2006/relationships/hyperlink" TargetMode="External"></Relationship><Relationship Id="rId2738" Target="mailto:jsingh@wxs.nl" Type="http://schemas.openxmlformats.org/officeDocument/2006/relationships/hyperlink" TargetMode="External"></Relationship><Relationship Id="rId2739" Target="javascript:;" Type="http://schemas.openxmlformats.org/officeDocument/2006/relationships/hyperlink" TargetMode="External"></Relationship><Relationship Id="rId2740" Target="http://www.norix.com" Type="http://schemas.openxmlformats.org/officeDocument/2006/relationships/hyperlink" TargetMode="External"></Relationship><Relationship Id="rId2741" Target="mailto:agsen@dps.centrin.net.id" Type="http://schemas.openxmlformats.org/officeDocument/2006/relationships/hyperlink" TargetMode="External"></Relationship><Relationship Id="rId2742" Target="javascript:;" Type="http://schemas.openxmlformats.org/officeDocument/2006/relationships/hyperlink" TargetMode="External"></Relationship><Relationship Id="rId2743" Target="http://www.marsh.net" Type="http://schemas.openxmlformats.org/officeDocument/2006/relationships/hyperlink" TargetMode="External"></Relationship><Relationship Id="rId2744" Target="mailto:apse.plastica@libero.it" Type="http://schemas.openxmlformats.org/officeDocument/2006/relationships/hyperlink" TargetMode="External"></Relationship><Relationship Id="rId2745" Target="http://www.ae-sewingmachines.com" Type="http://schemas.openxmlformats.org/officeDocument/2006/relationships/hyperlink" TargetMode="External"></Relationship><Relationship Id="rId2746" Target="javascript:;" Type="http://schemas.openxmlformats.org/officeDocument/2006/relationships/hyperlink" TargetMode="External"></Relationship><Relationship Id="rId2747" Target="mailto:alisonaua@yahoo.ca" Type="http://schemas.openxmlformats.org/officeDocument/2006/relationships/hyperlink" TargetMode="External"></Relationship><Relationship Id="rId2748" Target="http://www.gocontinuum.com" Type="http://schemas.openxmlformats.org/officeDocument/2006/relationships/hyperlink" TargetMode="External"></Relationship><Relationship Id="rId2749" Target="http://www.swartzco.com" Type="http://schemas.openxmlformats.org/officeDocument/2006/relationships/hyperlink" TargetMode="External"></Relationship><Relationship Id="rId2750" Target="http://www.dts.mg" Type="http://schemas.openxmlformats.org/officeDocument/2006/relationships/hyperlink" TargetMode="External"></Relationship><Relationship Id="rId2751" Target="http://www.colruyt.be" Type="http://schemas.openxmlformats.org/officeDocument/2006/relationships/hyperlink" TargetMode="External"></Relationship><Relationship Id="rId2752" Target="mailto:sales@van-kempen.nl" Type="http://schemas.openxmlformats.org/officeDocument/2006/relationships/hyperlink" TargetMode="External"></Relationship><Relationship Id="rId2753" Target="mailto:mota88@gmail.com" Type="http://schemas.openxmlformats.org/officeDocument/2006/relationships/hyperlink" TargetMode="External"></Relationship><Relationship Id="rId2754" Target="javascript:;" Type="http://schemas.openxmlformats.org/officeDocument/2006/relationships/hyperlink" TargetMode="External"></Relationship><Relationship Id="rId2755" Target="javascript:;" Type="http://schemas.openxmlformats.org/officeDocument/2006/relationships/hyperlink" TargetMode="External"></Relationship><Relationship Id="rId2756" Target="javascript:;" Type="http://schemas.openxmlformats.org/officeDocument/2006/relationships/hyperlink" TargetMode="External"></Relationship><Relationship Id="rId2757" Target="http://www.cs.com.uy" Type="http://schemas.openxmlformats.org/officeDocument/2006/relationships/hyperlink" TargetMode="External"></Relationship><Relationship Id="rId2758" Target="javascript:;" Type="http://schemas.openxmlformats.org/officeDocument/2006/relationships/hyperlink" TargetMode="External"></Relationship><Relationship Id="rId2759" Target="mailto:shirwyn@singnet.com.sg" Type="http://schemas.openxmlformats.org/officeDocument/2006/relationships/hyperlink" TargetMode="External"></Relationship><Relationship Id="rId2760" Target="http://www.post4.tele.dk" Type="http://schemas.openxmlformats.org/officeDocument/2006/relationships/hyperlink" TargetMode="External"></Relationship><Relationship Id="rId2761" Target="javascript:;" Type="http://schemas.openxmlformats.org/officeDocument/2006/relationships/hyperlink" TargetMode="External"></Relationship><Relationship Id="rId2762" Target="mailto:creative-collections@xtra.co.nz" Type="http://schemas.openxmlformats.org/officeDocument/2006/relationships/hyperlink" TargetMode="External"></Relationship><Relationship Id="rId2763" Target="http://www.gocontinuum.com" Type="http://schemas.openxmlformats.org/officeDocument/2006/relationships/hyperlink" TargetMode="External"></Relationship><Relationship Id="rId2764" Target="mailto:adriano.bandeira@mail.ptprime.pt" Type="http://schemas.openxmlformats.org/officeDocument/2006/relationships/hyperlink" TargetMode="External"></Relationship><Relationship Id="rId2765" Target="mailto:gjk_2119@yahoo.co.in" Type="http://schemas.openxmlformats.org/officeDocument/2006/relationships/hyperlink" TargetMode="External"></Relationship><Relationship Id="rId2766" Target="http://www.arsima.dk" Type="http://schemas.openxmlformats.org/officeDocument/2006/relationships/hyperlink" TargetMode="External"></Relationship><Relationship Id="rId2767" Target="javascript:;" Type="http://schemas.openxmlformats.org/officeDocument/2006/relationships/hyperlink" TargetMode="External"></Relationship><Relationship Id="rId2768" Target="javascript:;" Type="http://schemas.openxmlformats.org/officeDocument/2006/relationships/hyperlink" TargetMode="External"></Relationship><Relationship Id="rId2769" Target="http://www.phoenix-mecano.com" Type="http://schemas.openxmlformats.org/officeDocument/2006/relationships/hyperlink" TargetMode="External"></Relationship><Relationship Id="rId2770" Target="http://www.tropico.us" Type="http://schemas.openxmlformats.org/officeDocument/2006/relationships/hyperlink" TargetMode="External"></Relationship><Relationship Id="rId2771" Target="mailto:a7517031@ms59.hinet.net" Type="http://schemas.openxmlformats.org/officeDocument/2006/relationships/hyperlink" TargetMode="External"></Relationship><Relationship Id="rId2772" Target="mailto:jun-nippon@nyc.ocn.ne.jp" Type="http://schemas.openxmlformats.org/officeDocument/2006/relationships/hyperlink" TargetMode="External"></Relationship><Relationship Id="rId2773" Target="mailto:noam.r@012.net" Type="http://schemas.openxmlformats.org/officeDocument/2006/relationships/hyperlink" TargetMode="External"></Relationship><Relationship Id="rId2774" Target="javascript:;" Type="http://schemas.openxmlformats.org/officeDocument/2006/relationships/hyperlink" TargetMode="External"></Relationship><Relationship Id="rId2775" Target="javascript:;" Type="http://schemas.openxmlformats.org/officeDocument/2006/relationships/hyperlink" TargetMode="External"></Relationship><Relationship Id="rId2776" Target="javascript:;" Type="http://schemas.openxmlformats.org/officeDocument/2006/relationships/hyperlink" TargetMode="External"></Relationship><Relationship Id="rId2777" Target="javascript:;" Type="http://schemas.openxmlformats.org/officeDocument/2006/relationships/hyperlink" TargetMode="External"></Relationship><Relationship Id="rId2778" Target="http://www.woo-ri.com" Type="http://schemas.openxmlformats.org/officeDocument/2006/relationships/hyperlink" TargetMode="External"></Relationship><Relationship Id="rId2779" Target="mailto:info@nalex.co.uk" Type="http://schemas.openxmlformats.org/officeDocument/2006/relationships/hyperlink" TargetMode="External"></Relationship><Relationship Id="rId2780" Target="mailto:scan-co@scan-co.dk" Type="http://schemas.openxmlformats.org/officeDocument/2006/relationships/hyperlink" TargetMode="External"></Relationship><Relationship Id="rId2781" Target="javascript:;" Type="http://schemas.openxmlformats.org/officeDocument/2006/relationships/hyperlink" TargetMode="External"></Relationship><Relationship Id="rId2782" Target="javascript:;" Type="http://schemas.openxmlformats.org/officeDocument/2006/relationships/hyperlink" TargetMode="External"></Relationship><Relationship Id="rId2783" Target="javascript:;" Type="http://schemas.openxmlformats.org/officeDocument/2006/relationships/hyperlink" TargetMode="External"></Relationship><Relationship Id="rId2784" Target="mailto:hannu.koivupuisto@koivupuisto.fi" Type="http://schemas.openxmlformats.org/officeDocument/2006/relationships/hyperlink" TargetMode="External"></Relationship><Relationship Id="rId2785" Target="javascript:;" Type="http://schemas.openxmlformats.org/officeDocument/2006/relationships/hyperlink" TargetMode="External"></Relationship><Relationship Id="rId2786" Target="http://www.bredemeijer.com" Type="http://schemas.openxmlformats.org/officeDocument/2006/relationships/hyperlink" TargetMode="External"></Relationship><Relationship Id="rId2787" Target="http://www.sia-bcollbction.com" Type="http://schemas.openxmlformats.org/officeDocument/2006/relationships/hyperlink" TargetMode="External"></Relationship><Relationship Id="rId2788" Target="http://www.premiuminc.net" Type="http://schemas.openxmlformats.org/officeDocument/2006/relationships/hyperlink" TargetMode="External"></Relationship><Relationship Id="rId2789" Target="javascript:;" Type="http://schemas.openxmlformats.org/officeDocument/2006/relationships/hyperlink" TargetMode="External"></Relationship><Relationship Id="rId2790" Target="http://www.peyam.net" Type="http://schemas.openxmlformats.org/officeDocument/2006/relationships/hyperlink" TargetMode="External"></Relationship><Relationship Id="rId2791" Target="mailto:awt@sympatico.ca" Type="http://schemas.openxmlformats.org/officeDocument/2006/relationships/hyperlink" TargetMode="External"></Relationship><Relationship Id="rId2792" Target="javascript:;" Type="http://schemas.openxmlformats.org/officeDocument/2006/relationships/hyperlink" TargetMode="External"></Relationship><Relationship Id="rId2793" Target="http://www.infoseek.co.jp" Type="http://schemas.openxmlformats.org/officeDocument/2006/relationships/hyperlink" TargetMode="External"></Relationship><Relationship Id="rId2794" Target="http://www.sinowayhk.com.hk" Type="http://schemas.openxmlformats.org/officeDocument/2006/relationships/hyperlink" TargetMode="External"></Relationship><Relationship Id="rId2795" Target="http://www.pacific.com" Type="http://schemas.openxmlformats.org/officeDocument/2006/relationships/hyperlink" TargetMode="External"></Relationship><Relationship Id="rId2796" Target="javascript:;" Type="http://schemas.openxmlformats.org/officeDocument/2006/relationships/hyperlink" TargetMode="External"></Relationship><Relationship Id="rId2797" Target="javascript:;" Type="http://schemas.openxmlformats.org/officeDocument/2006/relationships/hyperlink" TargetMode="External"></Relationship><Relationship Id="rId2798" Target="javascript:;" Type="http://schemas.openxmlformats.org/officeDocument/2006/relationships/hyperlink" TargetMode="External"></Relationship><Relationship Id="rId2799" Target="http://www.royallacewood.com" Type="http://schemas.openxmlformats.org/officeDocument/2006/relationships/hyperlink" TargetMode="External"></Relationship><Relationship Id="rId2800" Target="mailto:meldgaard@meldgaard.com" Type="http://schemas.openxmlformats.org/officeDocument/2006/relationships/hyperlink" TargetMode="External"></Relationship><Relationship Id="rId2801" Target="mailto:office@jebens.no" Type="http://schemas.openxmlformats.org/officeDocument/2006/relationships/hyperlink" TargetMode="External"></Relationship><Relationship Id="rId2802" Target="mailto:portiz@gerardoortiz.com" Type="http://schemas.openxmlformats.org/officeDocument/2006/relationships/hyperlink" TargetMode="External"></Relationship><Relationship Id="rId2803" Target="mailto:info@pare.nl" Type="http://schemas.openxmlformats.org/officeDocument/2006/relationships/hyperlink" TargetMode="External"></Relationship><Relationship Id="rId2804" Target="mailto:emma.broster@grahambrown.com" Type="http://schemas.openxmlformats.org/officeDocument/2006/relationships/hyperlink" TargetMode="External"></Relationship><Relationship Id="rId2805" Target="javascript:;" Type="http://schemas.openxmlformats.org/officeDocument/2006/relationships/hyperlink" TargetMode="External"></Relationship><Relationship Id="rId2806" Target="javascript:;" Type="http://schemas.openxmlformats.org/officeDocument/2006/relationships/hyperlink" TargetMode="External"></Relationship><Relationship Id="rId2807" Target="javascript:;" Type="http://schemas.openxmlformats.org/officeDocument/2006/relationships/hyperlink" TargetMode="External"></Relationship><Relationship Id="rId2808" Target="javascript:;" Type="http://schemas.openxmlformats.org/officeDocument/2006/relationships/hyperlink" TargetMode="External"></Relationship><Relationship Id="rId2809" Target="mailto:cpphk@netvigator.com" Type="http://schemas.openxmlformats.org/officeDocument/2006/relationships/hyperlink" TargetMode="External"></Relationship><Relationship Id="rId2810" Target="javascript:;" Type="http://schemas.openxmlformats.org/officeDocument/2006/relationships/hyperlink" TargetMode="External"></Relationship><Relationship Id="rId2811" Target="http://www.cm1.ethome.net.tw" Type="http://schemas.openxmlformats.org/officeDocument/2006/relationships/hyperlink" TargetMode="External"></Relationship><Relationship Id="rId2812" Target="mailto:info@capri.se" Type="http://schemas.openxmlformats.org/officeDocument/2006/relationships/hyperlink" TargetMode="External"></Relationship><Relationship Id="rId2813" Target="javascript:;" Type="http://schemas.openxmlformats.org/officeDocument/2006/relationships/hyperlink" TargetMode="External"></Relationship><Relationship Id="rId2814" Target="javascript:;" Type="http://schemas.openxmlformats.org/officeDocument/2006/relationships/hyperlink" TargetMode="External"></Relationship><Relationship Id="rId2815" Target="javascript:;" Type="http://schemas.openxmlformats.org/officeDocument/2006/relationships/hyperlink" TargetMode="External"></Relationship><Relationship Id="rId2816" Target="javascript:;" Type="http://schemas.openxmlformats.org/officeDocument/2006/relationships/hyperlink" TargetMode="External"></Relationship><Relationship Id="rId2817" Target="mailto:aa056781@syd.odn.ne.jp" Type="http://schemas.openxmlformats.org/officeDocument/2006/relationships/hyperlink" TargetMode="External"></Relationship><Relationship Id="rId2818" Target="javascript:;" Type="http://schemas.openxmlformats.org/officeDocument/2006/relationships/hyperlink" TargetMode="External"></Relationship><Relationship Id="rId2819" Target="mailto:chkrcl@netvigator.com" Type="http://schemas.openxmlformats.org/officeDocument/2006/relationships/hyperlink" TargetMode="External"></Relationship><Relationship Id="rId2820" Target="javascript:;" Type="http://schemas.openxmlformats.org/officeDocument/2006/relationships/hyperlink" TargetMode="External"></Relationship><Relationship Id="rId2821" Target="javascript:;" Type="http://schemas.openxmlformats.org/officeDocument/2006/relationships/hyperlink" TargetMode="External"></Relationship><Relationship Id="rId2822" Target="http://www.pro-promotion.de" Type="http://schemas.openxmlformats.org/officeDocument/2006/relationships/hyperlink" TargetMode="External"></Relationship><Relationship Id="rId2823" Target="http://www.royalselangor.com" Type="http://schemas.openxmlformats.org/officeDocument/2006/relationships/hyperlink" TargetMode="External"></Relationship><Relationship Id="rId2824" Target="mailto:artia@yahoo.com" Type="http://schemas.openxmlformats.org/officeDocument/2006/relationships/hyperlink" TargetMode="External"></Relationship><Relationship Id="rId2825" Target="mailto:paul.hamilton@intersourcegroup.com" Type="http://schemas.openxmlformats.org/officeDocument/2006/relationships/hyperlink" TargetMode="External"></Relationship><Relationship Id="rId2826" Target="javascript:;" Type="http://schemas.openxmlformats.org/officeDocument/2006/relationships/hyperlink" TargetMode="External"></Relationship><Relationship Id="rId2827" Target="javascript:;" Type="http://schemas.openxmlformats.org/officeDocument/2006/relationships/hyperlink" TargetMode="External"></Relationship><Relationship Id="rId2828" Target="javascript:;" Type="http://schemas.openxmlformats.org/officeDocument/2006/relationships/hyperlink" TargetMode="External"></Relationship><Relationship Id="rId2829" Target="mailto:abidtrade@yahoo.com" Type="http://schemas.openxmlformats.org/officeDocument/2006/relationships/hyperlink" TargetMode="External"></Relationship><Relationship Id="rId2830" Target="http://www.cpm.fr" Type="http://schemas.openxmlformats.org/officeDocument/2006/relationships/hyperlink" TargetMode="External"></Relationship><Relationship Id="rId2831" Target="mailto:tolgas@tolman.com.tr" Type="http://schemas.openxmlformats.org/officeDocument/2006/relationships/hyperlink" TargetMode="External"></Relationship><Relationship Id="rId2832" Target="javascript:;" Type="http://schemas.openxmlformats.org/officeDocument/2006/relationships/hyperlink" TargetMode="External"></Relationship><Relationship Id="rId2833" Target="http://www.itelgua.com" Type="http://schemas.openxmlformats.org/officeDocument/2006/relationships/hyperlink" TargetMode="External"></Relationship><Relationship Id="rId2834" Target="http://www.khokhars.com" Type="http://schemas.openxmlformats.org/officeDocument/2006/relationships/hyperlink" TargetMode="External"></Relationship><Relationship Id="rId2835" Target="javascript:;" Type="http://schemas.openxmlformats.org/officeDocument/2006/relationships/hyperlink" TargetMode="External"></Relationship><Relationship Id="rId2836" Target="javascript:;" Type="http://schemas.openxmlformats.org/officeDocument/2006/relationships/hyperlink" TargetMode="External"></Relationship><Relationship Id="rId2837" Target="javascript:;" Type="http://schemas.openxmlformats.org/officeDocument/2006/relationships/hyperlink" TargetMode="External"></Relationship><Relationship Id="rId2838" Target="mailto:logo.comp@hotmail.com" Type="http://schemas.openxmlformats.org/officeDocument/2006/relationships/hyperlink" TargetMode="External"></Relationship><Relationship Id="rId2839" Target="javascript:;" Type="http://schemas.openxmlformats.org/officeDocument/2006/relationships/hyperlink" TargetMode="External"></Relationship><Relationship Id="rId2840" Target="javascript:;" Type="http://schemas.openxmlformats.org/officeDocument/2006/relationships/hyperlink" TargetMode="External"></Relationship><Relationship Id="rId2841" Target="javascript:;" Type="http://schemas.openxmlformats.org/officeDocument/2006/relationships/hyperlink" TargetMode="External"></Relationship><Relationship Id="rId2842" Target="mailto:anku93@hotmail.com" Type="http://schemas.openxmlformats.org/officeDocument/2006/relationships/hyperlink" TargetMode="External"></Relationship><Relationship Id="rId2843" Target="mailto:renint@hotmail.com" Type="http://schemas.openxmlformats.org/officeDocument/2006/relationships/hyperlink" TargetMode="External"></Relationship><Relationship Id="rId2844" Target="javascript:;" Type="http://schemas.openxmlformats.org/officeDocument/2006/relationships/hyperlink" TargetMode="External"></Relationship><Relationship Id="rId2845" Target="javascript:;" Type="http://schemas.openxmlformats.org/officeDocument/2006/relationships/hyperlink" TargetMode="External"></Relationship><Relationship Id="rId2846" Target="mailto:youaremy@37.com" Type="http://schemas.openxmlformats.org/officeDocument/2006/relationships/hyperlink" TargetMode="External"></Relationship><Relationship Id="rId2847" Target="javascript:;" Type="http://schemas.openxmlformats.org/officeDocument/2006/relationships/hyperlink" TargetMode="External"></Relationship><Relationship Id="rId2848" Target="mailto:tonyliane008@hotmail.com" Type="http://schemas.openxmlformats.org/officeDocument/2006/relationships/hyperlink" TargetMode="External"></Relationship><Relationship Id="rId2849" Target="http://www.plaisir-ltd.co.jp" Type="http://schemas.openxmlformats.org/officeDocument/2006/relationships/hyperlink" TargetMode="External"></Relationship><Relationship Id="rId2850" Target="javascript:;" Type="http://schemas.openxmlformats.org/officeDocument/2006/relationships/hyperlink" TargetMode="External"></Relationship><Relationship Id="rId2851" Target="mailto:skytiger@usa.com" Type="http://schemas.openxmlformats.org/officeDocument/2006/relationships/hyperlink" TargetMode="External"></Relationship><Relationship Id="rId2852" Target="javascript:;" Type="http://schemas.openxmlformats.org/officeDocument/2006/relationships/hyperlink" TargetMode="External"></Relationship><Relationship Id="rId2853" Target="javascript:;" Type="http://schemas.openxmlformats.org/officeDocument/2006/relationships/hyperlink" TargetMode="External"></Relationship><Relationship Id="rId2854" Target="javascript:;" Type="http://schemas.openxmlformats.org/officeDocument/2006/relationships/hyperlink" TargetMode="External"></Relationship><Relationship Id="rId2855" Target="mailto:hafedh.kacem@gnet.tn" Type="http://schemas.openxmlformats.org/officeDocument/2006/relationships/hyperlink" TargetMode="External"></Relationship><Relationship Id="rId2856" Target="http://www.hariyanagroup.com" Type="http://schemas.openxmlformats.org/officeDocument/2006/relationships/hyperlink" TargetMode="External"></Relationship><Relationship Id="rId2857" Target="http://www.inventarlana.dk" Type="http://schemas.openxmlformats.org/officeDocument/2006/relationships/hyperlink" TargetMode="External"></Relationship><Relationship Id="rId2858" Target="http://www.jokosponges.com" Type="http://schemas.openxmlformats.org/officeDocument/2006/relationships/hyperlink" TargetMode="External"></Relationship><Relationship Id="rId2859" Target="mailto:aroix@avantiproducts.com" Type="http://schemas.openxmlformats.org/officeDocument/2006/relationships/hyperlink" TargetMode="External"></Relationship><Relationship Id="rId2860" Target="javascript:;" Type="http://schemas.openxmlformats.org/officeDocument/2006/relationships/hyperlink" TargetMode="External"></Relationship><Relationship Id="rId2861" Target="http://www.marc-gerard.be" Type="http://schemas.openxmlformats.org/officeDocument/2006/relationships/hyperlink" TargetMode="External"></Relationship><Relationship Id="rId2862" Target="mailto:twmc@netvigator.com" Type="http://schemas.openxmlformats.org/officeDocument/2006/relationships/hyperlink" TargetMode="External"></Relationship><Relationship Id="rId2863" Target="mailto:targetexp@i-cable.com" Type="http://schemas.openxmlformats.org/officeDocument/2006/relationships/hyperlink" TargetMode="External"></Relationship><Relationship Id="rId2864" Target="javascript:;" Type="http://schemas.openxmlformats.org/officeDocument/2006/relationships/hyperlink" TargetMode="External"></Relationship><Relationship Id="rId2865" Target="http://www.giantino.com" Type="http://schemas.openxmlformats.org/officeDocument/2006/relationships/hyperlink" TargetMode="External"></Relationship><Relationship Id="rId2866" Target="http://www.fibro.cl" Type="http://schemas.openxmlformats.org/officeDocument/2006/relationships/hyperlink" TargetMode="External"></Relationship><Relationship Id="rId2867" Target="mailto:dfraser@shoprite.co" Type="http://schemas.openxmlformats.org/officeDocument/2006/relationships/hyperlink" TargetMode="External"></Relationship><Relationship Id="rId2868" Target="javascript:;" Type="http://schemas.openxmlformats.org/officeDocument/2006/relationships/hyperlink" TargetMode="External"></Relationship><Relationship Id="rId2869" Target="http://www.classicimports.com.br" Type="http://schemas.openxmlformats.org/officeDocument/2006/relationships/hyperlink" TargetMode="External"></Relationship><Relationship Id="rId2870" Target="http://www.kingbuffetgreenville.com" Type="http://schemas.openxmlformats.org/officeDocument/2006/relationships/hyperlink" TargetMode="External"></Relationship><Relationship Id="rId2871" Target="mailto:pgerson@gersoncompany.com" Type="http://schemas.openxmlformats.org/officeDocument/2006/relationships/hyperlink" TargetMode="External"></Relationship><Relationship Id="rId2872" Target="javascript:;" Type="http://schemas.openxmlformats.org/officeDocument/2006/relationships/hyperlink" TargetMode="External"></Relationship><Relationship Id="rId2873" Target="javascript:;" Type="http://schemas.openxmlformats.org/officeDocument/2006/relationships/hyperlink" TargetMode="External"></Relationship><Relationship Id="rId2874" Target="mailto:dastgir@dastgirengineering.com" Type="http://schemas.openxmlformats.org/officeDocument/2006/relationships/hyperlink" TargetMode="External"></Relationship><Relationship Id="rId2875" Target="mailto:debbie.henneberg@magasin.dk" Type="http://schemas.openxmlformats.org/officeDocument/2006/relationships/hyperlink" TargetMode="External"></Relationship><Relationship Id="rId2876" Target="http://www.buhler.be" Type="http://schemas.openxmlformats.org/officeDocument/2006/relationships/hyperlink" TargetMode="External"></Relationship><Relationship Id="rId2877" Target="mailto:jiayi@jiayidq.com" Type="http://schemas.openxmlformats.org/officeDocument/2006/relationships/hyperlink" TargetMode="External"></Relationship><Relationship Id="rId2878" Target="http://www.newmarcopolo.com" Type="http://schemas.openxmlformats.org/officeDocument/2006/relationships/hyperlink" TargetMode="External"></Relationship><Relationship Id="rId2879" Target="mailto:steve@contacto.co.uk" Type="http://schemas.openxmlformats.org/officeDocument/2006/relationships/hyperlink" TargetMode="External"></Relationship><Relationship Id="rId2880" Target="mailto:mingjun-heshan@vip.sina.com" Type="http://schemas.openxmlformats.org/officeDocument/2006/relationships/hyperlink" TargetMode="External"></Relationship><Relationship Id="rId2881" Target="http://www.bogo49.co.kr" Type="http://schemas.openxmlformats.org/officeDocument/2006/relationships/hyperlink" TargetMode="External"></Relationship><Relationship Id="rId2882" Target="mailto:info@chrilsourcing.com" Type="http://schemas.openxmlformats.org/officeDocument/2006/relationships/hyperlink" TargetMode="External"></Relationship><Relationship Id="rId2883" Target="mailto:dglick284@aol.com" Type="http://schemas.openxmlformats.org/officeDocument/2006/relationships/hyperlink" TargetMode="External"></Relationship><Relationship Id="rId2884" Target="mailto:.aus.tralianaproducts@.ausinfo.com.au" Type="http://schemas.openxmlformats.org/officeDocument/2006/relationships/hyperlink" TargetMode="External"></Relationship><Relationship Id="rId2885" Target="mailto:upendra@orc.ru" Type="http://schemas.openxmlformats.org/officeDocument/2006/relationships/hyperlink" TargetMode="External"></Relationship><Relationship Id="rId2886" Target="javascript:;" Type="http://schemas.openxmlformats.org/officeDocument/2006/relationships/hyperlink" TargetMode="External"></Relationship><Relationship Id="rId2887" Target="javascript:;" Type="http://schemas.openxmlformats.org/officeDocument/2006/relationships/hyperlink" TargetMode="External"></Relationship><Relationship Id="rId2888" Target="http://www.motto.dk" Type="http://schemas.openxmlformats.org/officeDocument/2006/relationships/hyperlink" TargetMode="External"></Relationship><Relationship Id="rId2889" Target="mailto:budgetprofile@yahoo.com" Type="http://schemas.openxmlformats.org/officeDocument/2006/relationships/hyperlink" TargetMode="External"></Relationship><Relationship Id="rId2890" Target="http://www.igefa.de" Type="http://schemas.openxmlformats.org/officeDocument/2006/relationships/hyperlink" TargetMode="External"></Relationship><Relationship Id="rId2891" Target="http://www.amefa.de" Type="http://schemas.openxmlformats.org/officeDocument/2006/relationships/hyperlink" TargetMode="External"></Relationship><Relationship Id="rId2892" Target="javascript:;" Type="http://schemas.openxmlformats.org/officeDocument/2006/relationships/hyperlink" TargetMode="External"></Relationship><Relationship Id="rId2893" Target="http://javascript:;" Type="http://schemas.openxmlformats.org/officeDocument/2006/relationships/hyperlink" TargetMode="External"></Relationship><Relationship Id="rId2894" Target="javascript:;" Type="http://schemas.openxmlformats.org/officeDocument/2006/relationships/hyperlink" TargetMode="External"></Relationship><Relationship Id="rId2895" Target="mailto:tnh-trad@msn.com" Type="http://schemas.openxmlformats.org/officeDocument/2006/relationships/hyperlink" TargetMode="External"></Relationship><Relationship Id="rId2896" Target="javascript:;" Type="http://schemas.openxmlformats.org/officeDocument/2006/relationships/hyperlink" TargetMode="External"></Relationship><Relationship Id="rId2897" Target="mailto:signum@pacific.net.sg" Type="http://schemas.openxmlformats.org/officeDocument/2006/relationships/hyperlink" TargetMode="External"></Relationship><Relationship Id="rId2898" Target="mailto:faiguade@artedanze.com" Type="http://schemas.openxmlformats.org/officeDocument/2006/relationships/hyperlink" TargetMode="External"></Relationship><Relationship Id="rId2899" Target="javascript:;" Type="http://schemas.openxmlformats.org/officeDocument/2006/relationships/hyperlink" TargetMode="External"></Relationship><Relationship Id="rId2900" Target="javascript:;" Type="http://schemas.openxmlformats.org/officeDocument/2006/relationships/hyperlink" TargetMode="External"></Relationship><Relationship Id="rId2901" Target="mailto:aikseng8@tm.net.my" Type="http://schemas.openxmlformats.org/officeDocument/2006/relationships/hyperlink" TargetMode="External"></Relationship><Relationship Id="rId2902" Target="http://www.nebsails.fi" Type="http://schemas.openxmlformats.org/officeDocument/2006/relationships/hyperlink" TargetMode="External"></Relationship><Relationship Id="rId2903" Target="http://www.atombiz.co.kr" Type="http://schemas.openxmlformats.org/officeDocument/2006/relationships/hyperlink" TargetMode="External"></Relationship><Relationship Id="rId2904" Target="http://www.ryu.co.jp" Type="http://schemas.openxmlformats.org/officeDocument/2006/relationships/hyperlink" TargetMode="External"></Relationship><Relationship Id="rId2905" Target="javascript:;" Type="http://schemas.openxmlformats.org/officeDocument/2006/relationships/hyperlink" TargetMode="External"></Relationship><Relationship Id="rId2906" Target="javascript:;" Type="http://schemas.openxmlformats.org/officeDocument/2006/relationships/hyperlink" TargetMode="External"></Relationship><Relationship Id="rId2907" Target="http://www.alibaba.com" Type="http://schemas.openxmlformats.org/officeDocument/2006/relationships/hyperlink" TargetMode="External"></Relationship><Relationship Id="rId2908" Target="mailto:mccomas@aol.com" Type="http://schemas.openxmlformats.org/officeDocument/2006/relationships/hyperlink" TargetMode="External"></Relationship><Relationship Id="rId2909" Target="http://www.rapidfreight.com" Type="http://schemas.openxmlformats.org/officeDocument/2006/relationships/hyperlink" TargetMode="External"></Relationship><Relationship Id="rId2910" Target="mailto:elui@thomascrowninc.com" Type="http://schemas.openxmlformats.org/officeDocument/2006/relationships/hyperlink" TargetMode="External"></Relationship><Relationship Id="rId2911" Target="http://www.morva.net" Type="http://schemas.openxmlformats.org/officeDocument/2006/relationships/hyperlink" TargetMode="External"></Relationship><Relationship Id="rId2912" Target="javascript:;" Type="http://schemas.openxmlformats.org/officeDocument/2006/relationships/hyperlink" TargetMode="External"></Relationship><Relationship Id="rId2913" Target="mailto:ip@sopris.net" Type="http://schemas.openxmlformats.org/officeDocument/2006/relationships/hyperlink" TargetMode="External"></Relationship><Relationship Id="rId2914" Target="javascript:;" Type="http://schemas.openxmlformats.org/officeDocument/2006/relationships/hyperlink" TargetMode="External"></Relationship><Relationship Id="rId2915" Target="javascript:;" Type="http://schemas.openxmlformats.org/officeDocument/2006/relationships/hyperlink" TargetMode="External"></Relationship><Relationship Id="rId2916" Target="javascript:;" Type="http://schemas.openxmlformats.org/officeDocument/2006/relationships/hyperlink" TargetMode="External"></Relationship><Relationship Id="rId2917" Target="mailto:smillersimms@hotmail.com" Type="http://schemas.openxmlformats.org/officeDocument/2006/relationships/hyperlink" TargetMode="External"></Relationship><Relationship Id="rId2918" Target="http://www.swedthings.se" Type="http://schemas.openxmlformats.org/officeDocument/2006/relationships/hyperlink" TargetMode="External"></Relationship><Relationship Id="rId2919" Target="mailto:lifenstyle1@hotmail.com" Type="http://schemas.openxmlformats.org/officeDocument/2006/relationships/hyperlink" TargetMode="External"></Relationship><Relationship Id="rId2920" Target="mailto:agora.tec.jf@wanadoo.fr" Type="http://schemas.openxmlformats.org/officeDocument/2006/relationships/hyperlink" TargetMode="External"></Relationship><Relationship Id="rId2921" Target="javascript:;" Type="http://schemas.openxmlformats.org/officeDocument/2006/relationships/hyperlink" TargetMode="External"></Relationship><Relationship Id="rId2922" Target="javascript:;" Type="http://schemas.openxmlformats.org/officeDocument/2006/relationships/hyperlink" TargetMode="External"></Relationship><Relationship Id="rId2923" Target="javascript:;" Type="http://schemas.openxmlformats.org/officeDocument/2006/relationships/hyperlink" TargetMode="External"></Relationship><Relationship Id="rId2924" Target="http://www.picnicgift.com" Type="http://schemas.openxmlformats.org/officeDocument/2006/relationships/hyperlink" TargetMode="External"></Relationship><Relationship Id="rId2925" Target="http://www.simexnl.com" Type="http://schemas.openxmlformats.org/officeDocument/2006/relationships/hyperlink" TargetMode="External"></Relationship><Relationship Id="rId2926" Target="mailto:bobashlizdon@msn.com" Type="http://schemas.openxmlformats.org/officeDocument/2006/relationships/hyperlink" TargetMode="External"></Relationship><Relationship Id="rId2927" Target="http://www.tig.com.au" Type="http://schemas.openxmlformats.org/officeDocument/2006/relationships/hyperlink" TargetMode="External"></Relationship><Relationship Id="rId2928" Target="http://www.gtlchina.com" Type="http://schemas.openxmlformats.org/officeDocument/2006/relationships/hyperlink" TargetMode="External"></Relationship><Relationship Id="rId2929" Target="http://www.silviocolombo.it" Type="http://schemas.openxmlformats.org/officeDocument/2006/relationships/hyperlink" TargetMode="External"></Relationship><Relationship Id="rId2930" Target="http://www.rchagen.com" Type="http://schemas.openxmlformats.org/officeDocument/2006/relationships/hyperlink" TargetMode="External"></Relationship><Relationship Id="rId2931" Target="mailto:mtrade@singnet.com.sg" Type="http://schemas.openxmlformats.org/officeDocument/2006/relationships/hyperlink" TargetMode="External"></Relationship><Relationship Id="rId2932" Target="javascript:;" Type="http://schemas.openxmlformats.org/officeDocument/2006/relationships/hyperlink" TargetMode="External"></Relationship><Relationship Id="rId2933" Target="http://www.alliedimex.com" Type="http://schemas.openxmlformats.org/officeDocument/2006/relationships/hyperlink" TargetMode="External"></Relationship><Relationship Id="rId2934" Target="mailto:microind2@hotmail.com" Type="http://schemas.openxmlformats.org/officeDocument/2006/relationships/hyperlink" TargetMode="External"></Relationship><Relationship Id="rId2935" Target="mailto:sir@sirmailorder.ca" Type="http://schemas.openxmlformats.org/officeDocument/2006/relationships/hyperlink" TargetMode="External"></Relationship><Relationship Id="rId2936" Target="javascript:;" Type="http://schemas.openxmlformats.org/officeDocument/2006/relationships/hyperlink" TargetMode="External"></Relationship><Relationship Id="rId2937" Target="mailto:info@kiki.dk" Type="http://schemas.openxmlformats.org/officeDocument/2006/relationships/hyperlink" TargetMode="External"></Relationship><Relationship Id="rId2938" Target="javascript:;" Type="http://schemas.openxmlformats.org/officeDocument/2006/relationships/hyperlink" TargetMode="External"></Relationship><Relationship Id="rId2939" Target="javascript:;" Type="http://schemas.openxmlformats.org/officeDocument/2006/relationships/hyperlink" TargetMode="External"></Relationship><Relationship Id="rId2940" Target="http://www.asianet.co.th" Type="http://schemas.openxmlformats.org/officeDocument/2006/relationships/hyperlink" TargetMode="External"></Relationship><Relationship Id="rId2941" Target="javascript:;" Type="http://schemas.openxmlformats.org/officeDocument/2006/relationships/hyperlink" TargetMode="External"></Relationship><Relationship Id="rId2942" Target="http://www.dhollander.be" Type="http://schemas.openxmlformats.org/officeDocument/2006/relationships/hyperlink" TargetMode="External"></Relationship><Relationship Id="rId2943" Target="mailto:custserv@canfloydtrading.com" Type="http://schemas.openxmlformats.org/officeDocument/2006/relationships/hyperlink" TargetMode="External"></Relationship><Relationship Id="rId2944" Target="javascript:;" Type="http://schemas.openxmlformats.org/officeDocument/2006/relationships/hyperlink" TargetMode="External"></Relationship><Relationship Id="rId2945" Target="javascript:;" Type="http://schemas.openxmlformats.org/officeDocument/2006/relationships/hyperlink" TargetMode="External"></Relationship><Relationship Id="rId2946" Target="mailto:mail@keul-badkissingen.de" Type="http://schemas.openxmlformats.org/officeDocument/2006/relationships/hyperlink" TargetMode="External"></Relationship><Relationship Id="rId2947" Target="mailto:jestar@jestar.com.hk" Type="http://schemas.openxmlformats.org/officeDocument/2006/relationships/hyperlink" TargetMode="External"></Relationship><Relationship Id="rId2948" Target="mailto:dipen@kraftwares.com" Type="http://schemas.openxmlformats.org/officeDocument/2006/relationships/hyperlink" TargetMode="External"></Relationship><Relationship Id="rId2949" Target="javascript:;" Type="http://schemas.openxmlformats.org/officeDocument/2006/relationships/hyperlink" TargetMode="External"></Relationship><Relationship Id="rId2950" Target="javascript:;" Type="http://schemas.openxmlformats.org/officeDocument/2006/relationships/hyperlink" TargetMode="External"></Relationship><Relationship Id="rId2951" Target="http://www.normarkcanada.com" Type="http://schemas.openxmlformats.org/officeDocument/2006/relationships/hyperlink" TargetMode="External"></Relationship><Relationship Id="rId2952" Target="http://www.netvigator.cometvigator.com" Type="http://schemas.openxmlformats.org/officeDocument/2006/relationships/hyperlink" TargetMode="External"></Relationship><Relationship Id="rId2953" Target="http://www.gngholding.com" Type="http://schemas.openxmlformats.org/officeDocument/2006/relationships/hyperlink" TargetMode="External"></Relationship><Relationship Id="rId2954" Target="javascript:;" Type="http://schemas.openxmlformats.org/officeDocument/2006/relationships/hyperlink" TargetMode="External"></Relationship><Relationship Id="rId2955" Target="http://www.generalmarinespares.de" Type="http://schemas.openxmlformats.org/officeDocument/2006/relationships/hyperlink" TargetMode="External"></Relationship><Relationship Id="rId2956" Target="javascript:;" Type="http://schemas.openxmlformats.org/officeDocument/2006/relationships/hyperlink" TargetMode="External"></Relationship><Relationship Id="rId2957" Target="javascript:;" Type="http://schemas.openxmlformats.org/officeDocument/2006/relationships/hyperlink" TargetMode="External"></Relationship><Relationship Id="rId2958" Target="mailto:ggs-bestecke@ggs-bestecke.de" Type="http://schemas.openxmlformats.org/officeDocument/2006/relationships/hyperlink" TargetMode="External"></Relationship><Relationship Id="rId2959" Target="javascript:;" Type="http://schemas.openxmlformats.org/officeDocument/2006/relationships/hyperlink" TargetMode="External"></Relationship><Relationship Id="rId2960" Target="http://www.hakoya.co.jp" Type="http://schemas.openxmlformats.org/officeDocument/2006/relationships/hyperlink" TargetMode="External"></Relationship><Relationship Id="rId2961" Target="javascript:;" Type="http://schemas.openxmlformats.org/officeDocument/2006/relationships/hyperlink" TargetMode="External"></Relationship><Relationship Id="rId2962" Target="javascript:;" Type="http://schemas.openxmlformats.org/officeDocument/2006/relationships/hyperlink" TargetMode="External"></Relationship><Relationship Id="rId2963" Target="mailto:big_centre_co@yahoo.com.hk" Type="http://schemas.openxmlformats.org/officeDocument/2006/relationships/hyperlink" TargetMode="External"></Relationship><Relationship Id="rId2964" Target="mailto:malcolm@malcolmgroup.com" Type="http://schemas.openxmlformats.org/officeDocument/2006/relationships/hyperlink" TargetMode="External"></Relationship><Relationship Id="rId2965" Target="javascript:;" Type="http://schemas.openxmlformats.org/officeDocument/2006/relationships/hyperlink" TargetMode="External"></Relationship><Relationship Id="rId2966" Target="javascript:;" Type="http://schemas.openxmlformats.org/officeDocument/2006/relationships/hyperlink" TargetMode="External"></Relationship><Relationship Id="rId2967" Target="javascript:;" Type="http://schemas.openxmlformats.org/officeDocument/2006/relationships/hyperlink" TargetMode="External"></Relationship><Relationship Id="rId2968" Target="mailto:itzhack@spectorg.co" Type="http://schemas.openxmlformats.org/officeDocument/2006/relationships/hyperlink" TargetMode="External"></Relationship><Relationship Id="rId2969" Target="javascript:;" Type="http://schemas.openxmlformats.org/officeDocument/2006/relationships/hyperlink" TargetMode="External"></Relationship><Relationship Id="rId2970" Target="javascript:;" Type="http://schemas.openxmlformats.org/officeDocument/2006/relationships/hyperlink" TargetMode="External"></Relationship><Relationship Id="rId2971" Target="http://www.roesler.at" Type="http://schemas.openxmlformats.org/officeDocument/2006/relationships/hyperlink" TargetMode="External"></Relationship><Relationship Id="rId2972" Target="javascript:;" Type="http://schemas.openxmlformats.org/officeDocument/2006/relationships/hyperlink" TargetMode="External"></Relationship><Relationship Id="rId2973" Target="mailto:kathy@inudstria-corp.com" Type="http://schemas.openxmlformats.org/officeDocument/2006/relationships/hyperlink" TargetMode="External"></Relationship><Relationship Id="rId2974" Target="javascript:;" Type="http://schemas.openxmlformats.org/officeDocument/2006/relationships/hyperlink" TargetMode="External"></Relationship><Relationship Id="rId2975" Target="http://www.askarint.com" Type="http://schemas.openxmlformats.org/officeDocument/2006/relationships/hyperlink" TargetMode="External"></Relationship><Relationship Id="rId2976" Target="mailto:gibazan@aol.com" Type="http://schemas.openxmlformats.org/officeDocument/2006/relationships/hyperlink" TargetMode="External"></Relationship><Relationship Id="rId2977" Target="mailto:vertriet@plastipol.de" Type="http://schemas.openxmlformats.org/officeDocument/2006/relationships/hyperlink" TargetMode="External"></Relationship><Relationship Id="rId2978" Target="http://www.avendis.com" Type="http://schemas.openxmlformats.org/officeDocument/2006/relationships/hyperlink" TargetMode="External"></Relationship><Relationship Id="rId2979" Target="javascript:;" Type="http://schemas.openxmlformats.org/officeDocument/2006/relationships/hyperlink" TargetMode="External"></Relationship><Relationship Id="rId2980" Target="javascript:;" Type="http://schemas.openxmlformats.org/officeDocument/2006/relationships/hyperlink" TargetMode="External"></Relationship><Relationship Id="rId2981" Target="mailto:bhrigu_int@indiatimes.com" Type="http://schemas.openxmlformats.org/officeDocument/2006/relationships/hyperlink" TargetMode="External"></Relationship><Relationship Id="rId2982" Target="mailto:jbreitman@ciudad.com.ar" Type="http://schemas.openxmlformats.org/officeDocument/2006/relationships/hyperlink" TargetMode="External"></Relationship><Relationship Id="rId2983" Target="javascript:;" Type="http://schemas.openxmlformats.org/officeDocument/2006/relationships/hyperlink" TargetMode="External"></Relationship><Relationship Id="rId2984" Target="mailto:mandarinslovenia@yahoo.co.uk" Type="http://schemas.openxmlformats.org/officeDocument/2006/relationships/hyperlink" TargetMode="External"></Relationship><Relationship Id="rId2985" Target="mailto:iceh@yebo.co" Type="http://schemas.openxmlformats.org/officeDocument/2006/relationships/hyperlink" TargetMode="External"></Relationship><Relationship Id="rId2986" Target="javascript:;" Type="http://schemas.openxmlformats.org/officeDocument/2006/relationships/hyperlink" TargetMode="External"></Relationship><Relationship Id="rId2987" Target="mailto:rahmountex@mail.sy" Type="http://schemas.openxmlformats.org/officeDocument/2006/relationships/hyperlink" TargetMode="External"></Relationship><Relationship Id="rId2988" Target="http://www.cambro.com" Type="http://schemas.openxmlformats.org/officeDocument/2006/relationships/hyperlink" TargetMode="External"></Relationship><Relationship Id="rId2989" Target="http://www.grupocyos.com" Type="http://schemas.openxmlformats.org/officeDocument/2006/relationships/hyperlink" TargetMode="External"></Relationship><Relationship Id="rId2990" Target="javascript:;" Type="http://schemas.openxmlformats.org/officeDocument/2006/relationships/hyperlink" TargetMode="External"></Relationship><Relationship Id="rId2991" Target="javascript:;" Type="http://schemas.openxmlformats.org/officeDocument/2006/relationships/hyperlink" TargetMode="External"></Relationship><Relationship Id="rId2992" Target="mailto:proviro@iol.ie" Type="http://schemas.openxmlformats.org/officeDocument/2006/relationships/hyperlink" TargetMode="External"></Relationship><Relationship Id="rId2993" Target="http://www.miele.fi" Type="http://schemas.openxmlformats.org/officeDocument/2006/relationships/hyperlink" TargetMode="External"></Relationship><Relationship Id="rId2994" Target="mailto:amiller@us.bombayco.com" Type="http://schemas.openxmlformats.org/officeDocument/2006/relationships/hyperlink" TargetMode="External"></Relationship><Relationship Id="rId2995" Target="javascript:;" Type="http://schemas.openxmlformats.org/officeDocument/2006/relationships/hyperlink" TargetMode="External"></Relationship><Relationship Id="rId2996" Target="javascript:;" Type="http://schemas.openxmlformats.org/officeDocument/2006/relationships/hyperlink" TargetMode="External"></Relationship><Relationship Id="rId2997" Target="http://www.masterwood.biz.com.hk" Type="http://schemas.openxmlformats.org/officeDocument/2006/relationships/hyperlink" TargetMode="External"></Relationship><Relationship Id="rId2998" Target="mailto:jan.gits@perso.be" Type="http://schemas.openxmlformats.org/officeDocument/2006/relationships/hyperlink" TargetMode="External"></Relationship><Relationship Id="rId2999" Target="mailto:sfok@one68.co.uk" Type="http://schemas.openxmlformats.org/officeDocument/2006/relationships/hyperlink" TargetMode="External"></Relationship><Relationship Id="rId3000" Target="mailto:admin@filuet.com" Type="http://schemas.openxmlformats.org/officeDocument/2006/relationships/hyperlink" TargetMode="External"></Relationship><Relationship Id="rId3001" Target="javascript:;" Type="http://schemas.openxmlformats.org/officeDocument/2006/relationships/hyperlink" TargetMode="External"></Relationship><Relationship Id="rId3002" Target="mailto:karla@redworks.com.au" Type="http://schemas.openxmlformats.org/officeDocument/2006/relationships/hyperlink" TargetMode="External"></Relationship><Relationship Id="rId3003" Target="http://www.paradesingapore.com" Type="http://schemas.openxmlformats.org/officeDocument/2006/relationships/hyperlink" TargetMode="External"></Relationship><Relationship Id="rId3004" Target="http://www.odf.fr" Type="http://schemas.openxmlformats.org/officeDocument/2006/relationships/hyperlink" TargetMode="External"></Relationship><Relationship Id="rId3005" Target="http://www.atron.ca" Type="http://schemas.openxmlformats.org/officeDocument/2006/relationships/hyperlink" TargetMode="External"></Relationship><Relationship Id="rId3006" Target="javascript:;" Type="http://schemas.openxmlformats.org/officeDocument/2006/relationships/hyperlink" TargetMode="External"></Relationship><Relationship Id="rId3007" Target="mailto:info@romagnaplastic.com" Type="http://schemas.openxmlformats.org/officeDocument/2006/relationships/hyperlink" TargetMode="External"></Relationship><Relationship Id="rId3008" Target="http://www.lysberg.com" Type="http://schemas.openxmlformats.org/officeDocument/2006/relationships/hyperlink" TargetMode="External"></Relationship><Relationship Id="rId3009" Target="mailto:mc@alpha-international.ml" Type="http://schemas.openxmlformats.org/officeDocument/2006/relationships/hyperlink" TargetMode="External"></Relationship><Relationship Id="rId3010" Target="mailto:davidtravis2@aol.com" Type="http://schemas.openxmlformats.org/officeDocument/2006/relationships/hyperlink" TargetMode="External"></Relationship><Relationship Id="rId3011" Target="mailto:clee@cplabels.com.hk" Type="http://schemas.openxmlformats.org/officeDocument/2006/relationships/hyperlink" TargetMode="External"></Relationship><Relationship Id="rId3012" Target="javascript:;" Type="http://schemas.openxmlformats.org/officeDocument/2006/relationships/hyperlink" TargetMode="External"></Relationship><Relationship Id="rId3013" Target="javascript:;" Type="http://schemas.openxmlformats.org/officeDocument/2006/relationships/hyperlink" TargetMode="External"></Relationship><Relationship Id="rId3014" Target="mailto:gusgmbh@aol.com" Type="http://schemas.openxmlformats.org/officeDocument/2006/relationships/hyperlink" TargetMode="External"></Relationship><Relationship Id="rId3015" Target="http://www.millennium-hk.com" Type="http://schemas.openxmlformats.org/officeDocument/2006/relationships/hyperlink" TargetMode="External"></Relationship><Relationship Id="rId3016" Target="javascript:;" Type="http://schemas.openxmlformats.org/officeDocument/2006/relationships/hyperlink" TargetMode="External"></Relationship><Relationship Id="rId3017" Target="javascript:;" Type="http://schemas.openxmlformats.org/officeDocument/2006/relationships/hyperlink" TargetMode="External"></Relationship><Relationship Id="rId3018" Target="mailto:ecotext@yahoo.com" Type="http://schemas.openxmlformats.org/officeDocument/2006/relationships/hyperlink" TargetMode="External"></Relationship><Relationship Id="rId3019" Target="http://www.abbassi.com" Type="http://schemas.openxmlformats.org/officeDocument/2006/relationships/hyperlink" TargetMode="External"></Relationship><Relationship Id="rId3020" Target="javascript:;" Type="http://schemas.openxmlformats.org/officeDocument/2006/relationships/hyperlink" TargetMode="External"></Relationship><Relationship Id="rId3021" Target="javascript:;" Type="http://schemas.openxmlformats.org/officeDocument/2006/relationships/hyperlink" TargetMode="External"></Relationship><Relationship Id="rId3022" Target="mailto:theosess@yahoo.com" Type="http://schemas.openxmlformats.org/officeDocument/2006/relationships/hyperlink" TargetMode="External"></Relationship><Relationship Id="rId3023" Target="javascript:;" Type="http://schemas.openxmlformats.org/officeDocument/2006/relationships/hyperlink" TargetMode="External"></Relationship><Relationship Id="rId3024" Target="http://www.baycitysupply.com" Type="http://schemas.openxmlformats.org/officeDocument/2006/relationships/hyperlink" TargetMode="External"></Relationship><Relationship Id="rId3025" Target="javascript:;" Type="http://schemas.openxmlformats.org/officeDocument/2006/relationships/hyperlink" TargetMode="External"></Relationship><Relationship Id="rId3026" Target="mailto:joern@alma.no" Type="http://schemas.openxmlformats.org/officeDocument/2006/relationships/hyperlink" TargetMode="External"></Relationship><Relationship Id="rId3027" Target="mailto:info@nordwest.com" Type="http://schemas.openxmlformats.org/officeDocument/2006/relationships/hyperlink" TargetMode="External"></Relationship><Relationship Id="rId3028" Target="http://www.aristocasa.com" Type="http://schemas.openxmlformats.org/officeDocument/2006/relationships/hyperlink" TargetMode="External"></Relationship><Relationship Id="rId3029" Target="javascript:;" Type="http://schemas.openxmlformats.org/officeDocument/2006/relationships/hyperlink" TargetMode="External"></Relationship><Relationship Id="rId3030" Target="mailto:easternmarkets@home.ro" Type="http://schemas.openxmlformats.org/officeDocument/2006/relationships/hyperlink" TargetMode="External"></Relationship><Relationship Id="rId3031" Target="javascript:;" Type="http://schemas.openxmlformats.org/officeDocument/2006/relationships/hyperlink" TargetMode="External"></Relationship><Relationship Id="rId3032" Target="http://www.rubbermaid.com" Type="http://schemas.openxmlformats.org/officeDocument/2006/relationships/hyperlink" TargetMode="External"></Relationship><Relationship Id="rId3033" Target="http://www.calco.com.au" Type="http://schemas.openxmlformats.org/officeDocument/2006/relationships/hyperlink" TargetMode="External"></Relationship><Relationship Id="rId3034" Target="mailto:aps_impex@yahoo.co.in" Type="http://schemas.openxmlformats.org/officeDocument/2006/relationships/hyperlink" TargetMode="External"></Relationship><Relationship Id="rId3035" Target="mailto:kcpenn@kcpenn.com.hk" Type="http://schemas.openxmlformats.org/officeDocument/2006/relationships/hyperlink" TargetMode="External"></Relationship><Relationship Id="rId3036" Target="javascript:;" Type="http://schemas.openxmlformats.org/officeDocument/2006/relationships/hyperlink" TargetMode="External"></Relationship><Relationship Id="rId3037" Target="mailto:aroben2000@isbank.net.tr" Type="http://schemas.openxmlformats.org/officeDocument/2006/relationships/hyperlink" TargetMode="External"></Relationship><Relationship Id="rId3038" Target="http://www.onyxhouseware.com" Type="http://schemas.openxmlformats.org/officeDocument/2006/relationships/hyperlink" TargetMode="External"></Relationship><Relationship Id="rId3039" Target="mailto:alce@alce.com" Type="http://schemas.openxmlformats.org/officeDocument/2006/relationships/hyperlink" TargetMode="External"></Relationship><Relationship Id="rId3040" Target="mailto:knuinvests2@hotmail.com" Type="http://schemas.openxmlformats.org/officeDocument/2006/relationships/hyperlink" TargetMode="External"></Relationship><Relationship Id="rId3041" Target="mailto:info@lapaco.com" Type="http://schemas.openxmlformats.org/officeDocument/2006/relationships/hyperlink" TargetMode="External"></Relationship><Relationship Id="rId3042" Target="javascript:;" Type="http://schemas.openxmlformats.org/officeDocument/2006/relationships/hyperlink" TargetMode="External"></Relationship><Relationship Id="rId3043" Target="http://www.fabricimport.cz" Type="http://schemas.openxmlformats.org/officeDocument/2006/relationships/hyperlink" TargetMode="External"></Relationship><Relationship Id="rId3044" Target="javascript:;" Type="http://schemas.openxmlformats.org/officeDocument/2006/relationships/hyperlink" TargetMode="External"></Relationship><Relationship Id="rId3045" Target="http://www.akamatsu.co.jp" Type="http://schemas.openxmlformats.org/officeDocument/2006/relationships/hyperlink" TargetMode="External"></Relationship><Relationship Id="rId3046" Target="javascript:;" Type="http://schemas.openxmlformats.org/officeDocument/2006/relationships/hyperlink" TargetMode="External"></Relationship><Relationship Id="rId3047" Target="javascript:;" Type="http://schemas.openxmlformats.org/officeDocument/2006/relationships/hyperlink" TargetMode="External"></Relationship><Relationship Id="rId3048" Target="mailto:calibre@calibre.on.ca" Type="http://schemas.openxmlformats.org/officeDocument/2006/relationships/hyperlink" TargetMode="External"></Relationship><Relationship Id="rId3049" Target="http://www.gmi-inc.net" Type="http://schemas.openxmlformats.org/officeDocument/2006/relationships/hyperlink" TargetMode="External"></Relationship><Relationship Id="rId3050" Target="javascript:;" Type="http://schemas.openxmlformats.org/officeDocument/2006/relationships/hyperlink" TargetMode="External"></Relationship><Relationship Id="rId3051" Target="javascript:;" Type="http://schemas.openxmlformats.org/officeDocument/2006/relationships/hyperlink" TargetMode="External"></Relationship><Relationship Id="rId3052" Target="mailto:anselmia@tin.it" Type="http://schemas.openxmlformats.org/officeDocument/2006/relationships/hyperlink" TargetMode="External"></Relationship><Relationship Id="rId3053" Target="javascript:;" Type="http://schemas.openxmlformats.org/officeDocument/2006/relationships/hyperlink" TargetMode="External"></Relationship><Relationship Id="rId3054" Target="javascript:;" Type="http://schemas.openxmlformats.org/officeDocument/2006/relationships/hyperlink" TargetMode="External"></Relationship><Relationship Id="rId3055" Target="mailto:abhishree@vsnl.com" Type="http://schemas.openxmlformats.org/officeDocument/2006/relationships/hyperlink" TargetMode="External"></Relationship><Relationship Id="rId3056" Target="http://www.siemens.fi" Type="http://schemas.openxmlformats.org/officeDocument/2006/relationships/hyperlink" TargetMode="External"></Relationship><Relationship Id="rId3057" Target="javascript:;" Type="http://schemas.openxmlformats.org/officeDocument/2006/relationships/hyperlink" TargetMode="External"></Relationship><Relationship Id="rId3058" Target="javascript:;" Type="http://schemas.openxmlformats.org/officeDocument/2006/relationships/hyperlink" TargetMode="External"></Relationship><Relationship Id="rId3059" Target="javascript:;" Type="http://schemas.openxmlformats.org/officeDocument/2006/relationships/hyperlink" TargetMode="External"></Relationship><Relationship Id="rId3060" Target="mailto:hakimi-heena@cyber.net.pk" Type="http://schemas.openxmlformats.org/officeDocument/2006/relationships/hyperlink" TargetMode="External"></Relationship><Relationship Id="rId3061" Target="mailto:giestas@falgi.pt" Type="http://schemas.openxmlformats.org/officeDocument/2006/relationships/hyperlink" TargetMode="External"></Relationship><Relationship Id="rId3062" Target="http://www.reinmechmotor.com" Type="http://schemas.openxmlformats.org/officeDocument/2006/relationships/hyperlink" TargetMode="External"></Relationship><Relationship Id="rId3063" Target="javascript:;" Type="http://schemas.openxmlformats.org/officeDocument/2006/relationships/hyperlink" TargetMode="External"></Relationship><Relationship Id="rId3064" Target="javascript:;" Type="http://schemas.openxmlformats.org/officeDocument/2006/relationships/hyperlink" TargetMode="External"></Relationship><Relationship Id="rId3065" Target="mailto:zsolt.hrabovszki@butorasz.hu" Type="http://schemas.openxmlformats.org/officeDocument/2006/relationships/hyperlink" TargetMode="External"></Relationship><Relationship Id="rId3066" Target="javascript:;" Type="http://schemas.openxmlformats.org/officeDocument/2006/relationships/hyperlink" TargetMode="External"></Relationship><Relationship Id="rId3067" Target="mailto:jackson.hsiao@mail.b-and-q.com" Type="http://schemas.openxmlformats.org/officeDocument/2006/relationships/hyperlink" TargetMode="External"></Relationship><Relationship Id="rId3068" Target="mailto:barbara.fox@raymor.com.au" Type="http://schemas.openxmlformats.org/officeDocument/2006/relationships/hyperlink" TargetMode="External"></Relationship><Relationship Id="rId3069" Target="javascript:;" Type="http://schemas.openxmlformats.org/officeDocument/2006/relationships/hyperlink" TargetMode="External"></Relationship><Relationship Id="rId3070" Target="http://www.siematic.com" Type="http://schemas.openxmlformats.org/officeDocument/2006/relationships/hyperlink" TargetMode="External"></Relationship><Relationship Id="rId3071" Target="http://www.commercial-alliance.com" Type="http://schemas.openxmlformats.org/officeDocument/2006/relationships/hyperlink" TargetMode="External"></Relationship><Relationship Id="rId3072" Target="http://www.crafts-web.com" Type="http://schemas.openxmlformats.org/officeDocument/2006/relationships/hyperlink" TargetMode="External"></Relationship><Relationship Id="rId3073" Target="javascript:;" Type="http://schemas.openxmlformats.org/officeDocument/2006/relationships/hyperlink" TargetMode="External"></Relationship><Relationship Id="rId3074" Target="http://www.brabys.co.za" Type="http://schemas.openxmlformats.org/officeDocument/2006/relationships/hyperlink" TargetMode="External"></Relationship><Relationship Id="rId3075" Target="javascript:;" Type="http://schemas.openxmlformats.org/officeDocument/2006/relationships/hyperlink" TargetMode="External"></Relationship><Relationship Id="rId3076" Target="javascript:;" Type="http://schemas.openxmlformats.org/officeDocument/2006/relationships/hyperlink" TargetMode="External"></Relationship><Relationship Id="rId3077" Target="javascript:;" Type="http://schemas.openxmlformats.org/officeDocument/2006/relationships/hyperlink" TargetMode="External"></Relationship><Relationship Id="rId3078" Target="javascript:;" Type="http://schemas.openxmlformats.org/officeDocument/2006/relationships/hyperlink" TargetMode="External"></Relationship><Relationship Id="rId3079" Target="mailto:nmiles@aladdintempritecdn.com" Type="http://schemas.openxmlformats.org/officeDocument/2006/relationships/hyperlink" TargetMode="External"></Relationship><Relationship Id="rId3080" Target="mailto:r8yau@aol.com" Type="http://schemas.openxmlformats.org/officeDocument/2006/relationships/hyperlink" TargetMode="External"></Relationship><Relationship Id="rId3081" Target="javascript:;" Type="http://schemas.openxmlformats.org/officeDocument/2006/relationships/hyperlink" TargetMode="External"></Relationship><Relationship Id="rId3082" Target="javascript:;" Type="http://schemas.openxmlformats.org/officeDocument/2006/relationships/hyperlink" TargetMode="External"></Relationship><Relationship Id="rId3083" Target="javascript:;" Type="http://schemas.openxmlformats.org/officeDocument/2006/relationships/hyperlink" TargetMode="External"></Relationship><Relationship Id="rId3084" Target="javascript:;" Type="http://schemas.openxmlformats.org/officeDocument/2006/relationships/hyperlink" TargetMode="External"></Relationship><Relationship Id="rId3085" Target="http://www.sabakatowice.pl" Type="http://schemas.openxmlformats.org/officeDocument/2006/relationships/hyperlink" TargetMode="External"></Relationship><Relationship Id="rId3086" Target="javascript:;" Type="http://schemas.openxmlformats.org/officeDocument/2006/relationships/hyperlink" TargetMode="External"></Relationship><Relationship Id="rId3087" Target="javascript:;" Type="http://schemas.openxmlformats.org/officeDocument/2006/relationships/hyperlink" TargetMode="External"></Relationship><Relationship Id="rId3088" Target="mailto:dynamic2@netvigator.com" Type="http://schemas.openxmlformats.org/officeDocument/2006/relationships/hyperlink" TargetMode="External"></Relationship><Relationship Id="rId3089" Target="javascript:;" Type="http://schemas.openxmlformats.org/officeDocument/2006/relationships/hyperlink" TargetMode="External"></Relationship><Relationship Id="rId3090" Target="javascript:;" Type="http://schemas.openxmlformats.org/officeDocument/2006/relationships/hyperlink" TargetMode="External"></Relationship><Relationship Id="rId3091" Target="http://www.dutchi.nl" Type="http://schemas.openxmlformats.org/officeDocument/2006/relationships/hyperlink" TargetMode="External"></Relationship><Relationship Id="rId3092" Target="mailto:dietzint@redietz.com" Type="http://schemas.openxmlformats.org/officeDocument/2006/relationships/hyperlink" TargetMode="External"></Relationship><Relationship Id="rId3093" Target="javascript:;" Type="http://schemas.openxmlformats.org/officeDocument/2006/relationships/hyperlink" TargetMode="External"></Relationship><Relationship Id="rId3094" Target="http://www.iaswww.com" Type="http://schemas.openxmlformats.org/officeDocument/2006/relationships/hyperlink" TargetMode="External"></Relationship><Relationship Id="rId3095" Target="javascript:;" Type="http://schemas.openxmlformats.org/officeDocument/2006/relationships/hyperlink" TargetMode="External"></Relationship><Relationship Id="rId3096" Target="javascript:;" Type="http://schemas.openxmlformats.org/officeDocument/2006/relationships/hyperlink" TargetMode="External"></Relationship><Relationship Id="rId3097" Target="javascript:;" Type="http://schemas.openxmlformats.org/officeDocument/2006/relationships/hyperlink" TargetMode="External"></Relationship><Relationship Id="rId3098" Target="http://www.proimpo.com.co" Type="http://schemas.openxmlformats.org/officeDocument/2006/relationships/hyperlink" TargetMode="External"></Relationship><Relationship Id="rId3099" Target="http://www.parssunsam.com" Type="http://schemas.openxmlformats.org/officeDocument/2006/relationships/hyperlink" TargetMode="External"></Relationship><Relationship Id="rId3100" Target="javascript:;" Type="http://schemas.openxmlformats.org/officeDocument/2006/relationships/hyperlink" TargetMode="External"></Relationship><Relationship Id="rId3101" Target="javascript:;" Type="http://schemas.openxmlformats.org/officeDocument/2006/relationships/hyperlink" TargetMode="External"></Relationship><Relationship Id="rId3102" Target="http://www.comnet.com.ar" Type="http://schemas.openxmlformats.org/officeDocument/2006/relationships/hyperlink" TargetMode="External"></Relationship><Relationship Id="rId3103" Target="mailto:lx_prosperity@yahoo.com" Type="http://schemas.openxmlformats.org/officeDocument/2006/relationships/hyperlink" TargetMode="External"></Relationship><Relationship Id="rId3104" Target="http://www.nkok.com" Type="http://schemas.openxmlformats.org/officeDocument/2006/relationships/hyperlink" TargetMode="External"></Relationship><Relationship Id="rId3105" Target="mailto:jlroussety@intnet.mu" Type="http://schemas.openxmlformats.org/officeDocument/2006/relationships/hyperlink" TargetMode="External"></Relationship><Relationship Id="rId3106" Target="http://www.reksa.com" Type="http://schemas.openxmlformats.org/officeDocument/2006/relationships/hyperlink" TargetMode="External"></Relationship><Relationship Id="rId3107" Target="javascript:;" Type="http://schemas.openxmlformats.org/officeDocument/2006/relationships/hyperlink" TargetMode="External"></Relationship><Relationship Id="rId3108" Target="mailto:info@schmiddewland.com" Type="http://schemas.openxmlformats.org/officeDocument/2006/relationships/hyperlink" TargetMode="External"></Relationship><Relationship Id="rId3109" Target="http://www.richmontdirect.com" Type="http://schemas.openxmlformats.org/officeDocument/2006/relationships/hyperlink" TargetMode="External"></Relationship><Relationship Id="rId3110" Target="mailto:info@betechseals.dk" Type="http://schemas.openxmlformats.org/officeDocument/2006/relationships/hyperlink" TargetMode="External"></Relationship><Relationship Id="rId3111" Target="http://www.sharkltd.com" Type="http://schemas.openxmlformats.org/officeDocument/2006/relationships/hyperlink" TargetMode="External"></Relationship><Relationship Id="rId3112" Target="mailto:accc@link.net" Type="http://schemas.openxmlformats.org/officeDocument/2006/relationships/hyperlink" TargetMode="External"></Relationship><Relationship Id="rId3113" Target="http://www.uswebbing.com" Type="http://schemas.openxmlformats.org/officeDocument/2006/relationships/hyperlink" TargetMode="External"></Relationship><Relationship Id="rId3114" Target="mailto:primacash@skynet.be" Type="http://schemas.openxmlformats.org/officeDocument/2006/relationships/hyperlink" TargetMode="External"></Relationship><Relationship Id="rId3115" Target="http://www.macauregency.com" Type="http://schemas.openxmlformats.org/officeDocument/2006/relationships/hyperlink" TargetMode="External"></Relationship><Relationship Id="rId3116" Target="javascript:;" Type="http://schemas.openxmlformats.org/officeDocument/2006/relationships/hyperlink" TargetMode="External"></Relationship><Relationship Id="rId3117" Target="javascript:;" Type="http://schemas.openxmlformats.org/officeDocument/2006/relationships/hyperlink" TargetMode="External"></Relationship><Relationship Id="rId3118" Target="mailto:broadway@netvigator.com" Type="http://schemas.openxmlformats.org/officeDocument/2006/relationships/hyperlink" TargetMode="External"></Relationship><Relationship Id="rId3119" Target="http://www.filuet.com" Type="http://schemas.openxmlformats.org/officeDocument/2006/relationships/hyperlink" TargetMode="External"></Relationship><Relationship Id="rId3120" Target="mailto:ardue@gruppoatma.it" Type="http://schemas.openxmlformats.org/officeDocument/2006/relationships/hyperlink" TargetMode="External"></Relationship><Relationship Id="rId3121" Target="http://www.diamondstarclass.com" Type="http://schemas.openxmlformats.org/officeDocument/2006/relationships/hyperlink" TargetMode="External"></Relationship><Relationship Id="rId3122" Target="http://www.oficina.biz.com.hk" Type="http://schemas.openxmlformats.org/officeDocument/2006/relationships/hyperlink" TargetMode="External"></Relationship><Relationship Id="rId3123" Target="javascript:;" Type="http://schemas.openxmlformats.org/officeDocument/2006/relationships/hyperlink" TargetMode="External"></Relationship><Relationship Id="rId3124" Target="http://www.kingfisherasia.com.hk" Type="http://schemas.openxmlformats.org/officeDocument/2006/relationships/hyperlink" TargetMode="External"></Relationship><Relationship Id="rId3125" Target="http://www.exmktg.com" Type="http://schemas.openxmlformats.org/officeDocument/2006/relationships/hyperlink" TargetMode="External"></Relationship><Relationship Id="rId3126" Target="javascript:;" Type="http://schemas.openxmlformats.org/officeDocument/2006/relationships/hyperlink" TargetMode="External"></Relationship><Relationship Id="rId3127" Target="javascript:;" Type="http://schemas.openxmlformats.org/officeDocument/2006/relationships/hyperlink" TargetMode="External"></Relationship><Relationship Id="rId3128" Target="mailto:goldensilk@hotmail.com" Type="http://schemas.openxmlformats.org/officeDocument/2006/relationships/hyperlink" TargetMode="External"></Relationship><Relationship Id="rId3129" Target="mailto:james.allen@brandsint.com" Type="http://schemas.openxmlformats.org/officeDocument/2006/relationships/hyperlink" TargetMode="External"></Relationship><Relationship Id="rId3130" Target="mailto:ozone@mantraonline.com" Type="http://schemas.openxmlformats.org/officeDocument/2006/relationships/hyperlink" TargetMode="External"></Relationship><Relationship Id="rId3131" Target="javascript:;" Type="http://schemas.openxmlformats.org/officeDocument/2006/relationships/hyperlink" TargetMode="External"></Relationship><Relationship Id="rId3132" Target="mailto:fanita@otenet.gr" Type="http://schemas.openxmlformats.org/officeDocument/2006/relationships/hyperlink" TargetMode="External"></Relationship><Relationship Id="rId3133" Target="mailto:preetk@shaw.ca" Type="http://schemas.openxmlformats.org/officeDocument/2006/relationships/hyperlink" TargetMode="External"></Relationship><Relationship Id="rId3134" Target="mailto:anistyre@aol.com" Type="http://schemas.openxmlformats.org/officeDocument/2006/relationships/hyperlink" TargetMode="External"></Relationship><Relationship Id="rId3135" Target="mailto:www.anthony_soe@lycos.com" Type="http://schemas.openxmlformats.org/officeDocument/2006/relationships/hyperlink" TargetMode="External"></Relationship><Relationship Id="rId3136" Target="mailto:yy8681@yahoo.com" Type="http://schemas.openxmlformats.org/officeDocument/2006/relationships/hyperlink" TargetMode="External"></Relationship><Relationship Id="rId3137" Target="javascript:;" Type="http://schemas.openxmlformats.org/officeDocument/2006/relationships/hyperlink" TargetMode="External"></Relationship><Relationship Id="rId3138" Target="mailto:al_rathaan@hotmail.com" Type="http://schemas.openxmlformats.org/officeDocument/2006/relationships/hyperlink" TargetMode="External"></Relationship><Relationship Id="rId3139" Target="javascript:;" Type="http://schemas.openxmlformats.org/officeDocument/2006/relationships/hyperlink" TargetMode="External"></Relationship><Relationship Id="rId3140" Target="http://www.sunsingtea.com" Type="http://schemas.openxmlformats.org/officeDocument/2006/relationships/hyperlink" TargetMode="External"></Relationship><Relationship Id="rId3141" Target="javascript:;" Type="http://schemas.openxmlformats.org/officeDocument/2006/relationships/hyperlink" TargetMode="External"></Relationship><Relationship Id="rId3142" Target="http://www.sunderlandtrading.com" Type="http://schemas.openxmlformats.org/officeDocument/2006/relationships/hyperlink" TargetMode="External"></Relationship><Relationship Id="rId3143" Target="javascript:;" Type="http://schemas.openxmlformats.org/officeDocument/2006/relationships/hyperlink" TargetMode="External"></Relationship><Relationship Id="rId3144" Target="http://www.sanadaseiko.co.jp" Type="http://schemas.openxmlformats.org/officeDocument/2006/relationships/hyperlink" TargetMode="External"></Relationship><Relationship Id="rId3145" Target="mailto:info@commercial-alliance.com" Type="http://schemas.openxmlformats.org/officeDocument/2006/relationships/hyperlink" TargetMode="External"></Relationship><Relationship Id="rId3146" Target="mailto:info@vermes.nl" Type="http://schemas.openxmlformats.org/officeDocument/2006/relationships/hyperlink" TargetMode="External"></Relationship><Relationship Id="rId3147" Target="mailto:vic@biznetvigator.com" Type="http://schemas.openxmlformats.org/officeDocument/2006/relationships/hyperlink" TargetMode="External"></Relationship><Relationship Id="rId3148" Target="javascript:;" Type="http://schemas.openxmlformats.org/officeDocument/2006/relationships/hyperlink" TargetMode="External"></Relationship><Relationship Id="rId3149" Target="http://www.qindustries.com" Type="http://schemas.openxmlformats.org/officeDocument/2006/relationships/hyperlink" TargetMode="External"></Relationship><Relationship Id="rId3150" Target="http://www.nishijima.co.jp" Type="http://schemas.openxmlformats.org/officeDocument/2006/relationships/hyperlink" TargetMode="External"></Relationship><Relationship Id="rId3151" Target="http://www.mbc.nifty.com" Type="http://schemas.openxmlformats.org/officeDocument/2006/relationships/hyperlink" TargetMode="External"></Relationship><Relationship Id="rId3152" Target="http://www.smlys.no" Type="http://schemas.openxmlformats.org/officeDocument/2006/relationships/hyperlink" TargetMode="External"></Relationship><Relationship Id="rId3153" Target="javascript:;" Type="http://schemas.openxmlformats.org/officeDocument/2006/relationships/hyperlink" TargetMode="External"></Relationship><Relationship Id="rId3154" Target="javascript:;" Type="http://schemas.openxmlformats.org/officeDocument/2006/relationships/hyperlink" TargetMode="External"></Relationship><Relationship Id="rId3155" Target="mailto:waipoitl@yahoo.com.cn" Type="http://schemas.openxmlformats.org/officeDocument/2006/relationships/hyperlink" TargetMode="External"></Relationship><Relationship Id="rId3156" Target="http://www.prowellusa.com" Type="http://schemas.openxmlformats.org/officeDocument/2006/relationships/hyperlink" TargetMode="External"></Relationship><Relationship Id="rId3157" Target="mailto:socadis@socadis.com" Type="http://schemas.openxmlformats.org/officeDocument/2006/relationships/hyperlink" TargetMode="External"></Relationship><Relationship Id="rId3158" Target="mailto:don@brand.com.au" Type="http://schemas.openxmlformats.org/officeDocument/2006/relationships/hyperlink" TargetMode="External"></Relationship><Relationship Id="rId3159" Target="javascript:;" Type="http://schemas.openxmlformats.org/officeDocument/2006/relationships/hyperlink" TargetMode="External"></Relationship><Relationship Id="rId3160" Target="http://www.overtons.com" Type="http://schemas.openxmlformats.org/officeDocument/2006/relationships/hyperlink" TargetMode="External"></Relationship><Relationship Id="rId3161" Target="http://www.funai.de" Type="http://schemas.openxmlformats.org/officeDocument/2006/relationships/hyperlink" TargetMode="External"></Relationship><Relationship Id="rId3162" Target="javascript:;" Type="http://schemas.openxmlformats.org/officeDocument/2006/relationships/hyperlink" TargetMode="External"></Relationship><Relationship Id="rId3163" Target="http://www.carlislebrass.co.uk" Type="http://schemas.openxmlformats.org/officeDocument/2006/relationships/hyperlink" TargetMode="External"></Relationship><Relationship Id="rId3164" Target="http://www.conair.com" Type="http://schemas.openxmlformats.org/officeDocument/2006/relationships/hyperlink" TargetMode="External"></Relationship><Relationship Id="rId3165" Target="http://www.bhlgroup.co.uk" Type="http://schemas.openxmlformats.org/officeDocument/2006/relationships/hyperlink" TargetMode="External"></Relationship><Relationship Id="rId3166" Target="mailto:info@hotelslaviero.com.br" Type="http://schemas.openxmlformats.org/officeDocument/2006/relationships/hyperlink" TargetMode="External"></Relationship><Relationship Id="rId3167" Target="javascript:;" Type="http://schemas.openxmlformats.org/officeDocument/2006/relationships/hyperlink" TargetMode="External"></Relationship><Relationship Id="rId3168" Target="javascript:;" Type="http://schemas.openxmlformats.org/officeDocument/2006/relationships/hyperlink" TargetMode="External"></Relationship><Relationship Id="rId3169" Target="javascript:;" Type="http://schemas.openxmlformats.org/officeDocument/2006/relationships/hyperlink" TargetMode="External"></Relationship><Relationship Id="rId3170" Target="javascript:;" Type="http://schemas.openxmlformats.org/officeDocument/2006/relationships/hyperlink" TargetMode="External"></Relationship><Relationship Id="rId3171" Target="javascript:;" Type="http://schemas.openxmlformats.org/officeDocument/2006/relationships/hyperlink" TargetMode="External"></Relationship><Relationship Id="rId3172" Target="javascript:;" Type="http://schemas.openxmlformats.org/officeDocument/2006/relationships/hyperlink" TargetMode="External"></Relationship><Relationship Id="rId3173" Target="mailto:houssamalmassri@hotmail.com" Type="http://schemas.openxmlformats.org/officeDocument/2006/relationships/hyperlink" TargetMode="External"></Relationship><Relationship Id="rId3174" Target="http://www.silver.ocn.ne.jp" Type="http://schemas.openxmlformats.org/officeDocument/2006/relationships/hyperlink" TargetMode="External"></Relationship><Relationship Id="rId3175" Target="javascript:;" Type="http://schemas.openxmlformats.org/officeDocument/2006/relationships/hyperlink" TargetMode="External"></Relationship><Relationship Id="rId3176" Target="http://www.millennium-hk.com" Type="http://schemas.openxmlformats.org/officeDocument/2006/relationships/hyperlink" TargetMode="External"></Relationship><Relationship Id="rId3177" Target="javascript:;" Type="http://schemas.openxmlformats.org/officeDocument/2006/relationships/hyperlink" TargetMode="External"></Relationship><Relationship Id="rId3178" Target="javascript:;" Type="http://schemas.openxmlformats.org/officeDocument/2006/relationships/hyperlink" TargetMode="External"></Relationship><Relationship Id="rId3179" Target="mailto:debbie.henneberg@magasin.dk" Type="http://schemas.openxmlformats.org/officeDocument/2006/relationships/hyperlink" TargetMode="External"></Relationship><Relationship Id="rId3180" Target="javascript:;" Type="http://schemas.openxmlformats.org/officeDocument/2006/relationships/hyperlink" TargetMode="External"></Relationship><Relationship Id="rId3181" Target="http://www.cabina.dk" Type="http://schemas.openxmlformats.org/officeDocument/2006/relationships/hyperlink" TargetMode="External"></Relationship><Relationship Id="rId3182" Target="javascript:;" Type="http://schemas.openxmlformats.org/officeDocument/2006/relationships/hyperlink" TargetMode="External"></Relationship><Relationship Id="rId3183" Target="http://www.sentoo.sn" Type="http://schemas.openxmlformats.org/officeDocument/2006/relationships/hyperlink" TargetMode="External"></Relationship><Relationship Id="rId3184" Target="javascript:;" Type="http://schemas.openxmlformats.org/officeDocument/2006/relationships/hyperlink" TargetMode="External"></Relationship><Relationship Id="rId3185" Target="http://www.contacto.co.uk" Type="http://schemas.openxmlformats.org/officeDocument/2006/relationships/hyperlink" TargetMode="External"></Relationship><Relationship Id="rId3186" Target="http://www.billsanders.com" Type="http://schemas.openxmlformats.org/officeDocument/2006/relationships/hyperlink" TargetMode="External"></Relationship><Relationship Id="rId3187" Target="http://www.evhr.net" Type="http://schemas.openxmlformats.org/officeDocument/2006/relationships/hyperlink" TargetMode="External"></Relationship><Relationship Id="rId3188" Target="http://www.haklift.com" Type="http://schemas.openxmlformats.org/officeDocument/2006/relationships/hyperlink" TargetMode="External"></Relationship><Relationship Id="rId3189" Target="javascript:;" Type="http://schemas.openxmlformats.org/officeDocument/2006/relationships/hyperlink" TargetMode="External"></Relationship><Relationship Id="rId3190" Target="javascript:;" Type="http://schemas.openxmlformats.org/officeDocument/2006/relationships/hyperlink" TargetMode="External"></Relationship><Relationship Id="rId3191" Target="http://www.selena.com" Type="http://schemas.openxmlformats.org/officeDocument/2006/relationships/hyperlink" TargetMode="External"></Relationship><Relationship Id="rId3192" Target="mailto:betras@betras.com" Type="http://schemas.openxmlformats.org/officeDocument/2006/relationships/hyperlink" TargetMode="External"></Relationship><Relationship Id="rId3193" Target="javascript:;" Type="http://schemas.openxmlformats.org/officeDocument/2006/relationships/hyperlink" TargetMode="External"></Relationship><Relationship Id="rId3194" Target="http://www.erlemann-huckenbeck.de" Type="http://schemas.openxmlformats.org/officeDocument/2006/relationships/hyperlink" TargetMode="External"></Relationship><Relationship Id="rId3195" Target="http://www.richie-target.com.hk" Type="http://schemas.openxmlformats.org/officeDocument/2006/relationships/hyperlink" TargetMode="External"></Relationship><Relationship Id="rId3196" Target="http://www.dcdcap.ital.com" Type="http://schemas.openxmlformats.org/officeDocument/2006/relationships/hyperlink" TargetMode="External"></Relationship><Relationship Id="rId3197" Target="mailto:yenas62@yahoo.com" Type="http://schemas.openxmlformats.org/officeDocument/2006/relationships/hyperlink" TargetMode="External"></Relationship><Relationship Id="rId3198" Target="http://www.ctrmcenter.com" Type="http://schemas.openxmlformats.org/officeDocument/2006/relationships/hyperlink" TargetMode="External"></Relationship><Relationship Id="rId3199" Target="javascript:;" Type="http://schemas.openxmlformats.org/officeDocument/2006/relationships/hyperlink" TargetMode="External"></Relationship><Relationship Id="rId3200" Target="http://www.publiplast.de" Type="http://schemas.openxmlformats.org/officeDocument/2006/relationships/hyperlink" TargetMode="External"></Relationship><Relationship Id="rId3201" Target="http://www.limattan.com" Type="http://schemas.openxmlformats.org/officeDocument/2006/relationships/hyperlink" TargetMode="External"></Relationship><Relationship Id="rId3202" Target="javascript:;" Type="http://schemas.openxmlformats.org/officeDocument/2006/relationships/hyperlink" TargetMode="External"></Relationship><Relationship Id="rId3203" Target="javascript:;" Type="http://schemas.openxmlformats.org/officeDocument/2006/relationships/hyperlink" TargetMode="External"></Relationship><Relationship Id="rId3204" Target="mailto:sales@hiramwild.com" Type="http://schemas.openxmlformats.org/officeDocument/2006/relationships/hyperlink" TargetMode="External"></Relationship><Relationship Id="rId3205" Target="javascript:;" Type="http://schemas.openxmlformats.org/officeDocument/2006/relationships/hyperlink" TargetMode="External"></Relationship><Relationship Id="rId3206" Target="http://www.engholm.dk" Type="http://schemas.openxmlformats.org/officeDocument/2006/relationships/hyperlink" TargetMode="External"></Relationship><Relationship Id="rId3207" Target="javascript:;" Type="http://schemas.openxmlformats.org/officeDocument/2006/relationships/hyperlink" TargetMode="External"></Relationship><Relationship Id="rId3208" Target="http://www.abigrouplogistics.com" Type="http://schemas.openxmlformats.org/officeDocument/2006/relationships/hyperlink" TargetMode="External"></Relationship><Relationship Id="rId3209" Target="http://www.anglohwi.com" Type="http://schemas.openxmlformats.org/officeDocument/2006/relationships/hyperlink" TargetMode="External"></Relationship><Relationship Id="rId3210" Target="mailto:otto_rottmann@rest-o-pan.com" Type="http://schemas.openxmlformats.org/officeDocument/2006/relationships/hyperlink" TargetMode="External"></Relationship><Relationship Id="rId3211" Target="http://www.k-onishi.co.jp" Type="http://schemas.openxmlformats.org/officeDocument/2006/relationships/hyperlink" TargetMode="External"></Relationship><Relationship Id="rId3212" Target="javascript:;" Type="http://schemas.openxmlformats.org/officeDocument/2006/relationships/hyperlink" TargetMode="External"></Relationship><Relationship Id="rId3213" Target="mailto:gkang@unitel.co" Type="http://schemas.openxmlformats.org/officeDocument/2006/relationships/hyperlink" TargetMode="External"></Relationship><Relationship Id="rId3214" Target="mailto:hanilsts@man.com" Type="http://schemas.openxmlformats.org/officeDocument/2006/relationships/hyperlink" TargetMode="External"></Relationship><Relationship Id="rId3215" Target="http://www.i-are.com" Type="http://schemas.openxmlformats.org/officeDocument/2006/relationships/hyperlink" TargetMode="External"></Relationship><Relationship Id="rId3216" Target="http://www.edithabitat.com" Type="http://schemas.openxmlformats.org/officeDocument/2006/relationships/hyperlink" TargetMode="External"></Relationship><Relationship Id="rId3217" Target="mailto:hotri@hotri.dk" Type="http://schemas.openxmlformats.org/officeDocument/2006/relationships/hyperlink" TargetMode="External"></Relationship><Relationship Id="rId3218" Target="mailto:astrolanson@yahoo.com" Type="http://schemas.openxmlformats.org/officeDocument/2006/relationships/hyperlink" TargetMode="External"></Relationship><Relationship Id="rId3219" Target="javascript:;" Type="http://schemas.openxmlformats.org/officeDocument/2006/relationships/hyperlink" TargetMode="External"></Relationship><Relationship Id="rId3220" Target="mailto:k.itty@alphainternational.com.hk" Type="http://schemas.openxmlformats.org/officeDocument/2006/relationships/hyperlink" TargetMode="External"></Relationship><Relationship Id="rId3221" Target="javascript:;" Type="http://schemas.openxmlformats.org/officeDocument/2006/relationships/hyperlink" TargetMode="External"></Relationship><Relationship Id="rId3222" Target="javascript:;" Type="http://schemas.openxmlformats.org/officeDocument/2006/relationships/hyperlink" TargetMode="External"></Relationship><Relationship Id="rId3223" Target="javascript:;" Type="http://schemas.openxmlformats.org/officeDocument/2006/relationships/hyperlink" TargetMode="External"></Relationship><Relationship Id="rId3224" Target="javascript:;" Type="http://schemas.openxmlformats.org/officeDocument/2006/relationships/hyperlink" TargetMode="External"></Relationship><Relationship Id="rId3225" Target="javascript:;" Type="http://schemas.openxmlformats.org/officeDocument/2006/relationships/hyperlink" TargetMode="External"></Relationship><Relationship Id="rId3226" Target="javascript:;" Type="http://schemas.openxmlformats.org/officeDocument/2006/relationships/hyperlink" TargetMode="External"></Relationship><Relationship Id="rId3227" Target="javascript:;" Type="http://schemas.openxmlformats.org/officeDocument/2006/relationships/hyperlink" TargetMode="External"></Relationship><Relationship Id="rId3228" Target="mailto:knuerr.info@knuerr.com" Type="http://schemas.openxmlformats.org/officeDocument/2006/relationships/hyperlink" TargetMode="External"></Relationship><Relationship Id="rId3229" Target="mailto:pushart@chollian.net" Type="http://schemas.openxmlformats.org/officeDocument/2006/relationships/hyperlink" TargetMode="External"></Relationship><Relationship Id="rId3230" Target="javascript:;" Type="http://schemas.openxmlformats.org/officeDocument/2006/relationships/hyperlink" TargetMode="External"></Relationship><Relationship Id="rId3231" Target="http://www.victorinox.dk" Type="http://schemas.openxmlformats.org/officeDocument/2006/relationships/hyperlink" TargetMode="External"></Relationship><Relationship Id="rId3232" Target="javascript:;" Type="http://schemas.openxmlformats.org/officeDocument/2006/relationships/hyperlink" TargetMode="External"></Relationship><Relationship Id="rId3233" Target="mailto:galerymulo@aol.com" Type="http://schemas.openxmlformats.org/officeDocument/2006/relationships/hyperlink" TargetMode="External"></Relationship><Relationship Id="rId3234" Target="javascript:;" Type="http://schemas.openxmlformats.org/officeDocument/2006/relationships/hyperlink" TargetMode="External"></Relationship><Relationship Id="rId3235" Target="http://www.beejay.com.hk" Type="http://schemas.openxmlformats.org/officeDocument/2006/relationships/hyperlink" TargetMode="External"></Relationship><Relationship Id="rId3236" Target="mailto:enti@minos.ocn.ne.jp" Type="http://schemas.openxmlformats.org/officeDocument/2006/relationships/hyperlink" TargetMode="External"></Relationship><Relationship Id="rId3237" Target="mailto:mal_pak@yahoo.com" Type="http://schemas.openxmlformats.org/officeDocument/2006/relationships/hyperlink" TargetMode="External"></Relationship><Relationship Id="rId3238" Target="http://www.korkmaz.com.tr" Type="http://schemas.openxmlformats.org/officeDocument/2006/relationships/hyperlink" TargetMode="External"></Relationship><Relationship Id="rId3239" Target="mailto:tracinte@prodigy.net.mx" Type="http://schemas.openxmlformats.org/officeDocument/2006/relationships/hyperlink" TargetMode="External"></Relationship><Relationship Id="rId3240" Target="javascript:;" Type="http://schemas.openxmlformats.org/officeDocument/2006/relationships/hyperlink" TargetMode="External"></Relationship><Relationship Id="rId3241" Target="mailto:tarik@korkmaz.com.tr" Type="http://schemas.openxmlformats.org/officeDocument/2006/relationships/hyperlink" TargetMode="External"></Relationship><Relationship Id="rId3242" Target="javascript:;" Type="http://schemas.openxmlformats.org/officeDocument/2006/relationships/hyperlink" TargetMode="External"></Relationship><Relationship Id="rId3243" Target="mailto:trofeos@ya.com" Type="http://schemas.openxmlformats.org/officeDocument/2006/relationships/hyperlink" TargetMode="External"></Relationship><Relationship Id="rId3244" Target="javascript:;" Type="http://schemas.openxmlformats.org/officeDocument/2006/relationships/hyperlink" TargetMode="External"></Relationship><Relationship Id="rId3245" Target="javascript:;" Type="http://schemas.openxmlformats.org/officeDocument/2006/relationships/hyperlink" TargetMode="External"></Relationship><Relationship Id="rId3246" Target="mailto:info@aristocasa.com" Type="http://schemas.openxmlformats.org/officeDocument/2006/relationships/hyperlink" TargetMode="External"></Relationship><Relationship Id="rId3247" Target="javascript:;" Type="http://schemas.openxmlformats.org/officeDocument/2006/relationships/hyperlink" TargetMode="External"></Relationship><Relationship Id="rId3248" Target="javascript:;" Type="http://schemas.openxmlformats.org/officeDocument/2006/relationships/hyperlink" TargetMode="External"></Relationship><Relationship Id="rId3249" Target="javascript:;" Type="http://schemas.openxmlformats.org/officeDocument/2006/relationships/hyperlink" TargetMode="External"></Relationship><Relationship Id="rId3250" Target="javascript:;" Type="http://schemas.openxmlformats.org/officeDocument/2006/relationships/hyperlink" TargetMode="External"></Relationship><Relationship Id="rId3251" Target="http://www.kcc.com" Type="http://schemas.openxmlformats.org/officeDocument/2006/relationships/hyperlink" TargetMode="External"></Relationship><Relationship Id="rId3252" Target="mailto:appia312@hanmail.net" Type="http://schemas.openxmlformats.org/officeDocument/2006/relationships/hyperlink" TargetMode="External"></Relationship><Relationship Id="rId3253" Target="javascript:;" Type="http://schemas.openxmlformats.org/officeDocument/2006/relationships/hyperlink" TargetMode="External"></Relationship><Relationship Id="rId3254" Target="javascript:;" Type="http://schemas.openxmlformats.org/officeDocument/2006/relationships/hyperlink" TargetMode="External"></Relationship><Relationship Id="rId3255" Target="javascript:;" Type="http://schemas.openxmlformats.org/officeDocument/2006/relationships/hyperlink" TargetMode="External"></Relationship><Relationship Id="rId3256" Target="javascript:;" Type="http://schemas.openxmlformats.org/officeDocument/2006/relationships/hyperlink" TargetMode="External"></Relationship><Relationship Id="rId3257" Target="http://www.sony.fi" Type="http://schemas.openxmlformats.org/officeDocument/2006/relationships/hyperlink" TargetMode="External"></Relationship><Relationship Id="rId3258" Target="mailto:dgmock@bklimited.net" Type="http://schemas.openxmlformats.org/officeDocument/2006/relationships/hyperlink" TargetMode="External"></Relationship><Relationship Id="rId3259" Target="mailto:brigita.ribnikar@merkur.si" Type="http://schemas.openxmlformats.org/officeDocument/2006/relationships/hyperlink" TargetMode="External"></Relationship><Relationship Id="rId3260" Target="mailto:jlmtrading@pacific.net.sg" Type="http://schemas.openxmlformats.org/officeDocument/2006/relationships/hyperlink" TargetMode="External"></Relationship><Relationship Id="rId3261" Target="mailto:c.maniotis@theobros.gr" Type="http://schemas.openxmlformats.org/officeDocument/2006/relationships/hyperlink" TargetMode="External"></Relationship><Relationship Id="rId3262" Target="http://www.saltonusa.com" Type="http://schemas.openxmlformats.org/officeDocument/2006/relationships/hyperlink" TargetMode="External"></Relationship><Relationship Id="rId3263" Target="mailto:info@ros.bergamo.it" Type="http://schemas.openxmlformats.org/officeDocument/2006/relationships/hyperlink" TargetMode="External"></Relationship><Relationship Id="rId3264" Target="http://www.henton.net" Type="http://schemas.openxmlformats.org/officeDocument/2006/relationships/hyperlink" TargetMode="External"></Relationship><Relationship Id="rId3265" Target="javascript:;" Type="http://schemas.openxmlformats.org/officeDocument/2006/relationships/hyperlink" TargetMode="External"></Relationship><Relationship Id="rId3266" Target="javascript:;" Type="http://schemas.openxmlformats.org/officeDocument/2006/relationships/hyperlink" TargetMode="External"></Relationship><Relationship Id="rId3267" Target="http://www.kowling.com" Type="http://schemas.openxmlformats.org/officeDocument/2006/relationships/hyperlink" TargetMode="External"></Relationship><Relationship Id="rId3268" Target="javascript:;" Type="http://schemas.openxmlformats.org/officeDocument/2006/relationships/hyperlink" TargetMode="External"></Relationship><Relationship Id="rId3269" Target="http://www.araigumi.co.jp" Type="http://schemas.openxmlformats.org/officeDocument/2006/relationships/hyperlink" TargetMode="External"></Relationship><Relationship Id="rId3270" Target="javascript:;" Type="http://schemas.openxmlformats.org/officeDocument/2006/relationships/hyperlink" TargetMode="External"></Relationship><Relationship Id="rId3271" Target="http://www.twl.co.nz" Type="http://schemas.openxmlformats.org/officeDocument/2006/relationships/hyperlink" TargetMode="External"></Relationship><Relationship Id="rId3272" Target="javascript:;" Type="http://schemas.openxmlformats.org/officeDocument/2006/relationships/hyperlink" TargetMode="External"></Relationship><Relationship Id="rId3273" Target="http://www.ropax.se" Type="http://schemas.openxmlformats.org/officeDocument/2006/relationships/hyperlink" TargetMode="External"></Relationship><Relationship Id="rId3274" Target="mailto:post@contacto.de" Type="http://schemas.openxmlformats.org/officeDocument/2006/relationships/hyperlink" TargetMode="External"></Relationship><Relationship Id="rId3275" Target="http://www.magasin.dk" Type="http://schemas.openxmlformats.org/officeDocument/2006/relationships/hyperlink" TargetMode="External"></Relationship><Relationship Id="rId3276" Target="javascript:;" Type="http://schemas.openxmlformats.org/officeDocument/2006/relationships/hyperlink" TargetMode="External"></Relationship><Relationship Id="rId3277" Target="http://www.sapphire-intl.com" Type="http://schemas.openxmlformats.org/officeDocument/2006/relationships/hyperlink" TargetMode="External"></Relationship><Relationship Id="rId3278" Target="javascript:;" Type="http://schemas.openxmlformats.org/officeDocument/2006/relationships/hyperlink" TargetMode="External"></Relationship><Relationship Id="rId3279" Target="javascript:;" Type="http://schemas.openxmlformats.org/officeDocument/2006/relationships/hyperlink" TargetMode="External"></Relationship><Relationship Id="rId3280" Target="http://www.armyvarer.dk" Type="http://schemas.openxmlformats.org/officeDocument/2006/relationships/hyperlink" TargetMode="External"></Relationship><Relationship Id="rId3281" Target="javascript:;" Type="http://schemas.openxmlformats.org/officeDocument/2006/relationships/hyperlink" TargetMode="External"></Relationship><Relationship Id="rId3282" Target="mailto:sales@dhhaden.co.uk" Type="http://schemas.openxmlformats.org/officeDocument/2006/relationships/hyperlink" TargetMode="External"></Relationship><Relationship Id="rId3283" Target="http://www.keter.co.il" Type="http://schemas.openxmlformats.org/officeDocument/2006/relationships/hyperlink" TargetMode="External"></Relationship><Relationship Id="rId3284" Target="mailto:vinoadgupta@rediffmail.com" Type="http://schemas.openxmlformats.org/officeDocument/2006/relationships/hyperlink" TargetMode="External"></Relationship><Relationship Id="rId3285" Target="http://www.hengyuan.corp.com.hk" Type="http://schemas.openxmlformats.org/officeDocument/2006/relationships/hyperlink" TargetMode="External"></Relationship><Relationship Id="rId3286" Target="javascript:;" Type="http://schemas.openxmlformats.org/officeDocument/2006/relationships/hyperlink" TargetMode="External"></Relationship><Relationship Id="rId3287" Target="javascript:;" Type="http://schemas.openxmlformats.org/officeDocument/2006/relationships/hyperlink" TargetMode="External"></Relationship><Relationship Id="rId3288" Target="javascript:;" Type="http://schemas.openxmlformats.org/officeDocument/2006/relationships/hyperlink" TargetMode="External"></Relationship><Relationship Id="rId3289" Target="http://www.alcan.com" Type="http://schemas.openxmlformats.org/officeDocument/2006/relationships/hyperlink" TargetMode="External"></Relationship><Relationship Id="rId3290" Target="http://www.bgclean.co.uk" Type="http://schemas.openxmlformats.org/officeDocument/2006/relationships/hyperlink" TargetMode="External"></Relationship><Relationship Id="rId3291" Target="javascript:;" Type="http://schemas.openxmlformats.org/officeDocument/2006/relationships/hyperlink" TargetMode="External"></Relationship><Relationship Id="rId3292" Target="mailto:david@wilong.com" Type="http://schemas.openxmlformats.org/officeDocument/2006/relationships/hyperlink" TargetMode="External"></Relationship><Relationship Id="rId3293" Target="http://www.netsgo.com" Type="http://schemas.openxmlformats.org/officeDocument/2006/relationships/hyperlink" TargetMode="External"></Relationship><Relationship Id="rId3294" Target="mailto:r2320611@mantraonline.com" Type="http://schemas.openxmlformats.org/officeDocument/2006/relationships/hyperlink" TargetMode="External"></Relationship><Relationship Id="rId3295" Target="mailto:hudej@hotmail.com" Type="http://schemas.openxmlformats.org/officeDocument/2006/relationships/hyperlink" TargetMode="External"></Relationship><Relationship Id="rId3296" Target="http://www.hewi.it" Type="http://schemas.openxmlformats.org/officeDocument/2006/relationships/hyperlink" TargetMode="External"></Relationship><Relationship Id="rId3297" Target="mailto:wildberryltd@hotmail.com" Type="http://schemas.openxmlformats.org/officeDocument/2006/relationships/hyperlink" TargetMode="External"></Relationship><Relationship Id="rId3298" Target="http://www.muster-dikson.com" Type="http://schemas.openxmlformats.org/officeDocument/2006/relationships/hyperlink" TargetMode="External"></Relationship><Relationship Id="rId3299" Target="javascript:;" Type="http://schemas.openxmlformats.org/officeDocument/2006/relationships/hyperlink" TargetMode="External"></Relationship><Relationship Id="rId3300" Target="mailto:janet_noah79@yahoo.com" Type="http://schemas.openxmlformats.org/officeDocument/2006/relationships/hyperlink" TargetMode="External"></Relationship><Relationship Id="rId3301" Target="http://www.samuelstravel.com" Type="http://schemas.openxmlformats.org/officeDocument/2006/relationships/hyperlink" TargetMode="External"></Relationship><Relationship Id="rId3302" Target="http://www.samsung.it" Type="http://schemas.openxmlformats.org/officeDocument/2006/relationships/hyperlink" TargetMode="External"></Relationship><Relationship Id="rId3303" Target="javascript:;" Type="http://schemas.openxmlformats.org/officeDocument/2006/relationships/hyperlink" TargetMode="External"></Relationship><Relationship Id="rId3304" Target="mailto:j.gon@computer.org" Type="http://schemas.openxmlformats.org/officeDocument/2006/relationships/hyperlink" TargetMode="External"></Relationship><Relationship Id="rId3305" Target="http://www.hghculinix.nl" Type="http://schemas.openxmlformats.org/officeDocument/2006/relationships/hyperlink" TargetMode="External"></Relationship><Relationship Id="rId3306" Target="http://www.coastalsec.com" Type="http://schemas.openxmlformats.org/officeDocument/2006/relationships/hyperlink" TargetMode="External"></Relationship><Relationship Id="rId3307" Target="http://www.goodthings.com.tw" Type="http://schemas.openxmlformats.org/officeDocument/2006/relationships/hyperlink" TargetMode="External"></Relationship><Relationship Id="rId3308" Target="http://www.taipanexports.com" Type="http://schemas.openxmlformats.org/officeDocument/2006/relationships/hyperlink" TargetMode="External"></Relationship><Relationship Id="rId3309" Target="mailto:sy@royalpaperconverting.com" Type="http://schemas.openxmlformats.org/officeDocument/2006/relationships/hyperlink" TargetMode="External"></Relationship><Relationship Id="rId3310" Target="mailto:norkassar@mail.sy" Type="http://schemas.openxmlformats.org/officeDocument/2006/relationships/hyperlink" TargetMode="External"></Relationship><Relationship Id="rId3311" Target="http://www.presenttime.com" Type="http://schemas.openxmlformats.org/officeDocument/2006/relationships/hyperlink" TargetMode="External"></Relationship><Relationship Id="rId3312" Target="mailto:cp.friends@.hk.net.com" Type="http://schemas.openxmlformats.org/officeDocument/2006/relationships/hyperlink" TargetMode="External"></Relationship><Relationship Id="rId3313" Target="http://www.blomertextiel.nl" Type="http://schemas.openxmlformats.org/officeDocument/2006/relationships/hyperlink" TargetMode="External"></Relationship><Relationship Id="rId3314" Target="mailto:asama@myodo.co" Type="http://schemas.openxmlformats.org/officeDocument/2006/relationships/hyperlink" TargetMode="External"></Relationship><Relationship Id="rId3315" Target="mailto:kishyam_mab@yahoo.com" Type="http://schemas.openxmlformats.org/officeDocument/2006/relationships/hyperlink" TargetMode="External"></Relationship><Relationship Id="rId3316" Target="javascript:;" Type="http://schemas.openxmlformats.org/officeDocument/2006/relationships/hyperlink" TargetMode="External"></Relationship><Relationship Id="rId3317" Target="http://www.cjustinny@.com" Type="http://schemas.openxmlformats.org/officeDocument/2006/relationships/hyperlink" TargetMode="External"></Relationship><Relationship Id="rId3318" Target="mailto:eycm@nasioncom.net" Type="http://schemas.openxmlformats.org/officeDocument/2006/relationships/hyperlink" TargetMode="External"></Relationship><Relationship Id="rId3319" Target="http://www.violin.ocn.ne.jp" Type="http://schemas.openxmlformats.org/officeDocument/2006/relationships/hyperlink" TargetMode="External"></Relationship><Relationship Id="rId3320" Target="javascript:;" Type="http://schemas.openxmlformats.org/officeDocument/2006/relationships/hyperlink" TargetMode="External"></Relationship><Relationship Id="rId3321" Target="http://www.raymor.com.au" Type="http://schemas.openxmlformats.org/officeDocument/2006/relationships/hyperlink" TargetMode="External"></Relationship><Relationship Id="rId3322" Target="javascript:;" Type="http://schemas.openxmlformats.org/officeDocument/2006/relationships/hyperlink" TargetMode="External"></Relationship><Relationship Id="rId3323" Target="mailto:schuurmanelektrotechnische@wxs.nl" Type="http://schemas.openxmlformats.org/officeDocument/2006/relationships/hyperlink" TargetMode="External"></Relationship><Relationship Id="rId3324" Target="javascript:;" Type="http://schemas.openxmlformats.org/officeDocument/2006/relationships/hyperlink" TargetMode="External"></Relationship><Relationship Id="rId3325" Target="mailto:k.planning.inc2@kutsuwa.co.jp" Type="http://schemas.openxmlformats.org/officeDocument/2006/relationships/hyperlink" TargetMode="External"></Relationship><Relationship Id="rId3326" Target="javascript:;" Type="http://schemas.openxmlformats.org/officeDocument/2006/relationships/hyperlink" TargetMode="External"></Relationship><Relationship Id="rId3327" Target="mailto:info@romberg.de" Type="http://schemas.openxmlformats.org/officeDocument/2006/relationships/hyperlink" TargetMode="External"></Relationship><Relationship Id="rId3328" Target="javascript:;" Type="http://schemas.openxmlformats.org/officeDocument/2006/relationships/hyperlink" TargetMode="External"></Relationship><Relationship Id="rId3329" Target="javascript:;" Type="http://schemas.openxmlformats.org/officeDocument/2006/relationships/hyperlink" TargetMode="External"></Relationship><Relationship Id="rId3330" Target="mailto:hwang@apureshop.com" Type="http://schemas.openxmlformats.org/officeDocument/2006/relationships/hyperlink" TargetMode="External"></Relationship><Relationship Id="rId3331" Target="http://www.beha-hedo.no" Type="http://schemas.openxmlformats.org/officeDocument/2006/relationships/hyperlink" TargetMode="External"></Relationship><Relationship Id="rId3332" Target="javascript:;" Type="http://schemas.openxmlformats.org/officeDocument/2006/relationships/hyperlink" TargetMode="External"></Relationship><Relationship Id="rId3333" Target="mailto:ocetin@home.nl" Type="http://schemas.openxmlformats.org/officeDocument/2006/relationships/hyperlink" TargetMode="External"></Relationship><Relationship Id="rId3334" Target="javascript:;" Type="http://schemas.openxmlformats.org/officeDocument/2006/relationships/hyperlink" TargetMode="External"></Relationship><Relationship Id="rId3335" Target="mailto:mbahobail@hotmail.com" Type="http://schemas.openxmlformats.org/officeDocument/2006/relationships/hyperlink" TargetMode="External"></Relationship><Relationship Id="rId3336" Target="javascript:;" Type="http://schemas.openxmlformats.org/officeDocument/2006/relationships/hyperlink" TargetMode="External"></Relationship><Relationship Id="rId3337" Target="javascript:;" Type="http://schemas.openxmlformats.org/officeDocument/2006/relationships/hyperlink" TargetMode="External"></Relationship><Relationship Id="rId3338" Target="mailto:catherine@hela.com" Type="http://schemas.openxmlformats.org/officeDocument/2006/relationships/hyperlink" TargetMode="External"></Relationship><Relationship Id="rId3339" Target="javascript:;" Type="http://schemas.openxmlformats.org/officeDocument/2006/relationships/hyperlink" TargetMode="External"></Relationship><Relationship Id="rId3340" Target="javascript:;" Type="http://schemas.openxmlformats.org/officeDocument/2006/relationships/hyperlink" TargetMode="External"></Relationship><Relationship Id="rId3341" Target="mailto:momir.samoilovic@metro.rs" Type="http://schemas.openxmlformats.org/officeDocument/2006/relationships/hyperlink" TargetMode="External"></Relationship><Relationship Id="rId3342" Target="javascript:;" Type="http://schemas.openxmlformats.org/officeDocument/2006/relationships/hyperlink" TargetMode="External"></Relationship><Relationship Id="rId3343" Target="javascript:;" Type="http://schemas.openxmlformats.org/officeDocument/2006/relationships/hyperlink" TargetMode="External"></Relationship><Relationship Id="rId3344" Target="http://www.skb-shutters.com" Type="http://schemas.openxmlformats.org/officeDocument/2006/relationships/hyperlink" TargetMode="External"></Relationship><Relationship Id="rId3345" Target="http://www.telpacific.com.au" Type="http://schemas.openxmlformats.org/officeDocument/2006/relationships/hyperlink" TargetMode="External"></Relationship><Relationship Id="rId3346" Target="http://www.aladdin.com" Type="http://schemas.openxmlformats.org/officeDocument/2006/relationships/hyperlink" TargetMode="External"></Relationship><Relationship Id="rId3347" Target="mailto:vickytsoi@hopeland.biz.com.hk" Type="http://schemas.openxmlformats.org/officeDocument/2006/relationships/hyperlink" TargetMode="External"></Relationship><Relationship Id="rId3348" Target="http://www.cdhk.net" Type="http://schemas.openxmlformats.org/officeDocument/2006/relationships/hyperlink" TargetMode="External"></Relationship><Relationship Id="rId3349" Target="http://www.netpci.com" Type="http://schemas.openxmlformats.org/officeDocument/2006/relationships/hyperlink" TargetMode="External"></Relationship><Relationship Id="rId3350" Target="http://www.btbproducts.com" Type="http://schemas.openxmlformats.org/officeDocument/2006/relationships/hyperlink" TargetMode="External"></Relationship><Relationship Id="rId3351" Target="javascript:;" Type="http://schemas.openxmlformats.org/officeDocument/2006/relationships/hyperlink" TargetMode="External"></Relationship><Relationship Id="rId3352" Target="http://www.joyhi-ho.ne.jp" Type="http://schemas.openxmlformats.org/officeDocument/2006/relationships/hyperlink" TargetMode="External"></Relationship><Relationship Id="rId3353" Target="javascript:;" Type="http://schemas.openxmlformats.org/officeDocument/2006/relationships/hyperlink" TargetMode="External"></Relationship><Relationship Id="rId3354" Target="http://www.carreterozl.com" Type="http://schemas.openxmlformats.org/officeDocument/2006/relationships/hyperlink" TargetMode="External"></Relationship><Relationship Id="rId3355" Target="http://www.jobar.com" Type="http://schemas.openxmlformats.org/officeDocument/2006/relationships/hyperlink" TargetMode="External"></Relationship><Relationship Id="rId3356" Target="javascript:;" Type="http://schemas.openxmlformats.org/officeDocument/2006/relationships/hyperlink" TargetMode="External"></Relationship><Relationship Id="rId3357" Target="http://www.alluflon.com" Type="http://schemas.openxmlformats.org/officeDocument/2006/relationships/hyperlink" TargetMode="External"></Relationship><Relationship Id="rId3358" Target="javascript:;" Type="http://schemas.openxmlformats.org/officeDocument/2006/relationships/hyperlink" TargetMode="External"></Relationship><Relationship Id="rId3359" Target="http://www.la-vie-en-vert.be" Type="http://schemas.openxmlformats.org/officeDocument/2006/relationships/hyperlink" TargetMode="External"></Relationship><Relationship Id="rId3360" Target="javascript:;" Type="http://schemas.openxmlformats.org/officeDocument/2006/relationships/hyperlink" TargetMode="External"></Relationship><Relationship Id="rId3361" Target="http://www.polspotten.nl" Type="http://schemas.openxmlformats.org/officeDocument/2006/relationships/hyperlink" TargetMode="External"></Relationship><Relationship Id="rId3362" Target="javascript:;" Type="http://schemas.openxmlformats.org/officeDocument/2006/relationships/hyperlink" TargetMode="External"></Relationship><Relationship Id="rId3363" Target="http://www.nationalbrokers.net" Type="http://schemas.openxmlformats.org/officeDocument/2006/relationships/hyperlink" TargetMode="External"></Relationship><Relationship Id="rId3364" Target="javascript:;" Type="http://schemas.openxmlformats.org/officeDocument/2006/relationships/hyperlink" TargetMode="External"></Relationship><Relationship Id="rId3365" Target="http://www.greenmaxi.com" Type="http://schemas.openxmlformats.org/officeDocument/2006/relationships/hyperlink" TargetMode="External"></Relationship><Relationship Id="rId3366" Target="javascript:;" Type="http://schemas.openxmlformats.org/officeDocument/2006/relationships/hyperlink" TargetMode="External"></Relationship><Relationship Id="rId3367" Target="mailto:lavie.int@vericon.net" Type="http://schemas.openxmlformats.org/officeDocument/2006/relationships/hyperlink" TargetMode="External"></Relationship><Relationship Id="rId3368" Target="javascript:;" Type="http://schemas.openxmlformats.org/officeDocument/2006/relationships/hyperlink" TargetMode="External"></Relationship><Relationship Id="rId3369" Target="javascript:;" Type="http://schemas.openxmlformats.org/officeDocument/2006/relationships/hyperlink" TargetMode="External"></Relationship><Relationship Id="rId3370" Target="mailto:patt@maestromosaics.com" Type="http://schemas.openxmlformats.org/officeDocument/2006/relationships/hyperlink" TargetMode="External"></Relationship><Relationship Id="rId3371" Target="javascript:;" Type="http://schemas.openxmlformats.org/officeDocument/2006/relationships/hyperlink" TargetMode="External"></Relationship><Relationship Id="rId3372" Target="mailto:z6448@yahoo.com" Type="http://schemas.openxmlformats.org/officeDocument/2006/relationships/hyperlink" TargetMode="External"></Relationship><Relationship Id="rId3373" Target="javascript:;" Type="http://schemas.openxmlformats.org/officeDocument/2006/relationships/hyperlink" TargetMode="External"></Relationship><Relationship Id="rId3374" Target="javascript:;" Type="http://schemas.openxmlformats.org/officeDocument/2006/relationships/hyperlink" TargetMode="External"></Relationship><Relationship Id="rId3375" Target="javascript:;" Type="http://schemas.openxmlformats.org/officeDocument/2006/relationships/hyperlink" TargetMode="External"></Relationship><Relationship Id="rId3376" Target="http://www.primarybags-europe.com" Type="http://schemas.openxmlformats.org/officeDocument/2006/relationships/hyperlink" TargetMode="External"></Relationship><Relationship Id="rId3377" Target="javascript:;" Type="http://schemas.openxmlformats.org/officeDocument/2006/relationships/hyperlink" TargetMode="External"></Relationship><Relationship Id="rId3378" Target="mailto:info@bohemiacristal.de" Type="http://schemas.openxmlformats.org/officeDocument/2006/relationships/hyperlink" TargetMode="External"></Relationship><Relationship Id="rId3379" Target="http://www.parket.com.cn" Type="http://schemas.openxmlformats.org/officeDocument/2006/relationships/hyperlink" TargetMode="External"></Relationship><Relationship Id="rId3380" Target="mailto:info@giftech.com.hk" Type="http://schemas.openxmlformats.org/officeDocument/2006/relationships/hyperlink" TargetMode="External"></Relationship><Relationship Id="rId3381" Target="javascript:;" Type="http://schemas.openxmlformats.org/officeDocument/2006/relationships/hyperlink" TargetMode="External"></Relationship><Relationship Id="rId3382" Target="http://www.online.be" Type="http://schemas.openxmlformats.org/officeDocument/2006/relationships/hyperlink" TargetMode="External"></Relationship><Relationship Id="rId3383" Target="http://www.perso.be" Type="http://schemas.openxmlformats.org/officeDocument/2006/relationships/hyperlink" TargetMode="External"></Relationship><Relationship Id="rId3384" Target="javascript:;" Type="http://schemas.openxmlformats.org/officeDocument/2006/relationships/hyperlink" TargetMode="External"></Relationship><Relationship Id="rId3385" Target="http://www.metos.com" Type="http://schemas.openxmlformats.org/officeDocument/2006/relationships/hyperlink" TargetMode="External"></Relationship><Relationship Id="rId3386" Target="javascript:;" Type="http://schemas.openxmlformats.org/officeDocument/2006/relationships/hyperlink" TargetMode="External"></Relationship><Relationship Id="rId3387" Target="javascript:;" Type="http://schemas.openxmlformats.org/officeDocument/2006/relationships/hyperlink" TargetMode="External"></Relationship><Relationship Id="rId3388" Target="http://www.koreajc.kr" Type="http://schemas.openxmlformats.org/officeDocument/2006/relationships/hyperlink" TargetMode="External"></Relationship><Relationship Id="rId3389" Target="http://www.granite.com" Type="http://schemas.openxmlformats.org/officeDocument/2006/relationships/hyperlink" TargetMode="External"></Relationship><Relationship Id="rId3390" Target="http://www.kowling.com" Type="http://schemas.openxmlformats.org/officeDocument/2006/relationships/hyperlink" TargetMode="External"></Relationship><Relationship Id="rId3391" Target="mailto:secre@conairmexico.com" Type="http://schemas.openxmlformats.org/officeDocument/2006/relationships/hyperlink" TargetMode="External"></Relationship><Relationship Id="rId3392" Target="javascript:;" Type="http://schemas.openxmlformats.org/officeDocument/2006/relationships/hyperlink" TargetMode="External"></Relationship><Relationship Id="rId3393" Target="mailto:amipol@sepia.ocn.ne.jp" Type="http://schemas.openxmlformats.org/officeDocument/2006/relationships/hyperlink" TargetMode="External"></Relationship><Relationship Id="rId3394" Target="http://www.unitedpartnersinternational.com.cn" Type="http://schemas.openxmlformats.org/officeDocument/2006/relationships/hyperlink" TargetMode="External"></Relationship><Relationship Id="rId3395" Target="javascript:;" Type="http://schemas.openxmlformats.org/officeDocument/2006/relationships/hyperlink" TargetMode="External"></Relationship><Relationship Id="rId3396" Target="javascript:;" Type="http://schemas.openxmlformats.org/officeDocument/2006/relationships/hyperlink" TargetMode="External"></Relationship><Relationship Id="rId3397" Target="javascript:;" Type="http://schemas.openxmlformats.org/officeDocument/2006/relationships/hyperlink" TargetMode="External"></Relationship><Relationship Id="rId3398" Target="javascript:;" Type="http://schemas.openxmlformats.org/officeDocument/2006/relationships/hyperlink" TargetMode="External"></Relationship><Relationship Id="rId3399" Target="http://www.oryx.co.il" Type="http://schemas.openxmlformats.org/officeDocument/2006/relationships/hyperlink" TargetMode="External"></Relationship><Relationship Id="rId3400" Target="http://www.piffaut.com" Type="http://schemas.openxmlformats.org/officeDocument/2006/relationships/hyperlink" TargetMode="External"></Relationship><Relationship Id="rId3401" Target="mailto:berkdesign@aol.com" Type="http://schemas.openxmlformats.org/officeDocument/2006/relationships/hyperlink" TargetMode="External"></Relationship><Relationship Id="rId3402" Target="mailto:d_wangsa@yahoo.com" Type="http://schemas.openxmlformats.org/officeDocument/2006/relationships/hyperlink" TargetMode="External"></Relationship><Relationship Id="rId3403" Target="http://www.cjb.net" Type="http://schemas.openxmlformats.org/officeDocument/2006/relationships/hyperlink" TargetMode="External"></Relationship><Relationship Id="rId3404" Target="mailto:daniel.bauw@gbe_eda.com" Type="http://schemas.openxmlformats.org/officeDocument/2006/relationships/hyperlink" TargetMode="External"></Relationship><Relationship Id="rId3405" Target="javascript:;" Type="http://schemas.openxmlformats.org/officeDocument/2006/relationships/hyperlink" TargetMode="External"></Relationship><Relationship Id="rId3406" Target="mailto:yohan@uswebbing.com" Type="http://schemas.openxmlformats.org/officeDocument/2006/relationships/hyperlink" TargetMode="External"></Relationship><Relationship Id="rId3407" Target="mailto:chartchai@acmethai.com" Type="http://schemas.openxmlformats.org/officeDocument/2006/relationships/hyperlink" TargetMode="External"></Relationship><Relationship Id="rId3408" Target="mailto:jillwang@pacific.net.sg" Type="http://schemas.openxmlformats.org/officeDocument/2006/relationships/hyperlink" TargetMode="External"></Relationship><Relationship Id="rId3409" Target="http://www.bakerycrafts.com" Type="http://schemas.openxmlformats.org/officeDocument/2006/relationships/hyperlink" TargetMode="External"></Relationship><Relationship Id="rId3410" Target="mailto:info@norelem.de" Type="http://schemas.openxmlformats.org/officeDocument/2006/relationships/hyperlink" TargetMode="External"></Relationship><Relationship Id="rId3411" Target="mailto:belgium@qualitynet.net" Type="http://schemas.openxmlformats.org/officeDocument/2006/relationships/hyperlink" TargetMode="External"></Relationship><Relationship Id="rId3412" Target="http://www.fsgroup.net" Type="http://schemas.openxmlformats.org/officeDocument/2006/relationships/hyperlink" TargetMode="External"></Relationship><Relationship Id="rId3413" Target="javascript:;" Type="http://schemas.openxmlformats.org/officeDocument/2006/relationships/hyperlink" TargetMode="External"></Relationship><Relationship Id="rId3414" Target="javascript:;" Type="http://schemas.openxmlformats.org/officeDocument/2006/relationships/hyperlink" TargetMode="External"></Relationship><Relationship Id="rId3415" Target="javascript:;" Type="http://schemas.openxmlformats.org/officeDocument/2006/relationships/hyperlink" TargetMode="External"></Relationship><Relationship Id="rId3416" Target="mailto:ayako@spice.or.jp" Type="http://schemas.openxmlformats.org/officeDocument/2006/relationships/hyperlink" TargetMode="External"></Relationship><Relationship Id="rId3417" Target="javascript:;" Type="http://schemas.openxmlformats.org/officeDocument/2006/relationships/hyperlink" TargetMode="External"></Relationship><Relationship Id="rId3418" Target="mailto:gmazzone@cox.net" Type="http://schemas.openxmlformats.org/officeDocument/2006/relationships/hyperlink" TargetMode="External"></Relationship><Relationship Id="rId3419" Target="http://www.ampcometal.net" Type="http://schemas.openxmlformats.org/officeDocument/2006/relationships/hyperlink" TargetMode="External"></Relationship><Relationship Id="rId3420" Target="http://www.hot-shots.com.au" Type="http://schemas.openxmlformats.org/officeDocument/2006/relationships/hyperlink" TargetMode="External"></Relationship><Relationship Id="rId3421" Target="mailto:yuan_sheng@yahoo.com" Type="http://schemas.openxmlformats.org/officeDocument/2006/relationships/hyperlink" TargetMode="External"></Relationship><Relationship Id="rId3422" Target="javascript:;" Type="http://schemas.openxmlformats.org/officeDocument/2006/relationships/hyperlink" TargetMode="External"></Relationship><Relationship Id="rId3423" Target="javascript:;" Type="http://schemas.openxmlformats.org/officeDocument/2006/relationships/hyperlink" TargetMode="External"></Relationship><Relationship Id="rId3424" Target="mailto:jfrank@thomasrondeal.com" Type="http://schemas.openxmlformats.org/officeDocument/2006/relationships/hyperlink" TargetMode="External"></Relationship><Relationship Id="rId3425" Target="javascript:;" Type="http://schemas.openxmlformats.org/officeDocument/2006/relationships/hyperlink" TargetMode="External"></Relationship><Relationship Id="rId3426" Target="mailto:henniguk@aol.com" Type="http://schemas.openxmlformats.org/officeDocument/2006/relationships/hyperlink" TargetMode="External"></Relationship><Relationship Id="rId3427" Target="http://www.heavenly.com.au" Type="http://schemas.openxmlformats.org/officeDocument/2006/relationships/hyperlink" TargetMode="External"></Relationship><Relationship Id="rId3428" Target="http://www.corbeta.com.co" Type="http://schemas.openxmlformats.org/officeDocument/2006/relationships/hyperlink" TargetMode="External"></Relationship><Relationship Id="rId3429" Target="http://www.net4india.com" Type="http://schemas.openxmlformats.org/officeDocument/2006/relationships/hyperlink" TargetMode="External"></Relationship><Relationship Id="rId3430" Target="javascript:;" Type="http://schemas.openxmlformats.org/officeDocument/2006/relationships/hyperlink" TargetMode="External"></Relationship><Relationship Id="rId3431" Target="javascript:;" Type="http://schemas.openxmlformats.org/officeDocument/2006/relationships/hyperlink" TargetMode="External"></Relationship><Relationship Id="rId3432" Target="mailto:prod@pioneergift.com" Type="http://schemas.openxmlformats.org/officeDocument/2006/relationships/hyperlink" TargetMode="External"></Relationship><Relationship Id="rId3433" Target="mailto:amirmansourian@yahoo.com" Type="http://schemas.openxmlformats.org/officeDocument/2006/relationships/hyperlink" TargetMode="External"></Relationship><Relationship Id="rId3434" Target="http://www.alce.com" Type="http://schemas.openxmlformats.org/officeDocument/2006/relationships/hyperlink" TargetMode="External"></Relationship><Relationship Id="rId3435" Target="javascript:;" Type="http://schemas.openxmlformats.org/officeDocument/2006/relationships/hyperlink" TargetMode="External"></Relationship><Relationship Id="rId3436" Target="mailto:d.hennick@attbi.com" Type="http://schemas.openxmlformats.org/officeDocument/2006/relationships/hyperlink" TargetMode="External"></Relationship><Relationship Id="rId3437" Target="http://www.gpslide.com.my" Type="http://schemas.openxmlformats.org/officeDocument/2006/relationships/hyperlink" TargetMode="External"></Relationship><Relationship Id="rId3438" Target="javascript:;" Type="http://schemas.openxmlformats.org/officeDocument/2006/relationships/hyperlink" TargetMode="External"></Relationship><Relationship Id="rId3439" Target="javascript:;" Type="http://schemas.openxmlformats.org/officeDocument/2006/relationships/hyperlink" TargetMode="External"></Relationship><Relationship Id="rId3440" Target="javascript:;" Type="http://schemas.openxmlformats.org/officeDocument/2006/relationships/hyperlink" TargetMode="External"></Relationship><Relationship Id="rId3441" Target="http://www.bigtr.co.uk" Type="http://schemas.openxmlformats.org/officeDocument/2006/relationships/hyperlink" TargetMode="External"></Relationship><Relationship Id="rId3442" Target="http://www.legend-sa.co.za" Type="http://schemas.openxmlformats.org/officeDocument/2006/relationships/hyperlink" TargetMode="External"></Relationship><Relationship Id="rId3443" Target="javascript:;" Type="http://schemas.openxmlformats.org/officeDocument/2006/relationships/hyperlink" TargetMode="External"></Relationship><Relationship Id="rId3444" Target="http://www.lacoppera.com" Type="http://schemas.openxmlformats.org/officeDocument/2006/relationships/hyperlink" TargetMode="External"></Relationship><Relationship Id="rId3445" Target="mailto:panic@qed.co.uk" Type="http://schemas.openxmlformats.org/officeDocument/2006/relationships/hyperlink" TargetMode="External"></Relationship><Relationship Id="rId3446" Target="javascript:;" Type="http://schemas.openxmlformats.org/officeDocument/2006/relationships/hyperlink" TargetMode="External"></Relationship><Relationship Id="rId3447" Target="mailto:fic@hkg.odn.ne.jp" Type="http://schemas.openxmlformats.org/officeDocument/2006/relationships/hyperlink" TargetMode="External"></Relationship><Relationship Id="rId3448" Target="mailto:artex.europe@belgacom.net" Type="http://schemas.openxmlformats.org/officeDocument/2006/relationships/hyperlink" TargetMode="External"></Relationship><Relationship Id="rId3449" Target="mailto:info@felisati.it" Type="http://schemas.openxmlformats.org/officeDocument/2006/relationships/hyperlink" TargetMode="External"></Relationship><Relationship Id="rId3450" Target="mailto:info@labruche.fr" Type="http://schemas.openxmlformats.org/officeDocument/2006/relationships/hyperlink" TargetMode="External"></Relationship><Relationship Id="rId3451" Target="http://www.migo.net" Type="http://schemas.openxmlformats.org/officeDocument/2006/relationships/hyperlink" TargetMode="External"></Relationship><Relationship Id="rId3452" Target="mailto:sales@nefse.com" Type="http://schemas.openxmlformats.org/officeDocument/2006/relationships/hyperlink" TargetMode="External"></Relationship><Relationship Id="rId3453" Target="javascript:;" Type="http://schemas.openxmlformats.org/officeDocument/2006/relationships/hyperlink" TargetMode="External"></Relationship><Relationship Id="rId3454" Target="http://www.carib-link.net" Type="http://schemas.openxmlformats.org/officeDocument/2006/relationships/hyperlink" TargetMode="External"></Relationship><Relationship Id="rId3455" Target="javascript:;" Type="http://schemas.openxmlformats.org/officeDocument/2006/relationships/hyperlink" TargetMode="External"></Relationship><Relationship Id="rId3456" Target="javascript:;" Type="http://schemas.openxmlformats.org/officeDocument/2006/relationships/hyperlink" TargetMode="External"></Relationship><Relationship Id="rId3457" Target="http://www.wilsa.fi" Type="http://schemas.openxmlformats.org/officeDocument/2006/relationships/hyperlink" TargetMode="External"></Relationship><Relationship Id="rId3458" Target="javascript:;" Type="http://schemas.openxmlformats.org/officeDocument/2006/relationships/hyperlink" TargetMode="External"></Relationship><Relationship Id="rId3459" Target="mailto:mail@keul-badkissingen.de" Type="http://schemas.openxmlformats.org/officeDocument/2006/relationships/hyperlink" TargetMode="External"></Relationship><Relationship Id="rId3460" Target="mailto:jsysmy@tom.com" Type="http://schemas.openxmlformats.org/officeDocument/2006/relationships/hyperlink" TargetMode="External"></Relationship><Relationship Id="rId3461" Target="javascript:;" Type="http://schemas.openxmlformats.org/officeDocument/2006/relationships/hyperlink" TargetMode="External"></Relationship><Relationship Id="rId3462" Target="javascript:;" Type="http://schemas.openxmlformats.org/officeDocument/2006/relationships/hyperlink" TargetMode="External"></Relationship><Relationship Id="rId3463" Target="http://www.vsnl.in" Type="http://schemas.openxmlformats.org/officeDocument/2006/relationships/hyperlink" TargetMode="External"></Relationship><Relationship Id="rId3464" Target="javascript:;" Type="http://schemas.openxmlformats.org/officeDocument/2006/relationships/hyperlink" TargetMode="External"></Relationship><Relationship Id="rId3465" Target="javascript:;" Type="http://schemas.openxmlformats.org/officeDocument/2006/relationships/hyperlink" TargetMode="External"></Relationship><Relationship Id="rId3466" Target="javascript:;" Type="http://schemas.openxmlformats.org/officeDocument/2006/relationships/hyperlink" TargetMode="External"></Relationship><Relationship Id="rId3467" Target="mailto:kayee-europe@wanadoo.fr" Type="http://schemas.openxmlformats.org/officeDocument/2006/relationships/hyperlink" TargetMode="External"></Relationship><Relationship Id="rId3468" Target="http://www.interstudio.com" Type="http://schemas.openxmlformats.org/officeDocument/2006/relationships/hyperlink" TargetMode="External"></Relationship><Relationship Id="rId3469" Target="javascript:;" Type="http://schemas.openxmlformats.org/officeDocument/2006/relationships/hyperlink" TargetMode="External"></Relationship><Relationship Id="rId3470" Target="javascript:;" Type="http://schemas.openxmlformats.org/officeDocument/2006/relationships/hyperlink" TargetMode="External"></Relationship><Relationship Id="rId3471" Target="mailto:madankhatri@att.net" Type="http://schemas.openxmlformats.org/officeDocument/2006/relationships/hyperlink" TargetMode="External"></Relationship><Relationship Id="rId3472" Target="mailto:beedeemc@netvigator.com" Type="http://schemas.openxmlformats.org/officeDocument/2006/relationships/hyperlink" TargetMode="External"></Relationship><Relationship Id="rId3473" Target="javascript:;" Type="http://schemas.openxmlformats.org/officeDocument/2006/relationships/hyperlink" TargetMode="External"></Relationship><Relationship Id="rId3474" Target="mailto:bsitx@swbell.net" Type="http://schemas.openxmlformats.org/officeDocument/2006/relationships/hyperlink" TargetMode="External"></Relationship><Relationship Id="rId3475" Target="javascript:;" Type="http://schemas.openxmlformats.org/officeDocument/2006/relationships/hyperlink" TargetMode="External"></Relationship><Relationship Id="rId3476" Target="javascript:;" Type="http://schemas.openxmlformats.org/officeDocument/2006/relationships/hyperlink" TargetMode="External"></Relationship><Relationship Id="rId3477" Target="javascript:;" Type="http://schemas.openxmlformats.org/officeDocument/2006/relationships/hyperlink" TargetMode="External"></Relationship><Relationship Id="rId3478" Target="javascript:;" Type="http://schemas.openxmlformats.org/officeDocument/2006/relationships/hyperlink" TargetMode="External"></Relationship><Relationship Id="rId3479" Target="http://www.twpoly.com" Type="http://schemas.openxmlformats.org/officeDocument/2006/relationships/hyperlink" TargetMode="External"></Relationship><Relationship Id="rId3480" Target="javascript:;" Type="http://schemas.openxmlformats.org/officeDocument/2006/relationships/hyperlink" TargetMode="External"></Relationship><Relationship Id="rId3481" Target="http://www.irb-cisr.gc.ca" Type="http://schemas.openxmlformats.org/officeDocument/2006/relationships/hyperlink" TargetMode="External"></Relationship><Relationship Id="rId3482" Target="mailto:info@frobergs.se" Type="http://schemas.openxmlformats.org/officeDocument/2006/relationships/hyperlink" TargetMode="External"></Relationship><Relationship Id="rId3483" Target="javascript:;" Type="http://schemas.openxmlformats.org/officeDocument/2006/relationships/hyperlink" TargetMode="External"></Relationship><Relationship Id="rId3484" Target="http://www.hilow.com" Type="http://schemas.openxmlformats.org/officeDocument/2006/relationships/hyperlink" TargetMode="External"></Relationship><Relationship Id="rId3485" Target="mailto:tbmw20120@yahoo.com" Type="http://schemas.openxmlformats.org/officeDocument/2006/relationships/hyperlink" TargetMode="External"></Relationship><Relationship Id="rId3486" Target="mailto:doug@beforetv.com" Type="http://schemas.openxmlformats.org/officeDocument/2006/relationships/hyperlink" TargetMode="External"></Relationship><Relationship Id="rId3487" Target="javascript:;" Type="http://schemas.openxmlformats.org/officeDocument/2006/relationships/hyperlink" TargetMode="External"></Relationship><Relationship Id="rId3488" Target="javascript:;" Type="http://schemas.openxmlformats.org/officeDocument/2006/relationships/hyperlink" TargetMode="External"></Relationship><Relationship Id="rId3489" Target="javascript:;" Type="http://schemas.openxmlformats.org/officeDocument/2006/relationships/hyperlink" TargetMode="External"></Relationship><Relationship Id="rId3490" Target="javascript:;" Type="http://schemas.openxmlformats.org/officeDocument/2006/relationships/hyperlink" TargetMode="External"></Relationship><Relationship Id="rId3491" Target="http://www.jacobsandcompany.net" Type="http://schemas.openxmlformats.org/officeDocument/2006/relationships/hyperlink" TargetMode="External"></Relationship><Relationship Id="rId3492" Target="mailto:nancy.guan@dester-china.com" Type="http://schemas.openxmlformats.org/officeDocument/2006/relationships/hyperlink" TargetMode="External"></Relationship><Relationship Id="rId3493" Target="mailto:ildiko.pinter@it.asirobicon.com" Type="http://schemas.openxmlformats.org/officeDocument/2006/relationships/hyperlink" TargetMode="External"></Relationship><Relationship Id="rId3494" Target="mailto:helpdesk@sony.fi" Type="http://schemas.openxmlformats.org/officeDocument/2006/relationships/hyperlink" TargetMode="External"></Relationship><Relationship Id="rId3495" Target="mailto:greensons@mweb.co" Type="http://schemas.openxmlformats.org/officeDocument/2006/relationships/hyperlink" TargetMode="External"></Relationship><Relationship Id="rId3496" Target="mailto:mediaworks@otenet.gr" Type="http://schemas.openxmlformats.org/officeDocument/2006/relationships/hyperlink" TargetMode="External"></Relationship><Relationship Id="rId3497" Target="javascript:;" Type="http://schemas.openxmlformats.org/officeDocument/2006/relationships/hyperlink" TargetMode="External"></Relationship><Relationship Id="rId3498" Target="http://www.medicalamerica.com" Type="http://schemas.openxmlformats.org/officeDocument/2006/relationships/hyperlink" TargetMode="External"></Relationship><Relationship Id="rId3499" Target="mailto:fidan@fidan.dk" Type="http://schemas.openxmlformats.org/officeDocument/2006/relationships/hyperlink" TargetMode="External"></Relationship><Relationship Id="rId3500" Target="http://www.gngholding.com" Type="http://schemas.openxmlformats.org/officeDocument/2006/relationships/hyperlink" TargetMode="External"></Relationship><Relationship Id="rId3501" Target="http://www.ambach.net" Type="http://schemas.openxmlformats.org/officeDocument/2006/relationships/hyperlink" TargetMode="External"></Relationship><Relationship Id="rId3502" Target="mailto:allgood@exasia.net" Type="http://schemas.openxmlformats.org/officeDocument/2006/relationships/hyperlink" TargetMode="External"></Relationship><Relationship Id="rId3503" Target="mailto:bright_design@yahoo.com" Type="http://schemas.openxmlformats.org/officeDocument/2006/relationships/hyperlink" TargetMode="External"></Relationship><Relationship Id="rId3504" Target="http://www.merran.fr" Type="http://schemas.openxmlformats.org/officeDocument/2006/relationships/hyperlink" TargetMode="External"></Relationship><Relationship Id="rId3505" Target="javascript:;" Type="http://schemas.openxmlformats.org/officeDocument/2006/relationships/hyperlink" TargetMode="External"></Relationship><Relationship Id="rId3506" Target="javascript:;" Type="http://schemas.openxmlformats.org/officeDocument/2006/relationships/hyperlink" TargetMode="External"></Relationship><Relationship Id="rId3507" Target="http://www.thaisiri.com" Type="http://schemas.openxmlformats.org/officeDocument/2006/relationships/hyperlink" TargetMode="External"></Relationship><Relationship Id="rId3508" Target="javascript:;" Type="http://schemas.openxmlformats.org/officeDocument/2006/relationships/hyperlink" TargetMode="External"></Relationship><Relationship Id="rId3509" Target="mailto:y.h.bai@kokusai-kako.co.jp" Type="http://schemas.openxmlformats.org/officeDocument/2006/relationships/hyperlink" TargetMode="External"></Relationship><Relationship Id="rId3510" Target="javascript:;" Type="http://schemas.openxmlformats.org/officeDocument/2006/relationships/hyperlink" TargetMode="External"></Relationship><Relationship Id="rId3511" Target="http://www.ccs_se.com" Type="http://schemas.openxmlformats.org/officeDocument/2006/relationships/hyperlink" TargetMode="External"></Relationship><Relationship Id="rId3512" Target="javascript:;" Type="http://schemas.openxmlformats.org/officeDocument/2006/relationships/hyperlink" TargetMode="External"></Relationship><Relationship Id="rId3513" Target="javascript:;" Type="http://schemas.openxmlformats.org/officeDocument/2006/relationships/hyperlink" TargetMode="External"></Relationship><Relationship Id="rId3514" Target="javascript:;" Type="http://schemas.openxmlformats.org/officeDocument/2006/relationships/hyperlink" TargetMode="External"></Relationship><Relationship Id="rId3515" Target="mailto:wale_2003@presidency.com" Type="http://schemas.openxmlformats.org/officeDocument/2006/relationships/hyperlink" TargetMode="External"></Relationship><Relationship Id="rId3516" Target="mailto:info@signature-vt.de" Type="http://schemas.openxmlformats.org/officeDocument/2006/relationships/hyperlink" TargetMode="External"></Relationship><Relationship Id="rId3517" Target="mailto:cornerst@hkstar.com" Type="http://schemas.openxmlformats.org/officeDocument/2006/relationships/hyperlink" TargetMode="External"></Relationship><Relationship Id="rId3518" Target="mailto:duratron@sbcglobal.net" Type="http://schemas.openxmlformats.org/officeDocument/2006/relationships/hyperlink" TargetMode="External"></Relationship><Relationship Id="rId3519" Target="http://www.consolution2.com" Type="http://schemas.openxmlformats.org/officeDocument/2006/relationships/hyperlink" TargetMode="External"></Relationship><Relationship Id="rId3520" Target="javascript:;" Type="http://schemas.openxmlformats.org/officeDocument/2006/relationships/hyperlink" TargetMode="External"></Relationship><Relationship Id="rId3521" Target="mailto:gglim@pl.jaring.my" Type="http://schemas.openxmlformats.org/officeDocument/2006/relationships/hyperlink" TargetMode="External"></Relationship><Relationship Id="rId3522" Target="javascript:;" Type="http://schemas.openxmlformats.org/officeDocument/2006/relationships/hyperlink" TargetMode="External"></Relationship><Relationship Id="rId3523" Target="mailto:anusornbzb@hotmail.com" Type="http://schemas.openxmlformats.org/officeDocument/2006/relationships/hyperlink" TargetMode="External"></Relationship><Relationship Id="rId3524" Target="http://www.dong-lee.com" Type="http://schemas.openxmlformats.org/officeDocument/2006/relationships/hyperlink" TargetMode="External"></Relationship><Relationship Id="rId3525" Target="mailto:classic@alol.com.br" Type="http://schemas.openxmlformats.org/officeDocument/2006/relationships/hyperlink" TargetMode="External"></Relationship><Relationship Id="rId3526" Target="mailto:info@berteloot.be" Type="http://schemas.openxmlformats.org/officeDocument/2006/relationships/hyperlink" TargetMode="External"></Relationship><Relationship Id="rId3527" Target="javascript:;" Type="http://schemas.openxmlformats.org/officeDocument/2006/relationships/hyperlink" TargetMode="External"></Relationship><Relationship Id="rId3528" Target="javascript:;" Type="http://schemas.openxmlformats.org/officeDocument/2006/relationships/hyperlink" TargetMode="External"></Relationship><Relationship Id="rId3529" Target="mailto:iceh@yebo.co" Type="http://schemas.openxmlformats.org/officeDocument/2006/relationships/hyperlink" TargetMode="External"></Relationship><Relationship Id="rId3530" Target="mailto:redai@net.sy" Type="http://schemas.openxmlformats.org/officeDocument/2006/relationships/hyperlink" TargetMode="External"></Relationship><Relationship Id="rId3531" Target="mailto:jkenterprise58@hotmail.com" Type="http://schemas.openxmlformats.org/officeDocument/2006/relationships/hyperlink" TargetMode="External"></Relationship><Relationship Id="rId3532" Target="javascript:;" Type="http://schemas.openxmlformats.org/officeDocument/2006/relationships/hyperlink" TargetMode="External"></Relationship><Relationship Id="rId3533" Target="mailto:wowbd@37.com" Type="http://schemas.openxmlformats.org/officeDocument/2006/relationships/hyperlink" TargetMode="External"></Relationship><Relationship Id="rId3534" Target="javascript:;" Type="http://schemas.openxmlformats.org/officeDocument/2006/relationships/hyperlink" TargetMode="External"></Relationship><Relationship Id="rId3535" Target="javascript:;" Type="http://schemas.openxmlformats.org/officeDocument/2006/relationships/hyperlink" TargetMode="External"></Relationship><Relationship Id="rId3536" Target="javascript:;" Type="http://schemas.openxmlformats.org/officeDocument/2006/relationships/hyperlink" TargetMode="External"></Relationship><Relationship Id="rId3537" Target="mailto:eventmgrs@yahoo.com" Type="http://schemas.openxmlformats.org/officeDocument/2006/relationships/hyperlink" TargetMode="External"></Relationship><Relationship Id="rId3538" Target="http://www.tisselva.com" Type="http://schemas.openxmlformats.org/officeDocument/2006/relationships/hyperlink" TargetMode="External"></Relationship><Relationship Id="rId3539" Target="http://www.elitefurnituregallery.com" Type="http://schemas.openxmlformats.org/officeDocument/2006/relationships/hyperlink" TargetMode="External"></Relationship><Relationship Id="rId3540" Target="http://www.millford.plymouth.sch.uk" Type="http://schemas.openxmlformats.org/officeDocument/2006/relationships/hyperlink" TargetMode="External"></Relationship><Relationship Id="rId3541" Target="javascript:;" Type="http://schemas.openxmlformats.org/officeDocument/2006/relationships/hyperlink" TargetMode="External"></Relationship><Relationship Id="rId3542" Target="http://www.dickblick.com" Type="http://schemas.openxmlformats.org/officeDocument/2006/relationships/hyperlink" TargetMode="External"></Relationship><Relationship Id="rId3543" Target="mailto:evecom@menara.ma" Type="http://schemas.openxmlformats.org/officeDocument/2006/relationships/hyperlink" TargetMode="External"></Relationship><Relationship Id="rId3544" Target="mailto:mahertay@hotmail.com" Type="http://schemas.openxmlformats.org/officeDocument/2006/relationships/hyperlink" TargetMode="External"></Relationship><Relationship Id="rId3545" Target="javascript:;" Type="http://schemas.openxmlformats.org/officeDocument/2006/relationships/hyperlink" TargetMode="External"></Relationship><Relationship Id="rId3546" Target="javascript:;" Type="http://schemas.openxmlformats.org/officeDocument/2006/relationships/hyperlink" TargetMode="External"></Relationship><Relationship Id="rId3547" Target="javascript:;" Type="http://schemas.openxmlformats.org/officeDocument/2006/relationships/hyperlink" TargetMode="External"></Relationship><Relationship Id="rId3548" Target="mailto:info@pare.nl" Type="http://schemas.openxmlformats.org/officeDocument/2006/relationships/hyperlink" TargetMode="External"></Relationship><Relationship Id="rId3549" Target="javascript:;" Type="http://schemas.openxmlformats.org/officeDocument/2006/relationships/hyperlink" TargetMode="External"></Relationship><Relationship Id="rId3550" Target="http://www.iris.ocn.ne.jp" Type="http://schemas.openxmlformats.org/officeDocument/2006/relationships/hyperlink" TargetMode="External"></Relationship><Relationship Id="rId3551" Target="mailto:anurag_sing@hotmail.com" Type="http://schemas.openxmlformats.org/officeDocument/2006/relationships/hyperlink" TargetMode="External"></Relationship><Relationship Id="rId3552" Target="mailto:info@schadebo.nl" Type="http://schemas.openxmlformats.org/officeDocument/2006/relationships/hyperlink" TargetMode="External"></Relationship><Relationship Id="rId3553" Target="http://www.etol-vertrieb-nord.de" Type="http://schemas.openxmlformats.org/officeDocument/2006/relationships/hyperlink" TargetMode="External"></Relationship><Relationship Id="rId3554" Target="javascript:;" Type="http://schemas.openxmlformats.org/officeDocument/2006/relationships/hyperlink" TargetMode="External"></Relationship><Relationship Id="rId3555" Target="http://www.setlet.com" Type="http://schemas.openxmlformats.org/officeDocument/2006/relationships/hyperlink" TargetMode="External"></Relationship><Relationship Id="rId3556" Target="mailto:gbventures@indiatimes.com" Type="http://schemas.openxmlformats.org/officeDocument/2006/relationships/hyperlink" TargetMode="External"></Relationship><Relationship Id="rId3557" Target="javascript:;" Type="http://schemas.openxmlformats.org/officeDocument/2006/relationships/hyperlink" TargetMode="External"></Relationship><Relationship Id="rId3558" Target="javascript:;" Type="http://schemas.openxmlformats.org/officeDocument/2006/relationships/hyperlink" TargetMode="External"></Relationship><Relationship Id="rId3559" Target="mailto:sales@intcon.ca" Type="http://schemas.openxmlformats.org/officeDocument/2006/relationships/hyperlink" TargetMode="External"></Relationship><Relationship Id="rId3560" Target="javascript:;" Type="http://schemas.openxmlformats.org/officeDocument/2006/relationships/hyperlink" TargetMode="External"></Relationship><Relationship Id="rId3561" Target="mailto:sales@legendwholesale.com" Type="http://schemas.openxmlformats.org/officeDocument/2006/relationships/hyperlink" TargetMode="External"></Relationship><Relationship Id="rId3562" Target="javascript:;" Type="http://schemas.openxmlformats.org/officeDocument/2006/relationships/hyperlink" TargetMode="External"></Relationship><Relationship Id="rId3563" Target="mailto:bernard.thibault@tmsa.com" Type="http://schemas.openxmlformats.org/officeDocument/2006/relationships/hyperlink" TargetMode="External"></Relationship><Relationship Id="rId3564" Target="mailto:sogedif@agapia.fr" Type="http://schemas.openxmlformats.org/officeDocument/2006/relationships/hyperlink" TargetMode="External"></Relationship><Relationship Id="rId3565" Target="mailto:pakent2@wol.net.pk" Type="http://schemas.openxmlformats.org/officeDocument/2006/relationships/hyperlink" TargetMode="External"></Relationship><Relationship Id="rId3566" Target="http://www.emailaccount.com" Type="http://schemas.openxmlformats.org/officeDocument/2006/relationships/hyperlink" TargetMode="External"></Relationship><Relationship Id="rId3567" Target="javascript:;" Type="http://schemas.openxmlformats.org/officeDocument/2006/relationships/hyperlink" TargetMode="External"></Relationship><Relationship Id="rId3568" Target="javascript:;" Type="http://schemas.openxmlformats.org/officeDocument/2006/relationships/hyperlink" TargetMode="External"></Relationship><Relationship Id="rId3569" Target="javascript:;" Type="http://schemas.openxmlformats.org/officeDocument/2006/relationships/hyperlink" TargetMode="External"></Relationship><Relationship Id="rId3570" Target="javascript:;" Type="http://schemas.openxmlformats.org/officeDocument/2006/relationships/hyperlink" TargetMode="External"></Relationship><Relationship Id="rId3571" Target="mailto:jwpark@eland.co" Type="http://schemas.openxmlformats.org/officeDocument/2006/relationships/hyperlink" TargetMode="External"></Relationship><Relationship Id="rId3572" Target="javascript:;" Type="http://schemas.openxmlformats.org/officeDocument/2006/relationships/hyperlink" TargetMode="External"></Relationship><Relationship Id="rId3573" Target="http://www.romman.com" Type="http://schemas.openxmlformats.org/officeDocument/2006/relationships/hyperlink" TargetMode="External"></Relationship><Relationship Id="rId3574" Target="http://www.amenwardy.com" Type="http://schemas.openxmlformats.org/officeDocument/2006/relationships/hyperlink" TargetMode="External"></Relationship><Relationship Id="rId3575" Target="http://www.buckpaper.com" Type="http://schemas.openxmlformats.org/officeDocument/2006/relationships/hyperlink" TargetMode="External"></Relationship><Relationship Id="rId3576" Target="http://www.netvigator.com" Type="http://schemas.openxmlformats.org/officeDocument/2006/relationships/hyperlink" TargetMode="External"></Relationship><Relationship Id="rId3577" Target="javascript:;" Type="http://schemas.openxmlformats.org/officeDocument/2006/relationships/hyperlink" TargetMode="External"></Relationship><Relationship Id="rId3578" Target="http://www.almacenes.com" Type="http://schemas.openxmlformats.org/officeDocument/2006/relationships/hyperlink" TargetMode="External"></Relationship><Relationship Id="rId3579" Target="javascript:;" Type="http://schemas.openxmlformats.org/officeDocument/2006/relationships/hyperlink" TargetMode="External"></Relationship><Relationship Id="rId3580" Target="javascript:;" Type="http://schemas.openxmlformats.org/officeDocument/2006/relationships/hyperlink" TargetMode="External"></Relationship><Relationship Id="rId3581" Target="http://www.solotop.fi" Type="http://schemas.openxmlformats.org/officeDocument/2006/relationships/hyperlink" TargetMode="External"></Relationship><Relationship Id="rId3582" Target="http://www.betakit.com" Type="http://schemas.openxmlformats.org/officeDocument/2006/relationships/hyperlink" TargetMode="External"></Relationship><Relationship Id="rId3583" Target="javascript:;" Type="http://schemas.openxmlformats.org/officeDocument/2006/relationships/hyperlink" TargetMode="External"></Relationship><Relationship Id="rId3584" Target="javascript:;" Type="http://schemas.openxmlformats.org/officeDocument/2006/relationships/hyperlink" TargetMode="External"></Relationship><Relationship Id="rId3585" Target="javascript:;" Type="http://schemas.openxmlformats.org/officeDocument/2006/relationships/hyperlink" TargetMode="External"></Relationship><Relationship Id="rId3586" Target="mailto:david@emrad.net" Type="http://schemas.openxmlformats.org/officeDocument/2006/relationships/hyperlink" TargetMode="External"></Relationship><Relationship Id="rId3587" Target="http://www.bridgmanimporting.com" Type="http://schemas.openxmlformats.org/officeDocument/2006/relationships/hyperlink" TargetMode="External"></Relationship><Relationship Id="rId3588" Target="mailto:brandt@proximetia.be" Type="http://schemas.openxmlformats.org/officeDocument/2006/relationships/hyperlink" TargetMode="External"></Relationship><Relationship Id="rId3589" Target="javascript:;" Type="http://schemas.openxmlformats.org/officeDocument/2006/relationships/hyperlink" TargetMode="External"></Relationship><Relationship Id="rId3590" Target="javascript:;" Type="http://schemas.openxmlformats.org/officeDocument/2006/relationships/hyperlink" TargetMode="External"></Relationship><Relationship Id="rId3591" Target="javascript:;" Type="http://schemas.openxmlformats.org/officeDocument/2006/relationships/hyperlink" TargetMode="External"></Relationship><Relationship Id="rId3592" Target="javascript:;" Type="http://schemas.openxmlformats.org/officeDocument/2006/relationships/hyperlink" TargetMode="External"></Relationship><Relationship Id="rId3593" Target="http://www.swedetrade.se" Type="http://schemas.openxmlformats.org/officeDocument/2006/relationships/hyperlink" TargetMode="External"></Relationship><Relationship Id="rId3594" Target="javascript:;" Type="http://schemas.openxmlformats.org/officeDocument/2006/relationships/hyperlink" TargetMode="External"></Relationship><Relationship Id="rId3595" Target="javascript:;" Type="http://schemas.openxmlformats.org/officeDocument/2006/relationships/hyperlink" TargetMode="External"></Relationship><Relationship Id="rId3596" Target="javascript:;" Type="http://schemas.openxmlformats.org/officeDocument/2006/relationships/hyperlink" TargetMode="External"></Relationship><Relationship Id="rId3597" Target="javascript:;" Type="http://schemas.openxmlformats.org/officeDocument/2006/relationships/hyperlink" TargetMode="External"></Relationship><Relationship Id="rId3598" Target="javascript:;" Type="http://schemas.openxmlformats.org/officeDocument/2006/relationships/hyperlink" TargetMode="External"></Relationship><Relationship Id="rId3599" Target="javascript:;" Type="http://schemas.openxmlformats.org/officeDocument/2006/relationships/hyperlink" TargetMode="External"></Relationship><Relationship Id="rId3600" Target="javascript:;" Type="http://schemas.openxmlformats.org/officeDocument/2006/relationships/hyperlink" TargetMode="External"></Relationship><Relationship Id="rId3601" Target="javascript:;" Type="http://schemas.openxmlformats.org/officeDocument/2006/relationships/hyperlink" TargetMode="External"></Relationship><Relationship Id="rId3602" Target="http://www.dinnerperiod.com" Type="http://schemas.openxmlformats.org/officeDocument/2006/relationships/hyperlink" TargetMode="External"></Relationship><Relationship Id="rId3603" Target="javascript:;" Type="http://schemas.openxmlformats.org/officeDocument/2006/relationships/hyperlink" TargetMode="External"></Relationship><Relationship Id="rId3604" Target="javascript:;" Type="http://schemas.openxmlformats.org/officeDocument/2006/relationships/hyperlink" TargetMode="External"></Relationship><Relationship Id="rId3605" Target="http://www.royalselangor.com" Type="http://schemas.openxmlformats.org/officeDocument/2006/relationships/hyperlink" TargetMode="External"></Relationship><Relationship Id="rId3606" Target="javascript:;" Type="http://schemas.openxmlformats.org/officeDocument/2006/relationships/hyperlink" TargetMode="External"></Relationship><Relationship Id="rId3607" Target="http://www.idcn.com" Type="http://schemas.openxmlformats.org/officeDocument/2006/relationships/hyperlink" TargetMode="External"></Relationship><Relationship Id="rId3608" Target="javascript:;" Type="http://schemas.openxmlformats.org/officeDocument/2006/relationships/hyperlink" TargetMode="External"></Relationship><Relationship Id="rId3609" Target="mailto:skywwide@centrin.net.id" Type="http://schemas.openxmlformats.org/officeDocument/2006/relationships/hyperlink" TargetMode="External"></Relationship><Relationship Id="rId3610" Target="mailto:salko_import@consiva.dk" Type="http://schemas.openxmlformats.org/officeDocument/2006/relationships/hyperlink" TargetMode="External"></Relationship><Relationship Id="rId3611" Target="mailto:lewintec@yahoo.com" Type="http://schemas.openxmlformats.org/officeDocument/2006/relationships/hyperlink" TargetMode="External"></Relationship><Relationship Id="rId3612" Target="http://www.budindinc.com" Type="http://schemas.openxmlformats.org/officeDocument/2006/relationships/hyperlink" TargetMode="External"></Relationship><Relationship Id="rId3613" Target="http://www.szczepan.gda.pl" Type="http://schemas.openxmlformats.org/officeDocument/2006/relationships/hyperlink" TargetMode="External"></Relationship><Relationship Id="rId3614" Target="mailto:amdehun@telecom.net" Type="http://schemas.openxmlformats.org/officeDocument/2006/relationships/hyperlink" TargetMode="External"></Relationship><Relationship Id="rId3615" Target="mailto:angleeseng@pacific.net.sg" Type="http://schemas.openxmlformats.org/officeDocument/2006/relationships/hyperlink" TargetMode="External"></Relationship><Relationship Id="rId3616" Target="javascript:;" Type="http://schemas.openxmlformats.org/officeDocument/2006/relationships/hyperlink" TargetMode="External"></Relationship><Relationship Id="rId3617" Target="http://www.royalplaza.com.hk" Type="http://schemas.openxmlformats.org/officeDocument/2006/relationships/hyperlink" TargetMode="External"></Relationship><Relationship Id="rId3618" Target="javascript:;" Type="http://schemas.openxmlformats.org/officeDocument/2006/relationships/hyperlink" TargetMode="External"></Relationship><Relationship Id="rId3619" Target="mailto:1001884@sakura.com" Type="http://schemas.openxmlformats.org/officeDocument/2006/relationships/hyperlink" TargetMode="External"></Relationship><Relationship Id="rId3620" Target="javascript:;" Type="http://schemas.openxmlformats.org/officeDocument/2006/relationships/hyperlink" TargetMode="External"></Relationship><Relationship Id="rId3621" Target="http://www.al-babtain-himb.com" Type="http://schemas.openxmlformats.org/officeDocument/2006/relationships/hyperlink" TargetMode="External"></Relationship><Relationship Id="rId3622" Target="mailto:cheapp@gjr.paknet.com.pk" Type="http://schemas.openxmlformats.org/officeDocument/2006/relationships/hyperlink" TargetMode="External"></Relationship><Relationship Id="rId3623" Target="javascript:;" Type="http://schemas.openxmlformats.org/officeDocument/2006/relationships/hyperlink" TargetMode="External"></Relationship><Relationship Id="rId3624" Target="http://www.thepartystore.org" Type="http://schemas.openxmlformats.org/officeDocument/2006/relationships/hyperlink" TargetMode="External"></Relationship><Relationship Id="rId3625" Target="javascript:;" Type="http://schemas.openxmlformats.org/officeDocument/2006/relationships/hyperlink" TargetMode="External"></Relationship><Relationship Id="rId3626" Target="javascript:;" Type="http://schemas.openxmlformats.org/officeDocument/2006/relationships/hyperlink" TargetMode="External"></Relationship><Relationship Id="rId3627" Target="javascript:;" Type="http://schemas.openxmlformats.org/officeDocument/2006/relationships/hyperlink" TargetMode="External"></Relationship><Relationship Id="rId3628" Target="javascript:;" Type="http://schemas.openxmlformats.org/officeDocument/2006/relationships/hyperlink" TargetMode="External"></Relationship><Relationship Id="rId3629" Target="mailto:evay@tm.net.my" Type="http://schemas.openxmlformats.org/officeDocument/2006/relationships/hyperlink" TargetMode="External"></Relationship><Relationship Id="rId3630" Target="mailto:the@nal.be" Type="http://schemas.openxmlformats.org/officeDocument/2006/relationships/hyperlink" TargetMode="External"></Relationship><Relationship Id="rId3631" Target="mailto:eager@zeus.eo.net" Type="http://schemas.openxmlformats.org/officeDocument/2006/relationships/hyperlink" TargetMode="External"></Relationship><Relationship Id="rId3632" Target="javascript:;" Type="http://schemas.openxmlformats.org/officeDocument/2006/relationships/hyperlink" TargetMode="External"></Relationship><Relationship Id="rId3633" Target="mailto:info@moritani.co" Type="http://schemas.openxmlformats.org/officeDocument/2006/relationships/hyperlink" TargetMode="External"></Relationship><Relationship Id="rId3634" Target="javascript:;" Type="http://schemas.openxmlformats.org/officeDocument/2006/relationships/hyperlink" TargetMode="External"></Relationship><Relationship Id="rId3635" Target="javascript:;" Type="http://schemas.openxmlformats.org/officeDocument/2006/relationships/hyperlink" TargetMode="External"></Relationship><Relationship Id="rId3636" Target="mailto:dicky@abdoolally.com" Type="http://schemas.openxmlformats.org/officeDocument/2006/relationships/hyperlink" TargetMode="External"></Relationship><Relationship Id="rId3637" Target="javascript:;" Type="http://schemas.openxmlformats.org/officeDocument/2006/relationships/hyperlink" TargetMode="External"></Relationship><Relationship Id="rId3638" Target="javascript:;" Type="http://schemas.openxmlformats.org/officeDocument/2006/relationships/hyperlink" TargetMode="External"></Relationship><Relationship Id="rId3639" Target="mailto:bruder@biznetvigator.com" Type="http://schemas.openxmlformats.org/officeDocument/2006/relationships/hyperlink" TargetMode="External"></Relationship><Relationship Id="rId3640" Target="mailto:waysroll@hkstar.com" Type="http://schemas.openxmlformats.org/officeDocument/2006/relationships/hyperlink" TargetMode="External"></Relationship><Relationship Id="rId3641" Target="mailto:raslan_co@hotmail.com" Type="http://schemas.openxmlformats.org/officeDocument/2006/relationships/hyperlink" TargetMode="External"></Relationship><Relationship Id="rId3642" Target="javascript:;" Type="http://schemas.openxmlformats.org/officeDocument/2006/relationships/hyperlink" TargetMode="External"></Relationship><Relationship Id="rId3643" Target="javascript:;" Type="http://schemas.openxmlformats.org/officeDocument/2006/relationships/hyperlink" TargetMode="External"></Relationship><Relationship Id="rId3644" Target="javascript:;" Type="http://schemas.openxmlformats.org/officeDocument/2006/relationships/hyperlink" TargetMode="External"></Relationship><Relationship Id="rId3645" Target="javascript:;" Type="http://schemas.openxmlformats.org/officeDocument/2006/relationships/hyperlink" TargetMode="External"></Relationship><Relationship Id="rId3646" Target="mailto:slogan@alphalink.com.au" Type="http://schemas.openxmlformats.org/officeDocument/2006/relationships/hyperlink" TargetMode="External"></Relationship><Relationship Id="rId3647" Target="http://www.cbt-fn.freeserve.co.uk" Type="http://schemas.openxmlformats.org/officeDocument/2006/relationships/hyperlink" TargetMode="External"></Relationship><Relationship Id="rId3648" Target="javascript:;" Type="http://schemas.openxmlformats.org/officeDocument/2006/relationships/hyperlink" TargetMode="External"></Relationship><Relationship Id="rId3649" Target="javascript:;" Type="http://schemas.openxmlformats.org/officeDocument/2006/relationships/hyperlink" TargetMode="External"></Relationship><Relationship Id="rId3650" Target="mailto:chinas88@netvigator.com" Type="http://schemas.openxmlformats.org/officeDocument/2006/relationships/hyperlink" TargetMode="External"></Relationship><Relationship Id="rId3651" Target="javascript:;" Type="http://schemas.openxmlformats.org/officeDocument/2006/relationships/hyperlink" TargetMode="External"></Relationship><Relationship Id="rId3652" Target="mailto:info@giantino.com" Type="http://schemas.openxmlformats.org/officeDocument/2006/relationships/hyperlink" TargetMode="External"></Relationship><Relationship Id="rId3653" Target="javascript:;" Type="http://schemas.openxmlformats.org/officeDocument/2006/relationships/hyperlink" TargetMode="External"></Relationship><Relationship Id="rId3654" Target="javascript:;" Type="http://schemas.openxmlformats.org/officeDocument/2006/relationships/hyperlink" TargetMode="External"></Relationship><Relationship Id="rId3655" Target="javascript:;" Type="http://schemas.openxmlformats.org/officeDocument/2006/relationships/hyperlink" TargetMode="External"></Relationship><Relationship Id="rId3656" Target="http://www.homeline.cn" Type="http://schemas.openxmlformats.org/officeDocument/2006/relationships/hyperlink" TargetMode="External"></Relationship><Relationship Id="rId3657" Target="javascript:;" Type="http://schemas.openxmlformats.org/officeDocument/2006/relationships/hyperlink" TargetMode="External"></Relationship><Relationship Id="rId3658" Target="mailto:indiaking@eth.net" Type="http://schemas.openxmlformats.org/officeDocument/2006/relationships/hyperlink" TargetMode="External"></Relationship><Relationship Id="rId3659" Target="javascript:;" Type="http://schemas.openxmlformats.org/officeDocument/2006/relationships/hyperlink" TargetMode="External"></Relationship><Relationship Id="rId3660" Target="http://www.rilang-f.com" Type="http://schemas.openxmlformats.org/officeDocument/2006/relationships/hyperlink" TargetMode="External"></Relationship><Relationship Id="rId3661" Target="javascript:;" Type="http://schemas.openxmlformats.org/officeDocument/2006/relationships/hyperlink" TargetMode="External"></Relationship><Relationship Id="rId3662" Target="http://www.appliancemaintenance.com.au" Type="http://schemas.openxmlformats.org/officeDocument/2006/relationships/hyperlink" TargetMode="External"></Relationship><Relationship Id="rId3663" Target="javascript:;" Type="http://schemas.openxmlformats.org/officeDocument/2006/relationships/hyperlink" TargetMode="External"></Relationship><Relationship Id="rId3664" Target="http://www.gate11.it" Type="http://schemas.openxmlformats.org/officeDocument/2006/relationships/hyperlink" TargetMode="External"></Relationship><Relationship Id="rId3665" Target="javascript:;" Type="http://schemas.openxmlformats.org/officeDocument/2006/relationships/hyperlink" TargetMode="External"></Relationship><Relationship Id="rId3666" Target="mailto:aquinto@terra.com.gt" Type="http://schemas.openxmlformats.org/officeDocument/2006/relationships/hyperlink" TargetMode="External"></Relationship><Relationship Id="rId3667" Target="javascript:;" Type="http://schemas.openxmlformats.org/officeDocument/2006/relationships/hyperlink" TargetMode="External"></Relationship><Relationship Id="rId3668" Target="mailto:estuardopassa@hotmail.com" Type="http://schemas.openxmlformats.org/officeDocument/2006/relationships/hyperlink" TargetMode="External"></Relationship><Relationship Id="rId3669" Target="http://www.anbel.be" Type="http://schemas.openxmlformats.org/officeDocument/2006/relationships/hyperlink" TargetMode="External"></Relationship><Relationship Id="rId3670" Target="http://www.intelnet.net.gt" Type="http://schemas.openxmlformats.org/officeDocument/2006/relationships/hyperlink" TargetMode="External"></Relationship><Relationship Id="rId3671" Target="javascript:;" Type="http://schemas.openxmlformats.org/officeDocument/2006/relationships/hyperlink" TargetMode="External"></Relationship><Relationship Id="rId3672" Target="http://www.kitek.no" Type="http://schemas.openxmlformats.org/officeDocument/2006/relationships/hyperlink" TargetMode="External"></Relationship><Relationship Id="rId3673" Target="mailto:astrainter@aol.com" Type="http://schemas.openxmlformats.org/officeDocument/2006/relationships/hyperlink" TargetMode="External"></Relationship><Relationship Id="rId3674" Target="mailto:shankarhkg@yahoo.com" Type="http://schemas.openxmlformats.org/officeDocument/2006/relationships/hyperlink" TargetMode="External"></Relationship><Relationship Id="rId3675" Target="http://www.aromaco.com" Type="http://schemas.openxmlformats.org/officeDocument/2006/relationships/hyperlink" TargetMode="External"></Relationship><Relationship Id="rId3676" Target="javascript:;" Type="http://schemas.openxmlformats.org/officeDocument/2006/relationships/hyperlink" TargetMode="External"></Relationship><Relationship Id="rId3677" Target="mailto:emilioc@microbase.com.ph" Type="http://schemas.openxmlformats.org/officeDocument/2006/relationships/hyperlink" TargetMode="External"></Relationship><Relationship Id="rId3678" Target="javascript:;" Type="http://schemas.openxmlformats.org/officeDocument/2006/relationships/hyperlink" TargetMode="External"></Relationship><Relationship Id="rId3679" Target="http://www.tmsa.com" Type="http://schemas.openxmlformats.org/officeDocument/2006/relationships/hyperlink" TargetMode="External"></Relationship><Relationship Id="rId3680" Target="javascript:;" Type="http://schemas.openxmlformats.org/officeDocument/2006/relationships/hyperlink" TargetMode="External"></Relationship><Relationship Id="rId3681" Target="mailto:artpac@hknet.com" Type="http://schemas.openxmlformats.org/officeDocument/2006/relationships/hyperlink" TargetMode="External"></Relationship><Relationship Id="rId3682" Target="javascript:;" Type="http://schemas.openxmlformats.org/officeDocument/2006/relationships/hyperlink" TargetMode="External"></Relationship><Relationship Id="rId3683" Target="mailto:equipcatering@hotmail.com" Type="http://schemas.openxmlformats.org/officeDocument/2006/relationships/hyperlink" TargetMode="External"></Relationship><Relationship Id="rId3684" Target="javascript:;" Type="http://schemas.openxmlformats.org/officeDocument/2006/relationships/hyperlink" TargetMode="External"></Relationship><Relationship Id="rId3685" Target="javascript:;" Type="http://schemas.openxmlformats.org/officeDocument/2006/relationships/hyperlink" TargetMode="External"></Relationship><Relationship Id="rId3686" Target="mailto:sadra_gtco@yahoo.com" Type="http://schemas.openxmlformats.org/officeDocument/2006/relationships/hyperlink" TargetMode="External"></Relationship><Relationship Id="rId3687" Target="mailto:minppr@iris.ocn.ne.jp" Type="http://schemas.openxmlformats.org/officeDocument/2006/relationships/hyperlink" TargetMode="External"></Relationship><Relationship Id="rId3688" Target="http://www.fz.fj.cn" Type="http://schemas.openxmlformats.org/officeDocument/2006/relationships/hyperlink" TargetMode="External"></Relationship><Relationship Id="rId3689" Target="http://www.anselmisrl.it" Type="http://schemas.openxmlformats.org/officeDocument/2006/relationships/hyperlink" TargetMode="External"></Relationship><Relationship Id="rId3690" Target="http://www.aetilley.co.nz" Type="http://schemas.openxmlformats.org/officeDocument/2006/relationships/hyperlink" TargetMode="External"></Relationship><Relationship Id="rId3691" Target="mailto:info@linclnpoultry.com" Type="http://schemas.openxmlformats.org/officeDocument/2006/relationships/hyperlink" TargetMode="External"></Relationship><Relationship Id="rId3692" Target="http://www.nyc.ocn.ne.jp" Type="http://schemas.openxmlformats.org/officeDocument/2006/relationships/hyperlink" TargetMode="External"></Relationship><Relationship Id="rId3693" Target="http://www.springboardcorp.com" Type="http://schemas.openxmlformats.org/officeDocument/2006/relationships/hyperlink" TargetMode="External"></Relationship><Relationship Id="rId3694" Target="mailto:cmonge@imonge.com" Type="http://schemas.openxmlformats.org/officeDocument/2006/relationships/hyperlink" TargetMode="External"></Relationship><Relationship Id="rId3695" Target="mailto:imawinr@sprintmail.com" Type="http://schemas.openxmlformats.org/officeDocument/2006/relationships/hyperlink" TargetMode="External"></Relationship><Relationship Id="rId3696" Target="http://www.timpolar.com" Type="http://schemas.openxmlformats.org/officeDocument/2006/relationships/hyperlink" TargetMode="External"></Relationship><Relationship Id="rId3697" Target="mailto:babaisale2002@yahoo.com" Type="http://schemas.openxmlformats.org/officeDocument/2006/relationships/hyperlink" TargetMode="External"></Relationship><Relationship Id="rId3698" Target="mailto:jackie@mobile.combi.co" Type="http://schemas.openxmlformats.org/officeDocument/2006/relationships/hyperlink" TargetMode="External"></Relationship><Relationship Id="rId3699" Target="http://www.topbrasshardware.com" Type="http://schemas.openxmlformats.org/officeDocument/2006/relationships/hyperlink" TargetMode="External"></Relationship><Relationship Id="rId3700" Target="mailto:dattanihitesh@hotmail.com" Type="http://schemas.openxmlformats.org/officeDocument/2006/relationships/hyperlink" TargetMode="External"></Relationship><Relationship Id="rId3701" Target="mailto:patt@maestromosaics.com" Type="http://schemas.openxmlformats.org/officeDocument/2006/relationships/hyperlink" TargetMode="External"></Relationship><Relationship Id="rId3702" Target="http://www.orikei.co.jp" Type="http://schemas.openxmlformats.org/officeDocument/2006/relationships/hyperlink" TargetMode="External"></Relationship><Relationship Id="rId3703" Target="http://www.franklinusa.com" Type="http://schemas.openxmlformats.org/officeDocument/2006/relationships/hyperlink" TargetMode="External"></Relationship><Relationship Id="rId3704" Target="mailto:dl1405@gmail.com" Type="http://schemas.openxmlformats.org/officeDocument/2006/relationships/hyperlink" TargetMode="External"></Relationship><Relationship Id="rId3705" Target="mailto:altindo@dnet.net.id" Type="http://schemas.openxmlformats.org/officeDocument/2006/relationships/hyperlink" TargetMode="External"></Relationship><Relationship Id="rId3706" Target="javascript:;" Type="http://schemas.openxmlformats.org/officeDocument/2006/relationships/hyperlink" TargetMode="External"></Relationship><Relationship Id="rId3707" Target="http://javascript:;" Type="http://schemas.openxmlformats.org/officeDocument/2006/relationships/hyperlink" TargetMode="External"></Relationship><Relationship Id="rId3708" Target="mailto:chieweng_koh@singaporeair.com.sg" Type="http://schemas.openxmlformats.org/officeDocument/2006/relationships/hyperlink" TargetMode="External"></Relationship><Relationship Id="rId3709" Target="javascript:;" Type="http://schemas.openxmlformats.org/officeDocument/2006/relationships/hyperlink" TargetMode="External"></Relationship><Relationship Id="rId3710" Target="http://www.alpari.vinnica.ua" Type="http://schemas.openxmlformats.org/officeDocument/2006/relationships/hyperlink" TargetMode="External"></Relationship><Relationship Id="rId3711" Target="mailto:mercator@marc.com.au" Type="http://schemas.openxmlformats.org/officeDocument/2006/relationships/hyperlink" TargetMode="External"></Relationship><Relationship Id="rId3712" Target="javascript:;" Type="http://schemas.openxmlformats.org/officeDocument/2006/relationships/hyperlink" TargetMode="External"></Relationship><Relationship Id="rId3713" Target="mailto:cabina@cortland.dk" Type="http://schemas.openxmlformats.org/officeDocument/2006/relationships/hyperlink" TargetMode="External"></Relationship><Relationship Id="rId3714" Target="http://www.clpremium.com" Type="http://schemas.openxmlformats.org/officeDocument/2006/relationships/hyperlink" TargetMode="External"></Relationship><Relationship Id="rId3715" Target="mailto:dh_canada@hotmail.com" Type="http://schemas.openxmlformats.org/officeDocument/2006/relationships/hyperlink" TargetMode="External"></Relationship><Relationship Id="rId3716" Target="javascript:;" Type="http://schemas.openxmlformats.org/officeDocument/2006/relationships/hyperlink" TargetMode="External"></Relationship><Relationship Id="rId3717" Target="http://www.mailbg.com" Type="http://schemas.openxmlformats.org/officeDocument/2006/relationships/hyperlink" TargetMode="External"></Relationship><Relationship Id="rId3718" Target="http://www.b-and-q.com.tw" Type="http://schemas.openxmlformats.org/officeDocument/2006/relationships/hyperlink" TargetMode="External"></Relationship><Relationship Id="rId3719" Target="javascript:;" Type="http://schemas.openxmlformats.org/officeDocument/2006/relationships/hyperlink" TargetMode="External"></Relationship><Relationship Id="rId3720" Target="mailto:evanmaxell@comcast.net" Type="http://schemas.openxmlformats.org/officeDocument/2006/relationships/hyperlink" TargetMode="External"></Relationship><Relationship Id="rId3721" Target="mailto:daesan@hkstar.com" Type="http://schemas.openxmlformats.org/officeDocument/2006/relationships/hyperlink" TargetMode="External"></Relationship><Relationship Id="rId3722" Target="javascript:;" Type="http://schemas.openxmlformats.org/officeDocument/2006/relationships/hyperlink" TargetMode="External"></Relationship><Relationship Id="rId3723" Target="mailto:chrjlm.groupe@aline.pf" Type="http://schemas.openxmlformats.org/officeDocument/2006/relationships/hyperlink" TargetMode="External"></Relationship><Relationship Id="rId3724" Target="javascript:;" Type="http://schemas.openxmlformats.org/officeDocument/2006/relationships/hyperlink" TargetMode="External"></Relationship><Relationship Id="rId3725" Target="mailto:nagoya@yo-ko.co" Type="http://schemas.openxmlformats.org/officeDocument/2006/relationships/hyperlink" TargetMode="External"></Relationship><Relationship Id="rId3726" Target="http://www.aisen.co.jp" Type="http://schemas.openxmlformats.org/officeDocument/2006/relationships/hyperlink" TargetMode="External"></Relationship><Relationship Id="rId3727" Target="javascript:;" Type="http://schemas.openxmlformats.org/officeDocument/2006/relationships/hyperlink" TargetMode="External"></Relationship><Relationship Id="rId3728" Target="javascript:;" Type="http://schemas.openxmlformats.org/officeDocument/2006/relationships/hyperlink" TargetMode="External"></Relationship><Relationship Id="rId3729" Target="javascript:;" Type="http://schemas.openxmlformats.org/officeDocument/2006/relationships/hyperlink" TargetMode="External"></Relationship><Relationship Id="rId3730" Target="mailto:info@atlanticdistributors.com" Type="http://schemas.openxmlformats.org/officeDocument/2006/relationships/hyperlink" TargetMode="External"></Relationship><Relationship Id="rId3731" Target="http://www.melcochina.com" Type="http://schemas.openxmlformats.org/officeDocument/2006/relationships/hyperlink" TargetMode="External"></Relationship><Relationship Id="rId3732" Target="javascript:;" Type="http://schemas.openxmlformats.org/officeDocument/2006/relationships/hyperlink" TargetMode="External"></Relationship><Relationship Id="rId3733" Target="javascript:;" Type="http://schemas.openxmlformats.org/officeDocument/2006/relationships/hyperlink" TargetMode="External"></Relationship><Relationship Id="rId3734" Target="javascript:;" Type="http://schemas.openxmlformats.org/officeDocument/2006/relationships/hyperlink" TargetMode="External"></Relationship><Relationship Id="rId3735" Target="javascript:;" Type="http://schemas.openxmlformats.org/officeDocument/2006/relationships/hyperlink" TargetMode="External"></Relationship><Relationship Id="rId3736" Target="mailto:info@berteloot.be" Type="http://schemas.openxmlformats.org/officeDocument/2006/relationships/hyperlink" TargetMode="External"></Relationship><Relationship Id="rId3737" Target="javascript:;" Type="http://schemas.openxmlformats.org/officeDocument/2006/relationships/hyperlink" TargetMode="External"></Relationship><Relationship Id="rId3738" Target="http://www.aldowa.nl" Type="http://schemas.openxmlformats.org/officeDocument/2006/relationships/hyperlink" TargetMode="External"></Relationship><Relationship Id="rId3739" Target="mailto:niceone@cox.net" Type="http://schemas.openxmlformats.org/officeDocument/2006/relationships/hyperlink" TargetMode="External"></Relationship><Relationship Id="rId3740" Target="mailto:etseva@biznetvigator.com" Type="http://schemas.openxmlformats.org/officeDocument/2006/relationships/hyperlink" TargetMode="External"></Relationship><Relationship Id="rId3741" Target="http://www.cronw-cookware.com" Type="http://schemas.openxmlformats.org/officeDocument/2006/relationships/hyperlink" TargetMode="External"></Relationship><Relationship Id="rId3742" Target="mailto:hyberpack@sina.com.hk" Type="http://schemas.openxmlformats.org/officeDocument/2006/relationships/hyperlink" TargetMode="External"></Relationship><Relationship Id="rId3743" Target="http://www.orionservice.it" Type="http://schemas.openxmlformats.org/officeDocument/2006/relationships/hyperlink" TargetMode="External"></Relationship><Relationship Id="rId3744" Target="mailto:connie.auyeung@shian.com.hk" Type="http://schemas.openxmlformats.org/officeDocument/2006/relationships/hyperlink" TargetMode="External"></Relationship><Relationship Id="rId3745" Target="javascript:;" Type="http://schemas.openxmlformats.org/officeDocument/2006/relationships/hyperlink" TargetMode="External"></Relationship><Relationship Id="rId3746" Target="mailto:alb@intelnet.net.gt" Type="http://schemas.openxmlformats.org/officeDocument/2006/relationships/hyperlink" TargetMode="External"></Relationship><Relationship Id="rId3747" Target="mailto:essan@wp.pl" Type="http://schemas.openxmlformats.org/officeDocument/2006/relationships/hyperlink" TargetMode="External"></Relationship><Relationship Id="rId3748" Target="javascript:;" Type="http://schemas.openxmlformats.org/officeDocument/2006/relationships/hyperlink" TargetMode="External"></Relationship><Relationship Id="rId3749" Target="javascript:;" Type="http://schemas.openxmlformats.org/officeDocument/2006/relationships/hyperlink" TargetMode="External"></Relationship><Relationship Id="rId3750" Target="mailto:tamm@gastroprofi.de" Type="http://schemas.openxmlformats.org/officeDocument/2006/relationships/hyperlink" TargetMode="External"></Relationship><Relationship Id="rId3751" Target="javascript:;" Type="http://schemas.openxmlformats.org/officeDocument/2006/relationships/hyperlink" TargetMode="External"></Relationship><Relationship Id="rId3752" Target="javascript:;" Type="http://schemas.openxmlformats.org/officeDocument/2006/relationships/hyperlink" TargetMode="External"></Relationship><Relationship Id="rId3753" Target="http://www.felederia.com" Type="http://schemas.openxmlformats.org/officeDocument/2006/relationships/hyperlink" TargetMode="External"></Relationship><Relationship Id="rId3754" Target="javascript:;" Type="http://schemas.openxmlformats.org/officeDocument/2006/relationships/hyperlink" TargetMode="External"></Relationship><Relationship Id="rId3755" Target="http://www.mipac.com" Type="http://schemas.openxmlformats.org/officeDocument/2006/relationships/hyperlink" TargetMode="External"></Relationship><Relationship Id="rId3756" Target="javascript:;" Type="http://schemas.openxmlformats.org/officeDocument/2006/relationships/hyperlink" TargetMode="External"></Relationship><Relationship Id="rId3757" Target="javascript:;" Type="http://schemas.openxmlformats.org/officeDocument/2006/relationships/hyperlink" TargetMode="External"></Relationship><Relationship Id="rId3758" Target="javascript:;" Type="http://schemas.openxmlformats.org/officeDocument/2006/relationships/hyperlink" TargetMode="External"></Relationship><Relationship Id="rId3759" Target="javascript:;" Type="http://schemas.openxmlformats.org/officeDocument/2006/relationships/hyperlink" TargetMode="External"></Relationship><Relationship Id="rId3760" Target="javascript:;" Type="http://schemas.openxmlformats.org/officeDocument/2006/relationships/hyperlink" TargetMode="External"></Relationship><Relationship Id="rId3761" Target="mailto:geoffm@midwest-air.com" Type="http://schemas.openxmlformats.org/officeDocument/2006/relationships/hyperlink" TargetMode="External"></Relationship><Relationship Id="rId3762" Target="javascript:;" Type="http://schemas.openxmlformats.org/officeDocument/2006/relationships/hyperlink" TargetMode="External"></Relationship><Relationship Id="rId3763" Target="javascript:;" Type="http://schemas.openxmlformats.org/officeDocument/2006/relationships/hyperlink" TargetMode="External"></Relationship><Relationship Id="rId3764" Target="javascript:;" Type="http://schemas.openxmlformats.org/officeDocument/2006/relationships/hyperlink" TargetMode="External"></Relationship><Relationship Id="rId3765" Target="http://www.gijane.com.tw" Type="http://schemas.openxmlformats.org/officeDocument/2006/relationships/hyperlink" TargetMode="External"></Relationship><Relationship Id="rId3766" Target="javascript:;" Type="http://schemas.openxmlformats.org/officeDocument/2006/relationships/hyperlink" TargetMode="External"></Relationship><Relationship Id="rId3767" Target="javascript:;" Type="http://schemas.openxmlformats.org/officeDocument/2006/relationships/hyperlink" TargetMode="External"></Relationship><Relationship Id="rId3768" Target="http://www.kaiserco2000.com" Type="http://schemas.openxmlformats.org/officeDocument/2006/relationships/hyperlink" TargetMode="External"></Relationship><Relationship Id="rId3769" Target="http://www.comkit.dk" Type="http://schemas.openxmlformats.org/officeDocument/2006/relationships/hyperlink" TargetMode="External"></Relationship><Relationship Id="rId3770" Target="mailto:export@muster-dikson.com" Type="http://schemas.openxmlformats.org/officeDocument/2006/relationships/hyperlink" TargetMode="External"></Relationship><Relationship Id="rId3771" Target="mailto:rskerker@bonbinsonknife.com" Type="http://schemas.openxmlformats.org/officeDocument/2006/relationships/hyperlink" TargetMode="External"></Relationship><Relationship Id="rId3772" Target="mailto:owner2@hanmail.net" Type="http://schemas.openxmlformats.org/officeDocument/2006/relationships/hyperlink" TargetMode="External"></Relationship><Relationship Id="rId3773" Target="javascript:;" Type="http://schemas.openxmlformats.org/officeDocument/2006/relationships/hyperlink" TargetMode="External"></Relationship><Relationship Id="rId3774" Target="mailto:ahmedzeiny@hotmail.com" Type="http://schemas.openxmlformats.org/officeDocument/2006/relationships/hyperlink" TargetMode="External"></Relationship><Relationship Id="rId3775" Target="javascript:;" Type="http://schemas.openxmlformats.org/officeDocument/2006/relationships/hyperlink" TargetMode="External"></Relationship><Relationship Id="rId3776" Target="mailto:ghalib@cyberaccess.com.pk" Type="http://schemas.openxmlformats.org/officeDocument/2006/relationships/hyperlink" TargetMode="External"></Relationship><Relationship Id="rId3777" Target="http://www.terra.com.gt" Type="http://schemas.openxmlformats.org/officeDocument/2006/relationships/hyperlink" TargetMode="External"></Relationship><Relationship Id="rId3778" Target="mailto:info@sekikagu.co" Type="http://schemas.openxmlformats.org/officeDocument/2006/relationships/hyperlink" TargetMode="External"></Relationship><Relationship Id="rId3779" Target="javascript:;" Type="http://schemas.openxmlformats.org/officeDocument/2006/relationships/hyperlink" TargetMode="External"></Relationship><Relationship Id="rId3780" Target="mailto:trust_ukdesign@hotmail.com" Type="http://schemas.openxmlformats.org/officeDocument/2006/relationships/hyperlink" TargetMode="External"></Relationship><Relationship Id="rId3781" Target="http://www.china5.globalnet.co.uk" Type="http://schemas.openxmlformats.org/officeDocument/2006/relationships/hyperlink" TargetMode="External"></Relationship><Relationship Id="rId3782" Target="http://www.wanadoo" Type="http://schemas.openxmlformats.org/officeDocument/2006/relationships/hyperlink" TargetMode="External"></Relationship><Relationship Id="rId3783" Target="javascript:;" Type="http://schemas.openxmlformats.org/officeDocument/2006/relationships/hyperlink" TargetMode="External"></Relationship><Relationship Id="rId3784" Target="javascript:;" Type="http://schemas.openxmlformats.org/officeDocument/2006/relationships/hyperlink" TargetMode="External"></Relationship><Relationship Id="rId3785" Target="http://www.rtt.dk" Type="http://schemas.openxmlformats.org/officeDocument/2006/relationships/hyperlink" TargetMode="External"></Relationship><Relationship Id="rId3786" Target="javascript:;" Type="http://schemas.openxmlformats.org/officeDocument/2006/relationships/hyperlink" TargetMode="External"></Relationship><Relationship Id="rId3787" Target="mailto:import@tabasa.com" Type="http://schemas.openxmlformats.org/officeDocument/2006/relationships/hyperlink" TargetMode="External"></Relationship><Relationship Id="rId3788" Target="mailto:irfaan2k_ind@rediffmail.com" Type="http://schemas.openxmlformats.org/officeDocument/2006/relationships/hyperlink" TargetMode="External"></Relationship><Relationship Id="rId3789" Target="javascript:;" Type="http://schemas.openxmlformats.org/officeDocument/2006/relationships/hyperlink" TargetMode="External"></Relationship><Relationship Id="rId3790" Target="mailto:stonezone@mpx.com.au" Type="http://schemas.openxmlformats.org/officeDocument/2006/relationships/hyperlink" TargetMode="External"></Relationship><Relationship Id="rId3791" Target="mailto:mycottage@mail.com" Type="http://schemas.openxmlformats.org/officeDocument/2006/relationships/hyperlink" TargetMode="External"></Relationship><Relationship Id="rId3792" Target="javascript:;" Type="http://schemas.openxmlformats.org/officeDocument/2006/relationships/hyperlink" TargetMode="External"></Relationship><Relationship Id="rId3793" Target="http://www.forumplus.fr" Type="http://schemas.openxmlformats.org/officeDocument/2006/relationships/hyperlink" TargetMode="External"></Relationship><Relationship Id="rId3794" Target="http://www.multiphone.net.co" Type="http://schemas.openxmlformats.org/officeDocument/2006/relationships/hyperlink" TargetMode="External"></Relationship><Relationship Id="rId3795" Target="javascript:;" Type="http://schemas.openxmlformats.org/officeDocument/2006/relationships/hyperlink" TargetMode="External"></Relationship><Relationship Id="rId3796" Target="javascript:;" Type="http://schemas.openxmlformats.org/officeDocument/2006/relationships/hyperlink" TargetMode="External"></Relationship><Relationship Id="rId3797" Target="mailto:flaxmer@flaxmer.com" Type="http://schemas.openxmlformats.org/officeDocument/2006/relationships/hyperlink" TargetMode="External"></Relationship><Relationship Id="rId3798" Target="mailto:plastinox@diet.com" Type="http://schemas.openxmlformats.org/officeDocument/2006/relationships/hyperlink" TargetMode="External"></Relationship><Relationship Id="rId3799" Target="javascript:;" Type="http://schemas.openxmlformats.org/officeDocument/2006/relationships/hyperlink" TargetMode="External"></Relationship><Relationship Id="rId3800" Target="javascript:;" Type="http://schemas.openxmlformats.org/officeDocument/2006/relationships/hyperlink" TargetMode="External"></Relationship><Relationship Id="rId3801" Target="mailto:msheng@cs-gifts.com" Type="http://schemas.openxmlformats.org/officeDocument/2006/relationships/hyperlink" TargetMode="External"></Relationship><Relationship Id="rId3802" Target="http://www.mwb.biglobe.ne.jp" Type="http://schemas.openxmlformats.org/officeDocument/2006/relationships/hyperlink" TargetMode="External"></Relationship><Relationship Id="rId3803" Target="javascript:;" Type="http://schemas.openxmlformats.org/officeDocument/2006/relationships/hyperlink" TargetMode="External"></Relationship><Relationship Id="rId3804" Target="mailto:shermanyeh@163.com" Type="http://schemas.openxmlformats.org/officeDocument/2006/relationships/hyperlink" TargetMode="External"></Relationship><Relationship Id="rId3805" Target="javascript:;" Type="http://schemas.openxmlformats.org/officeDocument/2006/relationships/hyperlink" TargetMode="External"></Relationship><Relationship Id="rId3806" Target="http://www.oasisgriffiths.com.au" Type="http://schemas.openxmlformats.org/officeDocument/2006/relationships/hyperlink" TargetMode="External"></Relationship><Relationship Id="rId3807" Target="javascript:;" Type="http://schemas.openxmlformats.org/officeDocument/2006/relationships/hyperlink" TargetMode="External"></Relationship><Relationship Id="rId3808" Target="mailto:cee@engholm.dk" Type="http://schemas.openxmlformats.org/officeDocument/2006/relationships/hyperlink" TargetMode="External"></Relationship><Relationship Id="rId3809" Target="mailto:fuji-mfg@mub.biglobe.ne.jp" Type="http://schemas.openxmlformats.org/officeDocument/2006/relationships/hyperlink" TargetMode="External"></Relationship><Relationship Id="rId3810" Target="http://www.smg.sy" Type="http://schemas.openxmlformats.org/officeDocument/2006/relationships/hyperlink" TargetMode="External"></Relationship><Relationship Id="rId3811" Target="http://www.domus.co.kr" Type="http://schemas.openxmlformats.org/officeDocument/2006/relationships/hyperlink" TargetMode="External"></Relationship><Relationship Id="rId3812" Target="http://www.saniton.com" Type="http://schemas.openxmlformats.org/officeDocument/2006/relationships/hyperlink" TargetMode="External"></Relationship><Relationship Id="rId3813" Target="mailto:hanul-99@orgio.net" Type="http://schemas.openxmlformats.org/officeDocument/2006/relationships/hyperlink" TargetMode="External"></Relationship><Relationship Id="rId3814" Target="http://www.bsb-cuisines.com" Type="http://schemas.openxmlformats.org/officeDocument/2006/relationships/hyperlink" TargetMode="External"></Relationship><Relationship Id="rId3815" Target="mailto:don@brand.com.au" Type="http://schemas.openxmlformats.org/officeDocument/2006/relationships/hyperlink" TargetMode="External"></Relationship><Relationship Id="rId3816" Target="mailto:feijoo@lienzogazules.com" Type="http://schemas.openxmlformats.org/officeDocument/2006/relationships/hyperlink" TargetMode="External"></Relationship><Relationship Id="rId3817" Target="javascript:;" Type="http://schemas.openxmlformats.org/officeDocument/2006/relationships/hyperlink" TargetMode="External"></Relationship><Relationship Id="rId3818" Target="mailto:sales@onbeckltd.co.uk" Type="http://schemas.openxmlformats.org/officeDocument/2006/relationships/hyperlink" TargetMode="External"></Relationship><Relationship Id="rId3819" Target="mailto:info@mueller-safe.de" Type="http://schemas.openxmlformats.org/officeDocument/2006/relationships/hyperlink" TargetMode="External"></Relationship><Relationship Id="rId3820" Target="http://www.bergshanberg.com" Type="http://schemas.openxmlformats.org/officeDocument/2006/relationships/hyperlink" TargetMode="External"></Relationship><Relationship Id="rId3821" Target="javascript:;" Type="http://schemas.openxmlformats.org/officeDocument/2006/relationships/hyperlink" TargetMode="External"></Relationship><Relationship Id="rId3822" Target="javascript:;" Type="http://schemas.openxmlformats.org/officeDocument/2006/relationships/hyperlink" TargetMode="External"></Relationship><Relationship Id="rId3823" Target="mailto:free20@sohu.com" Type="http://schemas.openxmlformats.org/officeDocument/2006/relationships/hyperlink" TargetMode="External"></Relationship><Relationship Id="rId3824" Target="http://www.glo.be" Type="http://schemas.openxmlformats.org/officeDocument/2006/relationships/hyperlink" TargetMode="External"></Relationship><Relationship Id="rId3825" Target="http://www.splash.on.ca" Type="http://schemas.openxmlformats.org/officeDocument/2006/relationships/hyperlink" TargetMode="External"></Relationship><Relationship Id="rId3826" Target="javascript:;" Type="http://schemas.openxmlformats.org/officeDocument/2006/relationships/hyperlink" TargetMode="External"></Relationship><Relationship Id="rId3827" Target="http://www.alberto-trading.com" Type="http://schemas.openxmlformats.org/officeDocument/2006/relationships/hyperlink" TargetMode="External"></Relationship><Relationship Id="rId3828" Target="javascript:;" Type="http://schemas.openxmlformats.org/officeDocument/2006/relationships/hyperlink" TargetMode="External"></Relationship><Relationship Id="rId3829" Target="mailto:karla@redworks.com.au" Type="http://schemas.openxmlformats.org/officeDocument/2006/relationships/hyperlink" TargetMode="External"></Relationship><Relationship Id="rId3830" Target="mailto:tjco@d9.dion.ne.jp" Type="http://schemas.openxmlformats.org/officeDocument/2006/relationships/hyperlink" TargetMode="External"></Relationship><Relationship Id="rId3831" Target="javascript:;" Type="http://schemas.openxmlformats.org/officeDocument/2006/relationships/hyperlink" TargetMode="External"></Relationship><Relationship Id="rId3832" Target="mailto:michael@creativecane.com" Type="http://schemas.openxmlformats.org/officeDocument/2006/relationships/hyperlink" TargetMode="External"></Relationship><Relationship Id="rId3833" Target="mailto:modco@cyber.net.pk" Type="http://schemas.openxmlformats.org/officeDocument/2006/relationships/hyperlink" TargetMode="External"></Relationship><Relationship Id="rId3834" Target="javascript:;" Type="http://schemas.openxmlformats.org/officeDocument/2006/relationships/hyperlink" TargetMode="External"></Relationship><Relationship Id="rId3835" Target="javascript:;" Type="http://schemas.openxmlformats.org/officeDocument/2006/relationships/hyperlink" TargetMode="External"></Relationship><Relationship Id="rId3836" Target="mailto:manshb@bbl.com.pk" Type="http://schemas.openxmlformats.org/officeDocument/2006/relationships/hyperlink" TargetMode="External"></Relationship><Relationship Id="rId3837" Target="http://www.bms-ace.com" Type="http://schemas.openxmlformats.org/officeDocument/2006/relationships/hyperlink" TargetMode="External"></Relationship><Relationship Id="rId3838" Target="javascript:;" Type="http://schemas.openxmlformats.org/officeDocument/2006/relationships/hyperlink" TargetMode="External"></Relationship><Relationship Id="rId3839" Target="mailto:sales@laprudential.com" Type="http://schemas.openxmlformats.org/officeDocument/2006/relationships/hyperlink" TargetMode="External"></Relationship><Relationship Id="rId3840" Target="javascript:;" Type="http://schemas.openxmlformats.org/officeDocument/2006/relationships/hyperlink" TargetMode="External"></Relationship><Relationship Id="rId3841" Target="javascript:;" Type="http://schemas.openxmlformats.org/officeDocument/2006/relationships/hyperlink" TargetMode="External"></Relationship><Relationship Id="rId3842" Target="javascript:;" Type="http://schemas.openxmlformats.org/officeDocument/2006/relationships/hyperlink" TargetMode="External"></Relationship><Relationship Id="rId3843" Target="javascript:;" Type="http://schemas.openxmlformats.org/officeDocument/2006/relationships/hyperlink" TargetMode="External"></Relationship><Relationship Id="rId3844" Target="http://www.theoriginaltree.nl" Type="http://schemas.openxmlformats.org/officeDocument/2006/relationships/hyperlink" TargetMode="External"></Relationship><Relationship Id="rId3845" Target="javascript:;" Type="http://schemas.openxmlformats.org/officeDocument/2006/relationships/hyperlink" TargetMode="External"></Relationship><Relationship Id="rId3846" Target="mailto:korin01@cbn.net.id" Type="http://schemas.openxmlformats.org/officeDocument/2006/relationships/hyperlink" TargetMode="External"></Relationship><Relationship Id="rId3847" Target="http://www.smartcookinc.com" Type="http://schemas.openxmlformats.org/officeDocument/2006/relationships/hyperlink" TargetMode="External"></Relationship><Relationship Id="rId3848" Target="javascript:;" Type="http://schemas.openxmlformats.org/officeDocument/2006/relationships/hyperlink" TargetMode="External"></Relationship><Relationship Id="rId3849" Target="javascript:;" Type="http://schemas.openxmlformats.org/officeDocument/2006/relationships/hyperlink" TargetMode="External"></Relationship><Relationship Id="rId3850" Target="http://www.eland.co.kr" Type="http://schemas.openxmlformats.org/officeDocument/2006/relationships/hyperlink" TargetMode="External"></Relationship><Relationship Id="rId3851" Target="javascript:;" Type="http://schemas.openxmlformats.org/officeDocument/2006/relationships/hyperlink" TargetMode="External"></Relationship><Relationship Id="rId3852" Target="mailto:jctokita@jc-sys.co" Type="http://schemas.openxmlformats.org/officeDocument/2006/relationships/hyperlink" TargetMode="External"></Relationship><Relationship Id="rId3853" Target="mailto:quality@netpci.com" Type="http://schemas.openxmlformats.org/officeDocument/2006/relationships/hyperlink" TargetMode="External"></Relationship><Relationship Id="rId3854" Target="mailto:clearfastdel@vsnl.net" Type="http://schemas.openxmlformats.org/officeDocument/2006/relationships/hyperlink" TargetMode="External"></Relationship><Relationship Id="rId3855" Target="mailto:timpolar@netvigator.com" Type="http://schemas.openxmlformats.org/officeDocument/2006/relationships/hyperlink" TargetMode="External"></Relationship><Relationship Id="rId3856" Target="mailto:greensons@mweb.co" Type="http://schemas.openxmlformats.org/officeDocument/2006/relationships/hyperlink" TargetMode="External"></Relationship><Relationship Id="rId3857" Target="javascript:;" Type="http://schemas.openxmlformats.org/officeDocument/2006/relationships/hyperlink" TargetMode="External"></Relationship><Relationship Id="rId3858" Target="http://www.gerardoortiz.com" Type="http://schemas.openxmlformats.org/officeDocument/2006/relationships/hyperlink" TargetMode="External"></Relationship><Relationship Id="rId3859" Target="mailto:jshen@tatungusa.com" Type="http://schemas.openxmlformats.org/officeDocument/2006/relationships/hyperlink" TargetMode="External"></Relationship><Relationship Id="rId3860" Target="javascript:;" Type="http://schemas.openxmlformats.org/officeDocument/2006/relationships/hyperlink" TargetMode="External"></Relationship><Relationship Id="rId3861" Target="mailto:bals@malteser-stahlwaren.de" Type="http://schemas.openxmlformats.org/officeDocument/2006/relationships/hyperlink" TargetMode="External"></Relationship><Relationship Id="rId3862" Target="http://www.mahroos.com" Type="http://schemas.openxmlformats.org/officeDocument/2006/relationships/hyperlink" TargetMode="External"></Relationship><Relationship Id="rId3863" Target="mailto:n-maeda@geimudo.co" Type="http://schemas.openxmlformats.org/officeDocument/2006/relationships/hyperlink" TargetMode="External"></Relationship><Relationship Id="rId3864" Target="mailto:kerrie@billsanders.com" Type="http://schemas.openxmlformats.org/officeDocument/2006/relationships/hyperlink" TargetMode="External"></Relationship><Relationship Id="rId3865" Target="javascript:;" Type="http://schemas.openxmlformats.org/officeDocument/2006/relationships/hyperlink" TargetMode="External"></Relationship><Relationship Id="rId3866" Target="http://www.cheerful.com.tw" Type="http://schemas.openxmlformats.org/officeDocument/2006/relationships/hyperlink" TargetMode="External"></Relationship><Relationship Id="rId3867" Target="mailto:ssr-produkt@t-online.de" Type="http://schemas.openxmlformats.org/officeDocument/2006/relationships/hyperlink" TargetMode="External"></Relationship><Relationship Id="rId3868" Target="javascript:;" Type="http://schemas.openxmlformats.org/officeDocument/2006/relationships/hyperlink" TargetMode="External"></Relationship><Relationship Id="rId3869" Target="mailto:webmaster@idcn.com" Type="http://schemas.openxmlformats.org/officeDocument/2006/relationships/hyperlink" TargetMode="External"></Relationship><Relationship Id="rId3870" Target="javascript:;" Type="http://schemas.openxmlformats.org/officeDocument/2006/relationships/hyperlink" TargetMode="External"></Relationship><Relationship Id="rId3871" Target="mailto:chinawindow@chinawindow.com" Type="http://schemas.openxmlformats.org/officeDocument/2006/relationships/hyperlink" TargetMode="External"></Relationship><Relationship Id="rId3872" Target="javascript:;" Type="http://schemas.openxmlformats.org/officeDocument/2006/relationships/hyperlink" TargetMode="External"></Relationship><Relationship Id="rId3873" Target="mailto:donna@formfurniture.com.au" Type="http://schemas.openxmlformats.org/officeDocument/2006/relationships/hyperlink" TargetMode="External"></Relationship><Relationship Id="rId3874" Target="javascript:;" Type="http://schemas.openxmlformats.org/officeDocument/2006/relationships/hyperlink" TargetMode="External"></Relationship><Relationship Id="rId3875" Target="javascript:;" Type="http://schemas.openxmlformats.org/officeDocument/2006/relationships/hyperlink" TargetMode="External"></Relationship><Relationship Id="rId3876" Target="http://www.bristek.com" Type="http://schemas.openxmlformats.org/officeDocument/2006/relationships/hyperlink" TargetMode="External"></Relationship><Relationship Id="rId3877" Target="javascript:;" Type="http://schemas.openxmlformats.org/officeDocument/2006/relationships/hyperlink" TargetMode="External"></Relationship><Relationship Id="rId3878" Target="javascript:;" Type="http://schemas.openxmlformats.org/officeDocument/2006/relationships/hyperlink" TargetMode="External"></Relationship><Relationship Id="rId3879" Target="mailto:info@interstudio.com" Type="http://schemas.openxmlformats.org/officeDocument/2006/relationships/hyperlink" TargetMode="External"></Relationship><Relationship Id="rId3880" Target="mailto:sabarainc@aol.com" Type="http://schemas.openxmlformats.org/officeDocument/2006/relationships/hyperlink" TargetMode="External"></Relationship><Relationship Id="rId3881" Target="mailto:shull@buckknives.com" Type="http://schemas.openxmlformats.org/officeDocument/2006/relationships/hyperlink" TargetMode="External"></Relationship><Relationship Id="rId3882" Target="mailto:stuart@anthonytrading.co.nz" Type="http://schemas.openxmlformats.org/officeDocument/2006/relationships/hyperlink" TargetMode="External"></Relationship><Relationship Id="rId3883" Target="mailto:marypat@bullerfixture.com" Type="http://schemas.openxmlformats.org/officeDocument/2006/relationships/hyperlink" TargetMode="External"></Relationship><Relationship Id="rId3884" Target="javascript:;" Type="http://schemas.openxmlformats.org/officeDocument/2006/relationships/hyperlink" TargetMode="External"></Relationship><Relationship Id="rId3885" Target="mailto:aikoamer@aol.com" Type="http://schemas.openxmlformats.org/officeDocument/2006/relationships/hyperlink" TargetMode="External"></Relationship><Relationship Id="rId3886" Target="javascript:;" Type="http://schemas.openxmlformats.org/officeDocument/2006/relationships/hyperlink" TargetMode="External"></Relationship><Relationship Id="rId3887" Target="mailto:alliancepower@hotmail.com" Type="http://schemas.openxmlformats.org/officeDocument/2006/relationships/hyperlink" TargetMode="External"></Relationship><Relationship Id="rId3888" Target="javascript:;" Type="http://schemas.openxmlformats.org/officeDocument/2006/relationships/hyperlink" TargetMode="External"></Relationship><Relationship Id="rId3889" Target="mailto:eric@daka.com.hk" Type="http://schemas.openxmlformats.org/officeDocument/2006/relationships/hyperlink" TargetMode="External"></Relationship><Relationship Id="rId3890" Target="http://www.plasticsforchange.org" Type="http://schemas.openxmlformats.org/officeDocument/2006/relationships/hyperlink" TargetMode="External"></Relationship><Relationship Id="rId3891" Target="mailto:anneyes@lycos.com" Type="http://schemas.openxmlformats.org/officeDocument/2006/relationships/hyperlink" TargetMode="External"></Relationship><Relationship Id="rId3892" Target="mailto:sales@benjac.com" Type="http://schemas.openxmlformats.org/officeDocument/2006/relationships/hyperlink" TargetMode="External"></Relationship><Relationship Id="rId3893" Target="mailto:angleeseng@pacific.net.sg" Type="http://schemas.openxmlformats.org/officeDocument/2006/relationships/hyperlink" TargetMode="External"></Relationship><Relationship Id="rId3894" Target="mailto:cilabene@solo.wasantara.net.id" Type="http://schemas.openxmlformats.org/officeDocument/2006/relationships/hyperlink" TargetMode="External"></Relationship><Relationship Id="rId3895" Target="mailto:aec06065@nifty.ne.jp" Type="http://schemas.openxmlformats.org/officeDocument/2006/relationships/hyperlink" TargetMode="External"></Relationship><Relationship Id="rId3896" Target="mailto:euroasiaproducts@cfl.rr.com" Type="http://schemas.openxmlformats.org/officeDocument/2006/relationships/hyperlink" TargetMode="External"></Relationship><Relationship Id="rId3897" Target="http://www.tmdinternational.co.uk" Type="http://schemas.openxmlformats.org/officeDocument/2006/relationships/hyperlink" TargetMode="External"></Relationship><Relationship Id="rId3898" Target="javascript:;" Type="http://schemas.openxmlformats.org/officeDocument/2006/relationships/hyperlink" TargetMode="External"></Relationship><Relationship Id="rId3899" Target="javascript:;" Type="http://schemas.openxmlformats.org/officeDocument/2006/relationships/hyperlink" TargetMode="External"></Relationship><Relationship Id="rId3900" Target="javascript:;" Type="http://schemas.openxmlformats.org/officeDocument/2006/relationships/hyperlink" TargetMode="External"></Relationship><Relationship Id="rId3901" Target="http://www.gaefgen.de" Type="http://schemas.openxmlformats.org/officeDocument/2006/relationships/hyperlink" TargetMode="External"></Relationship><Relationship Id="rId3902" Target="javascript:;" Type="http://schemas.openxmlformats.org/officeDocument/2006/relationships/hyperlink" TargetMode="External"></Relationship><Relationship Id="rId3903" Target="mailto:dillonet@biznetvigator.com" Type="http://schemas.openxmlformats.org/officeDocument/2006/relationships/hyperlink" TargetMode="External"></Relationship><Relationship Id="rId3904" Target="javascript:;" Type="http://schemas.openxmlformats.org/officeDocument/2006/relationships/hyperlink" TargetMode="External"></Relationship><Relationship Id="rId3905" Target="http://www.iris.ocn.ne.jp" Type="http://schemas.openxmlformats.org/officeDocument/2006/relationships/hyperlink" TargetMode="External"></Relationship><Relationship Id="rId3906" Target="javascript:;" Type="http://schemas.openxmlformats.org/officeDocument/2006/relationships/hyperlink" TargetMode="External"></Relationship><Relationship Id="rId3907" Target="http://www.agrinational.com.au" Type="http://schemas.openxmlformats.org/officeDocument/2006/relationships/hyperlink" TargetMode="External"></Relationship><Relationship Id="rId3908" Target="javascript:;" Type="http://schemas.openxmlformats.org/officeDocument/2006/relationships/hyperlink" TargetMode="External"></Relationship><Relationship Id="rId3909" Target="javascript:;" Type="http://schemas.openxmlformats.org/officeDocument/2006/relationships/hyperlink" TargetMode="External"></Relationship><Relationship Id="rId3910" Target="http://www.shikishima.co.jp" Type="http://schemas.openxmlformats.org/officeDocument/2006/relationships/hyperlink" TargetMode="External"></Relationship><Relationship Id="rId3911" Target="mailto:claire@darton.com" Type="http://schemas.openxmlformats.org/officeDocument/2006/relationships/hyperlink" TargetMode="External"></Relationship><Relationship Id="rId3912" Target="javascript:;" Type="http://schemas.openxmlformats.org/officeDocument/2006/relationships/hyperlink" TargetMode="External"></Relationship><Relationship Id="rId3913" Target="mailto:qie@tm.net.my" Type="http://schemas.openxmlformats.org/officeDocument/2006/relationships/hyperlink" TargetMode="External"></Relationship><Relationship Id="rId3914" Target="mailto:dithar@hotmail.com" Type="http://schemas.openxmlformats.org/officeDocument/2006/relationships/hyperlink" TargetMode="External"></Relationship><Relationship Id="rId3915" Target="javascript:;" Type="http://schemas.openxmlformats.org/officeDocument/2006/relationships/hyperlink" TargetMode="External"></Relationship><Relationship Id="rId3916" Target="javascript:;" Type="http://schemas.openxmlformats.org/officeDocument/2006/relationships/hyperlink" TargetMode="External"></Relationship><Relationship Id="rId3917" Target="http://www.richmontdirect.com" Type="http://schemas.openxmlformats.org/officeDocument/2006/relationships/hyperlink" TargetMode="External"></Relationship><Relationship Id="rId3918" Target="javascript:;" Type="http://schemas.openxmlformats.org/officeDocument/2006/relationships/hyperlink" TargetMode="External"></Relationship><Relationship Id="rId3919" Target="http://www.aidoc.co.jp" Type="http://schemas.openxmlformats.org/officeDocument/2006/relationships/hyperlink" TargetMode="External"></Relationship><Relationship Id="rId3920" Target="javascript:;" Type="http://schemas.openxmlformats.org/officeDocument/2006/relationships/hyperlink" TargetMode="External"></Relationship><Relationship Id="rId3921" Target="javascript:;" Type="http://schemas.openxmlformats.org/officeDocument/2006/relationships/hyperlink" TargetMode="External"></Relationship><Relationship Id="rId3922" Target="javascript:;" Type="http://schemas.openxmlformats.org/officeDocument/2006/relationships/hyperlink" TargetMode="External"></Relationship><Relationship Id="rId3923" Target="javascript:;" Type="http://schemas.openxmlformats.org/officeDocument/2006/relationships/hyperlink" TargetMode="External"></Relationship><Relationship Id="rId3924" Target="javascript:;" Type="http://schemas.openxmlformats.org/officeDocument/2006/relationships/hyperlink" TargetMode="External"></Relationship><Relationship Id="rId3925" Target="javascript:;" Type="http://schemas.openxmlformats.org/officeDocument/2006/relationships/hyperlink" TargetMode="External"></Relationship><Relationship Id="rId3926" Target="mailto:hhughes@sunterrausa.com" Type="http://schemas.openxmlformats.org/officeDocument/2006/relationships/hyperlink" TargetMode="External"></Relationship><Relationship Id="rId3927" Target="http://www.sancor.com" Type="http://schemas.openxmlformats.org/officeDocument/2006/relationships/hyperlink" TargetMode="External"></Relationship><Relationship Id="rId3928" Target="mailto:marlyj@yahoo.com" Type="http://schemas.openxmlformats.org/officeDocument/2006/relationships/hyperlink" TargetMode="External"></Relationship><Relationship Id="rId3929" Target="javascript:;" Type="http://schemas.openxmlformats.org/officeDocument/2006/relationships/hyperlink" TargetMode="External"></Relationship><Relationship Id="rId3930" Target="javascript:;" Type="http://schemas.openxmlformats.org/officeDocument/2006/relationships/hyperlink" TargetMode="External"></Relationship><Relationship Id="rId3931" Target="javascript:;" Type="http://schemas.openxmlformats.org/officeDocument/2006/relationships/hyperlink" TargetMode="External"></Relationship><Relationship Id="rId3932" Target="javascript:;" Type="http://schemas.openxmlformats.org/officeDocument/2006/relationships/hyperlink" TargetMode="External"></Relationship><Relationship Id="rId3933" Target="javascript:;" Type="http://schemas.openxmlformats.org/officeDocument/2006/relationships/hyperlink" TargetMode="External"></Relationship><Relationship Id="rId3934" Target="http://www.picnicgift.com" Type="http://schemas.openxmlformats.org/officeDocument/2006/relationships/hyperlink" TargetMode="External"></Relationship><Relationship Id="rId3935" Target="http://www.purusintl.com" Type="http://schemas.openxmlformats.org/officeDocument/2006/relationships/hyperlink" TargetMode="External"></Relationship><Relationship Id="rId3936" Target="mailto:enquiries@sanson.co.uk" Type="http://schemas.openxmlformats.org/officeDocument/2006/relationships/hyperlink" TargetMode="External"></Relationship><Relationship Id="rId3937" Target="mailto:azadusa@aol.com" Type="http://schemas.openxmlformats.org/officeDocument/2006/relationships/hyperlink" TargetMode="External"></Relationship><Relationship Id="rId3938" Target="javascript:;" Type="http://schemas.openxmlformats.org/officeDocument/2006/relationships/hyperlink" TargetMode="External"></Relationship><Relationship Id="rId3939" Target="mailto:gluck@warman.com.pl" Type="http://schemas.openxmlformats.org/officeDocument/2006/relationships/hyperlink" TargetMode="External"></Relationship><Relationship Id="rId3940" Target="javascript:;" Type="http://schemas.openxmlformats.org/officeDocument/2006/relationships/hyperlink" TargetMode="External"></Relationship><Relationship Id="rId3941" Target="javascript:;" Type="http://schemas.openxmlformats.org/officeDocument/2006/relationships/hyperlink" TargetMode="External"></Relationship><Relationship Id="rId3942" Target="javascript:;" Type="http://schemas.openxmlformats.org/officeDocument/2006/relationships/hyperlink" TargetMode="External"></Relationship><Relationship Id="rId3943" Target="mailto:info@aksoyzuccaciye.com" Type="http://schemas.openxmlformats.org/officeDocument/2006/relationships/hyperlink" TargetMode="External"></Relationship><Relationship Id="rId3944" Target="javascript:;" Type="http://schemas.openxmlformats.org/officeDocument/2006/relationships/hyperlink" TargetMode="External"></Relationship><Relationship Id="rId3945" Target="mailto:moulindesaffaires@wanadoo.fr" Type="http://schemas.openxmlformats.org/officeDocument/2006/relationships/hyperlink" TargetMode="External"></Relationship><Relationship Id="rId3946" Target="http://www.berding.de" Type="http://schemas.openxmlformats.org/officeDocument/2006/relationships/hyperlink" TargetMode="External"></Relationship><Relationship Id="rId3947" Target="javascript:;" Type="http://schemas.openxmlformats.org/officeDocument/2006/relationships/hyperlink" TargetMode="External"></Relationship><Relationship Id="rId3948" Target="http://www.bigfoot.com" Type="http://schemas.openxmlformats.org/officeDocument/2006/relationships/hyperlink" TargetMode="External"></Relationship><Relationship Id="rId3949" Target="http://www.ladders-direct.co.uk" Type="http://schemas.openxmlformats.org/officeDocument/2006/relationships/hyperlink" TargetMode="External"></Relationship><Relationship Id="rId3950" Target="javascript:;" Type="http://schemas.openxmlformats.org/officeDocument/2006/relationships/hyperlink" TargetMode="External"></Relationship><Relationship Id="rId3951" Target="http://www.gervasoni1882.com" Type="http://schemas.openxmlformats.org/officeDocument/2006/relationships/hyperlink" TargetMode="External"></Relationship><Relationship Id="rId3952" Target="http://www.srinternational.com" Type="http://schemas.openxmlformats.org/officeDocument/2006/relationships/hyperlink" TargetMode="External"></Relationship><Relationship Id="rId3953" Target="javascript:;" Type="http://schemas.openxmlformats.org/officeDocument/2006/relationships/hyperlink" TargetMode="External"></Relationship><Relationship Id="rId3954" Target="mailto:.it@vsnl.in" Type="http://schemas.openxmlformats.org/officeDocument/2006/relationships/hyperlink" TargetMode="External"></Relationship><Relationship Id="rId3955" Target="javascript:;" Type="http://schemas.openxmlformats.org/officeDocument/2006/relationships/hyperlink" TargetMode="External"></Relationship><Relationship Id="rId3956" Target="http://www.sriwani.com.my" Type="http://schemas.openxmlformats.org/officeDocument/2006/relationships/hyperlink" TargetMode="External"></Relationship><Relationship Id="rId3957" Target="http://www.golden.net" Type="http://schemas.openxmlformats.org/officeDocument/2006/relationships/hyperlink" TargetMode="External"></Relationship><Relationship Id="rId3958" Target="javascript:;" Type="http://schemas.openxmlformats.org/officeDocument/2006/relationships/hyperlink" TargetMode="External"></Relationship><Relationship Id="rId3959" Target="javascript:;" Type="http://schemas.openxmlformats.org/officeDocument/2006/relationships/hyperlink" TargetMode="External"></Relationship><Relationship Id="rId3960" Target="mailto:contact@rosaraharja.com" Type="http://schemas.openxmlformats.org/officeDocument/2006/relationships/hyperlink" TargetMode="External"></Relationship><Relationship Id="rId3961" Target="javascript:;" Type="http://schemas.openxmlformats.org/officeDocument/2006/relationships/hyperlink" TargetMode="External"></Relationship><Relationship Id="rId3962" Target="javascript:;" Type="http://schemas.openxmlformats.org/officeDocument/2006/relationships/hyperlink" TargetMode="External"></Relationship><Relationship Id="rId3963" Target="http://www.microbase.com.ph" Type="http://schemas.openxmlformats.org/officeDocument/2006/relationships/hyperlink" TargetMode="External"></Relationship><Relationship Id="rId3964" Target="mailto:nabil@bahrawi.com" Type="http://schemas.openxmlformats.org/officeDocument/2006/relationships/hyperlink" TargetMode="External"></Relationship><Relationship Id="rId3965" Target="mailto:eblossom@public.qz.fj.cn" Type="http://schemas.openxmlformats.org/officeDocument/2006/relationships/hyperlink" TargetMode="External"></Relationship><Relationship Id="rId3966" Target="mailto:marialivingstoneenterprisegh@yahoo.com" Type="http://schemas.openxmlformats.org/officeDocument/2006/relationships/hyperlink" TargetMode="External"></Relationship><Relationship Id="rId3967" Target="mailto:andy.broom@kingfisherasia.com.hk" Type="http://schemas.openxmlformats.org/officeDocument/2006/relationships/hyperlink" TargetMode="External"></Relationship><Relationship Id="rId3968" Target="javascript:;" Type="http://schemas.openxmlformats.org/officeDocument/2006/relationships/hyperlink" TargetMode="External"></Relationship><Relationship Id="rId3969" Target="javascript:;" Type="http://schemas.openxmlformats.org/officeDocument/2006/relationships/hyperlink" TargetMode="External"></Relationship><Relationship Id="rId3970" Target="http://www.grupo-mobel.com" Type="http://schemas.openxmlformats.org/officeDocument/2006/relationships/hyperlink" TargetMode="External"></Relationship><Relationship Id="rId3971" Target="http://www.mazzeri.com" Type="http://schemas.openxmlformats.org/officeDocument/2006/relationships/hyperlink" TargetMode="External"></Relationship><Relationship Id="rId3972" Target="javascript:;" Type="http://schemas.openxmlformats.org/officeDocument/2006/relationships/hyperlink" TargetMode="External"></Relationship><Relationship Id="rId3973" Target="http://www.yidaiyilu.gov.cn" Type="http://schemas.openxmlformats.org/officeDocument/2006/relationships/hyperlink" TargetMode="External"></Relationship><Relationship Id="rId3974" Target="mailto:hanseatic108@hotmail.com" Type="http://schemas.openxmlformats.org/officeDocument/2006/relationships/hyperlink" TargetMode="External"></Relationship><Relationship Id="rId3975" Target="http://www.takeyaburashi.co.jp" Type="http://schemas.openxmlformats.org/officeDocument/2006/relationships/hyperlink" TargetMode="External"></Relationship><Relationship Id="rId3976" Target="javascript:;" Type="http://schemas.openxmlformats.org/officeDocument/2006/relationships/hyperlink" TargetMode="External"></Relationship><Relationship Id="rId3977" Target="mailto:henry@sunsingtea.com" Type="http://schemas.openxmlformats.org/officeDocument/2006/relationships/hyperlink" TargetMode="External"></Relationship><Relationship Id="rId3978" Target="mailto:aswad_m2@hotmail.com" Type="http://schemas.openxmlformats.org/officeDocument/2006/relationships/hyperlink" TargetMode="External"></Relationship><Relationship Id="rId3979" Target="mailto:a.leyzerovich@alancargo.co.ru" Type="http://schemas.openxmlformats.org/officeDocument/2006/relationships/hyperlink" TargetMode="External"></Relationship><Relationship Id="rId3980" Target="mailto:orion-service@libero.it" Type="http://schemas.openxmlformats.org/officeDocument/2006/relationships/hyperlink" TargetMode="External"></Relationship><Relationship Id="rId3981" Target="javascript:;" Type="http://schemas.openxmlformats.org/officeDocument/2006/relationships/hyperlink" TargetMode="External"></Relationship><Relationship Id="rId3982" Target="javascript:;" Type="http://schemas.openxmlformats.org/officeDocument/2006/relationships/hyperlink" TargetMode="External"></Relationship><Relationship Id="rId3983" Target="mailto:info@sinocomhk.com" Type="http://schemas.openxmlformats.org/officeDocument/2006/relationships/hyperlink" TargetMode="External"></Relationship><Relationship Id="rId3984" Target="http://www.sate-lite.com.cn" Type="http://schemas.openxmlformats.org/officeDocument/2006/relationships/hyperlink" TargetMode="External"></Relationship><Relationship Id="rId3985" Target="mailto:rachelli@fourstar.com.hk" Type="http://schemas.openxmlformats.org/officeDocument/2006/relationships/hyperlink" TargetMode="External"></Relationship><Relationship Id="rId3986" Target="javascript:;" Type="http://schemas.openxmlformats.org/officeDocument/2006/relationships/hyperlink" TargetMode="External"></Relationship><Relationship Id="rId3987" Target="javascript:;" Type="http://schemas.openxmlformats.org/officeDocument/2006/relationships/hyperlink" TargetMode="External"></Relationship><Relationship Id="rId3988" Target="javascript:;" Type="http://schemas.openxmlformats.org/officeDocument/2006/relationships/hyperlink" TargetMode="External"></Relationship><Relationship Id="rId3989" Target="javascript:;" Type="http://schemas.openxmlformats.org/officeDocument/2006/relationships/hyperlink" TargetMode="External"></Relationship><Relationship Id="rId3990" Target="javascript:;" Type="http://schemas.openxmlformats.org/officeDocument/2006/relationships/hyperlink" TargetMode="External"></Relationship><Relationship Id="rId3991" Target="mailto:kk@develop7.com" Type="http://schemas.openxmlformats.org/officeDocument/2006/relationships/hyperlink" TargetMode="External"></Relationship><Relationship Id="rId3992" Target="http://www.chinainnroyersford.com" Type="http://schemas.openxmlformats.org/officeDocument/2006/relationships/hyperlink" TargetMode="External"></Relationship><Relationship Id="rId3993" Target="javascript:;" Type="http://schemas.openxmlformats.org/officeDocument/2006/relationships/hyperlink" TargetMode="External"></Relationship><Relationship Id="rId3994" Target="http://www.nyc.ocn.ne.jp" Type="http://schemas.openxmlformats.org/officeDocument/2006/relationships/hyperlink" TargetMode="External"></Relationship><Relationship Id="rId3995" Target="javascript:;" Type="http://schemas.openxmlformats.org/officeDocument/2006/relationships/hyperlink" TargetMode="External"></Relationship><Relationship Id="rId3996" Target="http://www.c.itlink.net" Type="http://schemas.openxmlformats.org/officeDocument/2006/relationships/hyperlink" TargetMode="External"></Relationship><Relationship Id="rId3997" Target="javascript:;" Type="http://schemas.openxmlformats.org/officeDocument/2006/relationships/hyperlink" TargetMode="External"></Relationship><Relationship Id="rId3998" Target="mailto:opera@qatar.net.qa" Type="http://schemas.openxmlformats.org/officeDocument/2006/relationships/hyperlink" TargetMode="External"></Relationship><Relationship Id="rId3999" Target="javascript:;" Type="http://schemas.openxmlformats.org/officeDocument/2006/relationships/hyperlink" TargetMode="External"></Relationship><Relationship Id="rId4000" Target="mailto:marialivingstoneenterprisegh@yahoo.com" Type="http://schemas.openxmlformats.org/officeDocument/2006/relationships/hyperlink" TargetMode="External"></Relationship><Relationship Id="rId4001" Target="javascript:;" Type="http://schemas.openxmlformats.org/officeDocument/2006/relationships/hyperlink" TargetMode="External"></Relationship><Relationship Id="rId4002" Target="mailto:f.w.schnuerle@t-online.de" Type="http://schemas.openxmlformats.org/officeDocument/2006/relationships/hyperlink" TargetMode="External"></Relationship><Relationship Id="rId4003" Target="mailto:nikom8sb@tm.net.my" Type="http://schemas.openxmlformats.org/officeDocument/2006/relationships/hyperlink" TargetMode="External"></Relationship><Relationship Id="rId4004" Target="http://www.gaggia.net" Type="http://schemas.openxmlformats.org/officeDocument/2006/relationships/hyperlink" TargetMode="External"></Relationship><Relationship Id="rId4005" Target="http://www.fantasyinterlain.com" Type="http://schemas.openxmlformats.org/officeDocument/2006/relationships/hyperlink" TargetMode="External"></Relationship><Relationship Id="rId4006" Target="javascript:;" Type="http://schemas.openxmlformats.org/officeDocument/2006/relationships/hyperlink" TargetMode="External"></Relationship><Relationship Id="rId4007" Target="javascript:;" Type="http://schemas.openxmlformats.org/officeDocument/2006/relationships/hyperlink" TargetMode="External"></Relationship><Relationship Id="rId4008" Target="http://www.linkline.com" Type="http://schemas.openxmlformats.org/officeDocument/2006/relationships/hyperlink" TargetMode="External"></Relationship><Relationship Id="rId4009" Target="javascript:;" Type="http://schemas.openxmlformats.org/officeDocument/2006/relationships/hyperlink" TargetMode="External"></Relationship><Relationship Id="rId4010" Target="javascript:;" Type="http://schemas.openxmlformats.org/officeDocument/2006/relationships/hyperlink" TargetMode="External"></Relationship><Relationship Id="rId4011" Target="mailto:rahmountex@mail.sy" Type="http://schemas.openxmlformats.org/officeDocument/2006/relationships/hyperlink" TargetMode="External"></Relationship><Relationship Id="rId4012" Target="javascript:;" Type="http://schemas.openxmlformats.org/officeDocument/2006/relationships/hyperlink" TargetMode="External"></Relationship><Relationship Id="rId4013" Target="javascript:;" Type="http://schemas.openxmlformats.org/officeDocument/2006/relationships/hyperlink" TargetMode="External"></Relationship><Relationship Id="rId4014" Target="mailto:boat4004@yahoo.com" Type="http://schemas.openxmlformats.org/officeDocument/2006/relationships/hyperlink" TargetMode="External"></Relationship><Relationship Id="rId4015" Target="mailto:al-magd@interlink.com.eg" Type="http://schemas.openxmlformats.org/officeDocument/2006/relationships/hyperlink" TargetMode="External"></Relationship><Relationship Id="rId4016" Target="mailto:tigrburt@pchome.com" Type="http://schemas.openxmlformats.org/officeDocument/2006/relationships/hyperlink" TargetMode="External"></Relationship><Relationship Id="rId4017" Target="http://www.sonora.com.tw" Type="http://schemas.openxmlformats.org/officeDocument/2006/relationships/hyperlink" TargetMode="External"></Relationship><Relationship Id="rId4018" Target="http://www.tokijapan.co.jp" Type="http://schemas.openxmlformats.org/officeDocument/2006/relationships/hyperlink" TargetMode="External"></Relationship><Relationship Id="rId4019" Target="mailto:krigsvoll@online.no" Type="http://schemas.openxmlformats.org/officeDocument/2006/relationships/hyperlink" TargetMode="External"></Relationship><Relationship Id="rId4020" Target="javascript:;" Type="http://schemas.openxmlformats.org/officeDocument/2006/relationships/hyperlink" TargetMode="External"></Relationship><Relationship Id="rId4021" Target="http://www.abegglen-pfister.ch" Type="http://schemas.openxmlformats.org/officeDocument/2006/relationships/hyperlink" TargetMode="External"></Relationship><Relationship Id="rId4022" Target="mailto:garelly@t-online.de" Type="http://schemas.openxmlformats.org/officeDocument/2006/relationships/hyperlink" TargetMode="External"></Relationship><Relationship Id="rId4023" Target="http://www.salamorfevres.com" Type="http://schemas.openxmlformats.org/officeDocument/2006/relationships/hyperlink" TargetMode="External"></Relationship><Relationship Id="rId4024" Target="javascript:;" Type="http://schemas.openxmlformats.org/officeDocument/2006/relationships/hyperlink" TargetMode="External"></Relationship><Relationship Id="rId4025" Target="http://www.g-h-g.de" Type="http://schemas.openxmlformats.org/officeDocument/2006/relationships/hyperlink" TargetMode="External"></Relationship><Relationship Id="rId4026" Target="javascript:;" Type="http://schemas.openxmlformats.org/officeDocument/2006/relationships/hyperlink" TargetMode="External"></Relationship><Relationship Id="rId4027" Target="javascript:;" Type="http://schemas.openxmlformats.org/officeDocument/2006/relationships/hyperlink" TargetMode="External"></Relationship><Relationship Id="rId4028" Target="http://www.bamerica.us" Type="http://schemas.openxmlformats.org/officeDocument/2006/relationships/hyperlink" TargetMode="External"></Relationship><Relationship Id="rId4029" Target="javascript:;" Type="http://schemas.openxmlformats.org/officeDocument/2006/relationships/hyperlink" TargetMode="External"></Relationship><Relationship Id="rId4030" Target="mailto:ariq@nexlinx.net.pk" Type="http://schemas.openxmlformats.org/officeDocument/2006/relationships/hyperlink" TargetMode="External"></Relationship><Relationship Id="rId4031" Target="mailto:maxis95@yahoo.com" Type="http://schemas.openxmlformats.org/officeDocument/2006/relationships/hyperlink" TargetMode="External"></Relationship><Relationship Id="rId4032" Target="mailto:info@amcorgroupusa.com" Type="http://schemas.openxmlformats.org/officeDocument/2006/relationships/hyperlink" TargetMode="External"></Relationship><Relationship Id="rId4033" Target="javascript:;" Type="http://schemas.openxmlformats.org/officeDocument/2006/relationships/hyperlink" TargetMode="External"></Relationship><Relationship Id="rId4034" Target="http://www.selena.com" Type="http://schemas.openxmlformats.org/officeDocument/2006/relationships/hyperlink" TargetMode="External"></Relationship><Relationship Id="rId4035" Target="mailto:llimail@yahoo.com" Type="http://schemas.openxmlformats.org/officeDocument/2006/relationships/hyperlink" TargetMode="External"></Relationship><Relationship Id="rId4036" Target="mailto:albert@satachk.com" Type="http://schemas.openxmlformats.org/officeDocument/2006/relationships/hyperlink" TargetMode="External"></Relationship><Relationship Id="rId4037" Target="mailto:amen@amenwardy.com" Type="http://schemas.openxmlformats.org/officeDocument/2006/relationships/hyperlink" TargetMode="External"></Relationship><Relationship Id="rId4038" Target="mailto:esmart_intl@hotmail.com" Type="http://schemas.openxmlformats.org/officeDocument/2006/relationships/hyperlink" TargetMode="External"></Relationship><Relationship Id="rId4039" Target="http://www.titan.seed.net.tw" Type="http://schemas.openxmlformats.org/officeDocument/2006/relationships/hyperlink" TargetMode="External"></Relationship><Relationship Id="rId4040" Target="javascript:;" Type="http://schemas.openxmlformats.org/officeDocument/2006/relationships/hyperlink" TargetMode="External"></Relationship><Relationship Id="rId4041" Target="http://www.ctimail.com.hk" Type="http://schemas.openxmlformats.org/officeDocument/2006/relationships/hyperlink" TargetMode="External"></Relationship><Relationship Id="rId4042" Target="javascript:;" Type="http://schemas.openxmlformats.org/officeDocument/2006/relationships/hyperlink" TargetMode="External"></Relationship><Relationship Id="rId4043" Target="http://www.sofuejapan.co.jp" Type="http://schemas.openxmlformats.org/officeDocument/2006/relationships/hyperlink" TargetMode="External"></Relationship><Relationship Id="rId4044" Target="javascript:;" Type="http://schemas.openxmlformats.org/officeDocument/2006/relationships/hyperlink" TargetMode="External"></Relationship><Relationship Id="rId4045" Target="mailto:innoteam@po.jaring.my" Type="http://schemas.openxmlformats.org/officeDocument/2006/relationships/hyperlink" TargetMode="External"></Relationship><Relationship Id="rId4046" Target="http://www.accordbd.com" Type="http://schemas.openxmlformats.org/officeDocument/2006/relationships/hyperlink" TargetMode="External"></Relationship><Relationship Id="rId4047" Target="http://www.calibre.com" Type="http://schemas.openxmlformats.org/officeDocument/2006/relationships/hyperlink" TargetMode="External"></Relationship><Relationship Id="rId4048" Target="mailto:smmenz@yahoo.com" Type="http://schemas.openxmlformats.org/officeDocument/2006/relationships/hyperlink" TargetMode="External"></Relationship><Relationship Id="rId4049" Target="http://www.tofushop.co.nz" Type="http://schemas.openxmlformats.org/officeDocument/2006/relationships/hyperlink" TargetMode="External"></Relationship><Relationship Id="rId4050" Target="mailto:janevargas@mcmail.cc" Type="http://schemas.openxmlformats.org/officeDocument/2006/relationships/hyperlink" TargetMode="External"></Relationship><Relationship Id="rId4051" Target="javascript:;" Type="http://schemas.openxmlformats.org/officeDocument/2006/relationships/hyperlink" TargetMode="External"></Relationship><Relationship Id="rId4052" Target="javascript:;" Type="http://schemas.openxmlformats.org/officeDocument/2006/relationships/hyperlink" TargetMode="External"></Relationship><Relationship Id="rId4053" Target="mailto:group@richman.com.hk" Type="http://schemas.openxmlformats.org/officeDocument/2006/relationships/hyperlink" TargetMode="External"></Relationship><Relationship Id="rId4054" Target="javascript:;" Type="http://schemas.openxmlformats.org/officeDocument/2006/relationships/hyperlink" TargetMode="External"></Relationship><Relationship Id="rId4055" Target="mailto:info@eurofashion.be" Type="http://schemas.openxmlformats.org/officeDocument/2006/relationships/hyperlink" TargetMode="External"></Relationship><Relationship Id="rId4056" Target="javascript:;" Type="http://schemas.openxmlformats.org/officeDocument/2006/relationships/hyperlink" TargetMode="External"></Relationship><Relationship Id="rId4057" Target="javascript:;" Type="http://schemas.openxmlformats.org/officeDocument/2006/relationships/hyperlink" TargetMode="External"></Relationship><Relationship Id="rId4058" Target="mailto:chowmk@oktoys.com" Type="http://schemas.openxmlformats.org/officeDocument/2006/relationships/hyperlink" TargetMode="External"></Relationship><Relationship Id="rId4059" Target="mailto:veeveecee@yahoo.com.sg" Type="http://schemas.openxmlformats.org/officeDocument/2006/relationships/hyperlink" TargetMode="External"></Relationship><Relationship Id="rId4060" Target="http://www.nefse.com" Type="http://schemas.openxmlformats.org/officeDocument/2006/relationships/hyperlink" TargetMode="External"></Relationship><Relationship Id="rId4061" Target="mailto:happyvivianwong@yahoo.com.hk" Type="http://schemas.openxmlformats.org/officeDocument/2006/relationships/hyperlink" TargetMode="External"></Relationship><Relationship Id="rId4062" Target="http://www.berkeleydesigns.com" Type="http://schemas.openxmlformats.org/officeDocument/2006/relationships/hyperlink" TargetMode="External"></Relationship><Relationship Id="rId4063" Target="mailto:sksi@igrelgon.com" Type="http://schemas.openxmlformats.org/officeDocument/2006/relationships/hyperlink" TargetMode="External"></Relationship><Relationship Id="rId4064" Target="mailto:terrywong@yeah.net" Type="http://schemas.openxmlformats.org/officeDocument/2006/relationships/hyperlink" TargetMode="External"></Relationship><Relationship Id="rId4065" Target="mailto:harrychao@hotmail.com" Type="http://schemas.openxmlformats.org/officeDocument/2006/relationships/hyperlink" TargetMode="External"></Relationship><Relationship Id="rId4066" Target="mailto:ajm@emailaccount.com" Type="http://schemas.openxmlformats.org/officeDocument/2006/relationships/hyperlink" TargetMode="External"></Relationship><Relationship Id="rId4067" Target="javascript:;" Type="http://schemas.openxmlformats.org/officeDocument/2006/relationships/hyperlink" TargetMode="External"></Relationship><Relationship Id="rId4068" Target="mailto:ssicorpkr@hotmail.com" Type="http://schemas.openxmlformats.org/officeDocument/2006/relationships/hyperlink" TargetMode="External"></Relationship><Relationship Id="rId4069" Target="javascript:;" Type="http://schemas.openxmlformats.org/officeDocument/2006/relationships/hyperlink" TargetMode="External"></Relationship><Relationship Id="rId4070" Target="mailto:connectionimports@hotmail.com" Type="http://schemas.openxmlformats.org/officeDocument/2006/relationships/hyperlink" TargetMode="External"></Relationship><Relationship Id="rId4071" Target="javascript:;" Type="http://schemas.openxmlformats.org/officeDocument/2006/relationships/hyperlink" TargetMode="External"></Relationship><Relationship Id="rId4072" Target="http://www.whitefieldcotton.net" Type="http://schemas.openxmlformats.org/officeDocument/2006/relationships/hyperlink" TargetMode="External"></Relationship><Relationship Id="rId4073" Target="javascript:;" Type="http://schemas.openxmlformats.org/officeDocument/2006/relationships/hyperlink" TargetMode="External"></Relationship><Relationship Id="rId4074" Target="mailto:dumplingsg@yahoo.com" Type="http://schemas.openxmlformats.org/officeDocument/2006/relationships/hyperlink" TargetMode="External"></Relationship><Relationship Id="rId4075" Target="javascript:;" Type="http://schemas.openxmlformats.org/officeDocument/2006/relationships/hyperlink" TargetMode="External"></Relationship><Relationship Id="rId4076" Target="mailto:ack-wokcookers@hotmail.co.uk" Type="http://schemas.openxmlformats.org/officeDocument/2006/relationships/hyperlink" TargetMode="External"></Relationship><Relationship Id="rId4077" Target="mailto:sell@northernshop.ca" Type="http://schemas.openxmlformats.org/officeDocument/2006/relationships/hyperlink" TargetMode="External"></Relationship><Relationship Id="rId4078" Target="http://www.gobot.com" Type="http://schemas.openxmlformats.org/officeDocument/2006/relationships/hyperlink" TargetMode="External"></Relationship><Relationship Id="rId4079" Target="mailto:hkuser21@evergreen-hk.com" Type="http://schemas.openxmlformats.org/officeDocument/2006/relationships/hyperlink" TargetMode="External"></Relationship><Relationship Id="rId4080" Target="javascript:;" Type="http://schemas.openxmlformats.org/officeDocument/2006/relationships/hyperlink" TargetMode="External"></Relationship><Relationship Id="rId4081" Target="javascript:;" Type="http://schemas.openxmlformats.org/officeDocument/2006/relationships/hyperlink" TargetMode="External"></Relationship><Relationship Id="rId4082" Target="http://www.roma.co.uk" Type="http://schemas.openxmlformats.org/officeDocument/2006/relationships/hyperlink" TargetMode="External"></Relationship><Relationship Id="rId4083" Target="javascript:;" Type="http://schemas.openxmlformats.org/officeDocument/2006/relationships/hyperlink" TargetMode="External"></Relationship><Relationship Id="rId4084" Target="mailto:allbell@seed.net" Type="http://schemas.openxmlformats.org/officeDocument/2006/relationships/hyperlink" TargetMode="External"></Relationship><Relationship Id="rId4085" Target="javascript:;" Type="http://schemas.openxmlformats.org/officeDocument/2006/relationships/hyperlink" TargetMode="External"></Relationship><Relationship Id="rId4086" Target="javascript:;" Type="http://schemas.openxmlformats.org/officeDocument/2006/relationships/hyperlink" TargetMode="External"></Relationship><Relationship Id="rId4087" Target="mailto:jesper@panduro.se" Type="http://schemas.openxmlformats.org/officeDocument/2006/relationships/hyperlink" TargetMode="External"></Relationship><Relationship Id="rId4088" Target="javascript:;" Type="http://schemas.openxmlformats.org/officeDocument/2006/relationships/hyperlink" TargetMode="External"></Relationship><Relationship Id="rId4089" Target="javascript:;" Type="http://schemas.openxmlformats.org/officeDocument/2006/relationships/hyperlink" TargetMode="External"></Relationship><Relationship Id="rId4090" Target="javascript:;" Type="http://schemas.openxmlformats.org/officeDocument/2006/relationships/hyperlink" TargetMode="External"></Relationship><Relationship Id="rId4091" Target="mailto:brady@dong-lee.com" Type="http://schemas.openxmlformats.org/officeDocument/2006/relationships/hyperlink" TargetMode="External"></Relationship><Relationship Id="rId4092" Target="mailto:enquiries@roberts-metpack.co.uk" Type="http://schemas.openxmlformats.org/officeDocument/2006/relationships/hyperlink" TargetMode="External"></Relationship><Relationship Id="rId4093" Target="javascript:;" Type="http://schemas.openxmlformats.org/officeDocument/2006/relationships/hyperlink" TargetMode="External"></Relationship><Relationship Id="rId4094" Target="http://www.asahi-net.or.jp" Type="http://schemas.openxmlformats.org/officeDocument/2006/relationships/hyperlink" TargetMode="External"></Relationship><Relationship Id="rId4095" Target="http://www.qc.aibn.com" Type="http://schemas.openxmlformats.org/officeDocument/2006/relationships/hyperlink" TargetMode="External"></Relationship><Relationship Id="rId4096" Target="mailto:t.aub1800@aol.com" Type="http://schemas.openxmlformats.org/officeDocument/2006/relationships/hyperlink" TargetMode="External"></Relationship><Relationship Id="rId4097" Target="javascript:;" Type="http://schemas.openxmlformats.org/officeDocument/2006/relationships/hyperlink" TargetMode="External"></Relationship><Relationship Id="rId4098" Target="http://www.hardex.se" Type="http://schemas.openxmlformats.org/officeDocument/2006/relationships/hyperlink" TargetMode="External"></Relationship><Relationship Id="rId4099" Target="javascript:;" Type="http://schemas.openxmlformats.org/officeDocument/2006/relationships/hyperlink" TargetMode="External"></Relationship><Relationship Id="rId4100" Target="mailto:rsspore@singnet.com.sg" Type="http://schemas.openxmlformats.org/officeDocument/2006/relationships/hyperlink" TargetMode="External"></Relationship><Relationship Id="rId4101" Target="javascript:;" Type="http://schemas.openxmlformats.org/officeDocument/2006/relationships/hyperlink" TargetMode="External"></Relationship><Relationship Id="rId4102" Target="javascript:;" Type="http://schemas.openxmlformats.org/officeDocument/2006/relationships/hyperlink" TargetMode="External"></Relationship><Relationship Id="rId4103" Target="mailto:info@maroline.com" Type="http://schemas.openxmlformats.org/officeDocument/2006/relationships/hyperlink" TargetMode="External"></Relationship><Relationship Id="rId4104" Target="http://www.hellades.com" Type="http://schemas.openxmlformats.org/officeDocument/2006/relationships/hyperlink" TargetMode="External"></Relationship><Relationship Id="rId4105" Target="javascript:;" Type="http://schemas.openxmlformats.org/officeDocument/2006/relationships/hyperlink" TargetMode="External"></Relationship><Relationship Id="rId4106" Target="javascript:;" Type="http://schemas.openxmlformats.org/officeDocument/2006/relationships/hyperlink" TargetMode="External"></Relationship><Relationship Id="rId4107" Target="javascript:;" Type="http://schemas.openxmlformats.org/officeDocument/2006/relationships/hyperlink" TargetMode="External"></Relationship><Relationship Id="rId4108" Target="javascript:;" Type="http://schemas.openxmlformats.org/officeDocument/2006/relationships/hyperlink" TargetMode="External"></Relationship><Relationship Id="rId4109" Target="http://www.sunbeam.com" Type="http://schemas.openxmlformats.org/officeDocument/2006/relationships/hyperlink" TargetMode="External"></Relationship><Relationship Id="rId4110" Target="http://www.sansyu.co.jp" Type="http://schemas.openxmlformats.org/officeDocument/2006/relationships/hyperlink" TargetMode="External"></Relationship><Relationship Id="rId4111" Target="mailto:mike.gan@mipacinc.com" Type="http://schemas.openxmlformats.org/officeDocument/2006/relationships/hyperlink" TargetMode="External"></Relationship><Relationship Id="rId4112" Target="http://www.richardnoonanpackaging.com" Type="http://schemas.openxmlformats.org/officeDocument/2006/relationships/hyperlink" TargetMode="External"></Relationship><Relationship Id="rId4113" Target="mailto:frameitbatley@hotmail.com" Type="http://schemas.openxmlformats.org/officeDocument/2006/relationships/hyperlink" TargetMode="External"></Relationship><Relationship Id="rId4114" Target="http://www.aatrading.net" Type="http://schemas.openxmlformats.org/officeDocument/2006/relationships/hyperlink" TargetMode="External"></Relationship><Relationship Id="rId4115" Target="mailto:broste@broste.com" Type="http://schemas.openxmlformats.org/officeDocument/2006/relationships/hyperlink" TargetMode="External"></Relationship><Relationship Id="rId4116" Target="mailto:info@domestic.com.cy" Type="http://schemas.openxmlformats.org/officeDocument/2006/relationships/hyperlink" TargetMode="External"></Relationship><Relationship Id="rId4117" Target="http://www.bamerica.us" Type="http://schemas.openxmlformats.org/officeDocument/2006/relationships/hyperlink" TargetMode="External"></Relationship><Relationship Id="rId4118" Target="javascript:;" Type="http://schemas.openxmlformats.org/officeDocument/2006/relationships/hyperlink" TargetMode="External"></Relationship><Relationship Id="rId4119" Target="javascript:;" Type="http://schemas.openxmlformats.org/officeDocument/2006/relationships/hyperlink" TargetMode="External"></Relationship><Relationship Id="rId4120" Target="mailto:twmc@netvigator.com" Type="http://schemas.openxmlformats.org/officeDocument/2006/relationships/hyperlink" TargetMode="External"></Relationship><Relationship Id="rId4121" Target="javascript:;" Type="http://schemas.openxmlformats.org/officeDocument/2006/relationships/hyperlink" TargetMode="External"></Relationship><Relationship Id="rId4122" Target="http://www.gemingems.com" Type="http://schemas.openxmlformats.org/officeDocument/2006/relationships/hyperlink" TargetMode="External"></Relationship><Relationship Id="rId4123" Target="javascript:;" Type="http://schemas.openxmlformats.org/officeDocument/2006/relationships/hyperlink" TargetMode="External"></Relationship><Relationship Id="rId4124" Target="mailto:amirtrd@safineh.net" Type="http://schemas.openxmlformats.org/officeDocument/2006/relationships/hyperlink" TargetMode="External"></Relationship><Relationship Id="rId4125" Target="javascript:;" Type="http://schemas.openxmlformats.org/officeDocument/2006/relationships/hyperlink" TargetMode="External"></Relationship><Relationship Id="rId4126" Target="http://www.sirindia.com" Type="http://schemas.openxmlformats.org/officeDocument/2006/relationships/hyperlink" TargetMode="External"></Relationship><Relationship Id="rId4127" Target="javascript:;" Type="http://schemas.openxmlformats.org/officeDocument/2006/relationships/hyperlink" TargetMode="External"></Relationship><Relationship Id="rId4128" Target="http://www.innocentini.com" Type="http://schemas.openxmlformats.org/officeDocument/2006/relationships/hyperlink" TargetMode="External"></Relationship><Relationship Id="rId4129" Target="javascript:;" Type="http://schemas.openxmlformats.org/officeDocument/2006/relationships/hyperlink" TargetMode="External"></Relationship><Relationship Id="rId4130" Target="http://www.treska.com" Type="http://schemas.openxmlformats.org/officeDocument/2006/relationships/hyperlink" TargetMode="External"></Relationship><Relationship Id="rId4131" Target="http://www.amipol.com" Type="http://schemas.openxmlformats.org/officeDocument/2006/relationships/hyperlink" TargetMode="External"></Relationship><Relationship Id="rId4132" Target="javascript:;" Type="http://schemas.openxmlformats.org/officeDocument/2006/relationships/hyperlink" TargetMode="External"></Relationship><Relationship Id="rId4133" Target="javascript:;" Type="http://schemas.openxmlformats.org/officeDocument/2006/relationships/hyperlink" TargetMode="External"></Relationship><Relationship Id="rId4134" Target="javascript:;" Type="http://schemas.openxmlformats.org/officeDocument/2006/relationships/hyperlink" TargetMode="External"></Relationship><Relationship Id="rId4135" Target="http://www.unilever.com" Type="http://schemas.openxmlformats.org/officeDocument/2006/relationships/hyperlink" TargetMode="External"></Relationship><Relationship Id="rId4136" Target="http://www.hiramwild.co.uk" Type="http://schemas.openxmlformats.org/officeDocument/2006/relationships/hyperlink" TargetMode="External"></Relationship><Relationship Id="rId4137" Target="javascript:;" Type="http://schemas.openxmlformats.org/officeDocument/2006/relationships/hyperlink" TargetMode="External"></Relationship><Relationship Id="rId4138" Target="http://www.kenstorkoekken.dk" Type="http://schemas.openxmlformats.org/officeDocument/2006/relationships/hyperlink" TargetMode="External"></Relationship><Relationship Id="rId4139" Target="mailto:j.gon@computer.org" Type="http://schemas.openxmlformats.org/officeDocument/2006/relationships/hyperlink" TargetMode="External"></Relationship><Relationship Id="rId4140" Target="javascript:;" Type="http://schemas.openxmlformats.org/officeDocument/2006/relationships/hyperlink" TargetMode="External"></Relationship><Relationship Id="rId4141" Target="mailto:mgfmail@mgf.ca" Type="http://schemas.openxmlformats.org/officeDocument/2006/relationships/hyperlink" TargetMode="External"></Relationship><Relationship Id="rId4142" Target="mailto:excbaf@marsh.net" Type="http://schemas.openxmlformats.org/officeDocument/2006/relationships/hyperlink" TargetMode="External"></Relationship><Relationship Id="rId4143" Target="http://www.accentantiques.net" Type="http://schemas.openxmlformats.org/officeDocument/2006/relationships/hyperlink" TargetMode="External"></Relationship><Relationship Id="rId4144" Target="javascript:;" Type="http://schemas.openxmlformats.org/officeDocument/2006/relationships/hyperlink" TargetMode="External"></Relationship><Relationship Id="rId4145" Target="javascript:;" Type="http://schemas.openxmlformats.org/officeDocument/2006/relationships/hyperlink" TargetMode="External"></Relationship><Relationship Id="rId4146" Target="javascript:;" Type="http://schemas.openxmlformats.org/officeDocument/2006/relationships/hyperlink" TargetMode="External"></Relationship><Relationship Id="rId4147" Target="http://www.gemingems.com" Type="http://schemas.openxmlformats.org/officeDocument/2006/relationships/hyperlink" TargetMode="External"></Relationship><Relationship Id="rId4148" Target="mailto:directioncommercial@seed.fr" Type="http://schemas.openxmlformats.org/officeDocument/2006/relationships/hyperlink" TargetMode="External"></Relationship><Relationship Id="rId4149" Target="http://www.kingireland.com" Type="http://schemas.openxmlformats.org/officeDocument/2006/relationships/hyperlink" TargetMode="External"></Relationship><Relationship Id="rId4150" Target="mailto:h.matsui@k-onishi.co.jp" Type="http://schemas.openxmlformats.org/officeDocument/2006/relationships/hyperlink" TargetMode="External"></Relationship><Relationship Id="rId4151" Target="http://www.bijttebier.be" Type="http://schemas.openxmlformats.org/officeDocument/2006/relationships/hyperlink" TargetMode="External"></Relationship><Relationship Id="rId4152" Target="http://www.fr-yonne.com" Type="http://schemas.openxmlformats.org/officeDocument/2006/relationships/hyperlink" TargetMode="External"></Relationship><Relationship Id="rId4153" Target="http://www.lifetime.com.au" Type="http://schemas.openxmlformats.org/officeDocument/2006/relationships/hyperlink" TargetMode="External"></Relationship><Relationship Id="rId4154" Target="javascript:;" Type="http://schemas.openxmlformats.org/officeDocument/2006/relationships/hyperlink" TargetMode="External"></Relationship><Relationship Id="rId4155" Target="http://www.delfi.lt" Type="http://schemas.openxmlformats.org/officeDocument/2006/relationships/hyperlink" TargetMode="External"></Relationship><Relationship Id="rId4156" Target="mailto:suzuki-h@plaza.sony.co" Type="http://schemas.openxmlformats.org/officeDocument/2006/relationships/hyperlink" TargetMode="External"></Relationship><Relationship Id="rId4157" Target="mailto:dipakgoyal@rediffmail.com" Type="http://schemas.openxmlformats.org/officeDocument/2006/relationships/hyperlink" TargetMode="External"></Relationship><Relationship Id="rId4158" Target="javascript:;" Type="http://schemas.openxmlformats.org/officeDocument/2006/relationships/hyperlink" TargetMode="External"></Relationship><Relationship Id="rId4159" Target="http://www.tinyworld.co.uk" Type="http://schemas.openxmlformats.org/officeDocument/2006/relationships/hyperlink" TargetMode="External"></Relationship><Relationship Id="rId4160" Target="mailto:tchayman@yahoo.fr" Type="http://schemas.openxmlformats.org/officeDocument/2006/relationships/hyperlink" TargetMode="External"></Relationship><Relationship Id="rId4161" Target="http://www.it.asirobicon.com" Type="http://schemas.openxmlformats.org/officeDocument/2006/relationships/hyperlink" TargetMode="External"></Relationship><Relationship Id="rId4162" Target="javascript:;" Type="http://schemas.openxmlformats.org/officeDocument/2006/relationships/hyperlink" TargetMode="External"></Relationship><Relationship Id="rId4163" Target="mailto:alpaillaret@hk.groupeseb.com" Type="http://schemas.openxmlformats.org/officeDocument/2006/relationships/hyperlink" TargetMode="External"></Relationship><Relationship Id="rId4164" Target="javascript:;" Type="http://schemas.openxmlformats.org/officeDocument/2006/relationships/hyperlink" TargetMode="External"></Relationship><Relationship Id="rId4165" Target="http://www.monz-trier.de" Type="http://schemas.openxmlformats.org/officeDocument/2006/relationships/hyperlink" TargetMode="External"></Relationship><Relationship Id="rId4166" Target="http://www.austarmetro.com.au" Type="http://schemas.openxmlformats.org/officeDocument/2006/relationships/hyperlink" TargetMode="External"></Relationship><Relationship Id="rId4167" Target="mailto:steve@americancustomsscale.com" Type="http://schemas.openxmlformats.org/officeDocument/2006/relationships/hyperlink" TargetMode="External"></Relationship><Relationship Id="rId4168" Target="javascript:;" Type="http://schemas.openxmlformats.org/officeDocument/2006/relationships/hyperlink" TargetMode="External"></Relationship><Relationship Id="rId4169" Target="mailto:squareau@vsnl.com" Type="http://schemas.openxmlformats.org/officeDocument/2006/relationships/hyperlink" TargetMode="External"></Relationship><Relationship Id="rId4170" Target="http://www.hotgeardiv.com" Type="http://schemas.openxmlformats.org/officeDocument/2006/relationships/hyperlink" TargetMode="External"></Relationship><Relationship Id="rId4171" Target="mailto:jkw@bigpond.com.au" Type="http://schemas.openxmlformats.org/officeDocument/2006/relationships/hyperlink" TargetMode="External"></Relationship><Relationship Id="rId4172" Target="javascript:;" Type="http://schemas.openxmlformats.org/officeDocument/2006/relationships/hyperlink" TargetMode="External"></Relationship><Relationship Id="rId4173" Target="mailto:bellavita@bellavita.com.br" Type="http://schemas.openxmlformats.org/officeDocument/2006/relationships/hyperlink" TargetMode="External"></Relationship><Relationship Id="rId4174" Target="http://www.atima.at" Type="http://schemas.openxmlformats.org/officeDocument/2006/relationships/hyperlink" TargetMode="External"></Relationship><Relationship Id="rId4175" Target="http://www.guate.net" Type="http://schemas.openxmlformats.org/officeDocument/2006/relationships/hyperlink" TargetMode="External"></Relationship><Relationship Id="rId4176" Target="mailto:jscheidler@bakerycrafts.com" Type="http://schemas.openxmlformats.org/officeDocument/2006/relationships/hyperlink" TargetMode="External"></Relationship><Relationship Id="rId4177" Target="http://www.mabelmarketinganddesign.com" Type="http://schemas.openxmlformats.org/officeDocument/2006/relationships/hyperlink" TargetMode="External"></Relationship><Relationship Id="rId4178" Target="http://www.brain.net" Type="http://schemas.openxmlformats.org/officeDocument/2006/relationships/hyperlink" TargetMode="External"></Relationship><Relationship Id="rId4179" Target="javascript:;" Type="http://schemas.openxmlformats.org/officeDocument/2006/relationships/hyperlink" TargetMode="External"></Relationship><Relationship Id="rId4180" Target="http://www.demuynck.be" Type="http://schemas.openxmlformats.org/officeDocument/2006/relationships/hyperlink" TargetMode="External"></Relationship><Relationship Id="rId4181" Target="mailto:mikael.akers@luxo.fi" Type="http://schemas.openxmlformats.org/officeDocument/2006/relationships/hyperlink" TargetMode="External"></Relationship><Relationship Id="rId4182" Target="javascript:;" Type="http://schemas.openxmlformats.org/officeDocument/2006/relationships/hyperlink" TargetMode="External"></Relationship><Relationship Id="rId4183" Target="javascript:;" Type="http://schemas.openxmlformats.org/officeDocument/2006/relationships/hyperlink" TargetMode="External"></Relationship><Relationship Id="rId4184" Target="mailto:garelly@t-online.de" Type="http://schemas.openxmlformats.org/officeDocument/2006/relationships/hyperlink" TargetMode="External"></Relationship><Relationship Id="rId4185" Target="javascript:;" Type="http://schemas.openxmlformats.org/officeDocument/2006/relationships/hyperlink" TargetMode="External"></Relationship><Relationship Id="rId4186" Target="javascript:;" Type="http://schemas.openxmlformats.org/officeDocument/2006/relationships/hyperlink" TargetMode="External"></Relationship><Relationship Id="rId4187" Target="mailto:dahirusolar@yahoo.com" Type="http://schemas.openxmlformats.org/officeDocument/2006/relationships/hyperlink" TargetMode="External"></Relationship><Relationship Id="rId4188" Target="http://www.networksgy.com" Type="http://schemas.openxmlformats.org/officeDocument/2006/relationships/hyperlink" TargetMode="External"></Relationship><Relationship Id="rId4189" Target="mailto:david@fullbillion.com" Type="http://schemas.openxmlformats.org/officeDocument/2006/relationships/hyperlink" TargetMode="External"></Relationship><Relationship Id="rId4190" Target="javascript:;" Type="http://schemas.openxmlformats.org/officeDocument/2006/relationships/hyperlink" TargetMode="External"></Relationship><Relationship Id="rId4191" Target="javascript:;" Type="http://schemas.openxmlformats.org/officeDocument/2006/relationships/hyperlink" TargetMode="External"></Relationship><Relationship Id="rId4192" Target="javascript:;" Type="http://schemas.openxmlformats.org/officeDocument/2006/relationships/hyperlink" TargetMode="External"></Relationship><Relationship Id="rId4193" Target="http://www.mgf.ca" Type="http://schemas.openxmlformats.org/officeDocument/2006/relationships/hyperlink" TargetMode="External"></Relationship><Relationship Id="rId4194" Target="http://www.capri.se" Type="http://schemas.openxmlformats.org/officeDocument/2006/relationships/hyperlink" TargetMode="External"></Relationship><Relationship Id="rId4195" Target="javascript:;" Type="http://schemas.openxmlformats.org/officeDocument/2006/relationships/hyperlink" TargetMode="External"></Relationship><Relationship Id="rId4196" Target="mailto:info@monz-trier.de" Type="http://schemas.openxmlformats.org/officeDocument/2006/relationships/hyperlink" TargetMode="External"></Relationship><Relationship Id="rId4197" Target="javascript:;" Type="http://schemas.openxmlformats.org/officeDocument/2006/relationships/hyperlink" TargetMode="External"></Relationship><Relationship Id="rId4198" Target="javascript:;" Type="http://schemas.openxmlformats.org/officeDocument/2006/relationships/hyperlink" TargetMode="External"></Relationship><Relationship Id="rId4199" Target="mailto:david@fullbillion.com" Type="http://schemas.openxmlformats.org/officeDocument/2006/relationships/hyperlink" TargetMode="External"></Relationship><Relationship Id="rId4200" Target="http://www.rabbittecatering.iol.ie" Type="http://schemas.openxmlformats.org/officeDocument/2006/relationships/hyperlink" TargetMode="External"></Relationship><Relationship Id="rId4201" Target="javascript:;" Type="http://schemas.openxmlformats.org/officeDocument/2006/relationships/hyperlink" TargetMode="External"></Relationship><Relationship Id="rId4202" Target="javascript:;" Type="http://schemas.openxmlformats.org/officeDocument/2006/relationships/hyperlink" TargetMode="External"></Relationship><Relationship Id="rId4203" Target="http://www.spillanes.co.nz" Type="http://schemas.openxmlformats.org/officeDocument/2006/relationships/hyperlink" TargetMode="External"></Relationship><Relationship Id="rId4204" Target="javascript:;" Type="http://schemas.openxmlformats.org/officeDocument/2006/relationships/hyperlink" TargetMode="External"></Relationship><Relationship Id="rId4205" Target="mailto:mikki1228@hotmail.com" Type="http://schemas.openxmlformats.org/officeDocument/2006/relationships/hyperlink" TargetMode="External"></Relationship><Relationship Id="rId4206" Target="mailto:ngeleong@singnet.com.sg" Type="http://schemas.openxmlformats.org/officeDocument/2006/relationships/hyperlink" TargetMode="External"></Relationship><Relationship Id="rId4207" Target="mailto:jeff@aladdin-s.com.au" Type="http://schemas.openxmlformats.org/officeDocument/2006/relationships/hyperlink" TargetMode="External"></Relationship><Relationship Id="rId4208" Target="mailto:design2@eeboo.com" Type="http://schemas.openxmlformats.org/officeDocument/2006/relationships/hyperlink" TargetMode="External"></Relationship><Relationship Id="rId4209" Target="mailto:am.itgarg@knightqueengroup.com" Type="http://schemas.openxmlformats.org/officeDocument/2006/relationships/hyperlink" TargetMode="External"></Relationship><Relationship Id="rId4210" Target="mailto:sw@midasimports.com" Type="http://schemas.openxmlformats.org/officeDocument/2006/relationships/hyperlink" TargetMode="External"></Relationship><Relationship Id="rId4211" Target="mailto:entech@bdmail.net" Type="http://schemas.openxmlformats.org/officeDocument/2006/relationships/hyperlink" TargetMode="External"></Relationship><Relationship Id="rId4212" Target="javascript:;" Type="http://schemas.openxmlformats.org/officeDocument/2006/relationships/hyperlink" TargetMode="External"></Relationship><Relationship Id="rId4213" Target="javascript:;" Type="http://schemas.openxmlformats.org/officeDocument/2006/relationships/hyperlink" TargetMode="External"></Relationship><Relationship Id="rId4214" Target="javascript:;" Type="http://schemas.openxmlformats.org/officeDocument/2006/relationships/hyperlink" TargetMode="External"></Relationship><Relationship Id="rId4215" Target="javascript:;" Type="http://schemas.openxmlformats.org/officeDocument/2006/relationships/hyperlink" TargetMode="External"></Relationship><Relationship Id="rId4216" Target="javascript:;" Type="http://schemas.openxmlformats.org/officeDocument/2006/relationships/hyperlink" TargetMode="External"></Relationship><Relationship Id="rId4217" Target="http://www.mohammedpaika.com" Type="http://schemas.openxmlformats.org/officeDocument/2006/relationships/hyperlink" TargetMode="External"></Relationship><Relationship Id="rId4218" Target="http://www.dps.centrin.net.id" Type="http://schemas.openxmlformats.org/officeDocument/2006/relationships/hyperlink" TargetMode="External"></Relationship><Relationship Id="rId4219" Target="javascript:;" Type="http://schemas.openxmlformats.org/officeDocument/2006/relationships/hyperlink" TargetMode="External"></Relationship><Relationship Id="rId4220" Target="mailto:gary.t@kilncraftceramics.com" Type="http://schemas.openxmlformats.org/officeDocument/2006/relationships/hyperlink" TargetMode="External"></Relationship><Relationship Id="rId4221" Target="javascript:;" Type="http://schemas.openxmlformats.org/officeDocument/2006/relationships/hyperlink" TargetMode="External"></Relationship><Relationship Id="rId4222" Target="http://www.chinaresources.com.hk" Type="http://schemas.openxmlformats.org/officeDocument/2006/relationships/hyperlink" TargetMode="External"></Relationship><Relationship Id="rId4223" Target="javascript:;" Type="http://schemas.openxmlformats.org/officeDocument/2006/relationships/hyperlink" TargetMode="External"></Relationship><Relationship Id="rId4224" Target="mailto:fuji-mfg@mub.biglobe.ne.jp" Type="http://schemas.openxmlformats.org/officeDocument/2006/relationships/hyperlink" TargetMode="External"></Relationship><Relationship Id="rId4225" Target="javascript:;" Type="http://schemas.openxmlformats.org/officeDocument/2006/relationships/hyperlink" TargetMode="External"></Relationship><Relationship Id="rId4226" Target="javascript:;" Type="http://schemas.openxmlformats.org/officeDocument/2006/relationships/hyperlink" TargetMode="External"></Relationship><Relationship Id="rId4227" Target="javascript:;" Type="http://schemas.openxmlformats.org/officeDocument/2006/relationships/hyperlink" TargetMode="External"></Relationship><Relationship Id="rId4228" Target="http://www.atlanticdistributors.com" Type="http://schemas.openxmlformats.org/officeDocument/2006/relationships/hyperlink" TargetMode="External"></Relationship><Relationship Id="rId4229" Target="http://www.sobelpu.be" Type="http://schemas.openxmlformats.org/officeDocument/2006/relationships/hyperlink" TargetMode="External"></Relationship><Relationship Id="rId4230" Target="mailto:i-lex@gmsnet.com" Type="http://schemas.openxmlformats.org/officeDocument/2006/relationships/hyperlink" TargetMode="External"></Relationship><Relationship Id="rId4231" Target="mailto:zafar@khokhars.com" Type="http://schemas.openxmlformats.org/officeDocument/2006/relationships/hyperlink" TargetMode="External"></Relationship><Relationship Id="rId4232" Target="javascript:;" Type="http://schemas.openxmlformats.org/officeDocument/2006/relationships/hyperlink" TargetMode="External"></Relationship><Relationship Id="rId4233" Target="http://www.northstarltd.com" Type="http://schemas.openxmlformats.org/officeDocument/2006/relationships/hyperlink" TargetMode="External"></Relationship><Relationship Id="rId4234" Target="mailto:stacey@eiglobal.com" Type="http://schemas.openxmlformats.org/officeDocument/2006/relationships/hyperlink" TargetMode="External"></Relationship><Relationship Id="rId4235" Target="mailto:tarco@tarco.it" Type="http://schemas.openxmlformats.org/officeDocument/2006/relationships/hyperlink" TargetMode="External"></Relationship><Relationship Id="rId4236" Target="http://www.hungerkamp-bocholt.de" Type="http://schemas.openxmlformats.org/officeDocument/2006/relationships/hyperlink" TargetMode="External"></Relationship><Relationship Id="rId4237" Target="http://www.mulderrijke.nl" Type="http://schemas.openxmlformats.org/officeDocument/2006/relationships/hyperlink" TargetMode="External"></Relationship><Relationship Id="rId4238" Target="http://www.sohil-impex.com" Type="http://schemas.openxmlformats.org/officeDocument/2006/relationships/hyperlink" TargetMode="External"></Relationship><Relationship Id="rId4239" Target="http://www.gh-tex.com" Type="http://schemas.openxmlformats.org/officeDocument/2006/relationships/hyperlink" TargetMode="External"></Relationship><Relationship Id="rId4240" Target="javascript:;" Type="http://schemas.openxmlformats.org/officeDocument/2006/relationships/hyperlink" TargetMode="External"></Relationship><Relationship Id="rId4241" Target="mailto:ijf@ijf.com.au" Type="http://schemas.openxmlformats.org/officeDocument/2006/relationships/hyperlink" TargetMode="External"></Relationship><Relationship Id="rId4242" Target="javascript:;" Type="http://schemas.openxmlformats.org/officeDocument/2006/relationships/hyperlink" TargetMode="External"></Relationship><Relationship Id="rId4243" Target="javascript:;" Type="http://schemas.openxmlformats.org/officeDocument/2006/relationships/hyperlink" TargetMode="External"></Relationship><Relationship Id="rId4244" Target="javascript:;" Type="http://schemas.openxmlformats.org/officeDocument/2006/relationships/hyperlink" TargetMode="External"></Relationship><Relationship Id="rId4245" Target="mailto:mickey@zucker.co" Type="http://schemas.openxmlformats.org/officeDocument/2006/relationships/hyperlink" TargetMode="External"></Relationship><Relationship Id="rId4246" Target="http://www.danital.com" Type="http://schemas.openxmlformats.org/officeDocument/2006/relationships/hyperlink" TargetMode="External"></Relationship><Relationship Id="rId4247" Target="javascript:;" Type="http://schemas.openxmlformats.org/officeDocument/2006/relationships/hyperlink" TargetMode="External"></Relationship><Relationship Id="rId4248" Target="javascript:;" Type="http://schemas.openxmlformats.org/officeDocument/2006/relationships/hyperlink" TargetMode="External"></Relationship><Relationship Id="rId4249" Target="javascript:;" Type="http://schemas.openxmlformats.org/officeDocument/2006/relationships/hyperlink" TargetMode="External"></Relationship><Relationship Id="rId4250" Target="http://www.berkpaper.com" Type="http://schemas.openxmlformats.org/officeDocument/2006/relationships/hyperlink" TargetMode="External"></Relationship><Relationship Id="rId4251" Target="mailto:sales@cateringeqpt.com" Type="http://schemas.openxmlformats.org/officeDocument/2006/relationships/hyperlink" TargetMode="External"></Relationship><Relationship Id="rId4252" Target="mailto:abidtrade@yahoo.com" Type="http://schemas.openxmlformats.org/officeDocument/2006/relationships/hyperlink" TargetMode="External"></Relationship><Relationship Id="rId4253" Target="javascript:;" Type="http://schemas.openxmlformats.org/officeDocument/2006/relationships/hyperlink" TargetMode="External"></Relationship><Relationship Id="rId4254" Target="mailto:samuel@samuelstravel.com" Type="http://schemas.openxmlformats.org/officeDocument/2006/relationships/hyperlink" TargetMode="External"></Relationship><Relationship Id="rId4255" Target="http://www.milner.com.au" Type="http://schemas.openxmlformats.org/officeDocument/2006/relationships/hyperlink" TargetMode="External"></Relationship><Relationship Id="rId4256" Target="mailto:boltze-gruppe@boltze.de" Type="http://schemas.openxmlformats.org/officeDocument/2006/relationships/hyperlink" TargetMode="External"></Relationship><Relationship Id="rId4257" Target="javascript:;" Type="http://schemas.openxmlformats.org/officeDocument/2006/relationships/hyperlink" TargetMode="External"></Relationship><Relationship Id="rId4258" Target="http://www.jatakekeramindo.com" Type="http://schemas.openxmlformats.org/officeDocument/2006/relationships/hyperlink" TargetMode="External"></Relationship><Relationship Id="rId4259" Target="mailto:hnung@agrinational.com.au" Type="http://schemas.openxmlformats.org/officeDocument/2006/relationships/hyperlink" TargetMode="External"></Relationship><Relationship Id="rId4260" Target="javascript:;" Type="http://schemas.openxmlformats.org/officeDocument/2006/relationships/hyperlink" TargetMode="External"></Relationship><Relationship Id="rId4261" Target="javascript:;" Type="http://schemas.openxmlformats.org/officeDocument/2006/relationships/hyperlink" TargetMode="External"></Relationship><Relationship Id="rId4262" Target="javascript:;" Type="http://schemas.openxmlformats.org/officeDocument/2006/relationships/hyperlink" TargetMode="External"></Relationship><Relationship Id="rId4263" Target="http://www.sarba.it" Type="http://schemas.openxmlformats.org/officeDocument/2006/relationships/hyperlink" TargetMode="External"></Relationship><Relationship Id="rId4264" Target="javascript:;" Type="http://schemas.openxmlformats.org/officeDocument/2006/relationships/hyperlink" TargetMode="External"></Relationship><Relationship Id="rId4265" Target="mailto:thomas.sollner@rosenthal.de" Type="http://schemas.openxmlformats.org/officeDocument/2006/relationships/hyperlink" TargetMode="External"></Relationship><Relationship Id="rId4266" Target="http://www.nm.gov" Type="http://schemas.openxmlformats.org/officeDocument/2006/relationships/hyperlink" TargetMode="External"></Relationship><Relationship Id="rId4267" Target="http://www.chisang.com.hk" Type="http://schemas.openxmlformats.org/officeDocument/2006/relationships/hyperlink" TargetMode="External"></Relationship><Relationship Id="rId4268" Target="mailto:manuthiers@wanadoo.fr" Type="http://schemas.openxmlformats.org/officeDocument/2006/relationships/hyperlink" TargetMode="External"></Relationship><Relationship Id="rId4269" Target="javascript:;" Type="http://schemas.openxmlformats.org/officeDocument/2006/relationships/hyperlink" TargetMode="External"></Relationship><Relationship Id="rId4270" Target="mailto:dafi@bosch.com" Type="http://schemas.openxmlformats.org/officeDocument/2006/relationships/hyperlink" TargetMode="External"></Relationship><Relationship Id="rId4271" Target="http://www.industria-corp.com" Type="http://schemas.openxmlformats.org/officeDocument/2006/relationships/hyperlink" TargetMode="External"></Relationship><Relationship Id="rId4272" Target="http://www.fireworksaustralia.com.au" Type="http://schemas.openxmlformats.org/officeDocument/2006/relationships/hyperlink" TargetMode="External"></Relationship><Relationship Id="rId4273" Target="javascript:;" Type="http://schemas.openxmlformats.org/officeDocument/2006/relationships/hyperlink" TargetMode="External"></Relationship><Relationship Id="rId4274" Target="mailto:ackoticha@hotmail.com" Type="http://schemas.openxmlformats.org/officeDocument/2006/relationships/hyperlink" TargetMode="External"></Relationship><Relationship Id="rId4275" Target="http://www.salice.com" Type="http://schemas.openxmlformats.org/officeDocument/2006/relationships/hyperlink" TargetMode="External"></Relationship><Relationship Id="rId4276" Target="javascript:;" Type="http://schemas.openxmlformats.org/officeDocument/2006/relationships/hyperlink" TargetMode="External"></Relationship><Relationship Id="rId4277" Target="javascript:;" Type="http://schemas.openxmlformats.org/officeDocument/2006/relationships/hyperlink" TargetMode="External"></Relationship><Relationship Id="rId4278" Target="javascript:;" Type="http://schemas.openxmlformats.org/officeDocument/2006/relationships/hyperlink" TargetMode="External"></Relationship><Relationship Id="rId4279" Target="mailto:m.seyrafi@chemtrade.com" Type="http://schemas.openxmlformats.org/officeDocument/2006/relationships/hyperlink" TargetMode="External"></Relationship><Relationship Id="rId4280" Target="javascript:;" Type="http://schemas.openxmlformats.org/officeDocument/2006/relationships/hyperlink" TargetMode="External"></Relationship><Relationship Id="rId4281" Target="mailto:chereault@sentoo.sn" Type="http://schemas.openxmlformats.org/officeDocument/2006/relationships/hyperlink" TargetMode="External"></Relationship><Relationship Id="rId4282" Target="mailto:fengzhi@himepla.co" Type="http://schemas.openxmlformats.org/officeDocument/2006/relationships/hyperlink" TargetMode="External"></Relationship><Relationship Id="rId4283" Target="javascript:;" Type="http://schemas.openxmlformats.org/officeDocument/2006/relationships/hyperlink" TargetMode="External"></Relationship><Relationship Id="rId4284" Target="javascript:;" Type="http://schemas.openxmlformats.org/officeDocument/2006/relationships/hyperlink" TargetMode="External"></Relationship><Relationship Id="rId4285" Target="http://www.euroasiaproducts.com" Type="http://schemas.openxmlformats.org/officeDocument/2006/relationships/hyperlink" TargetMode="External"></Relationship><Relationship Id="rId4286" Target="http://www.andersens.no" Type="http://schemas.openxmlformats.org/officeDocument/2006/relationships/hyperlink" TargetMode="External"></Relationship><Relationship Id="rId4287" Target="mailto:helpdesk@thebodyshop.ca" Type="http://schemas.openxmlformats.org/officeDocument/2006/relationships/hyperlink" TargetMode="External"></Relationship><Relationship Id="rId4288" Target="http://www.shootenterp.com" Type="http://schemas.openxmlformats.org/officeDocument/2006/relationships/hyperlink" TargetMode="External"></Relationship><Relationship Id="rId4289" Target="mailto:regalcan@austarmetro.com.au" Type="http://schemas.openxmlformats.org/officeDocument/2006/relationships/hyperlink" TargetMode="External"></Relationship><Relationship Id="rId4290" Target="mailto:futian@fu-tian.com" Type="http://schemas.openxmlformats.org/officeDocument/2006/relationships/hyperlink" TargetMode="External"></Relationship><Relationship Id="rId4291" Target="javascript:;" Type="http://schemas.openxmlformats.org/officeDocument/2006/relationships/hyperlink" TargetMode="External"></Relationship><Relationship Id="rId4292" Target="javascript:;" Type="http://schemas.openxmlformats.org/officeDocument/2006/relationships/hyperlink" TargetMode="External"></Relationship><Relationship Id="rId4293" Target="javascript:;" Type="http://schemas.openxmlformats.org/officeDocument/2006/relationships/hyperlink" TargetMode="External"></Relationship><Relationship Id="rId4294" Target="javascript:;" Type="http://schemas.openxmlformats.org/officeDocument/2006/relationships/hyperlink" TargetMode="External"></Relationship><Relationship Id="rId4295" Target="javascript:;" Type="http://schemas.openxmlformats.org/officeDocument/2006/relationships/hyperlink" TargetMode="External"></Relationship><Relationship Id="rId4296" Target="javascript:;" Type="http://schemas.openxmlformats.org/officeDocument/2006/relationships/hyperlink" TargetMode="External"></Relationship><Relationship Id="rId4297" Target="http://www.nwlink.com" Type="http://schemas.openxmlformats.org/officeDocument/2006/relationships/hyperlink" TargetMode="External"></Relationship><Relationship Id="rId4298" Target="javascript:;" Type="http://schemas.openxmlformats.org/officeDocument/2006/relationships/hyperlink" TargetMode="External"></Relationship><Relationship Id="rId4299" Target="http://www.aladdin.com" Type="http://schemas.openxmlformats.org/officeDocument/2006/relationships/hyperlink" TargetMode="External"></Relationship><Relationship Id="rId4300" Target="javascript:;" Type="http://schemas.openxmlformats.org/officeDocument/2006/relationships/hyperlink" TargetMode="External"></Relationship><Relationship Id="rId4301" Target="mailto:info@ibgregalos.com" Type="http://schemas.openxmlformats.org/officeDocument/2006/relationships/hyperlink" TargetMode="External"></Relationship><Relationship Id="rId4302" Target="javascript:;" Type="http://schemas.openxmlformats.org/officeDocument/2006/relationships/hyperlink" TargetMode="External"></Relationship><Relationship Id="rId4303" Target="javascript:;" Type="http://schemas.openxmlformats.org/officeDocument/2006/relationships/hyperlink" TargetMode="External"></Relationship><Relationship Id="rId4304" Target="mailto:gpwalsh1@eircom.net" Type="http://schemas.openxmlformats.org/officeDocument/2006/relationships/hyperlink" TargetMode="External"></Relationship><Relationship Id="rId4305" Target="http://www.merkur.si" Type="http://schemas.openxmlformats.org/officeDocument/2006/relationships/hyperlink" TargetMode="External"></Relationship><Relationship Id="rId4306" Target="http://www.harrisonandsons.co.uk" Type="http://schemas.openxmlformats.org/officeDocument/2006/relationships/hyperlink" TargetMode="External"></Relationship><Relationship Id="rId4307" Target="javascript:;" Type="http://schemas.openxmlformats.org/officeDocument/2006/relationships/hyperlink" TargetMode="External"></Relationship><Relationship Id="rId4308" Target="javascript:;" Type="http://schemas.openxmlformats.org/officeDocument/2006/relationships/hyperlink" TargetMode="External"></Relationship><Relationship Id="rId4309" Target="javascript:;" Type="http://schemas.openxmlformats.org/officeDocument/2006/relationships/hyperlink" TargetMode="External"></Relationship><Relationship Id="rId4310" Target="javascript:;" Type="http://schemas.openxmlformats.org/officeDocument/2006/relationships/hyperlink" TargetMode="External"></Relationship><Relationship Id="rId4311" Target="javascript:;" Type="http://schemas.openxmlformats.org/officeDocument/2006/relationships/hyperlink" TargetMode="External"></Relationship><Relationship Id="rId4312" Target="mailto:hardex@swipnet.se" Type="http://schemas.openxmlformats.org/officeDocument/2006/relationships/hyperlink" TargetMode="External"></Relationship><Relationship Id="rId4313" Target="mailto:ushagupta27@rediffmail.com" Type="http://schemas.openxmlformats.org/officeDocument/2006/relationships/hyperlink" TargetMode="External"></Relationship><Relationship Id="rId4314" Target="http://www.repcmi.com" Type="http://schemas.openxmlformats.org/officeDocument/2006/relationships/hyperlink" TargetMode="External"></Relationship><Relationship Id="rId4315" Target="http://www.galleymatrix.co.uk" Type="http://schemas.openxmlformats.org/officeDocument/2006/relationships/hyperlink" TargetMode="External"></Relationship><Relationship Id="rId4316" Target="javascript:;" Type="http://schemas.openxmlformats.org/officeDocument/2006/relationships/hyperlink" TargetMode="External"></Relationship><Relationship Id="rId4317" Target="javascript:;" Type="http://schemas.openxmlformats.org/officeDocument/2006/relationships/hyperlink" TargetMode="External"></Relationship><Relationship Id="rId4318" Target="http://www.klaassen.nl" Type="http://schemas.openxmlformats.org/officeDocument/2006/relationships/hyperlink" TargetMode="External"></Relationship><Relationship Id="rId4319" Target="mailto:clow@ladders.direct.co.uk" Type="http://schemas.openxmlformats.org/officeDocument/2006/relationships/hyperlink" TargetMode="External"></Relationship><Relationship Id="rId4320" Target="mailto:oved@termoluxe.com.ua" Type="http://schemas.openxmlformats.org/officeDocument/2006/relationships/hyperlink" TargetMode="External"></Relationship><Relationship Id="rId4321" Target="javascript:;" Type="http://schemas.openxmlformats.org/officeDocument/2006/relationships/hyperlink" TargetMode="External"></Relationship><Relationship Id="rId4322" Target="mailto:brenda.law@ottoasia.com" Type="http://schemas.openxmlformats.org/officeDocument/2006/relationships/hyperlink" TargetMode="External"></Relationship><Relationship Id="rId4323" Target="mailto:eurobuild@mailbg.com" Type="http://schemas.openxmlformats.org/officeDocument/2006/relationships/hyperlink" TargetMode="External"></Relationship><Relationship Id="rId4324" Target="http://www.ruubkarcher.nl" Type="http://schemas.openxmlformats.org/officeDocument/2006/relationships/hyperlink" TargetMode="External"></Relationship><Relationship Id="rId4325" Target="javascript:;" Type="http://schemas.openxmlformats.org/officeDocument/2006/relationships/hyperlink" TargetMode="External"></Relationship><Relationship Id="rId4326" Target="mailto:kenstorkoekken@kenstorkoekken.dk" Type="http://schemas.openxmlformats.org/officeDocument/2006/relationships/hyperlink" TargetMode="External"></Relationship><Relationship Id="rId4327" Target="javascript:;" Type="http://schemas.openxmlformats.org/officeDocument/2006/relationships/hyperlink" TargetMode="External"></Relationship><Relationship Id="rId4328" Target="javascript:;" Type="http://schemas.openxmlformats.org/officeDocument/2006/relationships/hyperlink" TargetMode="External"></Relationship><Relationship Id="rId4329" Target="mailto:gentrex@pacific.net.sg" Type="http://schemas.openxmlformats.org/officeDocument/2006/relationships/hyperlink" TargetMode="External"></Relationship><Relationship Id="rId4330" Target="mailto:elitejj@netvigator.com" Type="http://schemas.openxmlformats.org/officeDocument/2006/relationships/hyperlink" TargetMode="External"></Relationship><Relationship Id="rId4331" Target="http://www.scheie.no" Type="http://schemas.openxmlformats.org/officeDocument/2006/relationships/hyperlink" TargetMode="External"></Relationship><Relationship Id="rId4332" Target="javascript:;" Type="http://schemas.openxmlformats.org/officeDocument/2006/relationships/hyperlink" TargetMode="External"></Relationship><Relationship Id="rId4333" Target="mailto:bambies@pd.jaring.my" Type="http://schemas.openxmlformats.org/officeDocument/2006/relationships/hyperlink" TargetMode="External"></Relationship><Relationship Id="rId4334" Target="javascript:;" Type="http://schemas.openxmlformats.org/officeDocument/2006/relationships/hyperlink" TargetMode="External"></Relationship><Relationship Id="rId4335" Target="http://www.foreignimpex.com" Type="http://schemas.openxmlformats.org/officeDocument/2006/relationships/hyperlink" TargetMode="External"></Relationship><Relationship Id="rId4336" Target="mailto:ilovebuddha@hotmail.com" Type="http://schemas.openxmlformats.org/officeDocument/2006/relationships/hyperlink" TargetMode="External"></Relationship><Relationship Id="rId4337" Target="mailto:ed.grass@fleetwood.com" Type="http://schemas.openxmlformats.org/officeDocument/2006/relationships/hyperlink" TargetMode="External"></Relationship><Relationship Id="rId4338" Target="http://www.butonia-group.com" Type="http://schemas.openxmlformats.org/officeDocument/2006/relationships/hyperlink" TargetMode="External"></Relationship><Relationship Id="rId4339" Target="mailto:barons@paradise.net.nz" Type="http://schemas.openxmlformats.org/officeDocument/2006/relationships/hyperlink" TargetMode="External"></Relationship><Relationship Id="rId4340" Target="javascript:;" Type="http://schemas.openxmlformats.org/officeDocument/2006/relationships/hyperlink" TargetMode="External"></Relationship><Relationship Id="rId4341" Target="http://www.kirpalani.com" Type="http://schemas.openxmlformats.org/officeDocument/2006/relationships/hyperlink" TargetMode="External"></Relationship><Relationship Id="rId4342" Target="javascript:;" Type="http://schemas.openxmlformats.org/officeDocument/2006/relationships/hyperlink" TargetMode="External"></Relationship><Relationship Id="rId4343" Target="javascript:;" Type="http://schemas.openxmlformats.org/officeDocument/2006/relationships/hyperlink" TargetMode="External"></Relationship><Relationship Id="rId4344" Target="http://www.schnuerle.de" Type="http://schemas.openxmlformats.org/officeDocument/2006/relationships/hyperlink" TargetMode="External"></Relationship><Relationship Id="rId4345" Target="javascript:;" Type="http://schemas.openxmlformats.org/officeDocument/2006/relationships/hyperlink" TargetMode="External"></Relationship><Relationship Id="rId4346" Target="http://www.kokusai-kako.co.jp" Type="http://schemas.openxmlformats.org/officeDocument/2006/relationships/hyperlink" TargetMode="External"></Relationship><Relationship Id="rId4347" Target="mailto:federica.franchi@schoenhuberfranchi.com" Type="http://schemas.openxmlformats.org/officeDocument/2006/relationships/hyperlink" TargetMode="External"></Relationship><Relationship Id="rId4348" Target="http://www.araigumi.co.jp" Type="http://schemas.openxmlformats.org/officeDocument/2006/relationships/hyperlink" TargetMode="External"></Relationship><Relationship Id="rId4349" Target="javascript:;" Type="http://schemas.openxmlformats.org/officeDocument/2006/relationships/hyperlink" TargetMode="External"></Relationship><Relationship Id="rId4350" Target="http://www.kantineservice.no" Type="http://schemas.openxmlformats.org/officeDocument/2006/relationships/hyperlink" TargetMode="External"></Relationship><Relationship Id="rId4351" Target="mailto:btcl@accordbd.com" Type="http://schemas.openxmlformats.org/officeDocument/2006/relationships/hyperlink" TargetMode="External"></Relationship><Relationship Id="rId4352" Target="javascript:;" Type="http://schemas.openxmlformats.org/officeDocument/2006/relationships/hyperlink" TargetMode="External"></Relationship><Relationship Id="rId4353" Target="javascript:;" Type="http://schemas.openxmlformats.org/officeDocument/2006/relationships/hyperlink" TargetMode="External"></Relationship><Relationship Id="rId4354" Target="javascript:;" Type="http://schemas.openxmlformats.org/officeDocument/2006/relationships/hyperlink" TargetMode="External"></Relationship><Relationship Id="rId4355" Target="http://www.warmcode.com" Type="http://schemas.openxmlformats.org/officeDocument/2006/relationships/hyperlink" TargetMode="External"></Relationship><Relationship Id="rId4356" Target="javascript:;" Type="http://schemas.openxmlformats.org/officeDocument/2006/relationships/hyperlink" TargetMode="External"></Relationship><Relationship Id="rId4357" Target="javascript:;" Type="http://schemas.openxmlformats.org/officeDocument/2006/relationships/hyperlink" TargetMode="External"></Relationship><Relationship Id="rId4358" Target="mailto:roesler.vienna@roesler.at" Type="http://schemas.openxmlformats.org/officeDocument/2006/relationships/hyperlink" TargetMode="External"></Relationship><Relationship Id="rId4359" Target="http://www.all-britesales.com" Type="http://schemas.openxmlformats.org/officeDocument/2006/relationships/hyperlink" TargetMode="External"></Relationship><Relationship Id="rId4360" Target="http://www.albedotour.com" Type="http://schemas.openxmlformats.org/officeDocument/2006/relationships/hyperlink" TargetMode="External"></Relationship><Relationship Id="rId4361" Target="http://www.boon.com" Type="http://schemas.openxmlformats.org/officeDocument/2006/relationships/hyperlink" TargetMode="External"></Relationship><Relationship Id="rId4362" Target="javascript:;" Type="http://schemas.openxmlformats.org/officeDocument/2006/relationships/hyperlink" TargetMode="External"></Relationship><Relationship Id="rId4363" Target="mailto:crodriguez@federicogili.cl" Type="http://schemas.openxmlformats.org/officeDocument/2006/relationships/hyperlink" TargetMode="External"></Relationship><Relationship Id="rId4364" Target="javascript:;" Type="http://schemas.openxmlformats.org/officeDocument/2006/relationships/hyperlink" TargetMode="External"></Relationship><Relationship Id="rId4365" Target="http://www.sunlight.my" Type="http://schemas.openxmlformats.org/officeDocument/2006/relationships/hyperlink" TargetMode="External"></Relationship><Relationship Id="rId4366" Target="mailto:kamshing@hknet.com" Type="http://schemas.openxmlformats.org/officeDocument/2006/relationships/hyperlink" TargetMode="External"></Relationship><Relationship Id="rId4367" Target="http://www.diy-world.de" Type="http://schemas.openxmlformats.org/officeDocument/2006/relationships/hyperlink" TargetMode="External"></Relationship><Relationship Id="rId4368" Target="mailto:hanoufappliances@hotmail.com" Type="http://schemas.openxmlformats.org/officeDocument/2006/relationships/hyperlink" TargetMode="External"></Relationship><Relationship Id="rId4369" Target="javascript:;" Type="http://schemas.openxmlformats.org/officeDocument/2006/relationships/hyperlink" TargetMode="External"></Relationship><Relationship Id="rId4370" Target="javascript:;" Type="http://schemas.openxmlformats.org/officeDocument/2006/relationships/hyperlink" TargetMode="External"></Relationship><Relationship Id="rId4371" Target="mailto:imawinr@sprintmail.com" Type="http://schemas.openxmlformats.org/officeDocument/2006/relationships/hyperlink" TargetMode="External"></Relationship><Relationship Id="rId4372" Target="javascript:;" Type="http://schemas.openxmlformats.org/officeDocument/2006/relationships/hyperlink" TargetMode="External"></Relationship><Relationship Id="rId4373" Target="mailto:danddgeneralitems@sbcglobal.net" Type="http://schemas.openxmlformats.org/officeDocument/2006/relationships/hyperlink" TargetMode="External"></Relationship><Relationship Id="rId4374" Target="http://www.smico.ca" Type="http://schemas.openxmlformats.org/officeDocument/2006/relationships/hyperlink" TargetMode="External"></Relationship><Relationship Id="rId4375" Target="mailto:dutchi.motors@dutchi.nl" Type="http://schemas.openxmlformats.org/officeDocument/2006/relationships/hyperlink" TargetMode="External"></Relationship><Relationship Id="rId4376" Target="http://www.readersgroup.com" Type="http://schemas.openxmlformats.org/officeDocument/2006/relationships/hyperlink" TargetMode="External"></Relationship><Relationship Id="rId4377" Target="mailto:gibsonlee@chisang.com.hk" Type="http://schemas.openxmlformats.org/officeDocument/2006/relationships/hyperlink" TargetMode="External"></Relationship><Relationship Id="rId4378" Target="javascript:;" Type="http://schemas.openxmlformats.org/officeDocument/2006/relationships/hyperlink" TargetMode="External"></Relationship><Relationship Id="rId4379" Target="javascript:;" Type="http://schemas.openxmlformats.org/officeDocument/2006/relationships/hyperlink" TargetMode="External"></Relationship><Relationship Id="rId4380" Target="javascript:;" Type="http://schemas.openxmlformats.org/officeDocument/2006/relationships/hyperlink" TargetMode="External"></Relationship><Relationship Id="rId4381" Target="javascript:;" Type="http://schemas.openxmlformats.org/officeDocument/2006/relationships/hyperlink" TargetMode="External"></Relationship><Relationship Id="rId4382" Target="javascript:;" Type="http://schemas.openxmlformats.org/officeDocument/2006/relationships/hyperlink" TargetMode="External"></Relationship><Relationship Id="rId4383" Target="mailto:abdullah_alnahdi@hotmail.com" Type="http://schemas.openxmlformats.org/officeDocument/2006/relationships/hyperlink" TargetMode="External"></Relationship><Relationship Id="rId4384" Target="mailto:info@sobelpu.be" Type="http://schemas.openxmlformats.org/officeDocument/2006/relationships/hyperlink" TargetMode="External"></Relationship><Relationship Id="rId4385" Target="mailto:frankiew@afeinternational.com" Type="http://schemas.openxmlformats.org/officeDocument/2006/relationships/hyperlink" TargetMode="External"></Relationship><Relationship Id="rId4386" Target="javascript:;" Type="http://schemas.openxmlformats.org/officeDocument/2006/relationships/hyperlink" TargetMode="External"></Relationship><Relationship Id="rId4387" Target="javascript:;" Type="http://schemas.openxmlformats.org/officeDocument/2006/relationships/hyperlink" TargetMode="External"></Relationship><Relationship Id="rId4388" Target="mailto:commercial@ets-korzilius.fr" Type="http://schemas.openxmlformats.org/officeDocument/2006/relationships/hyperlink" TargetMode="External"></Relationship><Relationship Id="rId4389" Target="javascript:;" Type="http://schemas.openxmlformats.org/officeDocument/2006/relationships/hyperlink" TargetMode="External"></Relationship><Relationship Id="rId4390" Target="javascript:;" Type="http://schemas.openxmlformats.org/officeDocument/2006/relationships/hyperlink" TargetMode="External"></Relationship><Relationship Id="rId4391" Target="javascript:;" Type="http://schemas.openxmlformats.org/officeDocument/2006/relationships/hyperlink" TargetMode="External"></Relationship><Relationship Id="rId4392" Target="mailto:vgywang@yahoo.com" Type="http://schemas.openxmlformats.org/officeDocument/2006/relationships/hyperlink" TargetMode="External"></Relationship><Relationship Id="rId4393" Target="http://www.melkcogroup.com" Type="http://schemas.openxmlformats.org/officeDocument/2006/relationships/hyperlink" TargetMode="External"></Relationship><Relationship Id="rId4394" Target="mailto:en125@wanadoo.fr" Type="http://schemas.openxmlformats.org/officeDocument/2006/relationships/hyperlink" TargetMode="External"></Relationship><Relationship Id="rId4395" Target="javascript:;" Type="http://schemas.openxmlformats.org/officeDocument/2006/relationships/hyperlink" TargetMode="External"></Relationship><Relationship Id="rId4396" Target="javascript:;" Type="http://schemas.openxmlformats.org/officeDocument/2006/relationships/hyperlink" TargetMode="External"></Relationship><Relationship Id="rId4397" Target="javascript:;" Type="http://schemas.openxmlformats.org/officeDocument/2006/relationships/hyperlink" TargetMode="External"></Relationship><Relationship Id="rId4398" Target="javascript:;" Type="http://schemas.openxmlformats.org/officeDocument/2006/relationships/hyperlink" TargetMode="External"></Relationship><Relationship Id="rId4399" Target="mailto:amithani@hotmail.com" Type="http://schemas.openxmlformats.org/officeDocument/2006/relationships/hyperlink" TargetMode="External"></Relationship><Relationship Id="rId4400" Target="http://www.thornlighting.co.nz" Type="http://schemas.openxmlformats.org/officeDocument/2006/relationships/hyperlink" TargetMode="External"></Relationship><Relationship Id="rId4401" Target="mailto:wirom.dev@wxs.nl" Type="http://schemas.openxmlformats.org/officeDocument/2006/relationships/hyperlink" TargetMode="External"></Relationship><Relationship Id="rId4402" Target="javascript:;" Type="http://schemas.openxmlformats.org/officeDocument/2006/relationships/hyperlink" TargetMode="External"></Relationship><Relationship Id="rId4403" Target="javascript:;" Type="http://schemas.openxmlformats.org/officeDocument/2006/relationships/hyperlink" TargetMode="External"></Relationship><Relationship Id="rId4404" Target="mailto:toeishoji@aol.com" Type="http://schemas.openxmlformats.org/officeDocument/2006/relationships/hyperlink" TargetMode="External"></Relationship><Relationship Id="rId4405" Target="mailto:chrismoreland@yahoo.com" Type="http://schemas.openxmlformats.org/officeDocument/2006/relationships/hyperlink" TargetMode="External"></Relationship><Relationship Id="rId4406" Target="javascript:;" Type="http://schemas.openxmlformats.org/officeDocument/2006/relationships/hyperlink" TargetMode="External"></Relationship><Relationship Id="rId4407" Target="mailto:compras@agricoladelhidalgo.com" Type="http://schemas.openxmlformats.org/officeDocument/2006/relationships/hyperlink" TargetMode="External"></Relationship><Relationship Id="rId4408" Target="http://www.tokyo-daiichi.co.jp" Type="http://schemas.openxmlformats.org/officeDocument/2006/relationships/hyperlink" TargetMode="External"></Relationship><Relationship Id="rId4409" Target="javascript:;" Type="http://schemas.openxmlformats.org/officeDocument/2006/relationships/hyperlink" TargetMode="External"></Relationship><Relationship Id="rId4410" Target="mailto:evasze@netvigator.com" Type="http://schemas.openxmlformats.org/officeDocument/2006/relationships/hyperlink" TargetMode="External"></Relationship><Relationship Id="rId4411" Target="mailto:cuteironware@optusnet.com.au" Type="http://schemas.openxmlformats.org/officeDocument/2006/relationships/hyperlink" TargetMode="External"></Relationship><Relationship Id="rId4412" Target="javascript:;" Type="http://schemas.openxmlformats.org/officeDocument/2006/relationships/hyperlink" TargetMode="External"></Relationship><Relationship Id="rId4413" Target="javascript:;" Type="http://schemas.openxmlformats.org/officeDocument/2006/relationships/hyperlink" TargetMode="External"></Relationship><Relationship Id="rId4414" Target="mailto:bsspl@singnet.com.sg" Type="http://schemas.openxmlformats.org/officeDocument/2006/relationships/hyperlink" TargetMode="External"></Relationship><Relationship Id="rId4415" Target="javascript:;" Type="http://schemas.openxmlformats.org/officeDocument/2006/relationships/hyperlink" TargetMode="External"></Relationship><Relationship Id="rId4416" Target="mailto:acoronel@gye.satnet.net" Type="http://schemas.openxmlformats.org/officeDocument/2006/relationships/hyperlink" TargetMode="External"></Relationship><Relationship Id="rId4417" Target="mailto:taylorsales@irco.com" Type="http://schemas.openxmlformats.org/officeDocument/2006/relationships/hyperlink" TargetMode="External"></Relationship><Relationship Id="rId4418" Target="mailto:spi1@frontiernet.net" Type="http://schemas.openxmlformats.org/officeDocument/2006/relationships/hyperlink" TargetMode="External"></Relationship><Relationship Id="rId4419" Target="javascript:;" Type="http://schemas.openxmlformats.org/officeDocument/2006/relationships/hyperlink" TargetMode="External"></Relationship><Relationship Id="rId4420" Target="mailto:hiepthuan@hcm.vnn.vn" Type="http://schemas.openxmlformats.org/officeDocument/2006/relationships/hyperlink" TargetMode="External"></Relationship><Relationship Id="rId4421" Target="javascript:;" Type="http://schemas.openxmlformats.org/officeDocument/2006/relationships/hyperlink" TargetMode="External"></Relationship><Relationship Id="rId4422" Target="javascript:;" Type="http://schemas.openxmlformats.org/officeDocument/2006/relationships/hyperlink" TargetMode="External"></Relationship><Relationship Id="rId4423" Target="mailto:renz@wanadoo.fr" Type="http://schemas.openxmlformats.org/officeDocument/2006/relationships/hyperlink" TargetMode="External"></Relationship><Relationship Id="rId4424" Target="mailto:evermerc@eml.com.hk" Type="http://schemas.openxmlformats.org/officeDocument/2006/relationships/hyperlink" TargetMode="External"></Relationship><Relationship Id="rId4425" Target="javascript:;" Type="http://schemas.openxmlformats.org/officeDocument/2006/relationships/hyperlink" TargetMode="External"></Relationship><Relationship Id="rId4426" Target="javascript:;" Type="http://schemas.openxmlformats.org/officeDocument/2006/relationships/hyperlink" TargetMode="External"></Relationship><Relationship Id="rId4427" Target="mailto:basictrust@myorange.dk" Type="http://schemas.openxmlformats.org/officeDocument/2006/relationships/hyperlink" TargetMode="External"></Relationship><Relationship Id="rId4428" Target="mailto:imagei@ozonline.com" Type="http://schemas.openxmlformats.org/officeDocument/2006/relationships/hyperlink" TargetMode="External"></Relationship><Relationship Id="rId4429" Target="javascript:;" Type="http://schemas.openxmlformats.org/officeDocument/2006/relationships/hyperlink" TargetMode="External"></Relationship><Relationship Id="rId4430" Target="mailto:dvcoltd@hotmail.com" Type="http://schemas.openxmlformats.org/officeDocument/2006/relationships/hyperlink" TargetMode="External"></Relationship><Relationship Id="rId4431" Target="javascript:;" Type="http://schemas.openxmlformats.org/officeDocument/2006/relationships/hyperlink" TargetMode="External"></Relationship><Relationship Id="rId4432" Target="javascript:;" Type="http://schemas.openxmlformats.org/officeDocument/2006/relationships/hyperlink" TargetMode="External"></Relationship><Relationship Id="rId4433" Target="mailto:gzo@kowling.com" Type="http://schemas.openxmlformats.org/officeDocument/2006/relationships/hyperlink" TargetMode="External"></Relationship><Relationship Id="rId4434" Target="http://www.europatrimmings.com" Type="http://schemas.openxmlformats.org/officeDocument/2006/relationships/hyperlink" TargetMode="External"></Relationship><Relationship Id="rId4435" Target="mailto:salah_helal@hotmail.com" Type="http://schemas.openxmlformats.org/officeDocument/2006/relationships/hyperlink" TargetMode="External"></Relationship><Relationship Id="rId4436" Target="javascript:;" Type="http://schemas.openxmlformats.org/officeDocument/2006/relationships/hyperlink" TargetMode="External"></Relationship><Relationship Id="rId4437" Target="javascript:;" Type="http://schemas.openxmlformats.org/officeDocument/2006/relationships/hyperlink" TargetMode="External"></Relationship><Relationship Id="rId4438" Target="mailto:tom_click@indalex.com" Type="http://schemas.openxmlformats.org/officeDocument/2006/relationships/hyperlink" TargetMode="External"></Relationship><Relationship Id="rId4439" Target="javascript:;" Type="http://schemas.openxmlformats.org/officeDocument/2006/relationships/hyperlink" TargetMode="External"></Relationship><Relationship Id="rId4440" Target="mailto:fraijat@hotmail.com" Type="http://schemas.openxmlformats.org/officeDocument/2006/relationships/hyperlink" TargetMode="External"></Relationship><Relationship Id="rId4441" Target="javascript:;" Type="http://schemas.openxmlformats.org/officeDocument/2006/relationships/hyperlink" TargetMode="External"></Relationship><Relationship Id="rId4442" Target="http://www.serinc.com" Type="http://schemas.openxmlformats.org/officeDocument/2006/relationships/hyperlink" TargetMode="External"></Relationship><Relationship Id="rId4443" Target="http://www.oitakyowa.co.jp" Type="http://schemas.openxmlformats.org/officeDocument/2006/relationships/hyperlink" TargetMode="External"></Relationship><Relationship Id="rId4444" Target="javascript:;" Type="http://schemas.openxmlformats.org/officeDocument/2006/relationships/hyperlink" TargetMode="External"></Relationship><Relationship Id="rId4445" Target="mailto:cutting@agemont.it" Type="http://schemas.openxmlformats.org/officeDocument/2006/relationships/hyperlink" TargetMode="External"></Relationship><Relationship Id="rId4446" Target="mailto:tecktai@pacific.net.sg" Type="http://schemas.openxmlformats.org/officeDocument/2006/relationships/hyperlink" TargetMode="External"></Relationship><Relationship Id="rId4447" Target="mailto:email@supremesteel.com" Type="http://schemas.openxmlformats.org/officeDocument/2006/relationships/hyperlink" TargetMode="External"></Relationship><Relationship Id="rId4448" Target="javascript:;" Type="http://schemas.openxmlformats.org/officeDocument/2006/relationships/hyperlink" TargetMode="External"></Relationship><Relationship Id="rId4449" Target="http://www.teacup.com" Type="http://schemas.openxmlformats.org/officeDocument/2006/relationships/hyperlink" TargetMode="External"></Relationship><Relationship Id="rId4450" Target="javascript:;" Type="http://schemas.openxmlformats.org/officeDocument/2006/relationships/hyperlink" TargetMode="External"></Relationship><Relationship Id="rId4451" Target="http://www.goldmail.net.il" Type="http://schemas.openxmlformats.org/officeDocument/2006/relationships/hyperlink" TargetMode="External"></Relationship><Relationship Id="rId4452" Target="javascript:;" Type="http://schemas.openxmlformats.org/officeDocument/2006/relationships/hyperlink" TargetMode="External"></Relationship><Relationship Id="rId4453" Target="http://www.kompernass.de" Type="http://schemas.openxmlformats.org/officeDocument/2006/relationships/hyperlink" TargetMode="External"></Relationship><Relationship Id="rId4454" Target="mailto:sales@willer.com.hk" Type="http://schemas.openxmlformats.org/officeDocument/2006/relationships/hyperlink" TargetMode="External"></Relationship><Relationship Id="rId4455" Target="http://www.jiayidq.com" Type="http://schemas.openxmlformats.org/officeDocument/2006/relationships/hyperlink" TargetMode="External"></Relationship><Relationship Id="rId4456" Target="javascript:;" Type="http://schemas.openxmlformats.org/officeDocument/2006/relationships/hyperlink" TargetMode="External"></Relationship><Relationship Id="rId4457" Target="mailto:majococorp@aol.com" Type="http://schemas.openxmlformats.org/officeDocument/2006/relationships/hyperlink" TargetMode="External"></Relationship><Relationship Id="rId4458" Target="http://www.kintree.com" Type="http://schemas.openxmlformats.org/officeDocument/2006/relationships/hyperlink" TargetMode="External"></Relationship><Relationship Id="rId4459" Target="http://www.brain.net" Type="http://schemas.openxmlformats.org/officeDocument/2006/relationships/hyperlink" TargetMode="External"></Relationship><Relationship Id="rId4460" Target="mailto:mo@ilabkinna.se" Type="http://schemas.openxmlformats.org/officeDocument/2006/relationships/hyperlink" TargetMode="External"></Relationship><Relationship Id="rId4461" Target="javascript:;" Type="http://schemas.openxmlformats.org/officeDocument/2006/relationships/hyperlink" TargetMode="External"></Relationship><Relationship Id="rId4462" Target="javascript:;" Type="http://schemas.openxmlformats.org/officeDocument/2006/relationships/hyperlink" TargetMode="External"></Relationship><Relationship Id="rId4463" Target="javascript:;" Type="http://schemas.openxmlformats.org/officeDocument/2006/relationships/hyperlink" TargetMode="External"></Relationship><Relationship Id="rId4464" Target="mailto:amelhem@wana.com.jo" Type="http://schemas.openxmlformats.org/officeDocument/2006/relationships/hyperlink" TargetMode="External"></Relationship><Relationship Id="rId4465" Target="http://www.sugarcane.org" Type="http://schemas.openxmlformats.org/officeDocument/2006/relationships/hyperlink" TargetMode="External"></Relationship><Relationship Id="rId4466" Target="javascript:;" Type="http://schemas.openxmlformats.org/officeDocument/2006/relationships/hyperlink" TargetMode="External"></Relationship><Relationship Id="rId4467" Target="mailto:james_clairol@hotmail.com" Type="http://schemas.openxmlformats.org/officeDocument/2006/relationships/hyperlink" TargetMode="External"></Relationship><Relationship Id="rId4468" Target="mailto:mahrexim@yahoo.co.in" Type="http://schemas.openxmlformats.org/officeDocument/2006/relationships/hyperlink" TargetMode="External"></Relationship><Relationship Id="rId4469" Target="javascript:;" Type="http://schemas.openxmlformats.org/officeDocument/2006/relationships/hyperlink" TargetMode="External"></Relationship><Relationship Id="rId4470" Target="javascript:;" Type="http://schemas.openxmlformats.org/officeDocument/2006/relationships/hyperlink" TargetMode="External"></Relationship><Relationship Id="rId4471" Target="mailto:scanglas@scanglas.dk" Type="http://schemas.openxmlformats.org/officeDocument/2006/relationships/hyperlink" TargetMode="External"></Relationship><Relationship Id="rId4472" Target="javascript:;" Type="http://schemas.openxmlformats.org/officeDocument/2006/relationships/hyperlink" TargetMode="External"></Relationship><Relationship Id="rId4473" Target="http://www.carlislebrass.co.uk" Type="http://schemas.openxmlformats.org/officeDocument/2006/relationships/hyperlink" TargetMode="External"></Relationship><Relationship Id="rId4474" Target="mailto:import@pinder.co.uk" Type="http://schemas.openxmlformats.org/officeDocument/2006/relationships/hyperlink" TargetMode="External"></Relationship><Relationship Id="rId4475" Target="mailto:oficina@oficina.biz.com.hk" Type="http://schemas.openxmlformats.org/officeDocument/2006/relationships/hyperlink" TargetMode="External"></Relationship><Relationship Id="rId4476" Target="mailto:fmintl@ctimail3.com" Type="http://schemas.openxmlformats.org/officeDocument/2006/relationships/hyperlink" TargetMode="External"></Relationship><Relationship Id="rId4477" Target="mailto:mirchina@mail.ru" Type="http://schemas.openxmlformats.org/officeDocument/2006/relationships/hyperlink" TargetMode="External"></Relationship><Relationship Id="rId4478" Target="mailto:biosystem@a-teleport.com" Type="http://schemas.openxmlformats.org/officeDocument/2006/relationships/hyperlink" TargetMode="External"></Relationship><Relationship Id="rId4479" Target="javascript:;" Type="http://schemas.openxmlformats.org/officeDocument/2006/relationships/hyperlink" TargetMode="External"></Relationship><Relationship Id="rId4480" Target="mailto:adv_entp@rediffmail.com" Type="http://schemas.openxmlformats.org/officeDocument/2006/relationships/hyperlink" TargetMode="External"></Relationship><Relationship Id="rId4481" Target="http://www.kwah.com" Type="http://schemas.openxmlformats.org/officeDocument/2006/relationships/hyperlink" TargetMode="External"></Relationship><Relationship Id="rId4482" Target="mailto:libro@librogroup.com" Type="http://schemas.openxmlformats.org/officeDocument/2006/relationships/hyperlink" TargetMode="External"></Relationship><Relationship Id="rId4483" Target="mailto:jbreitman@ciudad.com.ar" Type="http://schemas.openxmlformats.org/officeDocument/2006/relationships/hyperlink" TargetMode="External"></Relationship><Relationship Id="rId4484" Target="http://www.int.net.td" Type="http://schemas.openxmlformats.org/officeDocument/2006/relationships/hyperlink" TargetMode="External"></Relationship><Relationship Id="rId4485" Target="javascript:;" Type="http://schemas.openxmlformats.org/officeDocument/2006/relationships/hyperlink" TargetMode="External"></Relationship><Relationship Id="rId4486" Target="javascript:;" Type="http://schemas.openxmlformats.org/officeDocument/2006/relationships/hyperlink" TargetMode="External"></Relationship><Relationship Id="rId4487" Target="http://www.lcogoef.ie" Type="http://schemas.openxmlformats.org/officeDocument/2006/relationships/hyperlink" TargetMode="External"></Relationship><Relationship Id="rId4488" Target="mailto:tahirfo@totmail.com" Type="http://schemas.openxmlformats.org/officeDocument/2006/relationships/hyperlink" TargetMode="External"></Relationship><Relationship Id="rId4489" Target="mailto:coray@.netvigator.com" Type="http://schemas.openxmlformats.org/officeDocument/2006/relationships/hyperlink" TargetMode="External"></Relationship><Relationship Id="rId4490" Target="javascript:;" Type="http://schemas.openxmlformats.org/officeDocument/2006/relationships/hyperlink" TargetMode="External"></Relationship><Relationship Id="rId4491" Target="mailto:niza@adinet.com.uy" Type="http://schemas.openxmlformats.org/officeDocument/2006/relationships/hyperlink" TargetMode="External"></Relationship><Relationship Id="rId4492" Target="mailto:alison.lam@alibaba-inc.com" Type="http://schemas.openxmlformats.org/officeDocument/2006/relationships/hyperlink" TargetMode="External"></Relationship><Relationship Id="rId4493" Target="http://www.int.net.td" Type="http://schemas.openxmlformats.org/officeDocument/2006/relationships/hyperlink" TargetMode="External"></Relationship><Relationship Id="rId4494" Target="http://www.offofficial.com" Type="http://schemas.openxmlformats.org/officeDocument/2006/relationships/hyperlink" TargetMode="External"></Relationship><Relationship Id="rId4495" Target="javascript:;" Type="http://schemas.openxmlformats.org/officeDocument/2006/relationships/hyperlink" TargetMode="External"></Relationship><Relationship Id="rId4496" Target="mailto:db5408@ebtnet.net" Type="http://schemas.openxmlformats.org/officeDocument/2006/relationships/hyperlink" TargetMode="External"></Relationship><Relationship Id="rId4497" Target="mailto:resv99ab@student.cbs.dk" Type="http://schemas.openxmlformats.org/officeDocument/2006/relationships/hyperlink" TargetMode="External"></Relationship><Relationship Id="rId4498" Target="javascript:;" Type="http://schemas.openxmlformats.org/officeDocument/2006/relationships/hyperlink" TargetMode="External"></Relationship><Relationship Id="rId4499" Target="javascript:;" Type="http://schemas.openxmlformats.org/officeDocument/2006/relationships/hyperlink" TargetMode="External"></Relationship><Relationship Id="rId4500" Target="mailto:tony@topbrasshardware.com" Type="http://schemas.openxmlformats.org/officeDocument/2006/relationships/hyperlink" TargetMode="External"></Relationship><Relationship Id="rId4501" Target="javascript:;" Type="http://schemas.openxmlformats.org/officeDocument/2006/relationships/hyperlink" TargetMode="External"></Relationship><Relationship Id="rId4502" Target="http://www.members.tripod.lycos.co.kr" Type="http://schemas.openxmlformats.org/officeDocument/2006/relationships/hyperlink" TargetMode="External"></Relationship><Relationship Id="rId4503" Target="mailto:cad@nline.it" Type="http://schemas.openxmlformats.org/officeDocument/2006/relationships/hyperlink" TargetMode="External"></Relationship><Relationship Id="rId4504" Target="javascript:;" Type="http://schemas.openxmlformats.org/officeDocument/2006/relationships/hyperlink" TargetMode="External"></Relationship><Relationship Id="rId4505" Target="javascript:;" Type="http://schemas.openxmlformats.org/officeDocument/2006/relationships/hyperlink" TargetMode="External"></Relationship><Relationship Id="rId4506" Target="http://www.fibro.cl" Type="http://schemas.openxmlformats.org/officeDocument/2006/relationships/hyperlink" TargetMode="External"></Relationship><Relationship Id="rId4507" Target="javascript:;" Type="http://schemas.openxmlformats.org/officeDocument/2006/relationships/hyperlink" TargetMode="External"></Relationship><Relationship Id="rId4508" Target="javascript:;" Type="http://schemas.openxmlformats.org/officeDocument/2006/relationships/hyperlink" TargetMode="External"></Relationship><Relationship Id="rId4509" Target="javascript:;" Type="http://schemas.openxmlformats.org/officeDocument/2006/relationships/hyperlink" TargetMode="External"></Relationship><Relationship Id="rId4510" Target="mailto:m.vilallonga@hellades.com" Type="http://schemas.openxmlformats.org/officeDocument/2006/relationships/hyperlink" TargetMode="External"></Relationship><Relationship Id="rId4511" Target="javascript:;" Type="http://schemas.openxmlformats.org/officeDocument/2006/relationships/hyperlink" TargetMode="External"></Relationship><Relationship Id="rId4512" Target="javascript:;" Type="http://schemas.openxmlformats.org/officeDocument/2006/relationships/hyperlink" TargetMode="External"></Relationship><Relationship Id="rId4513" Target="mailto:satec@cs.com.uy" Type="http://schemas.openxmlformats.org/officeDocument/2006/relationships/hyperlink" TargetMode="External"></Relationship><Relationship Id="rId4514" Target="javascript:;" Type="http://schemas.openxmlformats.org/officeDocument/2006/relationships/hyperlink" TargetMode="External"></Relationship><Relationship Id="rId4515" Target="javascript:;" Type="http://schemas.openxmlformats.org/officeDocument/2006/relationships/hyperlink" TargetMode="External"></Relationship><Relationship Id="rId4516" Target="http://www.click4u.co.uk" Type="http://schemas.openxmlformats.org/officeDocument/2006/relationships/hyperlink" TargetMode="External"></Relationship><Relationship Id="rId4517" Target="javascript:;" Type="http://schemas.openxmlformats.org/officeDocument/2006/relationships/hyperlink" TargetMode="External"></Relationship><Relationship Id="rId4518" Target="javascript:;" Type="http://schemas.openxmlformats.org/officeDocument/2006/relationships/hyperlink" TargetMode="External"></Relationship><Relationship Id="rId4519" Target="javascript:;" Type="http://schemas.openxmlformats.org/officeDocument/2006/relationships/hyperlink" TargetMode="External"></Relationship><Relationship Id="rId4520" Target="http://www.royalselangor.com" Type="http://schemas.openxmlformats.org/officeDocument/2006/relationships/hyperlink" TargetMode="External"></Relationship><Relationship Id="rId4521" Target="mailto:rl@h.ittrading.com" Type="http://schemas.openxmlformats.org/officeDocument/2006/relationships/hyperlink" TargetMode="External"></Relationship><Relationship Id="rId4522" Target="javascript:;" Type="http://schemas.openxmlformats.org/officeDocument/2006/relationships/hyperlink" TargetMode="External"></Relationship><Relationship Id="rId4523" Target="mailto:ajm@emailaccount.com" Type="http://schemas.openxmlformats.org/officeDocument/2006/relationships/hyperlink" TargetMode="External"></Relationship><Relationship Id="rId4524" Target="mailto:alif@worldnet.fr" Type="http://schemas.openxmlformats.org/officeDocument/2006/relationships/hyperlink" TargetMode="External"></Relationship><Relationship Id="rId4525" Target="http://www.cyberspace.net.ng" Type="http://schemas.openxmlformats.org/officeDocument/2006/relationships/hyperlink" TargetMode="External"></Relationship><Relationship Id="rId4526" Target="http://www.ptco.com" Type="http://schemas.openxmlformats.org/officeDocument/2006/relationships/hyperlink" TargetMode="External"></Relationship><Relationship Id="rId4527" Target="mailto:amefa@amefa.co.uk" Type="http://schemas.openxmlformats.org/officeDocument/2006/relationships/hyperlink" TargetMode="External"></Relationship><Relationship Id="rId4528" Target="mailto:steel555@mail.sy" Type="http://schemas.openxmlformats.org/officeDocument/2006/relationships/hyperlink" TargetMode="External"></Relationship><Relationship Id="rId4529" Target="javascript:;" Type="http://schemas.openxmlformats.org/officeDocument/2006/relationships/hyperlink" TargetMode="External"></Relationship><Relationship Id="rId4530" Target="http://www.isakssongruppen.se" Type="http://schemas.openxmlformats.org/officeDocument/2006/relationships/hyperlink" TargetMode="External"></Relationship><Relationship Id="rId4531" Target="http://www.depoelgromimgem.nl" Type="http://schemas.openxmlformats.org/officeDocument/2006/relationships/hyperlink" TargetMode="External"></Relationship><Relationship Id="rId4532" Target="javascript:;" Type="http://schemas.openxmlformats.org/officeDocument/2006/relationships/hyperlink" TargetMode="External"></Relationship><Relationship Id="rId4533" Target="mailto:rajvi1@vsnl.com" Type="http://schemas.openxmlformats.org/officeDocument/2006/relationships/hyperlink" TargetMode="External"></Relationship><Relationship Id="rId4534" Target="http://www.isakssongruppen.se" Type="http://schemas.openxmlformats.org/officeDocument/2006/relationships/hyperlink" TargetMode="External"></Relationship><Relationship Id="rId4535" Target="javascript:;" Type="http://schemas.openxmlformats.org/officeDocument/2006/relationships/hyperlink" TargetMode="External"></Relationship><Relationship Id="rId4536" Target="http://www.domestic.com.cy" Type="http://schemas.openxmlformats.org/officeDocument/2006/relationships/hyperlink" TargetMode="External"></Relationship><Relationship Id="rId4537" Target="http://www.paramount.com.ph" Type="http://schemas.openxmlformats.org/officeDocument/2006/relationships/hyperlink" TargetMode="External"></Relationship><Relationship Id="rId4538" Target="mailto:info@seidel.de" Type="http://schemas.openxmlformats.org/officeDocument/2006/relationships/hyperlink" TargetMode="External"></Relationship><Relationship Id="rId4539" Target="http://www.siemens.fi" Type="http://schemas.openxmlformats.org/officeDocument/2006/relationships/hyperlink" TargetMode="External"></Relationship><Relationship Id="rId4540" Target="javascript:;" Type="http://schemas.openxmlformats.org/officeDocument/2006/relationships/hyperlink" TargetMode="External"></Relationship><Relationship Id="rId4541" Target="mailto:artalent@biznetvigator.com" Type="http://schemas.openxmlformats.org/officeDocument/2006/relationships/hyperlink" TargetMode="External"></Relationship><Relationship Id="rId4542" Target="javascript:;" Type="http://schemas.openxmlformats.org/officeDocument/2006/relationships/hyperlink" TargetMode="External"></Relationship><Relationship Id="rId4543" Target="mailto:aliozer@burakperde.com" Type="http://schemas.openxmlformats.org/officeDocument/2006/relationships/hyperlink" TargetMode="External"></Relationship><Relationship Id="rId4544" Target="http://www.norrona-vm.no" Type="http://schemas.openxmlformats.org/officeDocument/2006/relationships/hyperlink" TargetMode="External"></Relationship><Relationship Id="rId4545" Target="http://www.byco.com.br" Type="http://schemas.openxmlformats.org/officeDocument/2006/relationships/hyperlink" TargetMode="External"></Relationship><Relationship Id="rId4546" Target="http://www.showertek.com" Type="http://schemas.openxmlformats.org/officeDocument/2006/relationships/hyperlink" TargetMode="External"></Relationship><Relationship Id="rId4547" Target="http://www.gersoncompany.com" Type="http://schemas.openxmlformats.org/officeDocument/2006/relationships/hyperlink" TargetMode="External"></Relationship><Relationship Id="rId4548" Target="javascript:;" Type="http://schemas.openxmlformats.org/officeDocument/2006/relationships/hyperlink" TargetMode="External"></Relationship><Relationship Id="rId4549" Target="mailto:cemejia@guate.net" Type="http://schemas.openxmlformats.org/officeDocument/2006/relationships/hyperlink" TargetMode="External"></Relationship><Relationship Id="rId4550" Target="http://www.ebertoysab.se" Type="http://schemas.openxmlformats.org/officeDocument/2006/relationships/hyperlink" TargetMode="External"></Relationship><Relationship Id="rId4551" Target="javascript:;" Type="http://schemas.openxmlformats.org/officeDocument/2006/relationships/hyperlink" TargetMode="External"></Relationship><Relationship Id="rId4552" Target="mailto:altindo@dnet.net.id" Type="http://schemas.openxmlformats.org/officeDocument/2006/relationships/hyperlink" TargetMode="External"></Relationship><Relationship Id="rId4553" Target="javascript:;" Type="http://schemas.openxmlformats.org/officeDocument/2006/relationships/hyperlink" TargetMode="External"></Relationship><Relationship Id="rId4554" Target="javascript:;" Type="http://schemas.openxmlformats.org/officeDocument/2006/relationships/hyperlink" TargetMode="External"></Relationship><Relationship Id="rId4555" Target="javascript:;" Type="http://schemas.openxmlformats.org/officeDocument/2006/relationships/hyperlink" TargetMode="External"></Relationship><Relationship Id="rId4556" Target="javascript:;" Type="http://schemas.openxmlformats.org/officeDocument/2006/relationships/hyperlink" TargetMode="External"></Relationship><Relationship Id="rId4557" Target="mailto:info@sahkotaso.fi" Type="http://schemas.openxmlformats.org/officeDocument/2006/relationships/hyperlink" TargetMode="External"></Relationship><Relationship Id="rId4558" Target="mailto:basuracorreo@hotmail.com" Type="http://schemas.openxmlformats.org/officeDocument/2006/relationships/hyperlink" TargetMode="External"></Relationship><Relationship Id="rId4559" Target="mailto:adeline@sonali.com.my" Type="http://schemas.openxmlformats.org/officeDocument/2006/relationships/hyperlink" TargetMode="External"></Relationship><Relationship Id="rId4560" Target="mailto:gordon@primescapeproducts.com" Type="http://schemas.openxmlformats.org/officeDocument/2006/relationships/hyperlink" TargetMode="External"></Relationship><Relationship Id="rId4561" Target="http://www.bigfoot.com" Type="http://schemas.openxmlformats.org/officeDocument/2006/relationships/hyperlink" TargetMode="External"></Relationship><Relationship Id="rId4562" Target="javascript:;" Type="http://schemas.openxmlformats.org/officeDocument/2006/relationships/hyperlink" TargetMode="External"></Relationship><Relationship Id="rId4563" Target="http://www.aotoprint.or.jp" Type="http://schemas.openxmlformats.org/officeDocument/2006/relationships/hyperlink" TargetMode="External"></Relationship><Relationship Id="rId4564" Target="http://www.berteloot.be" Type="http://schemas.openxmlformats.org/officeDocument/2006/relationships/hyperlink" TargetMode="External"></Relationship><Relationship Id="rId4565" Target="http://www.porcelanasmataro.com" Type="http://schemas.openxmlformats.org/officeDocument/2006/relationships/hyperlink" TargetMode="External"></Relationship><Relationship Id="rId4566" Target="javascript:;" Type="http://schemas.openxmlformats.org/officeDocument/2006/relationships/hyperlink" TargetMode="External"></Relationship><Relationship Id="rId4567" Target="mailto:dinnersupply@yahoo.com" Type="http://schemas.openxmlformats.org/officeDocument/2006/relationships/hyperlink" TargetMode="External"></Relationship><Relationship Id="rId4568" Target="javascript:;" Type="http://schemas.openxmlformats.org/officeDocument/2006/relationships/hyperlink" TargetMode="External"></Relationship><Relationship Id="rId4569" Target="mailto:yy8681@yahoo.com" Type="http://schemas.openxmlformats.org/officeDocument/2006/relationships/hyperlink" TargetMode="External"></Relationship><Relationship Id="rId4570" Target="javascript:;" Type="http://schemas.openxmlformats.org/officeDocument/2006/relationships/hyperlink" TargetMode="External"></Relationship><Relationship Id="rId4571" Target="javascript:;" Type="http://schemas.openxmlformats.org/officeDocument/2006/relationships/hyperlink" TargetMode="External"></Relationship><Relationship Id="rId4572" Target="http://www.dura.com" Type="http://schemas.openxmlformats.org/officeDocument/2006/relationships/hyperlink" TargetMode="External"></Relationship><Relationship Id="rId4573" Target="http://www.amwaylive.com" Type="http://schemas.openxmlformats.org/officeDocument/2006/relationships/hyperlink" TargetMode="External"></Relationship><Relationship Id="rId4574" Target="javascript:;" Type="http://schemas.openxmlformats.org/officeDocument/2006/relationships/hyperlink" TargetMode="External"></Relationship><Relationship Id="rId4575" Target="mailto:amritkitchenplast@hotmail.com" Type="http://schemas.openxmlformats.org/officeDocument/2006/relationships/hyperlink" TargetMode="External"></Relationship><Relationship Id="rId4576" Target="http://www.ktnet.co.kr" Type="http://schemas.openxmlformats.org/officeDocument/2006/relationships/hyperlink" TargetMode="External"></Relationship><Relationship Id="rId4577" Target="mailto:stl.compo@inc.it" Type="http://schemas.openxmlformats.org/officeDocument/2006/relationships/hyperlink" TargetMode="External"></Relationship><Relationship Id="rId4578" Target="javascript:;" Type="http://schemas.openxmlformats.org/officeDocument/2006/relationships/hyperlink" TargetMode="External"></Relationship><Relationship Id="rId4579" Target="mailto:alsmaym@hotmail.com" Type="http://schemas.openxmlformats.org/officeDocument/2006/relationships/hyperlink" TargetMode="External"></Relationship><Relationship Id="rId4580" Target="javascript:;" Type="http://schemas.openxmlformats.org/officeDocument/2006/relationships/hyperlink" TargetMode="External"></Relationship><Relationship Id="rId4581" Target="http://www.singnet.sg" Type="http://schemas.openxmlformats.org/officeDocument/2006/relationships/hyperlink" TargetMode="External"></Relationship><Relationship Id="rId4582" Target="javascript:;" Type="http://schemas.openxmlformats.org/officeDocument/2006/relationships/hyperlink" TargetMode="External"></Relationship><Relationship Id="rId4583" Target="javascript:;" Type="http://schemas.openxmlformats.org/officeDocument/2006/relationships/hyperlink" TargetMode="External"></Relationship><Relationship Id="rId4584" Target="mailto:christine.lai@toysrus.com" Type="http://schemas.openxmlformats.org/officeDocument/2006/relationships/hyperlink" TargetMode="External"></Relationship><Relationship Id="rId4585" Target="http://www.shandiztrading.com" Type="http://schemas.openxmlformats.org/officeDocument/2006/relationships/hyperlink" TargetMode="External"></Relationship><Relationship Id="rId4586" Target="http://www.sambocorp.com" Type="http://schemas.openxmlformats.org/officeDocument/2006/relationships/hyperlink" TargetMode="External"></Relationship><Relationship Id="rId4587" Target="javascript:;" Type="http://schemas.openxmlformats.org/officeDocument/2006/relationships/hyperlink" TargetMode="External"></Relationship><Relationship Id="rId4588" Target="mailto:tarif_awa@37.com" Type="http://schemas.openxmlformats.org/officeDocument/2006/relationships/hyperlink" TargetMode="External"></Relationship><Relationship Id="rId4589" Target="http://www.fullmax.usa" Type="http://schemas.openxmlformats.org/officeDocument/2006/relationships/hyperlink" TargetMode="External"></Relationship><Relationship Id="rId4590" Target="javascript:;" Type="http://schemas.openxmlformats.org/officeDocument/2006/relationships/hyperlink" TargetMode="External"></Relationship><Relationship Id="rId4591" Target="mailto:riolitane@hotmail.com" Type="http://schemas.openxmlformats.org/officeDocument/2006/relationships/hyperlink" TargetMode="External"></Relationship><Relationship Id="rId4592" Target="javascript:;" Type="http://schemas.openxmlformats.org/officeDocument/2006/relationships/hyperlink" TargetMode="External"></Relationship><Relationship Id="rId4593" Target="javascript:;" Type="http://schemas.openxmlformats.org/officeDocument/2006/relationships/hyperlink" TargetMode="External"></Relationship><Relationship Id="rId4594" Target="mailto:grace@hillcarehk.com" Type="http://schemas.openxmlformats.org/officeDocument/2006/relationships/hyperlink" TargetMode="External"></Relationship><Relationship Id="rId4595" Target="mailto:.automode@streamyx.com" Type="http://schemas.openxmlformats.org/officeDocument/2006/relationships/hyperlink" TargetMode="External"></Relationship><Relationship Id="rId4596" Target="mailto:atimport@arrakis.es" Type="http://schemas.openxmlformats.org/officeDocument/2006/relationships/hyperlink" TargetMode="External"></Relationship><Relationship Id="rId4597" Target="javascript:;" Type="http://schemas.openxmlformats.org/officeDocument/2006/relationships/hyperlink" TargetMode="External"></Relationship><Relationship Id="rId4598" Target="mailto:klir@netvision.net" Type="http://schemas.openxmlformats.org/officeDocument/2006/relationships/hyperlink" TargetMode="External"></Relationship><Relationship Id="rId4599" Target="javascript:;" Type="http://schemas.openxmlformats.org/officeDocument/2006/relationships/hyperlink" TargetMode="External"></Relationship><Relationship Id="rId4600" Target="mailto:ferrocentro@ferrocentro.com" Type="http://schemas.openxmlformats.org/officeDocument/2006/relationships/hyperlink" TargetMode="External"></Relationship><Relationship Id="rId4601" Target="http://www.square-automation.net" Type="http://schemas.openxmlformats.org/officeDocument/2006/relationships/hyperlink" TargetMode="External"></Relationship><Relationship Id="rId4602" Target="javascript:;" Type="http://schemas.openxmlformats.org/officeDocument/2006/relationships/hyperlink" TargetMode="External"></Relationship><Relationship Id="rId4603" Target="http://www.spectorg.co.il" Type="http://schemas.openxmlformats.org/officeDocument/2006/relationships/hyperlink" TargetMode="External"></Relationship><Relationship Id="rId4604" Target="javascript:;" Type="http://schemas.openxmlformats.org/officeDocument/2006/relationships/hyperlink" TargetMode="External"></Relationship><Relationship Id="rId4605" Target="javascript:;" Type="http://schemas.openxmlformats.org/officeDocument/2006/relationships/hyperlink" TargetMode="External"></Relationship><Relationship Id="rId4606" Target="javascript:;" Type="http://schemas.openxmlformats.org/officeDocument/2006/relationships/hyperlink" TargetMode="External"></Relationship><Relationship Id="rId4607" Target="mailto:namyune@hotmail.com" Type="http://schemas.openxmlformats.org/officeDocument/2006/relationships/hyperlink" TargetMode="External"></Relationship><Relationship Id="rId4608" Target="mailto:vinoadgupta@rediffmail.com" Type="http://schemas.openxmlformats.org/officeDocument/2006/relationships/hyperlink" TargetMode="External"></Relationship><Relationship Id="rId4609" Target="mailto:mamayr@tin.it" Type="http://schemas.openxmlformats.org/officeDocument/2006/relationships/hyperlink" TargetMode="External"></Relationship><Relationship Id="rId4610" Target="javascript:;" Type="http://schemas.openxmlformats.org/officeDocument/2006/relationships/hyperlink" TargetMode="External"></Relationship><Relationship Id="rId4611" Target="mailto:info@tepol.com.mx" Type="http://schemas.openxmlformats.org/officeDocument/2006/relationships/hyperlink" TargetMode="External"></Relationship><Relationship Id="rId4612" Target="javascript:;" Type="http://schemas.openxmlformats.org/officeDocument/2006/relationships/hyperlink" TargetMode="External"></Relationship><Relationship Id="rId4613" Target="mailto:stl.compo@inc.it" Type="http://schemas.openxmlformats.org/officeDocument/2006/relationships/hyperlink" TargetMode="External"></Relationship><Relationship Id="rId4614" Target="javascript:;" Type="http://schemas.openxmlformats.org/officeDocument/2006/relationships/hyperlink" TargetMode="External"></Relationship><Relationship Id="rId4615" Target="http://www.sun-new.com" Type="http://schemas.openxmlformats.org/officeDocument/2006/relationships/hyperlink" TargetMode="External"></Relationship><Relationship Id="rId4616" Target="javascript:;" Type="http://schemas.openxmlformats.org/officeDocument/2006/relationships/hyperlink" TargetMode="External"></Relationship><Relationship Id="rId4617" Target="http://www.fox.taipei.com" Type="http://schemas.openxmlformats.org/officeDocument/2006/relationships/hyperlink" TargetMode="External"></Relationship><Relationship Id="rId4618" Target="javascript:;" Type="http://schemas.openxmlformats.org/officeDocument/2006/relationships/hyperlink" TargetMode="External"></Relationship><Relationship Id="rId4619" Target="http://www.dial.bleane.com" Type="http://schemas.openxmlformats.org/officeDocument/2006/relationships/hyperlink" TargetMode="External"></Relationship><Relationship Id="rId4620" Target="mailto:info@mepal.nl" Type="http://schemas.openxmlformats.org/officeDocument/2006/relationships/hyperlink" TargetMode="External"></Relationship><Relationship Id="rId4621" Target="http://www.caetla.biz.com.hk" Type="http://schemas.openxmlformats.org/officeDocument/2006/relationships/hyperlink" TargetMode="External"></Relationship><Relationship Id="rId4622" Target="javascript:;" Type="http://schemas.openxmlformats.org/officeDocument/2006/relationships/hyperlink" TargetMode="External"></Relationship><Relationship Id="rId4623" Target="javascript:;" Type="http://schemas.openxmlformats.org/officeDocument/2006/relationships/hyperlink" TargetMode="External"></Relationship><Relationship Id="rId4624" Target="javascript:;" Type="http://schemas.openxmlformats.org/officeDocument/2006/relationships/hyperlink" TargetMode="External"></Relationship><Relationship Id="rId4625" Target="mailto:alayoon518@hanmail.net" Type="http://schemas.openxmlformats.org/officeDocument/2006/relationships/hyperlink" TargetMode="External"></Relationship><Relationship Id="rId4626" Target="http://www.finessefurnishings.com" Type="http://schemas.openxmlformats.org/officeDocument/2006/relationships/hyperlink" TargetMode="External"></Relationship><Relationship Id="rId4627" Target="javascript:;" Type="http://schemas.openxmlformats.org/officeDocument/2006/relationships/hyperlink" TargetMode="External"></Relationship><Relationship Id="rId4628" Target="mailto:alde@aldeuk.force9.co.uk" Type="http://schemas.openxmlformats.org/officeDocument/2006/relationships/hyperlink" TargetMode="External"></Relationship><Relationship Id="rId4629" Target="http://www.rad.net.id" Type="http://schemas.openxmlformats.org/officeDocument/2006/relationships/hyperlink" TargetMode="External"></Relationship><Relationship Id="rId4630" Target="http://www.norpro.com" Type="http://schemas.openxmlformats.org/officeDocument/2006/relationships/hyperlink" TargetMode="External"></Relationship><Relationship Id="rId4631" Target="javascript:;" Type="http://schemas.openxmlformats.org/officeDocument/2006/relationships/hyperlink" TargetMode="External"></Relationship><Relationship Id="rId4632" Target="javascript:;" Type="http://schemas.openxmlformats.org/officeDocument/2006/relationships/hyperlink" TargetMode="External"></Relationship><Relationship Id="rId4633" Target="javascript:;" Type="http://schemas.openxmlformats.org/officeDocument/2006/relationships/hyperlink" TargetMode="External"></Relationship><Relationship Id="rId4634" Target="javascript:;" Type="http://schemas.openxmlformats.org/officeDocument/2006/relationships/hyperlink" TargetMode="External"></Relationship><Relationship Id="rId4635" Target="mailto:orion@rancal.co" Type="http://schemas.openxmlformats.org/officeDocument/2006/relationships/hyperlink" TargetMode="External"></Relationship><Relationship Id="rId4636" Target="mailto:jamisongreen@btinternet.com" Type="http://schemas.openxmlformats.org/officeDocument/2006/relationships/hyperlink" TargetMode="External"></Relationship><Relationship Id="rId4637" Target="javascript:;" Type="http://schemas.openxmlformats.org/officeDocument/2006/relationships/hyperlink" TargetMode="External"></Relationship><Relationship Id="rId4638" Target="http://www.dynatec.no" Type="http://schemas.openxmlformats.org/officeDocument/2006/relationships/hyperlink" TargetMode="External"></Relationship><Relationship Id="rId4639" Target="http://www.goodcome.com.hk" Type="http://schemas.openxmlformats.org/officeDocument/2006/relationships/hyperlink" TargetMode="External"></Relationship><Relationship Id="rId4640" Target="http://www.harmsmarcus.com" Type="http://schemas.openxmlformats.org/officeDocument/2006/relationships/hyperlink" TargetMode="External"></Relationship><Relationship Id="rId4641" Target="javascript:;" Type="http://schemas.openxmlformats.org/officeDocument/2006/relationships/hyperlink" TargetMode="External"></Relationship><Relationship Id="rId4642" Target="http://www.woo-ri.com" Type="http://schemas.openxmlformats.org/officeDocument/2006/relationships/hyperlink" TargetMode="External"></Relationship><Relationship Id="rId4643" Target="http://www.chinawindow.com.tw" Type="http://schemas.openxmlformats.org/officeDocument/2006/relationships/hyperlink" TargetMode="External"></Relationship><Relationship Id="rId4644" Target="http://www.shrishakun.com" Type="http://schemas.openxmlformats.org/officeDocument/2006/relationships/hyperlink" TargetMode="External"></Relationship><Relationship Id="rId4645" Target="mailto:caseyw@asw.com.hk" Type="http://schemas.openxmlformats.org/officeDocument/2006/relationships/hyperlink" TargetMode="External"></Relationship><Relationship Id="rId4646" Target="mailto:mark@tropico.us" Type="http://schemas.openxmlformats.org/officeDocument/2006/relationships/hyperlink" TargetMode="External"></Relationship><Relationship Id="rId4647" Target="javascript:;" Type="http://schemas.openxmlformats.org/officeDocument/2006/relationships/hyperlink" TargetMode="External"></Relationship><Relationship Id="rId4648" Target="mailto:aec06065@nifty.ne.jp" Type="http://schemas.openxmlformats.org/officeDocument/2006/relationships/hyperlink" TargetMode="External"></Relationship><Relationship Id="rId4649" Target="javascript:;" Type="http://schemas.openxmlformats.org/officeDocument/2006/relationships/hyperlink" TargetMode="External"></Relationship><Relationship Id="rId4650" Target="http://www.theobros.gr" Type="http://schemas.openxmlformats.org/officeDocument/2006/relationships/hyperlink" TargetMode="External"></Relationship><Relationship Id="rId4651" Target="javascript:;" Type="http://schemas.openxmlformats.org/officeDocument/2006/relationships/hyperlink" TargetMode="External"></Relationship><Relationship Id="rId4652" Target="javascript:;" Type="http://schemas.openxmlformats.org/officeDocument/2006/relationships/hyperlink" TargetMode="External"></Relationship><Relationship Id="rId4653" Target="http://www.arnottdist.com" Type="http://schemas.openxmlformats.org/officeDocument/2006/relationships/hyperlink" TargetMode="External"></Relationship><Relationship Id="rId4654" Target="javascript:;" Type="http://schemas.openxmlformats.org/officeDocument/2006/relationships/hyperlink" TargetMode="External"></Relationship><Relationship Id="rId4655" Target="javascript:;" Type="http://schemas.openxmlformats.org/officeDocument/2006/relationships/hyperlink" TargetMode="External"></Relationship><Relationship Id="rId4656" Target="mailto:hong@aromaco.com" Type="http://schemas.openxmlformats.org/officeDocument/2006/relationships/hyperlink" TargetMode="External"></Relationship><Relationship Id="rId4657" Target="javascript:;" Type="http://schemas.openxmlformats.org/officeDocument/2006/relationships/hyperlink" TargetMode="External"></Relationship><Relationship Id="rId4658" Target="http://www.shakirscollection.com" Type="http://schemas.openxmlformats.org/officeDocument/2006/relationships/hyperlink" TargetMode="External"></Relationship><Relationship Id="rId4659" Target="http://www.nikomgroup.com" Type="http://schemas.openxmlformats.org/officeDocument/2006/relationships/hyperlink" TargetMode="External"></Relationship><Relationship Id="rId4660" Target="mailto:bjones@saltonusa.com" Type="http://schemas.openxmlformats.org/officeDocument/2006/relationships/hyperlink" TargetMode="External"></Relationship><Relationship Id="rId4661" Target="http://www.varimixer.com" Type="http://schemas.openxmlformats.org/officeDocument/2006/relationships/hyperlink" TargetMode="External"></Relationship><Relationship Id="rId4662" Target="javascript:;" Type="http://schemas.openxmlformats.org/officeDocument/2006/relationships/hyperlink" TargetMode="External"></Relationship><Relationship Id="rId4663" Target="http://www.nourinternational.net" Type="http://schemas.openxmlformats.org/officeDocument/2006/relationships/hyperlink" TargetMode="External"></Relationship><Relationship Id="rId4664" Target="mailto:gemingems@sina.com" Type="http://schemas.openxmlformats.org/officeDocument/2006/relationships/hyperlink" TargetMode="External"></Relationship><Relationship Id="rId4665" Target="mailto:marypb2003@aol.com" Type="http://schemas.openxmlformats.org/officeDocument/2006/relationships/hyperlink" TargetMode="External"></Relationship><Relationship Id="rId4666" Target="mailto:chelsea7@qa2.so-net.ne.jp" Type="http://schemas.openxmlformats.org/officeDocument/2006/relationships/hyperlink" TargetMode="External"></Relationship><Relationship Id="rId4667" Target="mailto:zhao_michael@hotmail.com" Type="http://schemas.openxmlformats.org/officeDocument/2006/relationships/hyperlink" TargetMode="External"></Relationship><Relationship Id="rId4668" Target="javascript:;" Type="http://schemas.openxmlformats.org/officeDocument/2006/relationships/hyperlink" TargetMode="External"></Relationship><Relationship Id="rId4669" Target="javascript:;" Type="http://schemas.openxmlformats.org/officeDocument/2006/relationships/hyperlink" TargetMode="External"></Relationship><Relationship Id="rId4670" Target="mailto:jinxiang@msn.com" Type="http://schemas.openxmlformats.org/officeDocument/2006/relationships/hyperlink" TargetMode="External"></Relationship><Relationship Id="rId4671" Target="javascript:;" Type="http://schemas.openxmlformats.org/officeDocument/2006/relationships/hyperlink" TargetMode="External"></Relationship><Relationship Id="rId4672" Target="http://www.toysrus.com" Type="http://schemas.openxmlformats.org/officeDocument/2006/relationships/hyperlink" TargetMode="External"></Relationship><Relationship Id="rId4673" Target="mailto:info@afefalcon.com" Type="http://schemas.openxmlformats.org/officeDocument/2006/relationships/hyperlink" TargetMode="External"></Relationship><Relationship Id="rId4674" Target="http://www.dragonfire.net" Type="http://schemas.openxmlformats.org/officeDocument/2006/relationships/hyperlink" TargetMode="External"></Relationship><Relationship Id="rId4675" Target="javascript:;" Type="http://schemas.openxmlformats.org/officeDocument/2006/relationships/hyperlink" TargetMode="External"></Relationship><Relationship Id="rId4676" Target="mailto:marketing@entrading.com" Type="http://schemas.openxmlformats.org/officeDocument/2006/relationships/hyperlink" TargetMode="External"></Relationship><Relationship Id="rId4677" Target="mailto:.fredtj8@cbn.net.id" Type="http://schemas.openxmlformats.org/officeDocument/2006/relationships/hyperlink" TargetMode="External"></Relationship><Relationship Id="rId4678" Target="http://www.alcologistics.com" Type="http://schemas.openxmlformats.org/officeDocument/2006/relationships/hyperlink" TargetMode="External"></Relationship><Relationship Id="rId4679" Target="javascript:;" Type="http://schemas.openxmlformats.org/officeDocument/2006/relationships/hyperlink" TargetMode="External"></Relationship><Relationship Id="rId4680" Target="http://www.vnn.vn" Type="http://schemas.openxmlformats.org/officeDocument/2006/relationships/hyperlink" TargetMode="External"></Relationship><Relationship Id="rId4681" Target="http://www.citycentre.com.kw" Type="http://schemas.openxmlformats.org/officeDocument/2006/relationships/hyperlink" TargetMode="External"></Relationship><Relationship Id="rId4682" Target="http://www.h.ittrading.com" Type="http://schemas.openxmlformats.org/officeDocument/2006/relationships/hyperlink" TargetMode="External"></Relationship><Relationship Id="rId4683" Target="mailto:james_clairol@hotmail.com" Type="http://schemas.openxmlformats.org/officeDocument/2006/relationships/hyperlink" TargetMode="External"></Relationship><Relationship Id="rId4684" Target="mailto:ittc2001@korea.com" Type="http://schemas.openxmlformats.org/officeDocument/2006/relationships/hyperlink" TargetMode="External"></Relationship><Relationship Id="rId4685" Target="javascript:;" Type="http://schemas.openxmlformats.org/officeDocument/2006/relationships/hyperlink" TargetMode="External"></Relationship><Relationship Id="rId4686" Target="javascript:;" Type="http://schemas.openxmlformats.org/officeDocument/2006/relationships/hyperlink" TargetMode="External"></Relationship><Relationship Id="rId4687" Target="mailto:mrfok@netvigator.com" Type="http://schemas.openxmlformats.org/officeDocument/2006/relationships/hyperlink" TargetMode="External"></Relationship><Relationship Id="rId4688" Target="javascript:;" Type="http://schemas.openxmlformats.org/officeDocument/2006/relationships/hyperlink" TargetMode="External"></Relationship><Relationship Id="rId4689" Target="javascript:;" Type="http://schemas.openxmlformats.org/officeDocument/2006/relationships/hyperlink" TargetMode="External"></Relationship><Relationship Id="rId4690" Target="http://www.inka-impex.si" Type="http://schemas.openxmlformats.org/officeDocument/2006/relationships/hyperlink" TargetMode="External"></Relationship><Relationship Id="rId4691" Target="mailto:govindexp71_cal@yahoo.com" Type="http://schemas.openxmlformats.org/officeDocument/2006/relationships/hyperlink" TargetMode="External"></Relationship><Relationship Id="rId4692" Target="javascript:;" Type="http://schemas.openxmlformats.org/officeDocument/2006/relationships/hyperlink" TargetMode="External"></Relationship><Relationship Id="rId4693" Target="mailto:sfsbelgium@stanleyworks.com" Type="http://schemas.openxmlformats.org/officeDocument/2006/relationships/hyperlink" TargetMode="External"></Relationship><Relationship Id="rId4694" Target="http://www.consiva.dk" Type="http://schemas.openxmlformats.org/officeDocument/2006/relationships/hyperlink" TargetMode="External"></Relationship><Relationship Id="rId4695" Target="javascript:;" Type="http://schemas.openxmlformats.org/officeDocument/2006/relationships/hyperlink" TargetMode="External"></Relationship><Relationship Id="rId4696" Target="javascript:;" Type="http://schemas.openxmlformats.org/officeDocument/2006/relationships/hyperlink" TargetMode="External"></Relationship><Relationship Id="rId4697" Target="javascript:;" Type="http://schemas.openxmlformats.org/officeDocument/2006/relationships/hyperlink" TargetMode="External"></Relationship><Relationship Id="rId4698" Target="javascript:;" Type="http://schemas.openxmlformats.org/officeDocument/2006/relationships/hyperlink" TargetMode="External"></Relationship><Relationship Id="rId4699" Target="javascript:;" Type="http://schemas.openxmlformats.org/officeDocument/2006/relationships/hyperlink" TargetMode="External"></Relationship><Relationship Id="rId4700" Target="javascript:;" Type="http://schemas.openxmlformats.org/officeDocument/2006/relationships/hyperlink" TargetMode="External"></Relationship><Relationship Id="rId4701" Target="javascript:;" Type="http://schemas.openxmlformats.org/officeDocument/2006/relationships/hyperlink" TargetMode="External"></Relationship><Relationship Id="rId4702" Target="mailto:.itc@.itckwt.com" Type="http://schemas.openxmlformats.org/officeDocument/2006/relationships/hyperlink" TargetMode="External"></Relationship><Relationship Id="rId4703" Target="javascript:;" Type="http://schemas.openxmlformats.org/officeDocument/2006/relationships/hyperlink" TargetMode="External"></Relationship><Relationship Id="rId4704" Target="mailto:jaime@serviciosilimitados.net" Type="http://schemas.openxmlformats.org/officeDocument/2006/relationships/hyperlink" TargetMode="External"></Relationship><Relationship Id="rId4705" Target="mailto:kirex@arc.net.my" Type="http://schemas.openxmlformats.org/officeDocument/2006/relationships/hyperlink" TargetMode="External"></Relationship><Relationship Id="rId4706" Target="http://www.n-s-o.com" Type="http://schemas.openxmlformats.org/officeDocument/2006/relationships/hyperlink" TargetMode="External"></Relationship><Relationship Id="rId4707" Target="mailto:basmair@saudionline.com.sa" Type="http://schemas.openxmlformats.org/officeDocument/2006/relationships/hyperlink" TargetMode="External"></Relationship><Relationship Id="rId4708" Target="http://www.garelly.de" Type="http://schemas.openxmlformats.org/officeDocument/2006/relationships/hyperlink" TargetMode="External"></Relationship><Relationship Id="rId4709" Target="javascript:;" Type="http://schemas.openxmlformats.org/officeDocument/2006/relationships/hyperlink" TargetMode="External"></Relationship><Relationship Id="rId4710" Target="mailto:dbusiness@bigfoot.com" Type="http://schemas.openxmlformats.org/officeDocument/2006/relationships/hyperlink" TargetMode="External"></Relationship><Relationship Id="rId4711" Target="javascript:;" Type="http://schemas.openxmlformats.org/officeDocument/2006/relationships/hyperlink" TargetMode="External"></Relationship><Relationship Id="rId4712" Target="mailto:arm3@tm.net.my" Type="http://schemas.openxmlformats.org/officeDocument/2006/relationships/hyperlink" TargetMode="External"></Relationship><Relationship Id="rId4713" Target="mailto:chamburoloja@yahoo.com" Type="http://schemas.openxmlformats.org/officeDocument/2006/relationships/hyperlink" TargetMode="External"></Relationship><Relationship Id="rId4714" Target="mailto:alan@btbproducts.com" Type="http://schemas.openxmlformats.org/officeDocument/2006/relationships/hyperlink" TargetMode="External"></Relationship><Relationship Id="rId4715" Target="mailto:wancy724@yahoo.com.hk" Type="http://schemas.openxmlformats.org/officeDocument/2006/relationships/hyperlink" TargetMode="External"></Relationship><Relationship Id="rId4716" Target="mailto:info@publiplast.de" Type="http://schemas.openxmlformats.org/officeDocument/2006/relationships/hyperlink" TargetMode="External"></Relationship><Relationship Id="rId4717" Target="http://www.fullbillion.com" Type="http://schemas.openxmlformats.org/officeDocument/2006/relationships/hyperlink" TargetMode="External"></Relationship><Relationship Id="rId4718" Target="javascript:;" Type="http://schemas.openxmlformats.org/officeDocument/2006/relationships/hyperlink" TargetMode="External"></Relationship><Relationship Id="rId4719" Target="mailto:zhangsf@libbey.com" Type="http://schemas.openxmlformats.org/officeDocument/2006/relationships/hyperlink" TargetMode="External"></Relationship><Relationship Id="rId4720" Target="javascript:;" Type="http://schemas.openxmlformats.org/officeDocument/2006/relationships/hyperlink" TargetMode="External"></Relationship><Relationship Id="rId4721" Target="javascript:;" Type="http://schemas.openxmlformats.org/officeDocument/2006/relationships/hyperlink" TargetMode="External"></Relationship><Relationship Id="rId4722" Target="mailto:afzaalinternational@yahoo.com" Type="http://schemas.openxmlformats.org/officeDocument/2006/relationships/hyperlink" TargetMode="External"></Relationship><Relationship Id="rId4723" Target="mailto:winkwong8@hotmail.com" Type="http://schemas.openxmlformats.org/officeDocument/2006/relationships/hyperlink" TargetMode="External"></Relationship><Relationship Id="rId4724" Target="javascript:;" Type="http://schemas.openxmlformats.org/officeDocument/2006/relationships/hyperlink" TargetMode="External"></Relationship><Relationship Id="rId4725" Target="mailto:gary@treska.com" Type="http://schemas.openxmlformats.org/officeDocument/2006/relationships/hyperlink" TargetMode="External"></Relationship><Relationship Id="rId4726" Target="javascript:;" Type="http://schemas.openxmlformats.org/officeDocument/2006/relationships/hyperlink" TargetMode="External"></Relationship><Relationship Id="rId4727" Target="http://www.arlini.fr" Type="http://schemas.openxmlformats.org/officeDocument/2006/relationships/hyperlink" TargetMode="External"></Relationship><Relationship Id="rId4728" Target="mailto:ruffo@ruffo.it" Type="http://schemas.openxmlformats.org/officeDocument/2006/relationships/hyperlink" TargetMode="External"></Relationship><Relationship Id="rId4729" Target="http://www.nishijima.co.jp" Type="http://schemas.openxmlformats.org/officeDocument/2006/relationships/hyperlink" TargetMode="External"></Relationship><Relationship Id="rId4730" Target="mailto:info@advantagemaint.com" Type="http://schemas.openxmlformats.org/officeDocument/2006/relationships/hyperlink" TargetMode="External"></Relationship><Relationship Id="rId4731" Target="javascript:;" Type="http://schemas.openxmlformats.org/officeDocument/2006/relationships/hyperlink" TargetMode="External"></Relationship><Relationship Id="rId4732" Target="mailto:pek2001@emirates.net" Type="http://schemas.openxmlformats.org/officeDocument/2006/relationships/hyperlink" TargetMode="External"></Relationship><Relationship Id="rId4733" Target="javascript:;" Type="http://schemas.openxmlformats.org/officeDocument/2006/relationships/hyperlink" TargetMode="External"></Relationship><Relationship Id="rId4734" Target="mailto:actron@info.com.ph" Type="http://schemas.openxmlformats.org/officeDocument/2006/relationships/hyperlink" TargetMode="External"></Relationship><Relationship Id="rId4735" Target="javascript:;" Type="http://schemas.openxmlformats.org/officeDocument/2006/relationships/hyperlink" TargetMode="External"></Relationship><Relationship Id="rId4736" Target="mailto:sales@keith-spicers.co.uk" Type="http://schemas.openxmlformats.org/officeDocument/2006/relationships/hyperlink" TargetMode="External"></Relationship><Relationship Id="rId4737" Target="mailto:stevet@westpakusa.com" Type="http://schemas.openxmlformats.org/officeDocument/2006/relationships/hyperlink" TargetMode="External"></Relationship><Relationship Id="rId4738" Target="javascript:;" Type="http://schemas.openxmlformats.org/officeDocument/2006/relationships/hyperlink" TargetMode="External"></Relationship><Relationship Id="rId4739" Target="http://www.binhamoodah.ae" Type="http://schemas.openxmlformats.org/officeDocument/2006/relationships/hyperlink" TargetMode="External"></Relationship><Relationship Id="rId4740" Target="javascript:;" Type="http://schemas.openxmlformats.org/officeDocument/2006/relationships/hyperlink" TargetMode="External"></Relationship><Relationship Id="rId4741" Target="javascript:;" Type="http://schemas.openxmlformats.org/officeDocument/2006/relationships/hyperlink" TargetMode="External"></Relationship><Relationship Id="rId4742" Target="mailto:smillersimms@hotmail.com" Type="http://schemas.openxmlformats.org/officeDocument/2006/relationships/hyperlink" TargetMode="External"></Relationship><Relationship Id="rId4743" Target="javascript:;" Type="http://schemas.openxmlformats.org/officeDocument/2006/relationships/hyperlink" TargetMode="External"></Relationship><Relationship Id="rId4744" Target="mailto:kishyam_mab@yahoo.com" Type="http://schemas.openxmlformats.org/officeDocument/2006/relationships/hyperlink" TargetMode="External"></Relationship><Relationship Id="rId4745" Target="mailto:info@bardenhewer.de" Type="http://schemas.openxmlformats.org/officeDocument/2006/relationships/hyperlink" TargetMode="External"></Relationship><Relationship Id="rId4746" Target="javascript:;" Type="http://schemas.openxmlformats.org/officeDocument/2006/relationships/hyperlink" TargetMode="External"></Relationship><Relationship Id="rId4747" Target="http://www.la-especial.com" Type="http://schemas.openxmlformats.org/officeDocument/2006/relationships/hyperlink" TargetMode="External"></Relationship><Relationship Id="rId4748" Target="http://www.mipac.com" Type="http://schemas.openxmlformats.org/officeDocument/2006/relationships/hyperlink" TargetMode="External"></Relationship><Relationship Id="rId4749" Target="javascript:;" Type="http://schemas.openxmlformats.org/officeDocument/2006/relationships/hyperlink" TargetMode="External"></Relationship><Relationship Id="rId4750" Target="mailto:pap.angl@infonie.be" Type="http://schemas.openxmlformats.org/officeDocument/2006/relationships/hyperlink" TargetMode="External"></Relationship><Relationship Id="rId4751" Target="mailto:jurajura12@hotmail.com" Type="http://schemas.openxmlformats.org/officeDocument/2006/relationships/hyperlink" TargetMode="External"></Relationship><Relationship Id="rId4752" Target="javascript:;" Type="http://schemas.openxmlformats.org/officeDocument/2006/relationships/hyperlink" TargetMode="External"></Relationship><Relationship Id="rId4753" Target="javascript:;" Type="http://schemas.openxmlformats.org/officeDocument/2006/relationships/hyperlink" TargetMode="External"></Relationship><Relationship Id="rId4754" Target="http://www.meulemangifts.nl" Type="http://schemas.openxmlformats.org/officeDocument/2006/relationships/hyperlink" TargetMode="External"></Relationship><Relationship Id="rId4755" Target="mailto:mspong@earthlink.net" Type="http://schemas.openxmlformats.org/officeDocument/2006/relationships/hyperlink" TargetMode="External"></Relationship><Relationship Id="rId4756" Target="mailto:jojo_ho@conair.com" Type="http://schemas.openxmlformats.org/officeDocument/2006/relationships/hyperlink" TargetMode="External"></Relationship><Relationship Id="rId4757" Target="http://www.quartz.ocn.ne.jp" Type="http://schemas.openxmlformats.org/officeDocument/2006/relationships/hyperlink" TargetMode="External"></Relationship><Relationship Id="rId4758" Target="http://www.almoayyedintl.com" Type="http://schemas.openxmlformats.org/officeDocument/2006/relationships/hyperlink" TargetMode="External"></Relationship><Relationship Id="rId4759" Target="http://www.agricoladelhidalgo.com" Type="http://schemas.openxmlformats.org/officeDocument/2006/relationships/hyperlink" TargetMode="External"></Relationship><Relationship Id="rId4760" Target="javascript:;" Type="http://schemas.openxmlformats.org/officeDocument/2006/relationships/hyperlink" TargetMode="External"></Relationship><Relationship Id="rId4761" Target="mailto:teckhoe@pacific.net.sg" Type="http://schemas.openxmlformats.org/officeDocument/2006/relationships/hyperlink" TargetMode="External"></Relationship><Relationship Id="rId4762" Target="javascript:;" Type="http://schemas.openxmlformats.org/officeDocument/2006/relationships/hyperlink" TargetMode="External"></Relationship><Relationship Id="rId4763" Target="javascript:;" Type="http://schemas.openxmlformats.org/officeDocument/2006/relationships/hyperlink" TargetMode="External"></Relationship><Relationship Id="rId4764" Target="http://www.americasfoodequipment.com" Type="http://schemas.openxmlformats.org/officeDocument/2006/relationships/hyperlink" TargetMode="External"></Relationship><Relationship Id="rId4765" Target="mailto:agarwalg@hotmail.com" Type="http://schemas.openxmlformats.org/officeDocument/2006/relationships/hyperlink" TargetMode="External"></Relationship><Relationship Id="rId4766" Target="javascript:;" Type="http://schemas.openxmlformats.org/officeDocument/2006/relationships/hyperlink" TargetMode="External"></Relationship><Relationship Id="rId4767" Target="mailto:davidtravis2@aol.com" Type="http://schemas.openxmlformats.org/officeDocument/2006/relationships/hyperlink" TargetMode="External"></Relationship><Relationship Id="rId4768" Target="javascript:;" Type="http://schemas.openxmlformats.org/officeDocument/2006/relationships/hyperlink" TargetMode="External"></Relationship><Relationship Id="rId4769" Target="mailto:jcornell@chlimited.com" Type="http://schemas.openxmlformats.org/officeDocument/2006/relationships/hyperlink" TargetMode="External"></Relationship><Relationship Id="rId4770" Target="mailto:hnasser@scs-net.org" Type="http://schemas.openxmlformats.org/officeDocument/2006/relationships/hyperlink" TargetMode="External"></Relationship><Relationship Id="rId4771" Target="mailto:ollie@bubbasovens.com" Type="http://schemas.openxmlformats.org/officeDocument/2006/relationships/hyperlink" TargetMode="External"></Relationship><Relationship Id="rId4772" Target="http://www.formfurniture.com.au" Type="http://schemas.openxmlformats.org/officeDocument/2006/relationships/hyperlink" TargetMode="External"></Relationship><Relationship Id="rId4773" Target="javascript:;" Type="http://schemas.openxmlformats.org/officeDocument/2006/relationships/hyperlink" TargetMode="External"></Relationship><Relationship Id="rId4774" Target="mailto:hogarte@terra.com.mx" Type="http://schemas.openxmlformats.org/officeDocument/2006/relationships/hyperlink" TargetMode="External"></Relationship><Relationship Id="rId4775" Target="http://www.sleutelbal.nl" Type="http://schemas.openxmlformats.org/officeDocument/2006/relationships/hyperlink" TargetMode="External"></Relationship><Relationship Id="rId4776" Target="javascript:;" Type="http://schemas.openxmlformats.org/officeDocument/2006/relationships/hyperlink" TargetMode="External"></Relationship><Relationship Id="rId4777" Target="mailto:tj@thuesen-jensen.dk" Type="http://schemas.openxmlformats.org/officeDocument/2006/relationships/hyperlink" TargetMode="External"></Relationship><Relationship Id="rId4778" Target="http://www.dabinworld.com" Type="http://schemas.openxmlformats.org/officeDocument/2006/relationships/hyperlink" TargetMode="External"></Relationship><Relationship Id="rId4779" Target="javascript:;" Type="http://schemas.openxmlformats.org/officeDocument/2006/relationships/hyperlink" TargetMode="External"></Relationship><Relationship Id="rId4780" Target="mailto:ericrico@hkstar.com" Type="http://schemas.openxmlformats.org/officeDocument/2006/relationships/hyperlink" TargetMode="External"></Relationship><Relationship Id="rId4781" Target="mailto:eduardo@aamovers.com.mx" Type="http://schemas.openxmlformats.org/officeDocument/2006/relationships/hyperlink" TargetMode="External"></Relationship><Relationship Id="rId4782" Target="javascript:;" Type="http://schemas.openxmlformats.org/officeDocument/2006/relationships/hyperlink" TargetMode="External"></Relationship><Relationship Id="rId4783" Target="mailto:richardb@samuelgroves.co.uk" Type="http://schemas.openxmlformats.org/officeDocument/2006/relationships/hyperlink" TargetMode="External"></Relationship><Relationship Id="rId4784" Target="javascript:;" Type="http://schemas.openxmlformats.org/officeDocument/2006/relationships/hyperlink" TargetMode="External"></Relationship><Relationship Id="rId4785" Target="javascript:;" Type="http://schemas.openxmlformats.org/officeDocument/2006/relationships/hyperlink" TargetMode="External"></Relationship><Relationship Id="rId4786" Target="http://www.a-teleport.com" Type="http://schemas.openxmlformats.org/officeDocument/2006/relationships/hyperlink" TargetMode="External"></Relationship><Relationship Id="rId4787" Target="javascript:;" Type="http://schemas.openxmlformats.org/officeDocument/2006/relationships/hyperlink" TargetMode="External"></Relationship><Relationship Id="rId4788" Target="javascript:;" Type="http://schemas.openxmlformats.org/officeDocument/2006/relationships/hyperlink" TargetMode="External"></Relationship><Relationship Id="rId4789" Target="javascript:;" Type="http://schemas.openxmlformats.org/officeDocument/2006/relationships/hyperlink" TargetMode="External"></Relationship><Relationship Id="rId4790" Target="http://www.idealbathrooms.com.mt" Type="http://schemas.openxmlformats.org/officeDocument/2006/relationships/hyperlink" TargetMode="External"></Relationship><Relationship Id="rId4791" Target="mailto:timpolar@netvigator.com" Type="http://schemas.openxmlformats.org/officeDocument/2006/relationships/hyperlink" TargetMode="External"></Relationship><Relationship Id="rId4792" Target="mailto:silnox@silnox.com" Type="http://schemas.openxmlformats.org/officeDocument/2006/relationships/hyperlink" TargetMode="External"></Relationship><Relationship Id="rId4793" Target="javascript:;" Type="http://schemas.openxmlformats.org/officeDocument/2006/relationships/hyperlink" TargetMode="External"></Relationship><Relationship Id="rId4794" Target="javascript:;" Type="http://schemas.openxmlformats.org/officeDocument/2006/relationships/hyperlink" TargetMode="External"></Relationship><Relationship Id="rId4795" Target="http://www.ceradecor.com" Type="http://schemas.openxmlformats.org/officeDocument/2006/relationships/hyperlink" TargetMode="External"></Relationship><Relationship Id="rId4796" Target="http://www.fairtrade.at" Type="http://schemas.openxmlformats.org/officeDocument/2006/relationships/hyperlink" TargetMode="External"></Relationship><Relationship Id="rId4797" Target="mailto:mail@aida.dk" Type="http://schemas.openxmlformats.org/officeDocument/2006/relationships/hyperlink" TargetMode="External"></Relationship><Relationship Id="rId4798" Target="mailto:kylbengtsson@swipnet.se" Type="http://schemas.openxmlformats.org/officeDocument/2006/relationships/hyperlink" TargetMode="External"></Relationship><Relationship Id="rId4799" Target="http://www.bonbinsonknife.com" Type="http://schemas.openxmlformats.org/officeDocument/2006/relationships/hyperlink" TargetMode="External"></Relationship><Relationship Id="rId4800" Target="mailto:marumatu@ccom.or.jp" Type="http://schemas.openxmlformats.org/officeDocument/2006/relationships/hyperlink" TargetMode="External"></Relationship><Relationship Id="rId4801" Target="mailto:beaubon@violin.ocn.ne.jp" Type="http://schemas.openxmlformats.org/officeDocument/2006/relationships/hyperlink" TargetMode="External"></Relationship><Relationship Id="rId4802" Target="http://www.dgglobalsourcing.com" Type="http://schemas.openxmlformats.org/officeDocument/2006/relationships/hyperlink" TargetMode="External"></Relationship><Relationship Id="rId4803" Target="javascript:;" Type="http://schemas.openxmlformats.org/officeDocument/2006/relationships/hyperlink" TargetMode="External"></Relationship><Relationship Id="rId4804" Target="javascript:;" Type="http://schemas.openxmlformats.org/officeDocument/2006/relationships/hyperlink" TargetMode="External"></Relationship><Relationship Id="rId4805" Target="http://www.nuovapoint.it" Type="http://schemas.openxmlformats.org/officeDocument/2006/relationships/hyperlink" TargetMode="External"></Relationship><Relationship Id="rId4806" Target="http://www.htcucine.it" Type="http://schemas.openxmlformats.org/officeDocument/2006/relationships/hyperlink" TargetMode="External"></Relationship><Relationship Id="rId4807" Target="http://www.pardini-srl.it" Type="http://schemas.openxmlformats.org/officeDocument/2006/relationships/hyperlink" TargetMode="External"></Relationship><Relationship Id="rId4808" Target="mailto:sir@sirmailorder.ca" Type="http://schemas.openxmlformats.org/officeDocument/2006/relationships/hyperlink" TargetMode="External"></Relationship><Relationship Id="rId4809" Target="mailto:kfwe@netvigator.com" Type="http://schemas.openxmlformats.org/officeDocument/2006/relationships/hyperlink" TargetMode="External"></Relationship><Relationship Id="rId4810" Target="http://www.anantco.com" Type="http://schemas.openxmlformats.org/officeDocument/2006/relationships/hyperlink" TargetMode="External"></Relationship><Relationship Id="rId4811" Target="http://www.sureway.ca" Type="http://schemas.openxmlformats.org/officeDocument/2006/relationships/hyperlink" TargetMode="External"></Relationship><Relationship Id="rId4812" Target="mailto:.francenho@fuleeasia.com" Type="http://schemas.openxmlformats.org/officeDocument/2006/relationships/hyperlink" TargetMode="External"></Relationship><Relationship Id="rId4813" Target="mailto:templinben@hotmail.com" Type="http://schemas.openxmlformats.org/officeDocument/2006/relationships/hyperlink" TargetMode="External"></Relationship><Relationship Id="rId4814" Target="mailto:boo@hyper.ocn.ne.jp" Type="http://schemas.openxmlformats.org/officeDocument/2006/relationships/hyperlink" TargetMode="External"></Relationship><Relationship Id="rId4815" Target="http://www.bialettiindustrie.it" Type="http://schemas.openxmlformats.org/officeDocument/2006/relationships/hyperlink" TargetMode="External"></Relationship><Relationship Id="rId4816" Target="javascript:;" Type="http://schemas.openxmlformats.org/officeDocument/2006/relationships/hyperlink" TargetMode="External"></Relationship><Relationship Id="rId4817" Target="javascript:;" Type="http://schemas.openxmlformats.org/officeDocument/2006/relationships/hyperlink" TargetMode="External"></Relationship><Relationship Id="rId4818" Target="javascript:;" Type="http://schemas.openxmlformats.org/officeDocument/2006/relationships/hyperlink" TargetMode="External"></Relationship><Relationship Id="rId4819" Target="mailto:pipls@singnet.com.sg" Type="http://schemas.openxmlformats.org/officeDocument/2006/relationships/hyperlink" TargetMode="External"></Relationship><Relationship Id="rId4820" Target="http://www.almazenimport.com.ar" Type="http://schemas.openxmlformats.org/officeDocument/2006/relationships/hyperlink" TargetMode="External"></Relationship><Relationship Id="rId4821" Target="mailto:eastman@eastman-intl.com" Type="http://schemas.openxmlformats.org/officeDocument/2006/relationships/hyperlink" TargetMode="External"></Relationship><Relationship Id="rId4822" Target="mailto:theresathompson@hotmail.com" Type="http://schemas.openxmlformats.org/officeDocument/2006/relationships/hyperlink" TargetMode="External"></Relationship><Relationship Id="rId4823" Target="javascript:;" Type="http://schemas.openxmlformats.org/officeDocument/2006/relationships/hyperlink" TargetMode="External"></Relationship><Relationship Id="rId4824" Target="mailto:p.theiss@g-h-g.de" Type="http://schemas.openxmlformats.org/officeDocument/2006/relationships/hyperlink" TargetMode="External"></Relationship><Relationship Id="rId4825" Target="javascript:;" Type="http://schemas.openxmlformats.org/officeDocument/2006/relationships/hyperlink" TargetMode="External"></Relationship><Relationship Id="rId4826" Target="mailto:kittng@hotmail.com" Type="http://schemas.openxmlformats.org/officeDocument/2006/relationships/hyperlink" TargetMode="External"></Relationship><Relationship Id="rId4827" Target="mailto:promal@po.jaring.my" Type="http://schemas.openxmlformats.org/officeDocument/2006/relationships/hyperlink" TargetMode="External"></Relationship><Relationship Id="rId4828" Target="http://www.anet.net.th" Type="http://schemas.openxmlformats.org/officeDocument/2006/relationships/hyperlink" TargetMode="External"></Relationship><Relationship Id="rId4829" Target="mailto:kingdom@ighmail.com" Type="http://schemas.openxmlformats.org/officeDocument/2006/relationships/hyperlink" TargetMode="External"></Relationship><Relationship Id="rId4830" Target="javascript:;" Type="http://schemas.openxmlformats.org/officeDocument/2006/relationships/hyperlink" TargetMode="External"></Relationship><Relationship Id="rId4831" Target="mailto:allan.chemical@telia.se" Type="http://schemas.openxmlformats.org/officeDocument/2006/relationships/hyperlink" TargetMode="External"></Relationship><Relationship Id="rId4832" Target="mailto:sdubut@flunch.fr" Type="http://schemas.openxmlformats.org/officeDocument/2006/relationships/hyperlink" TargetMode="External"></Relationship><Relationship Id="rId4833" Target="mailto:info-s@sanadaseiko.co" Type="http://schemas.openxmlformats.org/officeDocument/2006/relationships/hyperlink" TargetMode="External"></Relationship><Relationship Id="rId4834" Target="http://www.sunguider.com.br" Type="http://schemas.openxmlformats.org/officeDocument/2006/relationships/hyperlink" TargetMode="External"></Relationship><Relationship Id="rId4835" Target="http://www.kiler.com.tr" Type="http://schemas.openxmlformats.org/officeDocument/2006/relationships/hyperlink" TargetMode="External"></Relationship><Relationship Id="rId4836" Target="http://www.simexnl.com" Type="http://schemas.openxmlformats.org/officeDocument/2006/relationships/hyperlink" TargetMode="External"></Relationship><Relationship Id="rId4837" Target="mailto:darrengrundy1@aol.com" Type="http://schemas.openxmlformats.org/officeDocument/2006/relationships/hyperlink" TargetMode="External"></Relationship><Relationship Id="rId4838" Target="javascript:;" Type="http://schemas.openxmlformats.org/officeDocument/2006/relationships/hyperlink" TargetMode="External"></Relationship><Relationship Id="rId4839" Target="http://www.oneida.com" Type="http://schemas.openxmlformats.org/officeDocument/2006/relationships/hyperlink" TargetMode="External"></Relationship><Relationship Id="rId4840" Target="mailto:daikoto@oak.ocn.ne.jp" Type="http://schemas.openxmlformats.org/officeDocument/2006/relationships/hyperlink" TargetMode="External"></Relationship><Relationship Id="rId4841" Target="http://www.mellon.com" Type="http://schemas.openxmlformats.org/officeDocument/2006/relationships/hyperlink" TargetMode="External"></Relationship><Relationship Id="rId4842" Target="mailto:mikael.akers@luxo.fi" Type="http://schemas.openxmlformats.org/officeDocument/2006/relationships/hyperlink" TargetMode="External"></Relationship><Relationship Id="rId4843" Target="javascript:;" Type="http://schemas.openxmlformats.org/officeDocument/2006/relationships/hyperlink" TargetMode="External"></Relationship><Relationship Id="rId4844" Target="mailto:kassar-pt@mail.sy" Type="http://schemas.openxmlformats.org/officeDocument/2006/relationships/hyperlink" TargetMode="External"></Relationship><Relationship Id="rId4845" Target="http://www.granite.com" Type="http://schemas.openxmlformats.org/officeDocument/2006/relationships/hyperlink" TargetMode="External"></Relationship><Relationship Id="rId4846" Target="javascript:;" Type="http://schemas.openxmlformats.org/officeDocument/2006/relationships/hyperlink" TargetMode="External"></Relationship><Relationship Id="rId4847" Target="mailto:lyhouse@leeyuenhousewares.com.hk" Type="http://schemas.openxmlformats.org/officeDocument/2006/relationships/hyperlink" TargetMode="External"></Relationship><Relationship Id="rId4848" Target="javascript:;" Type="http://schemas.openxmlformats.org/officeDocument/2006/relationships/hyperlink" TargetMode="External"></Relationship><Relationship Id="rId4849" Target="mailto:cuteironware@optusnet.com.au" Type="http://schemas.openxmlformats.org/officeDocument/2006/relationships/hyperlink" TargetMode="External"></Relationship><Relationship Id="rId4850" Target="javascript:;" Type="http://schemas.openxmlformats.org/officeDocument/2006/relationships/hyperlink" TargetMode="External"></Relationship><Relationship Id="rId4851" Target="javascript:;" Type="http://schemas.openxmlformats.org/officeDocument/2006/relationships/hyperlink" TargetMode="External"></Relationship><Relationship Id="rId4852" Target="javascript:;" Type="http://schemas.openxmlformats.org/officeDocument/2006/relationships/hyperlink" TargetMode="External"></Relationship><Relationship Id="rId4853" Target="javascript:;" Type="http://schemas.openxmlformats.org/officeDocument/2006/relationships/hyperlink" TargetMode="External"></Relationship><Relationship Id="rId4854" Target="http://www.capri.se" Type="http://schemas.openxmlformats.org/officeDocument/2006/relationships/hyperlink" TargetMode="External"></Relationship><Relationship Id="rId4855" Target="mailto:inquiry@tokoma.co" Type="http://schemas.openxmlformats.org/officeDocument/2006/relationships/hyperlink" TargetMode="External"></Relationship><Relationship Id="rId4856" Target="javascript:;" Type="http://schemas.openxmlformats.org/officeDocument/2006/relationships/hyperlink" TargetMode="External"></Relationship><Relationship Id="rId4857" Target="http://www.gtlnetworks.com" Type="http://schemas.openxmlformats.org/officeDocument/2006/relationships/hyperlink" TargetMode="External"></Relationship><Relationship Id="rId4858" Target="http://www.hotelisboa.com" Type="http://schemas.openxmlformats.org/officeDocument/2006/relationships/hyperlink" TargetMode="External"></Relationship><Relationship Id="rId4859" Target="javascript:;" Type="http://schemas.openxmlformats.org/officeDocument/2006/relationships/hyperlink" TargetMode="External"></Relationship><Relationship Id="rId4860" Target="mailto:claymore@compurange.net" Type="http://schemas.openxmlformats.org/officeDocument/2006/relationships/hyperlink" TargetMode="External"></Relationship><Relationship Id="rId4861" Target="javascript:;" Type="http://schemas.openxmlformats.org/officeDocument/2006/relationships/hyperlink" TargetMode="External"></Relationship><Relationship Id="rId4862" Target="javascript:;" Type="http://schemas.openxmlformats.org/officeDocument/2006/relationships/hyperlink" TargetMode="External"></Relationship><Relationship Id="rId4863" Target="http://www.onewaysupply.com" Type="http://schemas.openxmlformats.org/officeDocument/2006/relationships/hyperlink" TargetMode="External"></Relationship><Relationship Id="rId4864" Target="javascript:;" Type="http://schemas.openxmlformats.org/officeDocument/2006/relationships/hyperlink" TargetMode="External"></Relationship><Relationship Id="rId4865" Target="javascript:;" Type="http://schemas.openxmlformats.org/officeDocument/2006/relationships/hyperlink" TargetMode="External"></Relationship><Relationship Id="rId4866" Target="http://www.glcompany.co.kr" Type="http://schemas.openxmlformats.org/officeDocument/2006/relationships/hyperlink" TargetMode="External"></Relationship><Relationship Id="rId4867" Target="http://www.tokyo-trust.jp" Type="http://schemas.openxmlformats.org/officeDocument/2006/relationships/hyperlink" TargetMode="External"></Relationship><Relationship Id="rId4868" Target="javascript:;" Type="http://schemas.openxmlformats.org/officeDocument/2006/relationships/hyperlink" TargetMode="External"></Relationship><Relationship Id="rId4869" Target="mailto:nahitkiler@kiler.com.tr" Type="http://schemas.openxmlformats.org/officeDocument/2006/relationships/hyperlink" TargetMode="External"></Relationship><Relationship Id="rId4870" Target="javascript:;" Type="http://schemas.openxmlformats.org/officeDocument/2006/relationships/hyperlink" TargetMode="External"></Relationship><Relationship Id="rId4871" Target="javascript:;" Type="http://schemas.openxmlformats.org/officeDocument/2006/relationships/hyperlink" TargetMode="External"></Relationship><Relationship Id="rId4872" Target="javascript:;" Type="http://schemas.openxmlformats.org/officeDocument/2006/relationships/hyperlink" TargetMode="External"></Relationship><Relationship Id="rId4873" Target="javascript:;" Type="http://schemas.openxmlformats.org/officeDocument/2006/relationships/hyperlink" TargetMode="External"></Relationship><Relationship Id="rId4874" Target="http://www.duni.com" Type="http://schemas.openxmlformats.org/officeDocument/2006/relationships/hyperlink" TargetMode="External"></Relationship><Relationship Id="rId4875" Target="javascript:;" Type="http://schemas.openxmlformats.org/officeDocument/2006/relationships/hyperlink" TargetMode="External"></Relationship><Relationship Id="rId4876" Target="javascript:;" Type="http://schemas.openxmlformats.org/officeDocument/2006/relationships/hyperlink" TargetMode="External"></Relationship><Relationship Id="rId4877" Target="mailto:amiggo@pochta.ru" Type="http://schemas.openxmlformats.org/officeDocument/2006/relationships/hyperlink" TargetMode="External"></Relationship><Relationship Id="rId4878" Target="http://www.pahmeyer.com" Type="http://schemas.openxmlformats.org/officeDocument/2006/relationships/hyperlink" TargetMode="External"></Relationship><Relationship Id="rId4879" Target="mailto:sales@reinmechmotor.com" Type="http://schemas.openxmlformats.org/officeDocument/2006/relationships/hyperlink" TargetMode="External"></Relationship><Relationship Id="rId4880" Target="javascript:;" Type="http://schemas.openxmlformats.org/officeDocument/2006/relationships/hyperlink" TargetMode="External"></Relationship><Relationship Id="rId4881" Target="javascript:;" Type="http://schemas.openxmlformats.org/officeDocument/2006/relationships/hyperlink" TargetMode="External"></Relationship><Relationship Id="rId4882" Target="http://www.pcee.com" Type="http://schemas.openxmlformats.org/officeDocument/2006/relationships/hyperlink" TargetMode="External"></Relationship><Relationship Id="rId4883" Target="mailto:anex1@vsnl.com" Type="http://schemas.openxmlformats.org/officeDocument/2006/relationships/hyperlink" TargetMode="External"></Relationship><Relationship Id="rId4884" Target="mailto:info@buhler.be" Type="http://schemas.openxmlformats.org/officeDocument/2006/relationships/hyperlink" TargetMode="External"></Relationship><Relationship Id="rId4885" Target="http://www.globalsourcingservices.com" Type="http://schemas.openxmlformats.org/officeDocument/2006/relationships/hyperlink" TargetMode="External"></Relationship><Relationship Id="rId4886" Target="mailto:angelachung@kwah.com" Type="http://schemas.openxmlformats.org/officeDocument/2006/relationships/hyperlink" TargetMode="External"></Relationship><Relationship Id="rId4887" Target="javascript:;" Type="http://schemas.openxmlformats.org/officeDocument/2006/relationships/hyperlink" TargetMode="External"></Relationship><Relationship Id="rId4888" Target="javascript:;" Type="http://schemas.openxmlformats.org/officeDocument/2006/relationships/hyperlink" TargetMode="External"></Relationship><Relationship Id="rId4889" Target="mailto:hayzum_tr@hotmail.com" Type="http://schemas.openxmlformats.org/officeDocument/2006/relationships/hyperlink" TargetMode="External"></Relationship><Relationship Id="rId4890" Target="http://www.abouticc.com" Type="http://schemas.openxmlformats.org/officeDocument/2006/relationships/hyperlink" TargetMode="External"></Relationship><Relationship Id="rId4891" Target="http://www.galeriacristiana.com" Type="http://schemas.openxmlformats.org/officeDocument/2006/relationships/hyperlink" TargetMode="External"></Relationship><Relationship Id="rId4892" Target="mailto:almazenimport@arnet.com.ar" Type="http://schemas.openxmlformats.org/officeDocument/2006/relationships/hyperlink" TargetMode="External"></Relationship><Relationship Id="rId4893" Target="http://www.focusind.com" Type="http://schemas.openxmlformats.org/officeDocument/2006/relationships/hyperlink" TargetMode="External"></Relationship><Relationship Id="rId4894" Target="javascript:;" Type="http://schemas.openxmlformats.org/officeDocument/2006/relationships/hyperlink" TargetMode="External"></Relationship><Relationship Id="rId4895" Target="javascript:;" Type="http://schemas.openxmlformats.org/officeDocument/2006/relationships/hyperlink" TargetMode="External"></Relationship><Relationship Id="rId4896" Target="javascript:;" Type="http://schemas.openxmlformats.org/officeDocument/2006/relationships/hyperlink" TargetMode="External"></Relationship><Relationship Id="rId4897" Target="javascript:;" Type="http://schemas.openxmlformats.org/officeDocument/2006/relationships/hyperlink" TargetMode="External"></Relationship><Relationship Id="rId4898" Target="mailto:info@lysberg.com" Type="http://schemas.openxmlformats.org/officeDocument/2006/relationships/hyperlink" TargetMode="External"></Relationship><Relationship Id="rId4899" Target="javascript:;" Type="http://schemas.openxmlformats.org/officeDocument/2006/relationships/hyperlink" TargetMode="External"></Relationship><Relationship Id="rId4900" Target="javascript:;" Type="http://schemas.openxmlformats.org/officeDocument/2006/relationships/hyperlink" TargetMode="External"></Relationship><Relationship Id="rId4901" Target="http://www.pacificeastcompany.com" Type="http://schemas.openxmlformats.org/officeDocument/2006/relationships/hyperlink" TargetMode="External"></Relationship><Relationship Id="rId4902" Target="http://www.roberts-metpack.co.uk" Type="http://schemas.openxmlformats.org/officeDocument/2006/relationships/hyperlink" TargetMode="External"></Relationship><Relationship Id="rId4903" Target="javascript:;" Type="http://schemas.openxmlformats.org/officeDocument/2006/relationships/hyperlink" TargetMode="External"></Relationship><Relationship Id="rId4904" Target="javascript:;" Type="http://schemas.openxmlformats.org/officeDocument/2006/relationships/hyperlink" TargetMode="External"></Relationship><Relationship Id="rId4905" Target="mailto:ndbender@fastmail.fm" Type="http://schemas.openxmlformats.org/officeDocument/2006/relationships/hyperlink" TargetMode="External"></Relationship><Relationship Id="rId4906" Target="mailto:info@hktarget.com" Type="http://schemas.openxmlformats.org/officeDocument/2006/relationships/hyperlink" TargetMode="External"></Relationship><Relationship Id="rId4907" Target="http://www.oak.ocn.ne.jp" Type="http://schemas.openxmlformats.org/officeDocument/2006/relationships/hyperlink" TargetMode="External"></Relationship><Relationship Id="rId4908" Target="javascript:;" Type="http://schemas.openxmlformats.org/officeDocument/2006/relationships/hyperlink" TargetMode="External"></Relationship><Relationship Id="rId4909" Target="http://www.francemaia.com" Type="http://schemas.openxmlformats.org/officeDocument/2006/relationships/hyperlink" TargetMode="External"></Relationship><Relationship Id="rId4910" Target="javascript:;" Type="http://schemas.openxmlformats.org/officeDocument/2006/relationships/hyperlink" TargetMode="External"></Relationship><Relationship Id="rId4911" Target="javascript:;" Type="http://schemas.openxmlformats.org/officeDocument/2006/relationships/hyperlink" TargetMode="External"></Relationship><Relationship Id="rId4912" Target="javascript:;" Type="http://schemas.openxmlformats.org/officeDocument/2006/relationships/hyperlink" TargetMode="External"></Relationship><Relationship Id="rId4913" Target="javascript:;" Type="http://schemas.openxmlformats.org/officeDocument/2006/relationships/hyperlink" TargetMode="External"></Relationship><Relationship Id="rId4914" Target="mailto:kbsun@asber.com" Type="http://schemas.openxmlformats.org/officeDocument/2006/relationships/hyperlink" TargetMode="External"></Relationship><Relationship Id="rId4915" Target="mailto:mark.handfield@ukf.net" Type="http://schemas.openxmlformats.org/officeDocument/2006/relationships/hyperlink" TargetMode="External"></Relationship><Relationship Id="rId4916" Target="mailto:doubleastreak13@yahoo.com" Type="http://schemas.openxmlformats.org/officeDocument/2006/relationships/hyperlink" TargetMode="External"></Relationship><Relationship Id="rId4917" Target="mailto:patelyusuf@msn.com" Type="http://schemas.openxmlformats.org/officeDocument/2006/relationships/hyperlink" TargetMode="External"></Relationship><Relationship Id="rId4918" Target="http://www.ap.irco.com" Type="http://schemas.openxmlformats.org/officeDocument/2006/relationships/hyperlink" TargetMode="External"></Relationship><Relationship Id="rId4919" Target="http://www.albahar.co.ae" Type="http://schemas.openxmlformats.org/officeDocument/2006/relationships/hyperlink" TargetMode="External"></Relationship><Relationship Id="rId4920" Target="mailto:zahwa43@hotmail.com" Type="http://schemas.openxmlformats.org/officeDocument/2006/relationships/hyperlink" TargetMode="External"></Relationship><Relationship Id="rId4921" Target="http://www.rarrae.com" Type="http://schemas.openxmlformats.org/officeDocument/2006/relationships/hyperlink" TargetMode="External"></Relationship><Relationship Id="rId4922" Target="http://www.manquehue.net" Type="http://schemas.openxmlformats.org/officeDocument/2006/relationships/hyperlink" TargetMode="External"></Relationship><Relationship Id="rId4923" Target="javascript:;" Type="http://schemas.openxmlformats.org/officeDocument/2006/relationships/hyperlink" TargetMode="External"></Relationship><Relationship Id="rId4924" Target="javascript:;" Type="http://schemas.openxmlformats.org/officeDocument/2006/relationships/hyperlink" TargetMode="External"></Relationship><Relationship Id="rId4925" Target="http://www.mepal.nl" Type="http://schemas.openxmlformats.org/officeDocument/2006/relationships/hyperlink" TargetMode="External"></Relationship><Relationship Id="rId4926" Target="javascript:;" Type="http://schemas.openxmlformats.org/officeDocument/2006/relationships/hyperlink" TargetMode="External"></Relationship><Relationship Id="rId4927" Target="mailto:emco@emcochemicals.com" Type="http://schemas.openxmlformats.org/officeDocument/2006/relationships/hyperlink" TargetMode="External"></Relationship><Relationship Id="rId4928" Target="http://www.zhongzone.com" Type="http://schemas.openxmlformats.org/officeDocument/2006/relationships/hyperlink" TargetMode="External"></Relationship><Relationship Id="rId4929" Target="javascript:;" Type="http://schemas.openxmlformats.org/officeDocument/2006/relationships/hyperlink" TargetMode="External"></Relationship><Relationship Id="rId4930" Target="javascript:;" Type="http://schemas.openxmlformats.org/officeDocument/2006/relationships/hyperlink" TargetMode="External"></Relationship><Relationship Id="rId4931" Target="http://www.fonlupt.com" Type="http://schemas.openxmlformats.org/officeDocument/2006/relationships/hyperlink" TargetMode="External"></Relationship><Relationship Id="rId4932" Target="javascript:;" Type="http://schemas.openxmlformats.org/officeDocument/2006/relationships/hyperlink" TargetMode="External"></Relationship><Relationship Id="rId4933" Target="mailto:seh@sehdel.com" Type="http://schemas.openxmlformats.org/officeDocument/2006/relationships/hyperlink" TargetMode="External"></Relationship><Relationship Id="rId4934" Target="mailto:mlondono@corbeta.com.co" Type="http://schemas.openxmlformats.org/officeDocument/2006/relationships/hyperlink" TargetMode="External"></Relationship><Relationship Id="rId4935" Target="mailto:hocom@netvigator.com" Type="http://schemas.openxmlformats.org/officeDocument/2006/relationships/hyperlink" TargetMode="External"></Relationship><Relationship Id="rId4936" Target="javascript:;" Type="http://schemas.openxmlformats.org/officeDocument/2006/relationships/hyperlink" TargetMode="External"></Relationship><Relationship Id="rId4937" Target="javascript:;" Type="http://schemas.openxmlformats.org/officeDocument/2006/relationships/hyperlink" TargetMode="External"></Relationship><Relationship Id="rId4938" Target="mailto:pallasalim@hotmail.com" Type="http://schemas.openxmlformats.org/officeDocument/2006/relationships/hyperlink" TargetMode="External"></Relationship><Relationship Id="rId4939" Target="mailto:braglia@interbusiness.it" Type="http://schemas.openxmlformats.org/officeDocument/2006/relationships/hyperlink" TargetMode="External"></Relationship><Relationship Id="rId4940" Target="javascript:;" Type="http://schemas.openxmlformats.org/officeDocument/2006/relationships/hyperlink" TargetMode="External"></Relationship><Relationship Id="rId4941" Target="mailto:dgowell@dgnet.net" Type="http://schemas.openxmlformats.org/officeDocument/2006/relationships/hyperlink" TargetMode="External"></Relationship><Relationship Id="rId4942" Target="http://www.intl-spectrum.com" Type="http://schemas.openxmlformats.org/officeDocument/2006/relationships/hyperlink" TargetMode="External"></Relationship><Relationship Id="rId4943" Target="javascript:;" Type="http://schemas.openxmlformats.org/officeDocument/2006/relationships/hyperlink" TargetMode="External"></Relationship><Relationship Id="rId4944" Target="javascript:;" Type="http://schemas.openxmlformats.org/officeDocument/2006/relationships/hyperlink" TargetMode="External"></Relationship><Relationship Id="rId4945" Target="http://www.silnox.com" Type="http://schemas.openxmlformats.org/officeDocument/2006/relationships/hyperlink" TargetMode="External"></Relationship><Relationship Id="rId4946" Target="http://www.grahambrown.com" Type="http://schemas.openxmlformats.org/officeDocument/2006/relationships/hyperlink" TargetMode="External"></Relationship><Relationship Id="rId4947" Target="http://www.the-fog.net" Type="http://schemas.openxmlformats.org/officeDocument/2006/relationships/hyperlink" TargetMode="External"></Relationship><Relationship Id="rId4948" Target="http://www.tiimari.fi" Type="http://schemas.openxmlformats.org/officeDocument/2006/relationships/hyperlink" TargetMode="External"></Relationship><Relationship Id="rId4949" Target="mailto:mallegre@cellynne.com" Type="http://schemas.openxmlformats.org/officeDocument/2006/relationships/hyperlink" TargetMode="External"></Relationship><Relationship Id="rId4950" Target="http://www.andrewsparke.co.uk" Type="http://schemas.openxmlformats.org/officeDocument/2006/relationships/hyperlink" TargetMode="External"></Relationship><Relationship Id="rId4951" Target="mailto:commestero@brunettipg.it" Type="http://schemas.openxmlformats.org/officeDocument/2006/relationships/hyperlink" TargetMode="External"></Relationship><Relationship Id="rId4952" Target="javascript:;" Type="http://schemas.openxmlformats.org/officeDocument/2006/relationships/hyperlink" TargetMode="External"></Relationship><Relationship Id="rId4953" Target="mailto:theresathompson@hotmail.com" Type="http://schemas.openxmlformats.org/officeDocument/2006/relationships/hyperlink" TargetMode="External"></Relationship><Relationship Id="rId4954" Target="mailto:info@artistickitchendesign.com" Type="http://schemas.openxmlformats.org/officeDocument/2006/relationships/hyperlink" TargetMode="External"></Relationship><Relationship Id="rId4955" Target="http://www.meimeitableware.com" Type="http://schemas.openxmlformats.org/officeDocument/2006/relationships/hyperlink" TargetMode="External"></Relationship><Relationship Id="rId4956" Target="http://www.kopal.se" Type="http://schemas.openxmlformats.org/officeDocument/2006/relationships/hyperlink" TargetMode="External"></Relationship><Relationship Id="rId4957" Target="javascript:;" Type="http://schemas.openxmlformats.org/officeDocument/2006/relationships/hyperlink" TargetMode="External"></Relationship><Relationship Id="rId4958" Target="mailto:peterz@libertybrass.com" Type="http://schemas.openxmlformats.org/officeDocument/2006/relationships/hyperlink" TargetMode="External"></Relationship><Relationship Id="rId4959" Target="mailto:istiuameh@hebron.com" Type="http://schemas.openxmlformats.org/officeDocument/2006/relationships/hyperlink" TargetMode="External"></Relationship><Relationship Id="rId4960" Target="http://www.amefa.com" Type="http://schemas.openxmlformats.org/officeDocument/2006/relationships/hyperlink" TargetMode="External"></Relationship><Relationship Id="rId4961" Target="mailto:basuracorreo@hotmail.com" Type="http://schemas.openxmlformats.org/officeDocument/2006/relationships/hyperlink" TargetMode="External"></Relationship><Relationship Id="rId4962" Target="mailto:anna@maxcasa.com" Type="http://schemas.openxmlformats.org/officeDocument/2006/relationships/hyperlink" TargetMode="External"></Relationship><Relationship Id="rId4963" Target="mailto:hakan@koseogullari.com.tr" Type="http://schemas.openxmlformats.org/officeDocument/2006/relationships/hyperlink" TargetMode="External"></Relationship><Relationship Id="rId4964" Target="http://www.intcon.ca" Type="http://schemas.openxmlformats.org/officeDocument/2006/relationships/hyperlink" TargetMode="External"></Relationship><Relationship Id="rId4965" Target="javascript:;" Type="http://schemas.openxmlformats.org/officeDocument/2006/relationships/hyperlink" TargetMode="External"></Relationship><Relationship Id="rId4966" Target="http://www.erdsg.com" Type="http://schemas.openxmlformats.org/officeDocument/2006/relationships/hyperlink" TargetMode="External"></Relationship><Relationship Id="rId4967" Target="javascript:;" Type="http://schemas.openxmlformats.org/officeDocument/2006/relationships/hyperlink" TargetMode="External"></Relationship><Relationship Id="rId4968" Target="http://www.spillanes.co.nz" Type="http://schemas.openxmlformats.org/officeDocument/2006/relationships/hyperlink" TargetMode="External"></Relationship><Relationship Id="rId4969" Target="mailto:spi1@frontiernet.net" Type="http://schemas.openxmlformats.org/officeDocument/2006/relationships/hyperlink" TargetMode="External"></Relationship><Relationship Id="rId4970" Target="mailto:rkananda@myanmar.com" Type="http://schemas.openxmlformats.org/officeDocument/2006/relationships/hyperlink" TargetMode="External"></Relationship><Relationship Id="rId4971" Target="javascript:;" Type="http://schemas.openxmlformats.org/officeDocument/2006/relationships/hyperlink" TargetMode="External"></Relationship><Relationship Id="rId4972" Target="javascript:;" Type="http://schemas.openxmlformats.org/officeDocument/2006/relationships/hyperlink" TargetMode="External"></Relationship><Relationship Id="rId4973" Target="mailto:riv.norge@abena.com" Type="http://schemas.openxmlformats.org/officeDocument/2006/relationships/hyperlink" TargetMode="External"></Relationship><Relationship Id="rId4974" Target="http://www.faellesindkoebet.dk" Type="http://schemas.openxmlformats.org/officeDocument/2006/relationships/hyperlink" TargetMode="External"></Relationship><Relationship Id="rId4975" Target="javascript:;" Type="http://schemas.openxmlformats.org/officeDocument/2006/relationships/hyperlink" TargetMode="External"></Relationship><Relationship Id="rId4976" Target="javascript:;" Type="http://schemas.openxmlformats.org/officeDocument/2006/relationships/hyperlink" TargetMode="External"></Relationship><Relationship Id="rId4977" Target="http://www.sunsingtea.com" Type="http://schemas.openxmlformats.org/officeDocument/2006/relationships/hyperlink" TargetMode="External"></Relationship><Relationship Id="rId4978" Target="http://www.calsun.com.tw" Type="http://schemas.openxmlformats.org/officeDocument/2006/relationships/hyperlink" TargetMode="External"></Relationship><Relationship Id="rId4979" Target="http://www.babcotucson.com" Type="http://schemas.openxmlformats.org/officeDocument/2006/relationships/hyperlink" TargetMode="External"></Relationship><Relationship Id="rId4980" Target="mailto:assafi56@yahoo.com" Type="http://schemas.openxmlformats.org/officeDocument/2006/relationships/hyperlink" TargetMode="External"></Relationship><Relationship Id="rId4981" Target="javascript:;" Type="http://schemas.openxmlformats.org/officeDocument/2006/relationships/hyperlink" TargetMode="External"></Relationship><Relationship Id="rId4982" Target="mailto:nbss@bun.com" Type="http://schemas.openxmlformats.org/officeDocument/2006/relationships/hyperlink" TargetMode="External"></Relationship><Relationship Id="rId4983" Target="javascript:;" Type="http://schemas.openxmlformats.org/officeDocument/2006/relationships/hyperlink" TargetMode="External"></Relationship><Relationship Id="rId4984" Target="http://www.acohardware.net" Type="http://schemas.openxmlformats.org/officeDocument/2006/relationships/hyperlink" TargetMode="External"></Relationship><Relationship Id="rId4985" Target="http://www.mondialgifts.be" Type="http://schemas.openxmlformats.org/officeDocument/2006/relationships/hyperlink" TargetMode="External"></Relationship><Relationship Id="rId4986" Target="javascript:;" Type="http://schemas.openxmlformats.org/officeDocument/2006/relationships/hyperlink" TargetMode="External"></Relationship><Relationship Id="rId4987" Target="http://www.foxcs.com" Type="http://schemas.openxmlformats.org/officeDocument/2006/relationships/hyperlink" TargetMode="External"></Relationship><Relationship Id="rId4988" Target="mailto:barbara@justgot2haveit.com" Type="http://schemas.openxmlformats.org/officeDocument/2006/relationships/hyperlink" TargetMode="External"></Relationship><Relationship Id="rId4989" Target="mailto:ahsan@askarint.com" Type="http://schemas.openxmlformats.org/officeDocument/2006/relationships/hyperlink" TargetMode="External"></Relationship><Relationship Id="rId4990" Target="javascript:;" Type="http://schemas.openxmlformats.org/officeDocument/2006/relationships/hyperlink" TargetMode="External"></Relationship><Relationship Id="rId4991" Target="http://www.prestigeitalianaspa.it" Type="http://schemas.openxmlformats.org/officeDocument/2006/relationships/hyperlink" TargetMode="External"></Relationship><Relationship Id="rId4992" Target="mailto:info@artistickitchendesign.com" Type="http://schemas.openxmlformats.org/officeDocument/2006/relationships/hyperlink" TargetMode="External"></Relationship><Relationship Id="rId4993" Target="javascript:;" Type="http://schemas.openxmlformats.org/officeDocument/2006/relationships/hyperlink" TargetMode="External"></Relationship><Relationship Id="rId4994" Target="http://www.kiki.dk" Type="http://schemas.openxmlformats.org/officeDocument/2006/relationships/hyperlink" TargetMode="External"></Relationship><Relationship Id="rId4995" Target="javascript:;" Type="http://schemas.openxmlformats.org/officeDocument/2006/relationships/hyperlink" TargetMode="External"></Relationship><Relationship Id="rId4996" Target="javascript:;" Type="http://schemas.openxmlformats.org/officeDocument/2006/relationships/hyperlink" TargetMode="External"></Relationship><Relationship Id="rId4997" Target="http://www.apseplastica.it" Type="http://schemas.openxmlformats.org/officeDocument/2006/relationships/hyperlink" TargetMode="External"></Relationship><Relationship Id="rId4998" Target="http://www.tanitakorea.co.kr" Type="http://schemas.openxmlformats.org/officeDocument/2006/relationships/hyperlink" TargetMode="External"></Relationship><Relationship Id="rId4999" Target="javascript:;" Type="http://schemas.openxmlformats.org/officeDocument/2006/relationships/hyperlink" TargetMode="External"></Relationship><Relationship Id="rId5000" Target="http://www.pcee.com" Type="http://schemas.openxmlformats.org/officeDocument/2006/relationships/hyperlink" TargetMode="External"></Relationship><Relationship Id="rId5001" Target="mailto:dannywang@verizon.net" Type="http://schemas.openxmlformats.org/officeDocument/2006/relationships/hyperlink" TargetMode="External"></Relationship><Relationship Id="rId5002" Target="http://www.fritzatorpet.com" Type="http://schemas.openxmlformats.org/officeDocument/2006/relationships/hyperlink" TargetMode="External"></Relationship><Relationship Id="rId5003" Target="http://www.superiorperformance.com" Type="http://schemas.openxmlformats.org/officeDocument/2006/relationships/hyperlink" TargetMode="External"></Relationship><Relationship Id="rId5004" Target="http://www.actionbadges.com.au" Type="http://schemas.openxmlformats.org/officeDocument/2006/relationships/hyperlink" TargetMode="External"></Relationship><Relationship Id="rId5005" Target="mailto:mike_mccalman@yahoo.com" Type="http://schemas.openxmlformats.org/officeDocument/2006/relationships/hyperlink" TargetMode="External"></Relationship><Relationship Id="rId5006" Target="mailto:eandvint@netvigator.com" Type="http://schemas.openxmlformats.org/officeDocument/2006/relationships/hyperlink" TargetMode="External"></Relationship><Relationship Id="rId5007" Target="http://www.greyland.com.hk" Type="http://schemas.openxmlformats.org/officeDocument/2006/relationships/hyperlink" TargetMode="External"></Relationship><Relationship Id="rId5008" Target="javascript:;" Type="http://schemas.openxmlformats.org/officeDocument/2006/relationships/hyperlink" TargetMode="External"></Relationship><Relationship Id="rId5009" Target="mailto:buyer@grupocyos.com" Type="http://schemas.openxmlformats.org/officeDocument/2006/relationships/hyperlink" TargetMode="External"></Relationship><Relationship Id="rId5010" Target="http://www.smico.ca" Type="http://schemas.openxmlformats.org/officeDocument/2006/relationships/hyperlink" TargetMode="External"></Relationship><Relationship Id="rId5011" Target="http://www.carrot.ocn.ne.jp" Type="http://schemas.openxmlformats.org/officeDocument/2006/relationships/hyperlink" TargetMode="External"></Relationship><Relationship Id="rId5012" Target="mailto:customerservice@accu-serv.com" Type="http://schemas.openxmlformats.org/officeDocument/2006/relationships/hyperlink" TargetMode="External"></Relationship><Relationship Id="rId5013" Target="http://www.pio.kz" Type="http://schemas.openxmlformats.org/officeDocument/2006/relationships/hyperlink" TargetMode="External"></Relationship><Relationship Id="rId5014" Target="http://www.bis.org" Type="http://schemas.openxmlformats.org/officeDocument/2006/relationships/hyperlink" TargetMode="External"></Relationship><Relationship Id="rId5015" Target="javascript:;" Type="http://schemas.openxmlformats.org/officeDocument/2006/relationships/hyperlink" TargetMode="External"></Relationship><Relationship Id="rId5016" Target="mailto:irwin@exmktg.com" Type="http://schemas.openxmlformats.org/officeDocument/2006/relationships/hyperlink" TargetMode="External"></Relationship><Relationship Id="rId5017" Target="javascript:;" Type="http://schemas.openxmlformats.org/officeDocument/2006/relationships/hyperlink" TargetMode="External"></Relationship><Relationship Id="rId5018" Target="mailto:info@lino-metaal.nl" Type="http://schemas.openxmlformats.org/officeDocument/2006/relationships/hyperlink" TargetMode="External"></Relationship><Relationship Id="rId5019" Target="javascript:;" Type="http://schemas.openxmlformats.org/officeDocument/2006/relationships/hyperlink" TargetMode="External"></Relationship><Relationship Id="rId5020" Target="http://www.innocentini.com" Type="http://schemas.openxmlformats.org/officeDocument/2006/relationships/hyperlink" TargetMode="External"></Relationship><Relationship Id="rId5021" Target="mailto:sales@ongradio.com" Type="http://schemas.openxmlformats.org/officeDocument/2006/relationships/hyperlink" TargetMode="External"></Relationship><Relationship Id="rId5022" Target="mailto:utranslucent@hotmail.com" Type="http://schemas.openxmlformats.org/officeDocument/2006/relationships/hyperlink" TargetMode="External"></Relationship><Relationship Id="rId5023" Target="javascript:;" Type="http://schemas.openxmlformats.org/officeDocument/2006/relationships/hyperlink" TargetMode="External"></Relationship><Relationship Id="rId5024" Target="http://www.faratex.fr" Type="http://schemas.openxmlformats.org/officeDocument/2006/relationships/hyperlink" TargetMode="External"></Relationship><Relationship Id="rId5025" Target="javascript:;" Type="http://schemas.openxmlformats.org/officeDocument/2006/relationships/hyperlink" TargetMode="External"></Relationship><Relationship Id="rId5026" Target="mailto:zeliha@poloume.be" Type="http://schemas.openxmlformats.org/officeDocument/2006/relationships/hyperlink" TargetMode="External"></Relationship><Relationship Id="rId5027" Target="mailto:sales@texasknife.com" Type="http://schemas.openxmlformats.org/officeDocument/2006/relationships/hyperlink" TargetMode="External"></Relationship><Relationship Id="rId5028" Target="javascript:;" Type="http://schemas.openxmlformats.org/officeDocument/2006/relationships/hyperlink" TargetMode="External"></Relationship><Relationship Id="rId5029" Target="mailto:andy.lam@metromgb.com.hk" Type="http://schemas.openxmlformats.org/officeDocument/2006/relationships/hyperlink" TargetMode="External"></Relationship><Relationship Id="rId5030" Target="javascript:;" Type="http://schemas.openxmlformats.org/officeDocument/2006/relationships/hyperlink" TargetMode="External"></Relationship><Relationship Id="rId5031" Target="http://www.rema1000.dk" Type="http://schemas.openxmlformats.org/officeDocument/2006/relationships/hyperlink" TargetMode="External"></Relationship><Relationship Id="rId5032" Target="mailto:marketing@mhz.de" Type="http://schemas.openxmlformats.org/officeDocument/2006/relationships/hyperlink" TargetMode="External"></Relationship><Relationship Id="rId5033" Target="http://www.mpx.com.au" Type="http://schemas.openxmlformats.org/officeDocument/2006/relationships/hyperlink" TargetMode="External"></Relationship><Relationship Id="rId5034" Target="http://www.schoenhuberfranchi.com" Type="http://schemas.openxmlformats.org/officeDocument/2006/relationships/hyperlink" TargetMode="External"></Relationship><Relationship Id="rId5035" Target="javascript:;" Type="http://schemas.openxmlformats.org/officeDocument/2006/relationships/hyperlink" TargetMode="External"></Relationship><Relationship Id="rId5036" Target="javascript:;" Type="http://schemas.openxmlformats.org/officeDocument/2006/relationships/hyperlink" TargetMode="External"></Relationship><Relationship Id="rId5037" Target="mailto:info@staalmex.nl" Type="http://schemas.openxmlformats.org/officeDocument/2006/relationships/hyperlink" TargetMode="External"></Relationship><Relationship Id="rId5038" Target="javascript:;" Type="http://schemas.openxmlformats.org/officeDocument/2006/relationships/hyperlink" TargetMode="External"></Relationship><Relationship Id="rId5039" Target="javascript:;" Type="http://schemas.openxmlformats.org/officeDocument/2006/relationships/hyperlink" TargetMode="External"></Relationship><Relationship Id="rId5040" Target="javascript:;" Type="http://schemas.openxmlformats.org/officeDocument/2006/relationships/hyperlink" TargetMode="External"></Relationship><Relationship Id="rId5041" Target="mailto:obanwa@yahoo.com" Type="http://schemas.openxmlformats.org/officeDocument/2006/relationships/hyperlink" TargetMode="External"></Relationship><Relationship Id="rId5042" Target="http://www.vespa.ocn.ne.jp" Type="http://schemas.openxmlformats.org/officeDocument/2006/relationships/hyperlink" TargetMode="External"></Relationship><Relationship Id="rId5043" Target="javascript:;" Type="http://schemas.openxmlformats.org/officeDocument/2006/relationships/hyperlink" TargetMode="External"></Relationship><Relationship Id="rId5044" Target="mailto:wong252pt@yahoo.com.hk" Type="http://schemas.openxmlformats.org/officeDocument/2006/relationships/hyperlink" TargetMode="External"></Relationship><Relationship Id="rId5045" Target="javascript:;" Type="http://schemas.openxmlformats.org/officeDocument/2006/relationships/hyperlink" TargetMode="External"></Relationship><Relationship Id="rId5046" Target="javascript:;" Type="http://schemas.openxmlformats.org/officeDocument/2006/relationships/hyperlink" TargetMode="External"></Relationship><Relationship Id="rId5047" Target="http://www.bpauk.com" Type="http://schemas.openxmlformats.org/officeDocument/2006/relationships/hyperlink" TargetMode="External"></Relationship><Relationship Id="rId5048" Target="javascript:;" Type="http://schemas.openxmlformats.org/officeDocument/2006/relationships/hyperlink" TargetMode="External"></Relationship><Relationship Id="rId5049" Target="javascript:;" Type="http://schemas.openxmlformats.org/officeDocument/2006/relationships/hyperlink" TargetMode="External"></Relationship><Relationship Id="rId5050" Target="mailto:aswad_m2@hotmail.com" Type="http://schemas.openxmlformats.org/officeDocument/2006/relationships/hyperlink" TargetMode="External"></Relationship><Relationship Id="rId5051" Target="javascript:;" Type="http://schemas.openxmlformats.org/officeDocument/2006/relationships/hyperlink" TargetMode="External"></Relationship><Relationship Id="rId5052" Target="http://www.usabizs.com" Type="http://schemas.openxmlformats.org/officeDocument/2006/relationships/hyperlink" TargetMode="External"></Relationship><Relationship Id="rId5053" Target="mailto:janet_noah79@yahoo.com" Type="http://schemas.openxmlformats.org/officeDocument/2006/relationships/hyperlink" TargetMode="External"></Relationship><Relationship Id="rId5054" Target="http://www.mellon.com" Type="http://schemas.openxmlformats.org/officeDocument/2006/relationships/hyperlink" TargetMode="External"></Relationship><Relationship Id="rId5055" Target="mailto:john@milner.com.au" Type="http://schemas.openxmlformats.org/officeDocument/2006/relationships/hyperlink" TargetMode="External"></Relationship><Relationship Id="rId5056" Target="http://www.oroton.com.au" Type="http://schemas.openxmlformats.org/officeDocument/2006/relationships/hyperlink" TargetMode="External"></Relationship><Relationship Id="rId5057" Target="javascript:;" Type="http://schemas.openxmlformats.org/officeDocument/2006/relationships/hyperlink" TargetMode="External"></Relationship><Relationship Id="rId5058" Target="javascript:;" Type="http://schemas.openxmlformats.org/officeDocument/2006/relationships/hyperlink" TargetMode="External"></Relationship><Relationship Id="rId5059" Target="http://www.abbassi.com" Type="http://schemas.openxmlformats.org/officeDocument/2006/relationships/hyperlink" TargetMode="External"></Relationship><Relationship Id="rId5060" Target="http://www.bindi.org" Type="http://schemas.openxmlformats.org/officeDocument/2006/relationships/hyperlink" TargetMode="External"></Relationship><Relationship Id="rId5061" Target="javascript:;" Type="http://schemas.openxmlformats.org/officeDocument/2006/relationships/hyperlink" TargetMode="External"></Relationship><Relationship Id="rId5062" Target="javascript:;" Type="http://schemas.openxmlformats.org/officeDocument/2006/relationships/hyperlink" TargetMode="External"></Relationship><Relationship Id="rId5063" Target="javascript:;" Type="http://schemas.openxmlformats.org/officeDocument/2006/relationships/hyperlink" TargetMode="External"></Relationship><Relationship Id="rId5064" Target="mailto:info@hegematic.com" Type="http://schemas.openxmlformats.org/officeDocument/2006/relationships/hyperlink" TargetMode="External"></Relationship><Relationship Id="rId5065" Target="http://www.baumgarten-group.com" Type="http://schemas.openxmlformats.org/officeDocument/2006/relationships/hyperlink" TargetMode="External"></Relationship><Relationship Id="rId5066" Target="http://www.scandicrasts.com" Type="http://schemas.openxmlformats.org/officeDocument/2006/relationships/hyperlink" TargetMode="External"></Relationship><Relationship Id="rId5067" Target="http://www.ozonline.com" Type="http://schemas.openxmlformats.org/officeDocument/2006/relationships/hyperlink" TargetMode="External"></Relationship><Relationship Id="rId5068" Target="http://www.ecoglo.us" Type="http://schemas.openxmlformats.org/officeDocument/2006/relationships/hyperlink" TargetMode="External"></Relationship><Relationship Id="rId5069" Target="javascript:;" Type="http://schemas.openxmlformats.org/officeDocument/2006/relationships/hyperlink" TargetMode="External"></Relationship><Relationship Id="rId5070" Target="mailto:info@bur-kg.de" Type="http://schemas.openxmlformats.org/officeDocument/2006/relationships/hyperlink" TargetMode="External"></Relationship><Relationship Id="rId5071" Target="mailto:tony@picnicgift.com" Type="http://schemas.openxmlformats.org/officeDocument/2006/relationships/hyperlink" TargetMode="External"></Relationship><Relationship Id="rId5072" Target="http://www.eandvint.com" Type="http://schemas.openxmlformats.org/officeDocument/2006/relationships/hyperlink" TargetMode="External"></Relationship><Relationship Id="rId5073" Target="javascript:;" Type="http://schemas.openxmlformats.org/officeDocument/2006/relationships/hyperlink" TargetMode="External"></Relationship><Relationship Id="rId5074" Target="http://www.royalselangor.com" Type="http://schemas.openxmlformats.org/officeDocument/2006/relationships/hyperlink" TargetMode="External"></Relationship><Relationship Id="rId5075" Target="javascript:;" Type="http://schemas.openxmlformats.org/officeDocument/2006/relationships/hyperlink" TargetMode="External"></Relationship><Relationship Id="rId5076" Target="mailto:malco42@yahoo.fr" Type="http://schemas.openxmlformats.org/officeDocument/2006/relationships/hyperlink" TargetMode="External"></Relationship><Relationship Id="rId5077" Target="mailto:asiasky@onetelhk.net" Type="http://schemas.openxmlformats.org/officeDocument/2006/relationships/hyperlink" TargetMode="External"></Relationship><Relationship Id="rId5078" Target="javascript:;" Type="http://schemas.openxmlformats.org/officeDocument/2006/relationships/hyperlink" TargetMode="External"></Relationship><Relationship Id="rId5079" Target="http://www.smartra.biz.com.hk" Type="http://schemas.openxmlformats.org/officeDocument/2006/relationships/hyperlink" TargetMode="External"></Relationship><Relationship Id="rId5080" Target="javascript:;" Type="http://schemas.openxmlformats.org/officeDocument/2006/relationships/hyperlink" TargetMode="External"></Relationship><Relationship Id="rId5081" Target="javascript:;" Type="http://schemas.openxmlformats.org/officeDocument/2006/relationships/hyperlink" TargetMode="External"></Relationship><Relationship Id="rId5082" Target="mailto:marketing@chinawindow.biz.com.hk" Type="http://schemas.openxmlformats.org/officeDocument/2006/relationships/hyperlink" TargetMode="External"></Relationship><Relationship Id="rId5083" Target="http://www.kokusai-kako.co.jp" Type="http://schemas.openxmlformats.org/officeDocument/2006/relationships/hyperlink" TargetMode="External"></Relationship><Relationship Id="rId5084" Target="mailto:contact@fonlupt.com" Type="http://schemas.openxmlformats.org/officeDocument/2006/relationships/hyperlink" TargetMode="External"></Relationship><Relationship Id="rId5085" Target="mailto:info@shrishakun.com" Type="http://schemas.openxmlformats.org/officeDocument/2006/relationships/hyperlink" TargetMode="External"></Relationship><Relationship Id="rId5086" Target="mailto:scottag@ihug.co.nz" Type="http://schemas.openxmlformats.org/officeDocument/2006/relationships/hyperlink" TargetMode="External"></Relationship><Relationship Id="rId5087" Target="javascript:;" Type="http://schemas.openxmlformats.org/officeDocument/2006/relationships/hyperlink" TargetMode="External"></Relationship><Relationship Id="rId5088" Target="javascript:;" Type="http://schemas.openxmlformats.org/officeDocument/2006/relationships/hyperlink" TargetMode="External"></Relationship><Relationship Id="rId5089" Target="javascript:;" Type="http://schemas.openxmlformats.org/officeDocument/2006/relationships/hyperlink" TargetMode="External"></Relationship><Relationship Id="rId5090" Target="mailto:david@giftsatprincess.com" Type="http://schemas.openxmlformats.org/officeDocument/2006/relationships/hyperlink" TargetMode="External"></Relationship><Relationship Id="rId5091" Target="mailto:insure@paramount.com.ph" Type="http://schemas.openxmlformats.org/officeDocument/2006/relationships/hyperlink" TargetMode="External"></Relationship><Relationship Id="rId5092" Target="http://www.proviro.net" Type="http://schemas.openxmlformats.org/officeDocument/2006/relationships/hyperlink" TargetMode="External"></Relationship><Relationship Id="rId5093" Target="javascript:;" Type="http://schemas.openxmlformats.org/officeDocument/2006/relationships/hyperlink" TargetMode="External"></Relationship><Relationship Id="rId5094" Target="http://www.boltze.de" Type="http://schemas.openxmlformats.org/officeDocument/2006/relationships/hyperlink" TargetMode="External"></Relationship><Relationship Id="rId5095" Target="mailto:eliot@shopperinc.com" Type="http://schemas.openxmlformats.org/officeDocument/2006/relationships/hyperlink" TargetMode="External"></Relationship><Relationship Id="rId5096" Target="mailto:mariate@multiphone.net.co" Type="http://schemas.openxmlformats.org/officeDocument/2006/relationships/hyperlink" TargetMode="External"></Relationship><Relationship Id="rId5097" Target="mailto:albert2023@aol.com" Type="http://schemas.openxmlformats.org/officeDocument/2006/relationships/hyperlink" TargetMode="External"></Relationship><Relationship Id="rId5098" Target="http://www.shinsendo.jp" Type="http://schemas.openxmlformats.org/officeDocument/2006/relationships/hyperlink" TargetMode="External"></Relationship><Relationship Id="rId5099" Target="mailto:naeem_biz6@hotmail.com" Type="http://schemas.openxmlformats.org/officeDocument/2006/relationships/hyperlink" TargetMode="External"></Relationship><Relationship Id="rId5100" Target="http://www.newleaf.com" Type="http://schemas.openxmlformats.org/officeDocument/2006/relationships/hyperlink" TargetMode="External"></Relationship><Relationship Id="rId5101" Target="http://www.shopperinc.com" Type="http://schemas.openxmlformats.org/officeDocument/2006/relationships/hyperlink" TargetMode="External"></Relationship><Relationship Id="rId5102" Target="mailto:allmilmo@aol.com" Type="http://schemas.openxmlformats.org/officeDocument/2006/relationships/hyperlink" TargetMode="External"></Relationship><Relationship Id="rId5103" Target="javascript:;" Type="http://schemas.openxmlformats.org/officeDocument/2006/relationships/hyperlink" TargetMode="External"></Relationship><Relationship Id="rId5104" Target="http://www.atlaspacltd.com" Type="http://schemas.openxmlformats.org/officeDocument/2006/relationships/hyperlink" TargetMode="External"></Relationship><Relationship Id="rId5105" Target="mailto:en_livendecor@yahoo.com" Type="http://schemas.openxmlformats.org/officeDocument/2006/relationships/hyperlink" TargetMode="External"></Relationship><Relationship Id="rId5106" Target="javascript:;" Type="http://schemas.openxmlformats.org/officeDocument/2006/relationships/hyperlink" TargetMode="External"></Relationship><Relationship Id="rId5107" Target="mailto:jydumaine@eurodib.com" Type="http://schemas.openxmlformats.org/officeDocument/2006/relationships/hyperlink" TargetMode="External"></Relationship><Relationship Id="rId5108" Target="javascript:;" Type="http://schemas.openxmlformats.org/officeDocument/2006/relationships/hyperlink" TargetMode="External"></Relationship><Relationship Id="rId5109" Target="http://www.alma.nl" Type="http://schemas.openxmlformats.org/officeDocument/2006/relationships/hyperlink" TargetMode="External"></Relationship><Relationship Id="rId5110" Target="mailto:info@ros.bergamo.it" Type="http://schemas.openxmlformats.org/officeDocument/2006/relationships/hyperlink" TargetMode="External"></Relationship><Relationship Id="rId5111" Target="http://www.traderinasia.com" Type="http://schemas.openxmlformats.org/officeDocument/2006/relationships/hyperlink" TargetMode="External"></Relationship><Relationship Id="rId5112" Target="javascript:;" Type="http://schemas.openxmlformats.org/officeDocument/2006/relationships/hyperlink" TargetMode="External"></Relationship><Relationship Id="rId5113" Target="mailto:thomas.sollner@rosenthal.de" Type="http://schemas.openxmlformats.org/officeDocument/2006/relationships/hyperlink" TargetMode="External"></Relationship><Relationship Id="rId5114" Target="javascript:;" Type="http://schemas.openxmlformats.org/officeDocument/2006/relationships/hyperlink" TargetMode="External"></Relationship><Relationship Id="rId5115" Target="mailto:enterpola@yahoo.co" Type="http://schemas.openxmlformats.org/officeDocument/2006/relationships/hyperlink" TargetMode="External"></Relationship><Relationship Id="rId5116" Target="mailto:giudici.enrico@libero.it" Type="http://schemas.openxmlformats.org/officeDocument/2006/relationships/hyperlink" TargetMode="External"></Relationship><Relationship Id="rId5117" Target="javascript:;" Type="http://schemas.openxmlformats.org/officeDocument/2006/relationships/hyperlink" TargetMode="External"></Relationship><Relationship Id="rId5118" Target="javascript:;" Type="http://schemas.openxmlformats.org/officeDocument/2006/relationships/hyperlink" TargetMode="External"></Relationship><Relationship Id="rId5119" Target="http://www.coteversailles.fr" Type="http://schemas.openxmlformats.org/officeDocument/2006/relationships/hyperlink" TargetMode="External"></Relationship><Relationship Id="rId5120" Target="javascript:;" Type="http://schemas.openxmlformats.org/officeDocument/2006/relationships/hyperlink" TargetMode="External"></Relationship><Relationship Id="rId5121" Target="mailto:joyfashions@ctimail3.com" Type="http://schemas.openxmlformats.org/officeDocument/2006/relationships/hyperlink" TargetMode="External"></Relationship><Relationship Id="rId5122" Target="http://www.longsheng.cn.com" Type="http://schemas.openxmlformats.org/officeDocument/2006/relationships/hyperlink" TargetMode="External"></Relationship><Relationship Id="rId5123" Target="mailto:chas57@lvcm.com" Type="http://schemas.openxmlformats.org/officeDocument/2006/relationships/hyperlink" TargetMode="External"></Relationship><Relationship Id="rId5124" Target="http://www.nylexpackaging.com.au" Type="http://schemas.openxmlformats.org/officeDocument/2006/relationships/hyperlink" TargetMode="External"></Relationship><Relationship Id="rId5125" Target="javascript:;" Type="http://schemas.openxmlformats.org/officeDocument/2006/relationships/hyperlink" TargetMode="External"></Relationship><Relationship Id="rId5126" Target="javascript:;" Type="http://schemas.openxmlformats.org/officeDocument/2006/relationships/hyperlink" TargetMode="External"></Relationship><Relationship Id="rId5127" Target="javascript:;" Type="http://schemas.openxmlformats.org/officeDocument/2006/relationships/hyperlink" TargetMode="External"></Relationship><Relationship Id="rId5128" Target="http://www.buckpaper.com" Type="http://schemas.openxmlformats.org/officeDocument/2006/relationships/hyperlink" TargetMode="External"></Relationship><Relationship Id="rId5129" Target="http://www.kiso-sakai.com" Type="http://schemas.openxmlformats.org/officeDocument/2006/relationships/hyperlink" TargetMode="External"></Relationship><Relationship Id="rId5130" Target="javascript:;" Type="http://schemas.openxmlformats.org/officeDocument/2006/relationships/hyperlink" TargetMode="External"></Relationship><Relationship Id="rId5131" Target="javascript:;" Type="http://schemas.openxmlformats.org/officeDocument/2006/relationships/hyperlink" TargetMode="External"></Relationship><Relationship Id="rId5132" Target="javascript:;" Type="http://schemas.openxmlformats.org/officeDocument/2006/relationships/hyperlink" TargetMode="External"></Relationship><Relationship Id="rId5133" Target="javascript:;" Type="http://schemas.openxmlformats.org/officeDocument/2006/relationships/hyperlink" TargetMode="External"></Relationship><Relationship Id="rId5134" Target="http://www.readersdigest.ca" Type="http://schemas.openxmlformats.org/officeDocument/2006/relationships/hyperlink" TargetMode="External"></Relationship><Relationship Id="rId5135" Target="http://www.marc.com.au" Type="http://schemas.openxmlformats.org/officeDocument/2006/relationships/hyperlink" TargetMode="External"></Relationship><Relationship Id="rId5136" Target="javascript:;" Type="http://schemas.openxmlformats.org/officeDocument/2006/relationships/hyperlink" TargetMode="External"></Relationship><Relationship Id="rId5137" Target="javascript:;" Type="http://schemas.openxmlformats.org/officeDocument/2006/relationships/hyperlink" TargetMode="External"></Relationship><Relationship Id="rId5138" Target="javascript:;" Type="http://schemas.openxmlformats.org/officeDocument/2006/relationships/hyperlink" TargetMode="External"></Relationship><Relationship Id="rId5139" Target="mailto:claudema@iprimus.com.au" Type="http://schemas.openxmlformats.org/officeDocument/2006/relationships/hyperlink" TargetMode="External"></Relationship><Relationship Id="rId5140" Target="http://www.amway.it" Type="http://schemas.openxmlformats.org/officeDocument/2006/relationships/hyperlink" TargetMode="External"></Relationship><Relationship Id="rId5141" Target="javascript:;" Type="http://schemas.openxmlformats.org/officeDocument/2006/relationships/hyperlink" TargetMode="External"></Relationship><Relationship Id="rId5142" Target="http://www.macnabdrummond.com" Type="http://schemas.openxmlformats.org/officeDocument/2006/relationships/hyperlink" TargetMode="External"></Relationship><Relationship Id="rId5143" Target="javascript:;" Type="http://schemas.openxmlformats.org/officeDocument/2006/relationships/hyperlink" TargetMode="External"></Relationship><Relationship Id="rId5144" Target="http://www.koceanco.com" Type="http://schemas.openxmlformats.org/officeDocument/2006/relationships/hyperlink" TargetMode="External"></Relationship><Relationship Id="rId5145" Target="http://www.ekort.ru" Type="http://schemas.openxmlformats.org/officeDocument/2006/relationships/hyperlink" TargetMode="External"></Relationship><Relationship Id="rId5146" Target="http://www.shivkitchenware.com" Type="http://schemas.openxmlformats.org/officeDocument/2006/relationships/hyperlink" TargetMode="External"></Relationship><Relationship Id="rId5147" Target="mailto:dean_rule@ap.irco.com" Type="http://schemas.openxmlformats.org/officeDocument/2006/relationships/hyperlink" TargetMode="External"></Relationship><Relationship Id="rId5148" Target="http://www.aiko.cc" Type="http://schemas.openxmlformats.org/officeDocument/2006/relationships/hyperlink" TargetMode="External"></Relationship><Relationship Id="rId5149" Target="mailto:tifexp@libero.it" Type="http://schemas.openxmlformats.org/officeDocument/2006/relationships/hyperlink" TargetMode="External"></Relationship><Relationship Id="rId5150" Target="javascript:;" Type="http://schemas.openxmlformats.org/officeDocument/2006/relationships/hyperlink" TargetMode="External"></Relationship><Relationship Id="rId5151" Target="mailto:csidagupan@hotmail.com" Type="http://schemas.openxmlformats.org/officeDocument/2006/relationships/hyperlink" TargetMode="External"></Relationship><Relationship Id="rId5152" Target="javascript:;" Type="http://schemas.openxmlformats.org/officeDocument/2006/relationships/hyperlink" TargetMode="External"></Relationship><Relationship Id="rId5153" Target="mailto:galler@galler.de" Type="http://schemas.openxmlformats.org/officeDocument/2006/relationships/hyperlink" TargetMode="External"></Relationship><Relationship Id="rId5154" Target="http://www.elitejj.com" Type="http://schemas.openxmlformats.org/officeDocument/2006/relationships/hyperlink" TargetMode="External"></Relationship><Relationship Id="rId5155" Target="javascript:;" Type="http://schemas.openxmlformats.org/officeDocument/2006/relationships/hyperlink" TargetMode="External"></Relationship><Relationship Id="rId5156" Target="http://www.benchmark-tx.com" Type="http://schemas.openxmlformats.org/officeDocument/2006/relationships/hyperlink" TargetMode="External"></Relationship><Relationship Id="rId5157" Target="javascript:;" Type="http://schemas.openxmlformats.org/officeDocument/2006/relationships/hyperlink" TargetMode="External"></Relationship><Relationship Id="rId5158" Target="javascript:;" Type="http://schemas.openxmlformats.org/officeDocument/2006/relationships/hyperlink" TargetMode="External"></Relationship><Relationship Id="rId5159" Target="http://www.vericon.net" Type="http://schemas.openxmlformats.org/officeDocument/2006/relationships/hyperlink" TargetMode="External"></Relationship><Relationship Id="rId5160" Target="http://www.usmart-web.com" Type="http://schemas.openxmlformats.org/officeDocument/2006/relationships/hyperlink" TargetMode="External"></Relationship><Relationship Id="rId5161" Target="mailto:hindborg@hindborg.dk" Type="http://schemas.openxmlformats.org/officeDocument/2006/relationships/hyperlink" TargetMode="External"></Relationship><Relationship Id="rId5162" Target="javascript:;" Type="http://schemas.openxmlformats.org/officeDocument/2006/relationships/hyperlink" TargetMode="External"></Relationship><Relationship Id="rId5163" Target="javascript:;" Type="http://schemas.openxmlformats.org/officeDocument/2006/relationships/hyperlink" TargetMode="External"></Relationship><Relationship Id="rId5164" Target="http://www.ashrafproducts.com.pk" Type="http://schemas.openxmlformats.org/officeDocument/2006/relationships/hyperlink" TargetMode="External"></Relationship><Relationship Id="rId5165" Target="http://www.taylorind.com" Type="http://schemas.openxmlformats.org/officeDocument/2006/relationships/hyperlink" TargetMode="External"></Relationship><Relationship Id="rId5166" Target="mailto:svetta@inter.net" Type="http://schemas.openxmlformats.org/officeDocument/2006/relationships/hyperlink" TargetMode="External"></Relationship><Relationship Id="rId5167" Target="mailto:cheapp@gjr.paknet.com.pk" Type="http://schemas.openxmlformats.org/officeDocument/2006/relationships/hyperlink" TargetMode="External"></Relationship><Relationship Id="rId5168" Target="http://www.falgi.pt" Type="http://schemas.openxmlformats.org/officeDocument/2006/relationships/hyperlink" TargetMode="External"></Relationship><Relationship Id="rId5169" Target="http://www.tncliving.com" Type="http://schemas.openxmlformats.org/officeDocument/2006/relationships/hyperlink" TargetMode="External"></Relationship><Relationship Id="rId5170" Target="http://www.alibey.com" Type="http://schemas.openxmlformats.org/officeDocument/2006/relationships/hyperlink" TargetMode="External"></Relationship><Relationship Id="rId5171" Target="javascript:;" Type="http://schemas.openxmlformats.org/officeDocument/2006/relationships/hyperlink" TargetMode="External"></Relationship><Relationship Id="rId5172" Target="javascript:;" Type="http://schemas.openxmlformats.org/officeDocument/2006/relationships/hyperlink" TargetMode="External"></Relationship><Relationship Id="rId5173" Target="mailto:jeff@cookscorrectional.com" Type="http://schemas.openxmlformats.org/officeDocument/2006/relationships/hyperlink" TargetMode="External"></Relationship><Relationship Id="rId5174" Target="javascript:;" Type="http://schemas.openxmlformats.org/officeDocument/2006/relationships/hyperlink" TargetMode="External"></Relationship><Relationship Id="rId5175" Target="mailto:info@dikado-interieur.com" Type="http://schemas.openxmlformats.org/officeDocument/2006/relationships/hyperlink" TargetMode="External"></Relationship><Relationship Id="rId5176" Target="javascript:;" Type="http://schemas.openxmlformats.org/officeDocument/2006/relationships/hyperlink" TargetMode="External"></Relationship><Relationship Id="rId5177" Target="javascript:;" Type="http://schemas.openxmlformats.org/officeDocument/2006/relationships/hyperlink" TargetMode="External"></Relationship><Relationship Id="rId5178" Target="http://www.numerica.it" Type="http://schemas.openxmlformats.org/officeDocument/2006/relationships/hyperlink" TargetMode="External"></Relationship><Relationship Id="rId5179" Target="mailto:rs_canada@rs1885.com" Type="http://schemas.openxmlformats.org/officeDocument/2006/relationships/hyperlink" TargetMode="External"></Relationship><Relationship Id="rId5180" Target="mailto:flashinvestltd@hotmail.com" Type="http://schemas.openxmlformats.org/officeDocument/2006/relationships/hyperlink" TargetMode="External"></Relationship><Relationship Id="rId5181" Target="mailto:cateco_est@hotmail.com" Type="http://schemas.openxmlformats.org/officeDocument/2006/relationships/hyperlink" TargetMode="External"></Relationship><Relationship Id="rId5182" Target="javascript:;" Type="http://schemas.openxmlformats.org/officeDocument/2006/relationships/hyperlink" TargetMode="External"></Relationship><Relationship Id="rId5183" Target="javascript:;" Type="http://schemas.openxmlformats.org/officeDocument/2006/relationships/hyperlink" TargetMode="External"></Relationship><Relationship Id="rId5184" Target="javascript:;" Type="http://schemas.openxmlformats.org/officeDocument/2006/relationships/hyperlink" TargetMode="External"></Relationship><Relationship Id="rId5185" Target="javascript:;" Type="http://schemas.openxmlformats.org/officeDocument/2006/relationships/hyperlink" TargetMode="External"></Relationship><Relationship Id="rId5186" Target="javascript:;" Type="http://schemas.openxmlformats.org/officeDocument/2006/relationships/hyperlink" TargetMode="External"></Relationship><Relationship Id="rId5187" Target="http://www.calsun.com.tw" Type="http://schemas.openxmlformats.org/officeDocument/2006/relationships/hyperlink" TargetMode="External"></Relationship><Relationship Id="rId5188" Target="javascript:;" Type="http://schemas.openxmlformats.org/officeDocument/2006/relationships/hyperlink" TargetMode="External"></Relationship><Relationship Id="rId5189" Target="javascript:;" Type="http://schemas.openxmlformats.org/officeDocument/2006/relationships/hyperlink" TargetMode="External"></Relationship><Relationship Id="rId5190" Target="javascript:;" Type="http://schemas.openxmlformats.org/officeDocument/2006/relationships/hyperlink" TargetMode="External"></Relationship><Relationship Id="rId5191" Target="http://www.alltronics.com" Type="http://schemas.openxmlformats.org/officeDocument/2006/relationships/hyperlink" TargetMode="External"></Relationship><Relationship Id="rId5192" Target="javascript:;" Type="http://schemas.openxmlformats.org/officeDocument/2006/relationships/hyperlink" TargetMode="External"></Relationship><Relationship Id="rId5193" Target="mailto:riolitane@hotmail.com" Type="http://schemas.openxmlformats.org/officeDocument/2006/relationships/hyperlink" TargetMode="External"></Relationship><Relationship Id="rId5194" Target="mailto:kristjan@lander.ee" Type="http://schemas.openxmlformats.org/officeDocument/2006/relationships/hyperlink" TargetMode="External"></Relationship><Relationship Id="rId5195" Target="javascript:;" Type="http://schemas.openxmlformats.org/officeDocument/2006/relationships/hyperlink" TargetMode="External"></Relationship><Relationship Id="rId5196" Target="http://www.plastipol.de" Type="http://schemas.openxmlformats.org/officeDocument/2006/relationships/hyperlink" TargetMode="External"></Relationship><Relationship Id="rId5197" Target="http://www.maitritrading.com" Type="http://schemas.openxmlformats.org/officeDocument/2006/relationships/hyperlink" TargetMode="External"></Relationship><Relationship Id="rId5198" Target="javascript:;" Type="http://schemas.openxmlformats.org/officeDocument/2006/relationships/hyperlink" TargetMode="External"></Relationship><Relationship Id="rId5199" Target="http://www.shakirscollection.com" Type="http://schemas.openxmlformats.org/officeDocument/2006/relationships/hyperlink" TargetMode="External"></Relationship><Relationship Id="rId5200" Target="javascript:;" Type="http://schemas.openxmlformats.org/officeDocument/2006/relationships/hyperlink" TargetMode="External"></Relationship><Relationship Id="rId5201" Target="javascript:;" Type="http://schemas.openxmlformats.org/officeDocument/2006/relationships/hyperlink" TargetMode="External"></Relationship><Relationship Id="rId5202" Target="javascript:;" Type="http://schemas.openxmlformats.org/officeDocument/2006/relationships/hyperlink" TargetMode="External"></Relationship><Relationship Id="rId5203" Target="http://www.almoayyedintl.com" Type="http://schemas.openxmlformats.org/officeDocument/2006/relationships/hyperlink" TargetMode="External"></Relationship><Relationship Id="rId5204" Target="mailto:eddie@homeline.cn" Type="http://schemas.openxmlformats.org/officeDocument/2006/relationships/hyperlink" TargetMode="External"></Relationship><Relationship Id="rId5205" Target="javascript:;" Type="http://schemas.openxmlformats.org/officeDocument/2006/relationships/hyperlink" TargetMode="External"></Relationship><Relationship Id="rId5206" Target="javascript:;" Type="http://schemas.openxmlformats.org/officeDocument/2006/relationships/hyperlink" TargetMode="External"></Relationship><Relationship Id="rId5207" Target="mailto:connie@bellissimma.com" Type="http://schemas.openxmlformats.org/officeDocument/2006/relationships/hyperlink" TargetMode="External"></Relationship><Relationship Id="rId5208" Target="mailto:anders.nyberg@kolumbus.fi" Type="http://schemas.openxmlformats.org/officeDocument/2006/relationships/hyperlink" TargetMode="External"></Relationship><Relationship Id="rId5209" Target="http://www.hackman.com" Type="http://schemas.openxmlformats.org/officeDocument/2006/relationships/hyperlink" TargetMode="External"></Relationship><Relationship Id="rId5210" Target="http://www.nalex.co.uk" Type="http://schemas.openxmlformats.org/officeDocument/2006/relationships/hyperlink" TargetMode="External"></Relationship><Relationship Id="rId5211" Target="http://www.termoluxe.com.ua" Type="http://schemas.openxmlformats.org/officeDocument/2006/relationships/hyperlink" TargetMode="External"></Relationship><Relationship Id="rId5212" Target="http://www.dester.com" Type="http://schemas.openxmlformats.org/officeDocument/2006/relationships/hyperlink" TargetMode="External"></Relationship><Relationship Id="rId5213" Target="mailto:lanyuklin@intnet.mu" Type="http://schemas.openxmlformats.org/officeDocument/2006/relationships/hyperlink" TargetMode="External"></Relationship><Relationship Id="rId5214" Target="mailto:tlik@tm.net.my" Type="http://schemas.openxmlformats.org/officeDocument/2006/relationships/hyperlink" TargetMode="External"></Relationship><Relationship Id="rId5215" Target="mailto:cbertrand@cabmarketing.net" Type="http://schemas.openxmlformats.org/officeDocument/2006/relationships/hyperlink" TargetMode="External"></Relationship><Relationship Id="rId5216" Target="javascript:;" Type="http://schemas.openxmlformats.org/officeDocument/2006/relationships/hyperlink" TargetMode="External"></Relationship><Relationship Id="rId5217" Target="http://www.lifung.com" Type="http://schemas.openxmlformats.org/officeDocument/2006/relationships/hyperlink" TargetMode="External"></Relationship><Relationship Id="rId5218" Target="http://www.frobergs.se" Type="http://schemas.openxmlformats.org/officeDocument/2006/relationships/hyperlink" TargetMode="External"></Relationship><Relationship Id="rId5219" Target="mailto:claymore@compurange.net" Type="http://schemas.openxmlformats.org/officeDocument/2006/relationships/hyperlink" TargetMode="External"></Relationship><Relationship Id="rId5220" Target="mailto:malaysiakopitiam@yahoo.co.uk" Type="http://schemas.openxmlformats.org/officeDocument/2006/relationships/hyperlink" TargetMode="External"></Relationship><Relationship Id="rId5221" Target="http://www.jasonproducts.com" Type="http://schemas.openxmlformats.org/officeDocument/2006/relationships/hyperlink" TargetMode="External"></Relationship><Relationship Id="rId5222" Target="http://www.giftech.com.hk" Type="http://schemas.openxmlformats.org/officeDocument/2006/relationships/hyperlink" TargetMode="External"></Relationship><Relationship Id="rId5223" Target="javascript:;" Type="http://schemas.openxmlformats.org/officeDocument/2006/relationships/hyperlink" TargetMode="External"></Relationship><Relationship Id="rId5224" Target="javascript:;" Type="http://schemas.openxmlformats.org/officeDocument/2006/relationships/hyperlink" TargetMode="External"></Relationship><Relationship Id="rId5225" Target="javascript:;" Type="http://schemas.openxmlformats.org/officeDocument/2006/relationships/hyperlink" TargetMode="External"></Relationship><Relationship Id="rId5226" Target="http://www.sunrisets.net" Type="http://schemas.openxmlformats.org/officeDocument/2006/relationships/hyperlink" TargetMode="External"></Relationship><Relationship Id="rId5227" Target="mailto:goldin@netvigator.com" Type="http://schemas.openxmlformats.org/officeDocument/2006/relationships/hyperlink" TargetMode="External"></Relationship><Relationship Id="rId5228" Target="mailto:gimalek@skynet.be" Type="http://schemas.openxmlformats.org/officeDocument/2006/relationships/hyperlink" TargetMode="External"></Relationship><Relationship Id="rId5229" Target="mailto:katherine@langtonltd.com" Type="http://schemas.openxmlformats.org/officeDocument/2006/relationships/hyperlink" TargetMode="External"></Relationship><Relationship Id="rId5230" Target="http://www.sekikagu.co.jp" Type="http://schemas.openxmlformats.org/officeDocument/2006/relationships/hyperlink" TargetMode="External"></Relationship><Relationship Id="rId5231" Target="mailto:rngfloral@attglobal.net" Type="http://schemas.openxmlformats.org/officeDocument/2006/relationships/hyperlink" TargetMode="External"></Relationship><Relationship Id="rId5232" Target="mailto:alq.itrac@.itelgua.com" Type="http://schemas.openxmlformats.org/officeDocument/2006/relationships/hyperlink" TargetMode="External"></Relationship><Relationship Id="rId5233" Target="mailto:vichai89@hotmail.com" Type="http://schemas.openxmlformats.org/officeDocument/2006/relationships/hyperlink" TargetMode="External"></Relationship><Relationship Id="rId5234" Target="http://www.philonline.com" Type="http://schemas.openxmlformats.org/officeDocument/2006/relationships/hyperlink" TargetMode="External"></Relationship><Relationship Id="rId5235" Target="javascript:;" Type="http://schemas.openxmlformats.org/officeDocument/2006/relationships/hyperlink" TargetMode="External"></Relationship><Relationship Id="rId5236" Target="http://www.kotakom.com" Type="http://schemas.openxmlformats.org/officeDocument/2006/relationships/hyperlink" TargetMode="External"></Relationship><Relationship Id="rId5237" Target="javascript:;" Type="http://schemas.openxmlformats.org/officeDocument/2006/relationships/hyperlink" TargetMode="External"></Relationship><Relationship Id="rId5238" Target="javascript:;" Type="http://schemas.openxmlformats.org/officeDocument/2006/relationships/hyperlink" TargetMode="External"></Relationship><Relationship Id="rId5239" Target="javascript:;" Type="http://schemas.openxmlformats.org/officeDocument/2006/relationships/hyperlink" TargetMode="External"></Relationship><Relationship Id="rId5240" Target="mailto:appia312@hanmail.net" Type="http://schemas.openxmlformats.org/officeDocument/2006/relationships/hyperlink" TargetMode="External"></Relationship><Relationship Id="rId5241" Target="mailto:service3450@yahoo.com" Type="http://schemas.openxmlformats.org/officeDocument/2006/relationships/hyperlink" TargetMode="External"></Relationship><Relationship Id="rId5242" Target="javascript:;" Type="http://schemas.openxmlformats.org/officeDocument/2006/relationships/hyperlink" TargetMode="External"></Relationship><Relationship Id="rId5243" Target="http://www.charterise.corp.com.hk" Type="http://schemas.openxmlformats.org/officeDocument/2006/relationships/hyperlink" TargetMode="External"></Relationship><Relationship Id="rId5244" Target="mailto:atombiz@yahoo.co" Type="http://schemas.openxmlformats.org/officeDocument/2006/relationships/hyperlink" TargetMode="External"></Relationship><Relationship Id="rId5245" Target="mailto:godongodof@hotmail.com" Type="http://schemas.openxmlformats.org/officeDocument/2006/relationships/hyperlink" TargetMode="External"></Relationship><Relationship Id="rId5246" Target="http://www.sfsintec.biz" Type="http://schemas.openxmlformats.org/officeDocument/2006/relationships/hyperlink" TargetMode="External"></Relationship><Relationship Id="rId5247" Target="mailto:kellomiehet@kellomiehet.fi" Type="http://schemas.openxmlformats.org/officeDocument/2006/relationships/hyperlink" TargetMode="External"></Relationship><Relationship Id="rId5248" Target="javascript:;" Type="http://schemas.openxmlformats.org/officeDocument/2006/relationships/hyperlink" TargetMode="External"></Relationship><Relationship Id="rId5249" Target="mailto:pm-trading-int@comnet.com.ar" Type="http://schemas.openxmlformats.org/officeDocument/2006/relationships/hyperlink" TargetMode="External"></Relationship><Relationship Id="rId5250" Target="http://www.ariston.es" Type="http://schemas.openxmlformats.org/officeDocument/2006/relationships/hyperlink" TargetMode="External"></Relationship><Relationship Id="rId5251" Target="mailto:amefa@amefa.de" Type="http://schemas.openxmlformats.org/officeDocument/2006/relationships/hyperlink" TargetMode="External"></Relationship><Relationship Id="rId5252" Target="mailto:bingbing@philonline.com" Type="http://schemas.openxmlformats.org/officeDocument/2006/relationships/hyperlink" TargetMode="External"></Relationship><Relationship Id="rId5253" Target="http://www.plastipol.de" Type="http://schemas.openxmlformats.org/officeDocument/2006/relationships/hyperlink" TargetMode="External"></Relationship><Relationship Id="rId5254" Target="mailto:lpzhang@wt.net" Type="http://schemas.openxmlformats.org/officeDocument/2006/relationships/hyperlink" TargetMode="External"></Relationship><Relationship Id="rId5255" Target="javascript:;" Type="http://schemas.openxmlformats.org/officeDocument/2006/relationships/hyperlink" TargetMode="External"></Relationship><Relationship Id="rId5256" Target="http://www.thelakesvenue.co.uk" Type="http://schemas.openxmlformats.org/officeDocument/2006/relationships/hyperlink" TargetMode="External"></Relationship><Relationship Id="rId5257" Target="javascript:;" Type="http://schemas.openxmlformats.org/officeDocument/2006/relationships/hyperlink" TargetMode="External"></Relationship><Relationship Id="rId5258" Target="mailto:nlz@bigpond.com.au" Type="http://schemas.openxmlformats.org/officeDocument/2006/relationships/hyperlink" TargetMode="External"></Relationship><Relationship Id="rId5259" Target="javascript:;" Type="http://schemas.openxmlformats.org/officeDocument/2006/relationships/hyperlink" TargetMode="External"></Relationship><Relationship Id="rId5260" Target="javascript:;" Type="http://schemas.openxmlformats.org/officeDocument/2006/relationships/hyperlink" TargetMode="External"></Relationship><Relationship Id="rId5261" Target="mailto:simon.rostron@ccagroup.co.uk" Type="http://schemas.openxmlformats.org/officeDocument/2006/relationships/hyperlink" TargetMode="External"></Relationship><Relationship Id="rId5262" Target="mailto:albert@franklinusa.com" Type="http://schemas.openxmlformats.org/officeDocument/2006/relationships/hyperlink" TargetMode="External"></Relationship><Relationship Id="rId5263" Target="mailto:bajaoptical@netscape.net" Type="http://schemas.openxmlformats.org/officeDocument/2006/relationships/hyperlink" TargetMode="External"></Relationship><Relationship Id="rId5264" Target="javascript:;" Type="http://schemas.openxmlformats.org/officeDocument/2006/relationships/hyperlink" TargetMode="External"></Relationship><Relationship Id="rId5265" Target="javascript:;" Type="http://schemas.openxmlformats.org/officeDocument/2006/relationships/hyperlink" TargetMode="External"></Relationship><Relationship Id="rId5266" Target="mailto:anders.nyberg@kolumbus.fi" Type="http://schemas.openxmlformats.org/officeDocument/2006/relationships/hyperlink" TargetMode="External"></Relationship><Relationship Id="rId5267" Target="javascript:;" Type="http://schemas.openxmlformats.org/officeDocument/2006/relationships/hyperlink" TargetMode="External"></Relationship><Relationship Id="rId5268" Target="javascript:;" Type="http://schemas.openxmlformats.org/officeDocument/2006/relationships/hyperlink" TargetMode="External"></Relationship><Relationship Id="rId5269" Target="http://www.abdallaomari.com" Type="http://schemas.openxmlformats.org/officeDocument/2006/relationships/hyperlink" TargetMode="External"></Relationship><Relationship Id="rId5270" Target="javascript:;" Type="http://schemas.openxmlformats.org/officeDocument/2006/relationships/hyperlink" TargetMode="External"></Relationship><Relationship Id="rId5271" Target="javascript:;" Type="http://schemas.openxmlformats.org/officeDocument/2006/relationships/hyperlink" TargetMode="External"></Relationship><Relationship Id="rId5272" Target="javascript:;" Type="http://schemas.openxmlformats.org/officeDocument/2006/relationships/hyperlink" TargetMode="External"></Relationship><Relationship Id="rId5273" Target="http://www.20m.om" Type="http://schemas.openxmlformats.org/officeDocument/2006/relationships/hyperlink" TargetMode="External"></Relationship><Relationship Id="rId5274" Target="javascript:;" Type="http://schemas.openxmlformats.org/officeDocument/2006/relationships/hyperlink" TargetMode="External"></Relationship><Relationship Id="rId5275" Target="javascript:;" Type="http://schemas.openxmlformats.org/officeDocument/2006/relationships/hyperlink" TargetMode="External"></Relationship><Relationship Id="rId5276" Target="mailto:anuj_31@hotmail.com" Type="http://schemas.openxmlformats.org/officeDocument/2006/relationships/hyperlink" TargetMode="External"></Relationship><Relationship Id="rId5277" Target="javascript:;" Type="http://schemas.openxmlformats.org/officeDocument/2006/relationships/hyperlink" TargetMode="External"></Relationship><Relationship Id="rId5278" Target="http://www.bragliacucine.it" Type="http://schemas.openxmlformats.org/officeDocument/2006/relationships/hyperlink" TargetMode="External"></Relationship><Relationship Id="rId5279" Target="http://www.gf-i.kr" Type="http://schemas.openxmlformats.org/officeDocument/2006/relationships/hyperlink" TargetMode="External"></Relationship><Relationship Id="rId5280" Target="http://www.penpaper.co.nz" Type="http://schemas.openxmlformats.org/officeDocument/2006/relationships/hyperlink" TargetMode="External"></Relationship><Relationship Id="rId5281" Target="mailto:welcom@boschbv.com" Type="http://schemas.openxmlformats.org/officeDocument/2006/relationships/hyperlink" TargetMode="External"></Relationship><Relationship Id="rId5282" Target="javascript:;" Type="http://schemas.openxmlformats.org/officeDocument/2006/relationships/hyperlink" TargetMode="External"></Relationship><Relationship Id="rId5283" Target="javascript:;" Type="http://schemas.openxmlformats.org/officeDocument/2006/relationships/hyperlink" TargetMode="External"></Relationship><Relationship Id="rId5284" Target="mailto:chinaeast@netvigator.com" Type="http://schemas.openxmlformats.org/officeDocument/2006/relationships/hyperlink" TargetMode="External"></Relationship><Relationship Id="rId5285" Target="http://www.sharich.com" Type="http://schemas.openxmlformats.org/officeDocument/2006/relationships/hyperlink" TargetMode="External"></Relationship><Relationship Id="rId5286" Target="http://www.jacobelgium.be" Type="http://schemas.openxmlformats.org/officeDocument/2006/relationships/hyperlink" TargetMode="External"></Relationship><Relationship Id="rId5287" Target="javascript:;" Type="http://schemas.openxmlformats.org/officeDocument/2006/relationships/hyperlink" TargetMode="External"></Relationship><Relationship Id="rId5288" Target="http://www.excelsisgroup.com" Type="http://schemas.openxmlformats.org/officeDocument/2006/relationships/hyperlink" TargetMode="External"></Relationship><Relationship Id="rId5289" Target="http://www.syd.odn.ne.jp" Type="http://schemas.openxmlformats.org/officeDocument/2006/relationships/hyperlink" TargetMode="External"></Relationship><Relationship Id="rId5290" Target="http://www.readersdigest.ca" Type="http://schemas.openxmlformats.org/officeDocument/2006/relationships/hyperlink" TargetMode="External"></Relationship><Relationship Id="rId5291" Target="mailto:liang_guangpei@hotmail.com" Type="http://schemas.openxmlformats.org/officeDocument/2006/relationships/hyperlink" TargetMode="External"></Relationship><Relationship Id="rId5292" Target="http://www.euronova.si" Type="http://schemas.openxmlformats.org/officeDocument/2006/relationships/hyperlink" TargetMode="External"></Relationship><Relationship Id="rId5293" Target="http://www.nasioncom.net" Type="http://schemas.openxmlformats.org/officeDocument/2006/relationships/hyperlink" TargetMode="External"></Relationship><Relationship Id="rId5294" Target="mailto:javier.coll@frigicoll.es" Type="http://schemas.openxmlformats.org/officeDocument/2006/relationships/hyperlink" TargetMode="External"></Relationship><Relationship Id="rId5295" Target="http://www.birthday.co.jp" Type="http://schemas.openxmlformats.org/officeDocument/2006/relationships/hyperlink" TargetMode="External"></Relationship><Relationship Id="rId5296" Target="javascript:;" Type="http://schemas.openxmlformats.org/officeDocument/2006/relationships/hyperlink" TargetMode="External"></Relationship><Relationship Id="rId5297" Target="javascript:;" Type="http://schemas.openxmlformats.org/officeDocument/2006/relationships/hyperlink" TargetMode="External"></Relationship><Relationship Id="rId5298" Target="mailto:ddawud@linkline.com" Type="http://schemas.openxmlformats.org/officeDocument/2006/relationships/hyperlink" TargetMode="External"></Relationship><Relationship Id="rId5299" Target="javascript:;" Type="http://schemas.openxmlformats.org/officeDocument/2006/relationships/hyperlink" TargetMode="External"></Relationship><Relationship Id="rId5300" Target="javascript:;" Type="http://schemas.openxmlformats.org/officeDocument/2006/relationships/hyperlink" TargetMode="External"></Relationship><Relationship Id="rId5301" Target="javascript:;" Type="http://schemas.openxmlformats.org/officeDocument/2006/relationships/hyperlink" TargetMode="External"></Relationship><Relationship Id="rId5302" Target="mailto:ttfcorp@yahoo.com" Type="http://schemas.openxmlformats.org/officeDocument/2006/relationships/hyperlink" TargetMode="External"></Relationship><Relationship Id="rId5303" Target="mailto:k.takeba@oitakyowa.co.jp" Type="http://schemas.openxmlformats.org/officeDocument/2006/relationships/hyperlink" TargetMode="External"></Relationship><Relationship Id="rId5304" Target="http://www.kiso-sakai.com" Type="http://schemas.openxmlformats.org/officeDocument/2006/relationships/hyperlink" TargetMode="External"></Relationship><Relationship Id="rId5305" Target="mailto:silkldy@163.com" Type="http://schemas.openxmlformats.org/officeDocument/2006/relationships/hyperlink" TargetMode="External"></Relationship><Relationship Id="rId5306" Target="javascript:;" Type="http://schemas.openxmlformats.org/officeDocument/2006/relationships/hyperlink" TargetMode="External"></Relationship><Relationship Id="rId5307" Target="javascript:;" Type="http://schemas.openxmlformats.org/officeDocument/2006/relationships/hyperlink" TargetMode="External"></Relationship><Relationship Id="rId5308" Target="mailto:hallo@sancharnet.in" Type="http://schemas.openxmlformats.org/officeDocument/2006/relationships/hyperlink" TargetMode="External"></Relationship><Relationship Id="rId5309" Target="mailto:info@baycitysupply.com" Type="http://schemas.openxmlformats.org/officeDocument/2006/relationships/hyperlink" TargetMode="External"></Relationship><Relationship Id="rId5310" Target="http://www.sharonco.com" Type="http://schemas.openxmlformats.org/officeDocument/2006/relationships/hyperlink" TargetMode="External"></Relationship><Relationship Id="rId5311" Target="mailto:bashirof@yahoo.com" Type="http://schemas.openxmlformats.org/officeDocument/2006/relationships/hyperlink" TargetMode="External"></Relationship><Relationship Id="rId5312" Target="http://www.siso.dk" Type="http://schemas.openxmlformats.org/officeDocument/2006/relationships/hyperlink" TargetMode="External"></Relationship><Relationship Id="rId5313" Target="javascript:;" Type="http://schemas.openxmlformats.org/officeDocument/2006/relationships/hyperlink" TargetMode="External"></Relationship><Relationship Id="rId5314" Target="mailto:dinaco@morva.net" Type="http://schemas.openxmlformats.org/officeDocument/2006/relationships/hyperlink" TargetMode="External"></Relationship><Relationship Id="rId5315" Target="javascript:;" Type="http://schemas.openxmlformats.org/officeDocument/2006/relationships/hyperlink" TargetMode="External"></Relationship><Relationship Id="rId5316" Target="javascript:;" Type="http://schemas.openxmlformats.org/officeDocument/2006/relationships/hyperlink" TargetMode="External"></Relationship><Relationship Id="rId5317" Target="javascript:;" Type="http://schemas.openxmlformats.org/officeDocument/2006/relationships/hyperlink" TargetMode="External"></Relationship><Relationship Id="rId5318" Target="javascript:;" Type="http://schemas.openxmlformats.org/officeDocument/2006/relationships/hyperlink" TargetMode="External"></Relationship><Relationship Id="rId5319" Target="mailto:topvente@aol.com" Type="http://schemas.openxmlformats.org/officeDocument/2006/relationships/hyperlink" TargetMode="External"></Relationship><Relationship Id="rId5320" Target="javascript:;" Type="http://schemas.openxmlformats.org/officeDocument/2006/relationships/hyperlink" TargetMode="External"></Relationship><Relationship Id="rId5321" Target="javascript:;" Type="http://schemas.openxmlformats.org/officeDocument/2006/relationships/hyperlink" TargetMode="External"></Relationship><Relationship Id="rId5322" Target="mailto:.computerrecyclers@hotmail.com" Type="http://schemas.openxmlformats.org/officeDocument/2006/relationships/hyperlink" TargetMode="External"></Relationship><Relationship Id="rId5323" Target="http://www.importo.com" Type="http://schemas.openxmlformats.org/officeDocument/2006/relationships/hyperlink" TargetMode="External"></Relationship><Relationship Id="rId5324" Target="javascript:;" Type="http://schemas.openxmlformats.org/officeDocument/2006/relationships/hyperlink" TargetMode="External"></Relationship><Relationship Id="rId5325" Target="mailto:gohsc.shpa@sriwani.com.my" Type="http://schemas.openxmlformats.org/officeDocument/2006/relationships/hyperlink" TargetMode="External"></Relationship><Relationship Id="rId5326" Target="javascript:;" Type="http://schemas.openxmlformats.org/officeDocument/2006/relationships/hyperlink" TargetMode="External"></Relationship><Relationship Id="rId5327" Target="http://www.telcel.net.ve" Type="http://schemas.openxmlformats.org/officeDocument/2006/relationships/hyperlink" TargetMode="External"></Relationship><Relationship Id="rId5328" Target="javascript:;" Type="http://schemas.openxmlformats.org/officeDocument/2006/relationships/hyperlink" TargetMode="External"></Relationship><Relationship Id="rId5329" Target="mailto:contact@odf.fr" Type="http://schemas.openxmlformats.org/officeDocument/2006/relationships/hyperlink" TargetMode="External"></Relationship><Relationship Id="rId5330" Target="javascript:;" Type="http://schemas.openxmlformats.org/officeDocument/2006/relationships/hyperlink" TargetMode="External"></Relationship><Relationship Id="rId5331" Target="mailto:amisaay@beseqint.com" Type="http://schemas.openxmlformats.org/officeDocument/2006/relationships/hyperlink" TargetMode="External"></Relationship><Relationship Id="rId5332" Target="javascript:;" Type="http://schemas.openxmlformats.org/officeDocument/2006/relationships/hyperlink" TargetMode="External"></Relationship><Relationship Id="rId5333" Target="http://www.nordsec.se" Type="http://schemas.openxmlformats.org/officeDocument/2006/relationships/hyperlink" TargetMode="External"></Relationship><Relationship Id="rId5334" Target="mailto:a.busser@t-online.de" Type="http://schemas.openxmlformats.org/officeDocument/2006/relationships/hyperlink" TargetMode="External"></Relationship><Relationship Id="rId5335" Target="javascript:;" Type="http://schemas.openxmlformats.org/officeDocument/2006/relationships/hyperlink" TargetMode="External"></Relationship><Relationship Id="rId5336" Target="http://www.grandstar-overseas-ltd.com" Type="http://schemas.openxmlformats.org/officeDocument/2006/relationships/hyperlink" TargetMode="External"></Relationship><Relationship Id="rId5337" Target="http://www.fba.com.au" Type="http://schemas.openxmlformats.org/officeDocument/2006/relationships/hyperlink" TargetMode="External"></Relationship><Relationship Id="rId5338" Target="javascript:;" Type="http://schemas.openxmlformats.org/officeDocument/2006/relationships/hyperlink" TargetMode="External"></Relationship><Relationship Id="rId5339" Target="mailto:wmaness@richmontdirect.com" Type="http://schemas.openxmlformats.org/officeDocument/2006/relationships/hyperlink" TargetMode="External"></Relationship><Relationship Id="rId5340" Target="mailto:lewintec@yahoo.com" Type="http://schemas.openxmlformats.org/officeDocument/2006/relationships/hyperlink" TargetMode="External"></Relationship><Relationship Id="rId5341" Target="javascript:;" Type="http://schemas.openxmlformats.org/officeDocument/2006/relationships/hyperlink" TargetMode="External"></Relationship><Relationship Id="rId5342" Target="mailto:heiner.laxen@arcor.de" Type="http://schemas.openxmlformats.org/officeDocument/2006/relationships/hyperlink" TargetMode="External"></Relationship><Relationship Id="rId5343" Target="http://www.globalmarket.com" Type="http://schemas.openxmlformats.org/officeDocument/2006/relationships/hyperlink" TargetMode="External"></Relationship><Relationship Id="rId5344" Target="mailto:sales@nefse.com" Type="http://schemas.openxmlformats.org/officeDocument/2006/relationships/hyperlink" TargetMode="External"></Relationship><Relationship Id="rId5345" Target="javascript:;" Type="http://schemas.openxmlformats.org/officeDocument/2006/relationships/hyperlink" TargetMode="External"></Relationship><Relationship Id="rId5346" Target="mailto:presindo@onyxhouseware.com" Type="http://schemas.openxmlformats.org/officeDocument/2006/relationships/hyperlink" TargetMode="External"></Relationship><Relationship Id="rId5347" Target="mailto:info@mouldtec.de" Type="http://schemas.openxmlformats.org/officeDocument/2006/relationships/hyperlink" TargetMode="External"></Relationship><Relationship Id="rId5348" Target="javascript:;" Type="http://schemas.openxmlformats.org/officeDocument/2006/relationships/hyperlink" TargetMode="External"></Relationship><Relationship Id="rId5349" Target="http://www.jcyinternational.com" Type="http://schemas.openxmlformats.org/officeDocument/2006/relationships/hyperlink" TargetMode="External"></Relationship><Relationship Id="rId5350" Target="http://www.gleney.com" Type="http://schemas.openxmlformats.org/officeDocument/2006/relationships/hyperlink" TargetMode="External"></Relationship><Relationship Id="rId5351" Target="mailto:a.e.tilley@clear.net.nz" Type="http://schemas.openxmlformats.org/officeDocument/2006/relationships/hyperlink" TargetMode="External"></Relationship><Relationship Id="rId5352" Target="javascript:;" Type="http://schemas.openxmlformats.org/officeDocument/2006/relationships/hyperlink" TargetMode="External"></Relationship><Relationship Id="rId5353" Target="http://www.arisimport.com" Type="http://schemas.openxmlformats.org/officeDocument/2006/relationships/hyperlink" TargetMode="External"></Relationship><Relationship Id="rId5354" Target="mailto:m_salarian@hotmail.com" Type="http://schemas.openxmlformats.org/officeDocument/2006/relationships/hyperlink" TargetMode="External"></Relationship><Relationship Id="rId5355" Target="javascript:;" Type="http://schemas.openxmlformats.org/officeDocument/2006/relationships/hyperlink" TargetMode="External"></Relationship><Relationship Id="rId5356" Target="http://www.butchartgardens.com" Type="http://schemas.openxmlformats.org/officeDocument/2006/relationships/hyperlink" TargetMode="External"></Relationship><Relationship Id="rId5357" Target="mailto:ushagupta27@rediffmail.com" Type="http://schemas.openxmlformats.org/officeDocument/2006/relationships/hyperlink" TargetMode="External"></Relationship><Relationship Id="rId5358" Target="javascript:;" Type="http://schemas.openxmlformats.org/officeDocument/2006/relationships/hyperlink" TargetMode="External"></Relationship><Relationship Id="rId5359" Target="http://www.amarttrading.com" Type="http://schemas.openxmlformats.org/officeDocument/2006/relationships/hyperlink" TargetMode="External"></Relationship><Relationship Id="rId5360" Target="javascript:;" Type="http://schemas.openxmlformats.org/officeDocument/2006/relationships/hyperlink" TargetMode="External"></Relationship><Relationship Id="rId5361" Target="javascript:;" Type="http://schemas.openxmlformats.org/officeDocument/2006/relationships/hyperlink" TargetMode="External"></Relationship><Relationship Id="rId5362" Target="http://www.ralco.co.il" Type="http://schemas.openxmlformats.org/officeDocument/2006/relationships/hyperlink" TargetMode="External"></Relationship><Relationship Id="rId5363" Target="http://www.broste.dk" Type="http://schemas.openxmlformats.org/officeDocument/2006/relationships/hyperlink" TargetMode="External"></Relationship><Relationship Id="rId5364" Target="mailto:indochine@sh163.net" Type="http://schemas.openxmlformats.org/officeDocument/2006/relationships/hyperlink" TargetMode="External"></Relationship><Relationship Id="rId5365" Target="javascript:;" Type="http://schemas.openxmlformats.org/officeDocument/2006/relationships/hyperlink" TargetMode="External"></Relationship><Relationship Id="rId5366" Target="javascript:;" Type="http://schemas.openxmlformats.org/officeDocument/2006/relationships/hyperlink" TargetMode="External"></Relationship><Relationship Id="rId5367" Target="javascript:;" Type="http://schemas.openxmlformats.org/officeDocument/2006/relationships/hyperlink" TargetMode="External"></Relationship><Relationship Id="rId5368" Target="javascript:;" Type="http://schemas.openxmlformats.org/officeDocument/2006/relationships/hyperlink" TargetMode="External"></Relationship><Relationship Id="rId5369" Target="javascript:;" Type="http://schemas.openxmlformats.org/officeDocument/2006/relationships/hyperlink" TargetMode="External"></Relationship><Relationship Id="rId5370" Target="mailto:aps_impex@yahoo.co.in" Type="http://schemas.openxmlformats.org/officeDocument/2006/relationships/hyperlink" TargetMode="External"></Relationship><Relationship Id="rId5371" Target="mailto:sales@masterwood.biz.com.hk" Type="http://schemas.openxmlformats.org/officeDocument/2006/relationships/hyperlink" TargetMode="External"></Relationship><Relationship Id="rId5372" Target="javascript:;" Type="http://schemas.openxmlformats.org/officeDocument/2006/relationships/hyperlink" TargetMode="External"></Relationship><Relationship Id="rId5373" Target="javascript:;" Type="http://schemas.openxmlformats.org/officeDocument/2006/relationships/hyperlink" TargetMode="External"></Relationship><Relationship Id="rId5374" Target="mailto:aluce@intekom.co" Type="http://schemas.openxmlformats.org/officeDocument/2006/relationships/hyperlink" TargetMode="External"></Relationship><Relationship Id="rId5375" Target="javascript:;" Type="http://schemas.openxmlformats.org/officeDocument/2006/relationships/hyperlink" TargetMode="External"></Relationship><Relationship Id="rId5376" Target="javascript:;" Type="http://schemas.openxmlformats.org/officeDocument/2006/relationships/hyperlink" TargetMode="External"></Relationship><Relationship Id="rId5377" Target="mailto:david100@ms42.hinet.net" Type="http://schemas.openxmlformats.org/officeDocument/2006/relationships/hyperlink" TargetMode="External"></Relationship><Relationship Id="rId5378" Target="mailto:cbl@onetel.net.uk" Type="http://schemas.openxmlformats.org/officeDocument/2006/relationships/hyperlink" TargetMode="External"></Relationship><Relationship Id="rId5379" Target="http://www.dishmachine.com" Type="http://schemas.openxmlformats.org/officeDocument/2006/relationships/hyperlink" TargetMode="External"></Relationship><Relationship Id="rId5380" Target="javascript:;" Type="http://schemas.openxmlformats.org/officeDocument/2006/relationships/hyperlink" TargetMode="External"></Relationship><Relationship Id="rId5381" Target="mailto:fibro@fibro.cl" Type="http://schemas.openxmlformats.org/officeDocument/2006/relationships/hyperlink" TargetMode="External"></Relationship><Relationship Id="rId5382" Target="http://www.magasin.dk" Type="http://schemas.openxmlformats.org/officeDocument/2006/relationships/hyperlink" TargetMode="External"></Relationship><Relationship Id="rId5383" Target="mailto:hafedh.kacem@gnet.tn" Type="http://schemas.openxmlformats.org/officeDocument/2006/relationships/hyperlink" TargetMode="External"></Relationship><Relationship Id="rId5384" Target="javascript:;" Type="http://schemas.openxmlformats.org/officeDocument/2006/relationships/hyperlink" TargetMode="External"></Relationship><Relationship Id="rId5385" Target="javascript:;" Type="http://schemas.openxmlformats.org/officeDocument/2006/relationships/hyperlink" TargetMode="External"></Relationship><Relationship Id="rId5386" Target="javascript:;" Type="http://schemas.openxmlformats.org/officeDocument/2006/relationships/hyperlink" TargetMode="External"></Relationship><Relationship Id="rId5387" Target="http://www.fosterint.com" Type="http://schemas.openxmlformats.org/officeDocument/2006/relationships/hyperlink" TargetMode="External"></Relationship><Relationship Id="rId5388" Target="javascript:;" Type="http://schemas.openxmlformats.org/officeDocument/2006/relationships/hyperlink" TargetMode="External"></Relationship><Relationship Id="rId5389" Target="http://www.seiko.co.jp" Type="http://schemas.openxmlformats.org/officeDocument/2006/relationships/hyperlink" TargetMode="External"></Relationship><Relationship Id="rId5390" Target="http://www.sbent.co" Type="http://schemas.openxmlformats.org/officeDocument/2006/relationships/hyperlink" TargetMode="External"></Relationship><Relationship Id="rId5391" Target="mailto:indigo-phi@networld.com" Type="http://schemas.openxmlformats.org/officeDocument/2006/relationships/hyperlink" TargetMode="External"></Relationship><Relationship Id="rId5392" Target="javascript:;" Type="http://schemas.openxmlformats.org/officeDocument/2006/relationships/hyperlink" TargetMode="External"></Relationship><Relationship Id="rId5393" Target="mailto:office@maritime-partner.com" Type="http://schemas.openxmlformats.org/officeDocument/2006/relationships/hyperlink" TargetMode="External"></Relationship><Relationship Id="rId5394" Target="mailto:imagetech@mweb.co" Type="http://schemas.openxmlformats.org/officeDocument/2006/relationships/hyperlink" TargetMode="External"></Relationship><Relationship Id="rId5395" Target="javascript:;" Type="http://schemas.openxmlformats.org/officeDocument/2006/relationships/hyperlink" TargetMode="External"></Relationship><Relationship Id="rId5396" Target="javascript:;" Type="http://schemas.openxmlformats.org/officeDocument/2006/relationships/hyperlink" TargetMode="External"></Relationship><Relationship Id="rId5397" Target="mailto:amar.seaindia@gmail.com" Type="http://schemas.openxmlformats.org/officeDocument/2006/relationships/hyperlink" TargetMode="External"></Relationship><Relationship Id="rId5398" Target="javascript:;" Type="http://schemas.openxmlformats.org/officeDocument/2006/relationships/hyperlink" TargetMode="External"></Relationship><Relationship Id="rId5399" Target="mailto:basirat2002@yahoo.com" Type="http://schemas.openxmlformats.org/officeDocument/2006/relationships/hyperlink" TargetMode="External"></Relationship><Relationship Id="rId5400" Target="http://www.siacweb.it" Type="http://schemas.openxmlformats.org/officeDocument/2006/relationships/hyperlink" TargetMode="External"></Relationship><Relationship Id="rId5401" Target="mailto:kheatari@netvigator.com" Type="http://schemas.openxmlformats.org/officeDocument/2006/relationships/hyperlink" TargetMode="External"></Relationship><Relationship Id="rId5402" Target="mailto:info@culimax.nl" Type="http://schemas.openxmlformats.org/officeDocument/2006/relationships/hyperlink" TargetMode="External"></Relationship><Relationship Id="rId5403" Target="http://www.dnet.net.id" Type="http://schemas.openxmlformats.org/officeDocument/2006/relationships/hyperlink" TargetMode="External"></Relationship><Relationship Id="rId5404" Target="mailto:eastdragon@xtra.co.nz" Type="http://schemas.openxmlformats.org/officeDocument/2006/relationships/hyperlink" TargetMode="External"></Relationship><Relationship Id="rId5405" Target="http://www.cblinc.com" Type="http://schemas.openxmlformats.org/officeDocument/2006/relationships/hyperlink" TargetMode="External"></Relationship><Relationship Id="rId5406" Target="mailto:dctartworks@bigpond.com" Type="http://schemas.openxmlformats.org/officeDocument/2006/relationships/hyperlink" TargetMode="External"></Relationship><Relationship Id="rId5407" Target="javascript:;" Type="http://schemas.openxmlformats.org/officeDocument/2006/relationships/hyperlink" TargetMode="External"></Relationship><Relationship Id="rId5408" Target="http://www.redmondsalescompany.com" Type="http://schemas.openxmlformats.org/officeDocument/2006/relationships/hyperlink" TargetMode="External"></Relationship><Relationship Id="rId5409" Target="http://www.rodenstock.nl" Type="http://schemas.openxmlformats.org/officeDocument/2006/relationships/hyperlink" TargetMode="External"></Relationship><Relationship Id="rId5410" Target="javascript:;" Type="http://schemas.openxmlformats.org/officeDocument/2006/relationships/hyperlink" TargetMode="External"></Relationship><Relationship Id="rId5411" Target="mailto:info@afefalcon.com" Type="http://schemas.openxmlformats.org/officeDocument/2006/relationships/hyperlink" TargetMode="External"></Relationship><Relationship Id="rId5412" Target="javascript:;" Type="http://schemas.openxmlformats.org/officeDocument/2006/relationships/hyperlink" TargetMode="External"></Relationship><Relationship Id="rId5413" Target="http://www.mitalin.com" Type="http://schemas.openxmlformats.org/officeDocument/2006/relationships/hyperlink" TargetMode="External"></Relationship><Relationship Id="rId5414" Target="mailto:swadjeddah@hotmail.com" Type="http://schemas.openxmlformats.org/officeDocument/2006/relationships/hyperlink" TargetMode="External"></Relationship><Relationship Id="rId5415" Target="javascript:;" Type="http://schemas.openxmlformats.org/officeDocument/2006/relationships/hyperlink" TargetMode="External"></Relationship><Relationship Id="rId5416" Target="mailto:avd@asiaf.ru" Type="http://schemas.openxmlformats.org/officeDocument/2006/relationships/hyperlink" TargetMode="External"></Relationship><Relationship Id="rId5417" Target="javascript:;" Type="http://schemas.openxmlformats.org/officeDocument/2006/relationships/hyperlink" TargetMode="External"></Relationship><Relationship Id="rId5418" Target="javascript:;" Type="http://schemas.openxmlformats.org/officeDocument/2006/relationships/hyperlink" TargetMode="External"></Relationship><Relationship Id="rId5419" Target="http://www.kraftwares.com" Type="http://schemas.openxmlformats.org/officeDocument/2006/relationships/hyperlink" TargetMode="External"></Relationship><Relationship Id="rId5420" Target="mailto:arabi_research@hotmail.com" Type="http://schemas.openxmlformats.org/officeDocument/2006/relationships/hyperlink" TargetMode="External"></Relationship><Relationship Id="rId5421" Target="mailto:email@butchartgardens.com" Type="http://schemas.openxmlformats.org/officeDocument/2006/relationships/hyperlink" TargetMode="External"></Relationship><Relationship Id="rId5422" Target="javascript:;" Type="http://schemas.openxmlformats.org/officeDocument/2006/relationships/hyperlink" TargetMode="External"></Relationship><Relationship Id="rId5423" Target="mailto:trust_ukdesign@hotmail.com" Type="http://schemas.openxmlformats.org/officeDocument/2006/relationships/hyperlink" TargetMode="External"></Relationship><Relationship Id="rId5424" Target="javascript:;" Type="http://schemas.openxmlformats.org/officeDocument/2006/relationships/hyperlink" TargetMode="External"></Relationship><Relationship Id="rId5425" Target="http://www.jmr.marketing" Type="http://schemas.openxmlformats.org/officeDocument/2006/relationships/hyperlink" TargetMode="External"></Relationship><Relationship Id="rId5426" Target="javascript:;" Type="http://schemas.openxmlformats.org/officeDocument/2006/relationships/hyperlink" TargetMode="External"></Relationship><Relationship Id="rId5427" Target="javascript:;" Type="http://schemas.openxmlformats.org/officeDocument/2006/relationships/hyperlink" TargetMode="External"></Relationship><Relationship Id="rId5428" Target="javascript:;" Type="http://schemas.openxmlformats.org/officeDocument/2006/relationships/hyperlink" TargetMode="External"></Relationship><Relationship Id="rId5429" Target="http://www.kheatari.com" Type="http://schemas.openxmlformats.org/officeDocument/2006/relationships/hyperlink" TargetMode="External"></Relationship><Relationship Id="rId5430" Target="http://www.e2oinc.com" Type="http://schemas.openxmlformats.org/officeDocument/2006/relationships/hyperlink" TargetMode="External"></Relationship><Relationship Id="rId5431" Target="http://www.asiacomb.com.hk" Type="http://schemas.openxmlformats.org/officeDocument/2006/relationships/hyperlink" TargetMode="External"></Relationship><Relationship Id="rId5432" Target="mailto:global_connexions@hotmail.com" Type="http://schemas.openxmlformats.org/officeDocument/2006/relationships/hyperlink" TargetMode="External"></Relationship><Relationship Id="rId5433" Target="mailto:emilioc@microbase.com.ph" Type="http://schemas.openxmlformats.org/officeDocument/2006/relationships/hyperlink" TargetMode="External"></Relationship><Relationship Id="rId5434" Target="http://www.beautyconnectionlimited.com" Type="http://schemas.openxmlformats.org/officeDocument/2006/relationships/hyperlink" TargetMode="External"></Relationship><Relationship Id="rId5435" Target="mailto:drjalan@hotmail.com" Type="http://schemas.openxmlformats.org/officeDocument/2006/relationships/hyperlink" TargetMode="External"></Relationship><Relationship Id="rId5436" Target="http://www.sellfast.com" Type="http://schemas.openxmlformats.org/officeDocument/2006/relationships/hyperlink" TargetMode="External"></Relationship><Relationship Id="rId5437" Target="http://www.eni-trade.dk" Type="http://schemas.openxmlformats.org/officeDocument/2006/relationships/hyperlink" TargetMode="External"></Relationship><Relationship Id="rId5438" Target="javascript:;" Type="http://schemas.openxmlformats.org/officeDocument/2006/relationships/hyperlink" TargetMode="External"></Relationship><Relationship Id="rId5439" Target="http://www.aiko.cc" Type="http://schemas.openxmlformats.org/officeDocument/2006/relationships/hyperlink" TargetMode="External"></Relationship><Relationship Id="rId5440" Target="mailto:ndbender@fastmail.fm" Type="http://schemas.openxmlformats.org/officeDocument/2006/relationships/hyperlink" TargetMode="External"></Relationship><Relationship Id="rId5441" Target="javascript:;" Type="http://schemas.openxmlformats.org/officeDocument/2006/relationships/hyperlink" TargetMode="External"></Relationship><Relationship Id="rId5442" Target="javascript:;" Type="http://schemas.openxmlformats.org/officeDocument/2006/relationships/hyperlink" TargetMode="External"></Relationship><Relationship Id="rId5443" Target="http://www.lapaco.com" Type="http://schemas.openxmlformats.org/officeDocument/2006/relationships/hyperlink" TargetMode="External"></Relationship><Relationship Id="rId5444" Target="javascript:;" Type="http://schemas.openxmlformats.org/officeDocument/2006/relationships/hyperlink" TargetMode="External"></Relationship><Relationship Id="rId5445" Target="mailto:al_shirouq@yahoo.com" Type="http://schemas.openxmlformats.org/officeDocument/2006/relationships/hyperlink" TargetMode="External"></Relationship><Relationship Id="rId5446" Target="http://www.coqu.net" Type="http://schemas.openxmlformats.org/officeDocument/2006/relationships/hyperlink" TargetMode="External"></Relationship><Relationship Id="rId5447" Target="javascript:;" Type="http://schemas.openxmlformats.org/officeDocument/2006/relationships/hyperlink" TargetMode="External"></Relationship><Relationship Id="rId5448" Target="javascript:;" Type="http://schemas.openxmlformats.org/officeDocument/2006/relationships/hyperlink" TargetMode="External"></Relationship><Relationship Id="rId5449" Target="http://www.pachk.com" Type="http://schemas.openxmlformats.org/officeDocument/2006/relationships/hyperlink" TargetMode="External"></Relationship><Relationship Id="rId5450" Target="javascript:;" Type="http://schemas.openxmlformats.org/officeDocument/2006/relationships/hyperlink" TargetMode="External"></Relationship><Relationship Id="rId5451" Target="http://www.glcompany.co.kr" Type="http://schemas.openxmlformats.org/officeDocument/2006/relationships/hyperlink" TargetMode="External"></Relationship><Relationship Id="rId5452" Target="javascript:;" Type="http://schemas.openxmlformats.org/officeDocument/2006/relationships/hyperlink" TargetMode="External"></Relationship><Relationship Id="rId5453" Target="javascript:;" Type="http://schemas.openxmlformats.org/officeDocument/2006/relationships/hyperlink" TargetMode="External"></Relationship><Relationship Id="rId5454" Target="javascript:;" Type="http://schemas.openxmlformats.org/officeDocument/2006/relationships/hyperlink" TargetMode="External"></Relationship><Relationship Id="rId5455" Target="mailto:contactus@babcotucson.com" Type="http://schemas.openxmlformats.org/officeDocument/2006/relationships/hyperlink" TargetMode="External"></Relationship><Relationship Id="rId5456" Target="javascript:;" Type="http://schemas.openxmlformats.org/officeDocument/2006/relationships/hyperlink" TargetMode="External"></Relationship><Relationship Id="rId5457" Target="http://www.steel555.com" Type="http://schemas.openxmlformats.org/officeDocument/2006/relationships/hyperlink" TargetMode="External"></Relationship><Relationship Id="rId5458" Target="http://www.precisioncaster.com" Type="http://schemas.openxmlformats.org/officeDocument/2006/relationships/hyperlink" TargetMode="External"></Relationship><Relationship Id="rId5459" Target="http://www.alifrut.cl" Type="http://schemas.openxmlformats.org/officeDocument/2006/relationships/hyperlink" TargetMode="External"></Relationship><Relationship Id="rId5460" Target="mailto:m.wehrmann@etol-vertrieb-nord.de" Type="http://schemas.openxmlformats.org/officeDocument/2006/relationships/hyperlink" TargetMode="External"></Relationship><Relationship Id="rId5461" Target="mailto:justicebl@c.itlink.net" Type="http://schemas.openxmlformats.org/officeDocument/2006/relationships/hyperlink" TargetMode="External"></Relationship><Relationship Id="rId5462" Target="mailto:gottaa@globalsources.com" Type="http://schemas.openxmlformats.org/officeDocument/2006/relationships/hyperlink" TargetMode="External"></Relationship><Relationship Id="rId5463" Target="mailto:valzobi@hotmail.com" Type="http://schemas.openxmlformats.org/officeDocument/2006/relationships/hyperlink" TargetMode="External"></Relationship><Relationship Id="rId5464" Target="http://www.abena.com" Type="http://schemas.openxmlformats.org/officeDocument/2006/relationships/hyperlink" TargetMode="External"></Relationship><Relationship Id="rId5465" Target="mailto:lx_prosperity@yahoo.com" Type="http://schemas.openxmlformats.org/officeDocument/2006/relationships/hyperlink" TargetMode="External"></Relationship><Relationship Id="rId5466" Target="mailto:delphine.degreef@jh-intl.com" Type="http://schemas.openxmlformats.org/officeDocument/2006/relationships/hyperlink" TargetMode="External"></Relationship><Relationship Id="rId5467" Target="http://www.pj2500.com" Type="http://schemas.openxmlformats.org/officeDocument/2006/relationships/hyperlink" TargetMode="External"></Relationship><Relationship Id="rId5468" Target="javascript:;" Type="http://schemas.openxmlformats.org/officeDocument/2006/relationships/hyperlink" TargetMode="External"></Relationship><Relationship Id="rId5469" Target="http://www.titgemeyer.de" Type="http://schemas.openxmlformats.org/officeDocument/2006/relationships/hyperlink" TargetMode="External"></Relationship><Relationship Id="rId5470" Target="http://www.seagullintl.com" Type="http://schemas.openxmlformats.org/officeDocument/2006/relationships/hyperlink" TargetMode="External"></Relationship><Relationship Id="rId5471" Target="mailto:nsbuyer@yahoo.com" Type="http://schemas.openxmlformats.org/officeDocument/2006/relationships/hyperlink" TargetMode="External"></Relationship><Relationship Id="rId5472" Target="javascript:;" Type="http://schemas.openxmlformats.org/officeDocument/2006/relationships/hyperlink" TargetMode="External"></Relationship><Relationship Id="rId5473" Target="javascript:;" Type="http://schemas.openxmlformats.org/officeDocument/2006/relationships/hyperlink" TargetMode="External"></Relationship><Relationship Id="rId5474" Target="mailto:bmlimpex@planet.tn" Type="http://schemas.openxmlformats.org/officeDocument/2006/relationships/hyperlink" TargetMode="External"></Relationship><Relationship Id="rId5475" Target="javascript:;" Type="http://schemas.openxmlformats.org/officeDocument/2006/relationships/hyperlink" TargetMode="External"></Relationship><Relationship Id="rId5476" Target="javascript:;" Type="http://schemas.openxmlformats.org/officeDocument/2006/relationships/hyperlink" TargetMode="External"></Relationship><Relationship Id="rId5477" Target="http://www.dorsetaluminium.com" Type="http://schemas.openxmlformats.org/officeDocument/2006/relationships/hyperlink" TargetMode="External"></Relationship><Relationship Id="rId5478" Target="javascript:;" Type="http://schemas.openxmlformats.org/officeDocument/2006/relationships/hyperlink" TargetMode="External"></Relationship><Relationship Id="rId5479" Target="mailto:mpgc2003@yahoo.com" Type="http://schemas.openxmlformats.org/officeDocument/2006/relationships/hyperlink" TargetMode="External"></Relationship><Relationship Id="rId5480" Target="http://www.idealbusiness.com" Type="http://schemas.openxmlformats.org/officeDocument/2006/relationships/hyperlink" TargetMode="External"></Relationship><Relationship Id="rId5481" Target="javascript:;" Type="http://schemas.openxmlformats.org/officeDocument/2006/relationships/hyperlink" TargetMode="External"></Relationship><Relationship Id="rId5482" Target="javascript:;" Type="http://schemas.openxmlformats.org/officeDocument/2006/relationships/hyperlink" TargetMode="External"></Relationship><Relationship Id="rId5483" Target="http://www.bosch.com" Type="http://schemas.openxmlformats.org/officeDocument/2006/relationships/hyperlink" TargetMode="External"></Relationship><Relationship Id="rId5484" Target="javascript:;" Type="http://schemas.openxmlformats.org/officeDocument/2006/relationships/hyperlink" TargetMode="External"></Relationship><Relationship Id="rId5485" Target="http://www.saboure.com" Type="http://schemas.openxmlformats.org/officeDocument/2006/relationships/hyperlink" TargetMode="External"></Relationship><Relationship Id="rId5486" Target="http://www.jedbelt.com" Type="http://schemas.openxmlformats.org/officeDocument/2006/relationships/hyperlink" TargetMode="External"></Relationship><Relationship Id="rId5487" Target="http://www.triester.at" Type="http://schemas.openxmlformats.org/officeDocument/2006/relationships/hyperlink" TargetMode="External"></Relationship><Relationship Id="rId5488" Target="mailto:jjjliu@optusnet.com.au" Type="http://schemas.openxmlformats.org/officeDocument/2006/relationships/hyperlink" TargetMode="External"></Relationship><Relationship Id="rId5489" Target="http://www.zj.gov.cn" Type="http://schemas.openxmlformats.org/officeDocument/2006/relationships/hyperlink" TargetMode="External"></Relationship><Relationship Id="rId5490" Target="javascript:;" Type="http://schemas.openxmlformats.org/officeDocument/2006/relationships/hyperlink" TargetMode="External"></Relationship><Relationship Id="rId5491" Target="http://www.aromateknik.dk" Type="http://schemas.openxmlformats.org/officeDocument/2006/relationships/hyperlink" TargetMode="External"></Relationship><Relationship Id="rId5492" Target="http://www.parissa.com" Type="http://schemas.openxmlformats.org/officeDocument/2006/relationships/hyperlink" TargetMode="External"></Relationship><Relationship Id="rId5493" Target="http://www.fai.sa" Type="http://schemas.openxmlformats.org/officeDocument/2006/relationships/hyperlink" TargetMode="External"></Relationship><Relationship Id="rId5494" Target="javascript:;" Type="http://schemas.openxmlformats.org/officeDocument/2006/relationships/hyperlink" TargetMode="External"></Relationship><Relationship Id="rId5495" Target="http://www.rayesimports.com" Type="http://schemas.openxmlformats.org/officeDocument/2006/relationships/hyperlink" TargetMode="External"></Relationship><Relationship Id="rId5496" Target="javascript:;" Type="http://schemas.openxmlformats.org/officeDocument/2006/relationships/hyperlink" TargetMode="External"></Relationship><Relationship Id="rId5497" Target="http://www.igrelgon.com" Type="http://schemas.openxmlformats.org/officeDocument/2006/relationships/hyperlink" TargetMode="External"></Relationship><Relationship Id="rId5498" Target="http://www.mercuryplastics.com" Type="http://schemas.openxmlformats.org/officeDocument/2006/relationships/hyperlink" TargetMode="External"></Relationship><Relationship Id="rId5499" Target="mailto:r2320611@mantraonline.com" Type="http://schemas.openxmlformats.org/officeDocument/2006/relationships/hyperlink" TargetMode="External"></Relationship><Relationship Id="rId5500" Target="http://www.kook-esking.com" Type="http://schemas.openxmlformats.org/officeDocument/2006/relationships/hyperlink" TargetMode="External"></Relationship><Relationship Id="rId5501" Target="http://www.glasblok.com" Type="http://schemas.openxmlformats.org/officeDocument/2006/relationships/hyperlink" TargetMode="External"></Relationship><Relationship Id="rId5502" Target="http://www.syd.odn.ne.jp" Type="http://schemas.openxmlformats.org/officeDocument/2006/relationships/hyperlink" TargetMode="External"></Relationship><Relationship Id="rId5503" Target="http://www.agrosuper.cl" Type="http://schemas.openxmlformats.org/officeDocument/2006/relationships/hyperlink" TargetMode="External"></Relationship><Relationship Id="rId5504" Target="http://www.digimarconworld.com" Type="http://schemas.openxmlformats.org/officeDocument/2006/relationships/hyperlink" TargetMode="External"></Relationship><Relationship Id="rId5505" Target="mailto:info@gervasoni1882.com" Type="http://schemas.openxmlformats.org/officeDocument/2006/relationships/hyperlink" TargetMode="External"></Relationship><Relationship Id="rId5506" Target="javascript:;" Type="http://schemas.openxmlformats.org/officeDocument/2006/relationships/hyperlink" TargetMode="External"></Relationship><Relationship Id="rId5507" Target="javascript:;" Type="http://schemas.openxmlformats.org/officeDocument/2006/relationships/hyperlink" TargetMode="External"></Relationship><Relationship Id="rId5508" Target="mailto:prestige@prestigeitalianaspa.it" Type="http://schemas.openxmlformats.org/officeDocument/2006/relationships/hyperlink" TargetMode="External"></Relationship><Relationship Id="rId5509" Target="http://www.jkclub.com.hk" Type="http://schemas.openxmlformats.org/officeDocument/2006/relationships/hyperlink" TargetMode="External"></Relationship><Relationship Id="rId5510" Target="javascript:;" Type="http://schemas.openxmlformats.org/officeDocument/2006/relationships/hyperlink" TargetMode="External"></Relationship><Relationship Id="rId5511" Target="javascript:;" Type="http://schemas.openxmlformats.org/officeDocument/2006/relationships/hyperlink" TargetMode="External"></Relationship><Relationship Id="rId5512" Target="http://www.indentdirect.com.au" Type="http://schemas.openxmlformats.org/officeDocument/2006/relationships/hyperlink" TargetMode="External"></Relationship><Relationship Id="rId5513" Target="mailto:koncabahar@hotmail.com" Type="http://schemas.openxmlformats.org/officeDocument/2006/relationships/hyperlink" TargetMode="External"></Relationship><Relationship Id="rId5514" Target="http://www.kronenburg-handel.de" Type="http://schemas.openxmlformats.org/officeDocument/2006/relationships/hyperlink" TargetMode="External"></Relationship><Relationship Id="rId5515" Target="javascript:;" Type="http://schemas.openxmlformats.org/officeDocument/2006/relationships/hyperlink" TargetMode="External"></Relationship><Relationship Id="rId5516" Target="http://www.michlitch.com" Type="http://schemas.openxmlformats.org/officeDocument/2006/relationships/hyperlink" TargetMode="External"></Relationship><Relationship Id="rId5517" Target="http://www.kenianimports.com" Type="http://schemas.openxmlformats.org/officeDocument/2006/relationships/hyperlink" TargetMode="External"></Relationship><Relationship Id="rId5518" Target="http://www.carlocasagrande.fi" Type="http://schemas.openxmlformats.org/officeDocument/2006/relationships/hyperlink" TargetMode="External"></Relationship><Relationship Id="rId5519" Target="http://www.intesa.com.mx" Type="http://schemas.openxmlformats.org/officeDocument/2006/relationships/hyperlink" TargetMode="External"></Relationship><Relationship Id="rId5520" Target="mailto:mycheng@e2oinc.com" Type="http://schemas.openxmlformats.org/officeDocument/2006/relationships/hyperlink" TargetMode="External"></Relationship><Relationship Id="rId5521" Target="javascript:;" Type="http://schemas.openxmlformats.org/officeDocument/2006/relationships/hyperlink" TargetMode="External"></Relationship><Relationship Id="rId5522" Target="http://www.tehran.irpost.com" Type="http://schemas.openxmlformats.org/officeDocument/2006/relationships/hyperlink" TargetMode="External"></Relationship><Relationship Id="rId5523" Target="mailto:partnervip@yahoo.com" Type="http://schemas.openxmlformats.org/officeDocument/2006/relationships/hyperlink" TargetMode="External"></Relationship><Relationship Id="rId5524" Target="http://www.bender.nl" Type="http://schemas.openxmlformats.org/officeDocument/2006/relationships/hyperlink" TargetMode="External"></Relationship><Relationship Id="rId5525" Target="javascript:;" Type="http://schemas.openxmlformats.org/officeDocument/2006/relationships/hyperlink" TargetMode="External"></Relationship><Relationship Id="rId5526" Target="javascript:;" Type="http://schemas.openxmlformats.org/officeDocument/2006/relationships/hyperlink" TargetMode="External"></Relationship><Relationship Id="rId5527" Target="http://www.shoppersworld.com" Type="http://schemas.openxmlformats.org/officeDocument/2006/relationships/hyperlink" TargetMode="External"></Relationship><Relationship Id="rId5528" Target="javascript:;" Type="http://schemas.openxmlformats.org/officeDocument/2006/relationships/hyperlink" TargetMode="External"></Relationship><Relationship Id="rId5529" Target="javascript:;" Type="http://schemas.openxmlformats.org/officeDocument/2006/relationships/hyperlink" TargetMode="External"></Relationship><Relationship Id="rId5530" Target="mailto:pmm@mactz.com" Type="http://schemas.openxmlformats.org/officeDocument/2006/relationships/hyperlink" TargetMode="External"></Relationship><Relationship Id="rId5531" Target="javascript:;" Type="http://schemas.openxmlformats.org/officeDocument/2006/relationships/hyperlink" TargetMode="External"></Relationship><Relationship Id="rId5532" Target="http://www.indopower.co.in" Type="http://schemas.openxmlformats.org/officeDocument/2006/relationships/hyperlink" TargetMode="External"></Relationship><Relationship Id="rId5533" Target="mailto:tony@topbrasshardware.com" Type="http://schemas.openxmlformats.org/officeDocument/2006/relationships/hyperlink" TargetMode="External"></Relationship><Relationship Id="rId5534" Target="mailto:byco@byco.com.br" Type="http://schemas.openxmlformats.org/officeDocument/2006/relationships/hyperlink" TargetMode="External"></Relationship><Relationship Id="rId5535" Target="javascript:;" Type="http://schemas.openxmlformats.org/officeDocument/2006/relationships/hyperlink" TargetMode="External"></Relationship><Relationship Id="rId5536" Target="mailto:aaintl_lyman1@yahoo.com.cn" Type="http://schemas.openxmlformats.org/officeDocument/2006/relationships/hyperlink" TargetMode="External"></Relationship><Relationship Id="rId5537" Target="mailto:shebden@twl.co.nz" Type="http://schemas.openxmlformats.org/officeDocument/2006/relationships/hyperlink" TargetMode="External"></Relationship><Relationship Id="rId5538" Target="mailto:vrphone@yahoo.com" Type="http://schemas.openxmlformats.org/officeDocument/2006/relationships/hyperlink" TargetMode="External"></Relationship><Relationship Id="rId5539" Target="mailto:hhpost@hhengros.no" Type="http://schemas.openxmlformats.org/officeDocument/2006/relationships/hyperlink" TargetMode="External"></Relationship><Relationship Id="rId5540" Target="mailto:zariss@elariss.com" Type="http://schemas.openxmlformats.org/officeDocument/2006/relationships/hyperlink" TargetMode="External"></Relationship><Relationship Id="rId5541" Target="http://www.agdasia.com" Type="http://schemas.openxmlformats.org/officeDocument/2006/relationships/hyperlink" TargetMode="External"></Relationship><Relationship Id="rId5542" Target="javascript:;" Type="http://schemas.openxmlformats.org/officeDocument/2006/relationships/hyperlink" TargetMode="External"></Relationship><Relationship Id="rId5543" Target="http://www.conair.com" Type="http://schemas.openxmlformats.org/officeDocument/2006/relationships/hyperlink" TargetMode="External"></Relationship><Relationship Id="rId5544" Target="mailto:takey000@netvigator.com" Type="http://schemas.openxmlformats.org/officeDocument/2006/relationships/hyperlink" TargetMode="External"></Relationship><Relationship Id="rId5545" Target="mailto:gloryb@netvigator.com" Type="http://schemas.openxmlformats.org/officeDocument/2006/relationships/hyperlink" TargetMode="External"></Relationship><Relationship Id="rId5546" Target="javascript:;" Type="http://schemas.openxmlformats.org/officeDocument/2006/relationships/hyperlink" TargetMode="External"></Relationship><Relationship Id="rId5547" Target="http://www.boxernw-online.com" Type="http://schemas.openxmlformats.org/officeDocument/2006/relationships/hyperlink" TargetMode="External"></Relationship><Relationship Id="rId5548" Target="http://www.dae-woong.co.kr" Type="http://schemas.openxmlformats.org/officeDocument/2006/relationships/hyperlink" TargetMode="External"></Relationship><Relationship Id="rId5549" Target="javascript:;" Type="http://schemas.openxmlformats.org/officeDocument/2006/relationships/hyperlink" TargetMode="External"></Relationship><Relationship Id="rId5550" Target="javascript:;" Type="http://schemas.openxmlformats.org/officeDocument/2006/relationships/hyperlink" TargetMode="External"></Relationship><Relationship Id="rId5551" Target="http://www.jayswholesale.com" Type="http://schemas.openxmlformats.org/officeDocument/2006/relationships/hyperlink" TargetMode="External"></Relationship><Relationship Id="rId5552" Target="javascript:;" Type="http://schemas.openxmlformats.org/officeDocument/2006/relationships/hyperlink" TargetMode="External"></Relationship><Relationship Id="rId5553" Target="javascript:;" Type="http://schemas.openxmlformats.org/officeDocument/2006/relationships/hyperlink" TargetMode="External"></Relationship><Relationship Id="rId5554" Target="mailto:pap.angl@infonie.be" Type="http://schemas.openxmlformats.org/officeDocument/2006/relationships/hyperlink" TargetMode="External"></Relationship><Relationship Id="rId5555" Target="mailto:kumho21c@yahoo.co" Type="http://schemas.openxmlformats.org/officeDocument/2006/relationships/hyperlink" TargetMode="External"></Relationship><Relationship Id="rId5556" Target="javascript:;" Type="http://schemas.openxmlformats.org/officeDocument/2006/relationships/hyperlink" TargetMode="External"></Relationship><Relationship Id="rId5557" Target="javascript:;" Type="http://schemas.openxmlformats.org/officeDocument/2006/relationships/hyperlink" TargetMode="External"></Relationship><Relationship Id="rId5558" Target="javascript:;" Type="http://schemas.openxmlformats.org/officeDocument/2006/relationships/hyperlink" TargetMode="External"></Relationship><Relationship Id="rId5559" Target="javascript:;" Type="http://schemas.openxmlformats.org/officeDocument/2006/relationships/hyperlink" TargetMode="External"></Relationship><Relationship Id="rId5560" Target="http://www.somova.it" Type="http://schemas.openxmlformats.org/officeDocument/2006/relationships/hyperlink" TargetMode="External"></Relationship><Relationship Id="rId5561" Target="javascript:;" Type="http://schemas.openxmlformats.org/officeDocument/2006/relationships/hyperlink" TargetMode="External"></Relationship><Relationship Id="rId5562" Target="mailto:aoa@aoa.co" Type="http://schemas.openxmlformats.org/officeDocument/2006/relationships/hyperlink" TargetMode="External"></Relationship><Relationship Id="rId5563" Target="mailto:fouad_hussein_consulting@yahoo.com" Type="http://schemas.openxmlformats.org/officeDocument/2006/relationships/hyperlink" TargetMode="External"></Relationship><Relationship Id="rId5564" Target="javascript:;" Type="http://schemas.openxmlformats.org/officeDocument/2006/relationships/hyperlink" TargetMode="External"></Relationship><Relationship Id="rId5565" Target="http://www.sinocomhk.com" Type="http://schemas.openxmlformats.org/officeDocument/2006/relationships/hyperlink" TargetMode="External"></Relationship><Relationship Id="rId5566" Target="javascript:;" Type="http://schemas.openxmlformats.org/officeDocument/2006/relationships/hyperlink" TargetMode="External"></Relationship><Relationship Id="rId5567" Target="javascript:;" Type="http://schemas.openxmlformats.org/officeDocument/2006/relationships/hyperlink" TargetMode="External"></Relationship><Relationship Id="rId5568" Target="javascript:;" Type="http://schemas.openxmlformats.org/officeDocument/2006/relationships/hyperlink" TargetMode="External"></Relationship><Relationship Id="rId5569" Target="mailto:candtgift@hotmail.com" Type="http://schemas.openxmlformats.org/officeDocument/2006/relationships/hyperlink" TargetMode="External"></Relationship><Relationship Id="rId5570" Target="http://www.mahrexim.com" Type="http://schemas.openxmlformats.org/officeDocument/2006/relationships/hyperlink" TargetMode="External"></Relationship><Relationship Id="rId5571" Target="mailto:bpa@knight-organisation.com" Type="http://schemas.openxmlformats.org/officeDocument/2006/relationships/hyperlink" TargetMode="External"></Relationship><Relationship Id="rId5572" Target="mailto:eva@goodcome.com.hk" Type="http://schemas.openxmlformats.org/officeDocument/2006/relationships/hyperlink" TargetMode="External"></Relationship><Relationship Id="rId5573" Target="mailto:almuzammil@yahoo.com" Type="http://schemas.openxmlformats.org/officeDocument/2006/relationships/hyperlink" TargetMode="External"></Relationship><Relationship Id="rId5574" Target="mailto:mail@blomberg-co.com" Type="http://schemas.openxmlformats.org/officeDocument/2006/relationships/hyperlink" TargetMode="External"></Relationship><Relationship Id="rId5575" Target="http://www.cworld.com.np" Type="http://schemas.openxmlformats.org/officeDocument/2006/relationships/hyperlink" TargetMode="External"></Relationship><Relationship Id="rId5576" Target="mailto:cadepaq@yahoo.fr" Type="http://schemas.openxmlformats.org/officeDocument/2006/relationships/hyperlink" TargetMode="External"></Relationship><Relationship Id="rId5577" Target="javascript:;" Type="http://schemas.openxmlformats.org/officeDocument/2006/relationships/hyperlink" TargetMode="External"></Relationship><Relationship Id="rId5578" Target="javascript:;" Type="http://schemas.openxmlformats.org/officeDocument/2006/relationships/hyperlink" TargetMode="External"></Relationship><Relationship Id="rId5579" Target="mailto:america@globalmarket.com" Type="http://schemas.openxmlformats.org/officeDocument/2006/relationships/hyperlink" TargetMode="External"></Relationship><Relationship Id="rId5580" Target="javascript:;" Type="http://schemas.openxmlformats.org/officeDocument/2006/relationships/hyperlink" TargetMode="External"></Relationship><Relationship Id="rId5581" Target="javascript:;" Type="http://schemas.openxmlformats.org/officeDocument/2006/relationships/hyperlink" TargetMode="External"></Relationship><Relationship Id="rId5582" Target="javascript:;" Type="http://schemas.openxmlformats.org/officeDocument/2006/relationships/hyperlink" TargetMode="External"></Relationship><Relationship Id="rId5583" Target="javascript:;" Type="http://schemas.openxmlformats.org/officeDocument/2006/relationships/hyperlink" TargetMode="External"></Relationship><Relationship Id="rId5584" Target="http://www.farco.co.uk" Type="http://schemas.openxmlformats.org/officeDocument/2006/relationships/hyperlink" TargetMode="External"></Relationship><Relationship Id="rId5585" Target="http://www.dataxprs.com.eg" Type="http://schemas.openxmlformats.org/officeDocument/2006/relationships/hyperlink" TargetMode="External"></Relationship><Relationship Id="rId5586" Target="javascript:;" Type="http://schemas.openxmlformats.org/officeDocument/2006/relationships/hyperlink" TargetMode="External"></Relationship><Relationship Id="rId5587" Target="http://www.hansonuk.com" Type="http://schemas.openxmlformats.org/officeDocument/2006/relationships/hyperlink" TargetMode="External"></Relationship><Relationship Id="rId5588" Target="http://www.oriental.com.ph" Type="http://schemas.openxmlformats.org/officeDocument/2006/relationships/hyperlink" TargetMode="External"></Relationship><Relationship Id="rId5589" Target="javascript:;" Type="http://schemas.openxmlformats.org/officeDocument/2006/relationships/hyperlink" TargetMode="External"></Relationship><Relationship Id="rId5590" Target="mailto:hkjaco@netvigator.com" Type="http://schemas.openxmlformats.org/officeDocument/2006/relationships/hyperlink" TargetMode="External"></Relationship><Relationship Id="rId5591" Target="http://www.bun.com" Type="http://schemas.openxmlformats.org/officeDocument/2006/relationships/hyperlink" TargetMode="External"></Relationship><Relationship Id="rId5592" Target="mailto:info@astoria.tm.fr" Type="http://schemas.openxmlformats.org/officeDocument/2006/relationships/hyperlink" TargetMode="External"></Relationship><Relationship Id="rId5593" Target="javascript:;" Type="http://schemas.openxmlformats.org/officeDocument/2006/relationships/hyperlink" TargetMode="External"></Relationship><Relationship Id="rId5594" Target="http://www.onion.no" Type="http://schemas.openxmlformats.org/officeDocument/2006/relationships/hyperlink" TargetMode="External"></Relationship><Relationship Id="rId5595" Target="javascript:;" Type="http://schemas.openxmlformats.org/officeDocument/2006/relationships/hyperlink" TargetMode="External"></Relationship><Relationship Id="rId5596" Target="mailto:dannywang@verizon.net" Type="http://schemas.openxmlformats.org/officeDocument/2006/relationships/hyperlink" TargetMode="External"></Relationship><Relationship Id="rId5597" Target="http://www.ibcleb.com" Type="http://schemas.openxmlformats.org/officeDocument/2006/relationships/hyperlink" TargetMode="External"></Relationship><Relationship Id="rId5598" Target="mailto:mands@silver.ocn.ne.jp" Type="http://schemas.openxmlformats.org/officeDocument/2006/relationships/hyperlink" TargetMode="External"></Relationship><Relationship Id="rId5599" Target="mailto:newworldfoods@yahoo.com" Type="http://schemas.openxmlformats.org/officeDocument/2006/relationships/hyperlink" TargetMode="External"></Relationship><Relationship Id="rId5600" Target="http://www.ablegain.com" Type="http://schemas.openxmlformats.org/officeDocument/2006/relationships/hyperlink" TargetMode="External"></Relationship><Relationship Id="rId5601" Target="javascript:;" Type="http://schemas.openxmlformats.org/officeDocument/2006/relationships/hyperlink" TargetMode="External"></Relationship><Relationship Id="rId5602" Target="javascript:;" Type="http://schemas.openxmlformats.org/officeDocument/2006/relationships/hyperlink" TargetMode="External"></Relationship><Relationship Id="rId5603" Target="http://www.kennic.com" Type="http://schemas.openxmlformats.org/officeDocument/2006/relationships/hyperlink" TargetMode="External"></Relationship><Relationship Id="rId5604" Target="javascript:;" Type="http://schemas.openxmlformats.org/officeDocument/2006/relationships/hyperlink" TargetMode="External"></Relationship><Relationship Id="rId5605" Target="http://www.fonlupt.com" Type="http://schemas.openxmlformats.org/officeDocument/2006/relationships/hyperlink" TargetMode="External"></Relationship><Relationship Id="rId5606" Target="http://www.tre-atthaboon.com" Type="http://schemas.openxmlformats.org/officeDocument/2006/relationships/hyperlink" TargetMode="External"></Relationship><Relationship Id="rId5607" Target="http://www.simplythebest.co.il" Type="http://schemas.openxmlformats.org/officeDocument/2006/relationships/hyperlink" TargetMode="External"></Relationship><Relationship Id="rId5608" Target="mailto:comkit@comkit.dk" Type="http://schemas.openxmlformats.org/officeDocument/2006/relationships/hyperlink" TargetMode="External"></Relationship><Relationship Id="rId5609" Target="javascript:;" Type="http://schemas.openxmlformats.org/officeDocument/2006/relationships/hyperlink" TargetMode="External"></Relationship><Relationship Id="rId5610" Target="http://www.qed.co.uk" Type="http://schemas.openxmlformats.org/officeDocument/2006/relationships/hyperlink" TargetMode="External"></Relationship><Relationship Id="rId5611" Target="javascript:;" Type="http://schemas.openxmlformats.org/officeDocument/2006/relationships/hyperlink" TargetMode="External"></Relationship><Relationship Id="rId5612" Target="javascript:;" Type="http://schemas.openxmlformats.org/officeDocument/2006/relationships/hyperlink" TargetMode="External"></Relationship><Relationship Id="rId5613" Target="javascript:;" Type="http://schemas.openxmlformats.org/officeDocument/2006/relationships/hyperlink" TargetMode="External"></Relationship><Relationship Id="rId5614" Target="mailto:tatsumiya@hakoya.co" Type="http://schemas.openxmlformats.org/officeDocument/2006/relationships/hyperlink" TargetMode="External"></Relationship><Relationship Id="rId5615" Target="http://www.acu.city" Type="http://schemas.openxmlformats.org/officeDocument/2006/relationships/hyperlink" TargetMode="External"></Relationship><Relationship Id="rId5616" Target="javascript:;" Type="http://schemas.openxmlformats.org/officeDocument/2006/relationships/hyperlink" TargetMode="External"></Relationship><Relationship Id="rId5617" Target="javascript:;" Type="http://schemas.openxmlformats.org/officeDocument/2006/relationships/hyperlink" TargetMode="External"></Relationship><Relationship Id="rId5618" Target="http://www.ms1.seeder.net" Type="http://schemas.openxmlformats.org/officeDocument/2006/relationships/hyperlink" TargetMode="External"></Relationship><Relationship Id="rId5619" Target="javascript:;" Type="http://schemas.openxmlformats.org/officeDocument/2006/relationships/hyperlink" TargetMode="External"></Relationship><Relationship Id="rId5620" Target="mailto:iancad@hotmail.com" Type="http://schemas.openxmlformats.org/officeDocument/2006/relationships/hyperlink" TargetMode="External"></Relationship><Relationship Id="rId5621" Target="javascript:;" Type="http://schemas.openxmlformats.org/officeDocument/2006/relationships/hyperlink" TargetMode="External"></Relationship><Relationship Id="rId5622" Target="http://www.ktecconsulting.com" Type="http://schemas.openxmlformats.org/officeDocument/2006/relationships/hyperlink" TargetMode="External"></Relationship><Relationship Id="rId5623" Target="javascript:;" Type="http://schemas.openxmlformats.org/officeDocument/2006/relationships/hyperlink" TargetMode="External"></Relationship><Relationship Id="rId5624" Target="http://www.magicway.org" Type="http://schemas.openxmlformats.org/officeDocument/2006/relationships/hyperlink" TargetMode="External"></Relationship><Relationship Id="rId5625" Target="javascript:;" Type="http://schemas.openxmlformats.org/officeDocument/2006/relationships/hyperlink" TargetMode="External"></Relationship><Relationship Id="rId5626" Target="http://www.citrusgroup.ie" Type="http://schemas.openxmlformats.org/officeDocument/2006/relationships/hyperlink" TargetMode="External"></Relationship><Relationship Id="rId5627" Target="mailto:forpr@ms17.hinet.net" Type="http://schemas.openxmlformats.org/officeDocument/2006/relationships/hyperlink" TargetMode="External"></Relationship><Relationship Id="rId5628" Target="http://www.yebo.co.za" Type="http://schemas.openxmlformats.org/officeDocument/2006/relationships/hyperlink" TargetMode="External"></Relationship><Relationship Id="rId5629" Target="mailto:khantrader786@yahoo.com.cn" Type="http://schemas.openxmlformats.org/officeDocument/2006/relationships/hyperlink" TargetMode="External"></Relationship><Relationship Id="rId5630" Target="mailto:service@horticom.co.nz" Type="http://schemas.openxmlformats.org/officeDocument/2006/relationships/hyperlink" TargetMode="External"></Relationship><Relationship Id="rId5631" Target="http://www.linkline.com" Type="http://schemas.openxmlformats.org/officeDocument/2006/relationships/hyperlink" TargetMode="External"></Relationship><Relationship Id="rId5632" Target="javascript:;" Type="http://schemas.openxmlformats.org/officeDocument/2006/relationships/hyperlink" TargetMode="External"></Relationship><Relationship Id="rId5633" Target="javascript:;" Type="http://schemas.openxmlformats.org/officeDocument/2006/relationships/hyperlink" TargetMode="External"></Relationship><Relationship Id="rId5634" Target="mailto:info@marhabalubnan.org" Type="http://schemas.openxmlformats.org/officeDocument/2006/relationships/hyperlink" TargetMode="External"></Relationship><Relationship Id="rId5635" Target="http://www.bellaplast.ch" Type="http://schemas.openxmlformats.org/officeDocument/2006/relationships/hyperlink" TargetMode="External"></Relationship><Relationship Id="rId5636" Target="http://www.tokoma.com" Type="http://schemas.openxmlformats.org/officeDocument/2006/relationships/hyperlink" TargetMode="External"></Relationship><Relationship Id="rId5637" Target="javascript:;" Type="http://schemas.openxmlformats.org/officeDocument/2006/relationships/hyperlink" TargetMode="External"></Relationship><Relationship Id="rId5638" Target="javascript:;" Type="http://schemas.openxmlformats.org/officeDocument/2006/relationships/hyperlink" TargetMode="External"></Relationship><Relationship Id="rId5639" Target="javascript:;" Type="http://schemas.openxmlformats.org/officeDocument/2006/relationships/hyperlink" TargetMode="External"></Relationship><Relationship Id="rId5640" Target="javascript:;" Type="http://schemas.openxmlformats.org/officeDocument/2006/relationships/hyperlink" TargetMode="External"></Relationship><Relationship Id="rId5641" Target="javascript:;" Type="http://schemas.openxmlformats.org/officeDocument/2006/relationships/hyperlink" TargetMode="External"></Relationship><Relationship Id="rId5642" Target="javascript:;" Type="http://schemas.openxmlformats.org/officeDocument/2006/relationships/hyperlink" TargetMode="External"></Relationship><Relationship Id="rId5643" Target="mailto:ray@lifetime.com.au" Type="http://schemas.openxmlformats.org/officeDocument/2006/relationships/hyperlink" TargetMode="External"></Relationship><Relationship Id="rId5644" Target="javascript:;" Type="http://schemas.openxmlformats.org/officeDocument/2006/relationships/hyperlink" TargetMode="External"></Relationship><Relationship Id="rId5645" Target="javascript:;" Type="http://schemas.openxmlformats.org/officeDocument/2006/relationships/hyperlink" TargetMode="External"></Relationship><Relationship Id="rId5646" Target="javascript:;" Type="http://schemas.openxmlformats.org/officeDocument/2006/relationships/hyperlink" TargetMode="External"></Relationship><Relationship Id="rId5647" Target="javascript:;" Type="http://schemas.openxmlformats.org/officeDocument/2006/relationships/hyperlink" TargetMode="External"></Relationship><Relationship Id="rId5648" Target="javascript:;" Type="http://schemas.openxmlformats.org/officeDocument/2006/relationships/hyperlink" TargetMode="External"></Relationship><Relationship Id="rId5649" Target="javascript:;" Type="http://schemas.openxmlformats.org/officeDocument/2006/relationships/hyperlink" TargetMode="External"></Relationship><Relationship Id="rId5650" Target="javascript:;" Type="http://schemas.openxmlformats.org/officeDocument/2006/relationships/hyperlink" TargetMode="External"></Relationship><Relationship Id="rId5651" Target="javascript:;" Type="http://schemas.openxmlformats.org/officeDocument/2006/relationships/hyperlink" TargetMode="External"></Relationship><Relationship Id="rId5652" Target="mailto:v.p@siemens.fi" Type="http://schemas.openxmlformats.org/officeDocument/2006/relationships/hyperlink" TargetMode="External"></Relationship><Relationship Id="rId5653" Target="javascript:;" Type="http://schemas.openxmlformats.org/officeDocument/2006/relationships/hyperlink" TargetMode="External"></Relationship><Relationship Id="rId5654" Target="mailto:info@inoxytra.be" Type="http://schemas.openxmlformats.org/officeDocument/2006/relationships/hyperlink" TargetMode="External"></Relationship><Relationship Id="rId5655" Target="http://www.revoace.com" Type="http://schemas.openxmlformats.org/officeDocument/2006/relationships/hyperlink" TargetMode="External"></Relationship><Relationship Id="rId5656" Target="http://www.kylbengtsson.se" Type="http://schemas.openxmlformats.org/officeDocument/2006/relationships/hyperlink" TargetMode="External"></Relationship><Relationship Id="rId5657" Target="mailto:siewkhentan@pd.jaring.my" Type="http://schemas.openxmlformats.org/officeDocument/2006/relationships/hyperlink" TargetMode="External"></Relationship><Relationship Id="rId5658" Target="http://www.sunterra.com" Type="http://schemas.openxmlformats.org/officeDocument/2006/relationships/hyperlink" TargetMode="External"></Relationship><Relationship Id="rId5659" Target="http://www.dipse.com" Type="http://schemas.openxmlformats.org/officeDocument/2006/relationships/hyperlink" TargetMode="External"></Relationship><Relationship Id="rId5660" Target="http://www.bardenhewer.de" Type="http://schemas.openxmlformats.org/officeDocument/2006/relationships/hyperlink" TargetMode="External"></Relationship><Relationship Id="rId5661" Target="javascript:;" Type="http://schemas.openxmlformats.org/officeDocument/2006/relationships/hyperlink" TargetMode="External"></Relationship><Relationship Id="rId5662" Target="javascript:;" Type="http://schemas.openxmlformats.org/officeDocument/2006/relationships/hyperlink" TargetMode="External"></Relationship><Relationship Id="rId5663" Target="http://www.edg.it" Type="http://schemas.openxmlformats.org/officeDocument/2006/relationships/hyperlink" TargetMode="External"></Relationship><Relationship Id="rId5664" Target="javascript:;" Type="http://schemas.openxmlformats.org/officeDocument/2006/relationships/hyperlink" TargetMode="External"></Relationship><Relationship Id="rId5665" Target="javascript:;" Type="http://schemas.openxmlformats.org/officeDocument/2006/relationships/hyperlink" TargetMode="External"></Relationship><Relationship Id="rId5666" Target="mailto:waynenikka26@hotmail.com" Type="http://schemas.openxmlformats.org/officeDocument/2006/relationships/hyperlink" TargetMode="External"></Relationship><Relationship Id="rId5667" Target="mailto:riwi.armann@t-online.de" Type="http://schemas.openxmlformats.org/officeDocument/2006/relationships/hyperlink" TargetMode="External"></Relationship><Relationship Id="rId5668" Target="mailto:jddd69@yahoo.com" Type="http://schemas.openxmlformats.org/officeDocument/2006/relationships/hyperlink" TargetMode="External"></Relationship><Relationship Id="rId5669" Target="http://www.bandora.be" Type="http://schemas.openxmlformats.org/officeDocument/2006/relationships/hyperlink" TargetMode="External"></Relationship><Relationship Id="rId5670" Target="javascript:;" Type="http://schemas.openxmlformats.org/officeDocument/2006/relationships/hyperlink" TargetMode="External"></Relationship><Relationship Id="rId5671" Target="http://www.chinawindow.com.tw" Type="http://schemas.openxmlformats.org/officeDocument/2006/relationships/hyperlink" TargetMode="External"></Relationship><Relationship Id="rId5672" Target="mailto:rto@womantouch.com" Type="http://schemas.openxmlformats.org/officeDocument/2006/relationships/hyperlink" TargetMode="External"></Relationship><Relationship Id="rId5673" Target="javascript:;" Type="http://schemas.openxmlformats.org/officeDocument/2006/relationships/hyperlink" TargetMode="External"></Relationship><Relationship Id="rId5674" Target="javascript:;" Type="http://schemas.openxmlformats.org/officeDocument/2006/relationships/hyperlink" TargetMode="External"></Relationship><Relationship Id="rId5675" Target="mailto:fareastmerchants@aol.com" Type="http://schemas.openxmlformats.org/officeDocument/2006/relationships/hyperlink" TargetMode="External"></Relationship><Relationship Id="rId5676" Target="javascript:;" Type="http://schemas.openxmlformats.org/officeDocument/2006/relationships/hyperlink" TargetMode="External"></Relationship><Relationship Id="rId5677" Target="javascript:;" Type="http://schemas.openxmlformats.org/officeDocument/2006/relationships/hyperlink" TargetMode="External"></Relationship><Relationship Id="rId5678" Target="mailto:rmhall@bigpond.com.au" Type="http://schemas.openxmlformats.org/officeDocument/2006/relationships/hyperlink" TargetMode="External"></Relationship><Relationship Id="rId5679" Target="javascript:;" Type="http://schemas.openxmlformats.org/officeDocument/2006/relationships/hyperlink" TargetMode="External"></Relationship><Relationship Id="rId5680" Target="mailto:hoseyamada55@hotmail.com" Type="http://schemas.openxmlformats.org/officeDocument/2006/relationships/hyperlink" TargetMode="External"></Relationship><Relationship Id="rId5681" Target="mailto:tghg@netvigator.com" Type="http://schemas.openxmlformats.org/officeDocument/2006/relationships/hyperlink" TargetMode="External"></Relationship><Relationship Id="rId5682" Target="mailto:ploy.sri@zebra-head.com" Type="http://schemas.openxmlformats.org/officeDocument/2006/relationships/hyperlink" TargetMode="External"></Relationship><Relationship Id="rId5683" Target="javascript:;" Type="http://schemas.openxmlformats.org/officeDocument/2006/relationships/hyperlink" TargetMode="External"></Relationship><Relationship Id="rId5684" Target="http://www.ripley.cl" Type="http://schemas.openxmlformats.org/officeDocument/2006/relationships/hyperlink" TargetMode="External"></Relationship><Relationship Id="rId5685" Target="mailto:gimalek@skynet.be" Type="http://schemas.openxmlformats.org/officeDocument/2006/relationships/hyperlink" TargetMode="External"></Relationship><Relationship Id="rId5686" Target="javascript:;" Type="http://schemas.openxmlformats.org/officeDocument/2006/relationships/hyperlink" TargetMode="External"></Relationship><Relationship Id="rId5687" Target="mailto:seh@sehdel.com" Type="http://schemas.openxmlformats.org/officeDocument/2006/relationships/hyperlink" TargetMode="External"></Relationship><Relationship Id="rId5688" Target="javascript:;" Type="http://schemas.openxmlformats.org/officeDocument/2006/relationships/hyperlink" TargetMode="External"></Relationship><Relationship Id="rId5689" Target="javascript:;" Type="http://schemas.openxmlformats.org/officeDocument/2006/relationships/hyperlink" TargetMode="External"></Relationship><Relationship Id="rId5690" Target="javascript:;" Type="http://schemas.openxmlformats.org/officeDocument/2006/relationships/hyperlink" TargetMode="External"></Relationship><Relationship Id="rId5691" Target="javascript:;" Type="http://schemas.openxmlformats.org/officeDocument/2006/relationships/hyperlink" TargetMode="External"></Relationship><Relationship Id="rId5692" Target="javascript:;" Type="http://schemas.openxmlformats.org/officeDocument/2006/relationships/hyperlink" TargetMode="External"></Relationship><Relationship Id="rId5693" Target="javascript:;" Type="http://schemas.openxmlformats.org/officeDocument/2006/relationships/hyperlink" TargetMode="External"></Relationship><Relationship Id="rId5694" Target="http://www.sunrisets.net" Type="http://schemas.openxmlformats.org/officeDocument/2006/relationships/hyperlink" TargetMode="External"></Relationship><Relationship Id="rId5695" Target="javascript:;" Type="http://schemas.openxmlformats.org/officeDocument/2006/relationships/hyperlink" TargetMode="External"></Relationship><Relationship Id="rId5696" Target="mailto:shihang@pub.dgnet.gd.cn" Type="http://schemas.openxmlformats.org/officeDocument/2006/relationships/hyperlink" TargetMode="External"></Relationship><Relationship Id="rId5697" Target="http://www.khokhars.com" Type="http://schemas.openxmlformats.org/officeDocument/2006/relationships/hyperlink" TargetMode="External"></Relationship><Relationship Id="rId5698" Target="javascript:;" Type="http://schemas.openxmlformats.org/officeDocument/2006/relationships/hyperlink" TargetMode="External"></Relationship><Relationship Id="rId5699" Target="javascript:;" Type="http://schemas.openxmlformats.org/officeDocument/2006/relationships/hyperlink" TargetMode="External"></Relationship><Relationship Id="rId5700" Target="http://www.besterm-intl.com" Type="http://schemas.openxmlformats.org/officeDocument/2006/relationships/hyperlink" TargetMode="External"></Relationship><Relationship Id="rId5701" Target="javascript:;" Type="http://schemas.openxmlformats.org/officeDocument/2006/relationships/hyperlink" TargetMode="External"></Relationship><Relationship Id="rId5702" Target="http://www.seyrafi.com" Type="http://schemas.openxmlformats.org/officeDocument/2006/relationships/hyperlink" TargetMode="External"></Relationship><Relationship Id="rId5703" Target="javascript:;" Type="http://schemas.openxmlformats.org/officeDocument/2006/relationships/hyperlink" TargetMode="External"></Relationship><Relationship Id="rId5704" Target="http://www.koivupuisto.fi" Type="http://schemas.openxmlformats.org/officeDocument/2006/relationships/hyperlink" TargetMode="External"></Relationship><Relationship Id="rId5705" Target="http://www.shopbrs.com" Type="http://schemas.openxmlformats.org/officeDocument/2006/relationships/hyperlink" TargetMode="External"></Relationship><Relationship Id="rId5706" Target="http://www.enevoldsen.no" Type="http://schemas.openxmlformats.org/officeDocument/2006/relationships/hyperlink" TargetMode="External"></Relationship><Relationship Id="rId5707" Target="mailto:juancarlos.bertini@hjheinz.com" Type="http://schemas.openxmlformats.org/officeDocument/2006/relationships/hyperlink" TargetMode="External"></Relationship><Relationship Id="rId5708" Target="javascript:;" Type="http://schemas.openxmlformats.org/officeDocument/2006/relationships/hyperlink" TargetMode="External"></Relationship><Relationship Id="rId5709" Target="mailto:presidenciamed@dislicores.com.co" Type="http://schemas.openxmlformats.org/officeDocument/2006/relationships/hyperlink" TargetMode="External"></Relationship><Relationship Id="rId5710" Target="mailto:kenn.ken@nifty.com" Type="http://schemas.openxmlformats.org/officeDocument/2006/relationships/hyperlink" TargetMode="External"></Relationship><Relationship Id="rId5711" Target="http://www.mub.biglobe.ne.jp" Type="http://schemas.openxmlformats.org/officeDocument/2006/relationships/hyperlink" TargetMode="External"></Relationship><Relationship Id="rId5712" Target="mailto:grega@rapidfreight.com" Type="http://schemas.openxmlformats.org/officeDocument/2006/relationships/hyperlink" TargetMode="External"></Relationship><Relationship Id="rId5713" Target="javascript:;" Type="http://schemas.openxmlformats.org/officeDocument/2006/relationships/hyperlink" TargetMode="External"></Relationship><Relationship Id="rId5714" Target="http://www.knuerr.com" Type="http://schemas.openxmlformats.org/officeDocument/2006/relationships/hyperlink" TargetMode="External"></Relationship><Relationship Id="rId5715" Target="javascript:;" Type="http://schemas.openxmlformats.org/officeDocument/2006/relationships/hyperlink" TargetMode="External"></Relationship><Relationship Id="rId5716" Target="http://www.opendevelopmentcambodia.net" Type="http://schemas.openxmlformats.org/officeDocument/2006/relationships/hyperlink" TargetMode="External"></Relationship><Relationship Id="rId5717" Target="mailto:eytas@superonline.com" Type="http://schemas.openxmlformats.org/officeDocument/2006/relationships/hyperlink" TargetMode="External"></Relationship><Relationship Id="rId5718" Target="javascript:;" Type="http://schemas.openxmlformats.org/officeDocument/2006/relationships/hyperlink" TargetMode="External"></Relationship><Relationship Id="rId5719" Target="http://www.select.dk" Type="http://schemas.openxmlformats.org/officeDocument/2006/relationships/hyperlink" TargetMode="External"></Relationship><Relationship Id="rId5720" Target="mailto:hpc@pcee.com" Type="http://schemas.openxmlformats.org/officeDocument/2006/relationships/hyperlink" TargetMode="External"></Relationship><Relationship Id="rId5721" Target="mailto:info@kennic.com" Type="http://schemas.openxmlformats.org/officeDocument/2006/relationships/hyperlink" TargetMode="External"></Relationship><Relationship Id="rId5722" Target="javascript:;" Type="http://schemas.openxmlformats.org/officeDocument/2006/relationships/hyperlink" TargetMode="External"></Relationship><Relationship Id="rId5723" Target="mailto:beekaymiami@prodigy.net" Type="http://schemas.openxmlformats.org/officeDocument/2006/relationships/hyperlink" TargetMode="External"></Relationship><Relationship Id="rId5724" Target="javascript:;" Type="http://schemas.openxmlformats.org/officeDocument/2006/relationships/hyperlink" TargetMode="External"></Relationship><Relationship Id="rId5725" Target="mailto:antares@nline.it" Type="http://schemas.openxmlformats.org/officeDocument/2006/relationships/hyperlink" TargetMode="External"></Relationship><Relationship Id="rId5726" Target="javascript:;" Type="http://schemas.openxmlformats.org/officeDocument/2006/relationships/hyperlink" TargetMode="External"></Relationship><Relationship Id="rId5727" Target="javascript:;" Type="http://schemas.openxmlformats.org/officeDocument/2006/relationships/hyperlink" TargetMode="External"></Relationship><Relationship Id="rId5728" Target="http://www.brad-pak.com" Type="http://schemas.openxmlformats.org/officeDocument/2006/relationships/hyperlink" TargetMode="External"></Relationship><Relationship Id="rId5729" Target="mailto:hoseyamada55@hotmail.com" Type="http://schemas.openxmlformats.org/officeDocument/2006/relationships/hyperlink" TargetMode="External"></Relationship><Relationship Id="rId5730" Target="javascript:;" Type="http://schemas.openxmlformats.org/officeDocument/2006/relationships/hyperlink" TargetMode="External"></Relationship><Relationship Id="rId5731" Target="javascript:;" Type="http://schemas.openxmlformats.org/officeDocument/2006/relationships/hyperlink" TargetMode="External"></Relationship><Relationship Id="rId5732" Target="javascript:;" Type="http://schemas.openxmlformats.org/officeDocument/2006/relationships/hyperlink" TargetMode="External"></Relationship><Relationship Id="rId5733" Target="mailto:maseela@yahoo.com" Type="http://schemas.openxmlformats.org/officeDocument/2006/relationships/hyperlink" TargetMode="External"></Relationship><Relationship Id="rId5734" Target="mailto:o.pardini.srl@lunet.it" Type="http://schemas.openxmlformats.org/officeDocument/2006/relationships/hyperlink" TargetMode="External"></Relationship><Relationship Id="rId5735" Target="javascript:;" Type="http://schemas.openxmlformats.org/officeDocument/2006/relationships/hyperlink" TargetMode="External"></Relationship><Relationship Id="rId5736" Target="javascript:;" Type="http://schemas.openxmlformats.org/officeDocument/2006/relationships/hyperlink" TargetMode="External"></Relationship><Relationship Id="rId5737" Target="javascript:;" Type="http://schemas.openxmlformats.org/officeDocument/2006/relationships/hyperlink" TargetMode="External"></Relationship><Relationship Id="rId5738" Target="mailto:gpaulose@amesinternational.com" Type="http://schemas.openxmlformats.org/officeDocument/2006/relationships/hyperlink" TargetMode="External"></Relationship><Relationship Id="rId5739" Target="mailto:medici888@aol.com" Type="http://schemas.openxmlformats.org/officeDocument/2006/relationships/hyperlink" TargetMode="External"></Relationship><Relationship Id="rId5740" Target="mailto:alkhtyar7@yahoo.com" Type="http://schemas.openxmlformats.org/officeDocument/2006/relationships/hyperlink" TargetMode="External"></Relationship><Relationship Id="rId5741" Target="mailto:princeimports@rogers.com" Type="http://schemas.openxmlformats.org/officeDocument/2006/relationships/hyperlink" TargetMode="External"></Relationship><Relationship Id="rId5742" Target="javascript:;" Type="http://schemas.openxmlformats.org/officeDocument/2006/relationships/hyperlink" TargetMode="External"></Relationship><Relationship Id="rId5743" Target="http://www.so-net.net.tw" Type="http://schemas.openxmlformats.org/officeDocument/2006/relationships/hyperlink" TargetMode="External"></Relationship><Relationship Id="rId5744" Target="mailto:toni73@o2.pl" Type="http://schemas.openxmlformats.org/officeDocument/2006/relationships/hyperlink" TargetMode="External"></Relationship><Relationship Id="rId5745" Target="http://www.indalex.com" Type="http://schemas.openxmlformats.org/officeDocument/2006/relationships/hyperlink" TargetMode="External"></Relationship><Relationship Id="rId5746" Target="mailto:anes@eureka.lk" Type="http://schemas.openxmlformats.org/officeDocument/2006/relationships/hyperlink" TargetMode="External"></Relationship><Relationship Id="rId5747" Target="mailto:elitedesignsny@yahoo.com" Type="http://schemas.openxmlformats.org/officeDocument/2006/relationships/hyperlink" TargetMode="External"></Relationship><Relationship Id="rId5748" Target="javascript:;" Type="http://schemas.openxmlformats.org/officeDocument/2006/relationships/hyperlink" TargetMode="External"></Relationship><Relationship Id="rId5749" Target="javascript:;" Type="http://schemas.openxmlformats.org/officeDocument/2006/relationships/hyperlink" TargetMode="External"></Relationship><Relationship Id="rId5750" Target="http://www.testrite.com.tr" Type="http://schemas.openxmlformats.org/officeDocument/2006/relationships/hyperlink" TargetMode="External"></Relationship><Relationship Id="rId5751" Target="mailto:sales@ongradio.com" Type="http://schemas.openxmlformats.org/officeDocument/2006/relationships/hyperlink" TargetMode="External"></Relationship><Relationship Id="rId5752" Target="http://www.dksh.com" Type="http://schemas.openxmlformats.org/officeDocument/2006/relationships/hyperlink" TargetMode="External"></Relationship><Relationship Id="rId5753" Target="javascript:;" Type="http://schemas.openxmlformats.org/officeDocument/2006/relationships/hyperlink" TargetMode="External"></Relationship><Relationship Id="rId5754" Target="http://www.apides.co.jp" Type="http://schemas.openxmlformats.org/officeDocument/2006/relationships/hyperlink" TargetMode="External"></Relationship><Relationship Id="rId5755" Target="javascript:;" Type="http://schemas.openxmlformats.org/officeDocument/2006/relationships/hyperlink" TargetMode="External"></Relationship><Relationship Id="rId5756" Target="javascript:;" Type="http://schemas.openxmlformats.org/officeDocument/2006/relationships/hyperlink" TargetMode="External"></Relationship><Relationship Id="rId5757" Target="javascript:;" Type="http://schemas.openxmlformats.org/officeDocument/2006/relationships/hyperlink" TargetMode="External"></Relationship><Relationship Id="rId5758" Target="http://www.tecktai.com" Type="http://schemas.openxmlformats.org/officeDocument/2006/relationships/hyperlink" TargetMode="External"></Relationship><Relationship Id="rId5759" Target="http://www.mail.datanet.hu" Type="http://schemas.openxmlformats.org/officeDocument/2006/relationships/hyperlink" TargetMode="External"></Relationship><Relationship Id="rId5760" Target="javascript:;" Type="http://schemas.openxmlformats.org/officeDocument/2006/relationships/hyperlink" TargetMode="External"></Relationship><Relationship Id="rId5761" Target="mailto:stonezone@mpx.com.au" Type="http://schemas.openxmlformats.org/officeDocument/2006/relationships/hyperlink" TargetMode="External"></Relationship><Relationship Id="rId5762" Target="javascript:;" Type="http://schemas.openxmlformats.org/officeDocument/2006/relationships/hyperlink" TargetMode="External"></Relationship><Relationship Id="rId5763" Target="javascript:;" Type="http://schemas.openxmlformats.org/officeDocument/2006/relationships/hyperlink" TargetMode="External"></Relationship><Relationship Id="rId5764" Target="javascript:;" Type="http://schemas.openxmlformats.org/officeDocument/2006/relationships/hyperlink" TargetMode="External"></Relationship><Relationship Id="rId5765" Target="javascript:;" Type="http://schemas.openxmlformats.org/officeDocument/2006/relationships/hyperlink" TargetMode="External"></Relationship><Relationship Id="rId5766" Target="javascript:;" Type="http://schemas.openxmlformats.org/officeDocument/2006/relationships/hyperlink" TargetMode="External"></Relationship><Relationship Id="rId5767" Target="http://www.royallacewood.com" Type="http://schemas.openxmlformats.org/officeDocument/2006/relationships/hyperlink" TargetMode="External"></Relationship><Relationship Id="rId5768" Target="javascript:;" Type="http://schemas.openxmlformats.org/officeDocument/2006/relationships/hyperlink" TargetMode="External"></Relationship><Relationship Id="rId5769" Target="http://www.bif.co.kr" Type="http://schemas.openxmlformats.org/officeDocument/2006/relationships/hyperlink" TargetMode="External"></Relationship><Relationship Id="rId5770" Target="mailto:microcentertechnologies@yahoo.com" Type="http://schemas.openxmlformats.org/officeDocument/2006/relationships/hyperlink" TargetMode="External"></Relationship><Relationship Id="rId5771" Target="mailto:amicaldg@dts.mg" Type="http://schemas.openxmlformats.org/officeDocument/2006/relationships/hyperlink" TargetMode="External"></Relationship><Relationship Id="rId5772" Target="http://www.ranir.com" Type="http://schemas.openxmlformats.org/officeDocument/2006/relationships/hyperlink" TargetMode="External"></Relationship><Relationship Id="rId5773" Target="javascript:;" Type="http://schemas.openxmlformats.org/officeDocument/2006/relationships/hyperlink" TargetMode="External"></Relationship><Relationship Id="rId5774" Target="mailto:inf0@chuenhing.net" Type="http://schemas.openxmlformats.org/officeDocument/2006/relationships/hyperlink" TargetMode="External"></Relationship><Relationship Id="rId5775" Target="javascript:;" Type="http://schemas.openxmlformats.org/officeDocument/2006/relationships/hyperlink" TargetMode="External"></Relationship><Relationship Id="rId5776" Target="mailto:outstanding_buy@yahoo.com" Type="http://schemas.openxmlformats.org/officeDocument/2006/relationships/hyperlink" TargetMode="External"></Relationship><Relationship Id="rId5777" Target="http://www.sirmailorder.ca" Type="http://schemas.openxmlformats.org/officeDocument/2006/relationships/hyperlink" TargetMode="External"></Relationship><Relationship Id="rId5778" Target="mailto:ecotext@yahoo.com" Type="http://schemas.openxmlformats.org/officeDocument/2006/relationships/hyperlink" TargetMode="External"></Relationship><Relationship Id="rId5779" Target="javascript:;" Type="http://schemas.openxmlformats.org/officeDocument/2006/relationships/hyperlink" TargetMode="External"></Relationship><Relationship Id="rId5780" Target="http://www.sunflowerrestspl.com" Type="http://schemas.openxmlformats.org/officeDocument/2006/relationships/hyperlink" TargetMode="External"></Relationship><Relationship Id="rId5781" Target="http://www.bostoninternational.com" Type="http://schemas.openxmlformats.org/officeDocument/2006/relationships/hyperlink" TargetMode="External"></Relationship><Relationship Id="rId5782" Target="http://www.pak-agentur.no" Type="http://schemas.openxmlformats.org/officeDocument/2006/relationships/hyperlink" TargetMode="External"></Relationship><Relationship Id="rId5783" Target="javascript:;" Type="http://schemas.openxmlformats.org/officeDocument/2006/relationships/hyperlink" TargetMode="External"></Relationship><Relationship Id="rId5784" Target="javascript:;" Type="http://schemas.openxmlformats.org/officeDocument/2006/relationships/hyperlink" TargetMode="External"></Relationship><Relationship Id="rId5785" Target="http://www.norcrestchina.com" Type="http://schemas.openxmlformats.org/officeDocument/2006/relationships/hyperlink" TargetMode="External"></Relationship><Relationship Id="rId5786" Target="javascript:;" Type="http://schemas.openxmlformats.org/officeDocument/2006/relationships/hyperlink" TargetMode="External"></Relationship><Relationship Id="rId5787" Target="http://www.salton.com" Type="http://schemas.openxmlformats.org/officeDocument/2006/relationships/hyperlink" TargetMode="External"></Relationship><Relationship Id="rId5788" Target="mailto:leogandoff@aol.com" Type="http://schemas.openxmlformats.org/officeDocument/2006/relationships/hyperlink" TargetMode="External"></Relationship><Relationship Id="rId5789" Target="http://www.classic-intl.com" Type="http://schemas.openxmlformats.org/officeDocument/2006/relationships/hyperlink" TargetMode="External"></Relationship><Relationship Id="rId5790" Target="javascript:;" Type="http://schemas.openxmlformats.org/officeDocument/2006/relationships/hyperlink" TargetMode="External"></Relationship><Relationship Id="rId5791" Target="javascript:;" Type="http://schemas.openxmlformats.org/officeDocument/2006/relationships/hyperlink" TargetMode="External"></Relationship><Relationship Id="rId5792" Target="http://www.wana.com.jo" Type="http://schemas.openxmlformats.org/officeDocument/2006/relationships/hyperlink" TargetMode="External"></Relationship><Relationship Id="rId5793" Target="javascript:;" Type="http://schemas.openxmlformats.org/officeDocument/2006/relationships/hyperlink" TargetMode="External"></Relationship><Relationship Id="rId5794" Target="http://www.maroline.com" Type="http://schemas.openxmlformats.org/officeDocument/2006/relationships/hyperlink" TargetMode="External"></Relationship><Relationship Id="rId5795" Target="javascript:;" Type="http://schemas.openxmlformats.org/officeDocument/2006/relationships/hyperlink" TargetMode="External"></Relationship><Relationship Id="rId5796" Target="javascript:;" Type="http://schemas.openxmlformats.org/officeDocument/2006/relationships/hyperlink" TargetMode="External"></Relationship><Relationship Id="rId5797" Target="javascript:;" Type="http://schemas.openxmlformats.org/officeDocument/2006/relationships/hyperlink" TargetMode="External"></Relationship><Relationship Id="rId5798" Target="http://www.haklift.com" Type="http://schemas.openxmlformats.org/officeDocument/2006/relationships/hyperlink" TargetMode="External"></Relationship><Relationship Id="rId5799" Target="javascript:;" Type="http://schemas.openxmlformats.org/officeDocument/2006/relationships/hyperlink" TargetMode="External"></Relationship><Relationship Id="rId5800" Target="javascript:;" Type="http://schemas.openxmlformats.org/officeDocument/2006/relationships/hyperlink" TargetMode="External"></Relationship><Relationship Id="rId5801" Target="javascript:;" Type="http://schemas.openxmlformats.org/officeDocument/2006/relationships/hyperlink" TargetMode="External"></Relationship><Relationship Id="rId5802" Target="http://www.pocketmail.com" Type="http://schemas.openxmlformats.org/officeDocument/2006/relationships/hyperlink" TargetMode="External"></Relationship><Relationship Id="rId5803" Target="http://www.cfrclassic.com" Type="http://schemas.openxmlformats.org/officeDocument/2006/relationships/hyperlink" TargetMode="External"></Relationship><Relationship Id="rId5804" Target="javascript:;" Type="http://schemas.openxmlformats.org/officeDocument/2006/relationships/hyperlink" TargetMode="External"></Relationship><Relationship Id="rId5805" Target="http://www.dbtech.com.hk" Type="http://schemas.openxmlformats.org/officeDocument/2006/relationships/hyperlink" TargetMode="External"></Relationship><Relationship Id="rId5806" Target="mailto:fganie@iafrica.com" Type="http://schemas.openxmlformats.org/officeDocument/2006/relationships/hyperlink" TargetMode="External"></Relationship><Relationship Id="rId5807" Target="http://www.sinocomhk.com" Type="http://schemas.openxmlformats.org/officeDocument/2006/relationships/hyperlink" TargetMode="External"></Relationship><Relationship Id="rId5808" Target="javascript:;" Type="http://schemas.openxmlformats.org/officeDocument/2006/relationships/hyperlink" TargetMode="External"></Relationship><Relationship Id="rId5809" Target="mailto:ajaysarin@msn.com" Type="http://schemas.openxmlformats.org/officeDocument/2006/relationships/hyperlink" TargetMode="External"></Relationship><Relationship Id="rId5810" Target="javascript:;" Type="http://schemas.openxmlformats.org/officeDocument/2006/relationships/hyperlink" TargetMode="External"></Relationship><Relationship Id="rId5811" Target="javascript:;" Type="http://schemas.openxmlformats.org/officeDocument/2006/relationships/hyperlink" TargetMode="External"></Relationship><Relationship Id="rId5812" Target="javascript:;" Type="http://schemas.openxmlformats.org/officeDocument/2006/relationships/hyperlink" TargetMode="External"></Relationship><Relationship Id="rId5813" Target="mailto:aaa@ebertoysab.se" Type="http://schemas.openxmlformats.org/officeDocument/2006/relationships/hyperlink" TargetMode="External"></Relationship><Relationship Id="rId5814" Target="javascript:;" Type="http://schemas.openxmlformats.org/officeDocument/2006/relationships/hyperlink" TargetMode="External"></Relationship><Relationship Id="rId5815" Target="mailto:fibro@fibro.cl" Type="http://schemas.openxmlformats.org/officeDocument/2006/relationships/hyperlink" TargetMode="External"></Relationship><Relationship Id="rId5816" Target="mailto:modicom@hotmail.com" Type="http://schemas.openxmlformats.org/officeDocument/2006/relationships/hyperlink" TargetMode="External"></Relationship><Relationship Id="rId5817" Target="javascript:;" Type="http://schemas.openxmlformats.org/officeDocument/2006/relationships/hyperlink" TargetMode="External"></Relationship><Relationship Id="rId5818" Target="javascript:;" Type="http://schemas.openxmlformats.org/officeDocument/2006/relationships/hyperlink" TargetMode="External"></Relationship><Relationship Id="rId5819" Target="http://www.cplabels.com.hk" Type="http://schemas.openxmlformats.org/officeDocument/2006/relationships/hyperlink" TargetMode="External"></Relationship><Relationship Id="rId5820" Target="mailto:cliffleecblco@aol.com" Type="http://schemas.openxmlformats.org/officeDocument/2006/relationships/hyperlink" TargetMode="External"></Relationship><Relationship Id="rId5821" Target="javascript:;" Type="http://schemas.openxmlformats.org/officeDocument/2006/relationships/hyperlink" TargetMode="External"></Relationship><Relationship Id="rId5822" Target="javascript:;" Type="http://schemas.openxmlformats.org/officeDocument/2006/relationships/hyperlink" TargetMode="External"></Relationship><Relationship Id="rId5823" Target="mailto:ardoullie@bing.be" Type="http://schemas.openxmlformats.org/officeDocument/2006/relationships/hyperlink" TargetMode="External"></Relationship><Relationship Id="rId5824" Target="javascript:;" Type="http://schemas.openxmlformats.org/officeDocument/2006/relationships/hyperlink" TargetMode="External"></Relationship><Relationship Id="rId5825" Target="javascript:;" Type="http://schemas.openxmlformats.org/officeDocument/2006/relationships/hyperlink" TargetMode="External"></Relationship><Relationship Id="rId5826" Target="mailto:aluart@aluart.nl" Type="http://schemas.openxmlformats.org/officeDocument/2006/relationships/hyperlink" TargetMode="External"></Relationship><Relationship Id="rId5827" Target="javascript:;" Type="http://schemas.openxmlformats.org/officeDocument/2006/relationships/hyperlink" TargetMode="External"></Relationship><Relationship Id="rId5828" Target="http://www.alpha-international.ml" Type="http://schemas.openxmlformats.org/officeDocument/2006/relationships/hyperlink" TargetMode="External"></Relationship><Relationship Id="rId5829" Target="mailto:info@cherubini.it" Type="http://schemas.openxmlformats.org/officeDocument/2006/relationships/hyperlink" TargetMode="External"></Relationship><Relationship Id="rId5830" Target="javascript:;" Type="http://schemas.openxmlformats.org/officeDocument/2006/relationships/hyperlink" TargetMode="External"></Relationship><Relationship Id="rId5831" Target="mailto:christina@tse-group.com" Type="http://schemas.openxmlformats.org/officeDocument/2006/relationships/hyperlink" TargetMode="External"></Relationship><Relationship Id="rId5832" Target="mailto:abidtrade@yahoo.com" Type="http://schemas.openxmlformats.org/officeDocument/2006/relationships/hyperlink" TargetMode="External"></Relationship><Relationship Id="rId5833" Target="http://www.abegglen-pfister.ch" Type="http://schemas.openxmlformats.org/officeDocument/2006/relationships/hyperlink" TargetMode="External"></Relationship><Relationship Id="rId5834" Target="javascript:;" Type="http://schemas.openxmlformats.org/officeDocument/2006/relationships/hyperlink" TargetMode="External"></Relationship><Relationship Id="rId5835" Target="mailto:kawboys@manila-online.net" Type="http://schemas.openxmlformats.org/officeDocument/2006/relationships/hyperlink" TargetMode="External"></Relationship><Relationship Id="rId5836" Target="javascript:;" Type="http://schemas.openxmlformats.org/officeDocument/2006/relationships/hyperlink" TargetMode="External"></Relationship><Relationship Id="rId5837" Target="http://www.lazzerini.it" Type="http://schemas.openxmlformats.org/officeDocument/2006/relationships/hyperlink" TargetMode="External"></Relationship><Relationship Id="rId5838" Target="javascript:;" Type="http://schemas.openxmlformats.org/officeDocument/2006/relationships/hyperlink" TargetMode="External"></Relationship><Relationship Id="rId5839" Target="javascript:;" Type="http://schemas.openxmlformats.org/officeDocument/2006/relationships/hyperlink" TargetMode="External"></Relationship><Relationship Id="rId5840" Target="http://www.eurofashion.be" Type="http://schemas.openxmlformats.org/officeDocument/2006/relationships/hyperlink" TargetMode="External"></Relationship><Relationship Id="rId5841" Target="mailto:rfisher268@aol.com" Type="http://schemas.openxmlformats.org/officeDocument/2006/relationships/hyperlink" TargetMode="External"></Relationship><Relationship Id="rId5842" Target="http://www.entrading.co" Type="http://schemas.openxmlformats.org/officeDocument/2006/relationships/hyperlink" TargetMode="External"></Relationship><Relationship Id="rId5843" Target="javascript:;" Type="http://schemas.openxmlformats.org/officeDocument/2006/relationships/hyperlink" TargetMode="External"></Relationship><Relationship Id="rId5844" Target="mailto:dvbh@aol.com" Type="http://schemas.openxmlformats.org/officeDocument/2006/relationships/hyperlink" TargetMode="External"></Relationship><Relationship Id="rId5845" Target="http://www.rajvielectronics.com" Type="http://schemas.openxmlformats.org/officeDocument/2006/relationships/hyperlink" TargetMode="External"></Relationship><Relationship Id="rId5846" Target="javascript:;" Type="http://schemas.openxmlformats.org/officeDocument/2006/relationships/hyperlink" TargetMode="External"></Relationship><Relationship Id="rId5847" Target="mailto:joechan@chinesedumpling.com" Type="http://schemas.openxmlformats.org/officeDocument/2006/relationships/hyperlink" TargetMode="External"></Relationship><Relationship Id="rId5848" Target="javascript:;" Type="http://schemas.openxmlformats.org/officeDocument/2006/relationships/hyperlink" TargetMode="External"></Relationship><Relationship Id="rId5849" Target="http://www.poloume.be" Type="http://schemas.openxmlformats.org/officeDocument/2006/relationships/hyperlink" TargetMode="External"></Relationship><Relationship Id="rId5850" Target="mailto:jack@byson.com" Type="http://schemas.openxmlformats.org/officeDocument/2006/relationships/hyperlink" TargetMode="External"></Relationship><Relationship Id="rId5851" Target="mailto:maybehk@wp.pl" Type="http://schemas.openxmlformats.org/officeDocument/2006/relationships/hyperlink" TargetMode="External"></Relationship><Relationship Id="rId5852" Target="javascript:;" Type="http://schemas.openxmlformats.org/officeDocument/2006/relationships/hyperlink" TargetMode="External"></Relationship><Relationship Id="rId5853" Target="http://www.lacafetiere.com" Type="http://schemas.openxmlformats.org/officeDocument/2006/relationships/hyperlink" TargetMode="External"></Relationship><Relationship Id="rId5854" Target="javascript:;" Type="http://schemas.openxmlformats.org/officeDocument/2006/relationships/hyperlink" TargetMode="External"></Relationship><Relationship Id="rId5855" Target="http://www.isco.nl" Type="http://schemas.openxmlformats.org/officeDocument/2006/relationships/hyperlink" TargetMode="External"></Relationship><Relationship Id="rId5856" Target="http://www.nihonkogyo.co.jp" Type="http://schemas.openxmlformats.org/officeDocument/2006/relationships/hyperlink" TargetMode="External"></Relationship><Relationship Id="rId5857" Target="mailto:info@oml.it" Type="http://schemas.openxmlformats.org/officeDocument/2006/relationships/hyperlink" TargetMode="External"></Relationship><Relationship Id="rId5858" Target="http://www.mingluji.com" Type="http://schemas.openxmlformats.org/officeDocument/2006/relationships/hyperlink" TargetMode="External"></Relationship><Relationship Id="rId5859" Target="javascript:;" Type="http://schemas.openxmlformats.org/officeDocument/2006/relationships/hyperlink" TargetMode="External"></Relationship><Relationship Id="rId5860" Target="mailto:info@thelakesvenue.co.uk" Type="http://schemas.openxmlformats.org/officeDocument/2006/relationships/hyperlink" TargetMode="External"></Relationship><Relationship Id="rId5861" Target="javascript:;" Type="http://schemas.openxmlformats.org/officeDocument/2006/relationships/hyperlink" TargetMode="External"></Relationship><Relationship Id="rId5862" Target="mailto:.francenho@fuleeasia.com" Type="http://schemas.openxmlformats.org/officeDocument/2006/relationships/hyperlink" TargetMode="External"></Relationship><Relationship Id="rId5863" Target="mailto:brisbane@moretonhire.com.au" Type="http://schemas.openxmlformats.org/officeDocument/2006/relationships/hyperlink" TargetMode="External"></Relationship><Relationship Id="rId5864" Target="javascript:;" Type="http://schemas.openxmlformats.org/officeDocument/2006/relationships/hyperlink" TargetMode="External"></Relationship><Relationship Id="rId5865" Target="mailto:albert2023@aol.com" Type="http://schemas.openxmlformats.org/officeDocument/2006/relationships/hyperlink" TargetMode="External"></Relationship><Relationship Id="rId5866" Target="http://www.jlrengineering.com" Type="http://schemas.openxmlformats.org/officeDocument/2006/relationships/hyperlink" TargetMode="External"></Relationship><Relationship Id="rId5867" Target="javascript:;" Type="http://schemas.openxmlformats.org/officeDocument/2006/relationships/hyperlink" TargetMode="External"></Relationship><Relationship Id="rId5868" Target="javascript:;" Type="http://schemas.openxmlformats.org/officeDocument/2006/relationships/hyperlink" TargetMode="External"></Relationship><Relationship Id="rId5869" Target="http://www.itmin.com" Type="http://schemas.openxmlformats.org/officeDocument/2006/relationships/hyperlink" TargetMode="External"></Relationship><Relationship Id="rId5870" Target="javascript:;" Type="http://schemas.openxmlformats.org/officeDocument/2006/relationships/hyperlink" TargetMode="External"></Relationship><Relationship Id="rId5871" Target="http://www.sinyoke.de" Type="http://schemas.openxmlformats.org/officeDocument/2006/relationships/hyperlink" TargetMode="External"></Relationship><Relationship Id="rId5872" Target="javascript:;" Type="http://schemas.openxmlformats.org/officeDocument/2006/relationships/hyperlink" TargetMode="External"></Relationship><Relationship Id="rId5873" Target="mailto:sales@hansonuk.com" Type="http://schemas.openxmlformats.org/officeDocument/2006/relationships/hyperlink" TargetMode="External"></Relationship><Relationship Id="rId5874" Target="javascript:;" Type="http://schemas.openxmlformats.org/officeDocument/2006/relationships/hyperlink" TargetMode="External"></Relationship><Relationship Id="rId5875" Target="javascript:;" Type="http://schemas.openxmlformats.org/officeDocument/2006/relationships/hyperlink" TargetMode="External"></Relationship><Relationship Id="rId5876" Target="mailto:sales@belcor.com" Type="http://schemas.openxmlformats.org/officeDocument/2006/relationships/hyperlink" TargetMode="External"></Relationship><Relationship Id="rId5877" Target="javascript:;" Type="http://schemas.openxmlformats.org/officeDocument/2006/relationships/hyperlink" TargetMode="External"></Relationship><Relationship Id="rId5878" Target="mailto:info@la-especial.com" Type="http://schemas.openxmlformats.org/officeDocument/2006/relationships/hyperlink" TargetMode="External"></Relationship><Relationship Id="rId5879" Target="javascript:;" Type="http://schemas.openxmlformats.org/officeDocument/2006/relationships/hyperlink" TargetMode="External"></Relationship><Relationship Id="rId5880" Target="javascript:;" Type="http://schemas.openxmlformats.org/officeDocument/2006/relationships/hyperlink" TargetMode="External"></Relationship><Relationship Id="rId5881" Target="mailto:postmaster@sbphrd.com" Type="http://schemas.openxmlformats.org/officeDocument/2006/relationships/hyperlink" TargetMode="External"></Relationship><Relationship Id="rId5882" Target="javascript:;" Type="http://schemas.openxmlformats.org/officeDocument/2006/relationships/hyperlink" TargetMode="External"></Relationship><Relationship Id="rId5883" Target="http://www.fireworksaustralia.com.au" Type="http://schemas.openxmlformats.org/officeDocument/2006/relationships/hyperlink" TargetMode="External"></Relationship><Relationship Id="rId5884" Target="javascript:;" Type="http://schemas.openxmlformats.org/officeDocument/2006/relationships/hyperlink" TargetMode="External"></Relationship><Relationship Id="rId5885" Target="http://www.trofeosmartinez.com" Type="http://schemas.openxmlformats.org/officeDocument/2006/relationships/hyperlink" TargetMode="External"></Relationship><Relationship Id="rId5886" Target="javascript:;" Type="http://schemas.openxmlformats.org/officeDocument/2006/relationships/hyperlink" TargetMode="External"></Relationship><Relationship Id="rId5887" Target="javascript:;" Type="http://schemas.openxmlformats.org/officeDocument/2006/relationships/hyperlink" TargetMode="External"></Relationship><Relationship Id="rId5888" Target="javascript:;" Type="http://schemas.openxmlformats.org/officeDocument/2006/relationships/hyperlink" TargetMode="External"></Relationship><Relationship Id="rId5889" Target="javascript:;" Type="http://schemas.openxmlformats.org/officeDocument/2006/relationships/hyperlink" TargetMode="External"></Relationship><Relationship Id="rId5890" Target="javascript:;" Type="http://schemas.openxmlformats.org/officeDocument/2006/relationships/hyperlink" TargetMode="External"></Relationship><Relationship Id="rId5891" Target="mailto:kelvin@traderinasia.com" Type="http://schemas.openxmlformats.org/officeDocument/2006/relationships/hyperlink" TargetMode="External"></Relationship><Relationship Id="rId5892" Target="http://www.protrade.hk" Type="http://schemas.openxmlformats.org/officeDocument/2006/relationships/hyperlink" TargetMode="External"></Relationship><Relationship Id="rId5893" Target="javascript:;" Type="http://schemas.openxmlformats.org/officeDocument/2006/relationships/hyperlink" TargetMode="External"></Relationship><Relationship Id="rId5894" Target="javascript:;" Type="http://schemas.openxmlformats.org/officeDocument/2006/relationships/hyperlink" TargetMode="External"></Relationship><Relationship Id="rId5895" Target="http://www.cuttingbeltrame.it" Type="http://schemas.openxmlformats.org/officeDocument/2006/relationships/hyperlink" TargetMode="External"></Relationship><Relationship Id="rId5896" Target="mailto:da.jen@msa.hinet.net" Type="http://schemas.openxmlformats.org/officeDocument/2006/relationships/hyperlink" TargetMode="External"></Relationship><Relationship Id="rId5897" Target="http://www.gjr.paknet.com.pk" Type="http://schemas.openxmlformats.org/officeDocument/2006/relationships/hyperlink" TargetMode="External"></Relationship><Relationship Id="rId5898" Target="mailto:aroundriyadh@yahoo.com" Type="http://schemas.openxmlformats.org/officeDocument/2006/relationships/hyperlink" TargetMode="External"></Relationship><Relationship Id="rId5899" Target="javascript:;" Type="http://schemas.openxmlformats.org/officeDocument/2006/relationships/hyperlink" TargetMode="External"></Relationship><Relationship Id="rId5900" Target="mailto:oriman@oriental.com.ph" Type="http://schemas.openxmlformats.org/officeDocument/2006/relationships/hyperlink" TargetMode="External"></Relationship><Relationship Id="rId5901" Target="http://www.macnicholas.co.uk" Type="http://schemas.openxmlformats.org/officeDocument/2006/relationships/hyperlink" TargetMode="External"></Relationship><Relationship Id="rId5902" Target="javascript:;" Type="http://schemas.openxmlformats.org/officeDocument/2006/relationships/hyperlink" TargetMode="External"></Relationship><Relationship Id="rId5903" Target="mailto:becatalog@bargreen.com" Type="http://schemas.openxmlformats.org/officeDocument/2006/relationships/hyperlink" TargetMode="External"></Relationship><Relationship Id="rId5904" Target="http://www.sentoo.sn" Type="http://schemas.openxmlformats.org/officeDocument/2006/relationships/hyperlink" TargetMode="External"></Relationship><Relationship Id="rId5905" Target="javascript:;" Type="http://schemas.openxmlformats.org/officeDocument/2006/relationships/hyperlink" TargetMode="External"></Relationship><Relationship Id="rId5906" Target="http://www.demon.co.uk" Type="http://schemas.openxmlformats.org/officeDocument/2006/relationships/hyperlink" TargetMode="External"></Relationship><Relationship Id="rId5907" Target="mailto:jlam258702@aol.com" Type="http://schemas.openxmlformats.org/officeDocument/2006/relationships/hyperlink" TargetMode="External"></Relationship><Relationship Id="rId5908" Target="javascript:;" Type="http://schemas.openxmlformats.org/officeDocument/2006/relationships/hyperlink" TargetMode="External"></Relationship><Relationship Id="rId5909" Target="javascript:;" Type="http://schemas.openxmlformats.org/officeDocument/2006/relationships/hyperlink" TargetMode="External"></Relationship><Relationship Id="rId5910" Target="javascript:;" Type="http://schemas.openxmlformats.org/officeDocument/2006/relationships/hyperlink" TargetMode="External"></Relationship><Relationship Id="rId5911" Target="http://www.ongradio.com" Type="http://schemas.openxmlformats.org/officeDocument/2006/relationships/hyperlink" TargetMode="External"></Relationship><Relationship Id="rId5912" Target="http://www.phoenix-mecano.com" Type="http://schemas.openxmlformats.org/officeDocument/2006/relationships/hyperlink" TargetMode="External"></Relationship><Relationship Id="rId5913" Target="javascript:;" Type="http://schemas.openxmlformats.org/officeDocument/2006/relationships/hyperlink" TargetMode="External"></Relationship><Relationship Id="rId5914" Target="http://www.trabert-fulda.de" Type="http://schemas.openxmlformats.org/officeDocument/2006/relationships/hyperlink" TargetMode="External"></Relationship><Relationship Id="rId5915" Target="javascript:;" Type="http://schemas.openxmlformats.org/officeDocument/2006/relationships/hyperlink" TargetMode="External"></Relationship><Relationship Id="rId5916" Target="javascript:;" Type="http://schemas.openxmlformats.org/officeDocument/2006/relationships/hyperlink" TargetMode="External"></Relationship><Relationship Id="rId5917" Target="http://www.roula-bahnam.com" Type="http://schemas.openxmlformats.org/officeDocument/2006/relationships/hyperlink" TargetMode="External"></Relationship><Relationship Id="rId5918" Target="javascript:;" Type="http://schemas.openxmlformats.org/officeDocument/2006/relationships/hyperlink" TargetMode="External"></Relationship><Relationship Id="rId5919" Target="mailto:srintl@indiatimes.com" Type="http://schemas.openxmlformats.org/officeDocument/2006/relationships/hyperlink" TargetMode="External"></Relationship><Relationship Id="rId5920" Target="http://www.digimarconworld.com" Type="http://schemas.openxmlformats.org/officeDocument/2006/relationships/hyperlink" TargetMode="External"></Relationship><Relationship Id="rId5921" Target="mailto:alshamat@net.sy" Type="http://schemas.openxmlformats.org/officeDocument/2006/relationships/hyperlink" TargetMode="External"></Relationship><Relationship Id="rId5922" Target="javascript:;" Type="http://schemas.openxmlformats.org/officeDocument/2006/relationships/hyperlink" TargetMode="External"></Relationship><Relationship Id="rId5923" Target="javascript:;" Type="http://schemas.openxmlformats.org/officeDocument/2006/relationships/hyperlink" TargetMode="External"></Relationship><Relationship Id="rId5924" Target="javascript:;" Type="http://schemas.openxmlformats.org/officeDocument/2006/relationships/hyperlink" TargetMode="External"></Relationship><Relationship Id="rId5925" Target="mailto:kat3@net.sy" Type="http://schemas.openxmlformats.org/officeDocument/2006/relationships/hyperlink" TargetMode="External"></Relationship><Relationship Id="rId5926" Target="mailto:suburjaya@hotmail.com" Type="http://schemas.openxmlformats.org/officeDocument/2006/relationships/hyperlink" TargetMode="External"></Relationship><Relationship Id="rId5927" Target="mailto:evanmaxell@comcast.net" Type="http://schemas.openxmlformats.org/officeDocument/2006/relationships/hyperlink" TargetMode="External"></Relationship><Relationship Id="rId5928" Target="javascript:;" Type="http://schemas.openxmlformats.org/officeDocument/2006/relationships/hyperlink" TargetMode="External"></Relationship><Relationship Id="rId5929" Target="javascript:;" Type="http://schemas.openxmlformats.org/officeDocument/2006/relationships/hyperlink" TargetMode="External"></Relationship><Relationship Id="rId5930" Target="javascript:;" Type="http://schemas.openxmlformats.org/officeDocument/2006/relationships/hyperlink" TargetMode="External"></Relationship><Relationship Id="rId5931" Target="http://www.anwerhardware.com" Type="http://schemas.openxmlformats.org/officeDocument/2006/relationships/hyperlink" TargetMode="External"></Relationship><Relationship Id="rId5932" Target="javascript:;" Type="http://schemas.openxmlformats.org/officeDocument/2006/relationships/hyperlink" TargetMode="External"></Relationship><Relationship Id="rId5933" Target="mailto:waouad@hotmail.com" Type="http://schemas.openxmlformats.org/officeDocument/2006/relationships/hyperlink" TargetMode="External"></Relationship><Relationship Id="rId5934" Target="http://www.lineone.com.mx" Type="http://schemas.openxmlformats.org/officeDocument/2006/relationships/hyperlink" TargetMode="External"></Relationship><Relationship Id="rId5935" Target="http://www.koseogullari.com.tr" Type="http://schemas.openxmlformats.org/officeDocument/2006/relationships/hyperlink" TargetMode="External"></Relationship><Relationship Id="rId5936" Target="javascript:;" Type="http://schemas.openxmlformats.org/officeDocument/2006/relationships/hyperlink" TargetMode="External"></Relationship><Relationship Id="rId5937" Target="http://www.ebase4.com" Type="http://schemas.openxmlformats.org/officeDocument/2006/relationships/hyperlink" TargetMode="External"></Relationship><Relationship Id="rId5938" Target="javascript:;" Type="http://schemas.openxmlformats.org/officeDocument/2006/relationships/hyperlink" TargetMode="External"></Relationship><Relationship Id="rId5939" Target="javascript:;" Type="http://schemas.openxmlformats.org/officeDocument/2006/relationships/hyperlink" TargetMode="External"></Relationship><Relationship Id="rId5940" Target="mailto:pacrim88@aol.com" Type="http://schemas.openxmlformats.org/officeDocument/2006/relationships/hyperlink" TargetMode="External"></Relationship><Relationship Id="rId5941" Target="http://www.hihostels.ca" Type="http://schemas.openxmlformats.org/officeDocument/2006/relationships/hyperlink" TargetMode="External"></Relationship><Relationship Id="rId5942" Target="http://www.codetel.net.do" Type="http://schemas.openxmlformats.org/officeDocument/2006/relationships/hyperlink" TargetMode="External"></Relationship><Relationship Id="rId5943" Target="javascript:;" Type="http://schemas.openxmlformats.org/officeDocument/2006/relationships/hyperlink" TargetMode="External"></Relationship><Relationship Id="rId5944" Target="javascript:;" Type="http://schemas.openxmlformats.org/officeDocument/2006/relationships/hyperlink" TargetMode="External"></Relationship><Relationship Id="rId5945" Target="mailto:tony@picnicgift.com" Type="http://schemas.openxmlformats.org/officeDocument/2006/relationships/hyperlink" TargetMode="External"></Relationship><Relationship Id="rId5946" Target="http://www.advtide.com.tw" Type="http://schemas.openxmlformats.org/officeDocument/2006/relationships/hyperlink" TargetMode="External"></Relationship><Relationship Id="rId5947" Target="javascript:;" Type="http://schemas.openxmlformats.org/officeDocument/2006/relationships/hyperlink" TargetMode="External"></Relationship><Relationship Id="rId5948" Target="http://www.vounpysresh.com" Type="http://schemas.openxmlformats.org/officeDocument/2006/relationships/hyperlink" TargetMode="External"></Relationship><Relationship Id="rId5949" Target="mailto:barons@paradise.net.nz" Type="http://schemas.openxmlformats.org/officeDocument/2006/relationships/hyperlink" TargetMode="External"></Relationship><Relationship Id="rId5950" Target="mailto:alice.mensch@applicamail.com" Type="http://schemas.openxmlformats.org/officeDocument/2006/relationships/hyperlink" TargetMode="External"></Relationship><Relationship Id="rId5951" Target="javascript:;" Type="http://schemas.openxmlformats.org/officeDocument/2006/relationships/hyperlink" TargetMode="External"></Relationship><Relationship Id="rId5952" Target="mailto:scantrade@scantrade.ca" Type="http://schemas.openxmlformats.org/officeDocument/2006/relationships/hyperlink" TargetMode="External"></Relationship><Relationship Id="rId5953" Target="javascript:;" Type="http://schemas.openxmlformats.org/officeDocument/2006/relationships/hyperlink" TargetMode="External"></Relationship><Relationship Id="rId5954" Target="mailto:kayee-europe@wanadoo.fr" Type="http://schemas.openxmlformats.org/officeDocument/2006/relationships/hyperlink" TargetMode="External"></Relationship><Relationship Id="rId5955" Target="javascript:;" Type="http://schemas.openxmlformats.org/officeDocument/2006/relationships/hyperlink" TargetMode="External"></Relationship><Relationship Id="rId5956" Target="mailto:shaunm@legend-sa.co" Type="http://schemas.openxmlformats.org/officeDocument/2006/relationships/hyperlink" TargetMode="External"></Relationship><Relationship Id="rId5957" Target="javascript:;" Type="http://schemas.openxmlformats.org/officeDocument/2006/relationships/hyperlink" TargetMode="External"></Relationship><Relationship Id="rId5958" Target="javascript:;" Type="http://schemas.openxmlformats.org/officeDocument/2006/relationships/hyperlink" TargetMode="External"></Relationship><Relationship Id="rId5959" Target="http://www.international-trading.com" Type="http://schemas.openxmlformats.org/officeDocument/2006/relationships/hyperlink" TargetMode="External"></Relationship><Relationship Id="rId5960" Target="javascript:;" Type="http://schemas.openxmlformats.org/officeDocument/2006/relationships/hyperlink" TargetMode="External"></Relationship><Relationship Id="rId5961" Target="javascript:;" Type="http://schemas.openxmlformats.org/officeDocument/2006/relationships/hyperlink" TargetMode="External"></Relationship><Relationship Id="rId5962" Target="javascript:;" Type="http://schemas.openxmlformats.org/officeDocument/2006/relationships/hyperlink" TargetMode="External"></Relationship><Relationship Id="rId5963" Target="javascript:;" Type="http://schemas.openxmlformats.org/officeDocument/2006/relationships/hyperlink" TargetMode="External"></Relationship><Relationship Id="rId5964" Target="http://www.jacquemin.fr" Type="http://schemas.openxmlformats.org/officeDocument/2006/relationships/hyperlink" TargetMode="External"></Relationship><Relationship Id="rId5965" Target="mailto:info@maroline.com" Type="http://schemas.openxmlformats.org/officeDocument/2006/relationships/hyperlink" TargetMode="External"></Relationship><Relationship Id="rId5966" Target="mailto:g1das@yahoo.com" Type="http://schemas.openxmlformats.org/officeDocument/2006/relationships/hyperlink" TargetMode="External"></Relationship><Relationship Id="rId5967" Target="http://www.lifung.com" Type="http://schemas.openxmlformats.org/officeDocument/2006/relationships/hyperlink" TargetMode="External"></Relationship><Relationship Id="rId5968" Target="mailto:fullmaxwholesale@yahoo.com" Type="http://schemas.openxmlformats.org/officeDocument/2006/relationships/hyperlink" TargetMode="External"></Relationship><Relationship Id="rId5969" Target="javascript:;" Type="http://schemas.openxmlformats.org/officeDocument/2006/relationships/hyperlink" TargetMode="External"></Relationship><Relationship Id="rId5970" Target="http://www.ibshkg.com.hk" Type="http://schemas.openxmlformats.org/officeDocument/2006/relationships/hyperlink" TargetMode="External"></Relationship><Relationship Id="rId5971" Target="mailto:most123@msn.com" Type="http://schemas.openxmlformats.org/officeDocument/2006/relationships/hyperlink" TargetMode="External"></Relationship><Relationship Id="rId5972" Target="mailto:bicrimo@wanadoo.es" Type="http://schemas.openxmlformats.org/officeDocument/2006/relationships/hyperlink" TargetMode="External"></Relationship><Relationship Id="rId5973" Target="mailto:info@bebeco.se" Type="http://schemas.openxmlformats.org/officeDocument/2006/relationships/hyperlink" TargetMode="External"></Relationship><Relationship Id="rId5974" Target="http://www.getunlisted.com" Type="http://schemas.openxmlformats.org/officeDocument/2006/relationships/hyperlink" TargetMode="External"></Relationship><Relationship Id="rId5975" Target="javascript:;" Type="http://schemas.openxmlformats.org/officeDocument/2006/relationships/hyperlink" TargetMode="External"></Relationship><Relationship Id="rId5976" Target="javascript:;" Type="http://schemas.openxmlformats.org/officeDocument/2006/relationships/hyperlink" TargetMode="External"></Relationship><Relationship Id="rId5977" Target="http://www.onbeckltd.co.uk" Type="http://schemas.openxmlformats.org/officeDocument/2006/relationships/hyperlink" TargetMode="External"></Relationship><Relationship Id="rId5978" Target="mailto:pobcoworld@hotmail.com" Type="http://schemas.openxmlformats.org/officeDocument/2006/relationships/hyperlink" TargetMode="External"></Relationship><Relationship Id="rId5979" Target="javascript:;" Type="http://schemas.openxmlformats.org/officeDocument/2006/relationships/hyperlink" TargetMode="External"></Relationship><Relationship Id="rId5980" Target="javascript:;" Type="http://schemas.openxmlformats.org/officeDocument/2006/relationships/hyperlink" TargetMode="External"></Relationship><Relationship Id="rId5981" Target="javascript:;" Type="http://schemas.openxmlformats.org/officeDocument/2006/relationships/hyperlink" TargetMode="External"></Relationship><Relationship Id="rId5982" Target="mailto:sizkaandco@free.fr" Type="http://schemas.openxmlformats.org/officeDocument/2006/relationships/hyperlink" TargetMode="External"></Relationship><Relationship Id="rId5983" Target="javascript:;" Type="http://schemas.openxmlformats.org/officeDocument/2006/relationships/hyperlink" TargetMode="External"></Relationship><Relationship Id="rId5984" Target="javascript:;" Type="http://schemas.openxmlformats.org/officeDocument/2006/relationships/hyperlink" TargetMode="External"></Relationship><Relationship Id="rId5985" Target="http://www.metgaller.com" Type="http://schemas.openxmlformats.org/officeDocument/2006/relationships/hyperlink" TargetMode="External"></Relationship><Relationship Id="rId5986" Target="javascript:;" Type="http://schemas.openxmlformats.org/officeDocument/2006/relationships/hyperlink" TargetMode="External"></Relationship><Relationship Id="rId5987" Target="javascript:;" Type="http://schemas.openxmlformats.org/officeDocument/2006/relationships/hyperlink" TargetMode="External"></Relationship><Relationship Id="rId5988" Target="mailto:sila@post.com" Type="http://schemas.openxmlformats.org/officeDocument/2006/relationships/hyperlink" TargetMode="External"></Relationship><Relationship Id="rId5989" Target="http://www.osram.co.uk" Type="http://schemas.openxmlformats.org/officeDocument/2006/relationships/hyperlink" TargetMode="External"></Relationship><Relationship Id="rId5990" Target="javascript:;" Type="http://schemas.openxmlformats.org/officeDocument/2006/relationships/hyperlink" TargetMode="External"></Relationship><Relationship Id="rId5991" Target="javascript:;" Type="http://schemas.openxmlformats.org/officeDocument/2006/relationships/hyperlink" TargetMode="External"></Relationship><Relationship Id="rId5992" Target="javascript:;" Type="http://schemas.openxmlformats.org/officeDocument/2006/relationships/hyperlink" TargetMode="External"></Relationship><Relationship Id="rId5993" Target="javascript:;" Type="http://schemas.openxmlformats.org/officeDocument/2006/relationships/hyperlink" TargetMode="External"></Relationship><Relationship Id="rId5994" Target="javascript:;" Type="http://schemas.openxmlformats.org/officeDocument/2006/relationships/hyperlink" TargetMode="External"></Relationship><Relationship Id="rId5995" Target="mailto:sdin_97@hotmail.com" Type="http://schemas.openxmlformats.org/officeDocument/2006/relationships/hyperlink" TargetMode="External"></Relationship><Relationship Id="rId5996" Target="javascript:;" Type="http://schemas.openxmlformats.org/officeDocument/2006/relationships/hyperlink" TargetMode="External"></Relationship><Relationship Id="rId5997" Target="javascript:;" Type="http://schemas.openxmlformats.org/officeDocument/2006/relationships/hyperlink" TargetMode="External"></Relationship><Relationship Id="rId5998" Target="mailto:kaiserco@public.fz.fj" Type="http://schemas.openxmlformats.org/officeDocument/2006/relationships/hyperlink" TargetMode="External"></Relationship><Relationship Id="rId5999" Target="mailto:delmennets2004@yahoo.com" Type="http://schemas.openxmlformats.org/officeDocument/2006/relationships/hyperlink" TargetMode="External"></Relationship><Relationship Id="rId6000" Target="javascript:;" Type="http://schemas.openxmlformats.org/officeDocument/2006/relationships/hyperlink" TargetMode="External"></Relationship><Relationship Id="rId6001" Target="mailto:partnervip@yahoo.com" Type="http://schemas.openxmlformats.org/officeDocument/2006/relationships/hyperlink" TargetMode="External"></Relationship><Relationship Id="rId6002" Target="http://www.homenoffice.com.pk" Type="http://schemas.openxmlformats.org/officeDocument/2006/relationships/hyperlink" TargetMode="External"></Relationship><Relationship Id="rId6003" Target="javascript:;" Type="http://schemas.openxmlformats.org/officeDocument/2006/relationships/hyperlink" TargetMode="External"></Relationship><Relationship Id="rId6004" Target="javascript:;" Type="http://schemas.openxmlformats.org/officeDocument/2006/relationships/hyperlink" TargetMode="External"></Relationship><Relationship Id="rId6005" Target="http://www.txsrb.org" Type="http://schemas.openxmlformats.org/officeDocument/2006/relationships/hyperlink" TargetMode="External"></Relationship><Relationship Id="rId6006" Target="javascript:;" Type="http://schemas.openxmlformats.org/officeDocument/2006/relationships/hyperlink" TargetMode="External"></Relationship><Relationship Id="rId6007" Target="http://www.jgross.co.za" Type="http://schemas.openxmlformats.org/officeDocument/2006/relationships/hyperlink" TargetMode="External"></Relationship><Relationship Id="rId6008" Target="javascript:;" Type="http://schemas.openxmlformats.org/officeDocument/2006/relationships/hyperlink" TargetMode="External"></Relationship><Relationship Id="rId6009" Target="mailto:dud36@hotmail.com" Type="http://schemas.openxmlformats.org/officeDocument/2006/relationships/hyperlink" TargetMode="External"></Relationship><Relationship Id="rId6010" Target="javascript:;" Type="http://schemas.openxmlformats.org/officeDocument/2006/relationships/hyperlink" TargetMode="External"></Relationship><Relationship Id="rId6011" Target="http://www.simona.de" Type="http://schemas.openxmlformats.org/officeDocument/2006/relationships/hyperlink" TargetMode="External"></Relationship><Relationship Id="rId6012" Target="mailto:jciboy@korea.com" Type="http://schemas.openxmlformats.org/officeDocument/2006/relationships/hyperlink" TargetMode="External"></Relationship><Relationship Id="rId6013" Target="mailto:leefok@pd.jaring.my" Type="http://schemas.openxmlformats.org/officeDocument/2006/relationships/hyperlink" TargetMode="External"></Relationship><Relationship Id="rId6014" Target="javascript:;" Type="http://schemas.openxmlformats.org/officeDocument/2006/relationships/hyperlink" TargetMode="External"></Relationship><Relationship Id="rId6015" Target="http://www.emsa.de" Type="http://schemas.openxmlformats.org/officeDocument/2006/relationships/hyperlink" TargetMode="External"></Relationship><Relationship Id="rId6016" Target="javascript:;" Type="http://schemas.openxmlformats.org/officeDocument/2006/relationships/hyperlink" TargetMode="External"></Relationship><Relationship Id="rId6017" Target="http://www.planet-inter.co.jp" Type="http://schemas.openxmlformats.org/officeDocument/2006/relationships/hyperlink" TargetMode="External"></Relationship><Relationship Id="rId6018" Target="http://www.nifty.ne.jp" Type="http://schemas.openxmlformats.org/officeDocument/2006/relationships/hyperlink" TargetMode="External"></Relationship><Relationship Id="rId6019" Target="http://www.corrpsionX.com" Type="http://schemas.openxmlformats.org/officeDocument/2006/relationships/hyperlink" TargetMode="External"></Relationship><Relationship Id="rId6020" Target="http://www.royalpaperconverting.com" Type="http://schemas.openxmlformats.org/officeDocument/2006/relationships/hyperlink" TargetMode="External"></Relationship><Relationship Id="rId6021" Target="mailto:info@bgclean.com" Type="http://schemas.openxmlformats.org/officeDocument/2006/relationships/hyperlink" TargetMode="External"></Relationship><Relationship Id="rId6022" Target="javascript:;" Type="http://schemas.openxmlformats.org/officeDocument/2006/relationships/hyperlink" TargetMode="External"></Relationship><Relationship Id="rId6023" Target="javascript:;" Type="http://schemas.openxmlformats.org/officeDocument/2006/relationships/hyperlink" TargetMode="External"></Relationship><Relationship Id="rId6024" Target="mailto:mingjun-heshan@vip.sina.com" Type="http://schemas.openxmlformats.org/officeDocument/2006/relationships/hyperlink" TargetMode="External"></Relationship><Relationship Id="rId6025" Target="javascript:;" Type="http://schemas.openxmlformats.org/officeDocument/2006/relationships/hyperlink" TargetMode="External"></Relationship><Relationship Id="rId6026" Target="http://www.samacotrading.com" Type="http://schemas.openxmlformats.org/officeDocument/2006/relationships/hyperlink" TargetMode="External"></Relationship><Relationship Id="rId6027" Target="javascript:;" Type="http://schemas.openxmlformats.org/officeDocument/2006/relationships/hyperlink" TargetMode="External"></Relationship><Relationship Id="rId6028" Target="http://www.slaviero.com.br" Type="http://schemas.openxmlformats.org/officeDocument/2006/relationships/hyperlink" TargetMode="External"></Relationship><Relationship Id="rId6029" Target="javascript:;" Type="http://schemas.openxmlformats.org/officeDocument/2006/relationships/hyperlink" TargetMode="External"></Relationship><Relationship Id="rId6030" Target="javascript:;" Type="http://schemas.openxmlformats.org/officeDocument/2006/relationships/hyperlink" TargetMode="External"></Relationship><Relationship Id="rId6031" Target="mailto:kai2851@yahoo.com.cn" Type="http://schemas.openxmlformats.org/officeDocument/2006/relationships/hyperlink" TargetMode="External"></Relationship><Relationship Id="rId6032" Target="javascript:;" Type="http://schemas.openxmlformats.org/officeDocument/2006/relationships/hyperlink" TargetMode="External"></Relationship><Relationship Id="rId6033" Target="javascript:;" Type="http://schemas.openxmlformats.org/officeDocument/2006/relationships/hyperlink" TargetMode="External"></Relationship><Relationship Id="rId6034" Target="javascript:;" Type="http://schemas.openxmlformats.org/officeDocument/2006/relationships/hyperlink" TargetMode="External"></Relationship><Relationship Id="rId6035" Target="mailto:bjones@saltonusa.com" Type="http://schemas.openxmlformats.org/officeDocument/2006/relationships/hyperlink" TargetMode="External"></Relationship><Relationship Id="rId6036" Target="mailto:bargal2@netvision.net" Type="http://schemas.openxmlformats.org/officeDocument/2006/relationships/hyperlink" TargetMode="External"></Relationship><Relationship Id="rId6037" Target="javascript:;" Type="http://schemas.openxmlformats.org/officeDocument/2006/relationships/hyperlink" TargetMode="External"></Relationship><Relationship Id="rId6038" Target="http://www.wildberryfoods.com" Type="http://schemas.openxmlformats.org/officeDocument/2006/relationships/hyperlink" TargetMode="External"></Relationship><Relationship Id="rId6039" Target="javascript:;" Type="http://schemas.openxmlformats.org/officeDocument/2006/relationships/hyperlink" TargetMode="External"></Relationship><Relationship Id="rId6040" Target="mailto:frankihui@integrate.com.hk" Type="http://schemas.openxmlformats.org/officeDocument/2006/relationships/hyperlink" TargetMode="External"></Relationship><Relationship Id="rId6041" Target="javascript:;" Type="http://schemas.openxmlformats.org/officeDocument/2006/relationships/hyperlink" TargetMode="External"></Relationship><Relationship Id="rId6042" Target="javascript:;" Type="http://schemas.openxmlformats.org/officeDocument/2006/relationships/hyperlink" TargetMode="External"></Relationship><Relationship Id="rId6043" Target="mailto:xiaobingzs@hotmail.com" Type="http://schemas.openxmlformats.org/officeDocument/2006/relationships/hyperlink" TargetMode="External"></Relationship><Relationship Id="rId6044" Target="javascript:;" Type="http://schemas.openxmlformats.org/officeDocument/2006/relationships/hyperlink" TargetMode="External"></Relationship><Relationship Id="rId6045" Target="javascript:;" Type="http://schemas.openxmlformats.org/officeDocument/2006/relationships/hyperlink" TargetMode="External"></Relationship><Relationship Id="rId6046" Target="mailto:drago@engrotus.si" Type="http://schemas.openxmlformats.org/officeDocument/2006/relationships/hyperlink" TargetMode="External"></Relationship><Relationship Id="rId6047" Target="http://www.tommyvarden.ie" Type="http://schemas.openxmlformats.org/officeDocument/2006/relationships/hyperlink" TargetMode="External"></Relationship><Relationship Id="rId6048" Target="mailto:cherrychong@maxims.com.hk" Type="http://schemas.openxmlformats.org/officeDocument/2006/relationships/hyperlink" TargetMode="External"></Relationship><Relationship Id="rId6049" Target="mailto:reksa96@supernline.com" Type="http://schemas.openxmlformats.org/officeDocument/2006/relationships/hyperlink" TargetMode="External"></Relationship><Relationship Id="rId6050" Target="mailto:basudeo@ccsl.com" Type="http://schemas.openxmlformats.org/officeDocument/2006/relationships/hyperlink" TargetMode="External"></Relationship><Relationship Id="rId6051" Target="mailto:louie@aimcorp.com" Type="http://schemas.openxmlformats.org/officeDocument/2006/relationships/hyperlink" TargetMode="External"></Relationship><Relationship Id="rId6052" Target="javascript:;" Type="http://schemas.openxmlformats.org/officeDocument/2006/relationships/hyperlink" TargetMode="External"></Relationship><Relationship Id="rId6053" Target="javascript:;" Type="http://schemas.openxmlformats.org/officeDocument/2006/relationships/hyperlink" TargetMode="External"></Relationship><Relationship Id="rId6054" Target="mailto:alfamarketing@aol.com" Type="http://schemas.openxmlformats.org/officeDocument/2006/relationships/hyperlink" TargetMode="External"></Relationship><Relationship Id="rId6055" Target="javascript:;" Type="http://schemas.openxmlformats.org/officeDocument/2006/relationships/hyperlink" TargetMode="External"></Relationship><Relationship Id="rId6056" Target="http://www.paramount.com.ph" Type="http://schemas.openxmlformats.org/officeDocument/2006/relationships/hyperlink" TargetMode="External"></Relationship><Relationship Id="rId6057" Target="http://www.mikevin.com" Type="http://schemas.openxmlformats.org/officeDocument/2006/relationships/hyperlink" TargetMode="External"></Relationship><Relationship Id="rId6058" Target="javascript:;" Type="http://schemas.openxmlformats.org/officeDocument/2006/relationships/hyperlink" TargetMode="External"></Relationship><Relationship Id="rId6059" Target="http://www.sanson.co.uk" Type="http://schemas.openxmlformats.org/officeDocument/2006/relationships/hyperlink" TargetMode="External"></Relationship><Relationship Id="rId6060" Target="mailto:monique.kwan@bunhoi.com" Type="http://schemas.openxmlformats.org/officeDocument/2006/relationships/hyperlink" TargetMode="External"></Relationship><Relationship Id="rId6061" Target="javascript:;" Type="http://schemas.openxmlformats.org/officeDocument/2006/relationships/hyperlink" TargetMode="External"></Relationship><Relationship Id="rId6062" Target="mailto:daikou@netvigator.com" Type="http://schemas.openxmlformats.org/officeDocument/2006/relationships/hyperlink" TargetMode="External"></Relationship><Relationship Id="rId6063" Target="http://www.8m.com" Type="http://schemas.openxmlformats.org/officeDocument/2006/relationships/hyperlink" TargetMode="External"></Relationship><Relationship Id="rId6064" Target="http://www.eiderinfotech.com" Type="http://schemas.openxmlformats.org/officeDocument/2006/relationships/hyperlink" TargetMode="External"></Relationship><Relationship Id="rId6065" Target="mailto:info@bunzldisp.com" Type="http://schemas.openxmlformats.org/officeDocument/2006/relationships/hyperlink" TargetMode="External"></Relationship><Relationship Id="rId6066" Target="http://www.greendragon.com" Type="http://schemas.openxmlformats.org/officeDocument/2006/relationships/hyperlink" TargetMode="External"></Relationship><Relationship Id="rId6067" Target="mailto:info@shrishakun.com" Type="http://schemas.openxmlformats.org/officeDocument/2006/relationships/hyperlink" TargetMode="External"></Relationship><Relationship Id="rId6068" Target="mailto:teri@icabaintertecnica.com" Type="http://schemas.openxmlformats.org/officeDocument/2006/relationships/hyperlink" TargetMode="External"></Relationship><Relationship Id="rId6069" Target="mailto:quadraassociates@usa.net" Type="http://schemas.openxmlformats.org/officeDocument/2006/relationships/hyperlink" TargetMode="External"></Relationship><Relationship Id="rId6070" Target="mailto:comkit@comkit.dk" Type="http://schemas.openxmlformats.org/officeDocument/2006/relationships/hyperlink" TargetMode="External"></Relationship><Relationship Id="rId6071" Target="javascript:;" Type="http://schemas.openxmlformats.org/officeDocument/2006/relationships/hyperlink" TargetMode="External"></Relationship><Relationship Id="rId6072" Target="http://www.trost.de" Type="http://schemas.openxmlformats.org/officeDocument/2006/relationships/hyperlink" TargetMode="External"></Relationship><Relationship Id="rId6073" Target="javascript:;" Type="http://schemas.openxmlformats.org/officeDocument/2006/relationships/hyperlink" TargetMode="External"></Relationship><Relationship Id="rId6074" Target="http://www.atlanticdistributors.com" Type="http://schemas.openxmlformats.org/officeDocument/2006/relationships/hyperlink" TargetMode="External"></Relationship><Relationship Id="rId6075" Target="mailto:smi_3miti@hotmail.com" Type="http://schemas.openxmlformats.org/officeDocument/2006/relationships/hyperlink" TargetMode="External"></Relationship><Relationship Id="rId6076" Target="http://www.geimudo.co.jp" Type="http://schemas.openxmlformats.org/officeDocument/2006/relationships/hyperlink" TargetMode="External"></Relationship><Relationship Id="rId6077" Target="http://www.translucenttb.com" Type="http://schemas.openxmlformats.org/officeDocument/2006/relationships/hyperlink" TargetMode="External"></Relationship><Relationship Id="rId6078" Target="javascript:;" Type="http://schemas.openxmlformats.org/officeDocument/2006/relationships/hyperlink" TargetMode="External"></Relationship><Relationship Id="rId6079" Target="http://www.amano.nz" Type="http://schemas.openxmlformats.org/officeDocument/2006/relationships/hyperlink" TargetMode="External"></Relationship><Relationship Id="rId6080" Target="http://www.alpacaconnection.com" Type="http://schemas.openxmlformats.org/officeDocument/2006/relationships/hyperlink" TargetMode="External"></Relationship><Relationship Id="rId6081" Target="javascript:;" Type="http://schemas.openxmlformats.org/officeDocument/2006/relationships/hyperlink" TargetMode="External"></Relationship><Relationship Id="rId6082" Target="javascript:;" Type="http://schemas.openxmlformats.org/officeDocument/2006/relationships/hyperlink" TargetMode="External"></Relationship><Relationship Id="rId6083" Target="mailto:kevin@avantel.net" Type="http://schemas.openxmlformats.org/officeDocument/2006/relationships/hyperlink" TargetMode="External"></Relationship><Relationship Id="rId6084" Target="javascript:;" Type="http://schemas.openxmlformats.org/officeDocument/2006/relationships/hyperlink" TargetMode="External"></Relationship><Relationship Id="rId6085" Target="mailto:vesely@excelsisgroup.com" Type="http://schemas.openxmlformats.org/officeDocument/2006/relationships/hyperlink" TargetMode="External"></Relationship><Relationship Id="rId6086" Target="javascript:;" Type="http://schemas.openxmlformats.org/officeDocument/2006/relationships/hyperlink" TargetMode="External"></Relationship><Relationship Id="rId6087" Target="http://www.smartcookinc.com" Type="http://schemas.openxmlformats.org/officeDocument/2006/relationships/hyperlink" TargetMode="External"></Relationship><Relationship Id="rId6088" Target="http://www.mazzeri.com" Type="http://schemas.openxmlformats.org/officeDocument/2006/relationships/hyperlink" TargetMode="External"></Relationship><Relationship Id="rId6089" Target="http://www.houmou-usa.com" Type="http://schemas.openxmlformats.org/officeDocument/2006/relationships/hyperlink" TargetMode="External"></Relationship><Relationship Id="rId6090" Target="javascript:;" Type="http://schemas.openxmlformats.org/officeDocument/2006/relationships/hyperlink" TargetMode="External"></Relationship><Relationship Id="rId6091" Target="javascript:;" Type="http://schemas.openxmlformats.org/officeDocument/2006/relationships/hyperlink" TargetMode="External"></Relationship><Relationship Id="rId6092" Target="mailto:eric@daka.com.hk" Type="http://schemas.openxmlformats.org/officeDocument/2006/relationships/hyperlink" TargetMode="External"></Relationship><Relationship Id="rId6093" Target="mailto:koncabahar@hotmail.com" Type="http://schemas.openxmlformats.org/officeDocument/2006/relationships/hyperlink" TargetMode="External"></Relationship><Relationship Id="rId6094" Target="javascript:;" Type="http://schemas.openxmlformats.org/officeDocument/2006/relationships/hyperlink" TargetMode="External"></Relationship><Relationship Id="rId6095" Target="mailto:mail@alisenkram.dk" Type="http://schemas.openxmlformats.org/officeDocument/2006/relationships/hyperlink" TargetMode="External"></Relationship><Relationship Id="rId6096" Target="javascript:;" Type="http://schemas.openxmlformats.org/officeDocument/2006/relationships/hyperlink" TargetMode="External"></Relationship><Relationship Id="rId6097" Target="http://www.cplabels.com.hk" Type="http://schemas.openxmlformats.org/officeDocument/2006/relationships/hyperlink" TargetMode="External"></Relationship><Relationship Id="rId6098" Target="mailto:namyune@hotmail.com" Type="http://schemas.openxmlformats.org/officeDocument/2006/relationships/hyperlink" TargetMode="External"></Relationship><Relationship Id="rId6099" Target="http://www.ferrocentro.com" Type="http://schemas.openxmlformats.org/officeDocument/2006/relationships/hyperlink" TargetMode="External"></Relationship><Relationship Id="rId6100" Target="javascript:;" Type="http://schemas.openxmlformats.org/officeDocument/2006/relationships/hyperlink" TargetMode="External"></Relationship><Relationship Id="rId6101" Target="mailto:sales@marco-tse.co.uk" Type="http://schemas.openxmlformats.org/officeDocument/2006/relationships/hyperlink" TargetMode="External"></Relationship><Relationship Id="rId6102" Target="mailto:liang_guangpei@hotmail.com" Type="http://schemas.openxmlformats.org/officeDocument/2006/relationships/hyperlink" TargetMode="External"></Relationship><Relationship Id="rId6103" Target="mailto:info@miele.be" Type="http://schemas.openxmlformats.org/officeDocument/2006/relationships/hyperlink" TargetMode="External"></Relationship><Relationship Id="rId6104" Target="javascript:;" Type="http://schemas.openxmlformats.org/officeDocument/2006/relationships/hyperlink" TargetMode="External"></Relationship><Relationship Id="rId6105" Target="javascript:;" Type="http://schemas.openxmlformats.org/officeDocument/2006/relationships/hyperlink" TargetMode="External"></Relationship><Relationship Id="rId6106" Target="http://www.redmondsalescompany.com" Type="http://schemas.openxmlformats.org/officeDocument/2006/relationships/hyperlink" TargetMode="External"></Relationship><Relationship Id="rId6107" Target="mailto:qual.ity@.netpci.com" Type="http://schemas.openxmlformats.org/officeDocument/2006/relationships/hyperlink" TargetMode="External"></Relationship><Relationship Id="rId6108" Target="javascript:;" Type="http://schemas.openxmlformats.org/officeDocument/2006/relationships/hyperlink" TargetMode="External"></Relationship><Relationship Id="rId6109" Target="mailto:rody@rodymarketing.com" Type="http://schemas.openxmlformats.org/officeDocument/2006/relationships/hyperlink" TargetMode="External"></Relationship><Relationship Id="rId6110" Target="javascript:;" Type="http://schemas.openxmlformats.org/officeDocument/2006/relationships/hyperlink" TargetMode="External"></Relationship><Relationship Id="rId6111" Target="http://www.nuset.com" Type="http://schemas.openxmlformats.org/officeDocument/2006/relationships/hyperlink" TargetMode="External"></Relationship><Relationship Id="rId6112" Target="javascript:;" Type="http://schemas.openxmlformats.org/officeDocument/2006/relationships/hyperlink" TargetMode="External"></Relationship><Relationship Id="rId6113" Target="javascript:;" Type="http://schemas.openxmlformats.org/officeDocument/2006/relationships/hyperlink" TargetMode="External"></Relationship><Relationship Id="rId6114" Target="http://www.koreaclad.com" Type="http://schemas.openxmlformats.org/officeDocument/2006/relationships/hyperlink" TargetMode="External"></Relationship><Relationship Id="rId6115" Target="http://www.van-kempen.nl" Type="http://schemas.openxmlformats.org/officeDocument/2006/relationships/hyperlink" TargetMode="External"></Relationship><Relationship Id="rId6116" Target="http://www.betechseals.dk" Type="http://schemas.openxmlformats.org/officeDocument/2006/relationships/hyperlink" TargetMode="External"></Relationship><Relationship Id="rId6117" Target="mailto:sdickey@horizondesigns.com" Type="http://schemas.openxmlformats.org/officeDocument/2006/relationships/hyperlink" TargetMode="External"></Relationship><Relationship Id="rId6118" Target="http://www.nicepage.io" Type="http://schemas.openxmlformats.org/officeDocument/2006/relationships/hyperlink" TargetMode="External"></Relationship><Relationship Id="rId6119" Target="javascript:;" Type="http://schemas.openxmlformats.org/officeDocument/2006/relationships/hyperlink" TargetMode="External"></Relationship><Relationship Id="rId6120" Target="mailto:aestar-llx@21cn.com" Type="http://schemas.openxmlformats.org/officeDocument/2006/relationships/hyperlink" TargetMode="External"></Relationship><Relationship Id="rId6121" Target="http://www.kook-esking.com" Type="http://schemas.openxmlformats.org/officeDocument/2006/relationships/hyperlink" TargetMode="External"></Relationship><Relationship Id="rId6122" Target="mailto:inter-gastro@ig-gruppen.dk" Type="http://schemas.openxmlformats.org/officeDocument/2006/relationships/hyperlink" TargetMode="External"></Relationship><Relationship Id="rId6123" Target="javascript:;" Type="http://schemas.openxmlformats.org/officeDocument/2006/relationships/hyperlink" TargetMode="External"></Relationship><Relationship Id="rId6124" Target="mailto:ratiosi1024@hotmail.com" Type="http://schemas.openxmlformats.org/officeDocument/2006/relationships/hyperlink" TargetMode="External"></Relationship><Relationship Id="rId6125" Target="mailto:scheie@scheie.no" Type="http://schemas.openxmlformats.org/officeDocument/2006/relationships/hyperlink" TargetMode="External"></Relationship><Relationship Id="rId6126" Target="mailto:personnel@macauregency.com" Type="http://schemas.openxmlformats.org/officeDocument/2006/relationships/hyperlink" TargetMode="External"></Relationship><Relationship Id="rId6127" Target="mailto:naeem_m.ukadam@hotmail.com" Type="http://schemas.openxmlformats.org/officeDocument/2006/relationships/hyperlink" TargetMode="External"></Relationship><Relationship Id="rId6128" Target="mailto:cabina@cortland.dk" Type="http://schemas.openxmlformats.org/officeDocument/2006/relationships/hyperlink" TargetMode="External"></Relationship><Relationship Id="rId6129" Target="mailto:forumint@mweb.co" Type="http://schemas.openxmlformats.org/officeDocument/2006/relationships/hyperlink" TargetMode="External"></Relationship><Relationship Id="rId6130" Target="mailto:propromotion@t-online.de" Type="http://schemas.openxmlformats.org/officeDocument/2006/relationships/hyperlink" TargetMode="External"></Relationship><Relationship Id="rId6131" Target="http://www.fjbenjamin.com.sg" Type="http://schemas.openxmlformats.org/officeDocument/2006/relationships/hyperlink" TargetMode="External"></Relationship><Relationship Id="rId6132" Target="mailto:ippsg@singnet.com.sg" Type="http://schemas.openxmlformats.org/officeDocument/2006/relationships/hyperlink" TargetMode="External"></Relationship><Relationship Id="rId6133" Target="mailto:angie@mitsui.com.ph" Type="http://schemas.openxmlformats.org/officeDocument/2006/relationships/hyperlink" TargetMode="External"></Relationship><Relationship Id="rId6134" Target="javascript:;" Type="http://schemas.openxmlformats.org/officeDocument/2006/relationships/hyperlink" TargetMode="External"></Relationship><Relationship Id="rId6135" Target="javascript:;" Type="http://schemas.openxmlformats.org/officeDocument/2006/relationships/hyperlink" TargetMode="External"></Relationship><Relationship Id="rId6136" Target="javascript:;" Type="http://schemas.openxmlformats.org/officeDocument/2006/relationships/hyperlink" TargetMode="External"></Relationship><Relationship Id="rId6137" Target="javascript:;" Type="http://schemas.openxmlformats.org/officeDocument/2006/relationships/hyperlink" TargetMode="External"></Relationship><Relationship Id="rId6138" Target="mailto:albimi@hotmail.com" Type="http://schemas.openxmlformats.org/officeDocument/2006/relationships/hyperlink" TargetMode="External"></Relationship><Relationship Id="rId6139" Target="http://www.pfaff.dk" Type="http://schemas.openxmlformats.org/officeDocument/2006/relationships/hyperlink" TargetMode="External"></Relationship><Relationship Id="rId6140" Target="http://www.ibgregalos.com" Type="http://schemas.openxmlformats.org/officeDocument/2006/relationships/hyperlink" TargetMode="External"></Relationship><Relationship Id="rId6141" Target="http://www.afisa.com" Type="http://schemas.openxmlformats.org/officeDocument/2006/relationships/hyperlink" TargetMode="External"></Relationship><Relationship Id="rId6142" Target="http://www.dynatec.no" Type="http://schemas.openxmlformats.org/officeDocument/2006/relationships/hyperlink" TargetMode="External"></Relationship><Relationship Id="rId6143" Target="javascript:;" Type="http://schemas.openxmlformats.org/officeDocument/2006/relationships/hyperlink" TargetMode="External"></Relationship><Relationship Id="rId6144" Target="javascript:;" Type="http://schemas.openxmlformats.org/officeDocument/2006/relationships/hyperlink" TargetMode="External"></Relationship><Relationship Id="rId6145" Target="mailto:menageheureux@wanadoo.net" Type="http://schemas.openxmlformats.org/officeDocument/2006/relationships/hyperlink" TargetMode="External"></Relationship><Relationship Id="rId6146" Target="javascript:;" Type="http://schemas.openxmlformats.org/officeDocument/2006/relationships/hyperlink" TargetMode="External"></Relationship><Relationship Id="rId6147" Target="mailto:trigoldn@vip.163.com" Type="http://schemas.openxmlformats.org/officeDocument/2006/relationships/hyperlink" TargetMode="External"></Relationship><Relationship Id="rId6148" Target="javascript:;" Type="http://schemas.openxmlformats.org/officeDocument/2006/relationships/hyperlink" TargetMode="External"></Relationship><Relationship Id="rId6149" Target="mailto:ahmedzikry@hotmail.com" Type="http://schemas.openxmlformats.org/officeDocument/2006/relationships/hyperlink" TargetMode="External"></Relationship><Relationship Id="rId6150" Target="mailto:int.tdg@xtra.co.nz" Type="http://schemas.openxmlformats.org/officeDocument/2006/relationships/hyperlink" TargetMode="External"></Relationship><Relationship Id="rId6151" Target="http://www.mitalin.com" Type="http://schemas.openxmlformats.org/officeDocument/2006/relationships/hyperlink" TargetMode="External"></Relationship><Relationship Id="rId6152" Target="javascript:;" Type="http://schemas.openxmlformats.org/officeDocument/2006/relationships/hyperlink" TargetMode="External"></Relationship><Relationship Id="rId6153" Target="mailto:drterrance@hotmail.com" Type="http://schemas.openxmlformats.org/officeDocument/2006/relationships/hyperlink" TargetMode="External"></Relationship><Relationship Id="rId6154" Target="mailto:i-lex@gmsnet.com" Type="http://schemas.openxmlformats.org/officeDocument/2006/relationships/hyperlink" TargetMode="External"></Relationship><Relationship Id="rId6155" Target="javascript:;" Type="http://schemas.openxmlformats.org/officeDocument/2006/relationships/hyperlink" TargetMode="External"></Relationship><Relationship Id="rId6156" Target="http://www.juneyaoair.com" Type="http://schemas.openxmlformats.org/officeDocument/2006/relationships/hyperlink" TargetMode="External"></Relationship><Relationship Id="rId6157" Target="mailto:info@alkema.nl" Type="http://schemas.openxmlformats.org/officeDocument/2006/relationships/hyperlink" TargetMode="External"></Relationship><Relationship Id="rId6158" Target="mailto:bharti@pachk.com" Type="http://schemas.openxmlformats.org/officeDocument/2006/relationships/hyperlink" TargetMode="External"></Relationship><Relationship Id="rId6159" Target="javascript:;" Type="http://schemas.openxmlformats.org/officeDocument/2006/relationships/hyperlink" TargetMode="External"></Relationship><Relationship Id="rId6160" Target="javascript:;" Type="http://schemas.openxmlformats.org/officeDocument/2006/relationships/hyperlink" TargetMode="External"></Relationship><Relationship Id="rId6161" Target="javascript:;" Type="http://schemas.openxmlformats.org/officeDocument/2006/relationships/hyperlink" TargetMode="External"></Relationship><Relationship Id="rId6162" Target="javascript:;" Type="http://schemas.openxmlformats.org/officeDocument/2006/relationships/hyperlink" TargetMode="External"></Relationship><Relationship Id="rId6163" Target="http://www.acc.com" Type="http://schemas.openxmlformats.org/officeDocument/2006/relationships/hyperlink" TargetMode="External"></Relationship><Relationship Id="rId6164" Target="http://www.wilong.com" Type="http://schemas.openxmlformats.org/officeDocument/2006/relationships/hyperlink" TargetMode="External"></Relationship><Relationship Id="rId6165" Target="mailto:talpan_corp@yahoo.com" Type="http://schemas.openxmlformats.org/officeDocument/2006/relationships/hyperlink" TargetMode="External"></Relationship><Relationship Id="rId6166" Target="http://www.hillcarehk.com" Type="http://schemas.openxmlformats.org/officeDocument/2006/relationships/hyperlink" TargetMode="External"></Relationship><Relationship Id="rId6167" Target="javascript:;" Type="http://schemas.openxmlformats.org/officeDocument/2006/relationships/hyperlink" TargetMode="External"></Relationship><Relationship Id="rId6168" Target="mailto:batmanghelich@hotmail.com" Type="http://schemas.openxmlformats.org/officeDocument/2006/relationships/hyperlink" TargetMode="External"></Relationship><Relationship Id="rId6169" Target="javascript:;" Type="http://schemas.openxmlformats.org/officeDocument/2006/relationships/hyperlink" TargetMode="External"></Relationship><Relationship Id="rId6170" Target="http://www.fyns-kran.dk" Type="http://schemas.openxmlformats.org/officeDocument/2006/relationships/hyperlink" TargetMode="External"></Relationship><Relationship Id="rId6171" Target="mailto:smmenz@yahoo.com" Type="http://schemas.openxmlformats.org/officeDocument/2006/relationships/hyperlink" TargetMode="External"></Relationship><Relationship Id="rId6172" Target="http://www.chirag-imp.com" Type="http://schemas.openxmlformats.org/officeDocument/2006/relationships/hyperlink" TargetMode="External"></Relationship><Relationship Id="rId6173" Target="javascript:;" Type="http://schemas.openxmlformats.org/officeDocument/2006/relationships/hyperlink" TargetMode="External"></Relationship><Relationship Id="rId6174" Target="javascript:;" Type="http://schemas.openxmlformats.org/officeDocument/2006/relationships/hyperlink" TargetMode="External"></Relationship><Relationship Id="rId6175" Target="javascript:;" Type="http://schemas.openxmlformats.org/officeDocument/2006/relationships/hyperlink" TargetMode="External"></Relationship><Relationship Id="rId6176" Target="mailto:jack@intesa.com" Type="http://schemas.openxmlformats.org/officeDocument/2006/relationships/hyperlink" TargetMode="External"></Relationship><Relationship Id="rId6177" Target="javascript:;" Type="http://schemas.openxmlformats.org/officeDocument/2006/relationships/hyperlink" TargetMode="External"></Relationship><Relationship Id="rId6178" Target="javascript:;" Type="http://schemas.openxmlformats.org/officeDocument/2006/relationships/hyperlink" TargetMode="External"></Relationship><Relationship Id="rId6179" Target="mailto:glorykuo@ms1.seeder.net" Type="http://schemas.openxmlformats.org/officeDocument/2006/relationships/hyperlink" TargetMode="External"></Relationship><Relationship Id="rId6180" Target="javascript:;" Type="http://schemas.openxmlformats.org/officeDocument/2006/relationships/hyperlink" TargetMode="External"></Relationship><Relationship Id="rId6181" Target="javascript:;" Type="http://schemas.openxmlformats.org/officeDocument/2006/relationships/hyperlink" TargetMode="External"></Relationship><Relationship Id="rId6182" Target="mailto:alvaroruizdealda@sanclaudio.com" Type="http://schemas.openxmlformats.org/officeDocument/2006/relationships/hyperlink" TargetMode="External"></Relationship><Relationship Id="rId6183" Target="javascript:;" Type="http://schemas.openxmlformats.org/officeDocument/2006/relationships/hyperlink" TargetMode="External"></Relationship><Relationship Id="rId6184" Target="javascript:;" Type="http://schemas.openxmlformats.org/officeDocument/2006/relationships/hyperlink" TargetMode="External"></Relationship><Relationship Id="rId6185" Target="javascript:;" Type="http://schemas.openxmlformats.org/officeDocument/2006/relationships/hyperlink" TargetMode="External"></Relationship><Relationship Id="rId6186" Target="javascript:;" Type="http://schemas.openxmlformats.org/officeDocument/2006/relationships/hyperlink" TargetMode="External"></Relationship><Relationship Id="rId6187" Target="mailto:dynatec@dynatec.no" Type="http://schemas.openxmlformats.org/officeDocument/2006/relationships/hyperlink" TargetMode="External"></Relationship><Relationship Id="rId6188" Target="javascript:;" Type="http://schemas.openxmlformats.org/officeDocument/2006/relationships/hyperlink" TargetMode="External"></Relationship><Relationship Id="rId6189" Target="javascript:;" Type="http://schemas.openxmlformats.org/officeDocument/2006/relationships/hyperlink" TargetMode="External"></Relationship><Relationship Id="rId6190" Target="javascript:;" Type="http://schemas.openxmlformats.org/officeDocument/2006/relationships/hyperlink" TargetMode="External"></Relationship><Relationship Id="rId6191" Target="javascript:;" Type="http://schemas.openxmlformats.org/officeDocument/2006/relationships/hyperlink" TargetMode="External"></Relationship><Relationship Id="rId6192" Target="javascript:;" Type="http://schemas.openxmlformats.org/officeDocument/2006/relationships/hyperlink" TargetMode="External"></Relationship><Relationship Id="rId6193" Target="javascript:;" Type="http://schemas.openxmlformats.org/officeDocument/2006/relationships/hyperlink" TargetMode="External"></Relationship><Relationship Id="rId6194" Target="mailto:techhk@netvigator.com" Type="http://schemas.openxmlformats.org/officeDocument/2006/relationships/hyperlink" TargetMode="External"></Relationship><Relationship Id="rId6195" Target="javascript:;" Type="http://schemas.openxmlformats.org/officeDocument/2006/relationships/hyperlink" TargetMode="External"></Relationship><Relationship Id="rId6196" Target="javascript:;" Type="http://schemas.openxmlformats.org/officeDocument/2006/relationships/hyperlink" TargetMode="External"></Relationship><Relationship Id="rId6197" Target="http://www.ancora.com.ar" Type="http://schemas.openxmlformats.org/officeDocument/2006/relationships/hyperlink" TargetMode="External"></Relationship><Relationship Id="rId6198" Target="mailto:wong252pt@yahoo.com.hk" Type="http://schemas.openxmlformats.org/officeDocument/2006/relationships/hyperlink" TargetMode="External"></Relationship><Relationship Id="rId6199" Target="javascript:;" Type="http://schemas.openxmlformats.org/officeDocument/2006/relationships/hyperlink" TargetMode="External"></Relationship><Relationship Id="rId6200" Target="javascript:;" Type="http://schemas.openxmlformats.org/officeDocument/2006/relationships/hyperlink" TargetMode="External"></Relationship><Relationship Id="rId6201" Target="mailto:ariston@ariston.es" Type="http://schemas.openxmlformats.org/officeDocument/2006/relationships/hyperlink" TargetMode="External"></Relationship><Relationship Id="rId6202" Target="http://www.sunflowerrestspl.com" Type="http://schemas.openxmlformats.org/officeDocument/2006/relationships/hyperlink" TargetMode="External"></Relationship><Relationship Id="rId6203" Target="http://www.e2oinc.com" Type="http://schemas.openxmlformats.org/officeDocument/2006/relationships/hyperlink" TargetMode="External"></Relationship><Relationship Id="rId6204" Target="javascript:;" Type="http://schemas.openxmlformats.org/officeDocument/2006/relationships/hyperlink" TargetMode="External"></Relationship><Relationship Id="rId6205" Target="javascript:;" Type="http://schemas.openxmlformats.org/officeDocument/2006/relationships/hyperlink" TargetMode="External"></Relationship><Relationship Id="rId6206" Target="mailto:contac@dinhpartners.com" Type="http://schemas.openxmlformats.org/officeDocument/2006/relationships/hyperlink" TargetMode="External"></Relationship><Relationship Id="rId6207" Target="http://www.jrdiscount.com" Type="http://schemas.openxmlformats.org/officeDocument/2006/relationships/hyperlink" TargetMode="External"></Relationship><Relationship Id="rId6208" Target="mailto:princeware@rediffmail.com" Type="http://schemas.openxmlformats.org/officeDocument/2006/relationships/hyperlink" TargetMode="External"></Relationship><Relationship Id="rId6209" Target="javascript:;" Type="http://schemas.openxmlformats.org/officeDocument/2006/relationships/hyperlink" TargetMode="External"></Relationship><Relationship Id="rId6210" Target="javascript:;" Type="http://schemas.openxmlformats.org/officeDocument/2006/relationships/hyperlink" TargetMode="External"></Relationship><Relationship Id="rId6211" Target="javascript:;" Type="http://schemas.openxmlformats.org/officeDocument/2006/relationships/hyperlink" TargetMode="External"></Relationship><Relationship Id="rId6212" Target="javascript:;" Type="http://schemas.openxmlformats.org/officeDocument/2006/relationships/hyperlink" TargetMode="External"></Relationship><Relationship Id="rId6213" Target="javascript:;" Type="http://schemas.openxmlformats.org/officeDocument/2006/relationships/hyperlink" TargetMode="External"></Relationship><Relationship Id="rId6214" Target="javascript:;" Type="http://schemas.openxmlformats.org/officeDocument/2006/relationships/hyperlink" TargetMode="External"></Relationship><Relationship Id="rId6215" Target="http://www.stisto.com" Type="http://schemas.openxmlformats.org/officeDocument/2006/relationships/hyperlink" TargetMode="External"></Relationship><Relationship Id="rId6216" Target="http://www.cpfriends.com" Type="http://schemas.openxmlformats.org/officeDocument/2006/relationships/hyperlink" TargetMode="External"></Relationship><Relationship Id="rId6217" Target="http://www.butorasz.hu" Type="http://schemas.openxmlformats.org/officeDocument/2006/relationships/hyperlink" TargetMode="External"></Relationship><Relationship Id="rId6218" Target="mailto:admin@cdhk.net" Type="http://schemas.openxmlformats.org/officeDocument/2006/relationships/hyperlink" TargetMode="External"></Relationship><Relationship Id="rId6219" Target="mailto:silentgliss@silentgliss.fi" Type="http://schemas.openxmlformats.org/officeDocument/2006/relationships/hyperlink" TargetMode="External"></Relationship><Relationship Id="rId6220" Target="mailto:buy@shopagift.com" Type="http://schemas.openxmlformats.org/officeDocument/2006/relationships/hyperlink" TargetMode="External"></Relationship><Relationship Id="rId6221" Target="http://www.tokijapan.co.jp" Type="http://schemas.openxmlformats.org/officeDocument/2006/relationships/hyperlink" TargetMode="External"></Relationship><Relationship Id="rId6222" Target="javascript:;" Type="http://schemas.openxmlformats.org/officeDocument/2006/relationships/hyperlink" TargetMode="External"></Relationship><Relationship Id="rId6223" Target="javascript:;" Type="http://schemas.openxmlformats.org/officeDocument/2006/relationships/hyperlink" TargetMode="External"></Relationship><Relationship Id="rId6224" Target="javascript:;" Type="http://schemas.openxmlformats.org/officeDocument/2006/relationships/hyperlink" TargetMode="External"></Relationship><Relationship Id="rId6225" Target="http://www.mccomassales.com" Type="http://schemas.openxmlformats.org/officeDocument/2006/relationships/hyperlink" TargetMode="External"></Relationship><Relationship Id="rId6226" Target="javascript:;" Type="http://schemas.openxmlformats.org/officeDocument/2006/relationships/hyperlink" TargetMode="External"></Relationship><Relationship Id="rId6227" Target="javascript:;" Type="http://schemas.openxmlformats.org/officeDocument/2006/relationships/hyperlink" TargetMode="External"></Relationship><Relationship Id="rId6228" Target="mailto:kar195@yahoo.fr" Type="http://schemas.openxmlformats.org/officeDocument/2006/relationships/hyperlink" TargetMode="External"></Relationship><Relationship Id="rId6229" Target="http://www.vermes.nl" Type="http://schemas.openxmlformats.org/officeDocument/2006/relationships/hyperlink" TargetMode="External"></Relationship><Relationship Id="rId6230" Target="mailto:mehbir@yahoo.com" Type="http://schemas.openxmlformats.org/officeDocument/2006/relationships/hyperlink" TargetMode="External"></Relationship><Relationship Id="rId6231" Target="javascript:;" Type="http://schemas.openxmlformats.org/officeDocument/2006/relationships/hyperlink" TargetMode="External"></Relationship><Relationship Id="rId6232" Target="http://www.ktecconsulting.com" Type="http://schemas.openxmlformats.org/officeDocument/2006/relationships/hyperlink" TargetMode="External"></Relationship><Relationship Id="rId6233" Target="http://www.dealsonic.com" Type="http://schemas.openxmlformats.org/officeDocument/2006/relationships/hyperlink" TargetMode="External"></Relationship><Relationship Id="rId6234" Target="javascript:;" Type="http://schemas.openxmlformats.org/officeDocument/2006/relationships/hyperlink" TargetMode="External"></Relationship><Relationship Id="rId6235" Target="mailto:kavitagoel@ew.esselgroup.com" Type="http://schemas.openxmlformats.org/officeDocument/2006/relationships/hyperlink" TargetMode="External"></Relationship><Relationship Id="rId6236" Target="mailto:mls2001@sina.com" Type="http://schemas.openxmlformats.org/officeDocument/2006/relationships/hyperlink" TargetMode="External"></Relationship><Relationship Id="rId6237" Target="mailto:info@amcorgroupusa.com" Type="http://schemas.openxmlformats.org/officeDocument/2006/relationships/hyperlink" TargetMode="External"></Relationship><Relationship Id="rId6238" Target="http://www.ceibo.entelnet.bo" Type="http://schemas.openxmlformats.org/officeDocument/2006/relationships/hyperlink" TargetMode="External"></Relationship><Relationship Id="rId6239" Target="mailto:whcui@sina.com" Type="http://schemas.openxmlformats.org/officeDocument/2006/relationships/hyperlink" TargetMode="External"></Relationship><Relationship Id="rId6240" Target="javascript:;" Type="http://schemas.openxmlformats.org/officeDocument/2006/relationships/hyperlink" TargetMode="External"></Relationship><Relationship Id="rId6241" Target="mailto:ahmedzeiny@hotmail.com" Type="http://schemas.openxmlformats.org/officeDocument/2006/relationships/hyperlink" TargetMode="External"></Relationship><Relationship Id="rId6242" Target="javascript:;" Type="http://schemas.openxmlformats.org/officeDocument/2006/relationships/hyperlink" TargetMode="External"></Relationship><Relationship Id="rId6243" Target="http://www.alansar-egypt.com" Type="http://schemas.openxmlformats.org/officeDocument/2006/relationships/hyperlink" TargetMode="External"></Relationship><Relationship Id="rId6244" Target="mailto:info@sekon.com.hk" Type="http://schemas.openxmlformats.org/officeDocument/2006/relationships/hyperlink" TargetMode="External"></Relationship><Relationship Id="rId6245" Target="javascript:;" Type="http://schemas.openxmlformats.org/officeDocument/2006/relationships/hyperlink" TargetMode="External"></Relationship><Relationship Id="rId6246" Target="mailto:dreamberry@earthlink.net" Type="http://schemas.openxmlformats.org/officeDocument/2006/relationships/hyperlink" TargetMode="External"></Relationship><Relationship Id="rId6247" Target="http://www.hopeland.biz.com.hk" Type="http://schemas.openxmlformats.org/officeDocument/2006/relationships/hyperlink" TargetMode="External"></Relationship><Relationship Id="rId6248" Target="http://www.asiaep.com" Type="http://schemas.openxmlformats.org/officeDocument/2006/relationships/hyperlink" TargetMode="External"></Relationship><Relationship Id="rId6249" Target="http://www.crpeterson.com" Type="http://schemas.openxmlformats.org/officeDocument/2006/relationships/hyperlink" TargetMode="External"></Relationship><Relationship Id="rId6250" Target="javascript:;" Type="http://schemas.openxmlformats.org/officeDocument/2006/relationships/hyperlink" TargetMode="External"></Relationship><Relationship Id="rId6251" Target="http://www.thomasrondeal.com" Type="http://schemas.openxmlformats.org/officeDocument/2006/relationships/hyperlink" TargetMode="External"></Relationship><Relationship Id="rId6252" Target="mailto:princess-house@phproducts.com" Type="http://schemas.openxmlformats.org/officeDocument/2006/relationships/hyperlink" TargetMode="External"></Relationship><Relationship Id="rId6253" Target="javascript:;" Type="http://schemas.openxmlformats.org/officeDocument/2006/relationships/hyperlink" TargetMode="External"></Relationship><Relationship Id="rId6254" Target="javascript:;" Type="http://schemas.openxmlformats.org/officeDocument/2006/relationships/hyperlink" TargetMode="External"></Relationship><Relationship Id="rId6255" Target="http://www.johnleeco.com" Type="http://schemas.openxmlformats.org/officeDocument/2006/relationships/hyperlink" TargetMode="External"></Relationship><Relationship Id="rId6256" Target="javascript:;" Type="http://schemas.openxmlformats.org/officeDocument/2006/relationships/hyperlink" TargetMode="External"></Relationship><Relationship Id="rId6257" Target="mailto:sy@royalpaperconverting.com" Type="http://schemas.openxmlformats.org/officeDocument/2006/relationships/hyperlink" TargetMode="External"></Relationship><Relationship Id="rId6258" Target="javascript:;" Type="http://schemas.openxmlformats.org/officeDocument/2006/relationships/hyperlink" TargetMode="External"></Relationship><Relationship Id="rId6259" Target="http://www.matco.co.nz" Type="http://schemas.openxmlformats.org/officeDocument/2006/relationships/hyperlink" TargetMode="External"></Relationship><Relationship Id="rId6260" Target="javascript:;" Type="http://schemas.openxmlformats.org/officeDocument/2006/relationships/hyperlink" TargetMode="External"></Relationship><Relationship Id="rId6261" Target="javascript:;" Type="http://schemas.openxmlformats.org/officeDocument/2006/relationships/hyperlink" TargetMode="External"></Relationship><Relationship Id="rId6262" Target="javascript:;" Type="http://schemas.openxmlformats.org/officeDocument/2006/relationships/hyperlink" TargetMode="External"></Relationship><Relationship Id="rId6263" Target="mailto:management@foxcs.com" Type="http://schemas.openxmlformats.org/officeDocument/2006/relationships/hyperlink" TargetMode="External"></Relationship><Relationship Id="rId6264" Target="javascript:;" Type="http://schemas.openxmlformats.org/officeDocument/2006/relationships/hyperlink" TargetMode="External"></Relationship><Relationship Id="rId6265" Target="mailto:rosa563@mail.hongkong.com" Type="http://schemas.openxmlformats.org/officeDocument/2006/relationships/hyperlink" TargetMode="External"></Relationship><Relationship Id="rId6266" Target="mailto:gijane@ms22.hinet.net" Type="http://schemas.openxmlformats.org/officeDocument/2006/relationships/hyperlink" TargetMode="External"></Relationship><Relationship Id="rId6267" Target="javascript:;" Type="http://schemas.openxmlformats.org/officeDocument/2006/relationships/hyperlink" TargetMode="External"></Relationship><Relationship Id="rId6268" Target="javascript:;" Type="http://schemas.openxmlformats.org/officeDocument/2006/relationships/hyperlink" TargetMode="External"></Relationship><Relationship Id="rId6269" Target="http://www.aenge-japon.com" Type="http://schemas.openxmlformats.org/officeDocument/2006/relationships/hyperlink" TargetMode="External"></Relationship><Relationship Id="rId6270" Target="http://www.mitalin.com" Type="http://schemas.openxmlformats.org/officeDocument/2006/relationships/hyperlink" TargetMode="External"></Relationship><Relationship Id="rId6271" Target="http://www.norengros.com" Type="http://schemas.openxmlformats.org/officeDocument/2006/relationships/hyperlink" TargetMode="External"></Relationship><Relationship Id="rId6272" Target="javascript:;" Type="http://schemas.openxmlformats.org/officeDocument/2006/relationships/hyperlink" TargetMode="External"></Relationship><Relationship Id="rId6273" Target="http://www.texasknife.com" Type="http://schemas.openxmlformats.org/officeDocument/2006/relationships/hyperlink" TargetMode="External"></Relationship><Relationship Id="rId6274" Target="mailto:shakilfaruk@hotmail.com" Type="http://schemas.openxmlformats.org/officeDocument/2006/relationships/hyperlink" TargetMode="External"></Relationship><Relationship Id="rId6275" Target="javascript:;" Type="http://schemas.openxmlformats.org/officeDocument/2006/relationships/hyperlink" TargetMode="External"></Relationship><Relationship Id="rId6276" Target="http://www.gruppoatma.it" Type="http://schemas.openxmlformats.org/officeDocument/2006/relationships/hyperlink" TargetMode="External"></Relationship><Relationship Id="rId6277" Target="mailto:krigsvoll@online.no" Type="http://schemas.openxmlformats.org/officeDocument/2006/relationships/hyperlink" TargetMode="External"></Relationship><Relationship Id="rId6278" Target="http://www.pinder.co.uk" Type="http://schemas.openxmlformats.org/officeDocument/2006/relationships/hyperlink" TargetMode="External"></Relationship><Relationship Id="rId6279" Target="javascript:;" Type="http://schemas.openxmlformats.org/officeDocument/2006/relationships/hyperlink" TargetMode="External"></Relationship><Relationship Id="rId6280" Target="mailto:k.itty@alphainternational.com.hk" Type="http://schemas.openxmlformats.org/officeDocument/2006/relationships/hyperlink" TargetMode="External"></Relationship><Relationship Id="rId6281" Target="mailto:sky_rgroup@mail.orbitel.bg" Type="http://schemas.openxmlformats.org/officeDocument/2006/relationships/hyperlink" TargetMode="External"></Relationship><Relationship Id="rId6282" Target="mailto:info@rabbittecatering.iol.ie" Type="http://schemas.openxmlformats.org/officeDocument/2006/relationships/hyperlink" TargetMode="External"></Relationship><Relationship Id="rId6283" Target="http://www.kheatari.com" Type="http://schemas.openxmlformats.org/officeDocument/2006/relationships/hyperlink" TargetMode="External"></Relationship><Relationship Id="rId6284" Target="http://www.maxcasa.com" Type="http://schemas.openxmlformats.org/officeDocument/2006/relationships/hyperlink" TargetMode="External"></Relationship><Relationship Id="rId6285" Target="mailto:claudia@parsons-intl.com.hk" Type="http://schemas.openxmlformats.org/officeDocument/2006/relationships/hyperlink" TargetMode="External"></Relationship><Relationship Id="rId6286" Target="javascript:;" Type="http://schemas.openxmlformats.org/officeDocument/2006/relationships/hyperlink" TargetMode="External"></Relationship><Relationship Id="rId6287" Target="mailto:abesrl@libero.it" Type="http://schemas.openxmlformats.org/officeDocument/2006/relationships/hyperlink" TargetMode="External"></Relationship><Relationship Id="rId6288" Target="javascript:;" Type="http://schemas.openxmlformats.org/officeDocument/2006/relationships/hyperlink" TargetMode="External"></Relationship><Relationship Id="rId6289" Target="http://www.eclectictrading.com.au" Type="http://schemas.openxmlformats.org/officeDocument/2006/relationships/hyperlink" TargetMode="External"></Relationship><Relationship Id="rId6290" Target="javascript:;" Type="http://schemas.openxmlformats.org/officeDocument/2006/relationships/hyperlink" TargetMode="External"></Relationship><Relationship Id="rId6291" Target="javascript:;" Type="http://schemas.openxmlformats.org/officeDocument/2006/relationships/hyperlink" TargetMode="External"></Relationship><Relationship Id="rId6292" Target="http://www.mactz.com" Type="http://schemas.openxmlformats.org/officeDocument/2006/relationships/hyperlink" TargetMode="External"></Relationship><Relationship Id="rId6293" Target="javascript:;" Type="http://schemas.openxmlformats.org/officeDocument/2006/relationships/hyperlink" TargetMode="External"></Relationship><Relationship Id="rId6294" Target="javascript:;" Type="http://schemas.openxmlformats.org/officeDocument/2006/relationships/hyperlink" TargetMode="External"></Relationship><Relationship Id="rId6295" Target="mailto:asialink@att.net.mx" Type="http://schemas.openxmlformats.org/officeDocument/2006/relationships/hyperlink" TargetMode="External"></Relationship><Relationship Id="rId6296" Target="javascript:;" Type="http://schemas.openxmlformats.org/officeDocument/2006/relationships/hyperlink" TargetMode="External"></Relationship><Relationship Id="rId6297" Target="http://www.esselworld.com" Type="http://schemas.openxmlformats.org/officeDocument/2006/relationships/hyperlink" TargetMode="External"></Relationship><Relationship Id="rId6298" Target="http://www.shiraleah.com" Type="http://schemas.openxmlformats.org/officeDocument/2006/relationships/hyperlink" TargetMode="External"></Relationship><Relationship Id="rId6299" Target="javascript:;" Type="http://schemas.openxmlformats.org/officeDocument/2006/relationships/hyperlink" TargetMode="External"></Relationship><Relationship Id="rId6300" Target="mailto:albert@satachk.com" Type="http://schemas.openxmlformats.org/officeDocument/2006/relationships/hyperlink" TargetMode="External"></Relationship><Relationship Id="rId6301" Target="javascript:;" Type="http://schemas.openxmlformats.org/officeDocument/2006/relationships/hyperlink" TargetMode="External"></Relationship><Relationship Id="rId6302" Target="http://www.nicepage.io" Type="http://schemas.openxmlformats.org/officeDocument/2006/relationships/hyperlink" TargetMode="External"></Relationship><Relationship Id="rId6303" Target="http://www.sharp.net.au" Type="http://schemas.openxmlformats.org/officeDocument/2006/relationships/hyperlink" TargetMode="External"></Relationship><Relationship Id="rId6304" Target="javascript:;" Type="http://schemas.openxmlformats.org/officeDocument/2006/relationships/hyperlink" TargetMode="External"></Relationship><Relationship Id="rId6305" Target="mailto:a.marley@beautyconnectionlimited.com" Type="http://schemas.openxmlformats.org/officeDocument/2006/relationships/hyperlink" TargetMode="External"></Relationship><Relationship Id="rId6306" Target="javascript:;" Type="http://schemas.openxmlformats.org/officeDocument/2006/relationships/hyperlink" TargetMode="External"></Relationship><Relationship Id="rId6307" Target="javascript:;" Type="http://schemas.openxmlformats.org/officeDocument/2006/relationships/hyperlink" TargetMode="External"></Relationship><Relationship Id="rId6308" Target="mailto:t.aub1800@aol.com" Type="http://schemas.openxmlformats.org/officeDocument/2006/relationships/hyperlink" TargetMode="External"></Relationship><Relationship Id="rId6309" Target="mailto:jouko.jarvellainen@wilsa.fi" Type="http://schemas.openxmlformats.org/officeDocument/2006/relationships/hyperlink" TargetMode="External"></Relationship><Relationship Id="rId6310" Target="http://www.richardson-sheffield.co.uk" Type="http://schemas.openxmlformats.org/officeDocument/2006/relationships/hyperlink" TargetMode="External"></Relationship><Relationship Id="rId6311" Target="javascript:;" Type="http://schemas.openxmlformats.org/officeDocument/2006/relationships/hyperlink" TargetMode="External"></Relationship><Relationship Id="rId6312" Target="javascript:;" Type="http://schemas.openxmlformats.org/officeDocument/2006/relationships/hyperlink" TargetMode="External"></Relationship><Relationship Id="rId6313" Target="http://www.seyrafi.com" Type="http://schemas.openxmlformats.org/officeDocument/2006/relationships/hyperlink" TargetMode="External"></Relationship><Relationship Id="rId6314" Target="http://www.tarhong.com" Type="http://schemas.openxmlformats.org/officeDocument/2006/relationships/hyperlink" TargetMode="External"></Relationship><Relationship Id="rId6315" Target="http://www.becchettibal.com" Type="http://schemas.openxmlformats.org/officeDocument/2006/relationships/hyperlink" TargetMode="External"></Relationship><Relationship Id="rId6316" Target="javascript:;" Type="http://schemas.openxmlformats.org/officeDocument/2006/relationships/hyperlink" TargetMode="External"></Relationship><Relationship Id="rId6317" Target="mailto:hiroshi6617@yahoo.co" Type="http://schemas.openxmlformats.org/officeDocument/2006/relationships/hyperlink" TargetMode="External"></Relationship><Relationship Id="rId6318" Target="http://www.statpromo.com" Type="http://schemas.openxmlformats.org/officeDocument/2006/relationships/hyperlink" TargetMode="External"></Relationship><Relationship Id="rId6319" Target="mailto:roesler.vienna@roesler.at" Type="http://schemas.openxmlformats.org/officeDocument/2006/relationships/hyperlink" TargetMode="External"></Relationship><Relationship Id="rId6320" Target="mailto:mtnayani@hotmail.com" Type="http://schemas.openxmlformats.org/officeDocument/2006/relationships/hyperlink" TargetMode="External"></Relationship><Relationship Id="rId6321" Target="javascript:;" Type="http://schemas.openxmlformats.org/officeDocument/2006/relationships/hyperlink" TargetMode="External"></Relationship><Relationship Id="rId6322" Target="mailto:ajsoptions@eircom.net" Type="http://schemas.openxmlformats.org/officeDocument/2006/relationships/hyperlink" TargetMode="External"></Relationship><Relationship Id="rId6323" Target="mailto:diriet@aol.com" Type="http://schemas.openxmlformats.org/officeDocument/2006/relationships/hyperlink" TargetMode="External"></Relationship><Relationship Id="rId6324" Target="javascript:;" Type="http://schemas.openxmlformats.org/officeDocument/2006/relationships/hyperlink" TargetMode="External"></Relationship><Relationship Id="rId6325" Target="javascript:;" Type="http://schemas.openxmlformats.org/officeDocument/2006/relationships/hyperlink" TargetMode="External"></Relationship><Relationship Id="rId6326" Target="http://www.hegematic.com" Type="http://schemas.openxmlformats.org/officeDocument/2006/relationships/hyperlink" TargetMode="External"></Relationship><Relationship Id="rId6327" Target="http://www.aluart.nl" Type="http://schemas.openxmlformats.org/officeDocument/2006/relationships/hyperlink" TargetMode="External"></Relationship><Relationship Id="rId6328" Target="javascript:;" Type="http://schemas.openxmlformats.org/officeDocument/2006/relationships/hyperlink" TargetMode="External"></Relationship><Relationship Id="rId6329" Target="http://www.dgnet.net" Type="http://schemas.openxmlformats.org/officeDocument/2006/relationships/hyperlink" TargetMode="External"></Relationship><Relationship Id="rId6330" Target="javascript:;" Type="http://schemas.openxmlformats.org/officeDocument/2006/relationships/hyperlink" TargetMode="External"></Relationship><Relationship Id="rId6331" Target="mailto:jaffari@intnet.mu" Type="http://schemas.openxmlformats.org/officeDocument/2006/relationships/hyperlink" TargetMode="External"></Relationship><Relationship Id="rId6332" Target="mailto:yee122@juno.com" Type="http://schemas.openxmlformats.org/officeDocument/2006/relationships/hyperlink" TargetMode="External"></Relationship><Relationship Id="rId6333" Target="mailto:personnel@macauregency.com" Type="http://schemas.openxmlformats.org/officeDocument/2006/relationships/hyperlink" TargetMode="External"></Relationship><Relationship Id="rId6334" Target="javascript:;" Type="http://schemas.openxmlformats.org/officeDocument/2006/relationships/hyperlink" TargetMode="External"></Relationship><Relationship Id="rId6335" Target="http://www.keith-spicer.co.uk" Type="http://schemas.openxmlformats.org/officeDocument/2006/relationships/hyperlink" TargetMode="External"></Relationship><Relationship Id="rId6336" Target="javascript:;" Type="http://schemas.openxmlformats.org/officeDocument/2006/relationships/hyperlink" TargetMode="External"></Relationship><Relationship Id="rId6337" Target="http://www.fordstl.com" Type="http://schemas.openxmlformats.org/officeDocument/2006/relationships/hyperlink" TargetMode="External"></Relationship><Relationship Id="rId6338" Target="javascript:;" Type="http://schemas.openxmlformats.org/officeDocument/2006/relationships/hyperlink" TargetMode="External"></Relationship><Relationship Id="rId6339" Target="javascript:;" Type="http://schemas.openxmlformats.org/officeDocument/2006/relationships/hyperlink" TargetMode="External"></Relationship><Relationship Id="rId6340" Target="mailto:source@hoarderball.com" Type="http://schemas.openxmlformats.org/officeDocument/2006/relationships/hyperlink" TargetMode="External"></Relationship><Relationship Id="rId6341" Target="mailto:ardue@gruppoatma.it" Type="http://schemas.openxmlformats.org/officeDocument/2006/relationships/hyperlink" TargetMode="External"></Relationship><Relationship Id="rId6342" Target="javascript:;" Type="http://schemas.openxmlformats.org/officeDocument/2006/relationships/hyperlink" TargetMode="External"></Relationship><Relationship Id="rId6343" Target="javascript:;" Type="http://schemas.openxmlformats.org/officeDocument/2006/relationships/hyperlink" TargetMode="External"></Relationship><Relationship Id="rId6344" Target="http://www.falconcatering.co.uk" Type="http://schemas.openxmlformats.org/officeDocument/2006/relationships/hyperlink" TargetMode="External"></Relationship><Relationship Id="rId6345" Target="http://www.delfi.lt" Type="http://schemas.openxmlformats.org/officeDocument/2006/relationships/hyperlink" TargetMode="External"></Relationship><Relationship Id="rId6346" Target="http://www.atlanticice.com" Type="http://schemas.openxmlformats.org/officeDocument/2006/relationships/hyperlink" TargetMode="External"></Relationship><Relationship Id="rId6347" Target="mailto:info@kintree.com" Type="http://schemas.openxmlformats.org/officeDocument/2006/relationships/hyperlink" TargetMode="External"></Relationship><Relationship Id="rId6348" Target="http://www.catering.com.tn" Type="http://schemas.openxmlformats.org/officeDocument/2006/relationships/hyperlink" TargetMode="External"></Relationship><Relationship Id="rId6349" Target="javascript:;" Type="http://schemas.openxmlformats.org/officeDocument/2006/relationships/hyperlink" TargetMode="External"></Relationship><Relationship Id="rId6350" Target="javascript:;" Type="http://schemas.openxmlformats.org/officeDocument/2006/relationships/hyperlink" TargetMode="External"></Relationship><Relationship Id="rId6351" Target="mailto:pisces3@eircom.net" Type="http://schemas.openxmlformats.org/officeDocument/2006/relationships/hyperlink" TargetMode="External"></Relationship><Relationship Id="rId6352" Target="javascript:;" Type="http://schemas.openxmlformats.org/officeDocument/2006/relationships/hyperlink" TargetMode="External"></Relationship><Relationship Id="rId6353" Target="http://www.mobile.combi.co.jp" Type="http://schemas.openxmlformats.org/officeDocument/2006/relationships/hyperlink" TargetMode="External"></Relationship><Relationship Id="rId6354" Target="javascript:;" Type="http://schemas.openxmlformats.org/officeDocument/2006/relationships/hyperlink" TargetMode="External"></Relationship><Relationship Id="rId6355" Target="javascript:;" Type="http://schemas.openxmlformats.org/officeDocument/2006/relationships/hyperlink" TargetMode="External"></Relationship><Relationship Id="rId6356" Target="javascript:;" Type="http://schemas.openxmlformats.org/officeDocument/2006/relationships/hyperlink" TargetMode="External"></Relationship><Relationship Id="rId6357" Target="mailto:aerolug@qc.aibn.com" Type="http://schemas.openxmlformats.org/officeDocument/2006/relationships/hyperlink" TargetMode="External"></Relationship><Relationship Id="rId6358" Target="javascript:;" Type="http://schemas.openxmlformats.org/officeDocument/2006/relationships/hyperlink" TargetMode="External"></Relationship><Relationship Id="rId6359" Target="mailto:futian@fu-tian.com" Type="http://schemas.openxmlformats.org/officeDocument/2006/relationships/hyperlink" TargetMode="External"></Relationship><Relationship Id="rId6360" Target="http://www.cateringeqpt.com" Type="http://schemas.openxmlformats.org/officeDocument/2006/relationships/hyperlink" TargetMode="External"></Relationship><Relationship Id="rId6361" Target="javascript:;" Type="http://schemas.openxmlformats.org/officeDocument/2006/relationships/hyperlink" TargetMode="External"></Relationship><Relationship Id="rId6362" Target="javascript:;" Type="http://schemas.openxmlformats.org/officeDocument/2006/relationships/hyperlink" TargetMode="External"></Relationship><Relationship Id="rId6363" Target="mailto:jackie@sinowayhk.com.hk" Type="http://schemas.openxmlformats.org/officeDocument/2006/relationships/hyperlink" TargetMode="External"></Relationship><Relationship Id="rId6364" Target="javascript:;" Type="http://schemas.openxmlformats.org/officeDocument/2006/relationships/hyperlink" TargetMode="External"></Relationship><Relationship Id="rId6365" Target="javascript:;" Type="http://schemas.openxmlformats.org/officeDocument/2006/relationships/hyperlink" TargetMode="External"></Relationship><Relationship Id="rId6366" Target="javascript:;" Type="http://schemas.openxmlformats.org/officeDocument/2006/relationships/hyperlink" TargetMode="External"></Relationship><Relationship Id="rId6367" Target="javascript:;" Type="http://schemas.openxmlformats.org/officeDocument/2006/relationships/hyperlink" TargetMode="External"></Relationship><Relationship Id="rId6368" Target="mailto:gw@presenttime.com" Type="http://schemas.openxmlformats.org/officeDocument/2006/relationships/hyperlink" TargetMode="External"></Relationship><Relationship Id="rId6369" Target="http://www.fadia.cz" Type="http://schemas.openxmlformats.org/officeDocument/2006/relationships/hyperlink" TargetMode="External"></Relationship><Relationship Id="rId6370" Target="javascript:;" Type="http://schemas.openxmlformats.org/officeDocument/2006/relationships/hyperlink" TargetMode="External"></Relationship><Relationship Id="rId6371" Target="javascript:;" Type="http://schemas.openxmlformats.org/officeDocument/2006/relationships/hyperlink" TargetMode="External"></Relationship><Relationship Id="rId6372" Target="mailto:eclat_standard_venture@yahoo.com" Type="http://schemas.openxmlformats.org/officeDocument/2006/relationships/hyperlink" TargetMode="External"></Relationship><Relationship Id="rId6373" Target="mailto:amalgamated@demon.co.uk" Type="http://schemas.openxmlformats.org/officeDocument/2006/relationships/hyperlink" TargetMode="External"></Relationship><Relationship Id="rId6374" Target="javascript:;" Type="http://schemas.openxmlformats.org/officeDocument/2006/relationships/hyperlink" TargetMode="External"></Relationship><Relationship Id="rId6375" Target="mailto:cpminternational@wanadoo.fr" Type="http://schemas.openxmlformats.org/officeDocument/2006/relationships/hyperlink" TargetMode="External"></Relationship><Relationship Id="rId6376" Target="http://www.jnl.fm" Type="http://schemas.openxmlformats.org/officeDocument/2006/relationships/hyperlink" TargetMode="External"></Relationship><Relationship Id="rId6377" Target="mailto:danitaljewelers@hotmail.com" Type="http://schemas.openxmlformats.org/officeDocument/2006/relationships/hyperlink" TargetMode="External"></Relationship><Relationship Id="rId6378" Target="mailto:jackie@sinowayhk.com.hk" Type="http://schemas.openxmlformats.org/officeDocument/2006/relationships/hyperlink" TargetMode="External"></Relationship><Relationship Id="rId6379" Target="http://www.ditto-housewares.com" Type="http://schemas.openxmlformats.org/officeDocument/2006/relationships/hyperlink" TargetMode="External"></Relationship><Relationship Id="rId6380" Target="javascript:;" Type="http://schemas.openxmlformats.org/officeDocument/2006/relationships/hyperlink" TargetMode="External"></Relationship><Relationship Id="rId6381" Target="mailto:alhuraiz@emirates.net" Type="http://schemas.openxmlformats.org/officeDocument/2006/relationships/hyperlink" TargetMode="External"></Relationship><Relationship Id="rId6382" Target="http://www.fynsbinderi.dk" Type="http://schemas.openxmlformats.org/officeDocument/2006/relationships/hyperlink" TargetMode="External"></Relationship><Relationship Id="rId6383" Target="javascript:;" Type="http://schemas.openxmlformats.org/officeDocument/2006/relationships/hyperlink" TargetMode="External"></Relationship><Relationship Id="rId6384" Target="mailto:gary.t@kilncraftceramics.com" Type="http://schemas.openxmlformats.org/officeDocument/2006/relationships/hyperlink" TargetMode="External"></Relationship><Relationship Id="rId6385" Target="javascript:;" Type="http://schemas.openxmlformats.org/officeDocument/2006/relationships/hyperlink" TargetMode="External"></Relationship><Relationship Id="rId6386" Target="mailto:mail@schottsvenska.se" Type="http://schemas.openxmlformats.org/officeDocument/2006/relationships/hyperlink" TargetMode="External"></Relationship><Relationship Id="rId6387" Target="http://www.belcor.com" Type="http://schemas.openxmlformats.org/officeDocument/2006/relationships/hyperlink" TargetMode="External"></Relationship><Relationship Id="rId6388" Target="http://www.goldengift.com" Type="http://schemas.openxmlformats.org/officeDocument/2006/relationships/hyperlink" TargetMode="External"></Relationship><Relationship Id="rId6389" Target="javascript:;" Type="http://schemas.openxmlformats.org/officeDocument/2006/relationships/hyperlink" TargetMode="External"></Relationship><Relationship Id="rId6390" Target="javascript:;" Type="http://schemas.openxmlformats.org/officeDocument/2006/relationships/hyperlink" TargetMode="External"></Relationship><Relationship Id="rId6391" Target="javascript:;" Type="http://schemas.openxmlformats.org/officeDocument/2006/relationships/hyperlink" TargetMode="External"></Relationship><Relationship Id="rId6392" Target="javascript:;" Type="http://schemas.openxmlformats.org/officeDocument/2006/relationships/hyperlink" TargetMode="External"></Relationship><Relationship Id="rId6393" Target="javascript:;" Type="http://schemas.openxmlformats.org/officeDocument/2006/relationships/hyperlink" TargetMode="External"></Relationship><Relationship Id="rId6394" Target="http://www.seagreen.ocn.ne.jp" Type="http://schemas.openxmlformats.org/officeDocument/2006/relationships/hyperlink" TargetMode="External"></Relationship><Relationship Id="rId6395" Target="mailto:abm.maskiner@swipnet.se" Type="http://schemas.openxmlformats.org/officeDocument/2006/relationships/hyperlink" TargetMode="External"></Relationship><Relationship Id="rId6396" Target="http://www.treeoflife.com" Type="http://schemas.openxmlformats.org/officeDocument/2006/relationships/hyperlink" TargetMode="External"></Relationship><Relationship Id="rId6397" Target="mailto:sutindo@indosat.net.id" Type="http://schemas.openxmlformats.org/officeDocument/2006/relationships/hyperlink" TargetMode="External"></Relationship><Relationship Id="rId6398" Target="javascript:;" Type="http://schemas.openxmlformats.org/officeDocument/2006/relationships/hyperlink" TargetMode="External"></Relationship><Relationship Id="rId6399" Target="mailto:jessica_australia@iprimus.com.au" Type="http://schemas.openxmlformats.org/officeDocument/2006/relationships/hyperlink" TargetMode="External"></Relationship><Relationship Id="rId6400" Target="javascript:;" Type="http://schemas.openxmlformats.org/officeDocument/2006/relationships/hyperlink" TargetMode="External"></Relationship><Relationship Id="rId6401" Target="mailto:info@lacoppera.com" Type="http://schemas.openxmlformats.org/officeDocument/2006/relationships/hyperlink" TargetMode="External"></Relationship><Relationship Id="rId6402" Target="mailto:norix-oy@compuserve.com" Type="http://schemas.openxmlformats.org/officeDocument/2006/relationships/hyperlink" TargetMode="External"></Relationship><Relationship Id="rId6403" Target="javascript:;" Type="http://schemas.openxmlformats.org/officeDocument/2006/relationships/hyperlink" TargetMode="External"></Relationship><Relationship Id="rId6404" Target="http://www.source-incentives.ie" Type="http://schemas.openxmlformats.org/officeDocument/2006/relationships/hyperlink" TargetMode="External"></Relationship><Relationship Id="rId6405" Target="mailto:de.nil.jurgen@skynet.be" Type="http://schemas.openxmlformats.org/officeDocument/2006/relationships/hyperlink" TargetMode="External"></Relationship><Relationship Id="rId6406" Target="http://www.richmondpaper.com" Type="http://schemas.openxmlformats.org/officeDocument/2006/relationships/hyperlink" TargetMode="External"></Relationship><Relationship Id="rId6407" Target="http://www.daka.com.hk" Type="http://schemas.openxmlformats.org/officeDocument/2006/relationships/hyperlink" TargetMode="External"></Relationship><Relationship Id="rId6408" Target="mailto:twwang@ctimail3.com" Type="http://schemas.openxmlformats.org/officeDocument/2006/relationships/hyperlink" TargetMode="External"></Relationship><Relationship Id="rId6409" Target="javascript:;" Type="http://schemas.openxmlformats.org/officeDocument/2006/relationships/hyperlink" TargetMode="External"></Relationship><Relationship Id="rId6410" Target="javascript:;" Type="http://schemas.openxmlformats.org/officeDocument/2006/relationships/hyperlink" TargetMode="External"></Relationship><Relationship Id="rId6411" Target="javascript:;" Type="http://schemas.openxmlformats.org/officeDocument/2006/relationships/hyperlink" TargetMode="External"></Relationship><Relationship Id="rId6412" Target="mailto:entech@bdmail.net" Type="http://schemas.openxmlformats.org/officeDocument/2006/relationships/hyperlink" TargetMode="External"></Relationship><Relationship Id="rId6413" Target="javascript:;" Type="http://schemas.openxmlformats.org/officeDocument/2006/relationships/hyperlink" TargetMode="External"></Relationship><Relationship Id="rId6414" Target="javascript:;" Type="http://schemas.openxmlformats.org/officeDocument/2006/relationships/hyperlink" TargetMode="External"></Relationship><Relationship Id="rId6415" Target="mailto:info@euro-compect.nl" Type="http://schemas.openxmlformats.org/officeDocument/2006/relationships/hyperlink" TargetMode="External"></Relationship><Relationship Id="rId6416" Target="http://www.hilmars.dk" Type="http://schemas.openxmlformats.org/officeDocument/2006/relationships/hyperlink" TargetMode="External"></Relationship><Relationship Id="rId6417" Target="javascript:;" Type="http://schemas.openxmlformats.org/officeDocument/2006/relationships/hyperlink" TargetMode="External"></Relationship><Relationship Id="rId6418" Target="mailto:grega@rapidfreight.com" Type="http://schemas.openxmlformats.org/officeDocument/2006/relationships/hyperlink" TargetMode="External"></Relationship><Relationship Id="rId6419" Target="http://www.m6boutique.fr" Type="http://schemas.openxmlformats.org/officeDocument/2006/relationships/hyperlink" TargetMode="External"></Relationship><Relationship Id="rId6420" Target="mailto:lkk@laikamkee.com" Type="http://schemas.openxmlformats.org/officeDocument/2006/relationships/hyperlink" TargetMode="External"></Relationship><Relationship Id="rId6421" Target="mailto:pek2001@emirates.net" Type="http://schemas.openxmlformats.org/officeDocument/2006/relationships/hyperlink" TargetMode="External"></Relationship><Relationship Id="rId6422" Target="http://www.cabina.dk" Type="http://schemas.openxmlformats.org/officeDocument/2006/relationships/hyperlink" TargetMode="External"></Relationship><Relationship Id="rId6423" Target="http://www.mennens.nl" Type="http://schemas.openxmlformats.org/officeDocument/2006/relationships/hyperlink" TargetMode="External"></Relationship><Relationship Id="rId6424" Target="javascript:;" Type="http://schemas.openxmlformats.org/officeDocument/2006/relationships/hyperlink" TargetMode="External"></Relationship><Relationship Id="rId6425" Target="javascript:;" Type="http://schemas.openxmlformats.org/officeDocument/2006/relationships/hyperlink" TargetMode="External"></Relationship><Relationship Id="rId6426" Target="javascript:;" Type="http://schemas.openxmlformats.org/officeDocument/2006/relationships/hyperlink" TargetMode="External"></Relationship><Relationship Id="rId6427" Target="http://www.grahambrown.com" Type="http://schemas.openxmlformats.org/officeDocument/2006/relationships/hyperlink" TargetMode="External"></Relationship><Relationship Id="rId6428" Target="mailto:firma@norrona-vm.no" Type="http://schemas.openxmlformats.org/officeDocument/2006/relationships/hyperlink" TargetMode="External"></Relationship><Relationship Id="rId6429" Target="http://www.vn.dk" Type="http://schemas.openxmlformats.org/officeDocument/2006/relationships/hyperlink" TargetMode="External"></Relationship><Relationship Id="rId6430" Target="javascript:;" Type="http://schemas.openxmlformats.org/officeDocument/2006/relationships/hyperlink" TargetMode="External"></Relationship><Relationship Id="rId6431" Target="javascript:;" Type="http://schemas.openxmlformats.org/officeDocument/2006/relationships/hyperlink" TargetMode="External"></Relationship><Relationship Id="rId6432" Target="mailto:caroline@ellisconsultancy.co.uk" Type="http://schemas.openxmlformats.org/officeDocument/2006/relationships/hyperlink" TargetMode="External"></Relationship><Relationship Id="rId6433" Target="http://www.emilehenry.com" Type="http://schemas.openxmlformats.org/officeDocument/2006/relationships/hyperlink" TargetMode="External"></Relationship><Relationship Id="rId6434" Target="http://www.mobile.combi.co.jp" Type="http://schemas.openxmlformats.org/officeDocument/2006/relationships/hyperlink" TargetMode="External"></Relationship><Relationship Id="rId6435" Target="http://www.unoglass.com" Type="http://schemas.openxmlformats.org/officeDocument/2006/relationships/hyperlink" TargetMode="External"></Relationship><Relationship Id="rId6436" Target="mailto:tinnocentini@innocentini.com" Type="http://schemas.openxmlformats.org/officeDocument/2006/relationships/hyperlink" TargetMode="External"></Relationship><Relationship Id="rId6437" Target="http://www.lienzogazules.com" Type="http://schemas.openxmlformats.org/officeDocument/2006/relationships/hyperlink" TargetMode="External"></Relationship><Relationship Id="rId6438" Target="mailto:mrthomasmo@hotmail.com" Type="http://schemas.openxmlformats.org/officeDocument/2006/relationships/hyperlink" TargetMode="External"></Relationship><Relationship Id="rId6439" Target="mailto:ceramica@batelco.com.bh" Type="http://schemas.openxmlformats.org/officeDocument/2006/relationships/hyperlink" TargetMode="External"></Relationship><Relationship Id="rId6440" Target="mailto:bajaoptical@netscape.net" Type="http://schemas.openxmlformats.org/officeDocument/2006/relationships/hyperlink" TargetMode="External"></Relationship><Relationship Id="rId6441" Target="javascript:;" Type="http://schemas.openxmlformats.org/officeDocument/2006/relationships/hyperlink" TargetMode="External"></Relationship><Relationship Id="rId6442" Target="mailto:rs_canada@rs1885.com" Type="http://schemas.openxmlformats.org/officeDocument/2006/relationships/hyperlink" TargetMode="External"></Relationship><Relationship Id="rId6443" Target="mailto:smi_3miti@hotmail.com" Type="http://schemas.openxmlformats.org/officeDocument/2006/relationships/hyperlink" TargetMode="External"></Relationship><Relationship Id="rId6444" Target="http://www.ttfcorp.com" Type="http://schemas.openxmlformats.org/officeDocument/2006/relationships/hyperlink" TargetMode="External"></Relationship><Relationship Id="rId6445" Target="javascript:;" Type="http://schemas.openxmlformats.org/officeDocument/2006/relationships/hyperlink" TargetMode="External"></Relationship><Relationship Id="rId6446" Target="javascript:;" Type="http://schemas.openxmlformats.org/officeDocument/2006/relationships/hyperlink" TargetMode="External"></Relationship><Relationship Id="rId6447" Target="http://www.beurze.com" Type="http://schemas.openxmlformats.org/officeDocument/2006/relationships/hyperlink" TargetMode="External"></Relationship><Relationship Id="rId6448" Target="javascript:;" Type="http://schemas.openxmlformats.org/officeDocument/2006/relationships/hyperlink" TargetMode="External"></Relationship><Relationship Id="rId6449" Target="javascript:;" Type="http://schemas.openxmlformats.org/officeDocument/2006/relationships/hyperlink" TargetMode="External"></Relationship><Relationship Id="rId6450" Target="mailto:gantoon@yahoo.com" Type="http://schemas.openxmlformats.org/officeDocument/2006/relationships/hyperlink" TargetMode="External"></Relationship><Relationship Id="rId6451" Target="mailto:gemingems@sina.com" Type="http://schemas.openxmlformats.org/officeDocument/2006/relationships/hyperlink" TargetMode="External"></Relationship><Relationship Id="rId6452" Target="javascript:;" Type="http://schemas.openxmlformats.org/officeDocument/2006/relationships/hyperlink" TargetMode="External"></Relationship><Relationship Id="rId6453" Target="javascript:;" Type="http://schemas.openxmlformats.org/officeDocument/2006/relationships/hyperlink" TargetMode="External"></Relationship><Relationship Id="rId6454" Target="javascript:;" Type="http://schemas.openxmlformats.org/officeDocument/2006/relationships/hyperlink" TargetMode="External"></Relationship><Relationship Id="rId6455" Target="http://www.planet-inter.co.jp" Type="http://schemas.openxmlformats.org/officeDocument/2006/relationships/hyperlink" TargetMode="External"></Relationship><Relationship Id="rId6456" Target="javascript:;" Type="http://schemas.openxmlformats.org/officeDocument/2006/relationships/hyperlink" TargetMode="External"></Relationship><Relationship Id="rId6457" Target="mailto:daliankmk@sohu.com" Type="http://schemas.openxmlformats.org/officeDocument/2006/relationships/hyperlink" TargetMode="External"></Relationship><Relationship Id="rId6458" Target="http://www.kiawyuen.com" Type="http://schemas.openxmlformats.org/officeDocument/2006/relationships/hyperlink" TargetMode="External"></Relationship><Relationship Id="rId6459" Target="mailto:quiquito441@hotmail.com" Type="http://schemas.openxmlformats.org/officeDocument/2006/relationships/hyperlink" TargetMode="External"></Relationship><Relationship Id="rId6460" Target="mailto:kemalhas28@hotmail.com" Type="http://schemas.openxmlformats.org/officeDocument/2006/relationships/hyperlink" TargetMode="External"></Relationship><Relationship Id="rId6461" Target="javascript:;" Type="http://schemas.openxmlformats.org/officeDocument/2006/relationships/hyperlink" TargetMode="External"></Relationship><Relationship Id="rId6462" Target="http://www.plaza.sony.co.jp" Type="http://schemas.openxmlformats.org/officeDocument/2006/relationships/hyperlink" TargetMode="External"></Relationship><Relationship Id="rId6463" Target="mailto:dania@arabcircle.net.sa" Type="http://schemas.openxmlformats.org/officeDocument/2006/relationships/hyperlink" TargetMode="External"></Relationship><Relationship Id="rId6464" Target="javascript:;" Type="http://schemas.openxmlformats.org/officeDocument/2006/relationships/hyperlink" TargetMode="External"></Relationship><Relationship Id="rId6465" Target="mailto:mrcheng@yahoo.com" Type="http://schemas.openxmlformats.org/officeDocument/2006/relationships/hyperlink" TargetMode="External"></Relationship><Relationship Id="rId6466" Target="http://www.nourinternational.net" Type="http://schemas.openxmlformats.org/officeDocument/2006/relationships/hyperlink" TargetMode="External"></Relationship><Relationship Id="rId6467" Target="javascript:;" Type="http://schemas.openxmlformats.org/officeDocument/2006/relationships/hyperlink" TargetMode="External"></Relationship><Relationship Id="rId6468" Target="javascript:;" Type="http://schemas.openxmlformats.org/officeDocument/2006/relationships/hyperlink" TargetMode="External"></Relationship><Relationship Id="rId6469" Target="mailto:sales@rdmengineering.co.uk" Type="http://schemas.openxmlformats.org/officeDocument/2006/relationships/hyperlink" TargetMode="External"></Relationship><Relationship Id="rId6470" Target="http://www.bender.nl" Type="http://schemas.openxmlformats.org/officeDocument/2006/relationships/hyperlink" TargetMode="External"></Relationship><Relationship Id="rId6471" Target="javascript:;" Type="http://schemas.openxmlformats.org/officeDocument/2006/relationships/hyperlink" TargetMode="External"></Relationship><Relationship Id="rId6472" Target="mailto:bwong@bjsolid.hk" Type="http://schemas.openxmlformats.org/officeDocument/2006/relationships/hyperlink" TargetMode="External"></Relationship><Relationship Id="rId6473" Target="mailto:gaurav_mi@yahoo.com" Type="http://schemas.openxmlformats.org/officeDocument/2006/relationships/hyperlink" TargetMode="External"></Relationship><Relationship Id="rId6474" Target="mailto:j-itoh@aidoc.co" Type="http://schemas.openxmlformats.org/officeDocument/2006/relationships/hyperlink" TargetMode="External"></Relationship><Relationship Id="rId6475" Target="http://www.merkur.si" Type="http://schemas.openxmlformats.org/officeDocument/2006/relationships/hyperlink" TargetMode="External"></Relationship><Relationship Id="rId6476" Target="http://www.ping.be" Type="http://schemas.openxmlformats.org/officeDocument/2006/relationships/hyperlink" TargetMode="External"></Relationship><Relationship Id="rId6477" Target="http://www.somova.it" Type="http://schemas.openxmlformats.org/officeDocument/2006/relationships/hyperlink" TargetMode="External"></Relationship><Relationship Id="rId6478" Target="mailto:levirop@msn.com" Type="http://schemas.openxmlformats.org/officeDocument/2006/relationships/hyperlink" TargetMode="External"></Relationship><Relationship Id="rId6479" Target="javascript:;" Type="http://schemas.openxmlformats.org/officeDocument/2006/relationships/hyperlink" TargetMode="External"></Relationship><Relationship Id="rId6480" Target="javascript:;" Type="http://schemas.openxmlformats.org/officeDocument/2006/relationships/hyperlink" TargetMode="External"></Relationship><Relationship Id="rId6481" Target="http://www.rodymarketing.com" Type="http://schemas.openxmlformats.org/officeDocument/2006/relationships/hyperlink" TargetMode="External"></Relationship><Relationship Id="rId6482" Target="http://www.fuleeasia.com" Type="http://schemas.openxmlformats.org/officeDocument/2006/relationships/hyperlink" TargetMode="External"></Relationship><Relationship Id="rId6483" Target="mailto:winda@glaskoch.com.hk" Type="http://schemas.openxmlformats.org/officeDocument/2006/relationships/hyperlink" TargetMode="External"></Relationship><Relationship Id="rId6484" Target="javascript:;" Type="http://schemas.openxmlformats.org/officeDocument/2006/relationships/hyperlink" TargetMode="External"></Relationship><Relationship Id="rId6485" Target="http://www.jh-intl.com" Type="http://schemas.openxmlformats.org/officeDocument/2006/relationships/hyperlink" TargetMode="External"></Relationship><Relationship Id="rId6486" Target="http://www.juves.fi" Type="http://schemas.openxmlformats.org/officeDocument/2006/relationships/hyperlink" TargetMode="External"></Relationship><Relationship Id="rId6487" Target="http://www.afeinternational.com" Type="http://schemas.openxmlformats.org/officeDocument/2006/relationships/hyperlink" TargetMode="External"></Relationship><Relationship Id="rId6488" Target="mailto:kerryb@jason.co.nz" Type="http://schemas.openxmlformats.org/officeDocument/2006/relationships/hyperlink" TargetMode="External"></Relationship><Relationship Id="rId6489" Target="mailto:post@contacto.de" Type="http://schemas.openxmlformats.org/officeDocument/2006/relationships/hyperlink" TargetMode="External"></Relationship><Relationship Id="rId6490" Target="javascript:;" Type="http://schemas.openxmlformats.org/officeDocument/2006/relationships/hyperlink" TargetMode="External"></Relationship><Relationship Id="rId6491" Target="http://www.pacificpromos.biz" Type="http://schemas.openxmlformats.org/officeDocument/2006/relationships/hyperlink" TargetMode="External"></Relationship><Relationship Id="rId6492" Target="javascript:;" Type="http://schemas.openxmlformats.org/officeDocument/2006/relationships/hyperlink" TargetMode="External"></Relationship><Relationship Id="rId6493" Target="http://www.legendwholesale.com" Type="http://schemas.openxmlformats.org/officeDocument/2006/relationships/hyperlink" TargetMode="External"></Relationship><Relationship Id="rId6494" Target="mailto:marktobey@msn.com" Type="http://schemas.openxmlformats.org/officeDocument/2006/relationships/hyperlink" TargetMode="External"></Relationship><Relationship Id="rId6495" Target="http://www.prime-n.com" Type="http://schemas.openxmlformats.org/officeDocument/2006/relationships/hyperlink" TargetMode="External"></Relationship><Relationship Id="rId6496" Target="javascript:;" Type="http://schemas.openxmlformats.org/officeDocument/2006/relationships/hyperlink" TargetMode="External"></Relationship><Relationship Id="rId6497" Target="javascript:;" Type="http://schemas.openxmlformats.org/officeDocument/2006/relationships/hyperlink" TargetMode="External"></Relationship><Relationship Id="rId6498" Target="mailto:inka-impex@siol.net" Type="http://schemas.openxmlformats.org/officeDocument/2006/relationships/hyperlink" TargetMode="External"></Relationship><Relationship Id="rId6499" Target="mailto:pantherchoi@hkbn.net" Type="http://schemas.openxmlformats.org/officeDocument/2006/relationships/hyperlink" TargetMode="External"></Relationship><Relationship Id="rId6500" Target="http://www.bartscher.de" Type="http://schemas.openxmlformats.org/officeDocument/2006/relationships/hyperlink" TargetMode="External"></Relationship><Relationship Id="rId6501" Target="javascript:;" Type="http://schemas.openxmlformats.org/officeDocument/2006/relationships/hyperlink" TargetMode="External"></Relationship><Relationship Id="rId6502" Target="javascript:;" Type="http://schemas.openxmlformats.org/officeDocument/2006/relationships/hyperlink" TargetMode="External"></Relationship><Relationship Id="rId6503" Target="mailto:successmt@sltnet.lk" Type="http://schemas.openxmlformats.org/officeDocument/2006/relationships/hyperlink" TargetMode="External"></Relationship><Relationship Id="rId6504" Target="http://www.thenorthernshop.com" Type="http://schemas.openxmlformats.org/officeDocument/2006/relationships/hyperlink" TargetMode="External"></Relationship><Relationship Id="rId6505" Target="http://www.saltonusa.com" Type="http://schemas.openxmlformats.org/officeDocument/2006/relationships/hyperlink" TargetMode="External"></Relationship><Relationship Id="rId6506" Target="javascript:;" Type="http://schemas.openxmlformats.org/officeDocument/2006/relationships/hyperlink" TargetMode="External"></Relationship><Relationship Id="rId6507" Target="http://www.hudora.de" Type="http://schemas.openxmlformats.org/officeDocument/2006/relationships/hyperlink" TargetMode="External"></Relationship><Relationship Id="rId6508" Target="mailto:sohil@sohil-impex.com" Type="http://schemas.openxmlformats.org/officeDocument/2006/relationships/hyperlink" TargetMode="External"></Relationship><Relationship Id="rId6509" Target="javascript:;" Type="http://schemas.openxmlformats.org/officeDocument/2006/relationships/hyperlink" TargetMode="External"></Relationship><Relationship Id="rId6510" Target="javascript:;" Type="http://schemas.openxmlformats.org/officeDocument/2006/relationships/hyperlink" TargetMode="External"></Relationship><Relationship Id="rId6511" Target="mailto:matthaeus@butlers.de" Type="http://schemas.openxmlformats.org/officeDocument/2006/relationships/hyperlink" TargetMode="External"></Relationship><Relationship Id="rId6512" Target="http://www.dts.mg" Type="http://schemas.openxmlformats.org/officeDocument/2006/relationships/hyperlink" TargetMode="External"></Relationship><Relationship Id="rId6513" Target="http://www.impactpromo.com" Type="http://schemas.openxmlformats.org/officeDocument/2006/relationships/hyperlink" TargetMode="External"></Relationship><Relationship Id="rId6514" Target="mailto:enti@minos.ocn.ne.jp" Type="http://schemas.openxmlformats.org/officeDocument/2006/relationships/hyperlink" TargetMode="External"></Relationship><Relationship Id="rId6515" Target="http://www.mixto.com" Type="http://schemas.openxmlformats.org/officeDocument/2006/relationships/hyperlink" TargetMode="External"></Relationship><Relationship Id="rId6516" Target="mailto:marketing@welltexshowerpro.com" Type="http://schemas.openxmlformats.org/officeDocument/2006/relationships/hyperlink" TargetMode="External"></Relationship><Relationship Id="rId6517" Target="http://www.polspotten.nl" Type="http://schemas.openxmlformats.org/officeDocument/2006/relationships/hyperlink" TargetMode="External"></Relationship><Relationship Id="rId6518" Target="mailto:v.p@siemens.fi" Type="http://schemas.openxmlformats.org/officeDocument/2006/relationships/hyperlink" TargetMode="External"></Relationship><Relationship Id="rId6519" Target="javascript:;" Type="http://schemas.openxmlformats.org/officeDocument/2006/relationships/hyperlink" TargetMode="External"></Relationship><Relationship Id="rId6520" Target="javascript:;" Type="http://schemas.openxmlformats.org/officeDocument/2006/relationships/hyperlink" TargetMode="External"></Relationship><Relationship Id="rId6521" Target="http://www.matco.co.nz" Type="http://schemas.openxmlformats.org/officeDocument/2006/relationships/hyperlink" TargetMode="External"></Relationship><Relationship Id="rId6522" Target="javascript:;" Type="http://schemas.openxmlformats.org/officeDocument/2006/relationships/hyperlink" TargetMode="External"></Relationship><Relationship Id="rId6523" Target="javascript:;" Type="http://schemas.openxmlformats.org/officeDocument/2006/relationships/hyperlink" TargetMode="External"></Relationship><Relationship Id="rId6524" Target="mailto:mk@melkcogroup.com" Type="http://schemas.openxmlformats.org/officeDocument/2006/relationships/hyperlink" TargetMode="External"></Relationship><Relationship Id="rId6525" Target="http://www.prowellusa.com" Type="http://schemas.openxmlformats.org/officeDocument/2006/relationships/hyperlink" TargetMode="External"></Relationship><Relationship Id="rId6526" Target="javascript:;" Type="http://schemas.openxmlformats.org/officeDocument/2006/relationships/hyperlink" TargetMode="External"></Relationship><Relationship Id="rId6527" Target="http://www.cascohome.com" Type="http://schemas.openxmlformats.org/officeDocument/2006/relationships/hyperlink" TargetMode="External"></Relationship><Relationship Id="rId6528" Target="mailto:info@bartscher.de" Type="http://schemas.openxmlformats.org/officeDocument/2006/relationships/hyperlink" TargetMode="External"></Relationship><Relationship Id="rId6529" Target="mailto:bob@atlanticice.com" Type="http://schemas.openxmlformats.org/officeDocument/2006/relationships/hyperlink" TargetMode="External"></Relationship><Relationship Id="rId6530" Target="http://www.sony.com.hk" Type="http://schemas.openxmlformats.org/officeDocument/2006/relationships/hyperlink" TargetMode="External"></Relationship><Relationship Id="rId6531" Target="mailto:info@arkolat.lv" Type="http://schemas.openxmlformats.org/officeDocument/2006/relationships/hyperlink" TargetMode="External"></Relationship><Relationship Id="rId6532" Target="javascript:;" Type="http://schemas.openxmlformats.org/officeDocument/2006/relationships/hyperlink" TargetMode="External"></Relationship><Relationship Id="rId6533" Target="mailto:madrid@fengshui.es" Type="http://schemas.openxmlformats.org/officeDocument/2006/relationships/hyperlink" TargetMode="External"></Relationship><Relationship Id="rId6534" Target="http://www.vm-elektro.dk" Type="http://schemas.openxmlformats.org/officeDocument/2006/relationships/hyperlink" TargetMode="External"></Relationship><Relationship Id="rId6535" Target="mailto:beck_jorgensen@beck_jorgensen.dk" Type="http://schemas.openxmlformats.org/officeDocument/2006/relationships/hyperlink" TargetMode="External"></Relationship><Relationship Id="rId6536" Target="mailto:info@eni-trade.dk" Type="http://schemas.openxmlformats.org/officeDocument/2006/relationships/hyperlink" TargetMode="External"></Relationship><Relationship Id="rId6537" Target="http://www.applicainc.com" Type="http://schemas.openxmlformats.org/officeDocument/2006/relationships/hyperlink" TargetMode="External"></Relationship><Relationship Id="rId6538" Target="javascript:;" Type="http://schemas.openxmlformats.org/officeDocument/2006/relationships/hyperlink" TargetMode="External"></Relationship><Relationship Id="rId6539" Target="http://www.schoenhuberfranchi.com" Type="http://schemas.openxmlformats.org/officeDocument/2006/relationships/hyperlink" TargetMode="External"></Relationship><Relationship Id="rId6540" Target="mailto:john.bao@idx.com.au" Type="http://schemas.openxmlformats.org/officeDocument/2006/relationships/hyperlink" TargetMode="External"></Relationship><Relationship Id="rId6541" Target="http://www.psh.paknet.com.pk" Type="http://schemas.openxmlformats.org/officeDocument/2006/relationships/hyperlink" TargetMode="External"></Relationship><Relationship Id="rId6542" Target="http://www.norman-intl.com" Type="http://schemas.openxmlformats.org/officeDocument/2006/relationships/hyperlink" TargetMode="External"></Relationship><Relationship Id="rId6543" Target="javascript:;" Type="http://schemas.openxmlformats.org/officeDocument/2006/relationships/hyperlink" TargetMode="External"></Relationship><Relationship Id="rId6544" Target="http://www.chinaresources.com.hk" Type="http://schemas.openxmlformats.org/officeDocument/2006/relationships/hyperlink" TargetMode="External"></Relationship><Relationship Id="rId6545" Target="javascript:;" Type="http://schemas.openxmlformats.org/officeDocument/2006/relationships/hyperlink" TargetMode="External"></Relationship><Relationship Id="rId6546" Target="mailto:anders.ingstrom@schneider-fin.fi" Type="http://schemas.openxmlformats.org/officeDocument/2006/relationships/hyperlink" TargetMode="External"></Relationship><Relationship Id="rId6547" Target="javascript:;" Type="http://schemas.openxmlformats.org/officeDocument/2006/relationships/hyperlink" TargetMode="External"></Relationship><Relationship Id="rId6548" Target="mailto:ds@doosungpaper.co" Type="http://schemas.openxmlformats.org/officeDocument/2006/relationships/hyperlink" TargetMode="External"></Relationship><Relationship Id="rId6549" Target="javascript:;" Type="http://schemas.openxmlformats.org/officeDocument/2006/relationships/hyperlink" TargetMode="External"></Relationship><Relationship Id="rId6550" Target="javascript:;" Type="http://schemas.openxmlformats.org/officeDocument/2006/relationships/hyperlink" TargetMode="External"></Relationship><Relationship Id="rId6551" Target="http://www.kutsuwa.co.jp" Type="http://schemas.openxmlformats.org/officeDocument/2006/relationships/hyperlink" TargetMode="External"></Relationship><Relationship Id="rId6552" Target="mailto:kosmelita-asta@delfi.lt" Type="http://schemas.openxmlformats.org/officeDocument/2006/relationships/hyperlink" TargetMode="External"></Relationship><Relationship Id="rId6553" Target="javascript:;" Type="http://schemas.openxmlformats.org/officeDocument/2006/relationships/hyperlink" TargetMode="External"></Relationship><Relationship Id="rId6554" Target="javascript:;" Type="http://schemas.openxmlformats.org/officeDocument/2006/relationships/hyperlink" TargetMode="External"></Relationship><Relationship Id="rId6555" Target="javascript:;" Type="http://schemas.openxmlformats.org/officeDocument/2006/relationships/hyperlink" TargetMode="External"></Relationship><Relationship Id="rId6556" Target="mailto:promal@po.jaring.my" Type="http://schemas.openxmlformats.org/officeDocument/2006/relationships/hyperlink" TargetMode="External"></Relationship><Relationship Id="rId6557" Target="mailto:bob@atlanticice.com" Type="http://schemas.openxmlformats.org/officeDocument/2006/relationships/hyperlink" TargetMode="External"></Relationship><Relationship Id="rId6558" Target="http://www.eddingtons.co.uk" Type="http://schemas.openxmlformats.org/officeDocument/2006/relationships/hyperlink" TargetMode="External"></Relationship><Relationship Id="rId6559" Target="mailto:agostini@teac.it" Type="http://schemas.openxmlformats.org/officeDocument/2006/relationships/hyperlink" TargetMode="External"></Relationship><Relationship Id="rId6560" Target="mailto:gelaspro@pacific.net.sg" Type="http://schemas.openxmlformats.org/officeDocument/2006/relationships/hyperlink" TargetMode="External"></Relationship><Relationship Id="rId6561" Target="mailto:honkietonk@i-cable.com" Type="http://schemas.openxmlformats.org/officeDocument/2006/relationships/hyperlink" TargetMode="External"></Relationship><Relationship Id="rId6562" Target="javascript:;" Type="http://schemas.openxmlformats.org/officeDocument/2006/relationships/hyperlink" TargetMode="External"></Relationship><Relationship Id="rId6563" Target="http://www.smithkline.com" Type="http://schemas.openxmlformats.org/officeDocument/2006/relationships/hyperlink" TargetMode="External"></Relationship><Relationship Id="rId6564" Target="mailto:dianefu@trendcosupply.com" Type="http://schemas.openxmlformats.org/officeDocument/2006/relationships/hyperlink" TargetMode="External"></Relationship><Relationship Id="rId6565" Target="http://www.seldomseenknives.com" Type="http://schemas.openxmlformats.org/officeDocument/2006/relationships/hyperlink" TargetMode="External"></Relationship><Relationship Id="rId6566" Target="http://www.lino-metaal.nl" Type="http://schemas.openxmlformats.org/officeDocument/2006/relationships/hyperlink" TargetMode="External"></Relationship><Relationship Id="rId6567" Target="mailto:nash.benjamin@fjb.com.sg" Type="http://schemas.openxmlformats.org/officeDocument/2006/relationships/hyperlink" TargetMode="External"></Relationship><Relationship Id="rId6568" Target="mailto:sidneylaw@hotmail.com" Type="http://schemas.openxmlformats.org/officeDocument/2006/relationships/hyperlink" TargetMode="External"></Relationship><Relationship Id="rId6569" Target="http://www.arkiv-lager.no" Type="http://schemas.openxmlformats.org/officeDocument/2006/relationships/hyperlink" TargetMode="External"></Relationship><Relationship Id="rId6570" Target="javascript:;" Type="http://schemas.openxmlformats.org/officeDocument/2006/relationships/hyperlink" TargetMode="External"></Relationship><Relationship Id="rId6571" Target="javascript:;" Type="http://schemas.openxmlformats.org/officeDocument/2006/relationships/hyperlink" TargetMode="External"></Relationship><Relationship Id="rId6572" Target="http://www.barenthal.com" Type="http://schemas.openxmlformats.org/officeDocument/2006/relationships/hyperlink" TargetMode="External"></Relationship><Relationship Id="rId6573" Target="mailto:monaxline@terra.es" Type="http://schemas.openxmlformats.org/officeDocument/2006/relationships/hyperlink" TargetMode="External"></Relationship><Relationship Id="rId6574" Target="javascript:;" Type="http://schemas.openxmlformats.org/officeDocument/2006/relationships/hyperlink" TargetMode="External"></Relationship><Relationship Id="rId6575" Target="mailto:info@axa-stenman.nl" Type="http://schemas.openxmlformats.org/officeDocument/2006/relationships/hyperlink" TargetMode="External"></Relationship><Relationship Id="rId6576" Target="javascript:;" Type="http://schemas.openxmlformats.org/officeDocument/2006/relationships/hyperlink" TargetMode="External"></Relationship><Relationship Id="rId6577" Target="mailto:cartisticas@infonegocio.com" Type="http://schemas.openxmlformats.org/officeDocument/2006/relationships/hyperlink" TargetMode="External"></Relationship><Relationship Id="rId6578" Target="javascript:;" Type="http://schemas.openxmlformats.org/officeDocument/2006/relationships/hyperlink" TargetMode="External"></Relationship><Relationship Id="rId6579" Target="http://www.wildberryfoods.com" Type="http://schemas.openxmlformats.org/officeDocument/2006/relationships/hyperlink" TargetMode="External"></Relationship><Relationship Id="rId6580" Target="http://www.plasticosdegalicia.com" Type="http://schemas.openxmlformats.org/officeDocument/2006/relationships/hyperlink" TargetMode="External"></Relationship><Relationship Id="rId6581" Target="javascript:;" Type="http://schemas.openxmlformats.org/officeDocument/2006/relationships/hyperlink" TargetMode="External"></Relationship><Relationship Id="rId6582" Target="mailto:sfaulkner@bostoninternational.com" Type="http://schemas.openxmlformats.org/officeDocument/2006/relationships/hyperlink" TargetMode="External"></Relationship><Relationship Id="rId6583" Target="mailto:seachangtotal@hotmail.com" Type="http://schemas.openxmlformats.org/officeDocument/2006/relationships/hyperlink" TargetMode="External"></Relationship><Relationship Id="rId6584" Target="mailto:intropa@bandora.be" Type="http://schemas.openxmlformats.org/officeDocument/2006/relationships/hyperlink" TargetMode="External"></Relationship><Relationship Id="rId6585" Target="mailto:info@hayzum.com" Type="http://schemas.openxmlformats.org/officeDocument/2006/relationships/hyperlink" TargetMode="External"></Relationship><Relationship Id="rId6586" Target="http://www.pollux-group.com" Type="http://schemas.openxmlformats.org/officeDocument/2006/relationships/hyperlink" TargetMode="External"></Relationship><Relationship Id="rId6587" Target="http://www.brandt.be" Type="http://schemas.openxmlformats.org/officeDocument/2006/relationships/hyperlink" TargetMode="External"></Relationship><Relationship Id="rId6588" Target="mailto:k_artz@yahoo.com" Type="http://schemas.openxmlformats.org/officeDocument/2006/relationships/hyperlink" TargetMode="External"></Relationship><Relationship Id="rId6589" Target="http://www.serviciosilimitados.net" Type="http://schemas.openxmlformats.org/officeDocument/2006/relationships/hyperlink" TargetMode="External"></Relationship><Relationship Id="rId6590" Target="mailto:jerawy@qualitynet.net" Type="http://schemas.openxmlformats.org/officeDocument/2006/relationships/hyperlink" TargetMode="External"></Relationship><Relationship Id="rId6591" Target="mailto:apl@ditto-housewares.com" Type="http://schemas.openxmlformats.org/officeDocument/2006/relationships/hyperlink" TargetMode="External"></Relationship><Relationship Id="rId6592" Target="javascript:;" Type="http://schemas.openxmlformats.org/officeDocument/2006/relationships/hyperlink" TargetMode="External"></Relationship><Relationship Id="rId6593" Target="javascript:;" Type="http://schemas.openxmlformats.org/officeDocument/2006/relationships/hyperlink" TargetMode="External"></Relationship><Relationship Id="rId6594" Target="mailto:info@trend.ie" Type="http://schemas.openxmlformats.org/officeDocument/2006/relationships/hyperlink" TargetMode="External"></Relationship><Relationship Id="rId6595" Target="http://www.orgio.net" Type="http://schemas.openxmlformats.org/officeDocument/2006/relationships/hyperlink" TargetMode="External"></Relationship><Relationship Id="rId6596" Target="javascript:;" Type="http://schemas.openxmlformats.org/officeDocument/2006/relationships/hyperlink" TargetMode="External"></Relationship><Relationship Id="rId6597" Target="javascript:;" Type="http://schemas.openxmlformats.org/officeDocument/2006/relationships/hyperlink" TargetMode="External"></Relationship><Relationship Id="rId6598" Target="javascript:;" Type="http://schemas.openxmlformats.org/officeDocument/2006/relationships/hyperlink" TargetMode="External"></Relationship><Relationship Id="rId6599" Target="mailto:jackey@handktex.com" Type="http://schemas.openxmlformats.org/officeDocument/2006/relationships/hyperlink" TargetMode="External"></Relationship><Relationship Id="rId6600" Target="javascript:;" Type="http://schemas.openxmlformats.org/officeDocument/2006/relationships/hyperlink" TargetMode="External"></Relationship><Relationship Id="rId6601" Target="javascript:;" Type="http://schemas.openxmlformats.org/officeDocument/2006/relationships/hyperlink" TargetMode="External"></Relationship><Relationship Id="rId6602" Target="javascript:;" Type="http://schemas.openxmlformats.org/officeDocument/2006/relationships/hyperlink" TargetMode="External"></Relationship><Relationship Id="rId6603" Target="javascript:;" Type="http://schemas.openxmlformats.org/officeDocument/2006/relationships/hyperlink" TargetMode="External"></Relationship><Relationship Id="rId6604" Target="mailto:amalgamated@demon.co.uk" Type="http://schemas.openxmlformats.org/officeDocument/2006/relationships/hyperlink" TargetMode="External"></Relationship><Relationship Id="rId6605" Target="javascript:;" Type="http://schemas.openxmlformats.org/officeDocument/2006/relationships/hyperlink" TargetMode="External"></Relationship><Relationship Id="rId6606" Target="javascript:;" Type="http://schemas.openxmlformats.org/officeDocument/2006/relationships/hyperlink" TargetMode="External"></Relationship><Relationship Id="rId6607" Target="mailto:babushah@top-kitchen.com" Type="http://schemas.openxmlformats.org/officeDocument/2006/relationships/hyperlink" TargetMode="External"></Relationship><Relationship Id="rId6608" Target="javascript:;" Type="http://schemas.openxmlformats.org/officeDocument/2006/relationships/hyperlink" TargetMode="External"></Relationship><Relationship Id="rId6609" Target="javascript:;" Type="http://schemas.openxmlformats.org/officeDocument/2006/relationships/hyperlink" TargetMode="External"></Relationship><Relationship Id="rId6610" Target="mailto:marked@beha-hedo.com" Type="http://schemas.openxmlformats.org/officeDocument/2006/relationships/hyperlink" TargetMode="External"></Relationship><Relationship Id="rId6611" Target="mailto:binzaid@hotmail.com" Type="http://schemas.openxmlformats.org/officeDocument/2006/relationships/hyperlink" TargetMode="External"></Relationship><Relationship Id="rId6612" Target="javascript:;" Type="http://schemas.openxmlformats.org/officeDocument/2006/relationships/hyperlink" TargetMode="External"></Relationship><Relationship Id="rId6613" Target="javascript:;" Type="http://schemas.openxmlformats.org/officeDocument/2006/relationships/hyperlink" TargetMode="External"></Relationship><Relationship Id="rId6614" Target="javascript:;" Type="http://schemas.openxmlformats.org/officeDocument/2006/relationships/hyperlink" TargetMode="External"></Relationship><Relationship Id="rId6615" Target="mailto:anne@onion.no" Type="http://schemas.openxmlformats.org/officeDocument/2006/relationships/hyperlink" TargetMode="External"></Relationship><Relationship Id="rId6616" Target="javascript:;" Type="http://schemas.openxmlformats.org/officeDocument/2006/relationships/hyperlink" TargetMode="External"></Relationship><Relationship Id="rId6617" Target="mailto:info@compar.it" Type="http://schemas.openxmlformats.org/officeDocument/2006/relationships/hyperlink" TargetMode="External"></Relationship><Relationship Id="rId6618" Target="mailto:lemetragenadri@hotmail.com" Type="http://schemas.openxmlformats.org/officeDocument/2006/relationships/hyperlink" TargetMode="External"></Relationship><Relationship Id="rId6619" Target="javascript:;" Type="http://schemas.openxmlformats.org/officeDocument/2006/relationships/hyperlink" TargetMode="External"></Relationship><Relationship Id="rId6620" Target="mailto:adriano.bandeira@mail.ptprime.pt" Type="http://schemas.openxmlformats.org/officeDocument/2006/relationships/hyperlink" TargetMode="External"></Relationship><Relationship Id="rId6621" Target="javascript:;" Type="http://schemas.openxmlformats.org/officeDocument/2006/relationships/hyperlink" TargetMode="External"></Relationship><Relationship Id="rId6622" Target="http://www.texasgateway.org" Type="http://schemas.openxmlformats.org/officeDocument/2006/relationships/hyperlink" TargetMode="External"></Relationship><Relationship Id="rId6623" Target="http://www.idm.net.lb" Type="http://schemas.openxmlformats.org/officeDocument/2006/relationships/hyperlink" TargetMode="External"></Relationship><Relationship Id="rId6624" Target="javascript:;" Type="http://schemas.openxmlformats.org/officeDocument/2006/relationships/hyperlink" TargetMode="External"></Relationship><Relationship Id="rId6625" Target="mailto:mehta@bindi.org" Type="http://schemas.openxmlformats.org/officeDocument/2006/relationships/hyperlink" TargetMode="External"></Relationship><Relationship Id="rId6626" Target="http://www.contacto.de" Type="http://schemas.openxmlformats.org/officeDocument/2006/relationships/hyperlink" TargetMode="External"></Relationship><Relationship Id="rId6627" Target="http://www.dragonfire.net" Type="http://schemas.openxmlformats.org/officeDocument/2006/relationships/hyperlink" TargetMode="External"></Relationship><Relationship Id="rId6628" Target="mailto:sam0127@yahoo.com" Type="http://schemas.openxmlformats.org/officeDocument/2006/relationships/hyperlink" TargetMode="External"></Relationship><Relationship Id="rId6629" Target="mailto:sales@linido.nl" Type="http://schemas.openxmlformats.org/officeDocument/2006/relationships/hyperlink" TargetMode="External"></Relationship><Relationship Id="rId6630" Target="mailto:dania@arabcircle.net.sa" Type="http://schemas.openxmlformats.org/officeDocument/2006/relationships/hyperlink" TargetMode="External"></Relationship><Relationship Id="rId6631" Target="http://www.hhengros.no" Type="http://schemas.openxmlformats.org/officeDocument/2006/relationships/hyperlink" TargetMode="External"></Relationship><Relationship Id="rId6632" Target="http://www.yebo.co.za" Type="http://schemas.openxmlformats.org/officeDocument/2006/relationships/hyperlink" TargetMode="External"></Relationship><Relationship Id="rId6633" Target="javascript:;" Type="http://schemas.openxmlformats.org/officeDocument/2006/relationships/hyperlink" TargetMode="External"></Relationship><Relationship Id="rId6634" Target="http://www.gah-alberts.com" Type="http://schemas.openxmlformats.org/officeDocument/2006/relationships/hyperlink" TargetMode="External"></Relationship><Relationship Id="rId6635" Target="mailto:pobcoworld@hotmail.com" Type="http://schemas.openxmlformats.org/officeDocument/2006/relationships/hyperlink" TargetMode="External"></Relationship><Relationship Id="rId6636" Target="javascript:;" Type="http://schemas.openxmlformats.org/officeDocument/2006/relationships/hyperlink" TargetMode="External"></Relationship><Relationship Id="rId6637" Target="javascript:;" Type="http://schemas.openxmlformats.org/officeDocument/2006/relationships/hyperlink" TargetMode="External"></Relationship><Relationship Id="rId6638" Target="http://www.formfurniture.com.au" Type="http://schemas.openxmlformats.org/officeDocument/2006/relationships/hyperlink" TargetMode="External"></Relationship><Relationship Id="rId6639" Target="http://www.timpolar.com" Type="http://schemas.openxmlformats.org/officeDocument/2006/relationships/hyperlink" TargetMode="External"></Relationship><Relationship Id="rId6640" Target="javascript:;" Type="http://schemas.openxmlformats.org/officeDocument/2006/relationships/hyperlink" TargetMode="External"></Relationship><Relationship Id="rId6641" Target="http://www.correct.com" Type="http://schemas.openxmlformats.org/officeDocument/2006/relationships/hyperlink" TargetMode="External"></Relationship><Relationship Id="rId6642" Target="javascript:;" Type="http://schemas.openxmlformats.org/officeDocument/2006/relationships/hyperlink" TargetMode="External"></Relationship><Relationship Id="rId6643" Target="javascript:;" Type="http://schemas.openxmlformats.org/officeDocument/2006/relationships/hyperlink" TargetMode="External"></Relationship><Relationship Id="rId6644" Target="http://www.manila-online.net" Type="http://schemas.openxmlformats.org/officeDocument/2006/relationships/hyperlink" TargetMode="External"></Relationship><Relationship Id="rId6645" Target="mailto:rathbanna@btinternet.com" Type="http://schemas.openxmlformats.org/officeDocument/2006/relationships/hyperlink" TargetMode="External"></Relationship><Relationship Id="rId6646" Target="javascript:;" Type="http://schemas.openxmlformats.org/officeDocument/2006/relationships/hyperlink" TargetMode="External"></Relationship><Relationship Id="rId6647" Target="javascript:;" Type="http://schemas.openxmlformats.org/officeDocument/2006/relationships/hyperlink" TargetMode="External"></Relationship><Relationship Id="rId6648" Target="mailto:arcop@mail.telepac.pt" Type="http://schemas.openxmlformats.org/officeDocument/2006/relationships/hyperlink" TargetMode="External"></Relationship><Relationship Id="rId6649" Target="javascript:;" Type="http://schemas.openxmlformats.org/officeDocument/2006/relationships/hyperlink" TargetMode="External"></Relationship><Relationship Id="rId6650" Target="mailto:info@funai.de" Type="http://schemas.openxmlformats.org/officeDocument/2006/relationships/hyperlink" TargetMode="External"></Relationship><Relationship Id="rId6651" Target="mailto:info@monz-trier.de" Type="http://schemas.openxmlformats.org/officeDocument/2006/relationships/hyperlink" TargetMode="External"></Relationship><Relationship Id="rId6652" Target="http://www.staalmex.nl" Type="http://schemas.openxmlformats.org/officeDocument/2006/relationships/hyperlink" TargetMode="External"></Relationship><Relationship Id="rId6653" Target="mailto:ssparkes@heavenly.com.au" Type="http://schemas.openxmlformats.org/officeDocument/2006/relationships/hyperlink" TargetMode="External"></Relationship><Relationship Id="rId6654" Target="javascript:;" Type="http://schemas.openxmlformats.org/officeDocument/2006/relationships/hyperlink" TargetMode="External"></Relationship><Relationship Id="rId6655" Target="http://www.eni-trade.dk" Type="http://schemas.openxmlformats.org/officeDocument/2006/relationships/hyperlink" TargetMode="External"></Relationship><Relationship Id="rId6656" Target="mailto:info@bunzldisp.com" Type="http://schemas.openxmlformats.org/officeDocument/2006/relationships/hyperlink" TargetMode="External"></Relationship><Relationship Id="rId6657" Target="http://www.impexeastman.com" Type="http://schemas.openxmlformats.org/officeDocument/2006/relationships/hyperlink" TargetMode="External"></Relationship><Relationship Id="rId6658" Target="mailto:dattanihitesh@hotmail.com" Type="http://schemas.openxmlformats.org/officeDocument/2006/relationships/hyperlink" TargetMode="External"></Relationship><Relationship Id="rId6659" Target="javascript:;" Type="http://schemas.openxmlformats.org/officeDocument/2006/relationships/hyperlink" TargetMode="External"></Relationship><Relationship Id="rId6660" Target="javascript:;" Type="http://schemas.openxmlformats.org/officeDocument/2006/relationships/hyperlink" TargetMode="External"></Relationship><Relationship Id="rId6661" Target="javascript:;" Type="http://schemas.openxmlformats.org/officeDocument/2006/relationships/hyperlink" TargetMode="External"></Relationship><Relationship Id="rId6662" Target="http://www.eiglobal.com" Type="http://schemas.openxmlformats.org/officeDocument/2006/relationships/hyperlink" TargetMode="External"></Relationship><Relationship Id="rId6663" Target="mailto:benpanhui@hotmail.com" Type="http://schemas.openxmlformats.org/officeDocument/2006/relationships/hyperlink" TargetMode="External"></Relationship><Relationship Id="rId6664" Target="mailto:damao@netvigator.com" Type="http://schemas.openxmlformats.org/officeDocument/2006/relationships/hyperlink" TargetMode="External"></Relationship><Relationship Id="rId6665" Target="http://www.dealsonic.com" Type="http://schemas.openxmlformats.org/officeDocument/2006/relationships/hyperlink" TargetMode="External"></Relationship><Relationship Id="rId6666" Target="javascript:;" Type="http://schemas.openxmlformats.org/officeDocument/2006/relationships/hyperlink" TargetMode="External"></Relationship><Relationship Id="rId6667" Target="mailto:tia@global.co" Type="http://schemas.openxmlformats.org/officeDocument/2006/relationships/hyperlink" TargetMode="External"></Relationship><Relationship Id="rId6668" Target="mailto:info@silcom.hu" Type="http://schemas.openxmlformats.org/officeDocument/2006/relationships/hyperlink" TargetMode="External"></Relationship><Relationship Id="rId6669" Target="http://www.multimaya.com.au" Type="http://schemas.openxmlformats.org/officeDocument/2006/relationships/hyperlink" TargetMode="External"></Relationship><Relationship Id="rId6670" Target="javascript:;" Type="http://schemas.openxmlformats.org/officeDocument/2006/relationships/hyperlink" TargetMode="External"></Relationship><Relationship Id="rId6671" Target="mailto:frankihui@integrate.com.hk" Type="http://schemas.openxmlformats.org/officeDocument/2006/relationships/hyperlink" TargetMode="External"></Relationship><Relationship Id="rId6672" Target="javascript:;" Type="http://schemas.openxmlformats.org/officeDocument/2006/relationships/hyperlink" TargetMode="External"></Relationship><Relationship Id="rId6673" Target="http://IMP.DE" Type="http://schemas.openxmlformats.org/officeDocument/2006/relationships/hyperlink" TargetMode="External"></Relationship><Relationship Id="rId6674" Target="javascript:;" Type="http://schemas.openxmlformats.org/officeDocument/2006/relationships/hyperlink" TargetMode="External"></Relationship><Relationship Id="rId6675" Target="javascript:;" Type="http://schemas.openxmlformats.org/officeDocument/2006/relationships/hyperlink" TargetMode="External"></Relationship><Relationship Id="rId6676" Target="mailto:rodenstock@rodenstock.nl" Type="http://schemas.openxmlformats.org/officeDocument/2006/relationships/hyperlink" TargetMode="External"></Relationship><Relationship Id="rId6677" Target="mailto:johnzhu@ameritech.net" Type="http://schemas.openxmlformats.org/officeDocument/2006/relationships/hyperlink" TargetMode="External"></Relationship><Relationship Id="rId6678" Target="mailto:sales@fireworksaustralia.com.au" Type="http://schemas.openxmlformats.org/officeDocument/2006/relationships/hyperlink" TargetMode="External"></Relationship><Relationship Id="rId6679" Target="javascript:;" Type="http://schemas.openxmlformats.org/officeDocument/2006/relationships/hyperlink" TargetMode="External"></Relationship><Relationship Id="rId6680" Target="javascript:;" Type="http://schemas.openxmlformats.org/officeDocument/2006/relationships/hyperlink" TargetMode="External"></Relationship><Relationship Id="rId6681" Target="javascript:;" Type="http://schemas.openxmlformats.org/officeDocument/2006/relationships/hyperlink" TargetMode="External"></Relationship><Relationship Id="rId6682" Target="mailto:rusty@bgsiflorida.com" Type="http://schemas.openxmlformats.org/officeDocument/2006/relationships/hyperlink" TargetMode="External"></Relationship><Relationship Id="rId6683" Target="javascript:;" Type="http://schemas.openxmlformats.org/officeDocument/2006/relationships/hyperlink" TargetMode="External"></Relationship><Relationship Id="rId6684" Target="mailto:william.zhou@memo.ikea.com" Type="http://schemas.openxmlformats.org/officeDocument/2006/relationships/hyperlink" TargetMode="External"></Relationship><Relationship Id="rId6685" Target="javascript:;" Type="http://schemas.openxmlformats.org/officeDocument/2006/relationships/hyperlink" TargetMode="External"></Relationship><Relationship Id="rId6686" Target="http://www.asiaep.com" Type="http://schemas.openxmlformats.org/officeDocument/2006/relationships/hyperlink" TargetMode="External"></Relationship><Relationship Id="rId6687" Target="http://www.paragonabroad.com" Type="http://schemas.openxmlformats.org/officeDocument/2006/relationships/hyperlink" TargetMode="External"></Relationship><Relationship Id="rId6688" Target="http://www.sahkotaso.fi" Type="http://schemas.openxmlformats.org/officeDocument/2006/relationships/hyperlink" TargetMode="External"></Relationship><Relationship Id="rId6689" Target="http://www.rpintl.com" Type="http://schemas.openxmlformats.org/officeDocument/2006/relationships/hyperlink" TargetMode="External"></Relationship><Relationship Id="rId6690" Target="http://www.onetelhk.net" Type="http://schemas.openxmlformats.org/officeDocument/2006/relationships/hyperlink" TargetMode="External"></Relationship><Relationship Id="rId6691" Target="http://www.airtiger.com" Type="http://schemas.openxmlformats.org/officeDocument/2006/relationships/hyperlink" TargetMode="External"></Relationship><Relationship Id="rId6692" Target="javascript:;" Type="http://schemas.openxmlformats.org/officeDocument/2006/relationships/hyperlink" TargetMode="External"></Relationship><Relationship Id="rId6693" Target="http://www.ashdene.com.au" Type="http://schemas.openxmlformats.org/officeDocument/2006/relationships/hyperlink" TargetMode="External"></Relationship><Relationship Id="rId6694" Target="javascript:;" Type="http://schemas.openxmlformats.org/officeDocument/2006/relationships/hyperlink" TargetMode="External"></Relationship><Relationship Id="rId6695" Target="javascript:;" Type="http://schemas.openxmlformats.org/officeDocument/2006/relationships/hyperlink" TargetMode="External"></Relationship><Relationship Id="rId6696" Target="mailto:bill@spillanes.co.nz" Type="http://schemas.openxmlformats.org/officeDocument/2006/relationships/hyperlink" TargetMode="External"></Relationship><Relationship Id="rId6697" Target="http://www.telesat.com.co" Type="http://schemas.openxmlformats.org/officeDocument/2006/relationships/hyperlink" TargetMode="External"></Relationship><Relationship Id="rId6698" Target="http://www.pkl.co.in" Type="http://schemas.openxmlformats.org/officeDocument/2006/relationships/hyperlink" TargetMode="External"></Relationship><Relationship Id="rId6699" Target="mailto:maison.milhau@wanadoo.fr" Type="http://schemas.openxmlformats.org/officeDocument/2006/relationships/hyperlink" TargetMode="External"></Relationship><Relationship Id="rId6700" Target="javascript:;" Type="http://schemas.openxmlformats.org/officeDocument/2006/relationships/hyperlink" TargetMode="External"></Relationship><Relationship Id="rId6701" Target="mailto:wmaness@richmontdirect.com" Type="http://schemas.openxmlformats.org/officeDocument/2006/relationships/hyperlink" TargetMode="External"></Relationship><Relationship Id="rId6702" Target="javascript:;" Type="http://schemas.openxmlformats.org/officeDocument/2006/relationships/hyperlink" TargetMode="External"></Relationship><Relationship Id="rId6703" Target="mailto:bashirof@yahoo.com" Type="http://schemas.openxmlformats.org/officeDocument/2006/relationships/hyperlink" TargetMode="External"></Relationship><Relationship Id="rId6704" Target="mailto:mail@ropax.se" Type="http://schemas.openxmlformats.org/officeDocument/2006/relationships/hyperlink" TargetMode="External"></Relationship><Relationship Id="rId6705" Target="http://www.henning.ca" Type="http://schemas.openxmlformats.org/officeDocument/2006/relationships/hyperlink" TargetMode="External"></Relationship><Relationship Id="rId6706" Target="mailto:betras@betras.com" Type="http://schemas.openxmlformats.org/officeDocument/2006/relationships/hyperlink" TargetMode="External"></Relationship><Relationship Id="rId6707" Target="http://www.baumgarten-group.com" Type="http://schemas.openxmlformats.org/officeDocument/2006/relationships/hyperlink" TargetMode="External"></Relationship><Relationship Id="rId6708" Target="mailto:yasu@planet-inter.co" Type="http://schemas.openxmlformats.org/officeDocument/2006/relationships/hyperlink" TargetMode="External"></Relationship><Relationship Id="rId6709" Target="mailto:rbt138@cbn.net.id" Type="http://schemas.openxmlformats.org/officeDocument/2006/relationships/hyperlink" TargetMode="External"></Relationship><Relationship Id="rId6710" Target="mailto:blade999@earthlink.net" Type="http://schemas.openxmlformats.org/officeDocument/2006/relationships/hyperlink" TargetMode="External"></Relationship><Relationship Id="rId6711" Target="mailto:chereault@sentoo.sn" Type="http://schemas.openxmlformats.org/officeDocument/2006/relationships/hyperlink" TargetMode="External"></Relationship><Relationship Id="rId6712" Target="http://www.hometech-industries.com.hk" Type="http://schemas.openxmlformats.org/officeDocument/2006/relationships/hyperlink" TargetMode="External"></Relationship><Relationship Id="rId6713" Target="mailto:knuerr.info@knuerr.com" Type="http://schemas.openxmlformats.org/officeDocument/2006/relationships/hyperlink" TargetMode="External"></Relationship><Relationship Id="rId6714" Target="javascript:;" Type="http://schemas.openxmlformats.org/officeDocument/2006/relationships/hyperlink" TargetMode="External"></Relationship><Relationship Id="rId6715" Target="javascript:;" Type="http://schemas.openxmlformats.org/officeDocument/2006/relationships/hyperlink" TargetMode="External"></Relationship><Relationship Id="rId6716" Target="javascript:;" Type="http://schemas.openxmlformats.org/officeDocument/2006/relationships/hyperlink" TargetMode="External"></Relationship><Relationship Id="rId6717" Target="javascript:;" Type="http://schemas.openxmlformats.org/officeDocument/2006/relationships/hyperlink" TargetMode="External"></Relationship><Relationship Id="rId6718" Target="mailto:aglangroup@link.net" Type="http://schemas.openxmlformats.org/officeDocument/2006/relationships/hyperlink" TargetMode="External"></Relationship><Relationship Id="rId6719" Target="mailto:suzuki-h@plaza.sony.co" Type="http://schemas.openxmlformats.org/officeDocument/2006/relationships/hyperlink" TargetMode="External"></Relationship><Relationship Id="rId6720" Target="http://www.reelcn.com" Type="http://schemas.openxmlformats.org/officeDocument/2006/relationships/hyperlink" TargetMode="External"></Relationship><Relationship Id="rId6721" Target="javascript:;" Type="http://schemas.openxmlformats.org/officeDocument/2006/relationships/hyperlink" TargetMode="External"></Relationship><Relationship Id="rId6722" Target="javascript:;" Type="http://schemas.openxmlformats.org/officeDocument/2006/relationships/hyperlink" TargetMode="External"></Relationship><Relationship Id="rId6723" Target="http://www.parknshop.com" Type="http://schemas.openxmlformats.org/officeDocument/2006/relationships/hyperlink" TargetMode="External"></Relationship><Relationship Id="rId6724" Target="mailto:sales@belcor.com" Type="http://schemas.openxmlformats.org/officeDocument/2006/relationships/hyperlink" TargetMode="External"></Relationship><Relationship Id="rId6725" Target="javascript:;" Type="http://schemas.openxmlformats.org/officeDocument/2006/relationships/hyperlink" TargetMode="External"></Relationship><Relationship Id="rId6726" Target="mailto:amefa@amefa.co.uk" Type="http://schemas.openxmlformats.org/officeDocument/2006/relationships/hyperlink" TargetMode="External"></Relationship><Relationship Id="rId6727" Target="javascript:;" Type="http://schemas.openxmlformats.org/officeDocument/2006/relationships/hyperlink" TargetMode="External"></Relationship><Relationship Id="rId6728" Target="http://www.crestviewcollection.com" Type="http://schemas.openxmlformats.org/officeDocument/2006/relationships/hyperlink" TargetMode="External"></Relationship><Relationship Id="rId6729" Target="javascript:;" Type="http://schemas.openxmlformats.org/officeDocument/2006/relationships/hyperlink" TargetMode="External"></Relationship><Relationship Id="rId6730" Target="javascript:;" Type="http://schemas.openxmlformats.org/officeDocument/2006/relationships/hyperlink" TargetMode="External"></Relationship><Relationship Id="rId6731" Target="mailto:maison.milhau@wanadoo.fr" Type="http://schemas.openxmlformats.org/officeDocument/2006/relationships/hyperlink" TargetMode="External"></Relationship><Relationship Id="rId6732" Target="javascript:;" Type="http://schemas.openxmlformats.org/officeDocument/2006/relationships/hyperlink" TargetMode="External"></Relationship><Relationship Id="rId6733" Target="javascript:;" Type="http://schemas.openxmlformats.org/officeDocument/2006/relationships/hyperlink" TargetMode="External"></Relationship><Relationship Id="rId6734" Target="http://www.geesa.nl" Type="http://schemas.openxmlformats.org/officeDocument/2006/relationships/hyperlink" TargetMode="External"></Relationship><Relationship Id="rId6735" Target="http://www.rptinternational.com.hk" Type="http://schemas.openxmlformats.org/officeDocument/2006/relationships/hyperlink" TargetMode="External"></Relationship><Relationship Id="rId6736" Target="mailto:rilly8@hotmail.com" Type="http://schemas.openxmlformats.org/officeDocument/2006/relationships/hyperlink" TargetMode="External"></Relationship><Relationship Id="rId6737" Target="javascript:;" Type="http://schemas.openxmlformats.org/officeDocument/2006/relationships/hyperlink" TargetMode="External"></Relationship><Relationship Id="rId6738" Target="mailto:rodenstock@rodenstock.nl" Type="http://schemas.openxmlformats.org/officeDocument/2006/relationships/hyperlink" TargetMode="External"></Relationship><Relationship Id="rId6739" Target="mailto:ali333@psh.paknet.com.pk" Type="http://schemas.openxmlformats.org/officeDocument/2006/relationships/hyperlink" TargetMode="External"></Relationship><Relationship Id="rId6740" Target="javascript:;" Type="http://schemas.openxmlformats.org/officeDocument/2006/relationships/hyperlink" TargetMode="External"></Relationship><Relationship Id="rId6741" Target="http://www.maroline.com" Type="http://schemas.openxmlformats.org/officeDocument/2006/relationships/hyperlink" TargetMode="External"></Relationship><Relationship Id="rId6742" Target="http://www.clifflau.com" Type="http://schemas.openxmlformats.org/officeDocument/2006/relationships/hyperlink" TargetMode="External"></Relationship><Relationship Id="rId6743" Target="http://www.atriina.com" Type="http://schemas.openxmlformats.org/officeDocument/2006/relationships/hyperlink" TargetMode="External"></Relationship><Relationship Id="rId6744" Target="javascript:;" Type="http://schemas.openxmlformats.org/officeDocument/2006/relationships/hyperlink" TargetMode="External"></Relationship><Relationship Id="rId6745" Target="mailto:hmontgomery@fireco.com" Type="http://schemas.openxmlformats.org/officeDocument/2006/relationships/hyperlink" TargetMode="External"></Relationship><Relationship Id="rId6746" Target="http://www.nobelsysco.com" Type="http://schemas.openxmlformats.org/officeDocument/2006/relationships/hyperlink" TargetMode="External"></Relationship><Relationship Id="rId6747" Target="javascript:;" Type="http://schemas.openxmlformats.org/officeDocument/2006/relationships/hyperlink" TargetMode="External"></Relationship><Relationship Id="rId6748" Target="javascript:;" Type="http://schemas.openxmlformats.org/officeDocument/2006/relationships/hyperlink" TargetMode="External"></Relationship><Relationship Id="rId6749" Target="http://www.gjr.paknet.com.pk" Type="http://schemas.openxmlformats.org/officeDocument/2006/relationships/hyperlink" TargetMode="External"></Relationship><Relationship Id="rId6750" Target="javascript:;" Type="http://schemas.openxmlformats.org/officeDocument/2006/relationships/hyperlink" TargetMode="External"></Relationship><Relationship Id="rId6751" Target="javascript:;" Type="http://schemas.openxmlformats.org/officeDocument/2006/relationships/hyperlink" TargetMode="External"></Relationship><Relationship Id="rId6752" Target="javascript:;" Type="http://schemas.openxmlformats.org/officeDocument/2006/relationships/hyperlink" TargetMode="External"></Relationship><Relationship Id="rId6753" Target="javascript:;" Type="http://schemas.openxmlformats.org/officeDocument/2006/relationships/hyperlink" TargetMode="External"></Relationship><Relationship Id="rId6754" Target="http://www.bejoken.se" Type="http://schemas.openxmlformats.org/officeDocument/2006/relationships/hyperlink" TargetMode="External"></Relationship><Relationship Id="rId6755" Target="mailto:info@pcs.com.sg" Type="http://schemas.openxmlformats.org/officeDocument/2006/relationships/hyperlink" TargetMode="External"></Relationship><Relationship Id="rId6756" Target="javascript:;" Type="http://schemas.openxmlformats.org/officeDocument/2006/relationships/hyperlink" TargetMode="External"></Relationship><Relationship Id="rId6757" Target="javascript:;" Type="http://schemas.openxmlformats.org/officeDocument/2006/relationships/hyperlink" TargetMode="External"></Relationship><Relationship Id="rId6758" Target="http://www.moretonhire.com.au" Type="http://schemas.openxmlformats.org/officeDocument/2006/relationships/hyperlink" TargetMode="External"></Relationship><Relationship Id="rId6759" Target="javascript:;" Type="http://schemas.openxmlformats.org/officeDocument/2006/relationships/hyperlink" TargetMode="External"></Relationship><Relationship Id="rId6760" Target="http://www.oiler.co.jp" Type="http://schemas.openxmlformats.org/officeDocument/2006/relationships/hyperlink" TargetMode="External"></Relationship><Relationship Id="rId6761" Target="http://www.adrianobandeira.pt" Type="http://schemas.openxmlformats.org/officeDocument/2006/relationships/hyperlink" TargetMode="External"></Relationship><Relationship Id="rId6762" Target="javascript:;" Type="http://schemas.openxmlformats.org/officeDocument/2006/relationships/hyperlink" TargetMode="External"></Relationship><Relationship Id="rId6763" Target="mailto:sussanah@nylexpackaging.com.au" Type="http://schemas.openxmlformats.org/officeDocument/2006/relationships/hyperlink" TargetMode="External"></Relationship><Relationship Id="rId6764" Target="http://www.gti.biz.com.hk" Type="http://schemas.openxmlformats.org/officeDocument/2006/relationships/hyperlink" TargetMode="External"></Relationship><Relationship Id="rId6765" Target="http://www.babeejardin.com" Type="http://schemas.openxmlformats.org/officeDocument/2006/relationships/hyperlink" TargetMode="External"></Relationship><Relationship Id="rId6766" Target="javascript:;" Type="http://schemas.openxmlformats.org/officeDocument/2006/relationships/hyperlink" TargetMode="External"></Relationship><Relationship Id="rId6767" Target="javascript:;" Type="http://schemas.openxmlformats.org/officeDocument/2006/relationships/hyperlink" TargetMode="External"></Relationship><Relationship Id="rId6768" Target="mailto:cousinsandpartners@yahoo.com" Type="http://schemas.openxmlformats.org/officeDocument/2006/relationships/hyperlink" TargetMode="External"></Relationship><Relationship Id="rId6769" Target="http://www.alts-net.co.jp" Type="http://schemas.openxmlformats.org/officeDocument/2006/relationships/hyperlink" TargetMode="External"></Relationship><Relationship Id="rId6770" Target="mailto:benny.favel@skynet.be" Type="http://schemas.openxmlformats.org/officeDocument/2006/relationships/hyperlink" TargetMode="External"></Relationship><Relationship Id="rId6771" Target="mailto:almokhlefgroup@hotmail.com" Type="http://schemas.openxmlformats.org/officeDocument/2006/relationships/hyperlink" TargetMode="External"></Relationship><Relationship Id="rId6772" Target="mailto:josanhkg@hotmail.com" Type="http://schemas.openxmlformats.org/officeDocument/2006/relationships/hyperlink" TargetMode="External"></Relationship><Relationship Id="rId6773" Target="javascript:;" Type="http://schemas.openxmlformats.org/officeDocument/2006/relationships/hyperlink" TargetMode="External"></Relationship><Relationship Id="rId6774" Target="mailto:joechan@chinesedumpling.com" Type="http://schemas.openxmlformats.org/officeDocument/2006/relationships/hyperlink" TargetMode="External"></Relationship><Relationship Id="rId6775" Target="javascript:;" Type="http://schemas.openxmlformats.org/officeDocument/2006/relationships/hyperlink" TargetMode="External"></Relationship><Relationship Id="rId6776" Target="mailto:svex@cyberway.com.sg" Type="http://schemas.openxmlformats.org/officeDocument/2006/relationships/hyperlink" TargetMode="External"></Relationship><Relationship Id="rId6777" Target="http://www.samuelgroves.co.uk" Type="http://schemas.openxmlformats.org/officeDocument/2006/relationships/hyperlink" TargetMode="External"></Relationship><Relationship Id="rId6778" Target="mailto:ng@happyviews.com" Type="http://schemas.openxmlformats.org/officeDocument/2006/relationships/hyperlink" TargetMode="External"></Relationship><Relationship Id="rId6779" Target="http://www.houseofknives.co.nz" Type="http://schemas.openxmlformats.org/officeDocument/2006/relationships/hyperlink" TargetMode="External"></Relationship><Relationship Id="rId6780" Target="mailto:bms.int@it.dk" Type="http://schemas.openxmlformats.org/officeDocument/2006/relationships/hyperlink" TargetMode="External"></Relationship><Relationship Id="rId6781" Target="mailto:porcelain@astel.kz" Type="http://schemas.openxmlformats.org/officeDocument/2006/relationships/hyperlink" TargetMode="External"></Relationship><Relationship Id="rId6782" Target="javascript:;" Type="http://schemas.openxmlformats.org/officeDocument/2006/relationships/hyperlink" TargetMode="External"></Relationship><Relationship Id="rId6783" Target="http://www.chinawindow.biz.com.hk" Type="http://schemas.openxmlformats.org/officeDocument/2006/relationships/hyperlink" TargetMode="External"></Relationship><Relationship Id="rId6784" Target="javascript:;" Type="http://schemas.openxmlformats.org/officeDocument/2006/relationships/hyperlink" TargetMode="External"></Relationship><Relationship Id="rId6785" Target="javascript:;" Type="http://schemas.openxmlformats.org/officeDocument/2006/relationships/hyperlink" TargetMode="External"></Relationship><Relationship Id="rId6786" Target="http://www.evergreenpropagators.com" Type="http://schemas.openxmlformats.org/officeDocument/2006/relationships/hyperlink" TargetMode="External"></Relationship><Relationship Id="rId6787" Target="javascript:;" Type="http://schemas.openxmlformats.org/officeDocument/2006/relationships/hyperlink" TargetMode="External"></Relationship><Relationship Id="rId6788" Target="http://www.idtrade.com" Type="http://schemas.openxmlformats.org/officeDocument/2006/relationships/hyperlink" TargetMode="External"></Relationship><Relationship Id="rId6789" Target="javascript:;" Type="http://schemas.openxmlformats.org/officeDocument/2006/relationships/hyperlink" TargetMode="External"></Relationship><Relationship Id="rId6790" Target="javascript:;" Type="http://schemas.openxmlformats.org/officeDocument/2006/relationships/hyperlink" TargetMode="External"></Relationship><Relationship Id="rId6791" Target="javascript:;" Type="http://schemas.openxmlformats.org/officeDocument/2006/relationships/hyperlink" TargetMode="External"></Relationship><Relationship Id="rId6792" Target="javascript:;" Type="http://schemas.openxmlformats.org/officeDocument/2006/relationships/hyperlink" TargetMode="External"></Relationship><Relationship Id="rId6793" Target="http://www.agdasia.com" Type="http://schemas.openxmlformats.org/officeDocument/2006/relationships/hyperlink" TargetMode="External"></Relationship><Relationship Id="rId6794" Target="mailto:svetta@inter.net" Type="http://schemas.openxmlformats.org/officeDocument/2006/relationships/hyperlink" TargetMode="External"></Relationship><Relationship Id="rId6795" Target="mailto:shelly@foxruncraftsmen.com" Type="http://schemas.openxmlformats.org/officeDocument/2006/relationships/hyperlink" TargetMode="External"></Relationship><Relationship Id="rId6796" Target="http://www.origin.dp.ua" Type="http://schemas.openxmlformats.org/officeDocument/2006/relationships/hyperlink" TargetMode="External"></Relationship><Relationship Id="rId6797" Target="http://www.byco.com.br" Type="http://schemas.openxmlformats.org/officeDocument/2006/relationships/hyperlink" TargetMode="External"></Relationship><Relationship Id="rId6798" Target="http://www.elte.com" Type="http://schemas.openxmlformats.org/officeDocument/2006/relationships/hyperlink" TargetMode="External"></Relationship><Relationship Id="rId6799" Target="mailto:stefan.velthaus@emsa.de" Type="http://schemas.openxmlformats.org/officeDocument/2006/relationships/hyperlink" TargetMode="External"></Relationship><Relationship Id="rId6800" Target="javascript:;" Type="http://schemas.openxmlformats.org/officeDocument/2006/relationships/hyperlink" TargetMode="External"></Relationship><Relationship Id="rId6801" Target="javascript:;" Type="http://schemas.openxmlformats.org/officeDocument/2006/relationships/hyperlink" TargetMode="External"></Relationship><Relationship Id="rId6802" Target="mailto:info@cherubini.it" Type="http://schemas.openxmlformats.org/officeDocument/2006/relationships/hyperlink" TargetMode="External"></Relationship><Relationship Id="rId6803" Target="http://www.alphainternational.com.hk" Type="http://schemas.openxmlformats.org/officeDocument/2006/relationships/hyperlink" TargetMode="External"></Relationship><Relationship Id="rId6804" Target="http://www.catering.co.uk" Type="http://schemas.openxmlformats.org/officeDocument/2006/relationships/hyperlink" TargetMode="External"></Relationship><Relationship Id="rId6805" Target="javascript:;" Type="http://schemas.openxmlformats.org/officeDocument/2006/relationships/hyperlink" TargetMode="External"></Relationship><Relationship Id="rId6806" Target="mailto:info@anbel.be" Type="http://schemas.openxmlformats.org/officeDocument/2006/relationships/hyperlink" TargetMode="External"></Relationship><Relationship Id="rId6807" Target="http://www.plazareg.com" Type="http://schemas.openxmlformats.org/officeDocument/2006/relationships/hyperlink" TargetMode="External"></Relationship><Relationship Id="rId6808" Target="mailto:paritex.eus@wanadoo.fr" Type="http://schemas.openxmlformats.org/officeDocument/2006/relationships/hyperlink" TargetMode="External"></Relationship><Relationship Id="rId6809" Target="javascript:;" Type="http://schemas.openxmlformats.org/officeDocument/2006/relationships/hyperlink" TargetMode="External"></Relationship><Relationship Id="rId6810" Target="mailto:cindyc@repcmi.com" Type="http://schemas.openxmlformats.org/officeDocument/2006/relationships/hyperlink" TargetMode="External"></Relationship><Relationship Id="rId6811" Target="javascript:;" Type="http://schemas.openxmlformats.org/officeDocument/2006/relationships/hyperlink" TargetMode="External"></Relationship><Relationship Id="rId6812" Target="mailto:bmtmci@westnet.com.au" Type="http://schemas.openxmlformats.org/officeDocument/2006/relationships/hyperlink" TargetMode="External"></Relationship><Relationship Id="rId6813" Target="http://www.itw-belgium.com" Type="http://schemas.openxmlformats.org/officeDocument/2006/relationships/hyperlink" TargetMode="External"></Relationship><Relationship Id="rId6814" Target="http://www.bullerfixture.com" Type="http://schemas.openxmlformats.org/officeDocument/2006/relationships/hyperlink" TargetMode="External"></Relationship><Relationship Id="rId6815" Target="mailto:fbc@fynsbinderi.dk" Type="http://schemas.openxmlformats.org/officeDocument/2006/relationships/hyperlink" TargetMode="External"></Relationship><Relationship Id="rId6816" Target="http://www.silver.ocn.ne.jp" Type="http://schemas.openxmlformats.org/officeDocument/2006/relationships/hyperlink" TargetMode="External"></Relationship><Relationship Id="rId6817" Target="javascript:;" Type="http://schemas.openxmlformats.org/officeDocument/2006/relationships/hyperlink" TargetMode="External"></Relationship><Relationship Id="rId6818" Target="mailto:jaffari@intnet.mu" Type="http://schemas.openxmlformats.org/officeDocument/2006/relationships/hyperlink" TargetMode="External"></Relationship><Relationship Id="rId6819" Target="http://www.bellari.net" Type="http://schemas.openxmlformats.org/officeDocument/2006/relationships/hyperlink" TargetMode="External"></Relationship><Relationship Id="rId6820" Target="javascript:;" Type="http://schemas.openxmlformats.org/officeDocument/2006/relationships/hyperlink" TargetMode="External"></Relationship><Relationship Id="rId6821" Target="mailto:myynti@solotop.fi" Type="http://schemas.openxmlformats.org/officeDocument/2006/relationships/hyperlink" TargetMode="External"></Relationship><Relationship Id="rId6822" Target="javascript:;" Type="http://schemas.openxmlformats.org/officeDocument/2006/relationships/hyperlink" TargetMode="External"></Relationship><Relationship Id="rId6823" Target="http://www.ccagroup.co.uk" Type="http://schemas.openxmlformats.org/officeDocument/2006/relationships/hyperlink" TargetMode="External"></Relationship><Relationship Id="rId6824" Target="mailto:gsource@pacific.net.ph" Type="http://schemas.openxmlformats.org/officeDocument/2006/relationships/hyperlink" TargetMode="External"></Relationship><Relationship Id="rId6825" Target="http://www.infonie.be" Type="http://schemas.openxmlformats.org/officeDocument/2006/relationships/hyperlink" TargetMode="External"></Relationship><Relationship Id="rId6826" Target="mailto:alwellrich@hotmail.com" Type="http://schemas.openxmlformats.org/officeDocument/2006/relationships/hyperlink" TargetMode="External"></Relationship><Relationship Id="rId6827" Target="http://www.ambouw.nl" Type="http://schemas.openxmlformats.org/officeDocument/2006/relationships/hyperlink" TargetMode="External"></Relationship><Relationship Id="rId6828" Target="http://www.klaassen.nl" Type="http://schemas.openxmlformats.org/officeDocument/2006/relationships/hyperlink" TargetMode="External"></Relationship><Relationship Id="rId6829" Target="javascript:;" Type="http://schemas.openxmlformats.org/officeDocument/2006/relationships/hyperlink" TargetMode="External"></Relationship><Relationship Id="rId6830" Target="mailto:csc@osram.co.uk" Type="http://schemas.openxmlformats.org/officeDocument/2006/relationships/hyperlink" TargetMode="External"></Relationship><Relationship Id="rId6831" Target="mailto:sales@dorsetaluminium.com" Type="http://schemas.openxmlformats.org/officeDocument/2006/relationships/hyperlink" TargetMode="External"></Relationship><Relationship Id="rId6832" Target="mailto:continental@vsnl.com" Type="http://schemas.openxmlformats.org/officeDocument/2006/relationships/hyperlink" TargetMode="External"></Relationship><Relationship Id="rId6833" Target="javascript:;" Type="http://schemas.openxmlformats.org/officeDocument/2006/relationships/hyperlink" TargetMode="External"></Relationship><Relationship Id="rId6834" Target="mailto:anne@onion.no" Type="http://schemas.openxmlformats.org/officeDocument/2006/relationships/hyperlink" TargetMode="External"></Relationship><Relationship Id="rId6835" Target="mailto:tj@jkclub.com.hk" Type="http://schemas.openxmlformats.org/officeDocument/2006/relationships/hyperlink" TargetMode="External"></Relationship><Relationship Id="rId6836" Target="javascript:;" Type="http://schemas.openxmlformats.org/officeDocument/2006/relationships/hyperlink" TargetMode="External"></Relationship><Relationship Id="rId6837" Target="http://www.jasco.com.tw" Type="http://schemas.openxmlformats.org/officeDocument/2006/relationships/hyperlink" TargetMode="External"></Relationship><Relationship Id="rId6838" Target="mailto:mutasimo@hotmail.com" Type="http://schemas.openxmlformats.org/officeDocument/2006/relationships/hyperlink" TargetMode="External"></Relationship><Relationship Id="rId6839" Target="javascript:;" Type="http://schemas.openxmlformats.org/officeDocument/2006/relationships/hyperlink" TargetMode="External"></Relationship><Relationship Id="rId6840" Target="javascript:;" Type="http://schemas.openxmlformats.org/officeDocument/2006/relationships/hyperlink" TargetMode="External"></Relationship><Relationship Id="rId6841" Target="http://www.rcc.com" Type="http://schemas.openxmlformats.org/officeDocument/2006/relationships/hyperlink" TargetMode="External"></Relationship><Relationship Id="rId6842" Target="mailto:mcpjkt@indosat.net.id" Type="http://schemas.openxmlformats.org/officeDocument/2006/relationships/hyperlink" TargetMode="External"></Relationship><Relationship Id="rId6843" Target="http://www.dahamexpo.com" Type="http://schemas.openxmlformats.org/officeDocument/2006/relationships/hyperlink" TargetMode="External"></Relationship><Relationship Id="rId6844" Target="javascript:;" Type="http://schemas.openxmlformats.org/officeDocument/2006/relationships/hyperlink" TargetMode="External"></Relationship><Relationship Id="rId6845" Target="javascript:;" Type="http://schemas.openxmlformats.org/officeDocument/2006/relationships/hyperlink" TargetMode="External"></Relationship><Relationship Id="rId6846" Target="mailto:info@gunneboindustries.com" Type="http://schemas.openxmlformats.org/officeDocument/2006/relationships/hyperlink" TargetMode="External"></Relationship><Relationship Id="rId6847" Target="mailto:lila0205@kotis.net" Type="http://schemas.openxmlformats.org/officeDocument/2006/relationships/hyperlink" TargetMode="External"></Relationship><Relationship Id="rId6848" Target="http://www.greatchinaproducts.com" Type="http://schemas.openxmlformats.org/officeDocument/2006/relationships/hyperlink" TargetMode="External"></Relationship><Relationship Id="rId6849" Target="mailto:alantan_123@yahoo.com" Type="http://schemas.openxmlformats.org/officeDocument/2006/relationships/hyperlink" TargetMode="External"></Relationship><Relationship Id="rId6850" Target="http://www.optushome.com.au" Type="http://schemas.openxmlformats.org/officeDocument/2006/relationships/hyperlink" TargetMode="External"></Relationship><Relationship Id="rId6851" Target="http://www.ets-korzilius.fr" Type="http://schemas.openxmlformats.org/officeDocument/2006/relationships/hyperlink" TargetMode="External"></Relationship><Relationship Id="rId6852" Target="mailto:evermerc@eml.com.hk" Type="http://schemas.openxmlformats.org/officeDocument/2006/relationships/hyperlink" TargetMode="External"></Relationship><Relationship Id="rId6853" Target="javascript:;" Type="http://schemas.openxmlformats.org/officeDocument/2006/relationships/hyperlink" TargetMode="External"></Relationship><Relationship Id="rId6854" Target="http://www.ms10.hi.net.net" Type="http://schemas.openxmlformats.org/officeDocument/2006/relationships/hyperlink" TargetMode="External"></Relationship><Relationship Id="rId6855" Target="http://www.savodt.fi" Type="http://schemas.openxmlformats.org/officeDocument/2006/relationships/hyperlink" TargetMode="External"></Relationship><Relationship Id="rId6856" Target="mailto:info@funmax.com.hk" Type="http://schemas.openxmlformats.org/officeDocument/2006/relationships/hyperlink" TargetMode="External"></Relationship><Relationship Id="rId6857" Target="http://www.happyviews.com" Type="http://schemas.openxmlformats.org/officeDocument/2006/relationships/hyperlink" TargetMode="External"></Relationship><Relationship Id="rId6858" Target="javascript:;" Type="http://schemas.openxmlformats.org/officeDocument/2006/relationships/hyperlink" TargetMode="External"></Relationship><Relationship Id="rId6859" Target="mailto:faisal_444@hotmail.com" Type="http://schemas.openxmlformats.org/officeDocument/2006/relationships/hyperlink" TargetMode="External"></Relationship><Relationship Id="rId6860" Target="mailto:able_china@hotmail.com" Type="http://schemas.openxmlformats.org/officeDocument/2006/relationships/hyperlink" TargetMode="External"></Relationship><Relationship Id="rId6861" Target="javascript:;" Type="http://schemas.openxmlformats.org/officeDocument/2006/relationships/hyperlink" TargetMode="External"></Relationship><Relationship Id="rId6862" Target="http://www.kellomiehet.fi" Type="http://schemas.openxmlformats.org/officeDocument/2006/relationships/hyperlink" TargetMode="External"></Relationship><Relationship Id="rId6863" Target="javascript:;" Type="http://schemas.openxmlformats.org/officeDocument/2006/relationships/hyperlink" TargetMode="External"></Relationship><Relationship Id="rId6864" Target="mailto:elyazid@wanadoo.fr" Type="http://schemas.openxmlformats.org/officeDocument/2006/relationships/hyperlink" TargetMode="External"></Relationship><Relationship Id="rId6865" Target="javascript:;" Type="http://schemas.openxmlformats.org/officeDocument/2006/relationships/hyperlink" TargetMode="External"></Relationship><Relationship Id="rId6866" Target="javascript:;" Type="http://schemas.openxmlformats.org/officeDocument/2006/relationships/hyperlink" TargetMode="External"></Relationship><Relationship Id="rId6867" Target="javascript:;" Type="http://schemas.openxmlformats.org/officeDocument/2006/relationships/hyperlink" TargetMode="External"></Relationship><Relationship Id="rId6868" Target="http://www.gmsnet.com" Type="http://schemas.openxmlformats.org/officeDocument/2006/relationships/hyperlink" TargetMode="External"></Relationship><Relationship Id="rId6869" Target="javascript:;" Type="http://schemas.openxmlformats.org/officeDocument/2006/relationships/hyperlink" TargetMode="External"></Relationship><Relationship Id="rId6870" Target="mailto:alsmaym@hotmail.com" Type="http://schemas.openxmlformats.org/officeDocument/2006/relationships/hyperlink" TargetMode="External"></Relationship><Relationship Id="rId6871" Target="mailto:techhk@netvigator.com" Type="http://schemas.openxmlformats.org/officeDocument/2006/relationships/hyperlink" TargetMode="External"></Relationship><Relationship Id="rId6872" Target="javascript:;" Type="http://schemas.openxmlformats.org/officeDocument/2006/relationships/hyperlink" TargetMode="External"></Relationship><Relationship Id="rId6873" Target="mailto:sfaulkner@bostoninternational.com" Type="http://schemas.openxmlformats.org/officeDocument/2006/relationships/hyperlink" TargetMode="External"></Relationship><Relationship Id="rId6874" Target="javascript:;" Type="http://schemas.openxmlformats.org/officeDocument/2006/relationships/hyperlink" TargetMode="External"></Relationship><Relationship Id="rId6875" Target="mailto:eiderindia@yahoo.com" Type="http://schemas.openxmlformats.org/officeDocument/2006/relationships/hyperlink" TargetMode="External"></Relationship><Relationship Id="rId6876" Target="javascript:;" Type="http://schemas.openxmlformats.org/officeDocument/2006/relationships/hyperlink" TargetMode="External"></Relationship><Relationship Id="rId6877" Target="http://www.workuniformsdirect.com" Type="http://schemas.openxmlformats.org/officeDocument/2006/relationships/hyperlink" TargetMode="External"></Relationship><Relationship Id="rId6878" Target="mailto:morningt@netsgo.com" Type="http://schemas.openxmlformats.org/officeDocument/2006/relationships/hyperlink" TargetMode="External"></Relationship><Relationship Id="rId6879" Target="http://www.nicolai-bv.nl" Type="http://schemas.openxmlformats.org/officeDocument/2006/relationships/hyperlink" TargetMode="External"></Relationship><Relationship Id="rId6880" Target="javascript:;" Type="http://schemas.openxmlformats.org/officeDocument/2006/relationships/hyperlink" TargetMode="External"></Relationship><Relationship Id="rId6881" Target="http://www.hot-shots.com.au" Type="http://schemas.openxmlformats.org/officeDocument/2006/relationships/hyperlink" TargetMode="External"></Relationship><Relationship Id="rId6882" Target="http://www.robertbosch.nl" Type="http://schemas.openxmlformats.org/officeDocument/2006/relationships/hyperlink" TargetMode="External"></Relationship><Relationship Id="rId6883" Target="mailto:dreamworks2@aol.com" Type="http://schemas.openxmlformats.org/officeDocument/2006/relationships/hyperlink" TargetMode="External"></Relationship><Relationship Id="rId6884" Target="http://www.mokki.fi" Type="http://schemas.openxmlformats.org/officeDocument/2006/relationships/hyperlink" TargetMode="External"></Relationship><Relationship Id="rId6885" Target="mailto:darrenphillips@ihug.com.au" Type="http://schemas.openxmlformats.org/officeDocument/2006/relationships/hyperlink" TargetMode="External"></Relationship><Relationship Id="rId6886" Target="mailto:hypark@dahamexpo.com" Type="http://schemas.openxmlformats.org/officeDocument/2006/relationships/hyperlink" TargetMode="External"></Relationship><Relationship Id="rId6887" Target="mailto:jan@ashdene.com.au" Type="http://schemas.openxmlformats.org/officeDocument/2006/relationships/hyperlink" TargetMode="External"></Relationship><Relationship Id="rId6888" Target="javascript:;" Type="http://schemas.openxmlformats.org/officeDocument/2006/relationships/hyperlink" TargetMode="External"></Relationship><Relationship Id="rId6889" Target="mailto:amgeneralltd2000@yahoo.com" Type="http://schemas.openxmlformats.org/officeDocument/2006/relationships/hyperlink" TargetMode="External"></Relationship><Relationship Id="rId6890" Target="javascript:;" Type="http://schemas.openxmlformats.org/officeDocument/2006/relationships/hyperlink" TargetMode="External"></Relationship><Relationship Id="rId6891" Target="http://www.tabaaraktrading.com" Type="http://schemas.openxmlformats.org/officeDocument/2006/relationships/hyperlink" TargetMode="External"></Relationship><Relationship Id="rId6892" Target="http://www.ncr.com" Type="http://schemas.openxmlformats.org/officeDocument/2006/relationships/hyperlink" TargetMode="External"></Relationship><Relationship Id="rId6893" Target="javascript:;" Type="http://schemas.openxmlformats.org/officeDocument/2006/relationships/hyperlink" TargetMode="External"></Relationship><Relationship Id="rId6894" Target="javascript:;" Type="http://schemas.openxmlformats.org/officeDocument/2006/relationships/hyperlink" TargetMode="External"></Relationship><Relationship Id="rId6895" Target="http://www.sojidz.nl" Type="http://schemas.openxmlformats.org/officeDocument/2006/relationships/hyperlink" TargetMode="External"></Relationship><Relationship Id="rId6896" Target="javascript:;" Type="http://schemas.openxmlformats.org/officeDocument/2006/relationships/hyperlink" TargetMode="External"></Relationship><Relationship Id="rId6897" Target="javascript:;" Type="http://schemas.openxmlformats.org/officeDocument/2006/relationships/hyperlink" TargetMode="External"></Relationship><Relationship Id="rId6898" Target="http://www.hjheinz.com" Type="http://schemas.openxmlformats.org/officeDocument/2006/relationships/hyperlink" TargetMode="External"></Relationship><Relationship Id="rId6899" Target="http://www.solar.de" Type="http://schemas.openxmlformats.org/officeDocument/2006/relationships/hyperlink" TargetMode="External"></Relationship><Relationship Id="rId6900" Target="mailto:globalzoneco@yahoo.com" Type="http://schemas.openxmlformats.org/officeDocument/2006/relationships/hyperlink" TargetMode="External"></Relationship><Relationship Id="rId6901" Target="javascript:;" Type="http://schemas.openxmlformats.org/officeDocument/2006/relationships/hyperlink" TargetMode="External"></Relationship><Relationship Id="rId6902" Target="javascript:;" Type="http://schemas.openxmlformats.org/officeDocument/2006/relationships/hyperlink" TargetMode="External"></Relationship><Relationship Id="rId6903" Target="javascript:;" Type="http://schemas.openxmlformats.org/officeDocument/2006/relationships/hyperlink" TargetMode="External"></Relationship><Relationship Id="rId6904" Target="javascript:;" Type="http://schemas.openxmlformats.org/officeDocument/2006/relationships/hyperlink" TargetMode="External"></Relationship><Relationship Id="rId6905" Target="mailto:ankita_jbp@yahoo.com" Type="http://schemas.openxmlformats.org/officeDocument/2006/relationships/hyperlink" TargetMode="External"></Relationship><Relationship Id="rId6906" Target="http://www.silcom.hu" Type="http://schemas.openxmlformats.org/officeDocument/2006/relationships/hyperlink" TargetMode="External"></Relationship><Relationship Id="rId6907" Target="http://www.maxims.com.hk" Type="http://schemas.openxmlformats.org/officeDocument/2006/relationships/hyperlink" TargetMode="External"></Relationship><Relationship Id="rId6908" Target="mailto:chpaper@netvigator.com" Type="http://schemas.openxmlformats.org/officeDocument/2006/relationships/hyperlink" TargetMode="External"></Relationship><Relationship Id="rId6909" Target="javascript:;" Type="http://schemas.openxmlformats.org/officeDocument/2006/relationships/hyperlink" TargetMode="External"></Relationship><Relationship Id="rId6910" Target="javascript:;" Type="http://schemas.openxmlformats.org/officeDocument/2006/relationships/hyperlink" TargetMode="External"></Relationship><Relationship Id="rId6911" Target="http://www.artistickitchendesign.com" Type="http://schemas.openxmlformats.org/officeDocument/2006/relationships/hyperlink" TargetMode="External"></Relationship><Relationship Id="rId6912" Target="mailto:amonrats@homepro.co" Type="http://schemas.openxmlformats.org/officeDocument/2006/relationships/hyperlink" TargetMode="External"></Relationship><Relationship Id="rId6913" Target="mailto:johnson_ab@msn.com" Type="http://schemas.openxmlformats.org/officeDocument/2006/relationships/hyperlink" TargetMode="External"></Relationship><Relationship Id="rId6914" Target="javascript:;" Type="http://schemas.openxmlformats.org/officeDocument/2006/relationships/hyperlink" TargetMode="External"></Relationship><Relationship Id="rId6915" Target="mailto:jwang@tncliving.com" Type="http://schemas.openxmlformats.org/officeDocument/2006/relationships/hyperlink" TargetMode="External"></Relationship><Relationship Id="rId6916" Target="mailto:mary@arisimport.com" Type="http://schemas.openxmlformats.org/officeDocument/2006/relationships/hyperlink" TargetMode="External"></Relationship><Relationship Id="rId6917" Target="javascript:;" Type="http://schemas.openxmlformats.org/officeDocument/2006/relationships/hyperlink" TargetMode="External"></Relationship><Relationship Id="rId6918" Target="javascript:;" Type="http://schemas.openxmlformats.org/officeDocument/2006/relationships/hyperlink" TargetMode="External"></Relationship><Relationship Id="rId6919" Target="http://www.takoussis.gr" Type="http://schemas.openxmlformats.org/officeDocument/2006/relationships/hyperlink" TargetMode="External"></Relationship><Relationship Id="rId6920" Target="javascript:;" Type="http://schemas.openxmlformats.org/officeDocument/2006/relationships/hyperlink" TargetMode="External"></Relationship><Relationship Id="rId6921" Target="javascript:;" Type="http://schemas.openxmlformats.org/officeDocument/2006/relationships/hyperlink" TargetMode="External"></Relationship><Relationship Id="rId6922" Target="javascript:;" Type="http://schemas.openxmlformats.org/officeDocument/2006/relationships/hyperlink" TargetMode="External"></Relationship><Relationship Id="rId6923" Target="javascript:;" Type="http://schemas.openxmlformats.org/officeDocument/2006/relationships/hyperlink" TargetMode="External"></Relationship><Relationship Id="rId6924" Target="javascript:;" Type="http://schemas.openxmlformats.org/officeDocument/2006/relationships/hyperlink" TargetMode="External"></Relationship><Relationship Id="rId6925" Target="javascript:;" Type="http://schemas.openxmlformats.org/officeDocument/2006/relationships/hyperlink" TargetMode="External"></Relationship><Relationship Id="rId6926" Target="http://www.saeyhomeandgarden.com" Type="http://schemas.openxmlformats.org/officeDocument/2006/relationships/hyperlink" TargetMode="External"></Relationship><Relationship Id="rId6927" Target="javascript:;" Type="http://schemas.openxmlformats.org/officeDocument/2006/relationships/hyperlink" TargetMode="External"></Relationship><Relationship Id="rId6928" Target="http://www.rice-christ.com" Type="http://schemas.openxmlformats.org/officeDocument/2006/relationships/hyperlink" TargetMode="External"></Relationship><Relationship Id="rId6929" Target="javascript:;" Type="http://schemas.openxmlformats.org/officeDocument/2006/relationships/hyperlink" TargetMode="External"></Relationship><Relationship Id="rId6930" Target="http://www.assudamal.com" Type="http://schemas.openxmlformats.org/officeDocument/2006/relationships/hyperlink" TargetMode="External"></Relationship><Relationship Id="rId6931" Target="http://www.hghculinix.nl" Type="http://schemas.openxmlformats.org/officeDocument/2006/relationships/hyperlink" TargetMode="External"></Relationship><Relationship Id="rId6932" Target="javascript:;" Type="http://schemas.openxmlformats.org/officeDocument/2006/relationships/hyperlink" TargetMode="External"></Relationship><Relationship Id="rId6933" Target="http://www.trembath.com.au" Type="http://schemas.openxmlformats.org/officeDocument/2006/relationships/hyperlink" TargetMode="External"></Relationship><Relationship Id="rId6934" Target="mailto:rosen@swedthings.se" Type="http://schemas.openxmlformats.org/officeDocument/2006/relationships/hyperlink" TargetMode="External"></Relationship><Relationship Id="rId6935" Target="javascript:;" Type="http://schemas.openxmlformats.org/officeDocument/2006/relationships/hyperlink" TargetMode="External"></Relationship><Relationship Id="rId6936" Target="mailto:lrapt@sltnet.lk" Type="http://schemas.openxmlformats.org/officeDocument/2006/relationships/hyperlink" TargetMode="External"></Relationship><Relationship Id="rId6937" Target="http://www.ballarini.it" Type="http://schemas.openxmlformats.org/officeDocument/2006/relationships/hyperlink" TargetMode="External"></Relationship><Relationship Id="rId6938" Target="http://www.thewind.co.jp" Type="http://schemas.openxmlformats.org/officeDocument/2006/relationships/hyperlink" TargetMode="External"></Relationship><Relationship Id="rId6939" Target="javascript:;" Type="http://schemas.openxmlformats.org/officeDocument/2006/relationships/hyperlink" TargetMode="External"></Relationship><Relationship Id="rId6940" Target="javascript:;" Type="http://schemas.openxmlformats.org/officeDocument/2006/relationships/hyperlink" TargetMode="External"></Relationship><Relationship Id="rId6941" Target="javascript:;" Type="http://schemas.openxmlformats.org/officeDocument/2006/relationships/hyperlink" TargetMode="External"></Relationship><Relationship Id="rId6942" Target="javascript:;" Type="http://schemas.openxmlformats.org/officeDocument/2006/relationships/hyperlink" TargetMode="External"></Relationship><Relationship Id="rId6943" Target="mailto:notten@freedom.com.au" Type="http://schemas.openxmlformats.org/officeDocument/2006/relationships/hyperlink" TargetMode="External"></Relationship><Relationship Id="rId6944" Target="javascript:;" Type="http://schemas.openxmlformats.org/officeDocument/2006/relationships/hyperlink" TargetMode="External"></Relationship><Relationship Id="rId6945" Target="http://www.msv.co.uk" Type="http://schemas.openxmlformats.org/officeDocument/2006/relationships/hyperlink" TargetMode="External"></Relationship><Relationship Id="rId6946" Target="http://www.ameritech.com" Type="http://schemas.openxmlformats.org/officeDocument/2006/relationships/hyperlink" TargetMode="External"></Relationship><Relationship Id="rId6947" Target="mailto:info@armyvarer.dk" Type="http://schemas.openxmlformats.org/officeDocument/2006/relationships/hyperlink" TargetMode="External"></Relationship><Relationship Id="rId6948" Target="mailto:henning@shaw.ca" Type="http://schemas.openxmlformats.org/officeDocument/2006/relationships/hyperlink" TargetMode="External"></Relationship><Relationship Id="rId6949" Target="mailto:anth@hcm.fpt.vn" Type="http://schemas.openxmlformats.org/officeDocument/2006/relationships/hyperlink" TargetMode="External"></Relationship><Relationship Id="rId6950" Target="http://www.alphaengineering.co.nz" Type="http://schemas.openxmlformats.org/officeDocument/2006/relationships/hyperlink" TargetMode="External"></Relationship><Relationship Id="rId6951" Target="http://www.zmex.net" Type="http://schemas.openxmlformats.org/officeDocument/2006/relationships/hyperlink" TargetMode="External"></Relationship><Relationship Id="rId6952" Target="javascript:;" Type="http://schemas.openxmlformats.org/officeDocument/2006/relationships/hyperlink" TargetMode="External"></Relationship><Relationship Id="rId6953" Target="javascript:;" Type="http://schemas.openxmlformats.org/officeDocument/2006/relationships/hyperlink" TargetMode="External"></Relationship><Relationship Id="rId6954" Target="javascript:;" Type="http://schemas.openxmlformats.org/officeDocument/2006/relationships/hyperlink" TargetMode="External"></Relationship><Relationship Id="rId6955" Target="javascript:;" Type="http://schemas.openxmlformats.org/officeDocument/2006/relationships/hyperlink" TargetMode="External"></Relationship><Relationship Id="rId6956" Target="http://www.nordiska.co.jp" Type="http://schemas.openxmlformats.org/officeDocument/2006/relationships/hyperlink" TargetMode="External"></Relationship><Relationship Id="rId6957" Target="mailto:jmurphy@atlaspacltd.com" Type="http://schemas.openxmlformats.org/officeDocument/2006/relationships/hyperlink" TargetMode="External"></Relationship><Relationship Id="rId6958" Target="mailto:marktobey@msn.com" Type="http://schemas.openxmlformats.org/officeDocument/2006/relationships/hyperlink" TargetMode="External"></Relationship><Relationship Id="rId6959" Target="mailto:alq.itrac@.itelgua.com" Type="http://schemas.openxmlformats.org/officeDocument/2006/relationships/hyperlink" TargetMode="External"></Relationship><Relationship Id="rId6960" Target="mailto:hpc@pcee.com" Type="http://schemas.openxmlformats.org/officeDocument/2006/relationships/hyperlink" TargetMode="External"></Relationship><Relationship Id="rId6961" Target="javascript:;" Type="http://schemas.openxmlformats.org/officeDocument/2006/relationships/hyperlink" TargetMode="External"></Relationship><Relationship Id="rId6962" Target="javascript:;" Type="http://schemas.openxmlformats.org/officeDocument/2006/relationships/hyperlink" TargetMode="External"></Relationship><Relationship Id="rId6963" Target="http://www.ferrocentro.com" Type="http://schemas.openxmlformats.org/officeDocument/2006/relationships/hyperlink" TargetMode="External"></Relationship><Relationship Id="rId6964" Target="javascript:;" Type="http://schemas.openxmlformats.org/officeDocument/2006/relationships/hyperlink" TargetMode="External"></Relationship><Relationship Id="rId6965" Target="mailto:velchen@tm.net.my" Type="http://schemas.openxmlformats.org/officeDocument/2006/relationships/hyperlink" TargetMode="External"></Relationship><Relationship Id="rId6966" Target="javascript:;" Type="http://schemas.openxmlformats.org/officeDocument/2006/relationships/hyperlink" TargetMode="External"></Relationship><Relationship Id="rId6967" Target="http://www.shikishima-kk.co.jp" Type="http://schemas.openxmlformats.org/officeDocument/2006/relationships/hyperlink" TargetMode="External"></Relationship><Relationship Id="rId6968" Target="mailto:arthur88@seed.net" Type="http://schemas.openxmlformats.org/officeDocument/2006/relationships/hyperlink" TargetMode="External"></Relationship><Relationship Id="rId6969" Target="javascript:;" Type="http://schemas.openxmlformats.org/officeDocument/2006/relationships/hyperlink" TargetMode="External"></Relationship><Relationship Id="rId6970" Target="mailto:thelma@asiaaccess.net" Type="http://schemas.openxmlformats.org/officeDocument/2006/relationships/hyperlink" TargetMode="External"></Relationship><Relationship Id="rId6971" Target="http://www.butchartgardens.com" Type="http://schemas.openxmlformats.org/officeDocument/2006/relationships/hyperlink" TargetMode="External"></Relationship><Relationship Id="rId6972" Target="http://www.hotri.dk" Type="http://schemas.openxmlformats.org/officeDocument/2006/relationships/hyperlink" TargetMode="External"></Relationship><Relationship Id="rId6973" Target="javascript:;" Type="http://schemas.openxmlformats.org/officeDocument/2006/relationships/hyperlink" TargetMode="External"></Relationship><Relationship Id="rId6974" Target="mailto:nroque@emilehenry.com" Type="http://schemas.openxmlformats.org/officeDocument/2006/relationships/hyperlink" TargetMode="External"></Relationship><Relationship Id="rId6975" Target="http://www.boltonhay.com" Type="http://schemas.openxmlformats.org/officeDocument/2006/relationships/hyperlink" TargetMode="External"></Relationship><Relationship Id="rId6976" Target="mailto:artistwong@aol.com" Type="http://schemas.openxmlformats.org/officeDocument/2006/relationships/hyperlink" TargetMode="External"></Relationship><Relationship Id="rId6977" Target="javascript:;" Type="http://schemas.openxmlformats.org/officeDocument/2006/relationships/hyperlink" TargetMode="External"></Relationship><Relationship Id="rId6978" Target="javascript:;" Type="http://schemas.openxmlformats.org/officeDocument/2006/relationships/hyperlink" TargetMode="External"></Relationship><Relationship Id="rId6979" Target="javascript:;" Type="http://schemas.openxmlformats.org/officeDocument/2006/relationships/hyperlink" TargetMode="External"></Relationship><Relationship Id="rId6980" Target="http://www.dnet.net.id" Type="http://schemas.openxmlformats.org/officeDocument/2006/relationships/hyperlink" TargetMode="External"></Relationship><Relationship Id="rId6981" Target="mailto:firmapost@kitek.no" Type="http://schemas.openxmlformats.org/officeDocument/2006/relationships/hyperlink" TargetMode="External"></Relationship><Relationship Id="rId6982" Target="javascript:;" Type="http://schemas.openxmlformats.org/officeDocument/2006/relationships/hyperlink" TargetMode="External"></Relationship><Relationship Id="rId6983" Target="javascript:;" Type="http://schemas.openxmlformats.org/officeDocument/2006/relationships/hyperlink" TargetMode="External"></Relationship><Relationship Id="rId6984" Target="javascript:;" Type="http://schemas.openxmlformats.org/officeDocument/2006/relationships/hyperlink" TargetMode="External"></Relationship><Relationship Id="rId6985" Target="javascript:;" Type="http://schemas.openxmlformats.org/officeDocument/2006/relationships/hyperlink" TargetMode="External"></Relationship><Relationship Id="rId6986" Target="mailto:boonco@pacific.net.sg" Type="http://schemas.openxmlformats.org/officeDocument/2006/relationships/hyperlink" TargetMode="External"></Relationship><Relationship Id="rId6987" Target="http://www.mrpaulmoore.com" Type="http://schemas.openxmlformats.org/officeDocument/2006/relationships/hyperlink" TargetMode="External"></Relationship><Relationship Id="rId6988" Target="http://www.cutcraft.com.sg" Type="http://schemas.openxmlformats.org/officeDocument/2006/relationships/hyperlink" TargetMode="External"></Relationship><Relationship Id="rId6989" Target="mailto:dynamic@kabelfoon.nl" Type="http://schemas.openxmlformats.org/officeDocument/2006/relationships/hyperlink" TargetMode="External"></Relationship><Relationship Id="rId6990" Target="javascript:;" Type="http://schemas.openxmlformats.org/officeDocument/2006/relationships/hyperlink" TargetMode="External"></Relationship><Relationship Id="rId6991" Target="http://www.luckyco.com.tw" Type="http://schemas.openxmlformats.org/officeDocument/2006/relationships/hyperlink" TargetMode="External"></Relationship><Relationship Id="rId6992" Target="mailto:dafi@bosch.com" Type="http://schemas.openxmlformats.org/officeDocument/2006/relationships/hyperlink" TargetMode="External"></Relationship><Relationship Id="rId6993" Target="javascript:;" Type="http://schemas.openxmlformats.org/officeDocument/2006/relationships/hyperlink" TargetMode="External"></Relationship><Relationship Id="rId6994" Target="javascript:;" Type="http://schemas.openxmlformats.org/officeDocument/2006/relationships/hyperlink" TargetMode="External"></Relationship><Relationship Id="rId6995" Target="http://www.yo-ko.co.jp" Type="http://schemas.openxmlformats.org/officeDocument/2006/relationships/hyperlink" TargetMode="External"></Relationship><Relationship Id="rId6996" Target="mailto:junwise@tinyworld.co.uk" Type="http://schemas.openxmlformats.org/officeDocument/2006/relationships/hyperlink" TargetMode="External"></Relationship><Relationship Id="rId6997" Target="javascript:;" Type="http://schemas.openxmlformats.org/officeDocument/2006/relationships/hyperlink" TargetMode="External"></Relationship><Relationship Id="rId6998" Target="mailto:info@rayesimports.com" Type="http://schemas.openxmlformats.org/officeDocument/2006/relationships/hyperlink" TargetMode="External"></Relationship><Relationship Id="rId6999" Target="javascript:;" Type="http://schemas.openxmlformats.org/officeDocument/2006/relationships/hyperlink" TargetMode="External"></Relationship><Relationship Id="rId7000" Target="javascript:;" Type="http://schemas.openxmlformats.org/officeDocument/2006/relationships/hyperlink" TargetMode="External"></Relationship><Relationship Id="rId7001" Target="http://www.corkinternational.co.uk" Type="http://schemas.openxmlformats.org/officeDocument/2006/relationships/hyperlink" TargetMode="External"></Relationship><Relationship Id="rId7002" Target="http://www.chlimited.com" Type="http://schemas.openxmlformats.org/officeDocument/2006/relationships/hyperlink" TargetMode="External"></Relationship><Relationship Id="rId7003" Target="javascript:;" Type="http://schemas.openxmlformats.org/officeDocument/2006/relationships/hyperlink" TargetMode="External"></Relationship><Relationship Id="rId7004" Target="javascript:;" Type="http://schemas.openxmlformats.org/officeDocument/2006/relationships/hyperlink" TargetMode="External"></Relationship><Relationship Id="rId7005" Target="mailto:jodat@cyber.net.pk" Type="http://schemas.openxmlformats.org/officeDocument/2006/relationships/hyperlink" TargetMode="External"></Relationship><Relationship Id="rId7006" Target="javascript:;" Type="http://schemas.openxmlformats.org/officeDocument/2006/relationships/hyperlink" TargetMode="External"></Relationship><Relationship Id="rId7007" Target="http://www.digitize.com.au" Type="http://schemas.openxmlformats.org/officeDocument/2006/relationships/hyperlink" TargetMode="External"></Relationship><Relationship Id="rId7008" Target="http://www.hela.com" Type="http://schemas.openxmlformats.org/officeDocument/2006/relationships/hyperlink" TargetMode="External"></Relationship><Relationship Id="rId7009" Target="http://www.jac-international.jp" Type="http://schemas.openxmlformats.org/officeDocument/2006/relationships/hyperlink" TargetMode="External"></Relationship><Relationship Id="rId7010" Target="javascript:;" Type="http://schemas.openxmlformats.org/officeDocument/2006/relationships/hyperlink" TargetMode="External"></Relationship><Relationship Id="rId7011" Target="mailto:sales@onbeckltd.co.uk" Type="http://schemas.openxmlformats.org/officeDocument/2006/relationships/hyperlink" TargetMode="External"></Relationship><Relationship Id="rId7012" Target="javascript:;" Type="http://schemas.openxmlformats.org/officeDocument/2006/relationships/hyperlink" TargetMode="External"></Relationship><Relationship Id="rId7013" Target="javascript:;" Type="http://schemas.openxmlformats.org/officeDocument/2006/relationships/hyperlink" TargetMode="External"></Relationship><Relationship Id="rId7014" Target="javascript:;" Type="http://schemas.openxmlformats.org/officeDocument/2006/relationships/hyperlink" TargetMode="External"></Relationship><Relationship Id="rId7015" Target="javascript:;" Type="http://schemas.openxmlformats.org/officeDocument/2006/relationships/hyperlink" TargetMode="External"></Relationship><Relationship Id="rId7016" Target="http://CH.DE" Type="http://schemas.openxmlformats.org/officeDocument/2006/relationships/hyperlink" TargetMode="External"></Relationship><Relationship Id="rId7017" Target="mailto:munir791@hotmail.com" Type="http://schemas.openxmlformats.org/officeDocument/2006/relationships/hyperlink" TargetMode="External"></Relationship><Relationship Id="rId7018" Target="mailto:gsmaster@grandstar2001.biz.com.hk" Type="http://schemas.openxmlformats.org/officeDocument/2006/relationships/hyperlink" TargetMode="External"></Relationship><Relationship Id="rId7019" Target="http://www.prestigeappliances.com.au" Type="http://schemas.openxmlformats.org/officeDocument/2006/relationships/hyperlink" TargetMode="External"></Relationship><Relationship Id="rId7020" Target="javascript:;" Type="http://schemas.openxmlformats.org/officeDocument/2006/relationships/hyperlink" TargetMode="External"></Relationship><Relationship Id="rId7021" Target="javascript:;" Type="http://schemas.openxmlformats.org/officeDocument/2006/relationships/hyperlink" TargetMode="External"></Relationship><Relationship Id="rId7022" Target="javascript:;" Type="http://schemas.openxmlformats.org/officeDocument/2006/relationships/hyperlink" TargetMode="External"></Relationship><Relationship Id="rId7023" Target="mailto:cabina@cortland.dk" Type="http://schemas.openxmlformats.org/officeDocument/2006/relationships/hyperlink" TargetMode="External"></Relationship><Relationship Id="rId7024" Target="mailto:tia@global.co" Type="http://schemas.openxmlformats.org/officeDocument/2006/relationships/hyperlink" TargetMode="External"></Relationship><Relationship Id="rId7025" Target="javascript:;" Type="http://schemas.openxmlformats.org/officeDocument/2006/relationships/hyperlink" TargetMode="External"></Relationship><Relationship Id="rId7026" Target="http://www.sakamotoya.co.jp" Type="http://schemas.openxmlformats.org/officeDocument/2006/relationships/hyperlink" TargetMode="External"></Relationship><Relationship Id="rId7027" Target="javascript:;" Type="http://schemas.openxmlformats.org/officeDocument/2006/relationships/hyperlink" TargetMode="External"></Relationship><Relationship Id="rId7028" Target="mailto:carolt@sharich.com" Type="http://schemas.openxmlformats.org/officeDocument/2006/relationships/hyperlink" TargetMode="External"></Relationship><Relationship Id="rId7029" Target="javascript:;" Type="http://schemas.openxmlformats.org/officeDocument/2006/relationships/hyperlink" TargetMode="External"></Relationship><Relationship Id="rId7030" Target="mailto:decatointl@hotmail.com" Type="http://schemas.openxmlformats.org/officeDocument/2006/relationships/hyperlink" TargetMode="External"></Relationship><Relationship Id="rId7031" Target="javascript:;" Type="http://schemas.openxmlformats.org/officeDocument/2006/relationships/hyperlink" TargetMode="External"></Relationship><Relationship Id="rId7032" Target="javascript:;" Type="http://schemas.openxmlformats.org/officeDocument/2006/relationships/hyperlink" TargetMode="External"></Relationship><Relationship Id="rId7033" Target="javascript:;" Type="http://schemas.openxmlformats.org/officeDocument/2006/relationships/hyperlink" TargetMode="External"></Relationship><Relationship Id="rId7034" Target="javascript:;" Type="http://schemas.openxmlformats.org/officeDocument/2006/relationships/hyperlink" TargetMode="External"></Relationship><Relationship Id="rId7035" Target="mailto:info@armyvarer.dk" Type="http://schemas.openxmlformats.org/officeDocument/2006/relationships/hyperlink" TargetMode="External"></Relationship><Relationship Id="rId7036" Target="javascript:;" Type="http://schemas.openxmlformats.org/officeDocument/2006/relationships/hyperlink" TargetMode="External"></Relationship><Relationship Id="rId7037" Target="mailto:yao.j@mellon.com" Type="http://schemas.openxmlformats.org/officeDocument/2006/relationships/hyperlink" TargetMode="External"></Relationship><Relationship Id="rId7038" Target="javascript:;" Type="http://schemas.openxmlformats.org/officeDocument/2006/relationships/hyperlink" TargetMode="External"></Relationship><Relationship Id="rId7039" Target="http://www.redworks.com.au" Type="http://schemas.openxmlformats.org/officeDocument/2006/relationships/hyperlink" TargetMode="External"></Relationship><Relationship Id="rId7040" Target="mailto:machinise@serannl.com" Type="http://schemas.openxmlformats.org/officeDocument/2006/relationships/hyperlink" TargetMode="External"></Relationship><Relationship Id="rId7041" Target="mailto:arbai@hotmail.com" Type="http://schemas.openxmlformats.org/officeDocument/2006/relationships/hyperlink" TargetMode="External"></Relationship><Relationship Id="rId7042" Target="http://www.ebigchina.com" Type="http://schemas.openxmlformats.org/officeDocument/2006/relationships/hyperlink" TargetMode="External"></Relationship><Relationship Id="rId7043" Target="javascript:;" Type="http://schemas.openxmlformats.org/officeDocument/2006/relationships/hyperlink" TargetMode="External"></Relationship><Relationship Id="rId7044" Target="http://www.kcpenn.com.hk" Type="http://schemas.openxmlformats.org/officeDocument/2006/relationships/hyperlink" TargetMode="External"></Relationship><Relationship Id="rId7045" Target="mailto:ghvillalon@yahoo.com" Type="http://schemas.openxmlformats.org/officeDocument/2006/relationships/hyperlink" TargetMode="External"></Relationship><Relationship Id="rId7046" Target="mailto:jshen@anglohwi.com" Type="http://schemas.openxmlformats.org/officeDocument/2006/relationships/hyperlink" TargetMode="External"></Relationship><Relationship Id="rId7047" Target="mailto:salam@salamorfevres.com" Type="http://schemas.openxmlformats.org/officeDocument/2006/relationships/hyperlink" TargetMode="External"></Relationship><Relationship Id="rId7048" Target="mailto:ddukat@tampabay.rr.com" Type="http://schemas.openxmlformats.org/officeDocument/2006/relationships/hyperlink" TargetMode="External"></Relationship><Relationship Id="rId7049" Target="http://www.imstools.com" Type="http://schemas.openxmlformats.org/officeDocument/2006/relationships/hyperlink" TargetMode="External"></Relationship><Relationship Id="rId7050" Target="javascript:;" Type="http://schemas.openxmlformats.org/officeDocument/2006/relationships/hyperlink" TargetMode="External"></Relationship><Relationship Id="rId7051" Target="javascript:;" Type="http://schemas.openxmlformats.org/officeDocument/2006/relationships/hyperlink" TargetMode="External"></Relationship><Relationship Id="rId7052" Target="http://www.bj.dk" Type="http://schemas.openxmlformats.org/officeDocument/2006/relationships/hyperlink" TargetMode="External"></Relationship><Relationship Id="rId7053" Target="javascript:;" Type="http://schemas.openxmlformats.org/officeDocument/2006/relationships/hyperlink" TargetMode="External"></Relationship><Relationship Id="rId7054" Target="mailto:anant_delhi@hotmail.com" Type="http://schemas.openxmlformats.org/officeDocument/2006/relationships/hyperlink" TargetMode="External"></Relationship><Relationship Id="rId7055" Target="mailto:rl@h.ittrading.com" Type="http://schemas.openxmlformats.org/officeDocument/2006/relationships/hyperlink" TargetMode="External"></Relationship><Relationship Id="rId7056" Target="javascript:;" Type="http://schemas.openxmlformats.org/officeDocument/2006/relationships/hyperlink" TargetMode="External"></Relationship><Relationship Id="rId7057" Target="mailto:cooljug@bigpond.net.au" Type="http://schemas.openxmlformats.org/officeDocument/2006/relationships/hyperlink" TargetMode="External"></Relationship><Relationship Id="rId7058" Target="mailto:al_shirouq@yahoo.com" Type="http://schemas.openxmlformats.org/officeDocument/2006/relationships/hyperlink" TargetMode="External"></Relationship><Relationship Id="rId7059" Target="mailto:fossil@net4india.com" Type="http://schemas.openxmlformats.org/officeDocument/2006/relationships/hyperlink" TargetMode="External"></Relationship><Relationship Id="rId7060" Target="javascript:;" Type="http://schemas.openxmlformats.org/officeDocument/2006/relationships/hyperlink" TargetMode="External"></Relationship><Relationship Id="rId7061" Target="http://www.primacash.xyz" Type="http://schemas.openxmlformats.org/officeDocument/2006/relationships/hyperlink" TargetMode="External"></Relationship><Relationship Id="rId7062" Target="mailto:msw@vsnl.com" Type="http://schemas.openxmlformats.org/officeDocument/2006/relationships/hyperlink" TargetMode="External"></Relationship><Relationship Id="rId7063" Target="http://www.rajaset.fi" Type="http://schemas.openxmlformats.org/officeDocument/2006/relationships/hyperlink" TargetMode="External"></Relationship><Relationship Id="rId7064" Target="javascript:;" Type="http://schemas.openxmlformats.org/officeDocument/2006/relationships/hyperlink" TargetMode="External"></Relationship><Relationship Id="rId7065" Target="http://www.lewintec.com" Type="http://schemas.openxmlformats.org/officeDocument/2006/relationships/hyperlink" TargetMode="External"></Relationship><Relationship Id="rId7066" Target="http://www.mail1.stofanet.dk" Type="http://schemas.openxmlformats.org/officeDocument/2006/relationships/hyperlink" TargetMode="External"></Relationship><Relationship Id="rId7067" Target="http://www.atgc.co.jp" Type="http://schemas.openxmlformats.org/officeDocument/2006/relationships/hyperlink" TargetMode="External"></Relationship><Relationship Id="rId7068" Target="mailto:csara@rainydayclay.com" Type="http://schemas.openxmlformats.org/officeDocument/2006/relationships/hyperlink" TargetMode="External"></Relationship><Relationship Id="rId7069" Target="mailto:alrashidrm@mail2world.com" Type="http://schemas.openxmlformats.org/officeDocument/2006/relationships/hyperlink" TargetMode="External"></Relationship><Relationship Id="rId7070" Target="mailto:bbv@butonia-group.com" Type="http://schemas.openxmlformats.org/officeDocument/2006/relationships/hyperlink" TargetMode="External"></Relationship><Relationship Id="rId7071" Target="mailto:equipements.hoteliers@beh.com" Type="http://schemas.openxmlformats.org/officeDocument/2006/relationships/hyperlink" TargetMode="External"></Relationship><Relationship Id="rId7072" Target="mailto:eric@unoglass.com" Type="http://schemas.openxmlformats.org/officeDocument/2006/relationships/hyperlink" TargetMode="External"></Relationship><Relationship Id="rId7073" Target="javascript:;" Type="http://schemas.openxmlformats.org/officeDocument/2006/relationships/hyperlink" TargetMode="External"></Relationship><Relationship Id="rId7074" Target="mailto:rilly8@hotmail.com" Type="http://schemas.openxmlformats.org/officeDocument/2006/relationships/hyperlink" TargetMode="External"></Relationship><Relationship Id="rId7075" Target="javascript:;" Type="http://schemas.openxmlformats.org/officeDocument/2006/relationships/hyperlink" TargetMode="External"></Relationship><Relationship Id="rId7076" Target="javascript:;" Type="http://schemas.openxmlformats.org/officeDocument/2006/relationships/hyperlink" TargetMode="External"></Relationship><Relationship Id="rId7077" Target="javascript:;" Type="http://schemas.openxmlformats.org/officeDocument/2006/relationships/hyperlink" TargetMode="External"></Relationship><Relationship Id="rId7078" Target="javascript:;" Type="http://schemas.openxmlformats.org/officeDocument/2006/relationships/hyperlink" TargetMode="External"></Relationship><Relationship Id="rId7079" Target="mailto:michael@creativecane.com" Type="http://schemas.openxmlformats.org/officeDocument/2006/relationships/hyperlink" TargetMode="External"></Relationship><Relationship Id="rId7080" Target="http://www.innovationscorp.in" Type="http://schemas.openxmlformats.org/officeDocument/2006/relationships/hyperlink" TargetMode="External"></Relationship><Relationship Id="rId7081" Target="http://www.arabigroup.com" Type="http://schemas.openxmlformats.org/officeDocument/2006/relationships/hyperlink" TargetMode="External"></Relationship><Relationship Id="rId7082" Target="javascript:;" Type="http://schemas.openxmlformats.org/officeDocument/2006/relationships/hyperlink" TargetMode="External"></Relationship><Relationship Id="rId7083" Target="mailto:evayin@reelcn.com" Type="http://schemas.openxmlformats.org/officeDocument/2006/relationships/hyperlink" TargetMode="External"></Relationship><Relationship Id="rId7084" Target="javascript:;" Type="http://schemas.openxmlformats.org/officeDocument/2006/relationships/hyperlink" TargetMode="External"></Relationship><Relationship Id="rId7085" Target="javascript:;" Type="http://schemas.openxmlformats.org/officeDocument/2006/relationships/hyperlink" TargetMode="External"></Relationship><Relationship Id="rId7086" Target="mailto:biosystem@a-teleport.com" Type="http://schemas.openxmlformats.org/officeDocument/2006/relationships/hyperlink" TargetMode="External"></Relationship><Relationship Id="rId7087" Target="mailto:smartcook888@hotmail.com" Type="http://schemas.openxmlformats.org/officeDocument/2006/relationships/hyperlink" TargetMode="External"></Relationship><Relationship Id="rId7088" Target="mailto:ijaz@biinternational.co.uk" Type="http://schemas.openxmlformats.org/officeDocument/2006/relationships/hyperlink" TargetMode="External"></Relationship><Relationship Id="rId7089" Target="mailto:anistyre@aol.com" Type="http://schemas.openxmlformats.org/officeDocument/2006/relationships/hyperlink" TargetMode="External"></Relationship><Relationship Id="rId7090" Target="mailto:info@g-vision.com.hk" Type="http://schemas.openxmlformats.org/officeDocument/2006/relationships/hyperlink" TargetMode="External"></Relationship><Relationship Id="rId7091" Target="mailto:karel@popnet.it" Type="http://schemas.openxmlformats.org/officeDocument/2006/relationships/hyperlink" TargetMode="External"></Relationship><Relationship Id="rId7092" Target="mailto:buchat@vsnl.com" Type="http://schemas.openxmlformats.org/officeDocument/2006/relationships/hyperlink" TargetMode="External"></Relationship><Relationship Id="rId7093" Target="mailto:bernd.glief@hagebau.de" Type="http://schemas.openxmlformats.org/officeDocument/2006/relationships/hyperlink" TargetMode="External"></Relationship><Relationship Id="rId7094" Target="javascript:;" Type="http://schemas.openxmlformats.org/officeDocument/2006/relationships/hyperlink" TargetMode="External"></Relationship><Relationship Id="rId7095" Target="mailto:aromateknik@aromateknik.dk" Type="http://schemas.openxmlformats.org/officeDocument/2006/relationships/hyperlink" TargetMode="External"></Relationship><Relationship Id="rId7096" Target="http://www.handktex.com" Type="http://schemas.openxmlformats.org/officeDocument/2006/relationships/hyperlink" TargetMode="External"></Relationship><Relationship Id="rId7097" Target="http://www.hardex.se" Type="http://schemas.openxmlformats.org/officeDocument/2006/relationships/hyperlink" TargetMode="External"></Relationship><Relationship Id="rId7098" Target="javascript:;" Type="http://schemas.openxmlformats.org/officeDocument/2006/relationships/hyperlink" TargetMode="External"></Relationship><Relationship Id="rId7099" Target="mailto:shimada@nordiska.co" Type="http://schemas.openxmlformats.org/officeDocument/2006/relationships/hyperlink" TargetMode="External"></Relationship><Relationship Id="rId7100" Target="mailto:corbellaa@itochu.it" Type="http://schemas.openxmlformats.org/officeDocument/2006/relationships/hyperlink" TargetMode="External"></Relationship><Relationship Id="rId7101" Target="mailto:inter.pro@msa.hinet.net" Type="http://schemas.openxmlformats.org/officeDocument/2006/relationships/hyperlink" TargetMode="External"></Relationship><Relationship Id="rId7102" Target="mailto:dk9corp@ms75.hinet.net" Type="http://schemas.openxmlformats.org/officeDocument/2006/relationships/hyperlink" TargetMode="External"></Relationship><Relationship Id="rId7103" Target="http://www.richman.com.hk" Type="http://schemas.openxmlformats.org/officeDocument/2006/relationships/hyperlink" TargetMode="External"></Relationship><Relationship Id="rId7104" Target="javascript:;" Type="http://schemas.openxmlformats.org/officeDocument/2006/relationships/hyperlink" TargetMode="External"></Relationship><Relationship Id="rId7105" Target="javascript:;" Type="http://schemas.openxmlformats.org/officeDocument/2006/relationships/hyperlink" TargetMode="External"></Relationship><Relationship Id="rId7106" Target="javascript:;" Type="http://schemas.openxmlformats.org/officeDocument/2006/relationships/hyperlink" TargetMode="External"></Relationship><Relationship Id="rId7107" Target="javascript:;" Type="http://schemas.openxmlformats.org/officeDocument/2006/relationships/hyperlink" TargetMode="External"></Relationship><Relationship Id="rId7108" Target="javascript:;" Type="http://schemas.openxmlformats.org/officeDocument/2006/relationships/hyperlink" TargetMode="External"></Relationship><Relationship Id="rId7109" Target="mailto:bahrain_foundry@yahoo.com" Type="http://schemas.openxmlformats.org/officeDocument/2006/relationships/hyperlink" TargetMode="External"></Relationship><Relationship Id="rId7110" Target="javascript:;" Type="http://schemas.openxmlformats.org/officeDocument/2006/relationships/hyperlink" TargetMode="External"></Relationship><Relationship Id="rId7111" Target="mailto:247920903@qq.com" Type="http://schemas.openxmlformats.org/officeDocument/2006/relationships/hyperlink" TargetMode="External"></Relationship><Relationship Id="rId7112" Target="javascript:;" Type="http://schemas.openxmlformats.org/officeDocument/2006/relationships/hyperlink" TargetMode="External"></Relationship><Relationship Id="rId7113" Target="http://www.norpro.com" Type="http://schemas.openxmlformats.org/officeDocument/2006/relationships/hyperlink" TargetMode="External"></Relationship><Relationship Id="rId7114" Target="javascript:;" Type="http://schemas.openxmlformats.org/officeDocument/2006/relationships/hyperlink" TargetMode="External"></Relationship><Relationship Id="rId7115" Target="javascript:;" Type="http://schemas.openxmlformats.org/officeDocument/2006/relationships/hyperlink" TargetMode="External"></Relationship><Relationship Id="rId7116" Target="http://www.ap.irco.com" Type="http://schemas.openxmlformats.org/officeDocument/2006/relationships/hyperlink" TargetMode="External"></Relationship><Relationship Id="rId7117" Target="http://www.discounts.com" Type="http://schemas.openxmlformats.org/officeDocument/2006/relationships/hyperlink" TargetMode="External"></Relationship><Relationship Id="rId7118" Target="javascript:;" Type="http://schemas.openxmlformats.org/officeDocument/2006/relationships/hyperlink" TargetMode="External"></Relationship><Relationship Id="rId7119" Target="mailto:fancypop@unitel.co" Type="http://schemas.openxmlformats.org/officeDocument/2006/relationships/hyperlink" TargetMode="External"></Relationship><Relationship Id="rId7120" Target="mailto:kpping@hotmail.com" Type="http://schemas.openxmlformats.org/officeDocument/2006/relationships/hyperlink" TargetMode="External"></Relationship><Relationship Id="rId7121" Target="mailto:artpac@hknet.com" Type="http://schemas.openxmlformats.org/officeDocument/2006/relationships/hyperlink" TargetMode="External"></Relationship><Relationship Id="rId7122" Target="http://www.butorasz.hu" Type="http://schemas.openxmlformats.org/officeDocument/2006/relationships/hyperlink" TargetMode="External"></Relationship><Relationship Id="rId7123" Target="http://www.edithabitat.com" Type="http://schemas.openxmlformats.org/officeDocument/2006/relationships/hyperlink" TargetMode="External"></Relationship><Relationship Id="rId7124" Target="http://www.norshel.com" Type="http://schemas.openxmlformats.org/officeDocument/2006/relationships/hyperlink" TargetMode="External"></Relationship><Relationship Id="rId7125" Target="http://www.getam.it" Type="http://schemas.openxmlformats.org/officeDocument/2006/relationships/hyperlink" TargetMode="External"></Relationship><Relationship Id="rId7126" Target="mailto:thorn.light@thornlighting.co.nz" Type="http://schemas.openxmlformats.org/officeDocument/2006/relationships/hyperlink" TargetMode="External"></Relationship><Relationship Id="rId7127" Target="javascript:;" Type="http://schemas.openxmlformats.org/officeDocument/2006/relationships/hyperlink" TargetMode="External"></Relationship><Relationship Id="rId7128" Target="javascript:;" Type="http://schemas.openxmlformats.org/officeDocument/2006/relationships/hyperlink" TargetMode="External"></Relationship><Relationship Id="rId7129" Target="mailto:qual.ity@.netpci.com" Type="http://schemas.openxmlformats.org/officeDocument/2006/relationships/hyperlink" TargetMode="External"></Relationship><Relationship Id="rId7130" Target="http://www.cwtl.com.hk" Type="http://schemas.openxmlformats.org/officeDocument/2006/relationships/hyperlink" TargetMode="External"></Relationship><Relationship Id="rId7131" Target="javascript:;" Type="http://schemas.openxmlformats.org/officeDocument/2006/relationships/hyperlink" TargetMode="External"></Relationship><Relationship Id="rId7132" Target="mailto:greatwayco@yahoo.com" Type="http://schemas.openxmlformats.org/officeDocument/2006/relationships/hyperlink" TargetMode="External"></Relationship><Relationship Id="rId7133" Target="javascript:;" Type="http://schemas.openxmlformats.org/officeDocument/2006/relationships/hyperlink" TargetMode="External"></Relationship><Relationship Id="rId7134" Target="http://www.bjsolid.hk" Type="http://schemas.openxmlformats.org/officeDocument/2006/relationships/hyperlink" TargetMode="External"></Relationship><Relationship Id="rId7135" Target="http://www.gordman.com" Type="http://schemas.openxmlformats.org/officeDocument/2006/relationships/hyperlink" TargetMode="External"></Relationship><Relationship Id="rId7136" Target="javascript:;" Type="http://schemas.openxmlformats.org/officeDocument/2006/relationships/hyperlink" TargetMode="External"></Relationship><Relationship Id="rId7137" Target="http://www.compurange.net" Type="http://schemas.openxmlformats.org/officeDocument/2006/relationships/hyperlink" TargetMode="External"></Relationship><Relationship Id="rId7138" Target="javascript:;" Type="http://schemas.openxmlformats.org/officeDocument/2006/relationships/hyperlink" TargetMode="External"></Relationship><Relationship Id="rId7139" Target="mailto:kawata@caetla.biz.com.hk" Type="http://schemas.openxmlformats.org/officeDocument/2006/relationships/hyperlink" TargetMode="External"></Relationship><Relationship Id="rId7140" Target="mailto:microcentertechnologies@yahoo.com" Type="http://schemas.openxmlformats.org/officeDocument/2006/relationships/hyperlink" TargetMode="External"></Relationship><Relationship Id="rId7141" Target="javascript:;" Type="http://schemas.openxmlformats.org/officeDocument/2006/relationships/hyperlink" TargetMode="External"></Relationship><Relationship Id="rId7142" Target="mailto:equipements.hoteliers@beh.com" Type="http://schemas.openxmlformats.org/officeDocument/2006/relationships/hyperlink" TargetMode="External"></Relationship><Relationship Id="rId7143" Target="mailto:alison.lam@alibaba-inc.com" Type="http://schemas.openxmlformats.org/officeDocument/2006/relationships/hyperlink" TargetMode="External"></Relationship><Relationship Id="rId7144" Target="javascript:;" Type="http://schemas.openxmlformats.org/officeDocument/2006/relationships/hyperlink" TargetMode="External"></Relationship><Relationship Id="rId7145" Target="mailto:atrible@gingersbath.com" Type="http://schemas.openxmlformats.org/officeDocument/2006/relationships/hyperlink" TargetMode="External"></Relationship><Relationship Id="rId7146" Target="http://www.chinaexporter.com" Type="http://schemas.openxmlformats.org/officeDocument/2006/relationships/hyperlink" TargetMode="External"></Relationship><Relationship Id="rId7147" Target="http://www.lexingtonlimited.com" Type="http://schemas.openxmlformats.org/officeDocument/2006/relationships/hyperlink" TargetMode="External"></Relationship><Relationship Id="rId7148" Target="javascript:;" Type="http://schemas.openxmlformats.org/officeDocument/2006/relationships/hyperlink" TargetMode="External"></Relationship><Relationship Id="rId7149" Target="http://www.artrdg.com" Type="http://schemas.openxmlformats.org/officeDocument/2006/relationships/hyperlink" TargetMode="External"></Relationship><Relationship Id="rId7150" Target="mailto:admin@andrewsparke.co.uk" Type="http://schemas.openxmlformats.org/officeDocument/2006/relationships/hyperlink" TargetMode="External"></Relationship><Relationship Id="rId7151" Target="http://www.compurange.net" Type="http://schemas.openxmlformats.org/officeDocument/2006/relationships/hyperlink" TargetMode="External"></Relationship><Relationship Id="rId7152" Target="javascript:;" Type="http://schemas.openxmlformats.org/officeDocument/2006/relationships/hyperlink" TargetMode="External"></Relationship><Relationship Id="rId7153" Target="javascript:;" Type="http://schemas.openxmlformats.org/officeDocument/2006/relationships/hyperlink" TargetMode="External"></Relationship><Relationship Id="rId7154" Target="mailto:infotiko@c.pl" Type="http://schemas.openxmlformats.org/officeDocument/2006/relationships/hyperlink" TargetMode="External"></Relationship><Relationship Id="rId7155" Target="mailto:junwise@tinyworld.co.uk" Type="http://schemas.openxmlformats.org/officeDocument/2006/relationships/hyperlink" TargetMode="External"></Relationship><Relationship Id="rId7156" Target="javascript:;" Type="http://schemas.openxmlformats.org/officeDocument/2006/relationships/hyperlink" TargetMode="External"></Relationship><Relationship Id="rId7157" Target="javascript:;" Type="http://schemas.openxmlformats.org/officeDocument/2006/relationships/hyperlink" TargetMode="External"></Relationship><Relationship Id="rId7158" Target="mailto:cdic@pacific.net.sg" Type="http://schemas.openxmlformats.org/officeDocument/2006/relationships/hyperlink" TargetMode="External"></Relationship><Relationship Id="rId7159" Target="javascript:;" Type="http://schemas.openxmlformats.org/officeDocument/2006/relationships/hyperlink" TargetMode="External"></Relationship><Relationship Id="rId7160" Target="javascript:;" Type="http://schemas.openxmlformats.org/officeDocument/2006/relationships/hyperlink" TargetMode="External"></Relationship><Relationship Id="rId7161" Target="mailto:highway8@netvigator.com" Type="http://schemas.openxmlformats.org/officeDocument/2006/relationships/hyperlink" TargetMode="External"></Relationship><Relationship Id="rId7162" Target="http://www.samarasae.gr" Type="http://schemas.openxmlformats.org/officeDocument/2006/relationships/hyperlink" TargetMode="External"></Relationship><Relationship Id="rId7163" Target="http://www.aniketexports.com" Type="http://schemas.openxmlformats.org/officeDocument/2006/relationships/hyperlink" TargetMode="External"></Relationship><Relationship Id="rId7164" Target="javascript:;" Type="http://schemas.openxmlformats.org/officeDocument/2006/relationships/hyperlink" TargetMode="External"></Relationship><Relationship Id="rId7165" Target="mailto:suliaogy@yahoo.com.cn" Type="http://schemas.openxmlformats.org/officeDocument/2006/relationships/hyperlink" TargetMode="External"></Relationship><Relationship Id="rId7166" Target="mailto:mennens@wxs.nl" Type="http://schemas.openxmlformats.org/officeDocument/2006/relationships/hyperlink" TargetMode="External"></Relationship><Relationship Id="rId7167" Target="http://www.roesler.at" Type="http://schemas.openxmlformats.org/officeDocument/2006/relationships/hyperlink" TargetMode="External"></Relationship><Relationship Id="rId7168" Target="http://javascript:;" Type="http://schemas.openxmlformats.org/officeDocument/2006/relationships/hyperlink" TargetMode="External"></Relationship><Relationship Id="rId7169" Target="mailto:makcum@tekom.odessa.ua" Type="http://schemas.openxmlformats.org/officeDocument/2006/relationships/hyperlink" TargetMode="External"></Relationship><Relationship Id="rId7170" Target="mailto:david.ho@bigfoot.com" Type="http://schemas.openxmlformats.org/officeDocument/2006/relationships/hyperlink" TargetMode="External"></Relationship><Relationship Id="rId7171" Target="http://www.bubbasovens.com" Type="http://schemas.openxmlformats.org/officeDocument/2006/relationships/hyperlink" TargetMode="External"></Relationship><Relationship Id="rId7172" Target="mailto:jennytyus@hotmail.com" Type="http://schemas.openxmlformats.org/officeDocument/2006/relationships/hyperlink" TargetMode="External"></Relationship><Relationship Id="rId7173" Target="http://www.brand.com.au" Type="http://schemas.openxmlformats.org/officeDocument/2006/relationships/hyperlink" TargetMode="External"></Relationship><Relationship Id="rId7174" Target="javascript:;" Type="http://schemas.openxmlformats.org/officeDocument/2006/relationships/hyperlink" TargetMode="External"></Relationship><Relationship Id="rId7175" Target="javascript:;" Type="http://schemas.openxmlformats.org/officeDocument/2006/relationships/hyperlink" TargetMode="External"></Relationship><Relationship Id="rId7176" Target="mailto:info@baumgarten-group.com" Type="http://schemas.openxmlformats.org/officeDocument/2006/relationships/hyperlink" TargetMode="External"></Relationship><Relationship Id="rId7177" Target="http://www.zenexonline.com" Type="http://schemas.openxmlformats.org/officeDocument/2006/relationships/hyperlink" TargetMode="External"></Relationship><Relationship Id="rId7178" Target="javascript:;" Type="http://schemas.openxmlformats.org/officeDocument/2006/relationships/hyperlink" TargetMode="External"></Relationship><Relationship Id="rId7179" Target="javascript:;" Type="http://schemas.openxmlformats.org/officeDocument/2006/relationships/hyperlink" TargetMode="External"></Relationship><Relationship Id="rId7180" Target="javascript:;" Type="http://schemas.openxmlformats.org/officeDocument/2006/relationships/hyperlink" TargetMode="External"></Relationship><Relationship Id="rId7181" Target="javascript:;" Type="http://schemas.openxmlformats.org/officeDocument/2006/relationships/hyperlink" TargetMode="External"></Relationship><Relationship Id="rId7182" Target="javascript:;" Type="http://schemas.openxmlformats.org/officeDocument/2006/relationships/hyperlink" TargetMode="External"></Relationship><Relationship Id="rId7183" Target="mailto:sales@therestaurantoutfitter.com" Type="http://schemas.openxmlformats.org/officeDocument/2006/relationships/hyperlink" TargetMode="External"></Relationship><Relationship Id="rId7184" Target="javascript:;" Type="http://schemas.openxmlformats.org/officeDocument/2006/relationships/hyperlink" TargetMode="External"></Relationship><Relationship Id="rId7185" Target="mailto:almustafagmts@yahoo.com" Type="http://schemas.openxmlformats.org/officeDocument/2006/relationships/hyperlink" TargetMode="External"></Relationship><Relationship Id="rId7186" Target="mailto:janevargas@mcmail.cc" Type="http://schemas.openxmlformats.org/officeDocument/2006/relationships/hyperlink" TargetMode="External"></Relationship><Relationship Id="rId7187" Target="javascript:;" Type="http://schemas.openxmlformats.org/officeDocument/2006/relationships/hyperlink" TargetMode="External"></Relationship><Relationship Id="rId7188" Target="javascript:;" Type="http://schemas.openxmlformats.org/officeDocument/2006/relationships/hyperlink" TargetMode="External"></Relationship><Relationship Id="rId7189" Target="http://www.chlimited.com" Type="http://schemas.openxmlformats.org/officeDocument/2006/relationships/hyperlink" TargetMode="External"></Relationship><Relationship Id="rId7190" Target="javascript:;" Type="http://schemas.openxmlformats.org/officeDocument/2006/relationships/hyperlink" TargetMode="External"></Relationship><Relationship Id="rId7191" Target="mailto:doubtlessandreas@hotmail.com" Type="http://schemas.openxmlformats.org/officeDocument/2006/relationships/hyperlink" TargetMode="External"></Relationship><Relationship Id="rId7192" Target="mailto:kcpenn@kcpenn.com.hk" Type="http://schemas.openxmlformats.org/officeDocument/2006/relationships/hyperlink" TargetMode="External"></Relationship><Relationship Id="rId7193" Target="http://www.hellofancypop.com" Type="http://schemas.openxmlformats.org/officeDocument/2006/relationships/hyperlink" TargetMode="External"></Relationship><Relationship Id="rId7194" Target="mailto:almuzammil@yahoo.com" Type="http://schemas.openxmlformats.org/officeDocument/2006/relationships/hyperlink" TargetMode="External"></Relationship><Relationship Id="rId7195" Target="mailto:apayne@flowerfactoryinc.com" Type="http://schemas.openxmlformats.org/officeDocument/2006/relationships/hyperlink" TargetMode="External"></Relationship><Relationship Id="rId7196" Target="javascript:;" Type="http://schemas.openxmlformats.org/officeDocument/2006/relationships/hyperlink" TargetMode="External"></Relationship><Relationship Id="rId7197" Target="mailto:shai@zenexonline.com" Type="http://schemas.openxmlformats.org/officeDocument/2006/relationships/hyperlink" TargetMode="External"></Relationship><Relationship Id="rId7198" Target="http://www.cannockgates.co.uk" Type="http://schemas.openxmlformats.org/officeDocument/2006/relationships/hyperlink" TargetMode="External"></Relationship><Relationship Id="rId7199" Target="javascript:;" Type="http://schemas.openxmlformats.org/officeDocument/2006/relationships/hyperlink" TargetMode="External"></Relationship><Relationship Id="rId7200" Target="mailto:hewi.italia@hewi.it" Type="http://schemas.openxmlformats.org/officeDocument/2006/relationships/hyperlink" TargetMode="External"></Relationship><Relationship Id="rId7201" Target="javascript:;" Type="http://schemas.openxmlformats.org/officeDocument/2006/relationships/hyperlink" TargetMode="External"></Relationship><Relationship Id="rId7202" Target="javascript:;" Type="http://schemas.openxmlformats.org/officeDocument/2006/relationships/hyperlink" TargetMode="External"></Relationship><Relationship Id="rId7203" Target="http://www.onewaysupply.com" Type="http://schemas.openxmlformats.org/officeDocument/2006/relationships/hyperlink" TargetMode="External"></Relationship><Relationship Id="rId7204" Target="mailto:fmoucer@hss.tv" Type="http://schemas.openxmlformats.org/officeDocument/2006/relationships/hyperlink" TargetMode="External"></Relationship><Relationship Id="rId7205" Target="javascript:;" Type="http://schemas.openxmlformats.org/officeDocument/2006/relationships/hyperlink" TargetMode="External"></Relationship><Relationship Id="rId7206" Target="mailto:cjayvent@yahoo.com" Type="http://schemas.openxmlformats.org/officeDocument/2006/relationships/hyperlink" TargetMode="External"></Relationship><Relationship Id="rId7207" Target="mailto:edward@henton.net" Type="http://schemas.openxmlformats.org/officeDocument/2006/relationships/hyperlink" TargetMode="External"></Relationship><Relationship Id="rId7208" Target="http://www.cherubini.it" Type="http://schemas.openxmlformats.org/officeDocument/2006/relationships/hyperlink" TargetMode="External"></Relationship><Relationship Id="rId7209" Target="mailto:jottltd@yahoo.com" Type="http://schemas.openxmlformats.org/officeDocument/2006/relationships/hyperlink" TargetMode="External"></Relationship><Relationship Id="rId7210" Target="mailto:barnhartjay@aol.com" Type="http://schemas.openxmlformats.org/officeDocument/2006/relationships/hyperlink" TargetMode="External"></Relationship><Relationship Id="rId7211" Target="javascript:;" Type="http://schemas.openxmlformats.org/officeDocument/2006/relationships/hyperlink" TargetMode="External"></Relationship><Relationship Id="rId7212" Target="http://www.aimcorp.com.tw" Type="http://schemas.openxmlformats.org/officeDocument/2006/relationships/hyperlink" TargetMode="External"></Relationship><Relationship Id="rId7213" Target="http://www.swalling.se" Type="http://schemas.openxmlformats.org/officeDocument/2006/relationships/hyperlink" TargetMode="External"></Relationship><Relationship Id="rId7214" Target="javascript:;" Type="http://schemas.openxmlformats.org/officeDocument/2006/relationships/hyperlink" TargetMode="External"></Relationship><Relationship Id="rId7215" Target="javascript:;" Type="http://schemas.openxmlformats.org/officeDocument/2006/relationships/hyperlink" TargetMode="External"></Relationship><Relationship Id="rId7216" Target="javascript:;" Type="http://schemas.openxmlformats.org/officeDocument/2006/relationships/hyperlink" TargetMode="External"></Relationship><Relationship Id="rId7217" Target="mailto:contact@rossignol.fr" Type="http://schemas.openxmlformats.org/officeDocument/2006/relationships/hyperlink" TargetMode="External"></Relationship><Relationship Id="rId7218" Target="mailto:evay@tm.net.my" Type="http://schemas.openxmlformats.org/officeDocument/2006/relationships/hyperlink" TargetMode="External"></Relationship><Relationship Id="rId7219" Target="http://www.alma.be" Type="http://schemas.openxmlformats.org/officeDocument/2006/relationships/hyperlink" TargetMode="External"></Relationship><Relationship Id="rId7220" Target="javascript:;" Type="http://schemas.openxmlformats.org/officeDocument/2006/relationships/hyperlink" TargetMode="External"></Relationship><Relationship Id="rId7221" Target="mailto:malekalpha@yahoo.com" Type="http://schemas.openxmlformats.org/officeDocument/2006/relationships/hyperlink" TargetMode="External"></Relationship><Relationship Id="rId7222" Target="mailto:ampcometal@ampcometal.net" Type="http://schemas.openxmlformats.org/officeDocument/2006/relationships/hyperlink" TargetMode="External"></Relationship><Relationship Id="rId7223" Target="javascript:;" Type="http://schemas.openxmlformats.org/officeDocument/2006/relationships/hyperlink" TargetMode="External"></Relationship><Relationship Id="rId7224" Target="http://www.kelloggs.ca" Type="http://schemas.openxmlformats.org/officeDocument/2006/relationships/hyperlink" TargetMode="External"></Relationship><Relationship Id="rId7225" Target="javascript:;" Type="http://schemas.openxmlformats.org/officeDocument/2006/relationships/hyperlink" TargetMode="External"></Relationship><Relationship Id="rId7226" Target="mailto:tigerchen322@hotmail.com" Type="http://schemas.openxmlformats.org/officeDocument/2006/relationships/hyperlink" TargetMode="External"></Relationship><Relationship Id="rId7227" Target="mailto:khalafalkhalaf@yahoo.com" Type="http://schemas.openxmlformats.org/officeDocument/2006/relationships/hyperlink" TargetMode="External"></Relationship><Relationship Id="rId7228" Target="http://www.hellenicshippingnews.com" Type="http://schemas.openxmlformats.org/officeDocument/2006/relationships/hyperlink" TargetMode="External"></Relationship><Relationship Id="rId7229" Target="javascript:;" Type="http://schemas.openxmlformats.org/officeDocument/2006/relationships/hyperlink" TargetMode="External"></Relationship><Relationship Id="rId7230" Target="mailto:dorie@singnet.sg" Type="http://schemas.openxmlformats.org/officeDocument/2006/relationships/hyperlink" TargetMode="External"></Relationship><Relationship Id="rId7231" Target="http://www.schwer.bz" Type="http://schemas.openxmlformats.org/officeDocument/2006/relationships/hyperlink" TargetMode="External"></Relationship><Relationship Id="rId7232" Target="http://www.walden.co.jp" Type="http://schemas.openxmlformats.org/officeDocument/2006/relationships/hyperlink" TargetMode="External"></Relationship><Relationship Id="rId7233" Target="http://www.muc.bignobe.ne.jp" Type="http://schemas.openxmlformats.org/officeDocument/2006/relationships/hyperlink" TargetMode="External"></Relationship><Relationship Id="rId7234" Target="http://www.alancargo.co.ru" Type="http://schemas.openxmlformats.org/officeDocument/2006/relationships/hyperlink" TargetMode="External"></Relationship><Relationship Id="rId7235" Target="javascript:;" Type="http://schemas.openxmlformats.org/officeDocument/2006/relationships/hyperlink" TargetMode="External"></Relationship><Relationship Id="rId7236" Target="http://www.kiawyuen.com" Type="http://schemas.openxmlformats.org/officeDocument/2006/relationships/hyperlink" TargetMode="External"></Relationship><Relationship Id="rId7237" Target="mailto:mable.kwan@rubbermaid.com" Type="http://schemas.openxmlformats.org/officeDocument/2006/relationships/hyperlink" TargetMode="External"></Relationship><Relationship Id="rId7238" Target="javascript:;" Type="http://schemas.openxmlformats.org/officeDocument/2006/relationships/hyperlink" TargetMode="External"></Relationship><Relationship Id="rId7239" Target="mailto:amarin1@asianet.co" Type="http://schemas.openxmlformats.org/officeDocument/2006/relationships/hyperlink" TargetMode="External"></Relationship><Relationship Id="rId7240" Target="http://www.rodrigosamper.com" Type="http://schemas.openxmlformats.org/officeDocument/2006/relationships/hyperlink" TargetMode="External"></Relationship><Relationship Id="rId7241" Target="http://www.us.bombayco.com" Type="http://schemas.openxmlformats.org/officeDocument/2006/relationships/hyperlink" TargetMode="External"></Relationship><Relationship Id="rId7242" Target="http://www.titanpro.com" Type="http://schemas.openxmlformats.org/officeDocument/2006/relationships/hyperlink" TargetMode="External"></Relationship><Relationship Id="rId7243" Target="javascript:;" Type="http://schemas.openxmlformats.org/officeDocument/2006/relationships/hyperlink" TargetMode="External"></Relationship><Relationship Id="rId7244" Target="javascript:;" Type="http://schemas.openxmlformats.org/officeDocument/2006/relationships/hyperlink" TargetMode="External"></Relationship><Relationship Id="rId7245" Target="mailto:wildberryltd@hotmail.com" Type="http://schemas.openxmlformats.org/officeDocument/2006/relationships/hyperlink" TargetMode="External"></Relationship><Relationship Id="rId7246" Target="http://www.marhabalubnan.org" Type="http://schemas.openxmlformats.org/officeDocument/2006/relationships/hyperlink" TargetMode="External"></Relationship><Relationship Id="rId7247" Target="javascript:;" Type="http://schemas.openxmlformats.org/officeDocument/2006/relationships/hyperlink" TargetMode="External"></Relationship><Relationship Id="rId7248" Target="javascript:;" Type="http://schemas.openxmlformats.org/officeDocument/2006/relationships/hyperlink" TargetMode="External"></Relationship><Relationship Id="rId7249" Target="http://www.ms59.hinet.net" Type="http://schemas.openxmlformats.org/officeDocument/2006/relationships/hyperlink" TargetMode="External"></Relationship><Relationship Id="rId7250" Target="http://www.eml.com.hk" Type="http://schemas.openxmlformats.org/officeDocument/2006/relationships/hyperlink" TargetMode="External"></Relationship><Relationship Id="rId7251" Target="javascript:;" Type="http://schemas.openxmlformats.org/officeDocument/2006/relationships/hyperlink" TargetMode="External"></Relationship><Relationship Id="rId7252" Target="http://www.delfin.si" Type="http://schemas.openxmlformats.org/officeDocument/2006/relationships/hyperlink" TargetMode="External"></Relationship><Relationship Id="rId7253" Target="http://www.fort-fimll.sc.us" Type="http://schemas.openxmlformats.org/officeDocument/2006/relationships/hyperlink" TargetMode="External"></Relationship><Relationship Id="rId7254" Target="javascript:;" Type="http://schemas.openxmlformats.org/officeDocument/2006/relationships/hyperlink" TargetMode="External"></Relationship><Relationship Id="rId7255" Target="mailto:sampath_walpola@yahoo.co.uk" Type="http://schemas.openxmlformats.org/officeDocument/2006/relationships/hyperlink" TargetMode="External"></Relationship><Relationship Id="rId7256" Target="javascript:;" Type="http://schemas.openxmlformats.org/officeDocument/2006/relationships/hyperlink" TargetMode="External"></Relationship><Relationship Id="rId7257" Target="javascript:;" Type="http://schemas.openxmlformats.org/officeDocument/2006/relationships/hyperlink" TargetMode="External"></Relationship><Relationship Id="rId7258" Target="http://www.kranel.se" Type="http://schemas.openxmlformats.org/officeDocument/2006/relationships/hyperlink" TargetMode="External"></Relationship><Relationship Id="rId7259" Target="mailto:in1881@yahoo.com" Type="http://schemas.openxmlformats.org/officeDocument/2006/relationships/hyperlink" TargetMode="External"></Relationship><Relationship Id="rId7260" Target="javascript:;" Type="http://schemas.openxmlformats.org/officeDocument/2006/relationships/hyperlink" TargetMode="External"></Relationship><Relationship Id="rId7261" Target="mailto:scanglas@scanglas.dk" Type="http://schemas.openxmlformats.org/officeDocument/2006/relationships/hyperlink" TargetMode="External"></Relationship><Relationship Id="rId7262" Target="mailto:k@cbt-fn.freeserve.co.uk" Type="http://schemas.openxmlformats.org/officeDocument/2006/relationships/hyperlink" TargetMode="External"></Relationship><Relationship Id="rId7263" Target="javascript:;" Type="http://schemas.openxmlformats.org/officeDocument/2006/relationships/hyperlink" TargetMode="External"></Relationship><Relationship Id="rId7264" Target="mailto:vn@industri.dk" Type="http://schemas.openxmlformats.org/officeDocument/2006/relationships/hyperlink" TargetMode="External"></Relationship><Relationship Id="rId7265" Target="mailto:byens.koereskole@city.dk" Type="http://schemas.openxmlformats.org/officeDocument/2006/relationships/hyperlink" TargetMode="External"></Relationship><Relationship Id="rId7266" Target="javascript:;" Type="http://schemas.openxmlformats.org/officeDocument/2006/relationships/hyperlink" TargetMode="External"></Relationship><Relationship Id="rId7267" Target="mailto:jenchuan@ms4.seeder.net" Type="http://schemas.openxmlformats.org/officeDocument/2006/relationships/hyperlink" TargetMode="External"></Relationship><Relationship Id="rId7268" Target="javascript:;" Type="http://schemas.openxmlformats.org/officeDocument/2006/relationships/hyperlink" TargetMode="External"></Relationship><Relationship Id="rId7269" Target="mailto:info@kingswoodkitchen.com" Type="http://schemas.openxmlformats.org/officeDocument/2006/relationships/hyperlink" TargetMode="External"></Relationship><Relationship Id="rId7270" Target="mailto:info@tred.it" Type="http://schemas.openxmlformats.org/officeDocument/2006/relationships/hyperlink" TargetMode="External"></Relationship><Relationship Id="rId7271" Target="javascript:;" Type="http://schemas.openxmlformats.org/officeDocument/2006/relationships/hyperlink" TargetMode="External"></Relationship><Relationship Id="rId7272" Target="javascript:;" Type="http://schemas.openxmlformats.org/officeDocument/2006/relationships/hyperlink" TargetMode="External"></Relationship><Relationship Id="rId7273" Target="mailto:kirpa@sr.net" Type="http://schemas.openxmlformats.org/officeDocument/2006/relationships/hyperlink" TargetMode="External"></Relationship><Relationship Id="rId7274" Target="javascript:;" Type="http://schemas.openxmlformats.org/officeDocument/2006/relationships/hyperlink" TargetMode="External"></Relationship><Relationship Id="rId7275" Target="javascript:;" Type="http://schemas.openxmlformats.org/officeDocument/2006/relationships/hyperlink" TargetMode="External"></Relationship><Relationship Id="rId7276" Target="mailto:evasze@netvigator.com" Type="http://schemas.openxmlformats.org/officeDocument/2006/relationships/hyperlink" TargetMode="External"></Relationship><Relationship Id="rId7277" Target="http://www.onion.no" Type="http://schemas.openxmlformats.org/officeDocument/2006/relationships/hyperlink" TargetMode="External"></Relationship><Relationship Id="rId7278" Target="mailto:office@motto.dk" Type="http://schemas.openxmlformats.org/officeDocument/2006/relationships/hyperlink" TargetMode="External"></Relationship><Relationship Id="rId7279" Target="javascript:;" Type="http://schemas.openxmlformats.org/officeDocument/2006/relationships/hyperlink" TargetMode="External"></Relationship><Relationship Id="rId7280" Target="http://www.hagebau.de" Type="http://schemas.openxmlformats.org/officeDocument/2006/relationships/hyperlink" TargetMode="External"></Relationship><Relationship Id="rId7281" Target="mailto:jason@bottman.com" Type="http://schemas.openxmlformats.org/officeDocument/2006/relationships/hyperlink" TargetMode="External"></Relationship><Relationship Id="rId7282" Target="mailto:gaurav_mi@yahoo.com" Type="http://schemas.openxmlformats.org/officeDocument/2006/relationships/hyperlink" TargetMode="External"></Relationship><Relationship Id="rId7283" Target="mailto:armobel@armobel.net" Type="http://schemas.openxmlformats.org/officeDocument/2006/relationships/hyperlink" TargetMode="External"></Relationship><Relationship Id="rId7284" Target="mailto:avon.iteenterprise@hotmail.com" Type="http://schemas.openxmlformats.org/officeDocument/2006/relationships/hyperlink" TargetMode="External"></Relationship><Relationship Id="rId7285" Target="javascript:;" Type="http://schemas.openxmlformats.org/officeDocument/2006/relationships/hyperlink" TargetMode="External"></Relationship><Relationship Id="rId7286" Target="javascript:;" Type="http://schemas.openxmlformats.org/officeDocument/2006/relationships/hyperlink" TargetMode="External"></Relationship><Relationship Id="rId7287" Target="javascript:;" Type="http://schemas.openxmlformats.org/officeDocument/2006/relationships/hyperlink" TargetMode="External"></Relationship><Relationship Id="rId7288" Target="javascript:;" Type="http://schemas.openxmlformats.org/officeDocument/2006/relationships/hyperlink" TargetMode="External"></Relationship><Relationship Id="rId7289" Target="javascript:;" Type="http://schemas.openxmlformats.org/officeDocument/2006/relationships/hyperlink" TargetMode="External"></Relationship><Relationship Id="rId7290" Target="mailto:jerry@dabinworld.com" Type="http://schemas.openxmlformats.org/officeDocument/2006/relationships/hyperlink" TargetMode="External"></Relationship><Relationship Id="rId7291" Target="javascript:;" Type="http://schemas.openxmlformats.org/officeDocument/2006/relationships/hyperlink" TargetMode="External"></Relationship><Relationship Id="rId7292" Target="javascript:;" Type="http://schemas.openxmlformats.org/officeDocument/2006/relationships/hyperlink" TargetMode="External"></Relationship><Relationship Id="rId7293" Target="mailto:qindntrd@singnet.com.sg" Type="http://schemas.openxmlformats.org/officeDocument/2006/relationships/hyperlink" TargetMode="External"></Relationship><Relationship Id="rId7294" Target="mailto:info@te-pa.de" Type="http://schemas.openxmlformats.org/officeDocument/2006/relationships/hyperlink" TargetMode="External"></Relationship><Relationship Id="rId7295" Target="http://www.alisenkram.dk" Type="http://schemas.openxmlformats.org/officeDocument/2006/relationships/hyperlink" TargetMode="External"></Relationship><Relationship Id="rId7296" Target="mailto:paramounte@hotmail.com" Type="http://schemas.openxmlformats.org/officeDocument/2006/relationships/hyperlink" TargetMode="External"></Relationship><Relationship Id="rId7297" Target="javascript:;" Type="http://schemas.openxmlformats.org/officeDocument/2006/relationships/hyperlink" TargetMode="External"></Relationship><Relationship Id="rId7298" Target="javascript:;" Type="http://schemas.openxmlformats.org/officeDocument/2006/relationships/hyperlink" TargetMode="External"></Relationship><Relationship Id="rId7299" Target="javascript:;" Type="http://schemas.openxmlformats.org/officeDocument/2006/relationships/hyperlink" TargetMode="External"></Relationship><Relationship Id="rId7300" Target="mailto:k.planning.inc2@kutsuwa.co.jp" Type="http://schemas.openxmlformats.org/officeDocument/2006/relationships/hyperlink" TargetMode="External"></Relationship><Relationship Id="rId7301" Target="mailto:design@taiko.net" Type="http://schemas.openxmlformats.org/officeDocument/2006/relationships/hyperlink" TargetMode="External"></Relationship><Relationship Id="rId7302" Target="javascript:;" Type="http://schemas.openxmlformats.org/officeDocument/2006/relationships/hyperlink" TargetMode="External"></Relationship><Relationship Id="rId7303" Target="mailto:dpec@hotmail.com" Type="http://schemas.openxmlformats.org/officeDocument/2006/relationships/hyperlink" TargetMode="External"></Relationship><Relationship Id="rId7304" Target="http://www.rodenstock.nl" Type="http://schemas.openxmlformats.org/officeDocument/2006/relationships/hyperlink" TargetMode="External"></Relationship><Relationship Id="rId7305" Target="javascript:;" Type="http://schemas.openxmlformats.org/officeDocument/2006/relationships/hyperlink" TargetMode="External"></Relationship><Relationship Id="rId7306" Target="http://www.aerodesign.com.au" Type="http://schemas.openxmlformats.org/officeDocument/2006/relationships/hyperlink" TargetMode="External"></Relationship><Relationship Id="rId7307" Target="http://www.schwer.bz" Type="http://schemas.openxmlformats.org/officeDocument/2006/relationships/hyperlink" TargetMode="External"></Relationship><Relationship Id="rId7308" Target="http://www.moraviapropag.cz" Type="http://schemas.openxmlformats.org/officeDocument/2006/relationships/hyperlink" TargetMode="External"></Relationship><Relationship Id="rId7309" Target="javascript:;" Type="http://schemas.openxmlformats.org/officeDocument/2006/relationships/hyperlink" TargetMode="External"></Relationship><Relationship Id="rId7310" Target="javascript:;" Type="http://schemas.openxmlformats.org/officeDocument/2006/relationships/hyperlink" TargetMode="External"></Relationship><Relationship Id="rId7311" Target="javascript:;" Type="http://schemas.openxmlformats.org/officeDocument/2006/relationships/hyperlink" TargetMode="External"></Relationship><Relationship Id="rId7312" Target="mailto:jinxiang@msn.com" Type="http://schemas.openxmlformats.org/officeDocument/2006/relationships/hyperlink" TargetMode="External"></Relationship><Relationship Id="rId7313" Target="http://www.smithrestaurantsupply.com" Type="http://schemas.openxmlformats.org/officeDocument/2006/relationships/hyperlink" TargetMode="External"></Relationship><Relationship Id="rId7314" Target="javascript:;" Type="http://schemas.openxmlformats.org/officeDocument/2006/relationships/hyperlink" TargetMode="External"></Relationship><Relationship Id="rId7315" Target="javascript:;" Type="http://schemas.openxmlformats.org/officeDocument/2006/relationships/hyperlink" TargetMode="External"></Relationship><Relationship Id="rId7316" Target="mailto:rushrestsupp@aol.com" Type="http://schemas.openxmlformats.org/officeDocument/2006/relationships/hyperlink" TargetMode="External"></Relationship><Relationship Id="rId7317" Target="javascript:;" Type="http://schemas.openxmlformats.org/officeDocument/2006/relationships/hyperlink" TargetMode="External"></Relationship><Relationship Id="rId7318" Target="javascript:;" Type="http://schemas.openxmlformats.org/officeDocument/2006/relationships/hyperlink" TargetMode="External"></Relationship><Relationship Id="rId7319" Target="javascript:;" Type="http://schemas.openxmlformats.org/officeDocument/2006/relationships/hyperlink" TargetMode="External"></Relationship><Relationship Id="rId7320" Target="http://www.soholm-dk.com" Type="http://schemas.openxmlformats.org/officeDocument/2006/relationships/hyperlink" TargetMode="External"></Relationship><Relationship Id="rId7321" Target="mailto:chtrade@charterise.corp.com.hk" Type="http://schemas.openxmlformats.org/officeDocument/2006/relationships/hyperlink" TargetMode="External"></Relationship><Relationship Id="rId7322" Target="http://www.jrdiscount.com" Type="http://schemas.openxmlformats.org/officeDocument/2006/relationships/hyperlink" TargetMode="External"></Relationship><Relationship Id="rId7323" Target="javascript:;" Type="http://schemas.openxmlformats.org/officeDocument/2006/relationships/hyperlink" TargetMode="External"></Relationship><Relationship Id="rId7324" Target="javascript:;" Type="http://schemas.openxmlformats.org/officeDocument/2006/relationships/hyperlink" TargetMode="External"></Relationship><Relationship Id="rId7325" Target="javascript:;" Type="http://schemas.openxmlformats.org/officeDocument/2006/relationships/hyperlink" TargetMode="External"></Relationship><Relationship Id="rId7326" Target="mailto:mark@digitize.com.au" Type="http://schemas.openxmlformats.org/officeDocument/2006/relationships/hyperlink" TargetMode="External"></Relationship><Relationship Id="rId7327" Target="http://www.hashem-contracting.com" Type="http://schemas.openxmlformats.org/officeDocument/2006/relationships/hyperlink" TargetMode="External"></Relationship><Relationship Id="rId7328" Target="javascript:;" Type="http://schemas.openxmlformats.org/officeDocument/2006/relationships/hyperlink" TargetMode="External"></Relationship><Relationship Id="rId7329" Target="javascript:;" Type="http://schemas.openxmlformats.org/officeDocument/2006/relationships/hyperlink" TargetMode="External"></Relationship><Relationship Id="rId7330" Target="http://www.bshg.com" Type="http://schemas.openxmlformats.org/officeDocument/2006/relationships/hyperlink" TargetMode="External"></Relationship><Relationship Id="rId7331" Target="http://www.lady-clare.com" Type="http://schemas.openxmlformats.org/officeDocument/2006/relationships/hyperlink" TargetMode="External"></Relationship><Relationship Id="rId7332" Target="javascript:;" Type="http://schemas.openxmlformats.org/officeDocument/2006/relationships/hyperlink" TargetMode="External"></Relationship><Relationship Id="rId7333" Target="javascript:;" Type="http://schemas.openxmlformats.org/officeDocument/2006/relationships/hyperlink" TargetMode="External"></Relationship><Relationship Id="rId7334" Target="mailto:lutfucaliskan@hotmail.com" Type="http://schemas.openxmlformats.org/officeDocument/2006/relationships/hyperlink" TargetMode="External"></Relationship><Relationship Id="rId7335" Target="http://www.gadgetsking.com" Type="http://schemas.openxmlformats.org/officeDocument/2006/relationships/hyperlink" TargetMode="External"></Relationship><Relationship Id="rId7336" Target="http://www.maritime-partner.com" Type="http://schemas.openxmlformats.org/officeDocument/2006/relationships/hyperlink" TargetMode="External"></Relationship><Relationship Id="rId7337" Target="javascript:;" Type="http://schemas.openxmlformats.org/officeDocument/2006/relationships/hyperlink" TargetMode="External"></Relationship><Relationship Id="rId7338" Target="mailto:advoc_69@hotmail.com" Type="http://schemas.openxmlformats.org/officeDocument/2006/relationships/hyperlink" TargetMode="External"></Relationship><Relationship Id="rId7339" Target="http://www.acmethai.com" Type="http://schemas.openxmlformats.org/officeDocument/2006/relationships/hyperlink" TargetMode="External"></Relationship><Relationship Id="rId7340" Target="javascript:;" Type="http://schemas.openxmlformats.org/officeDocument/2006/relationships/hyperlink" TargetMode="External"></Relationship><Relationship Id="rId7341" Target="mailto:contact@fonlupt.com" Type="http://schemas.openxmlformats.org/officeDocument/2006/relationships/hyperlink" TargetMode="External"></Relationship><Relationship Id="rId7342" Target="mailto:jinqiao@networksgy.com" Type="http://schemas.openxmlformats.org/officeDocument/2006/relationships/hyperlink" TargetMode="External"></Relationship><Relationship Id="rId7343" Target="http://www.buckknives.com" Type="http://schemas.openxmlformats.org/officeDocument/2006/relationships/hyperlink" TargetMode="External"></Relationship><Relationship Id="rId7344" Target="http://www.fuleeasia.com" Type="http://schemas.openxmlformats.org/officeDocument/2006/relationships/hyperlink" TargetMode="External"></Relationship><Relationship Id="rId7345" Target="mailto:plastinox@diet.com" Type="http://schemas.openxmlformats.org/officeDocument/2006/relationships/hyperlink" TargetMode="External"></Relationship><Relationship Id="rId7346" Target="mailto:allways@icare.com.hk" Type="http://schemas.openxmlformats.org/officeDocument/2006/relationships/hyperlink" TargetMode="External"></Relationship><Relationship Id="rId7347" Target="javascript:;" Type="http://schemas.openxmlformats.org/officeDocument/2006/relationships/hyperlink" TargetMode="External"></Relationship><Relationship Id="rId7348" Target="http://www.superiorperformance.com" Type="http://schemas.openxmlformats.org/officeDocument/2006/relationships/hyperlink" TargetMode="External"></Relationship><Relationship Id="rId7349" Target="mailto:mersatelgrup@mersatel.com" Type="http://schemas.openxmlformats.org/officeDocument/2006/relationships/hyperlink" TargetMode="External"></Relationship><Relationship Id="rId7350" Target="http://www.netpci.com" Type="http://schemas.openxmlformats.org/officeDocument/2006/relationships/hyperlink" TargetMode="External"></Relationship><Relationship Id="rId7351" Target="mailto:calsun@calsunchina.com" Type="http://schemas.openxmlformats.org/officeDocument/2006/relationships/hyperlink" TargetMode="External"></Relationship><Relationship Id="rId7352" Target="javascript:;" Type="http://schemas.openxmlformats.org/officeDocument/2006/relationships/hyperlink" TargetMode="External"></Relationship><Relationship Id="rId7353" Target="http://www.heibi-metall.de" Type="http://schemas.openxmlformats.org/officeDocument/2006/relationships/hyperlink" TargetMode="External"></Relationship><Relationship Id="rId7354" Target="javascript:;" Type="http://schemas.openxmlformats.org/officeDocument/2006/relationships/hyperlink" TargetMode="External"></Relationship><Relationship Id="rId7355" Target="mailto:anisbros@super.net.pk" Type="http://schemas.openxmlformats.org/officeDocument/2006/relationships/hyperlink" TargetMode="External"></Relationship><Relationship Id="rId7356" Target="http://www.sinowayhk.com.hk" Type="http://schemas.openxmlformats.org/officeDocument/2006/relationships/hyperlink" TargetMode="External"></Relationship><Relationship Id="rId7357" Target="mailto:irene@leadchina-hk.com" Type="http://schemas.openxmlformats.org/officeDocument/2006/relationships/hyperlink" TargetMode="External"></Relationship><Relationship Id="rId7358" Target="mailto:brennans@indigo.ie" Type="http://schemas.openxmlformats.org/officeDocument/2006/relationships/hyperlink" TargetMode="External"></Relationship><Relationship Id="rId7359" Target="mailto:luisa@smartra.biz.com.hk" Type="http://schemas.openxmlformats.org/officeDocument/2006/relationships/hyperlink" TargetMode="External"></Relationship><Relationship Id="rId7360" Target="http://www.aims-worldrunning.org" Type="http://schemas.openxmlformats.org/officeDocument/2006/relationships/hyperlink" TargetMode="External"></Relationship><Relationship Id="rId7361" Target="http://www.foxruncraftsmen.com" Type="http://schemas.openxmlformats.org/officeDocument/2006/relationships/hyperlink" TargetMode="External"></Relationship><Relationship Id="rId7362" Target="javascript:;" Type="http://schemas.openxmlformats.org/officeDocument/2006/relationships/hyperlink" TargetMode="External"></Relationship><Relationship Id="rId7363" Target="javascript:;" Type="http://schemas.openxmlformats.org/officeDocument/2006/relationships/hyperlink" TargetMode="External"></Relationship><Relationship Id="rId7364" Target="javascript:;" Type="http://schemas.openxmlformats.org/officeDocument/2006/relationships/hyperlink" TargetMode="External"></Relationship><Relationship Id="rId7365" Target="http://www.taiko.net" Type="http://schemas.openxmlformats.org/officeDocument/2006/relationships/hyperlink" TargetMode="External"></Relationship><Relationship Id="rId7366" Target="javascript:;" Type="http://schemas.openxmlformats.org/officeDocument/2006/relationships/hyperlink" TargetMode="External"></Relationship><Relationship Id="rId7367" Target="javascript:;" Type="http://schemas.openxmlformats.org/officeDocument/2006/relationships/hyperlink" TargetMode="External"></Relationship><Relationship Id="rId7368" Target="mailto:info@montegrappa.it" Type="http://schemas.openxmlformats.org/officeDocument/2006/relationships/hyperlink" TargetMode="External"></Relationship><Relationship Id="rId7369" Target="javascript:;" Type="http://schemas.openxmlformats.org/officeDocument/2006/relationships/hyperlink" TargetMode="External"></Relationship><Relationship Id="rId7370" Target="mailto:amicaldg@dts.mg" Type="http://schemas.openxmlformats.org/officeDocument/2006/relationships/hyperlink" TargetMode="External"></Relationship><Relationship Id="rId7371" Target="http://www.ahmedfood.com.pk" Type="http://schemas.openxmlformats.org/officeDocument/2006/relationships/hyperlink" TargetMode="External"></Relationship><Relationship Id="rId7372" Target="http://www.ikinterklimat.com" Type="http://schemas.openxmlformats.org/officeDocument/2006/relationships/hyperlink" TargetMode="External"></Relationship><Relationship Id="rId7373" Target="mailto:eehing@netvigator.com" Type="http://schemas.openxmlformats.org/officeDocument/2006/relationships/hyperlink" TargetMode="External"></Relationship><Relationship Id="rId7374" Target="mailto:tkinovacoes@yahoo.com.br" Type="http://schemas.openxmlformats.org/officeDocument/2006/relationships/hyperlink" TargetMode="External"></Relationship><Relationship Id="rId7375" Target="javascript:;" Type="http://schemas.openxmlformats.org/officeDocument/2006/relationships/hyperlink" TargetMode="External"></Relationship><Relationship Id="rId7376" Target="http://www.ballarini.it" Type="http://schemas.openxmlformats.org/officeDocument/2006/relationships/hyperlink" TargetMode="External"></Relationship><Relationship Id="rId7377" Target="javascript:;" Type="http://schemas.openxmlformats.org/officeDocument/2006/relationships/hyperlink" TargetMode="External"></Relationship><Relationship Id="rId7378" Target="http://www.schunkgroup.com" Type="http://schemas.openxmlformats.org/officeDocument/2006/relationships/hyperlink" TargetMode="External"></Relationship><Relationship Id="rId7379" Target="javascript:;" Type="http://schemas.openxmlformats.org/officeDocument/2006/relationships/hyperlink" TargetMode="External"></Relationship><Relationship Id="rId7380" Target="http://www.sol.net.sa" Type="http://schemas.openxmlformats.org/officeDocument/2006/relationships/hyperlink" TargetMode="External"></Relationship><Relationship Id="rId7381" Target="mailto:samran@samran.com" Type="http://schemas.openxmlformats.org/officeDocument/2006/relationships/hyperlink" TargetMode="External"></Relationship><Relationship Id="rId7382" Target="http://www.noguchi-ss.com" Type="http://schemas.openxmlformats.org/officeDocument/2006/relationships/hyperlink" TargetMode="External"></Relationship><Relationship Id="rId7383" Target="http://www.chelsea-inc.com" Type="http://schemas.openxmlformats.org/officeDocument/2006/relationships/hyperlink" TargetMode="External"></Relationship><Relationship Id="rId7384" Target="javascript:;" Type="http://schemas.openxmlformats.org/officeDocument/2006/relationships/hyperlink" TargetMode="External"></Relationship><Relationship Id="rId7385" Target="mailto:tenk@tenk.co" Type="http://schemas.openxmlformats.org/officeDocument/2006/relationships/hyperlink" TargetMode="External"></Relationship><Relationship Id="rId7386" Target="http://www.ighmail.com" Type="http://schemas.openxmlformats.org/officeDocument/2006/relationships/hyperlink" TargetMode="External"></Relationship><Relationship Id="rId7387" Target="mailto:kusayfahmi@hotmail.com" Type="http://schemas.openxmlformats.org/officeDocument/2006/relationships/hyperlink" TargetMode="External"></Relationship><Relationship Id="rId7388" Target="javascript:;" Type="http://schemas.openxmlformats.org/officeDocument/2006/relationships/hyperlink" TargetMode="External"></Relationship><Relationship Id="rId7389" Target="javascript:;" Type="http://schemas.openxmlformats.org/officeDocument/2006/relationships/hyperlink" TargetMode="External"></Relationship><Relationship Id="rId7390" Target="http://www.gate11.it" Type="http://schemas.openxmlformats.org/officeDocument/2006/relationships/hyperlink" TargetMode="External"></Relationship><Relationship Id="rId7391" Target="mailto:braglia@interbusiness.it" Type="http://schemas.openxmlformats.org/officeDocument/2006/relationships/hyperlink" TargetMode="External"></Relationship><Relationship Id="rId7392" Target="mailto:info@urabi.com" Type="http://schemas.openxmlformats.org/officeDocument/2006/relationships/hyperlink" TargetMode="External"></Relationship><Relationship Id="rId7393" Target="mailto:info@autonumis.co.uk" Type="http://schemas.openxmlformats.org/officeDocument/2006/relationships/hyperlink" TargetMode="External"></Relationship><Relationship Id="rId7394" Target="javascript:;" Type="http://schemas.openxmlformats.org/officeDocument/2006/relationships/hyperlink" TargetMode="External"></Relationship><Relationship Id="rId7395" Target="javascript:;" Type="http://schemas.openxmlformats.org/officeDocument/2006/relationships/hyperlink" TargetMode="External"></Relationship><Relationship Id="rId7396" Target="javascript:;" Type="http://schemas.openxmlformats.org/officeDocument/2006/relationships/hyperlink" TargetMode="External"></Relationship><Relationship Id="rId7397" Target="javascript:;" Type="http://schemas.openxmlformats.org/officeDocument/2006/relationships/hyperlink" TargetMode="External"></Relationship><Relationship Id="rId7398" Target="javascript:;" Type="http://schemas.openxmlformats.org/officeDocument/2006/relationships/hyperlink" TargetMode="External"></Relationship><Relationship Id="rId7399" Target="http://www.iaswww.com" Type="http://schemas.openxmlformats.org/officeDocument/2006/relationships/hyperlink" TargetMode="External"></Relationship><Relationship Id="rId7400" Target="javascript:;" Type="http://schemas.openxmlformats.org/officeDocument/2006/relationships/hyperlink" TargetMode="External"></Relationship><Relationship Id="rId7401" Target="mailto:customerservice@accu-serv.com" Type="http://schemas.openxmlformats.org/officeDocument/2006/relationships/hyperlink" TargetMode="External"></Relationship><Relationship Id="rId7402" Target="http://www.rainydayclay.com" Type="http://schemas.openxmlformats.org/officeDocument/2006/relationships/hyperlink" TargetMode="External"></Relationship><Relationship Id="rId7403" Target="mailto:atima@skynet.be" Type="http://schemas.openxmlformats.org/officeDocument/2006/relationships/hyperlink" TargetMode="External"></Relationship><Relationship Id="rId7404" Target="http://www.e-scooter.com.tr" Type="http://schemas.openxmlformats.org/officeDocument/2006/relationships/hyperlink" TargetMode="External"></Relationship><Relationship Id="rId7405" Target="javascript:;" Type="http://schemas.openxmlformats.org/officeDocument/2006/relationships/hyperlink" TargetMode="External"></Relationship><Relationship Id="rId7406" Target="javascript:;" Type="http://schemas.openxmlformats.org/officeDocument/2006/relationships/hyperlink" TargetMode="External"></Relationship><Relationship Id="rId7407" Target="javascript:;" Type="http://schemas.openxmlformats.org/officeDocument/2006/relationships/hyperlink" TargetMode="External"></Relationship><Relationship Id="rId7408" Target="javascript:;" Type="http://schemas.openxmlformats.org/officeDocument/2006/relationships/hyperlink" TargetMode="External"></Relationship><Relationship Id="rId7409" Target="javascript:;" Type="http://schemas.openxmlformats.org/officeDocument/2006/relationships/hyperlink" TargetMode="External"></Relationship><Relationship Id="rId7410" Target="http://www.utensils.com" Type="http://schemas.openxmlformats.org/officeDocument/2006/relationships/hyperlink" TargetMode="External"></Relationship><Relationship Id="rId7411" Target="http://www.praktika.nnov.ru" Type="http://schemas.openxmlformats.org/officeDocument/2006/relationships/hyperlink" TargetMode="External"></Relationship><Relationship Id="rId7412" Target="mailto:aikoamer@aol.com" Type="http://schemas.openxmlformats.org/officeDocument/2006/relationships/hyperlink" TargetMode="External"></Relationship><Relationship Id="rId7413" Target="http://www.horticom.co.nz" Type="http://schemas.openxmlformats.org/officeDocument/2006/relationships/hyperlink" TargetMode="External"></Relationship><Relationship Id="rId7414" Target="http://www.asaka-bussan.co.jp" Type="http://schemas.openxmlformats.org/officeDocument/2006/relationships/hyperlink" TargetMode="External"></Relationship><Relationship Id="rId7415" Target="javascript:;" Type="http://schemas.openxmlformats.org/officeDocument/2006/relationships/hyperlink" TargetMode="External"></Relationship><Relationship Id="rId7416" Target="http://www.cbt-fn.freeserve.co.uk" Type="http://schemas.openxmlformats.org/officeDocument/2006/relationships/hyperlink" TargetMode="External"></Relationship><Relationship Id="rId7417" Target="javascript:;" Type="http://schemas.openxmlformats.org/officeDocument/2006/relationships/hyperlink" TargetMode="External"></Relationship><Relationship Id="rId7418" Target="mailto:info@hunghing.com" Type="http://schemas.openxmlformats.org/officeDocument/2006/relationships/hyperlink" TargetMode="External"></Relationship><Relationship Id="rId7419" Target="javascript:;" Type="http://schemas.openxmlformats.org/officeDocument/2006/relationships/hyperlink" TargetMode="External"></Relationship><Relationship Id="rId7420" Target="javascript:;" Type="http://schemas.openxmlformats.org/officeDocument/2006/relationships/hyperlink" TargetMode="External"></Relationship><Relationship Id="rId7421" Target="http://www.nifty.ne.jp" Type="http://schemas.openxmlformats.org/officeDocument/2006/relationships/hyperlink" TargetMode="External"></Relationship><Relationship Id="rId7422" Target="javascript:;" Type="http://schemas.openxmlformats.org/officeDocument/2006/relationships/hyperlink" TargetMode="External"></Relationship><Relationship Id="rId7423" Target="mailto:kevin@pacific-global.com" Type="http://schemas.openxmlformats.org/officeDocument/2006/relationships/hyperlink" TargetMode="External"></Relationship><Relationship Id="rId7424" Target="javascript:;" Type="http://schemas.openxmlformats.org/officeDocument/2006/relationships/hyperlink" TargetMode="External"></Relationship><Relationship Id="rId7425" Target="javascript:;" Type="http://schemas.openxmlformats.org/officeDocument/2006/relationships/hyperlink" TargetMode="External"></Relationship><Relationship Id="rId7426" Target="mailto:leopoldo_ortega_castillo@hotmail.com.mx" Type="http://schemas.openxmlformats.org/officeDocument/2006/relationships/hyperlink" TargetMode="External"></Relationship><Relationship Id="rId7427" Target="mailto:dbusiness@bigfoot.com" Type="http://schemas.openxmlformats.org/officeDocument/2006/relationships/hyperlink" TargetMode="External"></Relationship><Relationship Id="rId7428" Target="javascript:;" Type="http://schemas.openxmlformats.org/officeDocument/2006/relationships/hyperlink" TargetMode="External"></Relationship><Relationship Id="rId7429" Target="http://www.kilncraftceramics.com" Type="http://schemas.openxmlformats.org/officeDocument/2006/relationships/hyperlink" TargetMode="External"></Relationship><Relationship Id="rId7430" Target="javascript:;" Type="http://schemas.openxmlformats.org/officeDocument/2006/relationships/hyperlink" TargetMode="External"></Relationship><Relationship Id="rId7431" Target="javascript:;" Type="http://schemas.openxmlformats.org/officeDocument/2006/relationships/hyperlink" TargetMode="External"></Relationship><Relationship Id="rId7432" Target="mailto:logico@numerica.it" Type="http://schemas.openxmlformats.org/officeDocument/2006/relationships/hyperlink" TargetMode="External"></Relationship><Relationship Id="rId7433" Target="javascript:;" Type="http://schemas.openxmlformats.org/officeDocument/2006/relationships/hyperlink" TargetMode="External"></Relationship><Relationship Id="rId7434" Target="javascript:;" Type="http://schemas.openxmlformats.org/officeDocument/2006/relationships/hyperlink" TargetMode="External"></Relationship><Relationship Id="rId7435" Target="mailto:info@sobelpu.be" Type="http://schemas.openxmlformats.org/officeDocument/2006/relationships/hyperlink" TargetMode="External"></Relationship><Relationship Id="rId7436" Target="javascript:;" Type="http://schemas.openxmlformats.org/officeDocument/2006/relationships/hyperlink" TargetMode="External"></Relationship><Relationship Id="rId7437" Target="http://www.tibotoys.com" Type="http://schemas.openxmlformats.org/officeDocument/2006/relationships/hyperlink" TargetMode="External"></Relationship><Relationship Id="rId7438" Target="http://www.sielco.it" Type="http://schemas.openxmlformats.org/officeDocument/2006/relationships/hyperlink" TargetMode="External"></Relationship><Relationship Id="rId7439" Target="mailto:jd_brasilsp@yahoo.com.br" Type="http://schemas.openxmlformats.org/officeDocument/2006/relationships/hyperlink" TargetMode="External"></Relationship><Relationship Id="rId7440" Target="http://www.taiwantrade.com.tw" Type="http://schemas.openxmlformats.org/officeDocument/2006/relationships/hyperlink" TargetMode="External"></Relationship><Relationship Id="rId7441" Target="http://www.medeco.nl" Type="http://schemas.openxmlformats.org/officeDocument/2006/relationships/hyperlink" TargetMode="External"></Relationship><Relationship Id="rId7442" Target="mailto:info@tiimari.fi" Type="http://schemas.openxmlformats.org/officeDocument/2006/relationships/hyperlink" TargetMode="External"></Relationship><Relationship Id="rId7443" Target="http://www.fukadac.co.jp" Type="http://schemas.openxmlformats.org/officeDocument/2006/relationships/hyperlink" TargetMode="External"></Relationship><Relationship Id="rId7444" Target="javascript:;" Type="http://schemas.openxmlformats.org/officeDocument/2006/relationships/hyperlink" TargetMode="External"></Relationship><Relationship Id="rId7445" Target="http://www.netvigator.com" Type="http://schemas.openxmlformats.org/officeDocument/2006/relationships/hyperlink" TargetMode="External"></Relationship><Relationship Id="rId7446" Target="javascript:;" Type="http://schemas.openxmlformats.org/officeDocument/2006/relationships/hyperlink" TargetMode="External"></Relationship><Relationship Id="rId7447" Target="http://www.urabi.com" Type="http://schemas.openxmlformats.org/officeDocument/2006/relationships/hyperlink" TargetMode="External"></Relationship><Relationship Id="rId7448" Target="mailto:rachelli@fourstar.com.hk" Type="http://schemas.openxmlformats.org/officeDocument/2006/relationships/hyperlink" TargetMode="External"></Relationship><Relationship Id="rId7449" Target="javascript:;" Type="http://schemas.openxmlformats.org/officeDocument/2006/relationships/hyperlink" TargetMode="External"></Relationship><Relationship Id="rId7450" Target="javascript:;" Type="http://schemas.openxmlformats.org/officeDocument/2006/relationships/hyperlink" TargetMode="External"></Relationship><Relationship Id="rId7451" Target="javascript:;" Type="http://schemas.openxmlformats.org/officeDocument/2006/relationships/hyperlink" TargetMode="External"></Relationship><Relationship Id="rId7452" Target="mailto:francisca.vial@kcc.com" Type="http://schemas.openxmlformats.org/officeDocument/2006/relationships/hyperlink" TargetMode="External"></Relationship><Relationship Id="rId7453" Target="http://www.anthonytrading.co.nz" Type="http://schemas.openxmlformats.org/officeDocument/2006/relationships/hyperlink" TargetMode="External"></Relationship><Relationship Id="rId7454" Target="javascript:;" Type="http://schemas.openxmlformats.org/officeDocument/2006/relationships/hyperlink" TargetMode="External"></Relationship><Relationship Id="rId7455" Target="javascript:;" Type="http://schemas.openxmlformats.org/officeDocument/2006/relationships/hyperlink" TargetMode="External"></Relationship><Relationship Id="rId7456" Target="javascript:;" Type="http://schemas.openxmlformats.org/officeDocument/2006/relationships/hyperlink" TargetMode="External"></Relationship><Relationship Id="rId7457" Target="javascript:;" Type="http://schemas.openxmlformats.org/officeDocument/2006/relationships/hyperlink" TargetMode="External"></Relationship><Relationship Id="rId7458" Target="http://www.zebra-head.com" Type="http://schemas.openxmlformats.org/officeDocument/2006/relationships/hyperlink" TargetMode="External"></Relationship><Relationship Id="rId7459" Target="javascript:;" Type="http://schemas.openxmlformats.org/officeDocument/2006/relationships/hyperlink" TargetMode="External"></Relationship><Relationship Id="rId7460" Target="javascript:;" Type="http://schemas.openxmlformats.org/officeDocument/2006/relationships/hyperlink" TargetMode="External"></Relationship><Relationship Id="rId7461" Target="javascript:;" Type="http://schemas.openxmlformats.org/officeDocument/2006/relationships/hyperlink" TargetMode="External"></Relationship><Relationship Id="rId7462" Target="mailto:alan@source-incentives.ie" Type="http://schemas.openxmlformats.org/officeDocument/2006/relationships/hyperlink" TargetMode="External"></Relationship><Relationship Id="rId7463" Target="mailto:travisbush@hotmail.com" Type="http://schemas.openxmlformats.org/officeDocument/2006/relationships/hyperlink" TargetMode="External"></Relationship><Relationship Id="rId7464" Target="javascript:;" Type="http://schemas.openxmlformats.org/officeDocument/2006/relationships/hyperlink" TargetMode="External"></Relationship><Relationship Id="rId7465" Target="javascript:;" Type="http://schemas.openxmlformats.org/officeDocument/2006/relationships/hyperlink" TargetMode="External"></Relationship><Relationship Id="rId7466" Target="mailto:glori33@glorioussupport.com" Type="http://schemas.openxmlformats.org/officeDocument/2006/relationships/hyperlink" TargetMode="External"></Relationship><Relationship Id="rId7467" Target="mailto:iakhund@cogeco.ca" Type="http://schemas.openxmlformats.org/officeDocument/2006/relationships/hyperlink" TargetMode="External"></Relationship><Relationship Id="rId7468" Target="javascript:;" Type="http://schemas.openxmlformats.org/officeDocument/2006/relationships/hyperlink" TargetMode="External"></Relationship><Relationship Id="rId7469" Target="mailto:iakhund@cogeco.ca" Type="http://schemas.openxmlformats.org/officeDocument/2006/relationships/hyperlink" TargetMode="External"></Relationship><Relationship Id="rId7470" Target="javascript:;" Type="http://schemas.openxmlformats.org/officeDocument/2006/relationships/hyperlink" TargetMode="External"></Relationship><Relationship Id="rId7471" Target="javascript:;" Type="http://schemas.openxmlformats.org/officeDocument/2006/relationships/hyperlink" TargetMode="External"></Relationship><Relationship Id="rId7472" Target="http://www.brand.com.au" Type="http://schemas.openxmlformats.org/officeDocument/2006/relationships/hyperlink" TargetMode="External"></Relationship><Relationship Id="rId7473" Target="mailto:christoree@wanadoo.fr" Type="http://schemas.openxmlformats.org/officeDocument/2006/relationships/hyperlink" TargetMode="External"></Relationship><Relationship Id="rId7474" Target="mailto:ouro@netvigator.com" Type="http://schemas.openxmlformats.org/officeDocument/2006/relationships/hyperlink" TargetMode="External"></Relationship><Relationship Id="rId7475" Target="http://www.eudoramail.com" Type="http://schemas.openxmlformats.org/officeDocument/2006/relationships/hyperlink" TargetMode="External"></Relationship><Relationship Id="rId7476" Target="javascript:;" Type="http://schemas.openxmlformats.org/officeDocument/2006/relationships/hyperlink" TargetMode="External"></Relationship><Relationship Id="rId7477" Target="http://www.ureach.com" Type="http://schemas.openxmlformats.org/officeDocument/2006/relationships/hyperlink" TargetMode="External"></Relationship><Relationship Id="rId7478" Target="mailto:aaintl_lyman1@yahoo.com.cn" Type="http://schemas.openxmlformats.org/officeDocument/2006/relationships/hyperlink" TargetMode="External"></Relationship><Relationship Id="rId7479" Target="http://www.kintree.com" Type="http://schemas.openxmlformats.org/officeDocument/2006/relationships/hyperlink" TargetMode="External"></Relationship><Relationship Id="rId7480" Target="mailto:awnwcoltd@ctimail3.com" Type="http://schemas.openxmlformats.org/officeDocument/2006/relationships/hyperlink" TargetMode="External"></Relationship><Relationship Id="rId7481" Target="mailto:gmaxi@seed.net" Type="http://schemas.openxmlformats.org/officeDocument/2006/relationships/hyperlink" TargetMode="External"></Relationship><Relationship Id="rId7482" Target="javascript:;" Type="http://schemas.openxmlformats.org/officeDocument/2006/relationships/hyperlink" TargetMode="External"></Relationship><Relationship Id="rId7483" Target="javascript:;" Type="http://schemas.openxmlformats.org/officeDocument/2006/relationships/hyperlink" TargetMode="External"></Relationship><Relationship Id="rId7484" Target="http://www.gotpapper.se" Type="http://schemas.openxmlformats.org/officeDocument/2006/relationships/hyperlink" TargetMode="External"></Relationship><Relationship Id="rId7485" Target="http://www.lyhousewares.com" Type="http://schemas.openxmlformats.org/officeDocument/2006/relationships/hyperlink" TargetMode="External"></Relationship><Relationship Id="rId7486" Target="mailto:reksa96@supernline.com" Type="http://schemas.openxmlformats.org/officeDocument/2006/relationships/hyperlink" TargetMode="External"></Relationship><Relationship Id="rId7487" Target="mailto:info@americasfoodequipment.com" Type="http://schemas.openxmlformats.org/officeDocument/2006/relationships/hyperlink" TargetMode="External"></Relationship><Relationship Id="rId7488" Target="mailto:gleam@pacific.net.sg" Type="http://schemas.openxmlformats.org/officeDocument/2006/relationships/hyperlink" TargetMode="External"></Relationship><Relationship Id="rId7489" Target="javascript:;" Type="http://schemas.openxmlformats.org/officeDocument/2006/relationships/hyperlink" TargetMode="External"></Relationship><Relationship Id="rId7490" Target="javascript:;" Type="http://schemas.openxmlformats.org/officeDocument/2006/relationships/hyperlink" TargetMode="External"></Relationship><Relationship Id="rId7491" Target="mailto:schulkerafael@yahoo.com" Type="http://schemas.openxmlformats.org/officeDocument/2006/relationships/hyperlink" TargetMode="External"></Relationship><Relationship Id="rId7492" Target="mailto:roryante@yahoo.com" Type="http://schemas.openxmlformats.org/officeDocument/2006/relationships/hyperlink" TargetMode="External"></Relationship><Relationship Id="rId7493" Target="http://www.netpci.com" Type="http://schemas.openxmlformats.org/officeDocument/2006/relationships/hyperlink" TargetMode="External"></Relationship><Relationship Id="rId7494" Target="mailto:abbas.f@cyber.net.pk" Type="http://schemas.openxmlformats.org/officeDocument/2006/relationships/hyperlink" TargetMode="External"></Relationship><Relationship Id="rId7495" Target="mailto:mario@challengeronline.com" Type="http://schemas.openxmlformats.org/officeDocument/2006/relationships/hyperlink" TargetMode="External"></Relationship><Relationship Id="rId7496" Target="javascript:;" Type="http://schemas.openxmlformats.org/officeDocument/2006/relationships/hyperlink" TargetMode="External"></Relationship><Relationship Id="rId7497" Target="javascript:;" Type="http://schemas.openxmlformats.org/officeDocument/2006/relationships/hyperlink" TargetMode="External"></Relationship><Relationship Id="rId7498" Target="javascript:;" Type="http://schemas.openxmlformats.org/officeDocument/2006/relationships/hyperlink" TargetMode="External"></Relationship><Relationship Id="rId7499" Target="javascript:;" Type="http://schemas.openxmlformats.org/officeDocument/2006/relationships/hyperlink" TargetMode="External"></Relationship><Relationship Id="rId7500" Target="mailto:waynek@wt.net" Type="http://schemas.openxmlformats.org/officeDocument/2006/relationships/hyperlink" TargetMode="External"></Relationship><Relationship Id="rId7501" Target="javascript:;" Type="http://schemas.openxmlformats.org/officeDocument/2006/relationships/hyperlink" TargetMode="External"></Relationship><Relationship Id="rId7502" Target="mailto:panakkal@vsnl.com" Type="http://schemas.openxmlformats.org/officeDocument/2006/relationships/hyperlink" TargetMode="External"></Relationship><Relationship Id="rId7503" Target="javascript:;" Type="http://schemas.openxmlformats.org/officeDocument/2006/relationships/hyperlink" TargetMode="External"></Relationship><Relationship Id="rId7504" Target="mailto:jwu@dgglobalsourcing.com" Type="http://schemas.openxmlformats.org/officeDocument/2006/relationships/hyperlink" TargetMode="External"></Relationship><Relationship Id="rId7505" Target="http://www.oakridgeproducts.com" Type="http://schemas.openxmlformats.org/officeDocument/2006/relationships/hyperlink" TargetMode="External"></Relationship><Relationship Id="rId7506" Target="http://www.fotobox.be" Type="http://schemas.openxmlformats.org/officeDocument/2006/relationships/hyperlink" TargetMode="External"></Relationship><Relationship Id="rId7507" Target="javascript:;" Type="http://schemas.openxmlformats.org/officeDocument/2006/relationships/hyperlink" TargetMode="External"></Relationship><Relationship Id="rId7508" Target="http://www.nyc.odn.ne.jp" Type="http://schemas.openxmlformats.org/officeDocument/2006/relationships/hyperlink" TargetMode="External"></Relationship><Relationship Id="rId7509" Target="http://www.garelly.de" Type="http://schemas.openxmlformats.org/officeDocument/2006/relationships/hyperlink" TargetMode="External"></Relationship><Relationship Id="rId7510" Target="http://www.thetak.com" Type="http://schemas.openxmlformats.org/officeDocument/2006/relationships/hyperlink" TargetMode="External"></Relationship><Relationship Id="rId7511" Target="javascript:;" Type="http://schemas.openxmlformats.org/officeDocument/2006/relationships/hyperlink" TargetMode="External"></Relationship><Relationship Id="rId7512" Target="http://www.icare.com.hk" Type="http://schemas.openxmlformats.org/officeDocument/2006/relationships/hyperlink" TargetMode="External"></Relationship><Relationship Id="rId7513" Target="mailto:indo_power19@yahoo.com" Type="http://schemas.openxmlformats.org/officeDocument/2006/relationships/hyperlink" TargetMode="External"></Relationship><Relationship Id="rId7514" Target="http://www.matachana.com" Type="http://schemas.openxmlformats.org/officeDocument/2006/relationships/hyperlink" TargetMode="External"></Relationship><Relationship Id="rId7515" Target="mailto:sales@hallmarc.com.hk" Type="http://schemas.openxmlformats.org/officeDocument/2006/relationships/hyperlink" TargetMode="External"></Relationship><Relationship Id="rId7516" Target="javascript:;" Type="http://schemas.openxmlformats.org/officeDocument/2006/relationships/hyperlink" TargetMode="External"></Relationship><Relationship Id="rId7517" Target="http://www.nitoms.co.jp" Type="http://schemas.openxmlformats.org/officeDocument/2006/relationships/hyperlink" TargetMode="External"></Relationship><Relationship Id="rId7518" Target="javascript:;" Type="http://schemas.openxmlformats.org/officeDocument/2006/relationships/hyperlink" TargetMode="External"></Relationship><Relationship Id="rId7519" Target="javascript:;" Type="http://schemas.openxmlformats.org/officeDocument/2006/relationships/hyperlink" TargetMode="External"></Relationship><Relationship Id="rId7520" Target="javascript:;" Type="http://schemas.openxmlformats.org/officeDocument/2006/relationships/hyperlink" TargetMode="External"></Relationship><Relationship Id="rId7521" Target="http://www.orgio.net" Type="http://schemas.openxmlformats.org/officeDocument/2006/relationships/hyperlink" TargetMode="External"></Relationship><Relationship Id="rId7522" Target="javascript:;" Type="http://schemas.openxmlformats.org/officeDocument/2006/relationships/hyperlink" TargetMode="External"></Relationship><Relationship Id="rId7523" Target="javascript:;" Type="http://schemas.openxmlformats.org/officeDocument/2006/relationships/hyperlink" TargetMode="External"></Relationship><Relationship Id="rId7524" Target="javascript:;" Type="http://schemas.openxmlformats.org/officeDocument/2006/relationships/hyperlink" TargetMode="External"></Relationship><Relationship Id="rId7525" Target="mailto:info@ambouw.nl" Type="http://schemas.openxmlformats.org/officeDocument/2006/relationships/hyperlink" TargetMode="External"></Relationship><Relationship Id="rId7526" Target="javascript:;" Type="http://schemas.openxmlformats.org/officeDocument/2006/relationships/hyperlink" TargetMode="External"></Relationship><Relationship Id="rId7527" Target="mailto:info@edg.it" Type="http://schemas.openxmlformats.org/officeDocument/2006/relationships/hyperlink" TargetMode="External"></Relationship><Relationship Id="rId7528" Target="javascript:;" Type="http://schemas.openxmlformats.org/officeDocument/2006/relationships/hyperlink" TargetMode="External"></Relationship><Relationship Id="rId7529" Target="http://www.asw.com.hk" Type="http://schemas.openxmlformats.org/officeDocument/2006/relationships/hyperlink" TargetMode="External"></Relationship><Relationship Id="rId7530" Target="mailto:carlocasagrande@carlocasagrande.fi" Type="http://schemas.openxmlformats.org/officeDocument/2006/relationships/hyperlink" TargetMode="External"></Relationship><Relationship Id="rId7531" Target="mailto:stevensmktg@aol.com" Type="http://schemas.openxmlformats.org/officeDocument/2006/relationships/hyperlink" TargetMode="External"></Relationship><Relationship Id="rId7532" Target="javascript:;" Type="http://schemas.openxmlformats.org/officeDocument/2006/relationships/hyperlink" TargetMode="External"></Relationship><Relationship Id="rId7533" Target="javascript:;" Type="http://schemas.openxmlformats.org/officeDocument/2006/relationships/hyperlink" TargetMode="External"></Relationship><Relationship Id="rId7534" Target="javascript:;" Type="http://schemas.openxmlformats.org/officeDocument/2006/relationships/hyperlink" TargetMode="External"></Relationship><Relationship Id="rId7535" Target="mailto:bill@spillanes.co.nz" Type="http://schemas.openxmlformats.org/officeDocument/2006/relationships/hyperlink" TargetMode="External"></Relationship><Relationship Id="rId7536" Target="javascript:;" Type="http://schemas.openxmlformats.org/officeDocument/2006/relationships/hyperlink" TargetMode="External"></Relationship><Relationship Id="rId7537" Target="mailto:classic@alol.com.br" Type="http://schemas.openxmlformats.org/officeDocument/2006/relationships/hyperlink" TargetMode="External"></Relationship><Relationship Id="rId7538" Target="http://www.hktechnical.com" Type="http://schemas.openxmlformats.org/officeDocument/2006/relationships/hyperlink" TargetMode="External"></Relationship><Relationship Id="rId7539" Target="http://www.shrishakun.com" Type="http://schemas.openxmlformats.org/officeDocument/2006/relationships/hyperlink" TargetMode="External"></Relationship><Relationship Id="rId7540" Target="http://www.thebodyshop.ca" Type="http://schemas.openxmlformats.org/officeDocument/2006/relationships/hyperlink" TargetMode="External"></Relationship><Relationship Id="rId7541" Target="http://www.hhengros.no" Type="http://schemas.openxmlformats.org/officeDocument/2006/relationships/hyperlink" TargetMode="External"></Relationship><Relationship Id="rId7542" Target="http://www.d-s.dk" Type="http://schemas.openxmlformats.org/officeDocument/2006/relationships/hyperlink" TargetMode="External"></Relationship><Relationship Id="rId7543" Target="mailto:smartcook888@hotmail.com" Type="http://schemas.openxmlformats.org/officeDocument/2006/relationships/hyperlink" TargetMode="External"></Relationship><Relationship Id="rId7544" Target="mailto:brianlau@pacific-source-inc.com" Type="http://schemas.openxmlformats.org/officeDocument/2006/relationships/hyperlink" TargetMode="External"></Relationship><Relationship Id="rId7545" Target="http://www.macnicholas.co.uk" Type="http://schemas.openxmlformats.org/officeDocument/2006/relationships/hyperlink" TargetMode="External"></Relationship><Relationship Id="rId7546" Target="javascript:;" Type="http://schemas.openxmlformats.org/officeDocument/2006/relationships/hyperlink" TargetMode="External"></Relationship><Relationship Id="rId7547" Target="mailto:artistwong@aol.com" Type="http://schemas.openxmlformats.org/officeDocument/2006/relationships/hyperlink" TargetMode="External"></Relationship><Relationship Id="rId7548" Target="http://www.asber.com" Type="http://schemas.openxmlformats.org/officeDocument/2006/relationships/hyperlink" TargetMode="External"></Relationship><Relationship Id="rId7549" Target="http://www.kolumbus.fi" Type="http://schemas.openxmlformats.org/officeDocument/2006/relationships/hyperlink" TargetMode="External"></Relationship><Relationship Id="rId7550" Target="http://www.glorioussupport.com" Type="http://schemas.openxmlformats.org/officeDocument/2006/relationships/hyperlink" TargetMode="External"></Relationship><Relationship Id="rId7551" Target="mailto:bahrain_foundry@yahoo.com" Type="http://schemas.openxmlformats.org/officeDocument/2006/relationships/hyperlink" TargetMode="External"></Relationship><Relationship Id="rId7552" Target="http://www.nielsen-gruppen.dk" Type="http://schemas.openxmlformats.org/officeDocument/2006/relationships/hyperlink" TargetMode="External"></Relationship><Relationship Id="rId7553" Target="http://www.kolumbus.fi" Type="http://schemas.openxmlformats.org/officeDocument/2006/relationships/hyperlink" TargetMode="External"></Relationship><Relationship Id="rId7554" Target="javascript:;" Type="http://schemas.openxmlformats.org/officeDocument/2006/relationships/hyperlink" TargetMode="External"></Relationship><Relationship Id="rId7555" Target="mailto:behl1@vsnl.com" Type="http://schemas.openxmlformats.org/officeDocument/2006/relationships/hyperlink" TargetMode="External"></Relationship><Relationship Id="rId7556" Target="javascript:;" Type="http://schemas.openxmlformats.org/officeDocument/2006/relationships/hyperlink" TargetMode="External"></Relationship><Relationship Id="rId7557" Target="javascript:;" Type="http://schemas.openxmlformats.org/officeDocument/2006/relationships/hyperlink" TargetMode="External"></Relationship><Relationship Id="rId7558" Target="javascript:;" Type="http://schemas.openxmlformats.org/officeDocument/2006/relationships/hyperlink" TargetMode="External"></Relationship><Relationship Id="rId7559" Target="javascript:;" Type="http://schemas.openxmlformats.org/officeDocument/2006/relationships/hyperlink" TargetMode="External"></Relationship><Relationship Id="rId7560" Target="mailto:cangohkg@aol.com" Type="http://schemas.openxmlformats.org/officeDocument/2006/relationships/hyperlink" TargetMode="External"></Relationship><Relationship Id="rId7561" Target="javascript:;" Type="http://schemas.openxmlformats.org/officeDocument/2006/relationships/hyperlink" TargetMode="External"></Relationship><Relationship Id="rId7562" Target="javascript:;" Type="http://schemas.openxmlformats.org/officeDocument/2006/relationships/hyperlink" TargetMode="External"></Relationship><Relationship Id="rId7563" Target="javascript:;" Type="http://schemas.openxmlformats.org/officeDocument/2006/relationships/hyperlink" TargetMode="External"></Relationship><Relationship Id="rId7564" Target="mailto:h-salehico@yahoo.com" Type="http://schemas.openxmlformats.org/officeDocument/2006/relationships/hyperlink" TargetMode="External"></Relationship><Relationship Id="rId7565" Target="mailto:sdm@ya.com" Type="http://schemas.openxmlformats.org/officeDocument/2006/relationships/hyperlink" TargetMode="External"></Relationship><Relationship Id="rId7566" Target="mailto:forest10@netvigator.com" Type="http://schemas.openxmlformats.org/officeDocument/2006/relationships/hyperlink" TargetMode="External"></Relationship><Relationship Id="rId7567" Target="mailto:info@pagoda-int.com" Type="http://schemas.openxmlformats.org/officeDocument/2006/relationships/hyperlink" TargetMode="External"></Relationship><Relationship Id="rId7568" Target="javascript:;" Type="http://schemas.openxmlformats.org/officeDocument/2006/relationships/hyperlink" TargetMode="External"></Relationship><Relationship Id="rId7569" Target="mailto:kat3@net.sy" Type="http://schemas.openxmlformats.org/officeDocument/2006/relationships/hyperlink" TargetMode="External"></Relationship><Relationship Id="rId7570" Target="http://www.tepa.de" Type="http://schemas.openxmlformats.org/officeDocument/2006/relationships/hyperlink" TargetMode="External"></Relationship><Relationship Id="rId7571" Target="http://www.dottus.com" Type="http://schemas.openxmlformats.org/officeDocument/2006/relationships/hyperlink" TargetMode="External"></Relationship><Relationship Id="rId7572" Target="javascript:;" Type="http://schemas.openxmlformats.org/officeDocument/2006/relationships/hyperlink" TargetMode="External"></Relationship><Relationship Id="rId7573" Target="http://www.sofuejapan.co.jp" Type="http://schemas.openxmlformats.org/officeDocument/2006/relationships/hyperlink" TargetMode="External"></Relationship><Relationship Id="rId7574" Target="javascript:;" Type="http://schemas.openxmlformats.org/officeDocument/2006/relationships/hyperlink" TargetMode="External"></Relationship><Relationship Id="rId7575" Target="javascript:;" Type="http://schemas.openxmlformats.org/officeDocument/2006/relationships/hyperlink" TargetMode="External"></Relationship><Relationship Id="rId7576" Target="http://www.teac.it" Type="http://schemas.openxmlformats.org/officeDocument/2006/relationships/hyperlink" TargetMode="External"></Relationship><Relationship Id="rId7577" Target="http://www.agapia.fr" Type="http://schemas.openxmlformats.org/officeDocument/2006/relationships/hyperlink" TargetMode="External"></Relationship><Relationship Id="rId7578" Target="http://www.s.audionline.com.sa" Type="http://schemas.openxmlformats.org/officeDocument/2006/relationships/hyperlink" TargetMode="External"></Relationship><Relationship Id="rId7579" Target="javascript:;" Type="http://schemas.openxmlformats.org/officeDocument/2006/relationships/hyperlink" TargetMode="External"></Relationship><Relationship Id="rId7580" Target="mailto:kengfatt25@hotmail.com" Type="http://schemas.openxmlformats.org/officeDocument/2006/relationships/hyperlink" TargetMode="External"></Relationship><Relationship Id="rId7581" Target="mailto:jane@sonora.com" Type="http://schemas.openxmlformats.org/officeDocument/2006/relationships/hyperlink" TargetMode="External"></Relationship><Relationship Id="rId7582" Target="mailto:consultas@soler-palau.com" Type="http://schemas.openxmlformats.org/officeDocument/2006/relationships/hyperlink" TargetMode="External"></Relationship><Relationship Id="rId7583" Target="javascript:;" Type="http://schemas.openxmlformats.org/officeDocument/2006/relationships/hyperlink" TargetMode="External"></Relationship><Relationship Id="rId7584" Target="mailto:martin@citrusgroup.ie" Type="http://schemas.openxmlformats.org/officeDocument/2006/relationships/hyperlink" TargetMode="External"></Relationship><Relationship Id="rId7585" Target="javascript:;" Type="http://schemas.openxmlformats.org/officeDocument/2006/relationships/hyperlink" TargetMode="External"></Relationship><Relationship Id="rId7586" Target="http://www.westpakusa.com" Type="http://schemas.openxmlformats.org/officeDocument/2006/relationships/hyperlink" TargetMode="External"></Relationship><Relationship Id="rId7587" Target="mailto:topeye@lycos.co" Type="http://schemas.openxmlformats.org/officeDocument/2006/relationships/hyperlink" TargetMode="External"></Relationship><Relationship Id="rId7588" Target="mailto:sinexco@cyberway.com.sg" Type="http://schemas.openxmlformats.org/officeDocument/2006/relationships/hyperlink" TargetMode="External"></Relationship><Relationship Id="rId7589" Target="http://www.tischler.it" Type="http://schemas.openxmlformats.org/officeDocument/2006/relationships/hyperlink" TargetMode="External"></Relationship><Relationship Id="rId7590" Target="http://www.amazinshuz.co.za" Type="http://schemas.openxmlformats.org/officeDocument/2006/relationships/hyperlink" TargetMode="External"></Relationship><Relationship Id="rId7591" Target="mailto:khober@hashem-contracting.com" Type="http://schemas.openxmlformats.org/officeDocument/2006/relationships/hyperlink" TargetMode="External"></Relationship><Relationship Id="rId7592" Target="javascript:;" Type="http://schemas.openxmlformats.org/officeDocument/2006/relationships/hyperlink" TargetMode="External"></Relationship><Relationship Id="rId7593" Target="http://www.bolge.no" Type="http://schemas.openxmlformats.org/officeDocument/2006/relationships/hyperlink" TargetMode="External"></Relationship><Relationship Id="rId7594" Target="javascript:;" Type="http://schemas.openxmlformats.org/officeDocument/2006/relationships/hyperlink" TargetMode="External"></Relationship><Relationship Id="rId7595" Target="javascript:;" Type="http://schemas.openxmlformats.org/officeDocument/2006/relationships/hyperlink" TargetMode="External"></Relationship><Relationship Id="rId7596" Target="http://www.culina.no" Type="http://schemas.openxmlformats.org/officeDocument/2006/relationships/hyperlink" TargetMode="External"></Relationship><Relationship Id="rId7597" Target="javascript:;" Type="http://schemas.openxmlformats.org/officeDocument/2006/relationships/hyperlink" TargetMode="External"></Relationship><Relationship Id="rId7598" Target="javascript:;" Type="http://schemas.openxmlformats.org/officeDocument/2006/relationships/hyperlink" TargetMode="External"></Relationship><Relationship Id="rId7599" Target="http://www.pacific-source-inc.com" Type="http://schemas.openxmlformats.org/officeDocument/2006/relationships/hyperlink" TargetMode="External"></Relationship><Relationship Id="rId7600" Target="javascript:;" Type="http://schemas.openxmlformats.org/officeDocument/2006/relationships/hyperlink" TargetMode="External"></Relationship><Relationship Id="rId7601" Target="mailto:gmazzone@cox.net" Type="http://schemas.openxmlformats.org/officeDocument/2006/relationships/hyperlink" TargetMode="External"></Relationship><Relationship Id="rId7602" Target="javascript:;" Type="http://schemas.openxmlformats.org/officeDocument/2006/relationships/hyperlink" TargetMode="External"></Relationship><Relationship Id="rId7603" Target="javascript:;" Type="http://schemas.openxmlformats.org/officeDocument/2006/relationships/hyperlink" TargetMode="External"></Relationship><Relationship Id="rId7604" Target="javascript:;" Type="http://schemas.openxmlformats.org/officeDocument/2006/relationships/hyperlink" TargetMode="External"></Relationship><Relationship Id="rId7605" Target="http://www.belgacom.net" Type="http://schemas.openxmlformats.org/officeDocument/2006/relationships/hyperlink" TargetMode="External"></Relationship><Relationship Id="rId7606" Target="mailto:rbt138@cbn.net.id" Type="http://schemas.openxmlformats.org/officeDocument/2006/relationships/hyperlink" TargetMode="External"></Relationship><Relationship Id="rId7607" Target="javascript:;" Type="http://schemas.openxmlformats.org/officeDocument/2006/relationships/hyperlink" TargetMode="External"></Relationship><Relationship Id="rId7608" Target="http://www.knwtrading.com" Type="http://schemas.openxmlformats.org/officeDocument/2006/relationships/hyperlink" TargetMode="External"></Relationship><Relationship Id="rId7609" Target="javascript:;" Type="http://schemas.openxmlformats.org/officeDocument/2006/relationships/hyperlink" TargetMode="External"></Relationship><Relationship Id="rId7610" Target="javascript:;" Type="http://schemas.openxmlformats.org/officeDocument/2006/relationships/hyperlink" TargetMode="External"></Relationship><Relationship Id="rId7611" Target="mailto:inka-impex@siol.net" Type="http://schemas.openxmlformats.org/officeDocument/2006/relationships/hyperlink" TargetMode="External"></Relationship><Relationship Id="rId7612" Target="mailto:saleh90@batelco.com.bh" Type="http://schemas.openxmlformats.org/officeDocument/2006/relationships/hyperlink" TargetMode="External"></Relationship><Relationship Id="rId7613" Target="javascript:;" Type="http://schemas.openxmlformats.org/officeDocument/2006/relationships/hyperlink" TargetMode="External"></Relationship><Relationship Id="rId7614" Target="javascript:;" Type="http://schemas.openxmlformats.org/officeDocument/2006/relationships/hyperlink" TargetMode="External"></Relationship><Relationship Id="rId7615" Target="http://www.motto.dk" Type="http://schemas.openxmlformats.org/officeDocument/2006/relationships/hyperlink" TargetMode="External"></Relationship><Relationship Id="rId7616" Target="mailto:eddie@tarhong.com" Type="http://schemas.openxmlformats.org/officeDocument/2006/relationships/hyperlink" TargetMode="External"></Relationship><Relationship Id="rId7617" Target="javascript:;" Type="http://schemas.openxmlformats.org/officeDocument/2006/relationships/hyperlink" TargetMode="External"></Relationship><Relationship Id="rId7618" Target="mailto:beedeemc@netvigator.com" Type="http://schemas.openxmlformats.org/officeDocument/2006/relationships/hyperlink" TargetMode="External"></Relationship><Relationship Id="rId7619" Target="mailto:sakai-ishitou@mwb.biglobe.ne.jp" Type="http://schemas.openxmlformats.org/officeDocument/2006/relationships/hyperlink" TargetMode="External"></Relationship><Relationship Id="rId7620" Target="javascript:;" Type="http://schemas.openxmlformats.org/officeDocument/2006/relationships/hyperlink" TargetMode="External"></Relationship><Relationship Id="rId7621" Target="javascript:;" Type="http://schemas.openxmlformats.org/officeDocument/2006/relationships/hyperlink" TargetMode="External"></Relationship><Relationship Id="rId7622" Target="javascript:;" Type="http://schemas.openxmlformats.org/officeDocument/2006/relationships/hyperlink" TargetMode="External"></Relationship><Relationship Id="rId7623" Target="http://www.hebron.com" Type="http://schemas.openxmlformats.org/officeDocument/2006/relationships/hyperlink" TargetMode="External"></Relationship><Relationship Id="rId7624" Target="http://www.mailbg.com" Type="http://schemas.openxmlformats.org/officeDocument/2006/relationships/hyperlink" TargetMode="External"></Relationship><Relationship Id="rId7625" Target="mailto:sales@fireworksaustralia.com.au" Type="http://schemas.openxmlformats.org/officeDocument/2006/relationships/hyperlink" TargetMode="External"></Relationship><Relationship Id="rId7626" Target="javascript:;" Type="http://schemas.openxmlformats.org/officeDocument/2006/relationships/hyperlink" TargetMode="External"></Relationship><Relationship Id="rId7627" Target="http://CH.DE" Type="http://schemas.openxmlformats.org/officeDocument/2006/relationships/hyperlink" TargetMode="External"></Relationship><Relationship Id="rId7628" Target="javascript:;" Type="http://schemas.openxmlformats.org/officeDocument/2006/relationships/hyperlink" TargetMode="External"></Relationship><Relationship Id="rId7629" Target="javascript:;" Type="http://schemas.openxmlformats.org/officeDocument/2006/relationships/hyperlink" TargetMode="External"></Relationship><Relationship Id="rId7630" Target="mailto:martyn.cooling@knitmesh.com" Type="http://schemas.openxmlformats.org/officeDocument/2006/relationships/hyperlink" TargetMode="External"></Relationship><Relationship Id="rId7631" Target="mailto:info@g-vision.com.hk" Type="http://schemas.openxmlformats.org/officeDocument/2006/relationships/hyperlink" TargetMode="External"></Relationship><Relationship Id="rId7632" Target="http://www.koreaclad.com" Type="http://schemas.openxmlformats.org/officeDocument/2006/relationships/hyperlink" TargetMode="External"></Relationship><Relationship Id="rId7633" Target="mailto:kellomiehet@kellomiehet.fi" Type="http://schemas.openxmlformats.org/officeDocument/2006/relationships/hyperlink" TargetMode="External"></Relationship><Relationship Id="rId7634" Target="http://www.ajmerawire.com" Type="http://schemas.openxmlformats.org/officeDocument/2006/relationships/hyperlink" TargetMode="External"></Relationship><Relationship Id="rId7635" Target="mailto:blue6871@ms34.hinet.net" Type="http://schemas.openxmlformats.org/officeDocument/2006/relationships/hyperlink" TargetMode="External"></Relationship><Relationship Id="rId7636" Target="http://www.goldendoor.fi" Type="http://schemas.openxmlformats.org/officeDocument/2006/relationships/hyperlink" TargetMode="External"></Relationship><Relationship Id="rId7637" Target="javascript:;" Type="http://schemas.openxmlformats.org/officeDocument/2006/relationships/hyperlink" TargetMode="External"></Relationship><Relationship Id="rId7638" Target="http://www.taylordakota.com" Type="http://schemas.openxmlformats.org/officeDocument/2006/relationships/hyperlink" TargetMode="External"></Relationship><Relationship Id="rId7639" Target="javascript:;" Type="http://schemas.openxmlformats.org/officeDocument/2006/relationships/hyperlink" TargetMode="External"></Relationship><Relationship Id="rId7640" Target="mailto:bobbyhouse@cyber.net.pk" Type="http://schemas.openxmlformats.org/officeDocument/2006/relationships/hyperlink" TargetMode="External"></Relationship><Relationship Id="rId7641" Target="mailto:info@bialettindustrie.it" Type="http://schemas.openxmlformats.org/officeDocument/2006/relationships/hyperlink" TargetMode="External"></Relationship><Relationship Id="rId7642" Target="javascript:;" Type="http://schemas.openxmlformats.org/officeDocument/2006/relationships/hyperlink" TargetMode="External"></Relationship><Relationship Id="rId7643" Target="javascript:;" Type="http://schemas.openxmlformats.org/officeDocument/2006/relationships/hyperlink" TargetMode="External"></Relationship><Relationship Id="rId7644" Target="http://www.noorassociate.com" Type="http://schemas.openxmlformats.org/officeDocument/2006/relationships/hyperlink" TargetMode="External"></Relationship><Relationship Id="rId7645" Target="javascript:;" Type="http://schemas.openxmlformats.org/officeDocument/2006/relationships/hyperlink" TargetMode="External"></Relationship><Relationship Id="rId7646" Target="http://www.biinternational.co.uk" Type="http://schemas.openxmlformats.org/officeDocument/2006/relationships/hyperlink" TargetMode="External"></Relationship><Relationship Id="rId7647" Target="javascript:;" Type="http://schemas.openxmlformats.org/officeDocument/2006/relationships/hyperlink" TargetMode="External"></Relationship><Relationship Id="rId7648" Target="http://www.agenturhuset.no" Type="http://schemas.openxmlformats.org/officeDocument/2006/relationships/hyperlink" TargetMode="External"></Relationship><Relationship Id="rId7649" Target="javascript:;" Type="http://schemas.openxmlformats.org/officeDocument/2006/relationships/hyperlink" TargetMode="External"></Relationship><Relationship Id="rId7650" Target="javascript:;" Type="http://schemas.openxmlformats.org/officeDocument/2006/relationships/hyperlink" TargetMode="External"></Relationship><Relationship Id="rId7651" Target="http://www.alibaba.com" Type="http://schemas.openxmlformats.org/officeDocument/2006/relationships/hyperlink" TargetMode="External"></Relationship><Relationship Id="rId7652" Target="http://www.mwb.biglobe.ne.jp" Type="http://schemas.openxmlformats.org/officeDocument/2006/relationships/hyperlink" TargetMode="External"></Relationship><Relationship Id="rId7653" Target="javascript:;" Type="http://schemas.openxmlformats.org/officeDocument/2006/relationships/hyperlink" TargetMode="External"></Relationship><Relationship Id="rId7654" Target="http://www.dislicores.com.co" Type="http://schemas.openxmlformats.org/officeDocument/2006/relationships/hyperlink" TargetMode="External"></Relationship><Relationship Id="rId7655" Target="javascript:;" Type="http://schemas.openxmlformats.org/officeDocument/2006/relationships/hyperlink" TargetMode="External"></Relationship><Relationship Id="rId7656" Target="mailto:tannno@bb.mbn.or.jp" Type="http://schemas.openxmlformats.org/officeDocument/2006/relationships/hyperlink" TargetMode="External"></Relationship><Relationship Id="rId7657" Target="javascript:;" Type="http://schemas.openxmlformats.org/officeDocument/2006/relationships/hyperlink" TargetMode="External"></Relationship><Relationship Id="rId7658" Target="javascript:;" Type="http://schemas.openxmlformats.org/officeDocument/2006/relationships/hyperlink" TargetMode="External"></Relationship><Relationship Id="rId7659" Target="mailto:salg@decoplant.dk" Type="http://schemas.openxmlformats.org/officeDocument/2006/relationships/hyperlink" TargetMode="External"></Relationship><Relationship Id="rId7660" Target="javascript:;" Type="http://schemas.openxmlformats.org/officeDocument/2006/relationships/hyperlink" TargetMode="External"></Relationship><Relationship Id="rId7661" Target="mailto:pank@sunpanimports.com" Type="http://schemas.openxmlformats.org/officeDocument/2006/relationships/hyperlink" TargetMode="External"></Relationship><Relationship Id="rId7662" Target="http://www.midwest-air.com" Type="http://schemas.openxmlformats.org/officeDocument/2006/relationships/hyperlink" TargetMode="External"></Relationship><Relationship Id="rId7663" Target="mailto:h2osung@kotis.net" Type="http://schemas.openxmlformats.org/officeDocument/2006/relationships/hyperlink" TargetMode="External"></Relationship><Relationship Id="rId7664" Target="javascript:;" Type="http://schemas.openxmlformats.org/officeDocument/2006/relationships/hyperlink" TargetMode="External"></Relationship><Relationship Id="rId7665" Target="http://www.willer.com.hk" Type="http://schemas.openxmlformats.org/officeDocument/2006/relationships/hyperlink" TargetMode="External"></Relationship><Relationship Id="rId7666" Target="mailto:info@rayesimports.com" Type="http://schemas.openxmlformats.org/officeDocument/2006/relationships/hyperlink" TargetMode="External"></Relationship><Relationship Id="rId7667" Target="http://www.le-gobw.de" Type="http://schemas.openxmlformats.org/officeDocument/2006/relationships/hyperlink" TargetMode="External"></Relationship><Relationship Id="rId7668" Target="http://www.ellisconsultancy.co.uk" Type="http://schemas.openxmlformats.org/officeDocument/2006/relationships/hyperlink" TargetMode="External"></Relationship><Relationship Id="rId7669" Target="javascript:;" Type="http://schemas.openxmlformats.org/officeDocument/2006/relationships/hyperlink" TargetMode="External"></Relationship><Relationship Id="rId7670" Target="javascript:;" Type="http://schemas.openxmlformats.org/officeDocument/2006/relationships/hyperlink" TargetMode="External"></Relationship><Relationship Id="rId7671" Target="http://www.michlitch.com" Type="http://schemas.openxmlformats.org/officeDocument/2006/relationships/hyperlink" TargetMode="External"></Relationship><Relationship Id="rId7672" Target="javascript:;" Type="http://schemas.openxmlformats.org/officeDocument/2006/relationships/hyperlink" TargetMode="External"></Relationship><Relationship Id="rId7673" Target="javascript:;" Type="http://schemas.openxmlformats.org/officeDocument/2006/relationships/hyperlink" TargetMode="External"></Relationship><Relationship Id="rId7674" Target="mailto:lila0205@kotis.net" Type="http://schemas.openxmlformats.org/officeDocument/2006/relationships/hyperlink" TargetMode="External"></Relationship><Relationship Id="rId7675" Target="javascript:;" Type="http://schemas.openxmlformats.org/officeDocument/2006/relationships/hyperlink" TargetMode="External"></Relationship><Relationship Id="rId7676" Target="mailto:mobile2000@hotmail.com" Type="http://schemas.openxmlformats.org/officeDocument/2006/relationships/hyperlink" TargetMode="External"></Relationship><Relationship Id="rId7677" Target="javascript:;" Type="http://schemas.openxmlformats.org/officeDocument/2006/relationships/hyperlink" TargetMode="External"></Relationship><Relationship Id="rId7678" Target="mailto:marumatu@ccom.or.jp" Type="http://schemas.openxmlformats.org/officeDocument/2006/relationships/hyperlink" TargetMode="External"></Relationship><Relationship Id="rId7679" Target="http://www.geimudo.co.jp" Type="http://schemas.openxmlformats.org/officeDocument/2006/relationships/hyperlink" TargetMode="External"></Relationship><Relationship Id="rId7680" Target="mailto:annluuleung@hotmail.com" Type="http://schemas.openxmlformats.org/officeDocument/2006/relationships/hyperlink" TargetMode="External"></Relationship><Relationship Id="rId7681" Target="mailto:info@bejoken.se" Type="http://schemas.openxmlformats.org/officeDocument/2006/relationships/hyperlink" TargetMode="External"></Relationship><Relationship Id="rId7682" Target="javascript:;" Type="http://schemas.openxmlformats.org/officeDocument/2006/relationships/hyperlink" TargetMode="External"></Relationship><Relationship Id="rId7683" Target="http://www.cjustinny@.com" Type="http://schemas.openxmlformats.org/officeDocument/2006/relationships/hyperlink" TargetMode="External"></Relationship><Relationship Id="rId7684" Target="javascript:;" Type="http://schemas.openxmlformats.org/officeDocument/2006/relationships/hyperlink" TargetMode="External"></Relationship><Relationship Id="rId7685" Target="javascript:;" Type="http://schemas.openxmlformats.org/officeDocument/2006/relationships/hyperlink" TargetMode="External"></Relationship><Relationship Id="rId7686" Target="mailto:ksc@cm1.ethome.net" Type="http://schemas.openxmlformats.org/officeDocument/2006/relationships/hyperlink" TargetMode="External"></Relationship><Relationship Id="rId7687" Target="http://www.promt.com.tr" Type="http://schemas.openxmlformats.org/officeDocument/2006/relationships/hyperlink" TargetMode="External"></Relationship><Relationship Id="rId7688" Target="http://www.premium-nieuwkoop.nl" Type="http://schemas.openxmlformats.org/officeDocument/2006/relationships/hyperlink" TargetMode="External"></Relationship><Relationship Id="rId7689" Target="mailto:rsspore@singnet.com.sg" Type="http://schemas.openxmlformats.org/officeDocument/2006/relationships/hyperlink" TargetMode="External"></Relationship><Relationship Id="rId7690" Target="mailto:saboure@kolumbus.fi" Type="http://schemas.openxmlformats.org/officeDocument/2006/relationships/hyperlink" TargetMode="External"></Relationship><Relationship Id="rId7691" Target="mailto:info@rubbercenter.com" Type="http://schemas.openxmlformats.org/officeDocument/2006/relationships/hyperlink" TargetMode="External"></Relationship><Relationship Id="rId7692" Target="mailto:clearfastdel@vsnl.net" Type="http://schemas.openxmlformats.org/officeDocument/2006/relationships/hyperlink" TargetMode="External"></Relationship><Relationship Id="rId7693" Target="http://www.fairtrade.at" Type="http://schemas.openxmlformats.org/officeDocument/2006/relationships/hyperlink" TargetMode="External"></Relationship><Relationship Id="rId7694" Target="http://www.beseqint.com" Type="http://schemas.openxmlformats.org/officeDocument/2006/relationships/hyperlink" TargetMode="External"></Relationship><Relationship Id="rId7695" Target="javascript:;" Type="http://schemas.openxmlformats.org/officeDocument/2006/relationships/hyperlink" TargetMode="External"></Relationship><Relationship Id="rId7696" Target="http://www.ibgregalos.com" Type="http://schemas.openxmlformats.org/officeDocument/2006/relationships/hyperlink" TargetMode="External"></Relationship><Relationship Id="rId7697" Target="http://www.groupeseb.com" Type="http://schemas.openxmlformats.org/officeDocument/2006/relationships/hyperlink" TargetMode="External"></Relationship><Relationship Id="rId7698" Target="mailto:importworld2003@yahoo.co.in" Type="http://schemas.openxmlformats.org/officeDocument/2006/relationships/hyperlink" TargetMode="External"></Relationship><Relationship Id="rId7699" Target="javascript:;" Type="http://schemas.openxmlformats.org/officeDocument/2006/relationships/hyperlink" TargetMode="External"></Relationship><Relationship Id="rId7700" Target="mailto:michael@gadgetsking.com" Type="http://schemas.openxmlformats.org/officeDocument/2006/relationships/hyperlink" TargetMode="External"></Relationship><Relationship Id="rId7701" Target="http://www.avinal.com.co" Type="http://schemas.openxmlformats.org/officeDocument/2006/relationships/hyperlink" TargetMode="External"></Relationship><Relationship Id="rId7702" Target="mailto:haaning@haaning.dk" Type="http://schemas.openxmlformats.org/officeDocument/2006/relationships/hyperlink" TargetMode="External"></Relationship><Relationship Id="rId7703" Target="javascript:;" Type="http://schemas.openxmlformats.org/officeDocument/2006/relationships/hyperlink" TargetMode="External"></Relationship><Relationship Id="rId7704" Target="http://www.kutsuwa.co.jp" Type="http://schemas.openxmlformats.org/officeDocument/2006/relationships/hyperlink" TargetMode="External"></Relationship><Relationship Id="rId7705" Target="mailto:abbycl@mozcom.com" Type="http://schemas.openxmlformats.org/officeDocument/2006/relationships/hyperlink" TargetMode="External"></Relationship><Relationship Id="rId7706" Target="http://www.luckyco.com.tw" Type="http://schemas.openxmlformats.org/officeDocument/2006/relationships/hyperlink" TargetMode="External"></Relationship><Relationship Id="rId7707" Target="http://www.dinhpartners.com" Type="http://schemas.openxmlformats.org/officeDocument/2006/relationships/hyperlink" TargetMode="External"></Relationship><Relationship Id="rId7708" Target="mailto:basudeo@ccsl.com" Type="http://schemas.openxmlformats.org/officeDocument/2006/relationships/hyperlink" TargetMode="External"></Relationship><Relationship Id="rId7709" Target="javascript:;" Type="http://schemas.openxmlformats.org/officeDocument/2006/relationships/hyperlink" TargetMode="External"></Relationship><Relationship Id="rId7710" Target="javascript:;" Type="http://schemas.openxmlformats.org/officeDocument/2006/relationships/hyperlink" TargetMode="External"></Relationship><Relationship Id="rId7711" Target="mailto:ciat.ic@intnet.td" Type="http://schemas.openxmlformats.org/officeDocument/2006/relationships/hyperlink" TargetMode="External"></Relationship><Relationship Id="rId7712" Target="mailto:clave@clavedenia.com" Type="http://schemas.openxmlformats.org/officeDocument/2006/relationships/hyperlink" TargetMode="External"></Relationship><Relationship Id="rId7713" Target="mailto:joshindo@cbn.net.id" Type="http://schemas.openxmlformats.org/officeDocument/2006/relationships/hyperlink" TargetMode="External"></Relationship><Relationship Id="rId7714" Target="javascript:;" Type="http://schemas.openxmlformats.org/officeDocument/2006/relationships/hyperlink" TargetMode="External"></Relationship><Relationship Id="rId7715" Target="javascript:;" Type="http://schemas.openxmlformats.org/officeDocument/2006/relationships/hyperlink" TargetMode="External"></Relationship><Relationship Id="rId7716" Target="javascript:;" Type="http://schemas.openxmlformats.org/officeDocument/2006/relationships/hyperlink" TargetMode="External"></Relationship><Relationship Id="rId7717" Target="mailto:harveyhuang@msn.com" Type="http://schemas.openxmlformats.org/officeDocument/2006/relationships/hyperlink" TargetMode="External"></Relationship><Relationship Id="rId7718" Target="http://www.blomberg-co.com" Type="http://schemas.openxmlformats.org/officeDocument/2006/relationships/hyperlink" TargetMode="External"></Relationship><Relationship Id="rId7719" Target="mailto:info@medeco.nl" Type="http://schemas.openxmlformats.org/officeDocument/2006/relationships/hyperlink" TargetMode="External"></Relationship><Relationship Id="rId7720" Target="http://www.classihogar.com" Type="http://schemas.openxmlformats.org/officeDocument/2006/relationships/hyperlink" TargetMode="External"></Relationship><Relationship Id="rId7721" Target="mailto:dupmark@t-online.de" Type="http://schemas.openxmlformats.org/officeDocument/2006/relationships/hyperlink" TargetMode="External"></Relationship><Relationship Id="rId7722" Target="javascript:;" Type="http://schemas.openxmlformats.org/officeDocument/2006/relationships/hyperlink" TargetMode="External"></Relationship><Relationship Id="rId7723" Target="javascript:;" Type="http://schemas.openxmlformats.org/officeDocument/2006/relationships/hyperlink" TargetMode="External"></Relationship><Relationship Id="rId7724" Target="javascript:;" Type="http://schemas.openxmlformats.org/officeDocument/2006/relationships/hyperlink" TargetMode="External"></Relationship><Relationship Id="rId7725" Target="http://www.tolman.com.tr" Type="http://schemas.openxmlformats.org/officeDocument/2006/relationships/hyperlink" TargetMode="External"></Relationship><Relationship Id="rId7726" Target="http://www.bdasia.com.hk" Type="http://schemas.openxmlformats.org/officeDocument/2006/relationships/hyperlink" TargetMode="External"></Relationship><Relationship Id="rId7727" Target="javascript:;" Type="http://schemas.openxmlformats.org/officeDocument/2006/relationships/hyperlink" TargetMode="External"></Relationship><Relationship Id="rId7728" Target="javascript:;" Type="http://schemas.openxmlformats.org/officeDocument/2006/relationships/hyperlink" TargetMode="External"></Relationship><Relationship Id="rId7729" Target="mailto:ancap@ancap.it" Type="http://schemas.openxmlformats.org/officeDocument/2006/relationships/hyperlink" TargetMode="External"></Relationship><Relationship Id="rId7730" Target="http://www.infonie.be" Type="http://schemas.openxmlformats.org/officeDocument/2006/relationships/hyperlink" TargetMode="External"></Relationship><Relationship Id="rId7731" Target="javascript:;" Type="http://schemas.openxmlformats.org/officeDocument/2006/relationships/hyperlink" TargetMode="External"></Relationship><Relationship Id="rId7732" Target="javascript:;" Type="http://schemas.openxmlformats.org/officeDocument/2006/relationships/hyperlink" TargetMode="External"></Relationship><Relationship Id="rId7733" Target="http://www.singaporeair.com.sg" Type="http://schemas.openxmlformats.org/officeDocument/2006/relationships/hyperlink" TargetMode="External"></Relationship><Relationship Id="rId7734" Target="http://www.markant.com.hk" Type="http://schemas.openxmlformats.org/officeDocument/2006/relationships/hyperlink" TargetMode="External"></Relationship><Relationship Id="rId7735" Target="mailto:ldn04343@niftyserve.or.jp" Type="http://schemas.openxmlformats.org/officeDocument/2006/relationships/hyperlink" TargetMode="External"></Relationship><Relationship Id="rId7736" Target="mailto:info@burmtone.com" Type="http://schemas.openxmlformats.org/officeDocument/2006/relationships/hyperlink" TargetMode="External"></Relationship><Relationship Id="rId7737" Target="mailto:more@blomertextiel.nl" Type="http://schemas.openxmlformats.org/officeDocument/2006/relationships/hyperlink" TargetMode="External"></Relationship><Relationship Id="rId7738" Target="mailto:hs@werkman.nl" Type="http://schemas.openxmlformats.org/officeDocument/2006/relationships/hyperlink" TargetMode="External"></Relationship><Relationship Id="rId7739" Target="javascript:;" Type="http://schemas.openxmlformats.org/officeDocument/2006/relationships/hyperlink" TargetMode="External"></Relationship><Relationship Id="rId7740" Target="http://www.carlocasagrande.fi" Type="http://schemas.openxmlformats.org/officeDocument/2006/relationships/hyperlink" TargetMode="External"></Relationship><Relationship Id="rId7741" Target="mailto:management@foxcs.com" Type="http://schemas.openxmlformats.org/officeDocument/2006/relationships/hyperlink" TargetMode="External"></Relationship><Relationship Id="rId7742" Target="javascript:;" Type="http://schemas.openxmlformats.org/officeDocument/2006/relationships/hyperlink" TargetMode="External"></Relationship><Relationship Id="rId7743" Target="mailto:jalilsja@voila.fr" Type="http://schemas.openxmlformats.org/officeDocument/2006/relationships/hyperlink" TargetMode="External"></Relationship><Relationship Id="rId7744" Target="javascript:;" Type="http://schemas.openxmlformats.org/officeDocument/2006/relationships/hyperlink" TargetMode="External"></Relationship><Relationship Id="rId7745" Target="mailto:order@pollux-group.com" Type="http://schemas.openxmlformats.org/officeDocument/2006/relationships/hyperlink" TargetMode="External"></Relationship><Relationship Id="rId7746" Target="javascript:;" Type="http://schemas.openxmlformats.org/officeDocument/2006/relationships/hyperlink" TargetMode="External"></Relationship><Relationship Id="rId7747" Target="javascript:;" Type="http://schemas.openxmlformats.org/officeDocument/2006/relationships/hyperlink" TargetMode="External"></Relationship><Relationship Id="rId7748" Target="javascript:;" Type="http://schemas.openxmlformats.org/officeDocument/2006/relationships/hyperlink" TargetMode="External"></Relationship><Relationship Id="rId7749" Target="javascript:;" Type="http://schemas.openxmlformats.org/officeDocument/2006/relationships/hyperlink" TargetMode="External"></Relationship><Relationship Id="rId7750" Target="javascript:;" Type="http://schemas.openxmlformats.org/officeDocument/2006/relationships/hyperlink" TargetMode="External"></Relationship><Relationship Id="rId7751" Target="mailto:david@shiraleah.com" Type="http://schemas.openxmlformats.org/officeDocument/2006/relationships/hyperlink" TargetMode="External"></Relationship><Relationship Id="rId7752" Target="javascript:;" Type="http://schemas.openxmlformats.org/officeDocument/2006/relationships/hyperlink" TargetMode="External"></Relationship><Relationship Id="rId7753" Target="http://www.supremesteel.com" Type="http://schemas.openxmlformats.org/officeDocument/2006/relationships/hyperlink" TargetMode="External"></Relationship><Relationship Id="rId7754" Target="mailto:meimei99@ms24.hinet.net" Type="http://schemas.openxmlformats.org/officeDocument/2006/relationships/hyperlink" TargetMode="External"></Relationship><Relationship Id="rId7755" Target="javascript:;" Type="http://schemas.openxmlformats.org/officeDocument/2006/relationships/hyperlink" TargetMode="External"></Relationship><Relationship Id="rId7756" Target="javascript:;" Type="http://schemas.openxmlformats.org/officeDocument/2006/relationships/hyperlink" TargetMode="External"></Relationship><Relationship Id="rId7757" Target="javascript:;" Type="http://schemas.openxmlformats.org/officeDocument/2006/relationships/hyperlink" TargetMode="External"></Relationship><Relationship Id="rId7758" Target="http://www.naa.ie" Type="http://schemas.openxmlformats.org/officeDocument/2006/relationships/hyperlink" TargetMode="External"></Relationship><Relationship Id="rId7759" Target="javascript:;" Type="http://schemas.openxmlformats.org/officeDocument/2006/relationships/hyperlink" TargetMode="External"></Relationship><Relationship Id="rId7760" Target="http://www.decatointl.com" Type="http://schemas.openxmlformats.org/officeDocument/2006/relationships/hyperlink" TargetMode="External"></Relationship><Relationship Id="rId7761" Target="javascript:;" Type="http://schemas.openxmlformats.org/officeDocument/2006/relationships/hyperlink" TargetMode="External"></Relationship><Relationship Id="rId7762" Target="mailto:dpurkapile@global-instruments.com" Type="http://schemas.openxmlformats.org/officeDocument/2006/relationships/hyperlink" TargetMode="External"></Relationship><Relationship Id="rId7763" Target="http://www.leadchina-hk.com" Type="http://schemas.openxmlformats.org/officeDocument/2006/relationships/hyperlink" TargetMode="External"></Relationship><Relationship Id="rId7764" Target="mailto:alluflon@alluflon.com" Type="http://schemas.openxmlformats.org/officeDocument/2006/relationships/hyperlink" TargetMode="External"></Relationship><Relationship Id="rId7765" Target="mailto:acetrading@optushome.com.au" Type="http://schemas.openxmlformats.org/officeDocument/2006/relationships/hyperlink" TargetMode="External"></Relationship><Relationship Id="rId7766" Target="http://www.braucke.com" Type="http://schemas.openxmlformats.org/officeDocument/2006/relationships/hyperlink" TargetMode="External"></Relationship><Relationship Id="rId7767" Target="http://www.rpc-gizen.com" Type="http://schemas.openxmlformats.org/officeDocument/2006/relationships/hyperlink" TargetMode="External"></Relationship><Relationship Id="rId7768" Target="javascript:;" Type="http://schemas.openxmlformats.org/officeDocument/2006/relationships/hyperlink" TargetMode="External"></Relationship><Relationship Id="rId7769" Target="javascript:;" Type="http://schemas.openxmlformats.org/officeDocument/2006/relationships/hyperlink" TargetMode="External"></Relationship><Relationship Id="rId7770" Target="http://www.joyfashions.com.hk" Type="http://schemas.openxmlformats.org/officeDocument/2006/relationships/hyperlink" TargetMode="External"></Relationship><Relationship Id="rId7771" Target="http://www.hillcarehk.com" Type="http://schemas.openxmlformats.org/officeDocument/2006/relationships/hyperlink" TargetMode="External"></Relationship><Relationship Id="rId7772" Target="mailto:david.idl@msa.hinet.net" Type="http://schemas.openxmlformats.org/officeDocument/2006/relationships/hyperlink" TargetMode="External"></Relationship><Relationship Id="rId7773" Target="javascript:;" Type="http://schemas.openxmlformats.org/officeDocument/2006/relationships/hyperlink" TargetMode="External"></Relationship><Relationship Id="rId7774" Target="javascript:;" Type="http://schemas.openxmlformats.org/officeDocument/2006/relationships/hyperlink" TargetMode="External"></Relationship><Relationship Id="rId7775" Target="javascript:;" Type="http://schemas.openxmlformats.org/officeDocument/2006/relationships/hyperlink" TargetMode="External"></Relationship><Relationship Id="rId7776" Target="mailto:quality@netpci.com" Type="http://schemas.openxmlformats.org/officeDocument/2006/relationships/hyperlink" TargetMode="External"></Relationship><Relationship Id="rId7777" Target="javascript:;" Type="http://schemas.openxmlformats.org/officeDocument/2006/relationships/hyperlink" TargetMode="External"></Relationship><Relationship Id="rId7778" Target="javascript:;" Type="http://schemas.openxmlformats.org/officeDocument/2006/relationships/hyperlink" TargetMode="External"></Relationship><Relationship Id="rId7779" Target="javascript:;" Type="http://schemas.openxmlformats.org/officeDocument/2006/relationships/hyperlink" TargetMode="External"></Relationship><Relationship Id="rId7780" Target="javascript:;" Type="http://schemas.openxmlformats.org/officeDocument/2006/relationships/hyperlink" TargetMode="External"></Relationship><Relationship Id="rId7781" Target="http://www.restamp.it" Type="http://schemas.openxmlformats.org/officeDocument/2006/relationships/hyperlink" TargetMode="External"></Relationship><Relationship Id="rId7782" Target="http://www.polarispool.com" Type="http://schemas.openxmlformats.org/officeDocument/2006/relationships/hyperlink" TargetMode="External"></Relationship><Relationship Id="rId7783" Target="mailto:gkang@unitel.co" Type="http://schemas.openxmlformats.org/officeDocument/2006/relationships/hyperlink" TargetMode="External"></Relationship><Relationship Id="rId7784" Target="http://www.burakperde.com" Type="http://schemas.openxmlformats.org/officeDocument/2006/relationships/hyperlink" TargetMode="External"></Relationship><Relationship Id="rId7785" Target="http://www.emailaccount.com" Type="http://schemas.openxmlformats.org/officeDocument/2006/relationships/hyperlink" TargetMode="External"></Relationship><Relationship Id="rId7786" Target="javascript:;" Type="http://schemas.openxmlformats.org/officeDocument/2006/relationships/hyperlink" TargetMode="External"></Relationship><Relationship Id="rId7787" Target="javascript:;" Type="http://schemas.openxmlformats.org/officeDocument/2006/relationships/hyperlink" TargetMode="External"></Relationship><Relationship Id="rId7788" Target="javascript:;" Type="http://schemas.openxmlformats.org/officeDocument/2006/relationships/hyperlink" TargetMode="External"></Relationship><Relationship Id="rId7789" Target="http://www.softworld.ie" Type="http://schemas.openxmlformats.org/officeDocument/2006/relationships/hyperlink" TargetMode="External"></Relationship><Relationship Id="rId7790" Target="mailto:john@prowellusa.com" Type="http://schemas.openxmlformats.org/officeDocument/2006/relationships/hyperlink" TargetMode="External"></Relationship><Relationship Id="rId7791" Target="mailto:deepak@melcochina.com" Type="http://schemas.openxmlformats.org/officeDocument/2006/relationships/hyperlink" TargetMode="External"></Relationship><Relationship Id="rId7792" Target="http://www.innovationscorp.in" Type="http://schemas.openxmlformats.org/officeDocument/2006/relationships/hyperlink" TargetMode="External"></Relationship><Relationship Id="rId7793" Target="javascript:;" Type="http://schemas.openxmlformats.org/officeDocument/2006/relationships/hyperlink" TargetMode="External"></Relationship><Relationship Id="rId7794" Target="http://www.eastline-tour.ru" Type="http://schemas.openxmlformats.org/officeDocument/2006/relationships/hyperlink" TargetMode="External"></Relationship><Relationship Id="rId7795" Target="http://www.brabantia.com" Type="http://schemas.openxmlformats.org/officeDocument/2006/relationships/hyperlink" TargetMode="External"></Relationship><Relationship Id="rId7796" Target="mailto:afipkltd@cyber.net.pk" Type="http://schemas.openxmlformats.org/officeDocument/2006/relationships/hyperlink" TargetMode="External"></Relationship><Relationship Id="rId7797" Target="javascript:;" Type="http://schemas.openxmlformats.org/officeDocument/2006/relationships/hyperlink" TargetMode="External"></Relationship><Relationship Id="rId7798" Target="javascript:;" Type="http://schemas.openxmlformats.org/officeDocument/2006/relationships/hyperlink" TargetMode="External"></Relationship><Relationship Id="rId7799" Target="mailto:mario@challengeronline.com" Type="http://schemas.openxmlformats.org/officeDocument/2006/relationships/hyperlink" TargetMode="External"></Relationship><Relationship Id="rId7800" Target="http://www.soritsu.co.jp" Type="http://schemas.openxmlformats.org/officeDocument/2006/relationships/hyperlink" TargetMode="External"></Relationship><Relationship Id="rId7801" Target="http://www.tecktai.com" Type="http://schemas.openxmlformats.org/officeDocument/2006/relationships/hyperlink" TargetMode="External"></Relationship><Relationship Id="rId7802" Target="http://www.nvwaterlaw.com" Type="http://schemas.openxmlformats.org/officeDocument/2006/relationships/hyperlink" TargetMode="External"></Relationship><Relationship Id="rId7803" Target="http://www.sigsales.com" Type="http://schemas.openxmlformats.org/officeDocument/2006/relationships/hyperlink" TargetMode="External"></Relationship><Relationship Id="rId7804" Target="http://www.itl-jewel.com" Type="http://schemas.openxmlformats.org/officeDocument/2006/relationships/hyperlink" TargetMode="External"></Relationship><Relationship Id="rId7805" Target="mailto:cywong@dbtech.com.hk" Type="http://schemas.openxmlformats.org/officeDocument/2006/relationships/hyperlink" TargetMode="External"></Relationship><Relationship Id="rId7806" Target="http://www.ceraform.co.uk" Type="http://schemas.openxmlformats.org/officeDocument/2006/relationships/hyperlink" TargetMode="External"></Relationship><Relationship Id="rId7807" Target="http://www.bew-westheim.de" Type="http://schemas.openxmlformats.org/officeDocument/2006/relationships/hyperlink" TargetMode="External"></Relationship><Relationship Id="rId7808" Target="mailto:duangruedee@yahoo.com" Type="http://schemas.openxmlformats.org/officeDocument/2006/relationships/hyperlink" TargetMode="External"></Relationship><Relationship Id="rId7809" Target="javascript:;" Type="http://schemas.openxmlformats.org/officeDocument/2006/relationships/hyperlink" TargetMode="External"></Relationship><Relationship Id="rId7810" Target="http://www.kingireland.com" Type="http://schemas.openxmlformats.org/officeDocument/2006/relationships/hyperlink" TargetMode="External"></Relationship><Relationship Id="rId7811" Target="javascript:;" Type="http://schemas.openxmlformats.org/officeDocument/2006/relationships/hyperlink" TargetMode="External"></Relationship><Relationship Id="rId7812" Target="mailto:saniton@mbox4.singnet.com.sg" Type="http://schemas.openxmlformats.org/officeDocument/2006/relationships/hyperlink" TargetMode="External"></Relationship><Relationship Id="rId7813" Target="mailto:c.lisfranc@clpremium.com" Type="http://schemas.openxmlformats.org/officeDocument/2006/relationships/hyperlink" TargetMode="External"></Relationship><Relationship Id="rId7814" Target="javascript:;" Type="http://schemas.openxmlformats.org/officeDocument/2006/relationships/hyperlink" TargetMode="External"></Relationship><Relationship Id="rId7815" Target="http://www.piecez.ca" Type="http://schemas.openxmlformats.org/officeDocument/2006/relationships/hyperlink" TargetMode="External"></Relationship><Relationship Id="rId7816" Target="javascript:;" Type="http://schemas.openxmlformats.org/officeDocument/2006/relationships/hyperlink" TargetMode="External"></Relationship><Relationship Id="rId7817" Target="http://www.jlrengineering.com" Type="http://schemas.openxmlformats.org/officeDocument/2006/relationships/hyperlink" TargetMode="External"></Relationship><Relationship Id="rId7818" Target="javascript:;" Type="http://schemas.openxmlformats.org/officeDocument/2006/relationships/hyperlink" TargetMode="External"></Relationship><Relationship Id="rId7819" Target="javascript:;" Type="http://schemas.openxmlformats.org/officeDocument/2006/relationships/hyperlink" TargetMode="External"></Relationship><Relationship Id="rId7820" Target="http://www.assudamal.com" Type="http://schemas.openxmlformats.org/officeDocument/2006/relationships/hyperlink" TargetMode="External"></Relationship><Relationship Id="rId7821" Target="mailto:info@otter.st" Type="http://schemas.openxmlformats.org/officeDocument/2006/relationships/hyperlink" TargetMode="External"></Relationship><Relationship Id="rId7822" Target="http://www.royalpaperconverting.com" Type="http://schemas.openxmlformats.org/officeDocument/2006/relationships/hyperlink" TargetMode="External"></Relationship><Relationship Id="rId7823" Target="mailto:sales@craven-solutions.com" Type="http://schemas.openxmlformats.org/officeDocument/2006/relationships/hyperlink" TargetMode="External"></Relationship><Relationship Id="rId7824" Target="mailto:william.zhou@memo.ikea.com" Type="http://schemas.openxmlformats.org/officeDocument/2006/relationships/hyperlink" TargetMode="External"></Relationship><Relationship Id="rId7825" Target="http://www.bottman.com" Type="http://schemas.openxmlformats.org/officeDocument/2006/relationships/hyperlink" TargetMode="External"></Relationship><Relationship Id="rId7826" Target="mailto:duratron@sbcglobal.net" Type="http://schemas.openxmlformats.org/officeDocument/2006/relationships/hyperlink" TargetMode="External"></Relationship><Relationship Id="rId7827" Target="javascript:;" Type="http://schemas.openxmlformats.org/officeDocument/2006/relationships/hyperlink" TargetMode="External"></Relationship><Relationship Id="rId7828" Target="http://www.shepleyspring.co.uk" Type="http://schemas.openxmlformats.org/officeDocument/2006/relationships/hyperlink" TargetMode="External"></Relationship><Relationship Id="rId7829" Target="mailto:propert@propert.com.au" Type="http://schemas.openxmlformats.org/officeDocument/2006/relationships/hyperlink" TargetMode="External"></Relationship><Relationship Id="rId7830" Target="http://www.qeocities.com" Type="http://schemas.openxmlformats.org/officeDocument/2006/relationships/hyperlink" TargetMode="External"></Relationship><Relationship Id="rId7831" Target="mailto:cenk@promt.com.tr" Type="http://schemas.openxmlformats.org/officeDocument/2006/relationships/hyperlink" TargetMode="External"></Relationship><Relationship Id="rId7832" Target="http://www.vespa.ocn.ne.jp" Type="http://schemas.openxmlformats.org/officeDocument/2006/relationships/hyperlink" TargetMode="External"></Relationship><Relationship Id="rId7833" Target="http://www.falconcatering.co.uk" Type="http://schemas.openxmlformats.org/officeDocument/2006/relationships/hyperlink" TargetMode="External"></Relationship><Relationship Id="rId7834" Target="http://www.fleetwood.com" Type="http://schemas.openxmlformats.org/officeDocument/2006/relationships/hyperlink" TargetMode="External"></Relationship><Relationship Id="rId7835" Target="mailto:valzobi@hotmail.com" Type="http://schemas.openxmlformats.org/officeDocument/2006/relationships/hyperlink" TargetMode="External"></Relationship><Relationship Id="rId7836" Target="http://www.kilncraftceramics.com" Type="http://schemas.openxmlformats.org/officeDocument/2006/relationships/hyperlink" TargetMode="External"></Relationship><Relationship Id="rId7837" Target="mailto:supstar@ms46.hinet.net" Type="http://schemas.openxmlformats.org/officeDocument/2006/relationships/hyperlink" TargetMode="External"></Relationship><Relationship Id="rId7838" Target="javascript:;" Type="http://schemas.openxmlformats.org/officeDocument/2006/relationships/hyperlink" TargetMode="External"></Relationship><Relationship Id="rId7839" Target="http://www.ekush.com" Type="http://schemas.openxmlformats.org/officeDocument/2006/relationships/hyperlink" TargetMode="External"></Relationship><Relationship Id="rId7840" Target="mailto:rnoonanpackaging@eircom.net" Type="http://schemas.openxmlformats.org/officeDocument/2006/relationships/hyperlink" TargetMode="External"></Relationship><Relationship Id="rId7841" Target="http://www.boschbv.com" Type="http://schemas.openxmlformats.org/officeDocument/2006/relationships/hyperlink" TargetMode="External"></Relationship><Relationship Id="rId7842" Target="mailto:unig2000@cscoms.com" Type="http://schemas.openxmlformats.org/officeDocument/2006/relationships/hyperlink" TargetMode="External"></Relationship><Relationship Id="rId7843" Target="http://www.cargilusa.com" Type="http://schemas.openxmlformats.org/officeDocument/2006/relationships/hyperlink" TargetMode="External"></Relationship><Relationship Id="rId7844" Target="http://www.astracast.co.uk" Type="http://schemas.openxmlformats.org/officeDocument/2006/relationships/hyperlink" TargetMode="External"></Relationship><Relationship Id="rId7845" Target="mailto:info@msprof.be" Type="http://schemas.openxmlformats.org/officeDocument/2006/relationships/hyperlink" TargetMode="External"></Relationship><Relationship Id="rId7846" Target="http://www.asiaf.ru" Type="http://schemas.openxmlformats.org/officeDocument/2006/relationships/hyperlink" TargetMode="External"></Relationship><Relationship Id="rId7847" Target="http://www.sunpacific.com.au" Type="http://schemas.openxmlformats.org/officeDocument/2006/relationships/hyperlink" TargetMode="External"></Relationship><Relationship Id="rId7848" Target="http://www.nobelsysco.com" Type="http://schemas.openxmlformats.org/officeDocument/2006/relationships/hyperlink" TargetMode="External"></Relationship><Relationship Id="rId7849" Target="javascript:;" Type="http://schemas.openxmlformats.org/officeDocument/2006/relationships/hyperlink" TargetMode="External"></Relationship><Relationship Id="rId7850" Target="mailto:agathocleous@cytanet.com.cy" Type="http://schemas.openxmlformats.org/officeDocument/2006/relationships/hyperlink" TargetMode="External"></Relationship><Relationship Id="rId7851" Target="javascript:;" Type="http://schemas.openxmlformats.org/officeDocument/2006/relationships/hyperlink" TargetMode="External"></Relationship><Relationship Id="rId7852" Target="mailto:easternmarkets@home.ro" Type="http://schemas.openxmlformats.org/officeDocument/2006/relationships/hyperlink" TargetMode="External"></Relationship><Relationship Id="rId7853" Target="javascript:;" Type="http://schemas.openxmlformats.org/officeDocument/2006/relationships/hyperlink" TargetMode="External"></Relationship><Relationship Id="rId7854" Target="javascript:;" Type="http://schemas.openxmlformats.org/officeDocument/2006/relationships/hyperlink" TargetMode="External"></Relationship><Relationship Id="rId7855" Target="http://www.mig.de" Type="http://schemas.openxmlformats.org/officeDocument/2006/relationships/hyperlink" TargetMode="External"></Relationship><Relationship Id="rId7856" Target="javascript:;" Type="http://schemas.openxmlformats.org/officeDocument/2006/relationships/hyperlink" TargetMode="External"></Relationship><Relationship Id="rId7857" Target="mailto:adcom@dhollander.be" Type="http://schemas.openxmlformats.org/officeDocument/2006/relationships/hyperlink" TargetMode="External"></Relationship><Relationship Id="rId7858" Target="http://www.scanglas.dk" Type="http://schemas.openxmlformats.org/officeDocument/2006/relationships/hyperlink" TargetMode="External"></Relationship><Relationship Id="rId7859" Target="javascript:;" Type="http://schemas.openxmlformats.org/officeDocument/2006/relationships/hyperlink" TargetMode="External"></Relationship><Relationship Id="rId7860" Target="javascript:;" Type="http://schemas.openxmlformats.org/officeDocument/2006/relationships/hyperlink" TargetMode="External"></Relationship><Relationship Id="rId7861" Target="javascript:;" Type="http://schemas.openxmlformats.org/officeDocument/2006/relationships/hyperlink" TargetMode="External"></Relationship><Relationship Id="rId7862" Target="javascript:;" Type="http://schemas.openxmlformats.org/officeDocument/2006/relationships/hyperlink" TargetMode="External"></Relationship><Relationship Id="rId7863" Target="javascript:;" Type="http://schemas.openxmlformats.org/officeDocument/2006/relationships/hyperlink" TargetMode="External"></Relationship><Relationship Id="rId7864" Target="http://www.tenk.co.kr" Type="http://schemas.openxmlformats.org/officeDocument/2006/relationships/hyperlink" TargetMode="External"></Relationship><Relationship Id="rId7865" Target="javascript:;" Type="http://schemas.openxmlformats.org/officeDocument/2006/relationships/hyperlink" TargetMode="External"></Relationship><Relationship Id="rId7866" Target="javascript:;" Type="http://schemas.openxmlformats.org/officeDocument/2006/relationships/hyperlink" TargetMode="External"></Relationship><Relationship Id="rId7867" Target="mailto:stefan.gillberg@bengtsson-gedelius.se" Type="http://schemas.openxmlformats.org/officeDocument/2006/relationships/hyperlink" TargetMode="External"></Relationship><Relationship Id="rId7868" Target="mailto:idealbathrooms@onvol.net" Type="http://schemas.openxmlformats.org/officeDocument/2006/relationships/hyperlink" TargetMode="External"></Relationship><Relationship Id="rId7869" Target="mailto:richard@romman.com" Type="http://schemas.openxmlformats.org/officeDocument/2006/relationships/hyperlink" TargetMode="External"></Relationship><Relationship Id="rId7870" Target="http://www.oggetti.co.jp" Type="http://schemas.openxmlformats.org/officeDocument/2006/relationships/hyperlink" TargetMode="External"></Relationship><Relationship Id="rId7871" Target="javascript:;" Type="http://schemas.openxmlformats.org/officeDocument/2006/relationships/hyperlink" TargetMode="External"></Relationship><Relationship Id="rId7872" Target="mailto:true.light@wanadoo.fr" Type="http://schemas.openxmlformats.org/officeDocument/2006/relationships/hyperlink" TargetMode="External"></Relationship><Relationship Id="rId7873" Target="http://www.galleryasia.com.hk" Type="http://schemas.openxmlformats.org/officeDocument/2006/relationships/hyperlink" TargetMode="External"></Relationship><Relationship Id="rId7874" Target="http://www.matavnet.hu" Type="http://schemas.openxmlformats.org/officeDocument/2006/relationships/hyperlink" TargetMode="External"></Relationship><Relationship Id="rId7875" Target="mailto:sklee@cna-trading.com" Type="http://schemas.openxmlformats.org/officeDocument/2006/relationships/hyperlink" TargetMode="External"></Relationship><Relationship Id="rId7876" Target="http://www.calormatic.com" Type="http://schemas.openxmlformats.org/officeDocument/2006/relationships/hyperlink" TargetMode="External"></Relationship><Relationship Id="rId7877" Target="javascript:;" Type="http://schemas.openxmlformats.org/officeDocument/2006/relationships/hyperlink" TargetMode="External"></Relationship><Relationship Id="rId7878" Target="mailto:giudici.enrico@libero.it" Type="http://schemas.openxmlformats.org/officeDocument/2006/relationships/hyperlink" TargetMode="External"></Relationship><Relationship Id="rId7879" Target="javascript:;" Type="http://schemas.openxmlformats.org/officeDocument/2006/relationships/hyperlink" TargetMode="External"></Relationship><Relationship Id="rId7880" Target="http://www.amcint.com" Type="http://schemas.openxmlformats.org/officeDocument/2006/relationships/hyperlink" TargetMode="External"></Relationship><Relationship Id="rId7881" Target="javascript:;" Type="http://schemas.openxmlformats.org/officeDocument/2006/relationships/hyperlink" TargetMode="External"></Relationship><Relationship Id="rId7882" Target="mailto:info@frobergs.se" Type="http://schemas.openxmlformats.org/officeDocument/2006/relationships/hyperlink" TargetMode="External"></Relationship><Relationship Id="rId7883" Target="mailto:leemanho@macau.ctm.net" Type="http://schemas.openxmlformats.org/officeDocument/2006/relationships/hyperlink" TargetMode="External"></Relationship><Relationship Id="rId7884" Target="javascript:;" Type="http://schemas.openxmlformats.org/officeDocument/2006/relationships/hyperlink" TargetMode="External"></Relationship><Relationship Id="rId7885" Target="http://www.alignusapp.com" Type="http://schemas.openxmlformats.org/officeDocument/2006/relationships/hyperlink" TargetMode="External"></Relationship><Relationship Id="rId7886" Target="javascript:;" Type="http://schemas.openxmlformats.org/officeDocument/2006/relationships/hyperlink" TargetMode="External"></Relationship><Relationship Id="rId7887" Target="javascript:;" Type="http://schemas.openxmlformats.org/officeDocument/2006/relationships/hyperlink" TargetMode="External"></Relationship><Relationship Id="rId7888" Target="http://www.jc-sys.co.jp" Type="http://schemas.openxmlformats.org/officeDocument/2006/relationships/hyperlink" TargetMode="External"></Relationship><Relationship Id="rId7889" Target="javascript:;" Type="http://schemas.openxmlformats.org/officeDocument/2006/relationships/hyperlink" TargetMode="External"></Relationship><Relationship Id="rId7890" Target="mailto:cornerst@hkstar.com" Type="http://schemas.openxmlformats.org/officeDocument/2006/relationships/hyperlink" TargetMode="External"></Relationship><Relationship Id="rId7891" Target="mailto:renz@wanadoo.fr" Type="http://schemas.openxmlformats.org/officeDocument/2006/relationships/hyperlink" TargetMode="External"></Relationship><Relationship Id="rId7892" Target="javascript:;" Type="http://schemas.openxmlformats.org/officeDocument/2006/relationships/hyperlink" TargetMode="External"></Relationship><Relationship Id="rId7893" Target="javascript:;" Type="http://schemas.openxmlformats.org/officeDocument/2006/relationships/hyperlink" TargetMode="External"></Relationship><Relationship Id="rId7894" Target="javascript:;" Type="http://schemas.openxmlformats.org/officeDocument/2006/relationships/hyperlink" TargetMode="External"></Relationship><Relationship Id="rId7895" Target="javascript:;" Type="http://schemas.openxmlformats.org/officeDocument/2006/relationships/hyperlink" TargetMode="External"></Relationship><Relationship Id="rId7896" Target="javascript:;" Type="http://schemas.openxmlformats.org/officeDocument/2006/relationships/hyperlink" TargetMode="External"></Relationship><Relationship Id="rId7897" Target="javascript:;" Type="http://schemas.openxmlformats.org/officeDocument/2006/relationships/hyperlink" TargetMode="External"></Relationship><Relationship Id="rId7898" Target="mailto:ahuang@tagltd.com" Type="http://schemas.openxmlformats.org/officeDocument/2006/relationships/hyperlink" TargetMode="External"></Relationship><Relationship Id="rId7899" Target="javascript:;" Type="http://schemas.openxmlformats.org/officeDocument/2006/relationships/hyperlink" TargetMode="External"></Relationship><Relationship Id="rId7900" Target="mailto:network@mpx.com.au" Type="http://schemas.openxmlformats.org/officeDocument/2006/relationships/hyperlink" TargetMode="External"></Relationship><Relationship Id="rId7901" Target="http://www.alde.co.uk" Type="http://schemas.openxmlformats.org/officeDocument/2006/relationships/hyperlink" TargetMode="External"></Relationship><Relationship Id="rId7902" Target="mailto:dayani@peyam.net" Type="http://schemas.openxmlformats.org/officeDocument/2006/relationships/hyperlink" TargetMode="External"></Relationship><Relationship Id="rId7903" Target="http://www.hometech-industries.com.hk" Type="http://schemas.openxmlformats.org/officeDocument/2006/relationships/hyperlink" TargetMode="External"></Relationship><Relationship Id="rId7904" Target="javascript:;" Type="http://schemas.openxmlformats.org/officeDocument/2006/relationships/hyperlink" TargetMode="External"></Relationship><Relationship Id="rId7905" Target="http://www.elariss.com" Type="http://schemas.openxmlformats.org/officeDocument/2006/relationships/hyperlink" TargetMode="External"></Relationship><Relationship Id="rId7906" Target="mailto:rukdil@aol.com" Type="http://schemas.openxmlformats.org/officeDocument/2006/relationships/hyperlink" TargetMode="External"></Relationship><Relationship Id="rId7907" Target="javascript:;" Type="http://schemas.openxmlformats.org/officeDocument/2006/relationships/hyperlink" TargetMode="External"></Relationship><Relationship Id="rId7908" Target="http://www.saidi.es" Type="http://schemas.openxmlformats.org/officeDocument/2006/relationships/hyperlink" TargetMode="External"></Relationship><Relationship Id="rId7909" Target="mailto:info@nordsec.se" Type="http://schemas.openxmlformats.org/officeDocument/2006/relationships/hyperlink" TargetMode="External"></Relationship><Relationship Id="rId7910" Target="javascript:;" Type="http://schemas.openxmlformats.org/officeDocument/2006/relationships/hyperlink" TargetMode="External"></Relationship><Relationship Id="rId7911" Target="mailto:lothar.kuenzig@klann.de" Type="http://schemas.openxmlformats.org/officeDocument/2006/relationships/hyperlink" TargetMode="External"></Relationship><Relationship Id="rId7912" Target="javascript:;" Type="http://schemas.openxmlformats.org/officeDocument/2006/relationships/hyperlink" TargetMode="External"></Relationship><Relationship Id="rId7913" Target="http://www.decoplant.dk" Type="http://schemas.openxmlformats.org/officeDocument/2006/relationships/hyperlink" TargetMode="External"></Relationship><Relationship Id="rId7914" Target="http://www.americanproduction.com" Type="http://schemas.openxmlformats.org/officeDocument/2006/relationships/hyperlink" TargetMode="External"></Relationship><Relationship Id="rId7915" Target="javascript:;" Type="http://schemas.openxmlformats.org/officeDocument/2006/relationships/hyperlink" TargetMode="External"></Relationship><Relationship Id="rId7916" Target="mailto:cay_555@hotmail.com" Type="http://schemas.openxmlformats.org/officeDocument/2006/relationships/hyperlink" TargetMode="External"></Relationship><Relationship Id="rId7917" Target="http://www.bgsiflorida.com" Type="http://schemas.openxmlformats.org/officeDocument/2006/relationships/hyperlink" TargetMode="External"></Relationship><Relationship Id="rId7918" Target="mailto:info@bender.nl" Type="http://schemas.openxmlformats.org/officeDocument/2006/relationships/hyperlink" TargetMode="External"></Relationship><Relationship Id="rId7919" Target="http://www.genuitygroup.com" Type="http://schemas.openxmlformats.org/officeDocument/2006/relationships/hyperlink" TargetMode="External"></Relationship><Relationship Id="rId7920" Target="mailto:savo@savodt.fi" Type="http://schemas.openxmlformats.org/officeDocument/2006/relationships/hyperlink" TargetMode="External"></Relationship><Relationship Id="rId7921" Target="mailto:leopoldo_ortega_castillo@hotmail.com.mx" Type="http://schemas.openxmlformats.org/officeDocument/2006/relationships/hyperlink" TargetMode="External"></Relationship><Relationship Id="rId7922" Target="http://www.romberg.de" Type="http://schemas.openxmlformats.org/officeDocument/2006/relationships/hyperlink" TargetMode="External"></Relationship><Relationship Id="rId7923" Target="http://www.taylordakota.com" Type="http://schemas.openxmlformats.org/officeDocument/2006/relationships/hyperlink" TargetMode="External"></Relationship><Relationship Id="rId7924" Target="mailto:ekush@ekush.com" Type="http://schemas.openxmlformats.org/officeDocument/2006/relationships/hyperlink" TargetMode="External"></Relationship><Relationship Id="rId7925" Target="mailto:m_salarian@hotmail.com" Type="http://schemas.openxmlformats.org/officeDocument/2006/relationships/hyperlink" TargetMode="External"></Relationship><Relationship Id="rId7926" Target="mailto:ngsistem@yahoo.com" Type="http://schemas.openxmlformats.org/officeDocument/2006/relationships/hyperlink" TargetMode="External"></Relationship><Relationship Id="rId7927" Target="javascript:;" Type="http://schemas.openxmlformats.org/officeDocument/2006/relationships/hyperlink" TargetMode="External"></Relationship><Relationship Id="rId7928" Target="javascript:;" Type="http://schemas.openxmlformats.org/officeDocument/2006/relationships/hyperlink" TargetMode="External"></Relationship><Relationship Id="rId7929" Target="javascript:;" Type="http://schemas.openxmlformats.org/officeDocument/2006/relationships/hyperlink" TargetMode="External"></Relationship><Relationship Id="rId7930" Target="mailto:sales@swartzco.com" Type="http://schemas.openxmlformats.org/officeDocument/2006/relationships/hyperlink" TargetMode="External"></Relationship><Relationship Id="rId7931" Target="javascript:;" Type="http://schemas.openxmlformats.org/officeDocument/2006/relationships/hyperlink" TargetMode="External"></Relationship><Relationship Id="rId7932" Target="mailto:khalafalkhalaf@yahoo.com" Type="http://schemas.openxmlformats.org/officeDocument/2006/relationships/hyperlink" TargetMode="External"></Relationship><Relationship Id="rId7933" Target="mailto:ventas@classihogar.com" Type="http://schemas.openxmlformats.org/officeDocument/2006/relationships/hyperlink" TargetMode="External"></Relationship><Relationship Id="rId7934" Target="mailto:jane.scott5@virgin.net" Type="http://schemas.openxmlformats.org/officeDocument/2006/relationships/hyperlink" TargetMode="External"></Relationship><Relationship Id="rId7935" Target="javascript:;" Type="http://schemas.openxmlformats.org/officeDocument/2006/relationships/hyperlink" TargetMode="External"></Relationship><Relationship Id="rId7936" Target="http://www.correct.com" Type="http://schemas.openxmlformats.org/officeDocument/2006/relationships/hyperlink" TargetMode="External"></Relationship><Relationship Id="rId7937" Target="mailto:jy@koreaclad.com" Type="http://schemas.openxmlformats.org/officeDocument/2006/relationships/hyperlink" TargetMode="External"></Relationship><Relationship Id="rId7938" Target="mailto:kgoss@bunnings.com.au" Type="http://schemas.openxmlformats.org/officeDocument/2006/relationships/hyperlink" TargetMode="External"></Relationship><Relationship Id="rId7939" Target="javascript:;" Type="http://schemas.openxmlformats.org/officeDocument/2006/relationships/hyperlink" TargetMode="External"></Relationship><Relationship Id="rId7940" Target="javascript:;" Type="http://schemas.openxmlformats.org/officeDocument/2006/relationships/hyperlink" TargetMode="External"></Relationship><Relationship Id="rId7941" Target="javascript:;" Type="http://schemas.openxmlformats.org/officeDocument/2006/relationships/hyperlink" TargetMode="External"></Relationship><Relationship Id="rId7942" Target="mailto:joppam2@aol.com" Type="http://schemas.openxmlformats.org/officeDocument/2006/relationships/hyperlink" TargetMode="External"></Relationship><Relationship Id="rId7943" Target="mailto:arthivon@trinitythai.com" Type="http://schemas.openxmlformats.org/officeDocument/2006/relationships/hyperlink" TargetMode="External"></Relationship><Relationship Id="rId7944" Target="javascript:;" Type="http://schemas.openxmlformats.org/officeDocument/2006/relationships/hyperlink" TargetMode="External"></Relationship><Relationship Id="rId7945" Target="mailto:calsun@calsunchina.com" Type="http://schemas.openxmlformats.org/officeDocument/2006/relationships/hyperlink" TargetMode="External"></Relationship><Relationship Id="rId7946" Target="mailto:dan8wkl@yahoo.com" Type="http://schemas.openxmlformats.org/officeDocument/2006/relationships/hyperlink" TargetMode="External"></Relationship><Relationship Id="rId7947" Target="mailto:aromaza@ctv.es" Type="http://schemas.openxmlformats.org/officeDocument/2006/relationships/hyperlink" TargetMode="External"></Relationship><Relationship Id="rId7948" Target="mailto:szczepan@szczepan.gda.pl" Type="http://schemas.openxmlformats.org/officeDocument/2006/relationships/hyperlink" TargetMode="External"></Relationship><Relationship Id="rId7949" Target="mailto:kosmelita-asta@delfi.lt" Type="http://schemas.openxmlformats.org/officeDocument/2006/relationships/hyperlink" TargetMode="External"></Relationship><Relationship Id="rId7950" Target="mailto:emma.broster@grahambrown.com" Type="http://schemas.openxmlformats.org/officeDocument/2006/relationships/hyperlink" TargetMode="External"></Relationship><Relationship Id="rId7951" Target="mailto:1samdelapa@gmail.com" Type="http://schemas.openxmlformats.org/officeDocument/2006/relationships/hyperlink" TargetMode="External"></Relationship><Relationship Id="rId7952" Target="javascript:;" Type="http://schemas.openxmlformats.org/officeDocument/2006/relationships/hyperlink" TargetMode="External"></Relationship><Relationship Id="rId7953" Target="http://www.handktex.com" Type="http://schemas.openxmlformats.org/officeDocument/2006/relationships/hyperlink" TargetMode="External"></Relationship><Relationship Id="rId7954" Target="javascript:;" Type="http://schemas.openxmlformats.org/officeDocument/2006/relationships/hyperlink" TargetMode="External"></Relationship><Relationship Id="rId7955" Target="javascript:;" Type="http://schemas.openxmlformats.org/officeDocument/2006/relationships/hyperlink" TargetMode="External"></Relationship><Relationship Id="rId7956" Target="javascript:;" Type="http://schemas.openxmlformats.org/officeDocument/2006/relationships/hyperlink" TargetMode="External"></Relationship><Relationship Id="rId7957" Target="http://www.gmsnet.com" Type="http://schemas.openxmlformats.org/officeDocument/2006/relationships/hyperlink" TargetMode="External"></Relationship><Relationship Id="rId7958" Target="mailto:info@takoussis.gr" Type="http://schemas.openxmlformats.org/officeDocument/2006/relationships/hyperlink" TargetMode="External"></Relationship><Relationship Id="rId7959" Target="mailto:atej.kamnar@ams.si" Type="http://schemas.openxmlformats.org/officeDocument/2006/relationships/hyperlink" TargetMode="External"></Relationship><Relationship Id="rId7960" Target="mailto:fadia@seznam.cz" Type="http://schemas.openxmlformats.org/officeDocument/2006/relationships/hyperlink" TargetMode="External"></Relationship><Relationship Id="rId7961" Target="mailto:creative-collections@xtra.co.nz" Type="http://schemas.openxmlformats.org/officeDocument/2006/relationships/hyperlink" TargetMode="External"></Relationship><Relationship Id="rId7962" Target="javascript:;" Type="http://schemas.openxmlformats.org/officeDocument/2006/relationships/hyperlink" TargetMode="External"></Relationship><Relationship Id="rId7963" Target="mailto:admin@andrewsparke.co.uk" Type="http://schemas.openxmlformats.org/officeDocument/2006/relationships/hyperlink" TargetMode="External"></Relationship><Relationship Id="rId7964" Target="http://www.idx.com.au" Type="http://schemas.openxmlformats.org/officeDocument/2006/relationships/hyperlink" TargetMode="External"></Relationship><Relationship Id="rId7965" Target="http://www.origin.dp.ua" Type="http://schemas.openxmlformats.org/officeDocument/2006/relationships/hyperlink" TargetMode="External"></Relationship><Relationship Id="rId7966" Target="javascript:;" Type="http://schemas.openxmlformats.org/officeDocument/2006/relationships/hyperlink" TargetMode="External"></Relationship><Relationship Id="rId7967" Target="javascript:;" Type="http://schemas.openxmlformats.org/officeDocument/2006/relationships/hyperlink" TargetMode="External"></Relationship><Relationship Id="rId7968" Target="mailto:noguchi@rz.dion.ne.jp" Type="http://schemas.openxmlformats.org/officeDocument/2006/relationships/hyperlink" TargetMode="External"></Relationship><Relationship Id="rId7969" Target="javascript:;" Type="http://schemas.openxmlformats.org/officeDocument/2006/relationships/hyperlink" TargetMode="External"></Relationship><Relationship Id="rId7970" Target="javascript:;" Type="http://schemas.openxmlformats.org/officeDocument/2006/relationships/hyperlink" TargetMode="External"></Relationship><Relationship Id="rId7971" Target="javascript:;" Type="http://schemas.openxmlformats.org/officeDocument/2006/relationships/hyperlink" TargetMode="External"></Relationship><Relationship Id="rId7972" Target="http://www.plaza.sony.co.jp" Type="http://schemas.openxmlformats.org/officeDocument/2006/relationships/hyperlink" TargetMode="External"></Relationship><Relationship Id="rId7973" Target="javascript:;" Type="http://schemas.openxmlformats.org/officeDocument/2006/relationships/hyperlink" TargetMode="External"></Relationship><Relationship Id="rId7974" Target="mailto:lqg2921982@163.com" Type="http://schemas.openxmlformats.org/officeDocument/2006/relationships/hyperlink" TargetMode="External"></Relationship><Relationship Id="rId7975" Target="mailto:nikom8sb@tm.net.my" Type="http://schemas.openxmlformats.org/officeDocument/2006/relationships/hyperlink" TargetMode="External"></Relationship><Relationship Id="rId7976" Target="javascript:;" Type="http://schemas.openxmlformats.org/officeDocument/2006/relationships/hyperlink" TargetMode="External"></Relationship><Relationship Id="rId7977" Target="http://www.itochu.it" Type="http://schemas.openxmlformats.org/officeDocument/2006/relationships/hyperlink" TargetMode="External"></Relationship><Relationship Id="rId7978" Target="http://www.teacup.com" Type="http://schemas.openxmlformats.org/officeDocument/2006/relationships/hyperlink" TargetMode="External"></Relationship><Relationship Id="rId7979" Target="mailto:chkrcl@netvigator.com" Type="http://schemas.openxmlformats.org/officeDocument/2006/relationships/hyperlink" TargetMode="External"></Relationship><Relationship Id="rId7980" Target="http://www.conplexinternational.com" Type="http://schemas.openxmlformats.org/officeDocument/2006/relationships/hyperlink" TargetMode="External"></Relationship><Relationship Id="rId7981" Target="http://www.schneider-fin.fi" Type="http://schemas.openxmlformats.org/officeDocument/2006/relationships/hyperlink" TargetMode="External"></Relationship><Relationship Id="rId7982" Target="javascript:;" Type="http://schemas.openxmlformats.org/officeDocument/2006/relationships/hyperlink" TargetMode="External"></Relationship><Relationship Id="rId7983" Target="mailto:amaras10@yahoo.com.au" Type="http://schemas.openxmlformats.org/officeDocument/2006/relationships/hyperlink" TargetMode="External"></Relationship><Relationship Id="rId7984" Target="mailto:qcfuture@hotmail.com" Type="http://schemas.openxmlformats.org/officeDocument/2006/relationships/hyperlink" TargetMode="External"></Relationship><Relationship Id="rId7985" Target="javascript:;" Type="http://schemas.openxmlformats.org/officeDocument/2006/relationships/hyperlink" TargetMode="External"></Relationship><Relationship Id="rId7986" Target="javascript:;" Type="http://schemas.openxmlformats.org/officeDocument/2006/relationships/hyperlink" TargetMode="External"></Relationship><Relationship Id="rId7987" Target="http://www.interdesignusa.com" Type="http://schemas.openxmlformats.org/officeDocument/2006/relationships/hyperlink" TargetMode="External"></Relationship><Relationship Id="rId7988" Target="javascript:;" Type="http://schemas.openxmlformats.org/officeDocument/2006/relationships/hyperlink" TargetMode="External"></Relationship><Relationship Id="rId7989" Target="http://www.idealbathrooms.com.mt" Type="http://schemas.openxmlformats.org/officeDocument/2006/relationships/hyperlink" TargetMode="External"></Relationship><Relationship Id="rId7990" Target="javascript:;" Type="http://schemas.openxmlformats.org/officeDocument/2006/relationships/hyperlink" TargetMode="External"></Relationship><Relationship Id="rId7991" Target="javascript:;" Type="http://schemas.openxmlformats.org/officeDocument/2006/relationships/hyperlink" TargetMode="External"></Relationship><Relationship Id="rId7992" Target="mailto:ngsistem@yahoo.com" Type="http://schemas.openxmlformats.org/officeDocument/2006/relationships/hyperlink" TargetMode="External"></Relationship><Relationship Id="rId7993" Target="mailto:moreelsbvba@skynet.be" Type="http://schemas.openxmlformats.org/officeDocument/2006/relationships/hyperlink" TargetMode="External"></Relationship><Relationship Id="rId7994" Target="http://www.harmsmarcus.com" Type="http://schemas.openxmlformats.org/officeDocument/2006/relationships/hyperlink" TargetMode="External"></Relationship><Relationship Id="rId7995" Target="javascript:;" Type="http://schemas.openxmlformats.org/officeDocument/2006/relationships/hyperlink" TargetMode="External"></Relationship><Relationship Id="rId7996" Target="mailto:almokhlefgroup@hotmail.com" Type="http://schemas.openxmlformats.org/officeDocument/2006/relationships/hyperlink" TargetMode="External"></Relationship><Relationship Id="rId7997" Target="javascript:;" Type="http://schemas.openxmlformats.org/officeDocument/2006/relationships/hyperlink" TargetMode="External"></Relationship><Relationship Id="rId7998" Target="mailto:great@gti.biz.com.hk" Type="http://schemas.openxmlformats.org/officeDocument/2006/relationships/hyperlink" TargetMode="External"></Relationship><Relationship Id="rId7999" Target="javascript:;" Type="http://schemas.openxmlformats.org/officeDocument/2006/relationships/hyperlink" TargetMode="External"></Relationship><Relationship Id="rId8000" Target="mailto:domus_kr@hanmail.net" Type="http://schemas.openxmlformats.org/officeDocument/2006/relationships/hyperlink" TargetMode="External"></Relationship><Relationship Id="rId8001" Target="http://www.malcolmgroup.com" Type="http://schemas.openxmlformats.org/officeDocument/2006/relationships/hyperlink" TargetMode="External"></Relationship><Relationship Id="rId8002" Target="mailto:csc@osram.co.uk" Type="http://schemas.openxmlformats.org/officeDocument/2006/relationships/hyperlink" TargetMode="External"></Relationship><Relationship Id="rId8003" Target="mailto:nortech@mail.com" Type="http://schemas.openxmlformats.org/officeDocument/2006/relationships/hyperlink" TargetMode="External"></Relationship><Relationship Id="rId8004" Target="mailto:anniecheung.c7@colby.com.hk" Type="http://schemas.openxmlformats.org/officeDocument/2006/relationships/hyperlink" TargetMode="External"></Relationship><Relationship Id="rId8005" Target="mailto:jun-nippon@nyc.ocn.ne.jp" Type="http://schemas.openxmlformats.org/officeDocument/2006/relationships/hyperlink" TargetMode="External"></Relationship><Relationship Id="rId8006" Target="http://www.motoral.fi" Type="http://schemas.openxmlformats.org/officeDocument/2006/relationships/hyperlink" TargetMode="External"></Relationship><Relationship Id="rId8007" Target="http://www.pagoda-int.com" Type="http://schemas.openxmlformats.org/officeDocument/2006/relationships/hyperlink" TargetMode="External"></Relationship><Relationship Id="rId8008" Target="mailto:ngailami@netvigator.com" Type="http://schemas.openxmlformats.org/officeDocument/2006/relationships/hyperlink" TargetMode="External"></Relationship><Relationship Id="rId8009" Target="javascript:;" Type="http://schemas.openxmlformats.org/officeDocument/2006/relationships/hyperlink" TargetMode="External"></Relationship><Relationship Id="rId8010" Target="mailto:angelapong@aatrading.net" Type="http://schemas.openxmlformats.org/officeDocument/2006/relationships/hyperlink" TargetMode="External"></Relationship><Relationship Id="rId8011" Target="mailto:k@cbt-fn.freeserve.co.uk" Type="http://schemas.openxmlformats.org/officeDocument/2006/relationships/hyperlink" TargetMode="External"></Relationship><Relationship Id="rId8012" Target="http://www.globalzone.net.in" Type="http://schemas.openxmlformats.org/officeDocument/2006/relationships/hyperlink" TargetMode="External"></Relationship><Relationship Id="rId8013" Target="javascript:;" Type="http://schemas.openxmlformats.org/officeDocument/2006/relationships/hyperlink" TargetMode="External"></Relationship><Relationship Id="rId8014" Target="http://www.h.ittrading.com" Type="http://schemas.openxmlformats.org/officeDocument/2006/relationships/hyperlink" TargetMode="External"></Relationship><Relationship Id="rId8015" Target="http://www.pcs.com.sg" Type="http://schemas.openxmlformats.org/officeDocument/2006/relationships/hyperlink" TargetMode="External"></Relationship><Relationship Id="rId8016" Target="javascript:;" Type="http://schemas.openxmlformats.org/officeDocument/2006/relationships/hyperlink" TargetMode="External"></Relationship><Relationship Id="rId8017" Target="http://www.rdmengineering.co.uk" Type="http://schemas.openxmlformats.org/officeDocument/2006/relationships/hyperlink" TargetMode="External"></Relationship><Relationship Id="rId8018" Target="http://www.overtons.com" Type="http://schemas.openxmlformats.org/officeDocument/2006/relationships/hyperlink" TargetMode="External"></Relationship><Relationship Id="rId8019" Target="javascript:;" Type="http://schemas.openxmlformats.org/officeDocument/2006/relationships/hyperlink" TargetMode="External"></Relationship><Relationship Id="rId8020" Target="javascript:;" Type="http://schemas.openxmlformats.org/officeDocument/2006/relationships/hyperlink" TargetMode="External"></Relationship><Relationship Id="rId8021" Target="javascript:;" Type="http://schemas.openxmlformats.org/officeDocument/2006/relationships/hyperlink" TargetMode="External"></Relationship><Relationship Id="rId8022" Target="mailto:brendan.morris@woodiesdiy.com" Type="http://schemas.openxmlformats.org/officeDocument/2006/relationships/hyperlink" TargetMode="External"></Relationship><Relationship Id="rId8023" Target="mailto:bruder@biznetvigator.com" Type="http://schemas.openxmlformats.org/officeDocument/2006/relationships/hyperlink" TargetMode="External"></Relationship><Relationship Id="rId8024" Target="javascript:;" Type="http://schemas.openxmlformats.org/officeDocument/2006/relationships/hyperlink" TargetMode="External"></Relationship><Relationship Id="rId8025" Target="javascript:;" Type="http://schemas.openxmlformats.org/officeDocument/2006/relationships/hyperlink" TargetMode="External"></Relationship><Relationship Id="rId8026" Target="javascript:;" Type="http://schemas.openxmlformats.org/officeDocument/2006/relationships/hyperlink" TargetMode="External"></Relationship><Relationship Id="rId8027" Target="javascript:;" Type="http://schemas.openxmlformats.org/officeDocument/2006/relationships/hyperlink" TargetMode="External"></Relationship><Relationship Id="rId8028" Target="javascript:;" Type="http://schemas.openxmlformats.org/officeDocument/2006/relationships/hyperlink" TargetMode="External"></Relationship><Relationship Id="rId8029" Target="http://www.highwayenterprisesinc.com" Type="http://schemas.openxmlformats.org/officeDocument/2006/relationships/hyperlink" TargetMode="External"></Relationship><Relationship Id="rId8030" Target="http://javascript:;" Type="http://schemas.openxmlformats.org/officeDocument/2006/relationships/hyperlink" TargetMode="External"></Relationship><Relationship Id="rId8031" Target="javascript:;" Type="http://schemas.openxmlformats.org/officeDocument/2006/relationships/hyperlink" TargetMode="External"></Relationship><Relationship Id="rId8032" Target="mailto:ayako@spice.or.jp" Type="http://schemas.openxmlformats.org/officeDocument/2006/relationships/hyperlink" TargetMode="External"></Relationship><Relationship Id="rId8033" Target="javascript:;" Type="http://schemas.openxmlformats.org/officeDocument/2006/relationships/hyperlink" TargetMode="External"></Relationship><Relationship Id="rId8034" Target="javascript:;" Type="http://schemas.openxmlformats.org/officeDocument/2006/relationships/hyperlink" TargetMode="External"></Relationship><Relationship Id="rId8035" Target="javascript:;" Type="http://schemas.openxmlformats.org/officeDocument/2006/relationships/hyperlink" TargetMode="External"></Relationship><Relationship Id="rId8036" Target="http://www.adi.net.com.uy" Type="http://schemas.openxmlformats.org/officeDocument/2006/relationships/hyperlink" TargetMode="External"></Relationship><Relationship Id="rId8037" Target="javascript:;" Type="http://schemas.openxmlformats.org/officeDocument/2006/relationships/hyperlink" TargetMode="External"></Relationship><Relationship Id="rId8038" Target="mailto:bassi.monic@phoenix-mecano.com" Type="http://schemas.openxmlformats.org/officeDocument/2006/relationships/hyperlink" TargetMode="External"></Relationship><Relationship Id="rId8039" Target="javascript:;" Type="http://schemas.openxmlformats.org/officeDocument/2006/relationships/hyperlink" TargetMode="External"></Relationship><Relationship Id="rId8040" Target="mailto:systems@stclairsupply.com" Type="http://schemas.openxmlformats.org/officeDocument/2006/relationships/hyperlink" TargetMode="External"></Relationship><Relationship Id="rId8041" Target="javascript:;" Type="http://schemas.openxmlformats.org/officeDocument/2006/relationships/hyperlink" TargetMode="External"></Relationship><Relationship Id="rId8042" Target="javascript:;" Type="http://schemas.openxmlformats.org/officeDocument/2006/relationships/hyperlink" TargetMode="External"></Relationship><Relationship Id="rId8043" Target="javascript:;" Type="http://schemas.openxmlformats.org/officeDocument/2006/relationships/hyperlink" TargetMode="External"></Relationship><Relationship Id="rId8044" Target="mailto:idealbathrooms@onvol.net" Type="http://schemas.openxmlformats.org/officeDocument/2006/relationships/hyperlink" TargetMode="External"></Relationship><Relationship Id="rId8045" Target="http://www.sackfields.com" Type="http://schemas.openxmlformats.org/officeDocument/2006/relationships/hyperlink" TargetMode="External"></Relationship><Relationship Id="rId8046" Target="mailto:jshen@anglohwi.com" Type="http://schemas.openxmlformats.org/officeDocument/2006/relationships/hyperlink" TargetMode="External"></Relationship><Relationship Id="rId8047" Target="http://www.eos.ocn.ne.jp" Type="http://schemas.openxmlformats.org/officeDocument/2006/relationships/hyperlink" TargetMode="External"></Relationship><Relationship Id="rId8048" Target="mailto:purchasing@johnsonrose.com" Type="http://schemas.openxmlformats.org/officeDocument/2006/relationships/hyperlink" TargetMode="External"></Relationship><Relationship Id="rId8049" Target="javascript:;" Type="http://schemas.openxmlformats.org/officeDocument/2006/relationships/hyperlink" TargetMode="External"></Relationship><Relationship Id="rId8050" Target="javascript:;" Type="http://schemas.openxmlformats.org/officeDocument/2006/relationships/hyperlink" TargetMode="External"></Relationship><Relationship Id="rId8051" Target="mailto:carolt@sharich.com" Type="http://schemas.openxmlformats.org/officeDocument/2006/relationships/hyperlink" TargetMode="External"></Relationship><Relationship Id="rId8052" Target="http://www.bunhoi.com" Type="http://schemas.openxmlformats.org/officeDocument/2006/relationships/hyperlink" TargetMode="External"></Relationship><Relationship Id="rId8053" Target="mailto:avelinachanbenitez@hotmail.com" Type="http://schemas.openxmlformats.org/officeDocument/2006/relationships/hyperlink" TargetMode="External"></Relationship><Relationship Id="rId8054" Target="http://www.aladdin.com.au" Type="http://schemas.openxmlformats.org/officeDocument/2006/relationships/hyperlink" TargetMode="External"></Relationship><Relationship Id="rId8055" Target="javascript:;" Type="http://schemas.openxmlformats.org/officeDocument/2006/relationships/hyperlink" TargetMode="External"></Relationship><Relationship Id="rId8056" Target="javascript:;" Type="http://schemas.openxmlformats.org/officeDocument/2006/relationships/hyperlink" TargetMode="External"></Relationship><Relationship Id="rId8057" Target="javascript:;" Type="http://schemas.openxmlformats.org/officeDocument/2006/relationships/hyperlink" TargetMode="External"></Relationship><Relationship Id="rId8058" Target="http://www.bunzldisp.com" Type="http://schemas.openxmlformats.org/officeDocument/2006/relationships/hyperlink" TargetMode="External"></Relationship><Relationship Id="rId8059" Target="mailto:contact@chirag-imp.com" Type="http://schemas.openxmlformats.org/officeDocument/2006/relationships/hyperlink" TargetMode="External"></Relationship><Relationship Id="rId8060" Target="javascript:;" Type="http://schemas.openxmlformats.org/officeDocument/2006/relationships/hyperlink" TargetMode="External"></Relationship><Relationship Id="rId8061" Target="mailto:mccomas@aol.com" Type="http://schemas.openxmlformats.org/officeDocument/2006/relationships/hyperlink" TargetMode="External"></Relationship><Relationship Id="rId8062" Target="http://www.schottsvenska.se" Type="http://schemas.openxmlformats.org/officeDocument/2006/relationships/hyperlink" TargetMode="External"></Relationship><Relationship Id="rId8063" Target="javascript:;" Type="http://schemas.openxmlformats.org/officeDocument/2006/relationships/hyperlink" TargetMode="External"></Relationship><Relationship Id="rId8064" Target="mailto:sales@foreignimpex.com" Type="http://schemas.openxmlformats.org/officeDocument/2006/relationships/hyperlink" TargetMode="External"></Relationship><Relationship Id="rId8065" Target="javascript:;" Type="http://schemas.openxmlformats.org/officeDocument/2006/relationships/hyperlink" TargetMode="External"></Relationship><Relationship Id="rId8066" Target="javascript:;" Type="http://schemas.openxmlformats.org/officeDocument/2006/relationships/hyperlink" TargetMode="External"></Relationship><Relationship Id="rId8067" Target="mailto:takkoush_company@hotmail.com" Type="http://schemas.openxmlformats.org/officeDocument/2006/relationships/hyperlink" TargetMode="External"></Relationship><Relationship Id="rId8068" Target="http://www.hunghing.com" Type="http://schemas.openxmlformats.org/officeDocument/2006/relationships/hyperlink" TargetMode="External"></Relationship><Relationship Id="rId8069" Target="javascript:;" Type="http://schemas.openxmlformats.org/officeDocument/2006/relationships/hyperlink" TargetMode="External"></Relationship><Relationship Id="rId8070" Target="mailto:hhughes@sunterrausa.com" Type="http://schemas.openxmlformats.org/officeDocument/2006/relationships/hyperlink" TargetMode="External"></Relationship><Relationship Id="rId8071" Target="javascript:;" Type="http://schemas.openxmlformats.org/officeDocument/2006/relationships/hyperlink" TargetMode="External"></Relationship><Relationship Id="rId8072" Target="mailto:a.sasaya@eos.ocn.ne.jp" Type="http://schemas.openxmlformats.org/officeDocument/2006/relationships/hyperlink" TargetMode="External"></Relationship><Relationship Id="rId8073" Target="http://www.thuesen-jensen.dk" Type="http://schemas.openxmlformats.org/officeDocument/2006/relationships/hyperlink" TargetMode="External"></Relationship><Relationship Id="rId8074" Target="mailto:info@klaassen.nl" Type="http://schemas.openxmlformats.org/officeDocument/2006/relationships/hyperlink" TargetMode="External"></Relationship><Relationship Id="rId8075" Target="http://www.theartnewspaper.com" Type="http://schemas.openxmlformats.org/officeDocument/2006/relationships/hyperlink" TargetMode="External"></Relationship><Relationship Id="rId8076" Target="javascript:;" Type="http://schemas.openxmlformats.org/officeDocument/2006/relationships/hyperlink" TargetMode="External"></Relationship><Relationship Id="rId8077" Target="mailto:alsamen@tehran.irpost.com" Type="http://schemas.openxmlformats.org/officeDocument/2006/relationships/hyperlink" TargetMode="External"></Relationship><Relationship Id="rId8078" Target="mailto:maxim@citycentre.com.kw" Type="http://schemas.openxmlformats.org/officeDocument/2006/relationships/hyperlink" TargetMode="External"></Relationship><Relationship Id="rId8079" Target="http://www.delfi.lv" Type="http://schemas.openxmlformats.org/officeDocument/2006/relationships/hyperlink" TargetMode="External"></Relationship><Relationship Id="rId8080" Target="mailto:ibc@ibcleb.com" Type="http://schemas.openxmlformats.org/officeDocument/2006/relationships/hyperlink" TargetMode="External"></Relationship><Relationship Id="rId8081" Target="http://www.dph-trading.dk" Type="http://schemas.openxmlformats.org/officeDocument/2006/relationships/hyperlink" TargetMode="External"></Relationship><Relationship Id="rId8082" Target="javascript:;" Type="http://schemas.openxmlformats.org/officeDocument/2006/relationships/hyperlink" TargetMode="External"></Relationship><Relationship Id="rId8083" Target="http://www.anselmisrl.it" Type="http://schemas.openxmlformats.org/officeDocument/2006/relationships/hyperlink" TargetMode="External"></Relationship><Relationship Id="rId8084" Target="javascript:;" Type="http://schemas.openxmlformats.org/officeDocument/2006/relationships/hyperlink" TargetMode="External"></Relationship><Relationship Id="rId8085" Target="javascript:;" Type="http://schemas.openxmlformats.org/officeDocument/2006/relationships/hyperlink" TargetMode="External"></Relationship><Relationship Id="rId8086" Target="javascript:;" Type="http://schemas.openxmlformats.org/officeDocument/2006/relationships/hyperlink" TargetMode="External"></Relationship><Relationship Id="rId8087" Target="mailto:davies@yahoo.co.uk" Type="http://schemas.openxmlformats.org/officeDocument/2006/relationships/hyperlink" TargetMode="External"></Relationship><Relationship Id="rId8088" Target="mailto:casacarolina@codetel.net" Type="http://schemas.openxmlformats.org/officeDocument/2006/relationships/hyperlink" TargetMode="External"></Relationship><Relationship Id="rId8089" Target="http://www.scantrade.ca" Type="http://schemas.openxmlformats.org/officeDocument/2006/relationships/hyperlink" TargetMode="External"></Relationship><Relationship Id="rId8090" Target="mailto:alexsy@freemail.ph" Type="http://schemas.openxmlformats.org/officeDocument/2006/relationships/hyperlink" TargetMode="External"></Relationship><Relationship Id="rId8091" Target="javascript:;" Type="http://schemas.openxmlformats.org/officeDocument/2006/relationships/hyperlink" TargetMode="External"></Relationship><Relationship Id="rId8092" Target="javascript:;" Type="http://schemas.openxmlformats.org/officeDocument/2006/relationships/hyperlink" TargetMode="External"></Relationship><Relationship Id="rId8093" Target="javascript:;" Type="http://schemas.openxmlformats.org/officeDocument/2006/relationships/hyperlink" TargetMode="External"></Relationship><Relationship Id="rId8094" Target="http://www.rossignol.fr" Type="http://schemas.openxmlformats.org/officeDocument/2006/relationships/hyperlink" TargetMode="External"></Relationship><Relationship Id="rId8095" Target="javascript:;" Type="http://schemas.openxmlformats.org/officeDocument/2006/relationships/hyperlink" TargetMode="External"></Relationship><Relationship Id="rId8096" Target="mailto:fantasy_interlain@hotmail.com" Type="http://schemas.openxmlformats.org/officeDocument/2006/relationships/hyperlink" TargetMode="External"></Relationship><Relationship Id="rId8097" Target="http://www.berteloot.be" Type="http://schemas.openxmlformats.org/officeDocument/2006/relationships/hyperlink" TargetMode="External"></Relationship><Relationship Id="rId8098" Target="javascript:;" Type="http://schemas.openxmlformats.org/officeDocument/2006/relationships/hyperlink" TargetMode="External"></Relationship><Relationship Id="rId8099" Target="javascript:;" Type="http://schemas.openxmlformats.org/officeDocument/2006/relationships/hyperlink" TargetMode="External"></Relationship><Relationship Id="rId8100" Target="javascript:;" Type="http://schemas.openxmlformats.org/officeDocument/2006/relationships/hyperlink" TargetMode="External"></Relationship><Relationship Id="rId8101" Target="http://www.appraisalhouse.net" Type="http://schemas.openxmlformats.org/officeDocument/2006/relationships/hyperlink" TargetMode="External"></Relationship><Relationship Id="rId8102" Target="javascript:;" Type="http://schemas.openxmlformats.org/officeDocument/2006/relationships/hyperlink" TargetMode="External"></Relationship><Relationship Id="rId8103" Target="javascript:;" Type="http://schemas.openxmlformats.org/officeDocument/2006/relationships/hyperlink" TargetMode="External"></Relationship><Relationship Id="rId8104" Target="http://www.scandinaviadirect.com" Type="http://schemas.openxmlformats.org/officeDocument/2006/relationships/hyperlink" TargetMode="External"></Relationship><Relationship Id="rId8105" Target="mailto:halabibasem2002@yahoo.com" Type="http://schemas.openxmlformats.org/officeDocument/2006/relationships/hyperlink" TargetMode="External"></Relationship><Relationship Id="rId8106" Target="javascript:;" Type="http://schemas.openxmlformats.org/officeDocument/2006/relationships/hyperlink" TargetMode="External"></Relationship><Relationship Id="rId8107" Target="javascript:;" Type="http://schemas.openxmlformats.org/officeDocument/2006/relationships/hyperlink" TargetMode="External"></Relationship><Relationship Id="rId8108" Target="http://www.eckorea.net" Type="http://schemas.openxmlformats.org/officeDocument/2006/relationships/hyperlink" TargetMode="External"></Relationship><Relationship Id="rId8109" Target="javascript:;" Type="http://schemas.openxmlformats.org/officeDocument/2006/relationships/hyperlink" TargetMode="External"></Relationship><Relationship Id="rId8110" Target="http://www.mub.biglobe.ne.jp" Type="http://schemas.openxmlformats.org/officeDocument/2006/relationships/hyperlink" TargetMode="External"></Relationship><Relationship Id="rId8111" Target="mailto:paika@vsnl.com" Type="http://schemas.openxmlformats.org/officeDocument/2006/relationships/hyperlink" TargetMode="External"></Relationship><Relationship Id="rId8112" Target="javascript:;" Type="http://schemas.openxmlformats.org/officeDocument/2006/relationships/hyperlink" TargetMode="External"></Relationship><Relationship Id="rId8113" Target="mailto:stevewilliams@ltwilliams.com.au" Type="http://schemas.openxmlformats.org/officeDocument/2006/relationships/hyperlink" TargetMode="External"></Relationship><Relationship Id="rId8114" Target="javascript:;" Type="http://schemas.openxmlformats.org/officeDocument/2006/relationships/hyperlink" TargetMode="External"></Relationship><Relationship Id="rId8115" Target="javascript:;" Type="http://schemas.openxmlformats.org/officeDocument/2006/relationships/hyperlink" TargetMode="External"></Relationship><Relationship Id="rId8116" Target="javascript:;" Type="http://schemas.openxmlformats.org/officeDocument/2006/relationships/hyperlink" TargetMode="External"></Relationship><Relationship Id="rId8117" Target="javascript:;" Type="http://schemas.openxmlformats.org/officeDocument/2006/relationships/hyperlink" TargetMode="External"></Relationship><Relationship Id="rId8118" Target="javascript:;" Type="http://schemas.openxmlformats.org/officeDocument/2006/relationships/hyperlink" TargetMode="External"></Relationship><Relationship Id="rId8119" Target="http://www.beurze.com" Type="http://schemas.openxmlformats.org/officeDocument/2006/relationships/hyperlink" TargetMode="External"></Relationship><Relationship Id="rId8120" Target="javascript:;" Type="http://schemas.openxmlformats.org/officeDocument/2006/relationships/hyperlink" TargetMode="External"></Relationship><Relationship Id="rId8121" Target="http://www.parsons-intl.com.hk" Type="http://schemas.openxmlformats.org/officeDocument/2006/relationships/hyperlink" TargetMode="External"></Relationship><Relationship Id="rId8122" Target="http://www.belcor.com" Type="http://schemas.openxmlformats.org/officeDocument/2006/relationships/hyperlink" TargetMode="External"></Relationship><Relationship Id="rId8123" Target="http://www.texasgateway.org" Type="http://schemas.openxmlformats.org/officeDocument/2006/relationships/hyperlink" TargetMode="External"></Relationship><Relationship Id="rId8124" Target="http://www.romberg.de" Type="http://schemas.openxmlformats.org/officeDocument/2006/relationships/hyperlink" TargetMode="External"></Relationship><Relationship Id="rId8125" Target="javascript:;" Type="http://schemas.openxmlformats.org/officeDocument/2006/relationships/hyperlink" TargetMode="External"></Relationship><Relationship Id="rId8126" Target="mailto:info@jacobelgium.be" Type="http://schemas.openxmlformats.org/officeDocument/2006/relationships/hyperlink" TargetMode="External"></Relationship><Relationship Id="rId8127" Target="javascript:;" Type="http://schemas.openxmlformats.org/officeDocument/2006/relationships/hyperlink" TargetMode="External"></Relationship><Relationship Id="rId8128" Target="mailto:rpintl@netvigator.com" Type="http://schemas.openxmlformats.org/officeDocument/2006/relationships/hyperlink" TargetMode="External"></Relationship><Relationship Id="rId8129" Target="javascript:;" Type="http://schemas.openxmlformats.org/officeDocument/2006/relationships/hyperlink" TargetMode="External"></Relationship><Relationship Id="rId8130" Target="mailto:taipanhk@netvigator.com" Type="http://schemas.openxmlformats.org/officeDocument/2006/relationships/hyperlink" TargetMode="External"></Relationship><Relationship Id="rId8131" Target="mailto:nashat_abdel@yahoo.com" Type="http://schemas.openxmlformats.org/officeDocument/2006/relationships/hyperlink" TargetMode="External"></Relationship><Relationship Id="rId8132" Target="mailto:amaras10@yahoo.com.au" Type="http://schemas.openxmlformats.org/officeDocument/2006/relationships/hyperlink" TargetMode="External"></Relationship><Relationship Id="rId8133" Target="javascript:;" Type="http://schemas.openxmlformats.org/officeDocument/2006/relationships/hyperlink" TargetMode="External"></Relationship><Relationship Id="rId8134" Target="http://www.kingbuffetgreenville.com" Type="http://schemas.openxmlformats.org/officeDocument/2006/relationships/hyperlink" TargetMode="External"></Relationship><Relationship Id="rId8135" Target="mailto:sunfujita@joyhi-ho.ne.jp" Type="http://schemas.openxmlformats.org/officeDocument/2006/relationships/hyperlink" TargetMode="External"></Relationship><Relationship Id="rId8136" Target="javascript:;" Type="http://schemas.openxmlformats.org/officeDocument/2006/relationships/hyperlink" TargetMode="External"></Relationship><Relationship Id="rId8137" Target="javascript:;" Type="http://schemas.openxmlformats.org/officeDocument/2006/relationships/hyperlink" TargetMode="External"></Relationship><Relationship Id="rId8138" Target="javascript:;" Type="http://schemas.openxmlformats.org/officeDocument/2006/relationships/hyperlink" TargetMode="External"></Relationship><Relationship Id="rId8139" Target="http://www.tepa.de" Type="http://schemas.openxmlformats.org/officeDocument/2006/relationships/hyperlink" TargetMode="External"></Relationship><Relationship Id="rId8140" Target="mailto:tecktai@pacific.net.sg" Type="http://schemas.openxmlformats.org/officeDocument/2006/relationships/hyperlink" TargetMode="External"></Relationship><Relationship Id="rId8141" Target="mailto:yousuf_patel@hotmail.com" Type="http://schemas.openxmlformats.org/officeDocument/2006/relationships/hyperlink" TargetMode="External"></Relationship><Relationship Id="rId8142" Target="http://www.solo.wasantara.net.id" Type="http://schemas.openxmlformats.org/officeDocument/2006/relationships/hyperlink" TargetMode="External"></Relationship><Relationship Id="rId8143" Target="http://www.gate2city.com" Type="http://schemas.openxmlformats.org/officeDocument/2006/relationships/hyperlink" TargetMode="External"></Relationship><Relationship Id="rId8144" Target="http://www.hongsheng.com" Type="http://schemas.openxmlformats.org/officeDocument/2006/relationships/hyperlink" TargetMode="External"></Relationship><Relationship Id="rId8145" Target="http://www.cato.org" Type="http://schemas.openxmlformats.org/officeDocument/2006/relationships/hyperlink" TargetMode="External"></Relationship><Relationship Id="rId8146" Target="javascript:;" Type="http://schemas.openxmlformats.org/officeDocument/2006/relationships/hyperlink" TargetMode="External"></Relationship><Relationship Id="rId8147" Target="http://www.hananet.net" Type="http://schemas.openxmlformats.org/officeDocument/2006/relationships/hyperlink" TargetMode="External"></Relationship><Relationship Id="rId8148" Target="http://www.fullbillion.com" Type="http://schemas.openxmlformats.org/officeDocument/2006/relationships/hyperlink" TargetMode="External"></Relationship><Relationship Id="rId8149" Target="http://www.rdsahara.com" Type="http://schemas.openxmlformats.org/officeDocument/2006/relationships/hyperlink" TargetMode="External"></Relationship><Relationship Id="rId8150" Target="javascript:;" Type="http://schemas.openxmlformats.org/officeDocument/2006/relationships/hyperlink" TargetMode="External"></Relationship><Relationship Id="rId8151" Target="http://www.freemail.ph" Type="http://schemas.openxmlformats.org/officeDocument/2006/relationships/hyperlink" TargetMode="External"></Relationship><Relationship Id="rId8152" Target="javascript:;" Type="http://schemas.openxmlformats.org/officeDocument/2006/relationships/hyperlink" TargetMode="External"></Relationship><Relationship Id="rId8153" Target="http://www.8m.com" Type="http://schemas.openxmlformats.org/officeDocument/2006/relationships/hyperlink" TargetMode="External"></Relationship><Relationship Id="rId8154" Target="mailto:bobbyhouse@cyber.net.pk" Type="http://schemas.openxmlformats.org/officeDocument/2006/relationships/hyperlink" TargetMode="External"></Relationship><Relationship Id="rId8155" Target="mailto:fare@netvigator.com" Type="http://schemas.openxmlformats.org/officeDocument/2006/relationships/hyperlink" TargetMode="External"></Relationship><Relationship Id="rId8156" Target="javascript:;" Type="http://schemas.openxmlformats.org/officeDocument/2006/relationships/hyperlink" TargetMode="External"></Relationship><Relationship Id="rId8157" Target="javascript:;" Type="http://schemas.openxmlformats.org/officeDocument/2006/relationships/hyperlink" TargetMode="External"></Relationship><Relationship Id="rId8158" Target="mailto:cathyypchan.hk@lifung.com.hk" Type="http://schemas.openxmlformats.org/officeDocument/2006/relationships/hyperlink" TargetMode="External"></Relationship><Relationship Id="rId8159" Target="mailto:info@suretyice.com" Type="http://schemas.openxmlformats.org/officeDocument/2006/relationships/hyperlink" TargetMode="External"></Relationship><Relationship Id="rId8160" Target="mailto:tralfaz76@aol.com" Type="http://schemas.openxmlformats.org/officeDocument/2006/relationships/hyperlink" TargetMode="External"></Relationship><Relationship Id="rId8161" Target="javascript:;" Type="http://schemas.openxmlformats.org/officeDocument/2006/relationships/hyperlink" TargetMode="External"></Relationship><Relationship Id="rId8162" Target="javascript:;" Type="http://schemas.openxmlformats.org/officeDocument/2006/relationships/hyperlink" TargetMode="External"></Relationship><Relationship Id="rId8163" Target="mailto:basurrah@glasblok.com" Type="http://schemas.openxmlformats.org/officeDocument/2006/relationships/hyperlink" TargetMode="External"></Relationship><Relationship Id="rId8164" Target="javascript:;" Type="http://schemas.openxmlformats.org/officeDocument/2006/relationships/hyperlink" TargetMode="External"></Relationship><Relationship Id="rId8165" Target="mailto:cityrich@netvigator.com" Type="http://schemas.openxmlformats.org/officeDocument/2006/relationships/hyperlink" TargetMode="External"></Relationship><Relationship Id="rId8166" Target="mailto:petra.stifanic@gmail.com" Type="http://schemas.openxmlformats.org/officeDocument/2006/relationships/hyperlink" TargetMode="External"></Relationship><Relationship Id="rId8167" Target="mailto:hannah@golden.net" Type="http://schemas.openxmlformats.org/officeDocument/2006/relationships/hyperlink" TargetMode="External"></Relationship><Relationship Id="rId8168" Target="mailto:edythe@jacobsandcompany.net" Type="http://schemas.openxmlformats.org/officeDocument/2006/relationships/hyperlink" TargetMode="External"></Relationship><Relationship Id="rId8169" Target="http://www.signature-vt.de" Type="http://schemas.openxmlformats.org/officeDocument/2006/relationships/hyperlink" TargetMode="External"></Relationship><Relationship Id="rId8170" Target="http://www.azg.com.pk" Type="http://schemas.openxmlformats.org/officeDocument/2006/relationships/hyperlink" TargetMode="External"></Relationship><Relationship Id="rId8171" Target="mailto:boonteck28@pacific.net.sg" Type="http://schemas.openxmlformats.org/officeDocument/2006/relationships/hyperlink" TargetMode="External"></Relationship><Relationship Id="rId8172" Target="mailto:globalzoneco@yahoo.com" Type="http://schemas.openxmlformats.org/officeDocument/2006/relationships/hyperlink" TargetMode="External"></Relationship><Relationship Id="rId8173" Target="mailto:gral@saidi.es" Type="http://schemas.openxmlformats.org/officeDocument/2006/relationships/hyperlink" TargetMode="External"></Relationship><Relationship Id="rId8174" Target="mailto:bhavna@beejay.com.hk" Type="http://schemas.openxmlformats.org/officeDocument/2006/relationships/hyperlink" TargetMode="External"></Relationship><Relationship Id="rId8175" Target="javascript:;" Type="http://schemas.openxmlformats.org/officeDocument/2006/relationships/hyperlink" TargetMode="External"></Relationship><Relationship Id="rId8176" Target="mailto:xiongqr@minmetals.com.cn" Type="http://schemas.openxmlformats.org/officeDocument/2006/relationships/hyperlink" TargetMode="External"></Relationship><Relationship Id="rId8177" Target="javascript:;" Type="http://schemas.openxmlformats.org/officeDocument/2006/relationships/hyperlink" TargetMode="External"></Relationship><Relationship Id="rId8178" Target="mailto:henghahnguan@hotmail.com" Type="http://schemas.openxmlformats.org/officeDocument/2006/relationships/hyperlink" TargetMode="External"></Relationship><Relationship Id="rId8179" Target="mailto:kyu@jmtek.com" Type="http://schemas.openxmlformats.org/officeDocument/2006/relationships/hyperlink" TargetMode="External"></Relationship><Relationship Id="rId8180" Target="javascript:;" Type="http://schemas.openxmlformats.org/officeDocument/2006/relationships/hyperlink" TargetMode="External"></Relationship><Relationship Id="rId8181" Target="javascript:;" Type="http://schemas.openxmlformats.org/officeDocument/2006/relationships/hyperlink" TargetMode="External"></Relationship><Relationship Id="rId8182" Target="mailto:info@atlanticdistributors.com" Type="http://schemas.openxmlformats.org/officeDocument/2006/relationships/hyperlink" TargetMode="External"></Relationship><Relationship Id="rId8183" Target="mailto:hargun@nda.vsnl.net.in" Type="http://schemas.openxmlformats.org/officeDocument/2006/relationships/hyperlink" TargetMode="External"></Relationship><Relationship Id="rId8184" Target="javascript:;" Type="http://schemas.openxmlformats.org/officeDocument/2006/relationships/hyperlink" TargetMode="External"></Relationship><Relationship Id="rId8185" Target="mailto:silcol@silviocolombo.it" Type="http://schemas.openxmlformats.org/officeDocument/2006/relationships/hyperlink" TargetMode="External"></Relationship><Relationship Id="rId8186" Target="javascript:;" Type="http://schemas.openxmlformats.org/officeDocument/2006/relationships/hyperlink" TargetMode="External"></Relationship><Relationship Id="rId8187" Target="mailto:cathy@cameron-robb.co.uk" Type="http://schemas.openxmlformats.org/officeDocument/2006/relationships/hyperlink" TargetMode="External"></Relationship><Relationship Id="rId8188" Target="javascript:;" Type="http://schemas.openxmlformats.org/officeDocument/2006/relationships/hyperlink" TargetMode="External"></Relationship><Relationship Id="rId8189" Target="mailto:ashwanimallick@yahoo.com" Type="http://schemas.openxmlformats.org/officeDocument/2006/relationships/hyperlink" TargetMode="External"></Relationship><Relationship Id="rId8190" Target="mailto:guleryuz1@hotmail.com" Type="http://schemas.openxmlformats.org/officeDocument/2006/relationships/hyperlink" TargetMode="External"></Relationship><Relationship Id="rId8191" Target="http://www.itelgua.com" Type="http://schemas.openxmlformats.org/officeDocument/2006/relationships/hyperlink" TargetMode="External"></Relationship><Relationship Id="rId8192" Target="mailto:eric@unoglass.com" Type="http://schemas.openxmlformats.org/officeDocument/2006/relationships/hyperlink" TargetMode="External"></Relationship><Relationship Id="rId8193" Target="mailto:askus@parissa.com" Type="http://schemas.openxmlformats.org/officeDocument/2006/relationships/hyperlink" TargetMode="External"></Relationship><Relationship Id="rId8194" Target="http://www.inoxytra.be" Type="http://schemas.openxmlformats.org/officeDocument/2006/relationships/hyperlink" TargetMode="External"></Relationship><Relationship Id="rId8195" Target="http://www.tinyworld.co.uk" Type="http://schemas.openxmlformats.org/officeDocument/2006/relationships/hyperlink" TargetMode="External"></Relationship><Relationship Id="rId8196" Target="mailto:morris@americanlinens.com" Type="http://schemas.openxmlformats.org/officeDocument/2006/relationships/hyperlink" TargetMode="External"></Relationship><Relationship Id="rId8197" Target="http://www.a-teleport.com" Type="http://schemas.openxmlformats.org/officeDocument/2006/relationships/hyperlink" TargetMode="External"></Relationship><Relationship Id="rId8198" Target="mailto:sx1@fotobox.be" Type="http://schemas.openxmlformats.org/officeDocument/2006/relationships/hyperlink" TargetMode="External"></Relationship><Relationship Id="rId8199" Target="mailto:info@paularosa.com" Type="http://schemas.openxmlformats.org/officeDocument/2006/relationships/hyperlink" TargetMode="External"></Relationship><Relationship Id="rId8200" Target="mailto:naresh@ramesh.com" Type="http://schemas.openxmlformats.org/officeDocument/2006/relationships/hyperlink" TargetMode="External"></Relationship><Relationship Id="rId8201" Target="javascript:;" Type="http://schemas.openxmlformats.org/officeDocument/2006/relationships/hyperlink" TargetMode="External"></Relationship><Relationship Id="rId8202" Target="mailto:mslee@dohoko.com" Type="http://schemas.openxmlformats.org/officeDocument/2006/relationships/hyperlink" TargetMode="External"></Relationship><Relationship Id="rId8203" Target="mailto:info@eni-trade.dk" Type="http://schemas.openxmlformats.org/officeDocument/2006/relationships/hyperlink" TargetMode="External"></Relationship><Relationship Id="rId8204" Target="javascript:;" Type="http://schemas.openxmlformats.org/officeDocument/2006/relationships/hyperlink" TargetMode="External"></Relationship><Relationship Id="rId8205" Target="javascript:;" Type="http://schemas.openxmlformats.org/officeDocument/2006/relationships/hyperlink" TargetMode="External"></Relationship><Relationship Id="rId8206" Target="http://www.microbridge.biz" Type="http://schemas.openxmlformats.org/officeDocument/2006/relationships/hyperlink" TargetMode="External"></Relationship><Relationship Id="rId8207" Target="mailto:ivychow@jackelhk.com" Type="http://schemas.openxmlformats.org/officeDocument/2006/relationships/hyperlink" TargetMode="External"></Relationship><Relationship Id="rId8208" Target="javascript:;" Type="http://schemas.openxmlformats.org/officeDocument/2006/relationships/hyperlink" TargetMode="External"></Relationship><Relationship Id="rId8209" Target="javascript:;" Type="http://schemas.openxmlformats.org/officeDocument/2006/relationships/hyperlink" TargetMode="External"></Relationship><Relationship Id="rId8210" Target="javascript:;" Type="http://schemas.openxmlformats.org/officeDocument/2006/relationships/hyperlink" TargetMode="External"></Relationship><Relationship Id="rId8211" Target="javascript:;" Type="http://schemas.openxmlformats.org/officeDocument/2006/relationships/hyperlink" TargetMode="External"></Relationship><Relationship Id="rId8212" Target="mailto:kjttcargo@hanmail.net" Type="http://schemas.openxmlformats.org/officeDocument/2006/relationships/hyperlink" TargetMode="External"></Relationship><Relationship Id="rId8213" Target="http://www.hayzum.com" Type="http://schemas.openxmlformats.org/officeDocument/2006/relationships/hyperlink" TargetMode="External"></Relationship><Relationship Id="rId8214" Target="javascript:;" Type="http://schemas.openxmlformats.org/officeDocument/2006/relationships/hyperlink" TargetMode="External"></Relationship><Relationship Id="rId8215" Target="javascript:;" Type="http://schemas.openxmlformats.org/officeDocument/2006/relationships/hyperlink" TargetMode="External"></Relationship><Relationship Id="rId8216" Target="javascript:;" Type="http://schemas.openxmlformats.org/officeDocument/2006/relationships/hyperlink" TargetMode="External"></Relationship><Relationship Id="rId8217" Target="mailto:limk19@yahoo.com" Type="http://schemas.openxmlformats.org/officeDocument/2006/relationships/hyperlink" TargetMode="External"></Relationship><Relationship Id="rId8218" Target="mailto:bobbyfur@cyber.net.pk" Type="http://schemas.openxmlformats.org/officeDocument/2006/relationships/hyperlink" TargetMode="External"></Relationship><Relationship Id="rId8219" Target="mailto:sharmabro@bigpond.net.au" Type="http://schemas.openxmlformats.org/officeDocument/2006/relationships/hyperlink" TargetMode="External"></Relationship><Relationship Id="rId8220" Target="javascript:;" Type="http://schemas.openxmlformats.org/officeDocument/2006/relationships/hyperlink" TargetMode="External"></Relationship><Relationship Id="rId8221" Target="mailto:hsspl@singnet.com.sg" Type="http://schemas.openxmlformats.org/officeDocument/2006/relationships/hyperlink" TargetMode="External"></Relationship><Relationship Id="rId8222" Target="mailto:justan@lexlim.com" Type="http://schemas.openxmlformats.org/officeDocument/2006/relationships/hyperlink" TargetMode="External"></Relationship><Relationship Id="rId8223" Target="mailto:ghworld@gh-tex.com" Type="http://schemas.openxmlformats.org/officeDocument/2006/relationships/hyperlink" TargetMode="External"></Relationship><Relationship Id="rId8224" Target="mailto:order@isakssongruppen.se" Type="http://schemas.openxmlformats.org/officeDocument/2006/relationships/hyperlink" TargetMode="External"></Relationship><Relationship Id="rId8225" Target="mailto:m2005_ragheb@yahoo.com" Type="http://schemas.openxmlformats.org/officeDocument/2006/relationships/hyperlink" TargetMode="External"></Relationship><Relationship Id="rId8226" Target="mailto:bb200288@hotmail.com" Type="http://schemas.openxmlformats.org/officeDocument/2006/relationships/hyperlink" TargetMode="External"></Relationship><Relationship Id="rId8227" Target="mailto:cb@forumplus.fr" Type="http://schemas.openxmlformats.org/officeDocument/2006/relationships/hyperlink" TargetMode="External"></Relationship><Relationship Id="rId8228" Target="http://www.aldershotgreenhouses.com" Type="http://schemas.openxmlformats.org/officeDocument/2006/relationships/hyperlink" TargetMode="External"></Relationship><Relationship Id="rId8229" Target="mailto:dud36@hotmail.com" Type="http://schemas.openxmlformats.org/officeDocument/2006/relationships/hyperlink" TargetMode="External"></Relationship><Relationship Id="rId8230" Target="javascript:;" Type="http://schemas.openxmlformats.org/officeDocument/2006/relationships/hyperlink" TargetMode="External"></Relationship><Relationship Id="rId8231" Target="javascript:;" Type="http://schemas.openxmlformats.org/officeDocument/2006/relationships/hyperlink" TargetMode="External"></Relationship><Relationship Id="rId8232" Target="http://www.aytrading.net" Type="http://schemas.openxmlformats.org/officeDocument/2006/relationships/hyperlink" TargetMode="External"></Relationship><Relationship Id="rId8233" Target="mailto:manager@northstarltd.com" Type="http://schemas.openxmlformats.org/officeDocument/2006/relationships/hyperlink" TargetMode="External"></Relationship><Relationship Id="rId8234" Target="javascript:;" Type="http://schemas.openxmlformats.org/officeDocument/2006/relationships/hyperlink" TargetMode="External"></Relationship><Relationship Id="rId8235" Target="mailto:jackie@mobile.combi.co" Type="http://schemas.openxmlformats.org/officeDocument/2006/relationships/hyperlink" TargetMode="External"></Relationship><Relationship Id="rId8236" Target="javascript:;" Type="http://schemas.openxmlformats.org/officeDocument/2006/relationships/hyperlink" TargetMode="External"></Relationship><Relationship Id="rId8237" Target="http://www.heckelmann.com" Type="http://schemas.openxmlformats.org/officeDocument/2006/relationships/hyperlink" TargetMode="External"></Relationship><Relationship Id="rId8238" Target="http://www.picclick.ca" Type="http://schemas.openxmlformats.org/officeDocument/2006/relationships/hyperlink" TargetMode="External"></Relationship><Relationship Id="rId8239" Target="javascript:;" Type="http://schemas.openxmlformats.org/officeDocument/2006/relationships/hyperlink" TargetMode="External"></Relationship><Relationship Id="rId8240" Target="javascript:;" Type="http://schemas.openxmlformats.org/officeDocument/2006/relationships/hyperlink" TargetMode="External"></Relationship><Relationship Id="rId8241" Target="javascript:;" Type="http://schemas.openxmlformats.org/officeDocument/2006/relationships/hyperlink" TargetMode="External"></Relationship><Relationship Id="rId8242" Target="javascript:;" Type="http://schemas.openxmlformats.org/officeDocument/2006/relationships/hyperlink" TargetMode="External"></Relationship><Relationship Id="rId8243" Target="mailto:golceram@hotmail.com" Type="http://schemas.openxmlformats.org/officeDocument/2006/relationships/hyperlink" TargetMode="External"></Relationship><Relationship Id="rId8244" Target="mailto:buchat@vsnl.com" Type="http://schemas.openxmlformats.org/officeDocument/2006/relationships/hyperlink" TargetMode="External"></Relationship><Relationship Id="rId8245" Target="mailto:ckawjr@shaw.ca" Type="http://schemas.openxmlformats.org/officeDocument/2006/relationships/hyperlink" TargetMode="External"></Relationship><Relationship Id="rId8246" Target="javascript:;" Type="http://schemas.openxmlformats.org/officeDocument/2006/relationships/hyperlink" TargetMode="External"></Relationship><Relationship Id="rId8247" Target="javascript:;" Type="http://schemas.openxmlformats.org/officeDocument/2006/relationships/hyperlink" TargetMode="External"></Relationship><Relationship Id="rId8248" Target="javascript:;" Type="http://schemas.openxmlformats.org/officeDocument/2006/relationships/hyperlink" TargetMode="External"></Relationship><Relationship Id="rId8249" Target="mailto:mikki1228@hotmail.com" Type="http://schemas.openxmlformats.org/officeDocument/2006/relationships/hyperlink" TargetMode="External"></Relationship><Relationship Id="rId8250" Target="javascript:;" Type="http://schemas.openxmlformats.org/officeDocument/2006/relationships/hyperlink" TargetMode="External"></Relationship><Relationship Id="rId8251" Target="http://www.altom.com.pl" Type="http://schemas.openxmlformats.org/officeDocument/2006/relationships/hyperlink" TargetMode="External"></Relationship><Relationship Id="rId8252" Target="http://www.savingshippingusa.com" Type="http://schemas.openxmlformats.org/officeDocument/2006/relationships/hyperlink" TargetMode="External"></Relationship><Relationship Id="rId8253" Target="mailto:aldahan@utensils.com" Type="http://schemas.openxmlformats.org/officeDocument/2006/relationships/hyperlink" TargetMode="External"></Relationship><Relationship Id="rId8254" Target="http://www.cyberaccess.com.pk" Type="http://schemas.openxmlformats.org/officeDocument/2006/relationships/hyperlink" TargetMode="External"></Relationship><Relationship Id="rId8255" Target="http://www.samran.com" Type="http://schemas.openxmlformats.org/officeDocument/2006/relationships/hyperlink" TargetMode="External"></Relationship><Relationship Id="rId8256" Target="http://www.msprof.com" Type="http://schemas.openxmlformats.org/officeDocument/2006/relationships/hyperlink" TargetMode="External"></Relationship><Relationship Id="rId8257" Target="javascript:;" Type="http://schemas.openxmlformats.org/officeDocument/2006/relationships/hyperlink" TargetMode="External"></Relationship><Relationship Id="rId8258" Target="http://www.blingandboomwholesale.com" Type="http://schemas.openxmlformats.org/officeDocument/2006/relationships/hyperlink" TargetMode="External"></Relationship><Relationship Id="rId8259" Target="mailto:insure@paramount.com.ph" Type="http://schemas.openxmlformats.org/officeDocument/2006/relationships/hyperlink" TargetMode="External"></Relationship><Relationship Id="rId8260" Target="javascript:;" Type="http://schemas.openxmlformats.org/officeDocument/2006/relationships/hyperlink" TargetMode="External"></Relationship><Relationship Id="rId8261" Target="http://www.richie-target.com.hk" Type="http://schemas.openxmlformats.org/officeDocument/2006/relationships/hyperlink" TargetMode="External"></Relationship><Relationship Id="rId8262" Target="http://www.eltop.com.hk" Type="http://schemas.openxmlformats.org/officeDocument/2006/relationships/hyperlink" TargetMode="External"></Relationship><Relationship Id="rId8263" Target="http://www.arkofoto.es" Type="http://schemas.openxmlformats.org/officeDocument/2006/relationships/hyperlink" TargetMode="External"></Relationship><Relationship Id="rId8264" Target="javascript:;" Type="http://schemas.openxmlformats.org/officeDocument/2006/relationships/hyperlink" TargetMode="External"></Relationship><Relationship Id="rId8265" Target="javascript:;" Type="http://schemas.openxmlformats.org/officeDocument/2006/relationships/hyperlink" TargetMode="External"></Relationship><Relationship Id="rId8266" Target="javascript:;" Type="http://schemas.openxmlformats.org/officeDocument/2006/relationships/hyperlink" TargetMode="External"></Relationship><Relationship Id="rId8267" Target="javascript:;" Type="http://schemas.openxmlformats.org/officeDocument/2006/relationships/hyperlink" TargetMode="External"></Relationship><Relationship Id="rId8268" Target="http://www.advancedmedicaldesigns.com" Type="http://schemas.openxmlformats.org/officeDocument/2006/relationships/hyperlink" TargetMode="External"></Relationship><Relationship Id="rId8269" Target="javascript:;" Type="http://schemas.openxmlformats.org/officeDocument/2006/relationships/hyperlink" TargetMode="External"></Relationship><Relationship Id="rId8270" Target="http://www.swip.net.se" Type="http://schemas.openxmlformats.org/officeDocument/2006/relationships/hyperlink" TargetMode="External"></Relationship><Relationship Id="rId8271" Target="http://www.sonali.com.my" Type="http://schemas.openxmlformats.org/officeDocument/2006/relationships/hyperlink" TargetMode="External"></Relationship><Relationship Id="rId8272" Target="javascript:;" Type="http://schemas.openxmlformats.org/officeDocument/2006/relationships/hyperlink" TargetMode="External"></Relationship><Relationship Id="rId8273" Target="javascript:;" Type="http://schemas.openxmlformats.org/officeDocument/2006/relationships/hyperlink" TargetMode="External"></Relationship><Relationship Id="rId8274" Target="javascript:;" Type="http://schemas.openxmlformats.org/officeDocument/2006/relationships/hyperlink" TargetMode="External"></Relationship><Relationship Id="rId8275" Target="mailto:anes@eureka.lk" Type="http://schemas.openxmlformats.org/officeDocument/2006/relationships/hyperlink" TargetMode="External"></Relationship><Relationship Id="rId8276" Target="javascript:;" Type="http://schemas.openxmlformats.org/officeDocument/2006/relationships/hyperlink" TargetMode="External"></Relationship><Relationship Id="rId8277" Target="mailto:benaka12@rediffmail.com" Type="http://schemas.openxmlformats.org/officeDocument/2006/relationships/hyperlink" TargetMode="External"></Relationship><Relationship Id="rId8278" Target="mailto:jinxiang@msn.com" Type="http://schemas.openxmlformats.org/officeDocument/2006/relationships/hyperlink" TargetMode="External"></Relationship><Relationship Id="rId8279" Target="javascript:;" Type="http://schemas.openxmlformats.org/officeDocument/2006/relationships/hyperlink" TargetMode="External"></Relationship><Relationship Id="rId8280" Target="http://www.cabina.dk" Type="http://schemas.openxmlformats.org/officeDocument/2006/relationships/hyperlink" TargetMode="External"></Relationship><Relationship Id="rId8281" Target="javascript:;" Type="http://schemas.openxmlformats.org/officeDocument/2006/relationships/hyperlink" TargetMode="External"></Relationship><Relationship Id="rId8282" Target="javascript:;" Type="http://schemas.openxmlformats.org/officeDocument/2006/relationships/hyperlink" TargetMode="External"></Relationship><Relationship Id="rId8283" Target="http://www.lnlinc.com" Type="http://schemas.openxmlformats.org/officeDocument/2006/relationships/hyperlink" TargetMode="External"></Relationship><Relationship Id="rId8284" Target="http://www.ajmerawire.com" Type="http://schemas.openxmlformats.org/officeDocument/2006/relationships/hyperlink" TargetMode="External"></Relationship><Relationship Id="rId8285" Target="http://www.mgf.ca" Type="http://schemas.openxmlformats.org/officeDocument/2006/relationships/hyperlink" TargetMode="External"></Relationship><Relationship Id="rId8286" Target="http://www.sol.net.sa" Type="http://schemas.openxmlformats.org/officeDocument/2006/relationships/hyperlink" TargetMode="External"></Relationship><Relationship Id="rId8287" Target="javascript:;" Type="http://schemas.openxmlformats.org/officeDocument/2006/relationships/hyperlink" TargetMode="External"></Relationship><Relationship Id="rId8288" Target="mailto:jukka.toiviainen@haklift.com" Type="http://schemas.openxmlformats.org/officeDocument/2006/relationships/hyperlink" TargetMode="External"></Relationship><Relationship Id="rId8289" Target="mailto:mike.gan@mipacinc.com" Type="http://schemas.openxmlformats.org/officeDocument/2006/relationships/hyperlink" TargetMode="External"></Relationship><Relationship Id="rId8290" Target="mailto:moconnor9@sbcglobal.net" Type="http://schemas.openxmlformats.org/officeDocument/2006/relationships/hyperlink" TargetMode="External"></Relationship><Relationship Id="rId8291" Target="javascript:;" Type="http://schemas.openxmlformats.org/officeDocument/2006/relationships/hyperlink" TargetMode="External"></Relationship><Relationship Id="rId8292" Target="javascript:;" Type="http://schemas.openxmlformats.org/officeDocument/2006/relationships/hyperlink" TargetMode="External"></Relationship><Relationship Id="rId8293" Target="http://www.ttnet.net" Type="http://schemas.openxmlformats.org/officeDocument/2006/relationships/hyperlink" TargetMode="External"></Relationship><Relationship Id="rId8294" Target="http://www.applico.co.nz" Type="http://schemas.openxmlformats.org/officeDocument/2006/relationships/hyperlink" TargetMode="External"></Relationship><Relationship Id="rId8295" Target="javascript:;" Type="http://schemas.openxmlformats.org/officeDocument/2006/relationships/hyperlink" TargetMode="External"></Relationship><Relationship Id="rId8296" Target="mailto:info@reels.be" Type="http://schemas.openxmlformats.org/officeDocument/2006/relationships/hyperlink" TargetMode="External"></Relationship><Relationship Id="rId8297" Target="javascript:;" Type="http://schemas.openxmlformats.org/officeDocument/2006/relationships/hyperlink" TargetMode="External"></Relationship><Relationship Id="rId8298" Target="javascript:;" Type="http://schemas.openxmlformats.org/officeDocument/2006/relationships/hyperlink" TargetMode="External"></Relationship><Relationship Id="rId8299" Target="mailto:avendis@avendis.com" Type="http://schemas.openxmlformats.org/officeDocument/2006/relationships/hyperlink" TargetMode="External"></Relationship><Relationship Id="rId8300" Target="javascript:;" Type="http://schemas.openxmlformats.org/officeDocument/2006/relationships/hyperlink" TargetMode="External"></Relationship><Relationship Id="rId8301" Target="javascript:;" Type="http://schemas.openxmlformats.org/officeDocument/2006/relationships/hyperlink" TargetMode="External"></Relationship><Relationship Id="rId8302" Target="javascript:;" Type="http://schemas.openxmlformats.org/officeDocument/2006/relationships/hyperlink" TargetMode="External"></Relationship><Relationship Id="rId8303" Target="mailto:lena@alpari.vinnica.ua" Type="http://schemas.openxmlformats.org/officeDocument/2006/relationships/hyperlink" TargetMode="External"></Relationship><Relationship Id="rId8304" Target="javascript:;" Type="http://schemas.openxmlformats.org/officeDocument/2006/relationships/hyperlink" TargetMode="External"></Relationship><Relationship Id="rId8305" Target="http://www.owascobeverage.com" Type="http://schemas.openxmlformats.org/officeDocument/2006/relationships/hyperlink" TargetMode="External"></Relationship><Relationship Id="rId8306" Target="javascript:;" Type="http://schemas.openxmlformats.org/officeDocument/2006/relationships/hyperlink" TargetMode="External"></Relationship><Relationship Id="rId8307" Target="mailto:lamnwong@hkstar.com" Type="http://schemas.openxmlformats.org/officeDocument/2006/relationships/hyperlink" TargetMode="External"></Relationship><Relationship Id="rId8308" Target="mailto:jy@koreaclad.com" Type="http://schemas.openxmlformats.org/officeDocument/2006/relationships/hyperlink" TargetMode="External"></Relationship><Relationship Id="rId8309" Target="http://www.victorinox.dk" Type="http://schemas.openxmlformats.org/officeDocument/2006/relationships/hyperlink" TargetMode="External"></Relationship><Relationship Id="rId8310" Target="mailto:info@marc-gerard.be" Type="http://schemas.openxmlformats.org/officeDocument/2006/relationships/hyperlink" TargetMode="External"></Relationship><Relationship Id="rId8311" Target="mailto:geesa@geesa.nl" Type="http://schemas.openxmlformats.org/officeDocument/2006/relationships/hyperlink" TargetMode="External"></Relationship><Relationship Id="rId8312" Target="mailto:caroline@ellisconsultancy.co.uk" Type="http://schemas.openxmlformats.org/officeDocument/2006/relationships/hyperlink" TargetMode="External"></Relationship><Relationship Id="rId8313" Target="http://www.medi-direct.co.uk" Type="http://schemas.openxmlformats.org/officeDocument/2006/relationships/hyperlink" TargetMode="External"></Relationship><Relationship Id="rId8314" Target="http://www.cni.co.id" Type="http://schemas.openxmlformats.org/officeDocument/2006/relationships/hyperlink" TargetMode="External"></Relationship><Relationship Id="rId8315" Target="http://www.terra.com.gt" Type="http://schemas.openxmlformats.org/officeDocument/2006/relationships/hyperlink" TargetMode="External"></Relationship><Relationship Id="rId8316" Target="javascript:;" Type="http://schemas.openxmlformats.org/officeDocument/2006/relationships/hyperlink" TargetMode="External"></Relationship><Relationship Id="rId8317" Target="http://www.sehdel.com" Type="http://schemas.openxmlformats.org/officeDocument/2006/relationships/hyperlink" TargetMode="External"></Relationship><Relationship Id="rId8318" Target="http://www.tommyvarden.ie" Type="http://schemas.openxmlformats.org/officeDocument/2006/relationships/hyperlink" TargetMode="External"></Relationship><Relationship Id="rId8319" Target="javascript:;" Type="http://schemas.openxmlformats.org/officeDocument/2006/relationships/hyperlink" TargetMode="External"></Relationship><Relationship Id="rId8320" Target="mailto:kamshing@hknet.com" Type="http://schemas.openxmlformats.org/officeDocument/2006/relationships/hyperlink" TargetMode="External"></Relationship><Relationship Id="rId8321" Target="javascript:;" Type="http://schemas.openxmlformats.org/officeDocument/2006/relationships/hyperlink" TargetMode="External"></Relationship><Relationship Id="rId8322" Target="http://www.boxernw-online.com" Type="http://schemas.openxmlformats.org/officeDocument/2006/relationships/hyperlink" TargetMode="External"></Relationship><Relationship Id="rId8323" Target="http://www.macauregency.com" Type="http://schemas.openxmlformats.org/officeDocument/2006/relationships/hyperlink" TargetMode="External"></Relationship><Relationship Id="rId8324" Target="http://www.krogab.fi" Type="http://schemas.openxmlformats.org/officeDocument/2006/relationships/hyperlink" TargetMode="External"></Relationship><Relationship Id="rId8325" Target="http://www.amesinternational.com" Type="http://schemas.openxmlformats.org/officeDocument/2006/relationships/hyperlink" TargetMode="External"></Relationship><Relationship Id="rId8326" Target="mailto:roger@henrygross.co.uk" Type="http://schemas.openxmlformats.org/officeDocument/2006/relationships/hyperlink" TargetMode="External"></Relationship><Relationship Id="rId8327" Target="javascript:;" Type="http://schemas.openxmlformats.org/officeDocument/2006/relationships/hyperlink" TargetMode="External"></Relationship><Relationship Id="rId8328" Target="javascript:;" Type="http://schemas.openxmlformats.org/officeDocument/2006/relationships/hyperlink" TargetMode="External"></Relationship><Relationship Id="rId8329" Target="javascript:;" Type="http://schemas.openxmlformats.org/officeDocument/2006/relationships/hyperlink" TargetMode="External"></Relationship><Relationship Id="rId8330" Target="javascript:;" Type="http://schemas.openxmlformats.org/officeDocument/2006/relationships/hyperlink" TargetMode="External"></Relationship><Relationship Id="rId8331" Target="http://www.des.varese.it" Type="http://schemas.openxmlformats.org/officeDocument/2006/relationships/hyperlink" TargetMode="External"></Relationship><Relationship Id="rId8332" Target="javascript:;" Type="http://schemas.openxmlformats.org/officeDocument/2006/relationships/hyperlink" TargetMode="External"></Relationship><Relationship Id="rId8333" Target="mailto:anil2t@yahoo.com" Type="http://schemas.openxmlformats.org/officeDocument/2006/relationships/hyperlink" TargetMode="External"></Relationship><Relationship Id="rId8334" Target="http://www.redworks.com.au" Type="http://schemas.openxmlformats.org/officeDocument/2006/relationships/hyperlink" TargetMode="External"></Relationship><Relationship Id="rId8335" Target="mailto:houseofknives@clear.net.nz" Type="http://schemas.openxmlformats.org/officeDocument/2006/relationships/hyperlink" TargetMode="External"></Relationship><Relationship Id="rId8336" Target="http://www.etol-vertrieb-nord.de" Type="http://schemas.openxmlformats.org/officeDocument/2006/relationships/hyperlink" TargetMode="External"></Relationship><Relationship Id="rId8337" Target="javascript:;" Type="http://schemas.openxmlformats.org/officeDocument/2006/relationships/hyperlink" TargetMode="External"></Relationship><Relationship Id="rId8338" Target="javascript:;" Type="http://schemas.openxmlformats.org/officeDocument/2006/relationships/hyperlink" TargetMode="External"></Relationship><Relationship Id="rId8339" Target="javascript:;" Type="http://schemas.openxmlformats.org/officeDocument/2006/relationships/hyperlink" TargetMode="External"></Relationship><Relationship Id="rId8340" Target="javascript:;" Type="http://schemas.openxmlformats.org/officeDocument/2006/relationships/hyperlink" TargetMode="External"></Relationship><Relationship Id="rId8341" Target="javascript:;" Type="http://schemas.openxmlformats.org/officeDocument/2006/relationships/hyperlink" TargetMode="External"></Relationship><Relationship Id="rId8342" Target="javascript:;" Type="http://schemas.openxmlformats.org/officeDocument/2006/relationships/hyperlink" TargetMode="External"></Relationship><Relationship Id="rId8343" Target="mailto:griliekk@vespa.ocn.ne.jp" Type="http://schemas.openxmlformats.org/officeDocument/2006/relationships/hyperlink" TargetMode="External"></Relationship><Relationship Id="rId8344" Target="javascript:;" Type="http://schemas.openxmlformats.org/officeDocument/2006/relationships/hyperlink" TargetMode="External"></Relationship><Relationship Id="rId8345" Target="http://www.wartscha.de" Type="http://schemas.openxmlformats.org/officeDocument/2006/relationships/hyperlink" TargetMode="External"></Relationship><Relationship Id="rId8346" Target="javascript:;" Type="http://schemas.openxmlformats.org/officeDocument/2006/relationships/hyperlink" TargetMode="External"></Relationship><Relationship Id="rId8347" Target="mailto:admin@filuet.com" Type="http://schemas.openxmlformats.org/officeDocument/2006/relationships/hyperlink" TargetMode="External"></Relationship><Relationship Id="rId8348" Target="mailto:pli_cana_ro@yahoo.co.in" Type="http://schemas.openxmlformats.org/officeDocument/2006/relationships/hyperlink" TargetMode="External"></Relationship><Relationship Id="rId8349" Target="http://www.fleetwood.com" Type="http://schemas.openxmlformats.org/officeDocument/2006/relationships/hyperlink" TargetMode="External"></Relationship><Relationship Id="rId8350" Target="javascript:;" Type="http://schemas.openxmlformats.org/officeDocument/2006/relationships/hyperlink" TargetMode="External"></Relationship><Relationship Id="rId8351" Target="mailto:alihuang2003@yahoo.com" Type="http://schemas.openxmlformats.org/officeDocument/2006/relationships/hyperlink" TargetMode="External"></Relationship><Relationship Id="rId8352" Target="javascript:;" Type="http://schemas.openxmlformats.org/officeDocument/2006/relationships/hyperlink" TargetMode="External"></Relationship><Relationship Id="rId8353" Target="http://www.ott-el.com" Type="http://schemas.openxmlformats.org/officeDocument/2006/relationships/hyperlink" TargetMode="External"></Relationship><Relationship Id="rId8354" Target="http://www.eiderinfotech.com" Type="http://schemas.openxmlformats.org/officeDocument/2006/relationships/hyperlink" TargetMode="External"></Relationship><Relationship Id="rId8355" Target="mailto:karohk@netvigator.com" Type="http://schemas.openxmlformats.org/officeDocument/2006/relationships/hyperlink" TargetMode="External"></Relationship><Relationship Id="rId8356" Target="mailto:anusornbzb@hotmail.com" Type="http://schemas.openxmlformats.org/officeDocument/2006/relationships/hyperlink" TargetMode="External"></Relationship><Relationship Id="rId8357" Target="javascript:;" Type="http://schemas.openxmlformats.org/officeDocument/2006/relationships/hyperlink" TargetMode="External"></Relationship><Relationship Id="rId8358" Target="javascript:;" Type="http://schemas.openxmlformats.org/officeDocument/2006/relationships/hyperlink" TargetMode="External"></Relationship><Relationship Id="rId8359" Target="http://www.blomberg-co.com" Type="http://schemas.openxmlformats.org/officeDocument/2006/relationships/hyperlink" TargetMode="External"></Relationship><Relationship Id="rId8360" Target="http://www.dohoko.com" Type="http://schemas.openxmlformats.org/officeDocument/2006/relationships/hyperlink" TargetMode="External"></Relationship><Relationship Id="rId8361" Target="javascript:;" Type="http://schemas.openxmlformats.org/officeDocument/2006/relationships/hyperlink" TargetMode="External"></Relationship><Relationship Id="rId8362" Target="javascript:;" Type="http://schemas.openxmlformats.org/officeDocument/2006/relationships/hyperlink" TargetMode="External"></Relationship><Relationship Id="rId8363" Target="javascript:;" Type="http://schemas.openxmlformats.org/officeDocument/2006/relationships/hyperlink" TargetMode="External"></Relationship><Relationship Id="rId8364" Target="mailto:import@ajt.dk" Type="http://schemas.openxmlformats.org/officeDocument/2006/relationships/hyperlink" TargetMode="External"></Relationship><Relationship Id="rId8365" Target="javascript:;" Type="http://schemas.openxmlformats.org/officeDocument/2006/relationships/hyperlink" TargetMode="External"></Relationship><Relationship Id="rId8366" Target="javascript:;" Type="http://schemas.openxmlformats.org/officeDocument/2006/relationships/hyperlink" TargetMode="External"></Relationship><Relationship Id="rId8367" Target="javascript:;" Type="http://schemas.openxmlformats.org/officeDocument/2006/relationships/hyperlink" TargetMode="External"></Relationship><Relationship Id="rId8368" Target="javascript:;" Type="http://schemas.openxmlformats.org/officeDocument/2006/relationships/hyperlink" TargetMode="External"></Relationship><Relationship Id="rId8369" Target="mailto:info@giantino.com" Type="http://schemas.openxmlformats.org/officeDocument/2006/relationships/hyperlink" TargetMode="External"></Relationship><Relationship Id="rId8370" Target="javascript:;" Type="http://schemas.openxmlformats.org/officeDocument/2006/relationships/hyperlink" TargetMode="External"></Relationship><Relationship Id="rId8371" Target="mailto:bbabrol@yahoo.com" Type="http://schemas.openxmlformats.org/officeDocument/2006/relationships/hyperlink" TargetMode="External"></Relationship><Relationship Id="rId8372" Target="http://www.arlini.fr" Type="http://schemas.openxmlformats.org/officeDocument/2006/relationships/hyperlink" TargetMode="External"></Relationship><Relationship Id="rId8373" Target="javascript:;" Type="http://schemas.openxmlformats.org/officeDocument/2006/relationships/hyperlink" TargetMode="External"></Relationship><Relationship Id="rId8374" Target="javascript:;" Type="http://schemas.openxmlformats.org/officeDocument/2006/relationships/hyperlink" TargetMode="External"></Relationship><Relationship Id="rId8375" Target="http://www.nordwest.com" Type="http://schemas.openxmlformats.org/officeDocument/2006/relationships/hyperlink" TargetMode="External"></Relationship><Relationship Id="rId8376" Target="javascript:;" Type="http://schemas.openxmlformats.org/officeDocument/2006/relationships/hyperlink" TargetMode="External"></Relationship><Relationship Id="rId8377" Target="mailto:noguchi@rz.dion.ne.jp" Type="http://schemas.openxmlformats.org/officeDocument/2006/relationships/hyperlink" TargetMode="External"></Relationship><Relationship Id="rId8378" Target="mailto:whgbb@msn.com" Type="http://schemas.openxmlformats.org/officeDocument/2006/relationships/hyperlink" TargetMode="External"></Relationship><Relationship Id="rId8379" Target="mailto:arndt.muenchen@igefa.de" Type="http://schemas.openxmlformats.org/officeDocument/2006/relationships/hyperlink" TargetMode="External"></Relationship><Relationship Id="rId8380" Target="mailto:info@adm.nl" Type="http://schemas.openxmlformats.org/officeDocument/2006/relationships/hyperlink" TargetMode="External"></Relationship><Relationship Id="rId8381" Target="mailto:sales@americanbev.com" Type="http://schemas.openxmlformats.org/officeDocument/2006/relationships/hyperlink" TargetMode="External"></Relationship><Relationship Id="rId8382" Target="mailto:farl.aphesteguy@free.fr" Type="http://schemas.openxmlformats.org/officeDocument/2006/relationships/hyperlink" TargetMode="External"></Relationship><Relationship Id="rId8383" Target="javascript:;" Type="http://schemas.openxmlformats.org/officeDocument/2006/relationships/hyperlink" TargetMode="External"></Relationship><Relationship Id="rId8384" Target="javascript:;" Type="http://schemas.openxmlformats.org/officeDocument/2006/relationships/hyperlink" TargetMode="External"></Relationship><Relationship Id="rId8385" Target="javascript:;" Type="http://schemas.openxmlformats.org/officeDocument/2006/relationships/hyperlink" TargetMode="External"></Relationship><Relationship Id="rId8386" Target="mailto:jddd69@yahoo.com" Type="http://schemas.openxmlformats.org/officeDocument/2006/relationships/hyperlink" TargetMode="External"></Relationship><Relationship Id="rId8387" Target="mailto:weweew@sdsdd.cn" Type="http://schemas.openxmlformats.org/officeDocument/2006/relationships/hyperlink" TargetMode="External"></Relationship><Relationship Id="rId8388" Target="mailto:ae-mexico@testritegroup.com" Type="http://schemas.openxmlformats.org/officeDocument/2006/relationships/hyperlink" TargetMode="External"></Relationship><Relationship Id="rId8389" Target="javascript:;" Type="http://schemas.openxmlformats.org/officeDocument/2006/relationships/hyperlink" TargetMode="External"></Relationship><Relationship Id="rId8390" Target="javascript:;" Type="http://schemas.openxmlformats.org/officeDocument/2006/relationships/hyperlink" TargetMode="External"></Relationship><Relationship Id="rId8391" Target="mailto:sakai-ishitou@mwb.biglobe.ne.jp" Type="http://schemas.openxmlformats.org/officeDocument/2006/relationships/hyperlink" TargetMode="External"></Relationship><Relationship Id="rId8392" Target="mailto:weisifa@yahoo.com" Type="http://schemas.openxmlformats.org/officeDocument/2006/relationships/hyperlink" TargetMode="External"></Relationship><Relationship Id="rId8393" Target="http://www.activesportswear.dk" Type="http://schemas.openxmlformats.org/officeDocument/2006/relationships/hyperlink" TargetMode="External"></Relationship><Relationship Id="rId8394" Target="javascript:;" Type="http://schemas.openxmlformats.org/officeDocument/2006/relationships/hyperlink" TargetMode="External"></Relationship><Relationship Id="rId8395" Target="http://www.pacific.net.au" Type="http://schemas.openxmlformats.org/officeDocument/2006/relationships/hyperlink" TargetMode="External"></Relationship><Relationship Id="rId8396" Target="mailto:borissz@mail.ru" Type="http://schemas.openxmlformats.org/officeDocument/2006/relationships/hyperlink" TargetMode="External"></Relationship><Relationship Id="rId8397" Target="mailto:admret20@cscoms.com" Type="http://schemas.openxmlformats.org/officeDocument/2006/relationships/hyperlink" TargetMode="External"></Relationship><Relationship Id="rId8398" Target="mailto:enquiries@aldershotgreenhouses.com" Type="http://schemas.openxmlformats.org/officeDocument/2006/relationships/hyperlink" TargetMode="External"></Relationship><Relationship Id="rId8399" Target="mailto:p.a.k.@online.no" Type="http://schemas.openxmlformats.org/officeDocument/2006/relationships/hyperlink" TargetMode="External"></Relationship><Relationship Id="rId8400" Target="http://www.fagner.net.lb" Type="http://schemas.openxmlformats.org/officeDocument/2006/relationships/hyperlink" TargetMode="External"></Relationship><Relationship Id="rId8401" Target="javascript:;" Type="http://schemas.openxmlformats.org/officeDocument/2006/relationships/hyperlink" TargetMode="External"></Relationship><Relationship Id="rId8402" Target="mailto:info@schmiddewland.com" Type="http://schemas.openxmlformats.org/officeDocument/2006/relationships/hyperlink" TargetMode="External"></Relationship><Relationship Id="rId8403" Target="http://www.cadware.com.my" Type="http://schemas.openxmlformats.org/officeDocument/2006/relationships/hyperlink" TargetMode="External"></Relationship><Relationship Id="rId8404" Target="javascript:;" Type="http://schemas.openxmlformats.org/officeDocument/2006/relationships/hyperlink" TargetMode="External"></Relationship><Relationship Id="rId8405" Target="http://www.sfsintec.biz" Type="http://schemas.openxmlformats.org/officeDocument/2006/relationships/hyperlink" TargetMode="External"></Relationship><Relationship Id="rId8406" Target="javascript:;" Type="http://schemas.openxmlformats.org/officeDocument/2006/relationships/hyperlink" TargetMode="External"></Relationship><Relationship Id="rId8407" Target="mailto:gentrex@pacific.net.sg" Type="http://schemas.openxmlformats.org/officeDocument/2006/relationships/hyperlink" TargetMode="External"></Relationship><Relationship Id="rId8408" Target="http://www.sunwave.co.jp" Type="http://schemas.openxmlformats.org/officeDocument/2006/relationships/hyperlink" TargetMode="External"></Relationship><Relationship Id="rId8409" Target="mailto:collinsadex@yahoo.com" Type="http://schemas.openxmlformats.org/officeDocument/2006/relationships/hyperlink" TargetMode="External"></Relationship><Relationship Id="rId8410" Target="http://www.hindusthanenterprises.co.in" Type="http://schemas.openxmlformats.org/officeDocument/2006/relationships/hyperlink" TargetMode="External"></Relationship><Relationship Id="rId8411" Target="http://www.albaline.dk" Type="http://schemas.openxmlformats.org/officeDocument/2006/relationships/hyperlink" TargetMode="External"></Relationship><Relationship Id="rId8412" Target="mailto:alliancepower@hotmail.com" Type="http://schemas.openxmlformats.org/officeDocument/2006/relationships/hyperlink" TargetMode="External"></Relationship><Relationship Id="rId8413" Target="http://www.stihl.co.uk" Type="http://schemas.openxmlformats.org/officeDocument/2006/relationships/hyperlink" TargetMode="External"></Relationship><Relationship Id="rId8414" Target="mailto:hsbl@vsnl.com" Type="http://schemas.openxmlformats.org/officeDocument/2006/relationships/hyperlink" TargetMode="External"></Relationship><Relationship Id="rId8415" Target="javascript:;" Type="http://schemas.openxmlformats.org/officeDocument/2006/relationships/hyperlink" TargetMode="External"></Relationship><Relationship Id="rId8416" Target="mailto:leon@hot-shots.com.au" Type="http://schemas.openxmlformats.org/officeDocument/2006/relationships/hyperlink" TargetMode="External"></Relationship><Relationship Id="rId8417" Target="javascript:;" Type="http://schemas.openxmlformats.org/officeDocument/2006/relationships/hyperlink" TargetMode="External"></Relationship><Relationship Id="rId8418" Target="mailto:gloryb@netvigator.com" Type="http://schemas.openxmlformats.org/officeDocument/2006/relationships/hyperlink" TargetMode="External"></Relationship><Relationship Id="rId8419" Target="javascript:;" Type="http://schemas.openxmlformats.org/officeDocument/2006/relationships/hyperlink" TargetMode="External"></Relationship><Relationship Id="rId8420" Target="mailto:ofdif@wanadoo.fr" Type="http://schemas.openxmlformats.org/officeDocument/2006/relationships/hyperlink" TargetMode="External"></Relationship><Relationship Id="rId8421" Target="http://www.gunnebo.se" Type="http://schemas.openxmlformats.org/officeDocument/2006/relationships/hyperlink" TargetMode="External"></Relationship><Relationship Id="rId8422" Target="javascript:;" Type="http://schemas.openxmlformats.org/officeDocument/2006/relationships/hyperlink" TargetMode="External"></Relationship><Relationship Id="rId8423" Target="http://www.anthonytrading.co.nz" Type="http://schemas.openxmlformats.org/officeDocument/2006/relationships/hyperlink" TargetMode="External"></Relationship><Relationship Id="rId8424" Target="mailto:adavis@carlislebrass.co.uk" Type="http://schemas.openxmlformats.org/officeDocument/2006/relationships/hyperlink" TargetMode="External"></Relationship><Relationship Id="rId8425" Target="mailto:heiner.laxen@arcor.de" Type="http://schemas.openxmlformats.org/officeDocument/2006/relationships/hyperlink" TargetMode="External"></Relationship><Relationship Id="rId8426" Target="javascript:;" Type="http://schemas.openxmlformats.org/officeDocument/2006/relationships/hyperlink" TargetMode="External"></Relationship><Relationship Id="rId8427" Target="mailto:jwu@dgglobalsourcing.com" Type="http://schemas.openxmlformats.org/officeDocument/2006/relationships/hyperlink" TargetMode="External"></Relationship><Relationship Id="rId8428" Target="javascript:;" Type="http://schemas.openxmlformats.org/officeDocument/2006/relationships/hyperlink" TargetMode="External"></Relationship><Relationship Id="rId8429" Target="mailto:ett.gz@lycos.com" Type="http://schemas.openxmlformats.org/officeDocument/2006/relationships/hyperlink" TargetMode="External"></Relationship><Relationship Id="rId8430" Target="http://www.casanet.net.ma" Type="http://schemas.openxmlformats.org/officeDocument/2006/relationships/hyperlink" TargetMode="External"></Relationship><Relationship Id="rId8431" Target="javascript:;" Type="http://schemas.openxmlformats.org/officeDocument/2006/relationships/hyperlink" TargetMode="External"></Relationship><Relationship Id="rId8432" Target="mailto:merja.laaksonen@hackman.fi" Type="http://schemas.openxmlformats.org/officeDocument/2006/relationships/hyperlink" TargetMode="External"></Relationship><Relationship Id="rId8433" Target="http://www.scanglas.dk" Type="http://schemas.openxmlformats.org/officeDocument/2006/relationships/hyperlink" TargetMode="External"></Relationship><Relationship Id="rId8434" Target="mailto:bear_etc@yahoo.com" Type="http://schemas.openxmlformats.org/officeDocument/2006/relationships/hyperlink" TargetMode="External"></Relationship><Relationship Id="rId8435" Target="http://www.alberto.com" Type="http://schemas.openxmlformats.org/officeDocument/2006/relationships/hyperlink" TargetMode="External"></Relationship><Relationship Id="rId8436" Target="javascript:;" Type="http://schemas.openxmlformats.org/officeDocument/2006/relationships/hyperlink" TargetMode="External"></Relationship><Relationship Id="rId8437" Target="javascript:;" Type="http://schemas.openxmlformats.org/officeDocument/2006/relationships/hyperlink" TargetMode="External"></Relationship><Relationship Id="rId8438" Target="http://www.dbtech.com.hk" Type="http://schemas.openxmlformats.org/officeDocument/2006/relationships/hyperlink" TargetMode="External"></Relationship><Relationship Id="rId8439" Target="javascript:;" Type="http://schemas.openxmlformats.org/officeDocument/2006/relationships/hyperlink" TargetMode="External"></Relationship><Relationship Id="rId8440" Target="mailto:accounts@calco.com.au" Type="http://schemas.openxmlformats.org/officeDocument/2006/relationships/hyperlink" TargetMode="External"></Relationship><Relationship Id="rId8441" Target="mailto:y.h.bai@kokusai-kako.co.jp" Type="http://schemas.openxmlformats.org/officeDocument/2006/relationships/hyperlink" TargetMode="External"></Relationship><Relationship Id="rId8442" Target="mailto:actron@info.com.ph" Type="http://schemas.openxmlformats.org/officeDocument/2006/relationships/hyperlink" TargetMode="External"></Relationship><Relationship Id="rId8443" Target="mailto:yk6688@hotmail.com" Type="http://schemas.openxmlformats.org/officeDocument/2006/relationships/hyperlink" TargetMode="External"></Relationship><Relationship Id="rId8444" Target="javascript:;" Type="http://schemas.openxmlformats.org/officeDocument/2006/relationships/hyperlink" TargetMode="External"></Relationship><Relationship Id="rId8445" Target="http://www.bunzldisp.com" Type="http://schemas.openxmlformats.org/officeDocument/2006/relationships/hyperlink" TargetMode="External"></Relationship><Relationship Id="rId8446" Target="javascript:;" Type="http://schemas.openxmlformats.org/officeDocument/2006/relationships/hyperlink" TargetMode="External"></Relationship><Relationship Id="rId8447" Target="mailto:michael@chefrandall.com" Type="http://schemas.openxmlformats.org/officeDocument/2006/relationships/hyperlink" TargetMode="External"></Relationship><Relationship Id="rId8448" Target="http://www.members.tripod.lycos.co.kr" Type="http://schemas.openxmlformats.org/officeDocument/2006/relationships/hyperlink" TargetMode="External"></Relationship><Relationship Id="rId8449" Target="javascript:;" Type="http://schemas.openxmlformats.org/officeDocument/2006/relationships/hyperlink" TargetMode="External"></Relationship><Relationship Id="rId8450" Target="javascript:;" Type="http://schemas.openxmlformats.org/officeDocument/2006/relationships/hyperlink" TargetMode="External"></Relationship><Relationship Id="rId8451" Target="http://www.kingswoodkitchen.com" Type="http://schemas.openxmlformats.org/officeDocument/2006/relationships/hyperlink" TargetMode="External"></Relationship><Relationship Id="rId8452" Target="http://www.porcellanestok.com" Type="http://schemas.openxmlformats.org/officeDocument/2006/relationships/hyperlink" TargetMode="External"></Relationship><Relationship Id="rId8453" Target="mailto:potpandist@hotmail.com" Type="http://schemas.openxmlformats.org/officeDocument/2006/relationships/hyperlink" TargetMode="External"></Relationship><Relationship Id="rId8454" Target="mailto:chucga@yahoo.com.hk" Type="http://schemas.openxmlformats.org/officeDocument/2006/relationships/hyperlink" TargetMode="External"></Relationship><Relationship Id="rId8455" Target="javascript:;" Type="http://schemas.openxmlformats.org/officeDocument/2006/relationships/hyperlink" TargetMode="External"></Relationship><Relationship Id="rId8456" Target="http://www.trofeosmartinez.com" Type="http://schemas.openxmlformats.org/officeDocument/2006/relationships/hyperlink" TargetMode="External"></Relationship><Relationship Id="rId8457" Target="javascript:;" Type="http://schemas.openxmlformats.org/officeDocument/2006/relationships/hyperlink" TargetMode="External"></Relationship><Relationship Id="rId8458" Target="javascript:;" Type="http://schemas.openxmlformats.org/officeDocument/2006/relationships/hyperlink" TargetMode="External"></Relationship><Relationship Id="rId8459" Target="mailto:ngrcohk@netvigator.com" Type="http://schemas.openxmlformats.org/officeDocument/2006/relationships/hyperlink" TargetMode="External"></Relationship><Relationship Id="rId8460" Target="mailto:preferences-sa@wanadoo.fr" Type="http://schemas.openxmlformats.org/officeDocument/2006/relationships/hyperlink" TargetMode="External"></Relationship><Relationship Id="rId8461" Target="javascript:;" Type="http://schemas.openxmlformats.org/officeDocument/2006/relationships/hyperlink" TargetMode="External"></Relationship><Relationship Id="rId8462" Target="javascript:;" Type="http://schemas.openxmlformats.org/officeDocument/2006/relationships/hyperlink" TargetMode="External"></Relationship><Relationship Id="rId8463" Target="javascript:;" Type="http://schemas.openxmlformats.org/officeDocument/2006/relationships/hyperlink" TargetMode="External"></Relationship><Relationship Id="rId8464" Target="mailto:sandra@johnleeco.com" Type="http://schemas.openxmlformats.org/officeDocument/2006/relationships/hyperlink" TargetMode="External"></Relationship><Relationship Id="rId8465" Target="javascript:;" Type="http://schemas.openxmlformats.org/officeDocument/2006/relationships/hyperlink" TargetMode="External"></Relationship><Relationship Id="rId8466" Target="javascript:;" Type="http://schemas.openxmlformats.org/officeDocument/2006/relationships/hyperlink" TargetMode="External"></Relationship><Relationship Id="rId8467" Target="mailto:asa@bergshanberg.com" Type="http://schemas.openxmlformats.org/officeDocument/2006/relationships/hyperlink" TargetMode="External"></Relationship><Relationship Id="rId8468" Target="javascript:;" Type="http://schemas.openxmlformats.org/officeDocument/2006/relationships/hyperlink" TargetMode="External"></Relationship><Relationship Id="rId8469" Target="http://www.parmalat.ca" Type="http://schemas.openxmlformats.org/officeDocument/2006/relationships/hyperlink" TargetMode="External"></Relationship><Relationship Id="rId8470" Target="javascript:;" Type="http://schemas.openxmlformats.org/officeDocument/2006/relationships/hyperlink" TargetMode="External"></Relationship><Relationship Id="rId8471" Target="mailto:kitada-shuuzou@araigumi.co" Type="http://schemas.openxmlformats.org/officeDocument/2006/relationships/hyperlink" TargetMode="External"></Relationship><Relationship Id="rId8472" Target="mailto:bdintlhk@yahoo.com.cn" Type="http://schemas.openxmlformats.org/officeDocument/2006/relationships/hyperlink" TargetMode="External"></Relationship><Relationship Id="rId8473" Target="javascript:;" Type="http://schemas.openxmlformats.org/officeDocument/2006/relationships/hyperlink" TargetMode="External"></Relationship><Relationship Id="rId8474" Target="javascript:;" Type="http://schemas.openxmlformats.org/officeDocument/2006/relationships/hyperlink" TargetMode="External"></Relationship><Relationship Id="rId8475" Target="http://www.alma.be" Type="http://schemas.openxmlformats.org/officeDocument/2006/relationships/hyperlink" TargetMode="External"></Relationship><Relationship Id="rId8476" Target="http://www.saboure.com" Type="http://schemas.openxmlformats.org/officeDocument/2006/relationships/hyperlink" TargetMode="External"></Relationship><Relationship Id="rId8477" Target="http://www.metro-mgb.com" Type="http://schemas.openxmlformats.org/officeDocument/2006/relationships/hyperlink" TargetMode="External"></Relationship><Relationship Id="rId8478" Target="javascript:;" Type="http://schemas.openxmlformats.org/officeDocument/2006/relationships/hyperlink" TargetMode="External"></Relationship><Relationship Id="rId8479" Target="javascript:;" Type="http://schemas.openxmlformats.org/officeDocument/2006/relationships/hyperlink" TargetMode="External"></Relationship><Relationship Id="rId8480" Target="javascript:;" Type="http://schemas.openxmlformats.org/officeDocument/2006/relationships/hyperlink" TargetMode="External"></Relationship><Relationship Id="rId8481" Target="http://www.wfs.aero" Type="http://schemas.openxmlformats.org/officeDocument/2006/relationships/hyperlink" TargetMode="External"></Relationship><Relationship Id="rId8482" Target="javascript:;" Type="http://schemas.openxmlformats.org/officeDocument/2006/relationships/hyperlink" TargetMode="External"></Relationship><Relationship Id="rId8483" Target="javascript:;" Type="http://schemas.openxmlformats.org/officeDocument/2006/relationships/hyperlink" TargetMode="External"></Relationship><Relationship Id="rId8484" Target="mailto:delmennets2004@yahoo.com" Type="http://schemas.openxmlformats.org/officeDocument/2006/relationships/hyperlink" TargetMode="External"></Relationship><Relationship Id="rId8485" Target="javascript:;" Type="http://schemas.openxmlformats.org/officeDocument/2006/relationships/hyperlink" TargetMode="External"></Relationship><Relationship Id="rId8486" Target="javascript:;" Type="http://schemas.openxmlformats.org/officeDocument/2006/relationships/hyperlink" TargetMode="External"></Relationship><Relationship Id="rId8487" Target="mailto:gusgmbh@aol.com" Type="http://schemas.openxmlformats.org/officeDocument/2006/relationships/hyperlink" TargetMode="External"></Relationship><Relationship Id="rId8488" Target="javascript:;" Type="http://schemas.openxmlformats.org/officeDocument/2006/relationships/hyperlink" TargetMode="External"></Relationship><Relationship Id="rId8489" Target="http://www.nationalbrokers.net" Type="http://schemas.openxmlformats.org/officeDocument/2006/relationships/hyperlink" TargetMode="External"></Relationship><Relationship Id="rId8490" Target="http://www.bihler-co.de" Type="http://schemas.openxmlformats.org/officeDocument/2006/relationships/hyperlink" TargetMode="External"></Relationship><Relationship Id="rId8491" Target="http://www.gemel.com.er" Type="http://schemas.openxmlformats.org/officeDocument/2006/relationships/hyperlink" TargetMode="External"></Relationship><Relationship Id="rId8492" Target="mailto:admin@haynien.com.hk" Type="http://schemas.openxmlformats.org/officeDocument/2006/relationships/hyperlink" TargetMode="External"></Relationship><Relationship Id="rId8493" Target="mailto:proviro@iol.ie" Type="http://schemas.openxmlformats.org/officeDocument/2006/relationships/hyperlink" TargetMode="External"></Relationship><Relationship Id="rId8494" Target="javascript:;" Type="http://schemas.openxmlformats.org/officeDocument/2006/relationships/hyperlink" TargetMode="External"></Relationship><Relationship Id="rId8495" Target="javascript:;" Type="http://schemas.openxmlformats.org/officeDocument/2006/relationships/hyperlink" TargetMode="External"></Relationship><Relationship Id="rId8496" Target="javascript:;" Type="http://schemas.openxmlformats.org/officeDocument/2006/relationships/hyperlink" TargetMode="External"></Relationship><Relationship Id="rId8497" Target="javascript:;" Type="http://schemas.openxmlformats.org/officeDocument/2006/relationships/hyperlink" TargetMode="External"></Relationship><Relationship Id="rId8498" Target="mailto:aseaman@oates.com.au" Type="http://schemas.openxmlformats.org/officeDocument/2006/relationships/hyperlink" TargetMode="External"></Relationship><Relationship Id="rId8499" Target="mailto:josephchengus@yahoo.com" Type="http://schemas.openxmlformats.org/officeDocument/2006/relationships/hyperlink" TargetMode="External"></Relationship><Relationship Id="rId8500" Target="javascript:;" Type="http://schemas.openxmlformats.org/officeDocument/2006/relationships/hyperlink" TargetMode="External"></Relationship><Relationship Id="rId8501" Target="mailto:aglangroup@link.net" Type="http://schemas.openxmlformats.org/officeDocument/2006/relationships/hyperlink" TargetMode="External"></Relationship><Relationship Id="rId8502" Target="http://www.seidel.de" Type="http://schemas.openxmlformats.org/officeDocument/2006/relationships/hyperlink" TargetMode="External"></Relationship><Relationship Id="rId8503" Target="http://www.fourseasons.com" Type="http://schemas.openxmlformats.org/officeDocument/2006/relationships/hyperlink" TargetMode="External"></Relationship><Relationship Id="rId8504" Target="mailto:jacksland@hotmail.com" Type="http://schemas.openxmlformats.org/officeDocument/2006/relationships/hyperlink" TargetMode="External"></Relationship><Relationship Id="rId8505" Target="mailto:info@capri.se" Type="http://schemas.openxmlformats.org/officeDocument/2006/relationships/hyperlink" TargetMode="External"></Relationship><Relationship Id="rId8506" Target="javascript:;" Type="http://schemas.openxmlformats.org/officeDocument/2006/relationships/hyperlink" TargetMode="External"></Relationship><Relationship Id="rId8507" Target="javascript:;" Type="http://schemas.openxmlformats.org/officeDocument/2006/relationships/hyperlink" TargetMode="External"></Relationship><Relationship Id="rId8508" Target="mailto:daliankmk@sohu.com" Type="http://schemas.openxmlformats.org/officeDocument/2006/relationships/hyperlink" TargetMode="External"></Relationship><Relationship Id="rId8509" Target="http://www.mersatel.com" Type="http://schemas.openxmlformats.org/officeDocument/2006/relationships/hyperlink" TargetMode="External"></Relationship><Relationship Id="rId8510" Target="javascript:;" Type="http://schemas.openxmlformats.org/officeDocument/2006/relationships/hyperlink" TargetMode="External"></Relationship><Relationship Id="rId8511" Target="javascript:;" Type="http://schemas.openxmlformats.org/officeDocument/2006/relationships/hyperlink" TargetMode="External"></Relationship><Relationship Id="rId8512" Target="javascript:;" Type="http://schemas.openxmlformats.org/officeDocument/2006/relationships/hyperlink" TargetMode="External"></Relationship><Relationship Id="rId8513" Target="javascript:;" Type="http://schemas.openxmlformats.org/officeDocument/2006/relationships/hyperlink" TargetMode="External"></Relationship><Relationship Id="rId8514" Target="mailto:j.p.robberechts@wanadoo.be" Type="http://schemas.openxmlformats.org/officeDocument/2006/relationships/hyperlink" TargetMode="External"></Relationship><Relationship Id="rId8515" Target="javascript:;" Type="http://schemas.openxmlformats.org/officeDocument/2006/relationships/hyperlink" TargetMode="External"></Relationship><Relationship Id="rId8516" Target="http://www.doosungpaper.co.kr" Type="http://schemas.openxmlformats.org/officeDocument/2006/relationships/hyperlink" TargetMode="External"></Relationship><Relationship Id="rId8517" Target="mailto:ada@kasinda.com.hk" Type="http://schemas.openxmlformats.org/officeDocument/2006/relationships/hyperlink" TargetMode="External"></Relationship><Relationship Id="rId8518" Target="mailto:info@hometech-industries.com.hk" Type="http://schemas.openxmlformats.org/officeDocument/2006/relationships/hyperlink" TargetMode="External"></Relationship><Relationship Id="rId8519" Target="javascript:;" Type="http://schemas.openxmlformats.org/officeDocument/2006/relationships/hyperlink" TargetMode="External"></Relationship><Relationship Id="rId8520" Target="mailto:amritkitchenplast@hotmail.com" Type="http://schemas.openxmlformats.org/officeDocument/2006/relationships/hyperlink" TargetMode="External"></Relationship><Relationship Id="rId8521" Target="javascript:;" Type="http://schemas.openxmlformats.org/officeDocument/2006/relationships/hyperlink" TargetMode="External"></Relationship><Relationship Id="rId8522" Target="http://www.dastgirengineering.com" Type="http://schemas.openxmlformats.org/officeDocument/2006/relationships/hyperlink" TargetMode="External"></Relationship><Relationship Id="rId8523" Target="javascript:;" Type="http://schemas.openxmlformats.org/officeDocument/2006/relationships/hyperlink" TargetMode="External"></Relationship><Relationship Id="rId8524" Target="http://www.garment-accessories.com" Type="http://schemas.openxmlformats.org/officeDocument/2006/relationships/hyperlink" TargetMode="External"></Relationship><Relationship Id="rId8525" Target="mailto:mail@panaxappliance.com" Type="http://schemas.openxmlformats.org/officeDocument/2006/relationships/hyperlink" TargetMode="External"></Relationship><Relationship Id="rId8526" Target="mailto:permich@mariteam.dk" Type="http://schemas.openxmlformats.org/officeDocument/2006/relationships/hyperlink" TargetMode="External"></Relationship><Relationship Id="rId8527" Target="javascript:;" Type="http://schemas.openxmlformats.org/officeDocument/2006/relationships/hyperlink" TargetMode="External"></Relationship><Relationship Id="rId8528" Target="http://www.alliedmetals.com" Type="http://schemas.openxmlformats.org/officeDocument/2006/relationships/hyperlink" TargetMode="External"></Relationship><Relationship Id="rId8529" Target="mailto:achinabo@yahoo.co.uk" Type="http://schemas.openxmlformats.org/officeDocument/2006/relationships/hyperlink" TargetMode="External"></Relationship><Relationship Id="rId8530" Target="http://www.takami-trading.co.jp" Type="http://schemas.openxmlformats.org/officeDocument/2006/relationships/hyperlink" TargetMode="External"></Relationship><Relationship Id="rId8531" Target="mailto:john@stisto.com" Type="http://schemas.openxmlformats.org/officeDocument/2006/relationships/hyperlink" TargetMode="External"></Relationship><Relationship Id="rId8532" Target="javascript:;" Type="http://schemas.openxmlformats.org/officeDocument/2006/relationships/hyperlink" TargetMode="External"></Relationship><Relationship Id="rId8533" Target="http://www.aidoc.co.jp" Type="http://schemas.openxmlformats.org/officeDocument/2006/relationships/hyperlink" TargetMode="External"></Relationship><Relationship Id="rId8534" Target="mailto:restrepo.g@proimpo.com.co" Type="http://schemas.openxmlformats.org/officeDocument/2006/relationships/hyperlink" TargetMode="External"></Relationship><Relationship Id="rId8535" Target="http://www.challengeronline.com" Type="http://schemas.openxmlformats.org/officeDocument/2006/relationships/hyperlink" TargetMode="External"></Relationship><Relationship Id="rId8536" Target="http://www.ats-global.com" Type="http://schemas.openxmlformats.org/officeDocument/2006/relationships/hyperlink" TargetMode="External"></Relationship><Relationship Id="rId8537" Target="http://www.srivinayaka.com" Type="http://schemas.openxmlformats.org/officeDocument/2006/relationships/hyperlink" TargetMode="External"></Relationship><Relationship Id="rId8538" Target="http://www.sunderlandtrading.com" Type="http://schemas.openxmlformats.org/officeDocument/2006/relationships/hyperlink" TargetMode="External"></Relationship><Relationship Id="rId8539" Target="javascript:;" Type="http://schemas.openxmlformats.org/officeDocument/2006/relationships/hyperlink" TargetMode="External"></Relationship><Relationship Id="rId8540" Target="javascript:;" Type="http://schemas.openxmlformats.org/officeDocument/2006/relationships/hyperlink" TargetMode="External"></Relationship><Relationship Id="rId8541" Target="javascript:;" Type="http://schemas.openxmlformats.org/officeDocument/2006/relationships/hyperlink" TargetMode="External"></Relationship><Relationship Id="rId8542" Target="javascript:;" Type="http://schemas.openxmlformats.org/officeDocument/2006/relationships/hyperlink" TargetMode="External"></Relationship><Relationship Id="rId8543" Target="mailto:order@pollux-group.com" Type="http://schemas.openxmlformats.org/officeDocument/2006/relationships/hyperlink" TargetMode="External"></Relationship><Relationship Id="rId8544" Target="mailto:amefa@amefa.de" Type="http://schemas.openxmlformats.org/officeDocument/2006/relationships/hyperlink" TargetMode="External"></Relationship><Relationship Id="rId8545" Target="javascript:;" Type="http://schemas.openxmlformats.org/officeDocument/2006/relationships/hyperlink" TargetMode="External"></Relationship><Relationship Id="rId8546" Target="mailto:shabbireran@hotmail.com" Type="http://schemas.openxmlformats.org/officeDocument/2006/relationships/hyperlink" TargetMode="External"></Relationship><Relationship Id="rId8547" Target="javascript:;" Type="http://schemas.openxmlformats.org/officeDocument/2006/relationships/hyperlink" TargetMode="External"></Relationship><Relationship Id="rId8548" Target="javascript:;" Type="http://schemas.openxmlformats.org/officeDocument/2006/relationships/hyperlink" TargetMode="External"></Relationship><Relationship Id="rId8549" Target="mailto:alansar10@hotmail.com" Type="http://schemas.openxmlformats.org/officeDocument/2006/relationships/hyperlink" TargetMode="External"></Relationship><Relationship Id="rId8550" Target="http://www.happyjump.com" Type="http://schemas.openxmlformats.org/officeDocument/2006/relationships/hyperlink" TargetMode="External"></Relationship><Relationship Id="rId8551" Target="mailto:info@miele.fi" Type="http://schemas.openxmlformats.org/officeDocument/2006/relationships/hyperlink" TargetMode="External"></Relationship><Relationship Id="rId8552" Target="javascript:;" Type="http://schemas.openxmlformats.org/officeDocument/2006/relationships/hyperlink" TargetMode="External"></Relationship><Relationship Id="rId8553" Target="javascript:;" Type="http://schemas.openxmlformats.org/officeDocument/2006/relationships/hyperlink" TargetMode="External"></Relationship><Relationship Id="rId8554" Target="javascript:;" Type="http://schemas.openxmlformats.org/officeDocument/2006/relationships/hyperlink" TargetMode="External"></Relationship><Relationship Id="rId8555" Target="javascript:;" Type="http://schemas.openxmlformats.org/officeDocument/2006/relationships/hyperlink" TargetMode="External"></Relationship><Relationship Id="rId8556" Target="mailto:usabuk@hotmail.com" Type="http://schemas.openxmlformats.org/officeDocument/2006/relationships/hyperlink" TargetMode="External"></Relationship><Relationship Id="rId8557" Target="javascript:;" Type="http://schemas.openxmlformats.org/officeDocument/2006/relationships/hyperlink" TargetMode="External"></Relationship><Relationship Id="rId8558" Target="mailto:jpz.flofrance@wanadoo.fr" Type="http://schemas.openxmlformats.org/officeDocument/2006/relationships/hyperlink" TargetMode="External"></Relationship><Relationship Id="rId8559" Target="http://www.omniaworld.net" Type="http://schemas.openxmlformats.org/officeDocument/2006/relationships/hyperlink" TargetMode="External"></Relationship><Relationship Id="rId8560" Target="mailto:abm@alibey.com" Type="http://schemas.openxmlformats.org/officeDocument/2006/relationships/hyperlink" TargetMode="External"></Relationship><Relationship Id="rId8561" Target="mailto:indy1959@hotmail.com" Type="http://schemas.openxmlformats.org/officeDocument/2006/relationships/hyperlink" TargetMode="External"></Relationship><Relationship Id="rId8562" Target="http://www.rwddistributors.com" Type="http://schemas.openxmlformats.org/officeDocument/2006/relationships/hyperlink" TargetMode="External"></Relationship><Relationship Id="rId8563" Target="javascript:;" Type="http://schemas.openxmlformats.org/officeDocument/2006/relationships/hyperlink" TargetMode="External"></Relationship><Relationship Id="rId8564" Target="http://www.fwglas.com" Type="http://schemas.openxmlformats.org/officeDocument/2006/relationships/hyperlink" TargetMode="External"></Relationship><Relationship Id="rId8565" Target="javascript:;" Type="http://schemas.openxmlformats.org/officeDocument/2006/relationships/hyperlink" TargetMode="External"></Relationship><Relationship Id="rId8566" Target="http://www.ablereach.com.my" Type="http://schemas.openxmlformats.org/officeDocument/2006/relationships/hyperlink" TargetMode="External"></Relationship><Relationship Id="rId8567" Target="http://www.butlers.de" Type="http://schemas.openxmlformats.org/officeDocument/2006/relationships/hyperlink" TargetMode="External"></Relationship><Relationship Id="rId8568" Target="javascript:;" Type="http://schemas.openxmlformats.org/officeDocument/2006/relationships/hyperlink" TargetMode="External"></Relationship><Relationship Id="rId8569" Target="mailto:i.miyazawa@reacjapan.com" Type="http://schemas.openxmlformats.org/officeDocument/2006/relationships/hyperlink" TargetMode="External"></Relationship><Relationship Id="rId8570" Target="mailto:shinlick@cbn.net.id" Type="http://schemas.openxmlformats.org/officeDocument/2006/relationships/hyperlink" TargetMode="External"></Relationship><Relationship Id="rId8571" Target="http://www.noorassociate.com" Type="http://schemas.openxmlformats.org/officeDocument/2006/relationships/hyperlink" TargetMode="External"></Relationship><Relationship Id="rId8572" Target="javascript:;" Type="http://schemas.openxmlformats.org/officeDocument/2006/relationships/hyperlink" TargetMode="External"></Relationship><Relationship Id="rId8573" Target="mailto:ste.elipro@wanadoo.fr" Type="http://schemas.openxmlformats.org/officeDocument/2006/relationships/hyperlink" TargetMode="External"></Relationship><Relationship Id="rId8574" Target="javascript:;" Type="http://schemas.openxmlformats.org/officeDocument/2006/relationships/hyperlink" TargetMode="External"></Relationship><Relationship Id="rId8575" Target="javascript:;" Type="http://schemas.openxmlformats.org/officeDocument/2006/relationships/hyperlink" TargetMode="External"></Relationship><Relationship Id="rId8576" Target="mailto:selfast@cyberia.net" Type="http://schemas.openxmlformats.org/officeDocument/2006/relationships/hyperlink" TargetMode="External"></Relationship><Relationship Id="rId8577" Target="javascript:;" Type="http://schemas.openxmlformats.org/officeDocument/2006/relationships/hyperlink" TargetMode="External"></Relationship><Relationship Id="rId8578" Target="mailto:fallbabaladji@yahoo.fr" Type="http://schemas.openxmlformats.org/officeDocument/2006/relationships/hyperlink" TargetMode="External"></Relationship><Relationship Id="rId8579" Target="mailto:lililacoque@yahoo.com" Type="http://schemas.openxmlformats.org/officeDocument/2006/relationships/hyperlink" TargetMode="External"></Relationship><Relationship Id="rId8580" Target="mailto:mmdelapp@juno.com" Type="http://schemas.openxmlformats.org/officeDocument/2006/relationships/hyperlink" TargetMode="External"></Relationship><Relationship Id="rId8581" Target="mailto:amtes@gemel.com" Type="http://schemas.openxmlformats.org/officeDocument/2006/relationships/hyperlink" TargetMode="External"></Relationship><Relationship Id="rId8582" Target="mailto:hannah@golden.net" Type="http://schemas.openxmlformats.org/officeDocument/2006/relationships/hyperlink" TargetMode="External"></Relationship><Relationship Id="rId8583" Target="mailto:barenthal@barenthal.com" Type="http://schemas.openxmlformats.org/officeDocument/2006/relationships/hyperlink" TargetMode="External"></Relationship><Relationship Id="rId8584" Target="mailto:ken@titanpro.com" Type="http://schemas.openxmlformats.org/officeDocument/2006/relationships/hyperlink" TargetMode="External"></Relationship><Relationship Id="rId8585" Target="javascript:;" Type="http://schemas.openxmlformats.org/officeDocument/2006/relationships/hyperlink" TargetMode="External"></Relationship><Relationship Id="rId8586" Target="javascript:;" Type="http://schemas.openxmlformats.org/officeDocument/2006/relationships/hyperlink" TargetMode="External"></Relationship><Relationship Id="rId8587" Target="http://www.marco-tse.co.uk" Type="http://schemas.openxmlformats.org/officeDocument/2006/relationships/hyperlink" TargetMode="External"></Relationship><Relationship Id="rId8588" Target="mailto:ballarini.export@ballarini.it" Type="http://schemas.openxmlformats.org/officeDocument/2006/relationships/hyperlink" TargetMode="External"></Relationship><Relationship Id="rId8589" Target="mailto:mailbox@kopal.se" Type="http://schemas.openxmlformats.org/officeDocument/2006/relationships/hyperlink" TargetMode="External"></Relationship><Relationship Id="rId8590" Target="mailto:tisbee@worldnet.att.net" Type="http://schemas.openxmlformats.org/officeDocument/2006/relationships/hyperlink" TargetMode="External"></Relationship><Relationship Id="rId8591" Target="mailto:frmaia@club-internet.fr" Type="http://schemas.openxmlformats.org/officeDocument/2006/relationships/hyperlink" TargetMode="External"></Relationship><Relationship Id="rId8592" Target="javascript:;" Type="http://schemas.openxmlformats.org/officeDocument/2006/relationships/hyperlink" TargetMode="External"></Relationship><Relationship Id="rId8593" Target="mailto:csidagupan@hotmail.com" Type="http://schemas.openxmlformats.org/officeDocument/2006/relationships/hyperlink" TargetMode="External"></Relationship><Relationship Id="rId8594" Target="http://www.eml.com.hk" Type="http://schemas.openxmlformats.org/officeDocument/2006/relationships/hyperlink" TargetMode="External"></Relationship><Relationship Id="rId8595" Target="javascript:;" Type="http://schemas.openxmlformats.org/officeDocument/2006/relationships/hyperlink" TargetMode="External"></Relationship><Relationship Id="rId8596" Target="http://www.tardini.com" Type="http://schemas.openxmlformats.org/officeDocument/2006/relationships/hyperlink" TargetMode="External"></Relationship><Relationship Id="rId8597" Target="javascript:;" Type="http://schemas.openxmlformats.org/officeDocument/2006/relationships/hyperlink" TargetMode="External"></Relationship><Relationship Id="rId8598" Target="mailto:alpha@mx21.tiki.ne.jp" Type="http://schemas.openxmlformats.org/officeDocument/2006/relationships/hyperlink" TargetMode="External"></Relationship><Relationship Id="rId8599" Target="mailto:tharris@oroton.com.au" Type="http://schemas.openxmlformats.org/officeDocument/2006/relationships/hyperlink" TargetMode="External"></Relationship><Relationship Id="rId8600" Target="mailto:ajmerap@ajmerawire.com" Type="http://schemas.openxmlformats.org/officeDocument/2006/relationships/hyperlink" TargetMode="External"></Relationship><Relationship Id="rId8601" Target="http://www.per.aarskog.no" Type="http://schemas.openxmlformats.org/officeDocument/2006/relationships/hyperlink" TargetMode="External"></Relationship><Relationship Id="rId8602" Target="javascript:;" Type="http://schemas.openxmlformats.org/officeDocument/2006/relationships/hyperlink" TargetMode="External"></Relationship><Relationship Id="rId8603" Target="mailto:davida@ott-el.com" Type="http://schemas.openxmlformats.org/officeDocument/2006/relationships/hyperlink" TargetMode="External"></Relationship><Relationship Id="rId8604" Target="http://www.ripley.cl" Type="http://schemas.openxmlformats.org/officeDocument/2006/relationships/hyperlink" TargetMode="External"></Relationship><Relationship Id="rId8605" Target="mailto:info@bradcokitchen.com" Type="http://schemas.openxmlformats.org/officeDocument/2006/relationships/hyperlink" TargetMode="External"></Relationship><Relationship Id="rId8606" Target="javascript:;" Type="http://schemas.openxmlformats.org/officeDocument/2006/relationships/hyperlink" TargetMode="External"></Relationship><Relationship Id="rId8607" Target="javascript:;" Type="http://schemas.openxmlformats.org/officeDocument/2006/relationships/hyperlink" TargetMode="External"></Relationship><Relationship Id="rId8608" Target="mailto:arnold@carib-link.net" Type="http://schemas.openxmlformats.org/officeDocument/2006/relationships/hyperlink" TargetMode="External"></Relationship><Relationship Id="rId8609" Target="http://www.thomascrowninc.com" Type="http://schemas.openxmlformats.org/officeDocument/2006/relationships/hyperlink" TargetMode="External"></Relationship><Relationship Id="rId8610" Target="mailto:86793523@hinet.net" Type="http://schemas.openxmlformats.org/officeDocument/2006/relationships/hyperlink" TargetMode="External"></Relationship><Relationship Id="rId8611" Target="http://www.sinsei-kk.co.jp" Type="http://schemas.openxmlformats.org/officeDocument/2006/relationships/hyperlink" TargetMode="External"></Relationship><Relationship Id="rId8612" Target="mailto:haroonzaki@hotmail.com" Type="http://schemas.openxmlformats.org/officeDocument/2006/relationships/hyperlink" TargetMode="External"></Relationship><Relationship Id="rId8613" Target="http://www.quartexx.com" Type="http://schemas.openxmlformats.org/officeDocument/2006/relationships/hyperlink" TargetMode="External"></Relationship><Relationship Id="rId8614" Target="http://www.rosaraharja.com" Type="http://schemas.openxmlformats.org/officeDocument/2006/relationships/hyperlink" TargetMode="External"></Relationship><Relationship Id="rId8615" Target="javascript:;" Type="http://schemas.openxmlformats.org/officeDocument/2006/relationships/hyperlink" TargetMode="External"></Relationship><Relationship Id="rId8616" Target="mailto:vm@vm-elektro.dk" Type="http://schemas.openxmlformats.org/officeDocument/2006/relationships/hyperlink" TargetMode="External"></Relationship><Relationship Id="rId8617" Target="javascript:;" Type="http://schemas.openxmlformats.org/officeDocument/2006/relationships/hyperlink" TargetMode="External"></Relationship><Relationship Id="rId8618" Target="http://www.boyriven.com" Type="http://schemas.openxmlformats.org/officeDocument/2006/relationships/hyperlink" TargetMode="External"></Relationship><Relationship Id="rId8619" Target="javascript:;" Type="http://schemas.openxmlformats.org/officeDocument/2006/relationships/hyperlink" TargetMode="External"></Relationship><Relationship Id="rId8620" Target="mailto:wilsoncai@crown-cookware.com" Type="http://schemas.openxmlformats.org/officeDocument/2006/relationships/hyperlink" TargetMode="External"></Relationship><Relationship Id="rId8621" Target="javascript:;" Type="http://schemas.openxmlformats.org/officeDocument/2006/relationships/hyperlink" TargetMode="External"></Relationship><Relationship Id="rId8622" Target="http://www.sotelgui.net.gn" Type="http://schemas.openxmlformats.org/officeDocument/2006/relationships/hyperlink" TargetMode="External"></Relationship><Relationship Id="rId8623" Target="mailto:kamal_bhuwalka@hotmail.com" Type="http://schemas.openxmlformats.org/officeDocument/2006/relationships/hyperlink" TargetMode="External"></Relationship><Relationship Id="rId8624" Target="mailto:ike@spej.co" Type="http://schemas.openxmlformats.org/officeDocument/2006/relationships/hyperlink" TargetMode="External"></Relationship><Relationship Id="rId8625" Target="javascript:;" Type="http://schemas.openxmlformats.org/officeDocument/2006/relationships/hyperlink" TargetMode="External"></Relationship><Relationship Id="rId8626" Target="mailto:apogeo94@tin.it" Type="http://schemas.openxmlformats.org/officeDocument/2006/relationships/hyperlink" TargetMode="External"></Relationship><Relationship Id="rId8627" Target="javascript:;" Type="http://schemas.openxmlformats.org/officeDocument/2006/relationships/hyperlink" TargetMode="External"></Relationship><Relationship Id="rId8628" Target="javascript:;" Type="http://schemas.openxmlformats.org/officeDocument/2006/relationships/hyperlink" TargetMode="External"></Relationship><Relationship Id="rId8629" Target="http://www.oiler.co.jp" Type="http://schemas.openxmlformats.org/officeDocument/2006/relationships/hyperlink" TargetMode="External"></Relationship><Relationship Id="rId8630" Target="mailto:braoland@yahoo.fr" Type="http://schemas.openxmlformats.org/officeDocument/2006/relationships/hyperlink" TargetMode="External"></Relationship><Relationship Id="rId8631" Target="http://www.des.varese.it" Type="http://schemas.openxmlformats.org/officeDocument/2006/relationships/hyperlink" TargetMode="External"></Relationship><Relationship Id="rId8632" Target="mailto:info@borifa.be" Type="http://schemas.openxmlformats.org/officeDocument/2006/relationships/hyperlink" TargetMode="External"></Relationship><Relationship Id="rId8633" Target="http://www.bew-westheim.de" Type="http://schemas.openxmlformats.org/officeDocument/2006/relationships/hyperlink" TargetMode="External"></Relationship><Relationship Id="rId8634" Target="mailto:modern_est@yahoo.com" Type="http://schemas.openxmlformats.org/officeDocument/2006/relationships/hyperlink" TargetMode="External"></Relationship><Relationship Id="rId8635" Target="javascript:;" Type="http://schemas.openxmlformats.org/officeDocument/2006/relationships/hyperlink" TargetMode="External"></Relationship><Relationship Id="rId8636" Target="http://www.mikevin.com" Type="http://schemas.openxmlformats.org/officeDocument/2006/relationships/hyperlink" TargetMode="External"></Relationship><Relationship Id="rId8637" Target="mailto:info@kingswoodkitchen.com" Type="http://schemas.openxmlformats.org/officeDocument/2006/relationships/hyperlink" TargetMode="External"></Relationship><Relationship Id="rId8638" Target="http://www.schmiddewland.com" Type="http://schemas.openxmlformats.org/officeDocument/2006/relationships/hyperlink" TargetMode="External"></Relationship><Relationship Id="rId8639" Target="mailto:stacey@eiglobal.com" Type="http://schemas.openxmlformats.org/officeDocument/2006/relationships/hyperlink" TargetMode="External"></Relationship><Relationship Id="rId8640" Target="mailto:achatbourguignon@wanadoo.fr" Type="http://schemas.openxmlformats.org/officeDocument/2006/relationships/hyperlink" TargetMode="External"></Relationship><Relationship Id="rId8641" Target="mailto:tonyhealy7@optusnet.com.au" Type="http://schemas.openxmlformats.org/officeDocument/2006/relationships/hyperlink" TargetMode="External"></Relationship><Relationship Id="rId8642" Target="javascript:;" Type="http://schemas.openxmlformats.org/officeDocument/2006/relationships/hyperlink" TargetMode="External"></Relationship><Relationship Id="rId8643" Target="mailto:purchase@amefa.com" Type="http://schemas.openxmlformats.org/officeDocument/2006/relationships/hyperlink" TargetMode="External"></Relationship><Relationship Id="rId8644" Target="javascript:;" Type="http://schemas.openxmlformats.org/officeDocument/2006/relationships/hyperlink" TargetMode="External"></Relationship><Relationship Id="rId8645" Target="http://www.mas.dk" Type="http://schemas.openxmlformats.org/officeDocument/2006/relationships/hyperlink" TargetMode="External"></Relationship><Relationship Id="rId8646" Target="mailto:k.fleischer@bew-westheim.de" Type="http://schemas.openxmlformats.org/officeDocument/2006/relationships/hyperlink" TargetMode="External"></Relationship><Relationship Id="rId8647" Target="mailto:minppr@iris.ocn.ne.jp" Type="http://schemas.openxmlformats.org/officeDocument/2006/relationships/hyperlink" TargetMode="External"></Relationship><Relationship Id="rId8648" Target="javascript:;" Type="http://schemas.openxmlformats.org/officeDocument/2006/relationships/hyperlink" TargetMode="External"></Relationship><Relationship Id="rId8649" Target="javascript:;" Type="http://schemas.openxmlformats.org/officeDocument/2006/relationships/hyperlink" TargetMode="External"></Relationship><Relationship Id="rId8650" Target="mailto:srintl@indiatimes.com" Type="http://schemas.openxmlformats.org/officeDocument/2006/relationships/hyperlink" TargetMode="External"></Relationship><Relationship Id="rId8651" Target="mailto:info@hilmars.dk" Type="http://schemas.openxmlformats.org/officeDocument/2006/relationships/hyperlink" TargetMode="External"></Relationship><Relationship Id="rId8652" Target="javascript:;" Type="http://schemas.openxmlformats.org/officeDocument/2006/relationships/hyperlink" TargetMode="External"></Relationship><Relationship Id="rId8653" Target="mailto:david@classic-intl.com" Type="http://schemas.openxmlformats.org/officeDocument/2006/relationships/hyperlink" TargetMode="External"></Relationship><Relationship Id="rId8654" Target="javascript:;" Type="http://schemas.openxmlformats.org/officeDocument/2006/relationships/hyperlink" TargetMode="External"></Relationship><Relationship Id="rId8655" Target="http://www.skeltonsinc.com" Type="http://schemas.openxmlformats.org/officeDocument/2006/relationships/hyperlink" TargetMode="External"></Relationship><Relationship Id="rId8656" Target="mailto:grace@hillcarehk.com" Type="http://schemas.openxmlformats.org/officeDocument/2006/relationships/hyperlink" TargetMode="External"></Relationship><Relationship Id="rId8657" Target="mailto:fine001@ktnet.co" Type="http://schemas.openxmlformats.org/officeDocument/2006/relationships/hyperlink" TargetMode="External"></Relationship><Relationship Id="rId8658" Target="http://www.cambridgecasuals.com" Type="http://schemas.openxmlformats.org/officeDocument/2006/relationships/hyperlink" TargetMode="External"></Relationship><Relationship Id="rId8659" Target="mailto:kenn.ken@nifty.com" Type="http://schemas.openxmlformats.org/officeDocument/2006/relationships/hyperlink" TargetMode="External"></Relationship><Relationship Id="rId8660" Target="mailto:jkenterprise58@hotmail.com" Type="http://schemas.openxmlformats.org/officeDocument/2006/relationships/hyperlink" TargetMode="External"></Relationship><Relationship Id="rId8661" Target="mailto:seascapes@bigpond.com.au" Type="http://schemas.openxmlformats.org/officeDocument/2006/relationships/hyperlink" TargetMode="External"></Relationship><Relationship Id="rId8662" Target="javascript:;" Type="http://schemas.openxmlformats.org/officeDocument/2006/relationships/hyperlink" TargetMode="External"></Relationship><Relationship Id="rId8663" Target="http://www.magnumfurniture.co.uk" Type="http://schemas.openxmlformats.org/officeDocument/2006/relationships/hyperlink" TargetMode="External"></Relationship><Relationship Id="rId8664" Target="javascript:;" Type="http://schemas.openxmlformats.org/officeDocument/2006/relationships/hyperlink" TargetMode="External"></Relationship><Relationship Id="rId8665" Target="http://www.prideproducts.com" Type="http://schemas.openxmlformats.org/officeDocument/2006/relationships/hyperlink" TargetMode="External"></Relationship><Relationship Id="rId8666" Target="javascript:;" Type="http://schemas.openxmlformats.org/officeDocument/2006/relationships/hyperlink" TargetMode="External"></Relationship><Relationship Id="rId8667" Target="mailto:dynatec@dynatec.no" Type="http://schemas.openxmlformats.org/officeDocument/2006/relationships/hyperlink" TargetMode="External"></Relationship><Relationship Id="rId8668" Target="mailto:essenergy@attbi.com" Type="http://schemas.openxmlformats.org/officeDocument/2006/relationships/hyperlink" TargetMode="External"></Relationship><Relationship Id="rId8669" Target="http://www.silkroadgift.com" Type="http://schemas.openxmlformats.org/officeDocument/2006/relationships/hyperlink" TargetMode="External"></Relationship><Relationship Id="rId8670" Target="mailto:nmiles@aladdintempritecdn.com" Type="http://schemas.openxmlformats.org/officeDocument/2006/relationships/hyperlink" TargetMode="External"></Relationship><Relationship Id="rId8671" Target="mailto:kemalhas28@hotmail.com" Type="http://schemas.openxmlformats.org/officeDocument/2006/relationships/hyperlink" TargetMode="External"></Relationship><Relationship Id="rId8672" Target="javascript:;" Type="http://schemas.openxmlformats.org/officeDocument/2006/relationships/hyperlink" TargetMode="External"></Relationship><Relationship Id="rId8673" Target="javascript:;" Type="http://schemas.openxmlformats.org/officeDocument/2006/relationships/hyperlink" TargetMode="External"></Relationship><Relationship Id="rId8674" Target="mailto:rikard.bjurstrom@nebsails.fi" Type="http://schemas.openxmlformats.org/officeDocument/2006/relationships/hyperlink" TargetMode="External"></Relationship><Relationship Id="rId8675" Target="mailto:kelnamex@yahoo.com" Type="http://schemas.openxmlformats.org/officeDocument/2006/relationships/hyperlink" TargetMode="External"></Relationship><Relationship Id="rId8676" Target="http://www.ancap.it" Type="http://schemas.openxmlformats.org/officeDocument/2006/relationships/hyperlink" TargetMode="External"></Relationship><Relationship Id="rId8677" Target="mailto:dearly99@comcast.net" Type="http://schemas.openxmlformats.org/officeDocument/2006/relationships/hyperlink" TargetMode="External"></Relationship><Relationship Id="rId8678" Target="http://www.rushonweb.com" Type="http://schemas.openxmlformats.org/officeDocument/2006/relationships/hyperlink" TargetMode="External"></Relationship><Relationship Id="rId8679" Target="javascript:;" Type="http://schemas.openxmlformats.org/officeDocument/2006/relationships/hyperlink" TargetMode="External"></Relationship><Relationship Id="rId8680" Target="mailto:cmckim@anet.net" Type="http://schemas.openxmlformats.org/officeDocument/2006/relationships/hyperlink" TargetMode="External"></Relationship><Relationship Id="rId8681" Target="mailto:gunawan@ureach.com" Type="http://schemas.openxmlformats.org/officeDocument/2006/relationships/hyperlink" TargetMode="External"></Relationship><Relationship Id="rId8682" Target="mailto:daesan@hkstar.com" Type="http://schemas.openxmlformats.org/officeDocument/2006/relationships/hyperlink" TargetMode="External"></Relationship><Relationship Id="rId8683" Target="http://www.sirmailorder.ca" Type="http://schemas.openxmlformats.org/officeDocument/2006/relationships/hyperlink" TargetMode="External"></Relationship><Relationship Id="rId8684" Target="javascript:;" Type="http://schemas.openxmlformats.org/officeDocument/2006/relationships/hyperlink" TargetMode="External"></Relationship><Relationship Id="rId8685" Target="http://www.jordantrading.com" Type="http://schemas.openxmlformats.org/officeDocument/2006/relationships/hyperlink" TargetMode="External"></Relationship><Relationship Id="rId8686" Target="http://www.americancustomsscale.com" Type="http://schemas.openxmlformats.org/officeDocument/2006/relationships/hyperlink" TargetMode="External"></Relationship><Relationship Id="rId8687" Target="mailto:lourdesleal@msn.com" Type="http://schemas.openxmlformats.org/officeDocument/2006/relationships/hyperlink" TargetMode="External"></Relationship><Relationship Id="rId8688" Target="http://www.aatrading20.com" Type="http://schemas.openxmlformats.org/officeDocument/2006/relationships/hyperlink" TargetMode="External"></Relationship><Relationship Id="rId8689" Target="javascript:;" Type="http://schemas.openxmlformats.org/officeDocument/2006/relationships/hyperlink" TargetMode="External"></Relationship><Relationship Id="rId8690" Target="mailto:sales@asl-supplies.co.uk" Type="http://schemas.openxmlformats.org/officeDocument/2006/relationships/hyperlink" TargetMode="External"></Relationship><Relationship Id="rId8691" Target="http://www.steamcleaner.co.kr" Type="http://schemas.openxmlformats.org/officeDocument/2006/relationships/hyperlink" TargetMode="External"></Relationship><Relationship Id="rId8692" Target="javascript:;" Type="http://schemas.openxmlformats.org/officeDocument/2006/relationships/hyperlink" TargetMode="External"></Relationship><Relationship Id="rId8693" Target="mailto:altabari@emirates.net" Type="http://schemas.openxmlformats.org/officeDocument/2006/relationships/hyperlink" TargetMode="External"></Relationship><Relationship Id="rId8694" Target="mailto:houtrade@aol.com" Type="http://schemas.openxmlformats.org/officeDocument/2006/relationships/hyperlink" TargetMode="External"></Relationship><Relationship Id="rId8695" Target="javascript:;" Type="http://schemas.openxmlformats.org/officeDocument/2006/relationships/hyperlink" TargetMode="External"></Relationship><Relationship Id="rId8696" Target="javascript:;" Type="http://schemas.openxmlformats.org/officeDocument/2006/relationships/hyperlink" TargetMode="External"></Relationship><Relationship Id="rId8697" Target="javascript:;" Type="http://schemas.openxmlformats.org/officeDocument/2006/relationships/hyperlink" TargetMode="External"></Relationship><Relationship Id="rId8698" Target="mailto:jcovill@ntlworld.com" Type="http://schemas.openxmlformats.org/officeDocument/2006/relationships/hyperlink" TargetMode="External"></Relationship><Relationship Id="rId8699" Target="http://www.evernuplastics.co.za" Type="http://schemas.openxmlformats.org/officeDocument/2006/relationships/hyperlink" TargetMode="External"></Relationship><Relationship Id="rId8700" Target="http://www.rwheim.de" Type="http://schemas.openxmlformats.org/officeDocument/2006/relationships/hyperlink" TargetMode="External"></Relationship><Relationship Id="rId8701" Target="mailto:alpineclothing@infonegocio.com" Type="http://schemas.openxmlformats.org/officeDocument/2006/relationships/hyperlink" TargetMode="External"></Relationship><Relationship Id="rId8702" Target="javascript:;" Type="http://schemas.openxmlformats.org/officeDocument/2006/relationships/hyperlink" TargetMode="External"></Relationship><Relationship Id="rId8703" Target="mailto:angelaaneke@kawanlama.com" Type="http://schemas.openxmlformats.org/officeDocument/2006/relationships/hyperlink" TargetMode="External"></Relationship><Relationship Id="rId8704" Target="javascript:;" Type="http://schemas.openxmlformats.org/officeDocument/2006/relationships/hyperlink" TargetMode="External"></Relationship><Relationship Id="rId8705" Target="mailto:alexi@creativehousewares.co" Type="http://schemas.openxmlformats.org/officeDocument/2006/relationships/hyperlink" TargetMode="External"></Relationship><Relationship Id="rId8706" Target="mailto:kkmerchand@aol.com" Type="http://schemas.openxmlformats.org/officeDocument/2006/relationships/hyperlink" TargetMode="External"></Relationship><Relationship Id="rId8707" Target="javascript:;" Type="http://schemas.openxmlformats.org/officeDocument/2006/relationships/hyperlink" TargetMode="External"></Relationship><Relationship Id="rId8708" Target="javascript:;" Type="http://schemas.openxmlformats.org/officeDocument/2006/relationships/hyperlink" TargetMode="External"></Relationship><Relationship Id="rId8709" Target="javascript:;" Type="http://schemas.openxmlformats.org/officeDocument/2006/relationships/hyperlink" TargetMode="External"></Relationship><Relationship Id="rId8710" Target="http://www.panaxappliances.com" Type="http://schemas.openxmlformats.org/officeDocument/2006/relationships/hyperlink" TargetMode="External"></Relationship><Relationship Id="rId8711" Target="javascript:;" Type="http://schemas.openxmlformats.org/officeDocument/2006/relationships/hyperlink" TargetMode="External"></Relationship><Relationship Id="rId8712" Target="http://www.tasteofbritain.com" Type="http://schemas.openxmlformats.org/officeDocument/2006/relationships/hyperlink" TargetMode="External"></Relationship><Relationship Id="rId8713" Target="javascript:;" Type="http://schemas.openxmlformats.org/officeDocument/2006/relationships/hyperlink" TargetMode="External"></Relationship><Relationship Id="rId8714" Target="http://www.axaveilig.nl" Type="http://schemas.openxmlformats.org/officeDocument/2006/relationships/hyperlink" TargetMode="External"></Relationship><Relationship Id="rId8715" Target="mailto:unique2@vsnl.com" Type="http://schemas.openxmlformats.org/officeDocument/2006/relationships/hyperlink" TargetMode="External"></Relationship><Relationship Id="rId8716" Target="mailto:ship@harmsmarcus.com" Type="http://schemas.openxmlformats.org/officeDocument/2006/relationships/hyperlink" TargetMode="External"></Relationship><Relationship Id="rId8717" Target="mailto:houseane@titan.seed.net" Type="http://schemas.openxmlformats.org/officeDocument/2006/relationships/hyperlink" TargetMode="External"></Relationship><Relationship Id="rId8718" Target="mailto:fantasy_interlain@hotmail.com" Type="http://schemas.openxmlformats.org/officeDocument/2006/relationships/hyperlink" TargetMode="External"></Relationship><Relationship Id="rId8719" Target="mailto:sales@roma.co.uk" Type="http://schemas.openxmlformats.org/officeDocument/2006/relationships/hyperlink" TargetMode="External"></Relationship><Relationship Id="rId8720" Target="mailto:adcom@dhollander.be" Type="http://schemas.openxmlformats.org/officeDocument/2006/relationships/hyperlink" TargetMode="External"></Relationship><Relationship Id="rId8721" Target="http://www.haynien.com.hk" Type="http://schemas.openxmlformats.org/officeDocument/2006/relationships/hyperlink" TargetMode="External"></Relationship><Relationship Id="rId8722" Target="javascript:;" Type="http://schemas.openxmlformats.org/officeDocument/2006/relationships/hyperlink" TargetMode="External"></Relationship><Relationship Id="rId8723" Target="javascript:;" Type="http://schemas.openxmlformats.org/officeDocument/2006/relationships/hyperlink" TargetMode="External"></Relationship><Relationship Id="rId8724" Target="javascript:;" Type="http://schemas.openxmlformats.org/officeDocument/2006/relationships/hyperlink" TargetMode="External"></Relationship><Relationship Id="rId8725" Target="mailto:cobshkgling@hutchcity.com" Type="http://schemas.openxmlformats.org/officeDocument/2006/relationships/hyperlink" TargetMode="External"></Relationship><Relationship Id="rId8726" Target="javascript:;" Type="http://schemas.openxmlformats.org/officeDocument/2006/relationships/hyperlink" TargetMode="External"></Relationship><Relationship Id="rId8727" Target="javascript:;" Type="http://schemas.openxmlformats.org/officeDocument/2006/relationships/hyperlink" TargetMode="External"></Relationship><Relationship Id="rId8728" Target="javascript:;" Type="http://schemas.openxmlformats.org/officeDocument/2006/relationships/hyperlink" TargetMode="External"></Relationship><Relationship Id="rId8729" Target="http://javascript:;" Type="http://schemas.openxmlformats.org/officeDocument/2006/relationships/hyperlink" TargetMode="External"></Relationship><Relationship Id="rId8730" Target="javascript:;" Type="http://schemas.openxmlformats.org/officeDocument/2006/relationships/hyperlink" TargetMode="External"></Relationship><Relationship Id="rId8731" Target="mailto:alexandercheng@canada.com" Type="http://schemas.openxmlformats.org/officeDocument/2006/relationships/hyperlink" TargetMode="External"></Relationship><Relationship Id="rId8732" Target="javascript:;" Type="http://schemas.openxmlformats.org/officeDocument/2006/relationships/hyperlink" TargetMode="External"></Relationship><Relationship Id="rId8733" Target="mailto:brian_frissyn@hotmail.com" Type="http://schemas.openxmlformats.org/officeDocument/2006/relationships/hyperlink" TargetMode="External"></Relationship><Relationship Id="rId8734" Target="mailto:dwillcox1@cox.net" Type="http://schemas.openxmlformats.org/officeDocument/2006/relationships/hyperlink" TargetMode="External"></Relationship><Relationship Id="rId8735" Target="javascript:;" Type="http://schemas.openxmlformats.org/officeDocument/2006/relationships/hyperlink" TargetMode="External"></Relationship><Relationship Id="rId8736" Target="mailto:merchandiser4@brilliantstandard.com" Type="http://schemas.openxmlformats.org/officeDocument/2006/relationships/hyperlink" TargetMode="External"></Relationship><Relationship Id="rId8737" Target="mailto:edwardsong@techmark.com.cn" Type="http://schemas.openxmlformats.org/officeDocument/2006/relationships/hyperlink" TargetMode="External"></Relationship><Relationship Id="rId8738" Target="http://www.laikamkee.com" Type="http://schemas.openxmlformats.org/officeDocument/2006/relationships/hyperlink" TargetMode="External"></Relationship><Relationship Id="rId8739" Target="javascript:;" Type="http://schemas.openxmlformats.org/officeDocument/2006/relationships/hyperlink" TargetMode="External"></Relationship><Relationship Id="rId8740" Target="javascript:;" Type="http://schemas.openxmlformats.org/officeDocument/2006/relationships/hyperlink" TargetMode="External"></Relationship><Relationship Id="rId8741" Target="javascript:;" Type="http://schemas.openxmlformats.org/officeDocument/2006/relationships/hyperlink" TargetMode="External"></Relationship><Relationship Id="rId8742" Target="http://www.microbase.com.ph" Type="http://schemas.openxmlformats.org/officeDocument/2006/relationships/hyperlink" TargetMode="External"></Relationship><Relationship Id="rId8743" Target="javascript:;" Type="http://schemas.openxmlformats.org/officeDocument/2006/relationships/hyperlink" TargetMode="External"></Relationship><Relationship Id="rId8744" Target="javascript:;" Type="http://schemas.openxmlformats.org/officeDocument/2006/relationships/hyperlink" TargetMode="External"></Relationship><Relationship Id="rId8745" Target="javascript:;" Type="http://schemas.openxmlformats.org/officeDocument/2006/relationships/hyperlink" TargetMode="External"></Relationship><Relationship Id="rId8746" Target="mailto:nick.kime@bhlgroup.co.uk" Type="http://schemas.openxmlformats.org/officeDocument/2006/relationships/hyperlink" TargetMode="External"></Relationship><Relationship Id="rId8747" Target="http://www.rational-online.com" Type="http://schemas.openxmlformats.org/officeDocument/2006/relationships/hyperlink" TargetMode="External"></Relationship><Relationship Id="rId8748" Target="javascript:;" Type="http://schemas.openxmlformats.org/officeDocument/2006/relationships/hyperlink" TargetMode="External"></Relationship><Relationship Id="rId8749" Target="mailto:stevensmktg@aol.com" Type="http://schemas.openxmlformats.org/officeDocument/2006/relationships/hyperlink" TargetMode="External"></Relationship><Relationship Id="rId8750" Target="mailto:excellent@itmin.com" Type="http://schemas.openxmlformats.org/officeDocument/2006/relationships/hyperlink" TargetMode="External"></Relationship><Relationship Id="rId8751" Target="http://www.damilrain.com.au" Type="http://schemas.openxmlformats.org/officeDocument/2006/relationships/hyperlink" TargetMode="External"></Relationship><Relationship Id="rId8752" Target="javascript:;" Type="http://schemas.openxmlformats.org/officeDocument/2006/relationships/hyperlink" TargetMode="External"></Relationship><Relationship Id="rId8753" Target="javascript:;" Type="http://schemas.openxmlformats.org/officeDocument/2006/relationships/hyperlink" TargetMode="External"></Relationship><Relationship Id="rId8754" Target="mailto:sales@meulemangifts.nl" Type="http://schemas.openxmlformats.org/officeDocument/2006/relationships/hyperlink" TargetMode="External"></Relationship><Relationship Id="rId8755" Target="javascript:;" Type="http://schemas.openxmlformats.org/officeDocument/2006/relationships/hyperlink" TargetMode="External"></Relationship><Relationship Id="rId8756" Target="javascript:;" Type="http://schemas.openxmlformats.org/officeDocument/2006/relationships/hyperlink" TargetMode="External"></Relationship><Relationship Id="rId8757" Target="javascript:;" Type="http://schemas.openxmlformats.org/officeDocument/2006/relationships/hyperlink" TargetMode="External"></Relationship><Relationship Id="rId8758" Target="mailto:jlroussety@intnet.mu" Type="http://schemas.openxmlformats.org/officeDocument/2006/relationships/hyperlink" TargetMode="External"></Relationship><Relationship Id="rId8759" Target="http://www.topbrasshardware.com" Type="http://schemas.openxmlformats.org/officeDocument/2006/relationships/hyperlink" TargetMode="External"></Relationship><Relationship Id="rId8760" Target="javascript:;" Type="http://schemas.openxmlformats.org/officeDocument/2006/relationships/hyperlink" TargetMode="External"></Relationship><Relationship Id="rId8761" Target="http://www.catering.co.uk" Type="http://schemas.openxmlformats.org/officeDocument/2006/relationships/hyperlink" TargetMode="External"></Relationship><Relationship Id="rId8762" Target="mailto:pmm@mactz.com" Type="http://schemas.openxmlformats.org/officeDocument/2006/relationships/hyperlink" TargetMode="External"></Relationship><Relationship Id="rId8763" Target="mailto:merle@amazinshuz.co" Type="http://schemas.openxmlformats.org/officeDocument/2006/relationships/hyperlink" TargetMode="External"></Relationship><Relationship Id="rId8764" Target="http://www.tiko.pl" Type="http://schemas.openxmlformats.org/officeDocument/2006/relationships/hyperlink" TargetMode="External"></Relationship><Relationship Id="rId8765" Target="mailto:suneelswaika@rediffmail.com" Type="http://schemas.openxmlformats.org/officeDocument/2006/relationships/hyperlink" TargetMode="External"></Relationship><Relationship Id="rId8766" Target="http://www.linktrading.com" Type="http://schemas.openxmlformats.org/officeDocument/2006/relationships/hyperlink" TargetMode="External"></Relationship><Relationship Id="rId8767" Target="javascript:;" Type="http://schemas.openxmlformats.org/officeDocument/2006/relationships/hyperlink" TargetMode="External"></Relationship><Relationship Id="rId8768" Target="javascript:;" Type="http://schemas.openxmlformats.org/officeDocument/2006/relationships/hyperlink" TargetMode="External"></Relationship><Relationship Id="rId8769" Target="mailto:pison.panichakasem@unilever.com" Type="http://schemas.openxmlformats.org/officeDocument/2006/relationships/hyperlink" TargetMode="External"></Relationship><Relationship Id="rId8770" Target="mailto:s.vaid@dcdcap.ital.com" Type="http://schemas.openxmlformats.org/officeDocument/2006/relationships/hyperlink" TargetMode="External"></Relationship><Relationship Id="rId8771" Target="mailto:kervan14@gmx.net" Type="http://schemas.openxmlformats.org/officeDocument/2006/relationships/hyperlink" TargetMode="External"></Relationship><Relationship Id="rId8772" Target="mailto:noor2@brain.net.pk" Type="http://schemas.openxmlformats.org/officeDocument/2006/relationships/hyperlink" TargetMode="External"></Relationship><Relationship Id="rId8773" Target="mailto:guleryuz1@hotmail.com" Type="http://schemas.openxmlformats.org/officeDocument/2006/relationships/hyperlink" TargetMode="External"></Relationship><Relationship Id="rId8774" Target="http://www.nagami.com.au" Type="http://schemas.openxmlformats.org/officeDocument/2006/relationships/hyperlink" TargetMode="External"></Relationship><Relationship Id="rId8775" Target="http://www.bgclean.co.uk" Type="http://schemas.openxmlformats.org/officeDocument/2006/relationships/hyperlink" TargetMode="External"></Relationship><Relationship Id="rId8776" Target="mailto:tkourtis@oasisgriffiths.com.au" Type="http://schemas.openxmlformats.org/officeDocument/2006/relationships/hyperlink" TargetMode="External"></Relationship><Relationship Id="rId8777" Target="mailto:kai2851@yahoo.com.cn" Type="http://schemas.openxmlformats.org/officeDocument/2006/relationships/hyperlink" TargetMode="External"></Relationship><Relationship Id="rId8778" Target="mailto:sherry_ip@yahoo.com.hk" Type="http://schemas.openxmlformats.org/officeDocument/2006/relationships/hyperlink" TargetMode="External"></Relationship><Relationship Id="rId8779" Target="javascript:;" Type="http://schemas.openxmlformats.org/officeDocument/2006/relationships/hyperlink" TargetMode="External"></Relationship><Relationship Id="rId8780" Target="http://www.spej.co.jp" Type="http://schemas.openxmlformats.org/officeDocument/2006/relationships/hyperlink" TargetMode="External"></Relationship><Relationship Id="rId8781" Target="javascript:;" Type="http://schemas.openxmlformats.org/officeDocument/2006/relationships/hyperlink" TargetMode="External"></Relationship><Relationship Id="rId8782" Target="http://www.elariss.com" Type="http://schemas.openxmlformats.org/officeDocument/2006/relationships/hyperlink" TargetMode="External"></Relationship><Relationship Id="rId8783" Target="http://www.picclick.ca" Type="http://schemas.openxmlformats.org/officeDocument/2006/relationships/hyperlink" TargetMode="External"></Relationship><Relationship Id="rId8784" Target="javascript:;" Type="http://schemas.openxmlformats.org/officeDocument/2006/relationships/hyperlink" TargetMode="External"></Relationship><Relationship Id="rId8785" Target="javascript:;" Type="http://schemas.openxmlformats.org/officeDocument/2006/relationships/hyperlink" TargetMode="External"></Relationship><Relationship Id="rId8786" Target="mailto:ckrissman@sourceabroad.com" Type="http://schemas.openxmlformats.org/officeDocument/2006/relationships/hyperlink" TargetMode="External"></Relationship><Relationship Id="rId8787" Target="mailto:princeselectric@hotmail.com" Type="http://schemas.openxmlformats.org/officeDocument/2006/relationships/hyperlink" TargetMode="External"></Relationship><Relationship Id="rId8788" Target="mailto:mands@silver.ocn.ne.jp" Type="http://schemas.openxmlformats.org/officeDocument/2006/relationships/hyperlink" TargetMode="External"></Relationship><Relationship Id="rId8789" Target="javascript:;" Type="http://schemas.openxmlformats.org/officeDocument/2006/relationships/hyperlink" TargetMode="External"></Relationship><Relationship Id="rId8790" Target="http://www.lapaco.com" Type="http://schemas.openxmlformats.org/officeDocument/2006/relationships/hyperlink" TargetMode="External"></Relationship><Relationship Id="rId8791" Target="mailto:boghdadi_61@hotmail.com" Type="http://schemas.openxmlformats.org/officeDocument/2006/relationships/hyperlink" TargetMode="External"></Relationship><Relationship Id="rId8792" Target="http://www.oak.ocn.le.jp" Type="http://schemas.openxmlformats.org/officeDocument/2006/relationships/hyperlink" TargetMode="External"></Relationship><Relationship Id="rId8793" Target="javascript:;" Type="http://schemas.openxmlformats.org/officeDocument/2006/relationships/hyperlink" TargetMode="External"></Relationship><Relationship Id="rId8794" Target="mailto:miho_ishida@nta.co" Type="http://schemas.openxmlformats.org/officeDocument/2006/relationships/hyperlink" TargetMode="External"></Relationship><Relationship Id="rId8795" Target="mailto:bindia@bharatin.com" Type="http://schemas.openxmlformats.org/officeDocument/2006/relationships/hyperlink" TargetMode="External"></Relationship><Relationship Id="rId8796" Target="http://www.seed-rh.fr" Type="http://schemas.openxmlformats.org/officeDocument/2006/relationships/hyperlink" TargetMode="External"></Relationship><Relationship Id="rId8797" Target="javascript:;" Type="http://schemas.openxmlformats.org/officeDocument/2006/relationships/hyperlink" TargetMode="External"></Relationship><Relationship Id="rId8798" Target="http://www.cabinetsanddesigns.net" Type="http://schemas.openxmlformats.org/officeDocument/2006/relationships/hyperlink" TargetMode="External"></Relationship><Relationship Id="rId8799" Target="mailto:contact@n-s-o.com" Type="http://schemas.openxmlformats.org/officeDocument/2006/relationships/hyperlink" TargetMode="External"></Relationship><Relationship Id="rId8800" Target="mailto:eastmandelhi@impexeastman.com" Type="http://schemas.openxmlformats.org/officeDocument/2006/relationships/hyperlink" TargetMode="External"></Relationship><Relationship Id="rId8801" Target="javascript:;" Type="http://schemas.openxmlformats.org/officeDocument/2006/relationships/hyperlink" TargetMode="External"></Relationship><Relationship Id="rId8802" Target="http://www.burmtone.com" Type="http://schemas.openxmlformats.org/officeDocument/2006/relationships/hyperlink" TargetMode="External"></Relationship><Relationship Id="rId8803" Target="javascript:;" Type="http://schemas.openxmlformats.org/officeDocument/2006/relationships/hyperlink" TargetMode="External"></Relationship><Relationship Id="rId8804" Target="javascript:;" Type="http://schemas.openxmlformats.org/officeDocument/2006/relationships/hyperlink" TargetMode="External"></Relationship><Relationship Id="rId8805" Target="mailto:info@bredemeijer.nl" Type="http://schemas.openxmlformats.org/officeDocument/2006/relationships/hyperlink" TargetMode="External"></Relationship><Relationship Id="rId8806" Target="mailto:rkaviani@hotmail.com" Type="http://schemas.openxmlformats.org/officeDocument/2006/relationships/hyperlink" TargetMode="External"></Relationship><Relationship Id="rId8807" Target="javascript:;" Type="http://schemas.openxmlformats.org/officeDocument/2006/relationships/hyperlink" TargetMode="External"></Relationship><Relationship Id="rId8808" Target="http://www.parkanonautovaraosa.fi" Type="http://schemas.openxmlformats.org/officeDocument/2006/relationships/hyperlink" TargetMode="External"></Relationship><Relationship Id="rId8809" Target="mailto:cpurchase@embassysuites.net" Type="http://schemas.openxmlformats.org/officeDocument/2006/relationships/hyperlink" TargetMode="External"></Relationship><Relationship Id="rId8810" Target="mailto:aspeno@manquehue.net" Type="http://schemas.openxmlformats.org/officeDocument/2006/relationships/hyperlink" TargetMode="External"></Relationship><Relationship Id="rId8811" Target="javascript:;" Type="http://schemas.openxmlformats.org/officeDocument/2006/relationships/hyperlink" TargetMode="External"></Relationship><Relationship Id="rId8812" Target="javascript:;" Type="http://schemas.openxmlformats.org/officeDocument/2006/relationships/hyperlink" TargetMode="External"></Relationship><Relationship Id="rId8813" Target="mailto:tralfaz76@aol.com" Type="http://schemas.openxmlformats.org/officeDocument/2006/relationships/hyperlink" TargetMode="External"></Relationship><Relationship Id="rId8814" Target="javascript:;" Type="http://schemas.openxmlformats.org/officeDocument/2006/relationships/hyperlink" TargetMode="External"></Relationship><Relationship Id="rId8815" Target="mailto:apachoken@yahoo.fr" Type="http://schemas.openxmlformats.org/officeDocument/2006/relationships/hyperlink" TargetMode="External"></Relationship><Relationship Id="rId8816" Target="javascript:;" Type="http://schemas.openxmlformats.org/officeDocument/2006/relationships/hyperlink" TargetMode="External"></Relationship><Relationship Id="rId8817" Target="http://www.albashirco.com" Type="http://schemas.openxmlformats.org/officeDocument/2006/relationships/hyperlink" TargetMode="External"></Relationship><Relationship Id="rId8818" Target="mailto:amefa@amefa.pl" Type="http://schemas.openxmlformats.org/officeDocument/2006/relationships/hyperlink" TargetMode="External"></Relationship><Relationship Id="rId8819" Target="http://www.bur-kg.de" Type="http://schemas.openxmlformats.org/officeDocument/2006/relationships/hyperlink" TargetMode="External"></Relationship><Relationship Id="rId8820" Target="javascript:;" Type="http://schemas.openxmlformats.org/officeDocument/2006/relationships/hyperlink" TargetMode="External"></Relationship><Relationship Id="rId8821" Target="http://www.eland.co.kr" Type="http://schemas.openxmlformats.org/officeDocument/2006/relationships/hyperlink" TargetMode="External"></Relationship><Relationship Id="rId8822" Target="mailto:mike_mccalman@yahoo.com" Type="http://schemas.openxmlformats.org/officeDocument/2006/relationships/hyperlink" TargetMode="External"></Relationship><Relationship Id="rId8823" Target="mailto:sales@laprudential.com" Type="http://schemas.openxmlformats.org/officeDocument/2006/relationships/hyperlink" TargetMode="External"></Relationship><Relationship Id="rId8824" Target="http://www.altabari.com" Type="http://schemas.openxmlformats.org/officeDocument/2006/relationships/hyperlink" TargetMode="External"></Relationship><Relationship Id="rId8825" Target="javascript:;" Type="http://schemas.openxmlformats.org/officeDocument/2006/relationships/hyperlink" TargetMode="External"></Relationship><Relationship Id="rId8826" Target="mailto:biosystem@origin.dp.ua" Type="http://schemas.openxmlformats.org/officeDocument/2006/relationships/hyperlink" TargetMode="External"></Relationship><Relationship Id="rId8827" Target="mailto:albertegbebu@yahoo.com" Type="http://schemas.openxmlformats.org/officeDocument/2006/relationships/hyperlink" TargetMode="External"></Relationship><Relationship Id="rId8828" Target="javascript:;" Type="http://schemas.openxmlformats.org/officeDocument/2006/relationships/hyperlink" TargetMode="External"></Relationship><Relationship Id="rId8829" Target="http://www.luxo.fi" Type="http://schemas.openxmlformats.org/officeDocument/2006/relationships/hyperlink" TargetMode="External"></Relationship><Relationship Id="rId8830" Target="http://www.goldengroupoverseas.com" Type="http://schemas.openxmlformats.org/officeDocument/2006/relationships/hyperlink" TargetMode="External"></Relationship><Relationship Id="rId8831" Target="javascript:;" Type="http://schemas.openxmlformats.org/officeDocument/2006/relationships/hyperlink" TargetMode="External"></Relationship><Relationship Id="rId8832" Target="mailto:daphne@chefwork.com" Type="http://schemas.openxmlformats.org/officeDocument/2006/relationships/hyperlink" TargetMode="External"></Relationship><Relationship Id="rId8833" Target="mailto:mail@blomberg-co.com" Type="http://schemas.openxmlformats.org/officeDocument/2006/relationships/hyperlink" TargetMode="External"></Relationship><Relationship Id="rId8834" Target="mailto:godstime@nova.net" Type="http://schemas.openxmlformats.org/officeDocument/2006/relationships/hyperlink" TargetMode="External"></Relationship><Relationship Id="rId8835" Target="http://www.jeallton.com" Type="http://schemas.openxmlformats.org/officeDocument/2006/relationships/hyperlink" TargetMode="External"></Relationship><Relationship Id="rId8836" Target="javascript:;" Type="http://schemas.openxmlformats.org/officeDocument/2006/relationships/hyperlink" TargetMode="External"></Relationship><Relationship Id="rId8837" Target="javascript:;" Type="http://schemas.openxmlformats.org/officeDocument/2006/relationships/hyperlink" TargetMode="External"></Relationship><Relationship Id="rId8838" Target="javascript:;" Type="http://schemas.openxmlformats.org/officeDocument/2006/relationships/hyperlink" TargetMode="External"></Relationship><Relationship Id="rId8839" Target="mailto:veron@bases3.com" Type="http://schemas.openxmlformats.org/officeDocument/2006/relationships/hyperlink" TargetMode="External"></Relationship><Relationship Id="rId8840" Target="http://www.ccs_se.com" Type="http://schemas.openxmlformats.org/officeDocument/2006/relationships/hyperlink" TargetMode="External"></Relationship><Relationship Id="rId8841" Target="mailto:chpaper@netvigator.com" Type="http://schemas.openxmlformats.org/officeDocument/2006/relationships/hyperlink" TargetMode="External"></Relationship><Relationship Id="rId8842" Target="mailto:kingyear@ctimail.com" Type="http://schemas.openxmlformats.org/officeDocument/2006/relationships/hyperlink" TargetMode="External"></Relationship><Relationship Id="rId8843" Target="http://www.sfterra.co.jp" Type="http://schemas.openxmlformats.org/officeDocument/2006/relationships/hyperlink" TargetMode="External"></Relationship><Relationship Id="rId8844" Target="mailto:ferid.khemakhem@catering.com" Type="http://schemas.openxmlformats.org/officeDocument/2006/relationships/hyperlink" TargetMode="External"></Relationship><Relationship Id="rId8845" Target="mailto:chinacottage2000@yahoo.com" Type="http://schemas.openxmlformats.org/officeDocument/2006/relationships/hyperlink" TargetMode="External"></Relationship><Relationship Id="rId8846" Target="mailto:cl.audegiroux@pocketmail.com" Type="http://schemas.openxmlformats.org/officeDocument/2006/relationships/hyperlink" TargetMode="External"></Relationship><Relationship Id="rId8847" Target="mailto:limam66@yahoo.com" Type="http://schemas.openxmlformats.org/officeDocument/2006/relationships/hyperlink" TargetMode="External"></Relationship><Relationship Id="rId8848" Target="http://www.mozcom.com" Type="http://schemas.openxmlformats.org/officeDocument/2006/relationships/hyperlink" TargetMode="External"></Relationship><Relationship Id="rId8849" Target="mailto:dnpimport@aol.com" Type="http://schemas.openxmlformats.org/officeDocument/2006/relationships/hyperlink" TargetMode="External"></Relationship><Relationship Id="rId8850" Target="http://www.libbey.com" Type="http://schemas.openxmlformats.org/officeDocument/2006/relationships/hyperlink" TargetMode="External"></Relationship><Relationship Id="rId8851" Target="javascript:;" Type="http://schemas.openxmlformats.org/officeDocument/2006/relationships/hyperlink" TargetMode="External"></Relationship><Relationship Id="rId8852" Target="http://www.ruffo.it" Type="http://schemas.openxmlformats.org/officeDocument/2006/relationships/hyperlink" TargetMode="External"></Relationship><Relationship Id="rId8853" Target="http://www.abdoolally.com" Type="http://schemas.openxmlformats.org/officeDocument/2006/relationships/hyperlink" TargetMode="External"></Relationship><Relationship Id="rId8854" Target="javascript:;" Type="http://schemas.openxmlformats.org/officeDocument/2006/relationships/hyperlink" TargetMode="External"></Relationship><Relationship Id="rId8855" Target="javascript:;" Type="http://schemas.openxmlformats.org/officeDocument/2006/relationships/hyperlink" TargetMode="External"></Relationship><Relationship Id="rId8856" Target="javascript:;" Type="http://schemas.openxmlformats.org/officeDocument/2006/relationships/hyperlink" TargetMode="External"></Relationship><Relationship Id="rId8857" Target="javascript:;" Type="http://schemas.openxmlformats.org/officeDocument/2006/relationships/hyperlink" TargetMode="External"></Relationship><Relationship Id="rId8858" Target="mailto:brenda.law@ottoasia.com" Type="http://schemas.openxmlformats.org/officeDocument/2006/relationships/hyperlink" TargetMode="External"></Relationship><Relationship Id="rId8859" Target="javascript:;" Type="http://schemas.openxmlformats.org/officeDocument/2006/relationships/hyperlink" TargetMode="External"></Relationship><Relationship Id="rId8860" Target="javascript:;" Type="http://schemas.openxmlformats.org/officeDocument/2006/relationships/hyperlink" TargetMode="External"></Relationship><Relationship Id="rId8861" Target="http://www.fsgroup.net" Type="http://schemas.openxmlformats.org/officeDocument/2006/relationships/hyperlink" TargetMode="External"></Relationship><Relationship Id="rId8862" Target="javascript:;" Type="http://schemas.openxmlformats.org/officeDocument/2006/relationships/hyperlink" TargetMode="External"></Relationship><Relationship Id="rId8863" Target="mailto:clee@cplabels.com.hk" Type="http://schemas.openxmlformats.org/officeDocument/2006/relationships/hyperlink" TargetMode="External"></Relationship><Relationship Id="rId8864" Target="mailto:hsouaidi@yahoo.fr" Type="http://schemas.openxmlformats.org/officeDocument/2006/relationships/hyperlink" TargetMode="External"></Relationship><Relationship Id="rId8865" Target="mailto:fuar@albedotour.com" Type="http://schemas.openxmlformats.org/officeDocument/2006/relationships/hyperlink" TargetMode="External"></Relationship><Relationship Id="rId8866" Target="http://www.lacedelli.com" Type="http://schemas.openxmlformats.org/officeDocument/2006/relationships/hyperlink" TargetMode="External"></Relationship><Relationship Id="rId8867" Target="javascript:;" Type="http://schemas.openxmlformats.org/officeDocument/2006/relationships/hyperlink" TargetMode="External"></Relationship><Relationship Id="rId8868" Target="mailto:saad_naja@yahoo.com" Type="http://schemas.openxmlformats.org/officeDocument/2006/relationships/hyperlink" TargetMode="External"></Relationship><Relationship Id="rId8869" Target="javascript:;" Type="http://schemas.openxmlformats.org/officeDocument/2006/relationships/hyperlink" TargetMode="External"></Relationship><Relationship Id="rId8870" Target="javascript:;" Type="http://schemas.openxmlformats.org/officeDocument/2006/relationships/hyperlink" TargetMode="External"></Relationship><Relationship Id="rId8871" Target="javascript:;" Type="http://schemas.openxmlformats.org/officeDocument/2006/relationships/hyperlink" TargetMode="External"></Relationship><Relationship Id="rId8872" Target="mailto:andyccchen@pagic.net" Type="http://schemas.openxmlformats.org/officeDocument/2006/relationships/hyperlink" TargetMode="External"></Relationship><Relationship Id="rId8873" Target="mailto:tinnocentini@innocentini.com" Type="http://schemas.openxmlformats.org/officeDocument/2006/relationships/hyperlink" TargetMode="External"></Relationship><Relationship Id="rId8874" Target="http://www.eurogeneral.ie" Type="http://schemas.openxmlformats.org/officeDocument/2006/relationships/hyperlink" TargetMode="External"></Relationship><Relationship Id="rId8875" Target="http://www.emcichemicals.com" Type="http://schemas.openxmlformats.org/officeDocument/2006/relationships/hyperlink" TargetMode="External"></Relationship><Relationship Id="rId8876" Target="javascript:;" Type="http://schemas.openxmlformats.org/officeDocument/2006/relationships/hyperlink" TargetMode="External"></Relationship><Relationship Id="rId8877" Target="mailto:info@gate11.it" Type="http://schemas.openxmlformats.org/officeDocument/2006/relationships/hyperlink" TargetMode="External"></Relationship><Relationship Id="rId8878" Target="http://www.schottsvenska.se" Type="http://schemas.openxmlformats.org/officeDocument/2006/relationships/hyperlink" TargetMode="External"></Relationship><Relationship Id="rId8879" Target="mailto:szhgtw@vip.163.com" Type="http://schemas.openxmlformats.org/officeDocument/2006/relationships/hyperlink" TargetMode="External"></Relationship><Relationship Id="rId8880" Target="javascript:;" Type="http://schemas.openxmlformats.org/officeDocument/2006/relationships/hyperlink" TargetMode="External"></Relationship><Relationship Id="rId8881" Target="http://www.bosch.com" Type="http://schemas.openxmlformats.org/officeDocument/2006/relationships/hyperlink" TargetMode="External"></Relationship><Relationship Id="rId8882" Target="javascript:;" Type="http://schemas.openxmlformats.org/officeDocument/2006/relationships/hyperlink" TargetMode="External"></Relationship><Relationship Id="rId8883" Target="javascript:;" Type="http://schemas.openxmlformats.org/officeDocument/2006/relationships/hyperlink" TargetMode="External"></Relationship><Relationship Id="rId8884" Target="javascript:;" Type="http://schemas.openxmlformats.org/officeDocument/2006/relationships/hyperlink" TargetMode="External"></Relationship><Relationship Id="rId8885" Target="http://www.seiei.com" Type="http://schemas.openxmlformats.org/officeDocument/2006/relationships/hyperlink" TargetMode="External"></Relationship><Relationship Id="rId8886" Target="mailto:info@kintree.com" Type="http://schemas.openxmlformats.org/officeDocument/2006/relationships/hyperlink" TargetMode="External"></Relationship><Relationship Id="rId8887" Target="http://www.cutcraft.com.sg" Type="http://schemas.openxmlformats.org/officeDocument/2006/relationships/hyperlink" TargetMode="External"></Relationship><Relationship Id="rId8888" Target="mailto:charintip@thaisiri.com" Type="http://schemas.openxmlformats.org/officeDocument/2006/relationships/hyperlink" TargetMode="External"></Relationship><Relationship Id="rId8889" Target="javascript:;" Type="http://schemas.openxmlformats.org/officeDocument/2006/relationships/hyperlink" TargetMode="External"></Relationship><Relationship Id="rId8890" Target="mailto:mr@mulderrijke.nl" Type="http://schemas.openxmlformats.org/officeDocument/2006/relationships/hyperlink" TargetMode="External"></Relationship><Relationship Id="rId8891" Target="javascript:;" Type="http://schemas.openxmlformats.org/officeDocument/2006/relationships/hyperlink" TargetMode="External"></Relationship><Relationship Id="rId8892" Target="mailto:vivian.li@sbcglobal.net" Type="http://schemas.openxmlformats.org/officeDocument/2006/relationships/hyperlink" TargetMode="External"></Relationship><Relationship Id="rId8893" Target="mailto:tigrburt@pchome.com" Type="http://schemas.openxmlformats.org/officeDocument/2006/relationships/hyperlink" TargetMode="External"></Relationship><Relationship Id="rId8894" Target="mailto:asiasky@onetelhk.net" Type="http://schemas.openxmlformats.org/officeDocument/2006/relationships/hyperlink" TargetMode="External"></Relationship><Relationship Id="rId8895" Target="http://www.montegrappa.it" Type="http://schemas.openxmlformats.org/officeDocument/2006/relationships/hyperlink" TargetMode="External"></Relationship><Relationship Id="rId8896" Target="javascript:;" Type="http://schemas.openxmlformats.org/officeDocument/2006/relationships/hyperlink" TargetMode="External"></Relationship><Relationship Id="rId8897" Target="http://www.suretyice.com" Type="http://schemas.openxmlformats.org/officeDocument/2006/relationships/hyperlink" TargetMode="External"></Relationship><Relationship Id="rId8898" Target="mailto:cmoser.graphitem@wanadoo.fr" Type="http://schemas.openxmlformats.org/officeDocument/2006/relationships/hyperlink" TargetMode="External"></Relationship><Relationship Id="rId8899" Target="http://www.servequip.co.uk" Type="http://schemas.openxmlformats.org/officeDocument/2006/relationships/hyperlink" TargetMode="External"></Relationship><Relationship Id="rId8900" Target="javascript:;" Type="http://schemas.openxmlformats.org/officeDocument/2006/relationships/hyperlink" TargetMode="External"></Relationship><Relationship Id="rId8901" Target="javascript:;" Type="http://schemas.openxmlformats.org/officeDocument/2006/relationships/hyperlink" TargetMode="External"></Relationship><Relationship Id="rId8902" Target="javascript:;" Type="http://schemas.openxmlformats.org/officeDocument/2006/relationships/hyperlink" TargetMode="External"></Relationship><Relationship Id="rId8903" Target="javascript:;" Type="http://schemas.openxmlformats.org/officeDocument/2006/relationships/hyperlink" TargetMode="External"></Relationship><Relationship Id="rId8904" Target="javascript:;" Type="http://schemas.openxmlformats.org/officeDocument/2006/relationships/hyperlink" TargetMode="External"></Relationship><Relationship Id="rId8905" Target="mailto:hangmei88@yahoo.com" Type="http://schemas.openxmlformats.org/officeDocument/2006/relationships/hyperlink" TargetMode="External"></Relationship><Relationship Id="rId8906" Target="mailto:dushey1@aol.com" Type="http://schemas.openxmlformats.org/officeDocument/2006/relationships/hyperlink" TargetMode="External"></Relationship><Relationship Id="rId8907" Target="javascript:;" Type="http://schemas.openxmlformats.org/officeDocument/2006/relationships/hyperlink" TargetMode="External"></Relationship><Relationship Id="rId8908" Target="javascript:;" Type="http://schemas.openxmlformats.org/officeDocument/2006/relationships/hyperlink" TargetMode="External"></Relationship><Relationship Id="rId8909" Target="mailto:bharti@pachk.com" Type="http://schemas.openxmlformats.org/officeDocument/2006/relationships/hyperlink" TargetMode="External"></Relationship><Relationship Id="rId8910" Target="http://www.astracast.co.uk" Type="http://schemas.openxmlformats.org/officeDocument/2006/relationships/hyperlink" TargetMode="External"></Relationship><Relationship Id="rId8911" Target="http://www.1innovativegraphics.com" Type="http://schemas.openxmlformats.org/officeDocument/2006/relationships/hyperlink" TargetMode="External"></Relationship><Relationship Id="rId8912" Target="javascript:;" Type="http://schemas.openxmlformats.org/officeDocument/2006/relationships/hyperlink" TargetMode="External"></Relationship><Relationship Id="rId8913" Target="javascript:;" Type="http://schemas.openxmlformats.org/officeDocument/2006/relationships/hyperlink" TargetMode="External"></Relationship><Relationship Id="rId8914" Target="http://www.menageselection.com" Type="http://schemas.openxmlformats.org/officeDocument/2006/relationships/hyperlink" TargetMode="External"></Relationship><Relationship Id="rId8915" Target="javascript:;" Type="http://schemas.openxmlformats.org/officeDocument/2006/relationships/hyperlink" TargetMode="External"></Relationship><Relationship Id="rId8916" Target="mailto:r.botman@boezerbv.nl" Type="http://schemas.openxmlformats.org/officeDocument/2006/relationships/hyperlink" TargetMode="External"></Relationship><Relationship Id="rId8917" Target="javascript:;" Type="http://schemas.openxmlformats.org/officeDocument/2006/relationships/hyperlink" TargetMode="External"></Relationship><Relationship Id="rId8918" Target="mailto:wilhelmus@kronenburg-handel.de" Type="http://schemas.openxmlformats.org/officeDocument/2006/relationships/hyperlink" TargetMode="External"></Relationship><Relationship Id="rId8919" Target="javascript:;" Type="http://schemas.openxmlformats.org/officeDocument/2006/relationships/hyperlink" TargetMode="External"></Relationship><Relationship Id="rId8920" Target="http://www.pachk.com" Type="http://schemas.openxmlformats.org/officeDocument/2006/relationships/hyperlink" TargetMode="External"></Relationship><Relationship Id="rId8921" Target="mailto:apogeo94@tin.it" Type="http://schemas.openxmlformats.org/officeDocument/2006/relationships/hyperlink" TargetMode="External"></Relationship><Relationship Id="rId8922" Target="javascript:;" Type="http://schemas.openxmlformats.org/officeDocument/2006/relationships/hyperlink" TargetMode="External"></Relationship><Relationship Id="rId8923" Target="http://www.hinet.net" Type="http://schemas.openxmlformats.org/officeDocument/2006/relationships/hyperlink" TargetMode="External"></Relationship><Relationship Id="rId8924" Target="http://www.infoseek.co.jp" Type="http://schemas.openxmlformats.org/officeDocument/2006/relationships/hyperlink" TargetMode="External"></Relationship><Relationship Id="rId8925" Target="http://www.arc.net.my" Type="http://schemas.openxmlformats.org/officeDocument/2006/relationships/hyperlink" TargetMode="External"></Relationship><Relationship Id="rId8926" Target="http://www.agrosuper.cl" Type="http://schemas.openxmlformats.org/officeDocument/2006/relationships/hyperlink" TargetMode="External"></Relationship><Relationship Id="rId8927" Target="mailto:leon@hot-shots.com.au" Type="http://schemas.openxmlformats.org/officeDocument/2006/relationships/hyperlink" TargetMode="External"></Relationship><Relationship Id="rId8928" Target="http://www.bebeco.se" Type="http://schemas.openxmlformats.org/officeDocument/2006/relationships/hyperlink" TargetMode="External"></Relationship><Relationship Id="rId8929" Target="http://www.alphainternational.com.hk" Type="http://schemas.openxmlformats.org/officeDocument/2006/relationships/hyperlink" TargetMode="External"></Relationship><Relationship Id="rId8930" Target="javascript:;" Type="http://schemas.openxmlformats.org/officeDocument/2006/relationships/hyperlink" TargetMode="External"></Relationship><Relationship Id="rId8931" Target="javascript:;" Type="http://schemas.openxmlformats.org/officeDocument/2006/relationships/hyperlink" TargetMode="External"></Relationship><Relationship Id="rId8932" Target="http://www.asken2u.com" Type="http://schemas.openxmlformats.org/officeDocument/2006/relationships/hyperlink" TargetMode="External"></Relationship><Relationship Id="rId8933" Target="mailto:aec@pine-corp.com" Type="http://schemas.openxmlformats.org/officeDocument/2006/relationships/hyperlink" TargetMode="External"></Relationship><Relationship Id="rId8934" Target="http://www.skmluggage.com" Type="http://schemas.openxmlformats.org/officeDocument/2006/relationships/hyperlink" TargetMode="External"></Relationship><Relationship Id="rId8935" Target="http://www.unig.co.th" Type="http://schemas.openxmlformats.org/officeDocument/2006/relationships/hyperlink" TargetMode="External"></Relationship><Relationship Id="rId8936" Target="http://www.springboardcorp.com" Type="http://schemas.openxmlformats.org/officeDocument/2006/relationships/hyperlink" TargetMode="External"></Relationship><Relationship Id="rId8937" Target="javascript:;" Type="http://schemas.openxmlformats.org/officeDocument/2006/relationships/hyperlink" TargetMode="External"></Relationship><Relationship Id="rId8938" Target="http://www.chuenhing.net" Type="http://schemas.openxmlformats.org/officeDocument/2006/relationships/hyperlink" TargetMode="External"></Relationship><Relationship Id="rId8939" Target="javascript:;" Type="http://schemas.openxmlformats.org/officeDocument/2006/relationships/hyperlink" TargetMode="External"></Relationship><Relationship Id="rId8940" Target="javascript:;" Type="http://schemas.openxmlformats.org/officeDocument/2006/relationships/hyperlink" TargetMode="External"></Relationship><Relationship Id="rId8941" Target="javascript:;" Type="http://schemas.openxmlformats.org/officeDocument/2006/relationships/hyperlink" TargetMode="External"></Relationship><Relationship Id="rId8942" Target="javascript:;" Type="http://schemas.openxmlformats.org/officeDocument/2006/relationships/hyperlink" TargetMode="External"></Relationship><Relationship Id="rId8943" Target="javascript:;" Type="http://schemas.openxmlformats.org/officeDocument/2006/relationships/hyperlink" TargetMode="External"></Relationship><Relationship Id="rId8944" Target="javascript:;" Type="http://schemas.openxmlformats.org/officeDocument/2006/relationships/hyperlink" TargetMode="External"></Relationship><Relationship Id="rId8945" Target="mailto:abhay_k_gupta@yahoo.com" Type="http://schemas.openxmlformats.org/officeDocument/2006/relationships/hyperlink" TargetMode="External"></Relationship><Relationship Id="rId8946" Target="javascript:;" Type="http://schemas.openxmlformats.org/officeDocument/2006/relationships/hyperlink" TargetMode="External"></Relationship><Relationship Id="rId8947" Target="mailto:ivan@au-star.com" Type="http://schemas.openxmlformats.org/officeDocument/2006/relationships/hyperlink" TargetMode="External"></Relationship><Relationship Id="rId8948" Target="javascript:;" Type="http://schemas.openxmlformats.org/officeDocument/2006/relationships/hyperlink" TargetMode="External"></Relationship><Relationship Id="rId8949" Target="javascript:;" Type="http://schemas.openxmlformats.org/officeDocument/2006/relationships/hyperlink" TargetMode="External"></Relationship><Relationship Id="rId8950" Target="javascript:;" Type="http://schemas.openxmlformats.org/officeDocument/2006/relationships/hyperlink" TargetMode="External"></Relationship><Relationship Id="rId8951" Target="javascript:;" Type="http://schemas.openxmlformats.org/officeDocument/2006/relationships/hyperlink" TargetMode="External"></Relationship><Relationship Id="rId8952" Target="javascript:;" Type="http://schemas.openxmlformats.org/officeDocument/2006/relationships/hyperlink" TargetMode="External"></Relationship><Relationship Id="rId8953" Target="javascript:;" Type="http://schemas.openxmlformats.org/officeDocument/2006/relationships/hyperlink" TargetMode="External"></Relationship><Relationship Id="rId8954" Target="mailto:most123@msn.com" Type="http://schemas.openxmlformats.org/officeDocument/2006/relationships/hyperlink" TargetMode="External"></Relationship><Relationship Id="rId8955" Target="javascript:;" Type="http://schemas.openxmlformats.org/officeDocument/2006/relationships/hyperlink" TargetMode="External"></Relationship><Relationship Id="rId8956" Target="mailto:alshamat@net.sy" Type="http://schemas.openxmlformats.org/officeDocument/2006/relationships/hyperlink" TargetMode="External"></Relationship><Relationship Id="rId8957" Target="javascript:;" Type="http://schemas.openxmlformats.org/officeDocument/2006/relationships/hyperlink" TargetMode="External"></Relationship><Relationship Id="rId8958" Target="mailto:mamayr@tin.it" Type="http://schemas.openxmlformats.org/officeDocument/2006/relationships/hyperlink" TargetMode="External"></Relationship><Relationship Id="rId8959" Target="javascript:;" Type="http://schemas.openxmlformats.org/officeDocument/2006/relationships/hyperlink" TargetMode="External"></Relationship><Relationship Id="rId8960" Target="mailto:marketing@mhz.de" Type="http://schemas.openxmlformats.org/officeDocument/2006/relationships/hyperlink" TargetMode="External"></Relationship><Relationship Id="rId8961" Target="mailto:dsteinmaier@newcenturyeye.de" Type="http://schemas.openxmlformats.org/officeDocument/2006/relationships/hyperlink" TargetMode="External"></Relationship><Relationship Id="rId8962" Target="javascript:;" Type="http://schemas.openxmlformats.org/officeDocument/2006/relationships/hyperlink" TargetMode="External"></Relationship><Relationship Id="rId8963" Target="mailto:vn@industri.dk" Type="http://schemas.openxmlformats.org/officeDocument/2006/relationships/hyperlink" TargetMode="External"></Relationship><Relationship Id="rId8964" Target="mailto:mal_pak@yahoo.com" Type="http://schemas.openxmlformats.org/officeDocument/2006/relationships/hyperlink" TargetMode="External"></Relationship><Relationship Id="rId8965" Target="javascript:;" Type="http://schemas.openxmlformats.org/officeDocument/2006/relationships/hyperlink" TargetMode="External"></Relationship><Relationship Id="rId8966" Target="javascript:;" Type="http://schemas.openxmlformats.org/officeDocument/2006/relationships/hyperlink" TargetMode="External"></Relationship><Relationship Id="rId8967" Target="mailto:parris@acci.gr" Type="http://schemas.openxmlformats.org/officeDocument/2006/relationships/hyperlink" TargetMode="External"></Relationship><Relationship Id="rId8968" Target="javascript:;" Type="http://schemas.openxmlformats.org/officeDocument/2006/relationships/hyperlink" TargetMode="External"></Relationship><Relationship Id="rId8969" Target="javascript:;" Type="http://schemas.openxmlformats.org/officeDocument/2006/relationships/hyperlink" TargetMode="External"></Relationship><Relationship Id="rId8970" Target="javascript:;" Type="http://schemas.openxmlformats.org/officeDocument/2006/relationships/hyperlink" TargetMode="External"></Relationship><Relationship Id="rId8971" Target="mailto:biuro@kuchinox.pl" Type="http://schemas.openxmlformats.org/officeDocument/2006/relationships/hyperlink" TargetMode="External"></Relationship><Relationship Id="rId8972" Target="http://www.emsa.com" Type="http://schemas.openxmlformats.org/officeDocument/2006/relationships/hyperlink" TargetMode="External"></Relationship><Relationship Id="rId8973" Target="javascript:;" Type="http://schemas.openxmlformats.org/officeDocument/2006/relationships/hyperlink" TargetMode="External"></Relationship><Relationship Id="rId8974" Target="http://www.e8fm.com" Type="http://schemas.openxmlformats.org/officeDocument/2006/relationships/hyperlink" TargetMode="External"></Relationship><Relationship Id="rId8975" Target="javascript:;" Type="http://schemas.openxmlformats.org/officeDocument/2006/relationships/hyperlink" TargetMode="External"></Relationship><Relationship Id="rId8976" Target="javascript:;" Type="http://schemas.openxmlformats.org/officeDocument/2006/relationships/hyperlink" TargetMode="External"></Relationship><Relationship Id="rId8977" Target="javascript:;" Type="http://schemas.openxmlformats.org/officeDocument/2006/relationships/hyperlink" TargetMode="External"></Relationship><Relationship Id="rId8978" Target="mailto:j1016y@yahoo.co" Type="http://schemas.openxmlformats.org/officeDocument/2006/relationships/hyperlink" TargetMode="External"></Relationship><Relationship Id="rId8979" Target="mailto:sampath_walpola@yahoo.co.uk" Type="http://schemas.openxmlformats.org/officeDocument/2006/relationships/hyperlink" TargetMode="External"></Relationship><Relationship Id="rId8980" Target="mailto:quartexx@quartexx.com" Type="http://schemas.openxmlformats.org/officeDocument/2006/relationships/hyperlink" TargetMode="External"></Relationship><Relationship Id="rId8981" Target="javascript:;" Type="http://schemas.openxmlformats.org/officeDocument/2006/relationships/hyperlink" TargetMode="External"></Relationship><Relationship Id="rId8982" Target="mailto:ablinds@telpacific.com.au" Type="http://schemas.openxmlformats.org/officeDocument/2006/relationships/hyperlink" TargetMode="External"></Relationship><Relationship Id="rId8983" Target="mailto:premium@premiuminc.com" Type="http://schemas.openxmlformats.org/officeDocument/2006/relationships/hyperlink" TargetMode="External"></Relationship><Relationship Id="rId8984" Target="mailto:dorastan@netscape.net" Type="http://schemas.openxmlformats.org/officeDocument/2006/relationships/hyperlink" TargetMode="External"></Relationship><Relationship Id="rId8985" Target="javascript:;" Type="http://schemas.openxmlformats.org/officeDocument/2006/relationships/hyperlink" TargetMode="External"></Relationship><Relationship Id="rId8986" Target="javascript:;" Type="http://schemas.openxmlformats.org/officeDocument/2006/relationships/hyperlink" TargetMode="External"></Relationship><Relationship Id="rId8987" Target="mailto:antonio.buraschi@virgilio.it" Type="http://schemas.openxmlformats.org/officeDocument/2006/relationships/hyperlink" TargetMode="External"></Relationship><Relationship Id="rId8988" Target="javascript:;" Type="http://schemas.openxmlformats.org/officeDocument/2006/relationships/hyperlink" TargetMode="External"></Relationship><Relationship Id="rId8989" Target="mailto:alizahid@lhr.comsats.net.pk" Type="http://schemas.openxmlformats.org/officeDocument/2006/relationships/hyperlink" TargetMode="External"></Relationship><Relationship Id="rId8990" Target="mailto:acastan@yubc.net" Type="http://schemas.openxmlformats.org/officeDocument/2006/relationships/hyperlink" TargetMode="External"></Relationship><Relationship Id="rId8991" Target="javascript:;" Type="http://schemas.openxmlformats.org/officeDocument/2006/relationships/hyperlink" TargetMode="External"></Relationship><Relationship Id="rId8992" Target="javascript:;" Type="http://schemas.openxmlformats.org/officeDocument/2006/relationships/hyperlink" TargetMode="External"></Relationship><Relationship Id="rId8993" Target="mailto:cshelpdesk@sony.com.hk" Type="http://schemas.openxmlformats.org/officeDocument/2006/relationships/hyperlink" TargetMode="External"></Relationship><Relationship Id="rId8994" Target="http://www.netpci.com" Type="http://schemas.openxmlformats.org/officeDocument/2006/relationships/hyperlink" TargetMode="External"></Relationship><Relationship Id="rId8995" Target="http://www.laprudential.com" Type="http://schemas.openxmlformats.org/officeDocument/2006/relationships/hyperlink" TargetMode="External"></Relationship><Relationship Id="rId8996" Target="http://www.keul-badkissingen.de" Type="http://schemas.openxmlformats.org/officeDocument/2006/relationships/hyperlink" TargetMode="External"></Relationship><Relationship Id="rId8997" Target="mailto:hudsond@carreterozl.com" Type="http://schemas.openxmlformats.org/officeDocument/2006/relationships/hyperlink" TargetMode="External"></Relationship><Relationship Id="rId8998" Target="javascript:;" Type="http://schemas.openxmlformats.org/officeDocument/2006/relationships/hyperlink" TargetMode="External"></Relationship><Relationship Id="rId8999" Target="javascript:;" Type="http://schemas.openxmlformats.org/officeDocument/2006/relationships/hyperlink" TargetMode="External"></Relationship><Relationship Id="rId9000" Target="http://www.eiglobal.com" Type="http://schemas.openxmlformats.org/officeDocument/2006/relationships/hyperlink" TargetMode="External"></Relationship><Relationship Id="rId9001" Target="javascript:;" Type="http://schemas.openxmlformats.org/officeDocument/2006/relationships/hyperlink" TargetMode="External"></Relationship><Relationship Id="rId9002" Target="javascript:;" Type="http://schemas.openxmlformats.org/officeDocument/2006/relationships/hyperlink" TargetMode="External"></Relationship><Relationship Id="rId9003" Target="mailto:amarin1@asianet.co" Type="http://schemas.openxmlformats.org/officeDocument/2006/relationships/hyperlink" TargetMode="External"></Relationship><Relationship Id="rId9004" Target="mailto:binzaid@hotmail.com" Type="http://schemas.openxmlformats.org/officeDocument/2006/relationships/hyperlink" TargetMode="External"></Relationship><Relationship Id="rId9005" Target="javascript:;" Type="http://schemas.openxmlformats.org/officeDocument/2006/relationships/hyperlink" TargetMode="External"></Relationship><Relationship Id="rId9006" Target="javascript:;" Type="http://schemas.openxmlformats.org/officeDocument/2006/relationships/hyperlink" TargetMode="External"></Relationship><Relationship Id="rId9007" Target="mailto:firmapost@kitek.no" Type="http://schemas.openxmlformats.org/officeDocument/2006/relationships/hyperlink" TargetMode="External"></Relationship><Relationship Id="rId9008" Target="mailto:info@bgclean.com" Type="http://schemas.openxmlformats.org/officeDocument/2006/relationships/hyperlink" TargetMode="External"></Relationship><Relationship Id="rId9009" Target="mailto:p.theiss@g-h-g.de" Type="http://schemas.openxmlformats.org/officeDocument/2006/relationships/hyperlink" TargetMode="External"></Relationship><Relationship Id="rId9010" Target="mailto:firmapost@smlys.no" Type="http://schemas.openxmlformats.org/officeDocument/2006/relationships/hyperlink" TargetMode="External"></Relationship><Relationship Id="rId9011" Target="http://www.brandsint.com" Type="http://schemas.openxmlformats.org/officeDocument/2006/relationships/hyperlink" TargetMode="External"></Relationship><Relationship Id="rId9012" Target="mailto:wale_2003@presidency.com" Type="http://schemas.openxmlformats.org/officeDocument/2006/relationships/hyperlink" TargetMode="External"></Relationship><Relationship Id="rId9013" Target="mailto:boghdadi_61@hotmail.com" Type="http://schemas.openxmlformats.org/officeDocument/2006/relationships/hyperlink" TargetMode="External"></Relationship><Relationship Id="rId9014" Target="http://www.globalmarket.com" Type="http://schemas.openxmlformats.org/officeDocument/2006/relationships/hyperlink" TargetMode="External"></Relationship><Relationship Id="rId9015" Target="javascript:;" Type="http://schemas.openxmlformats.org/officeDocument/2006/relationships/hyperlink" TargetMode="External"></Relationship><Relationship Id="rId9016" Target="javascript:;" Type="http://schemas.openxmlformats.org/officeDocument/2006/relationships/hyperlink" TargetMode="External"></Relationship><Relationship Id="rId9017" Target="http://www.galleymatrix.co.uk" Type="http://schemas.openxmlformats.org/officeDocument/2006/relationships/hyperlink" TargetMode="External"></Relationship><Relationship Id="rId9018" Target="mailto:buch@buchtryk.dk" Type="http://schemas.openxmlformats.org/officeDocument/2006/relationships/hyperlink" TargetMode="External"></Relationship><Relationship Id="rId9019" Target="mailto:ray@lifetime.com.au" Type="http://schemas.openxmlformats.org/officeDocument/2006/relationships/hyperlink" TargetMode="External"></Relationship><Relationship Id="rId9020" Target="http://www.teampowersolutions.com" Type="http://schemas.openxmlformats.org/officeDocument/2006/relationships/hyperlink" TargetMode="External"></Relationship><Relationship Id="rId9021" Target="javascript:;" Type="http://schemas.openxmlformats.org/officeDocument/2006/relationships/hyperlink" TargetMode="External"></Relationship><Relationship Id="rId9022" Target="http://www.americaairtrade.net" Type="http://schemas.openxmlformats.org/officeDocument/2006/relationships/hyperlink" TargetMode="External"></Relationship><Relationship Id="rId9023" Target="http://www.schadebo.nl" Type="http://schemas.openxmlformats.org/officeDocument/2006/relationships/hyperlink" TargetMode="External"></Relationship><Relationship Id="rId9024" Target="mailto:csg@parknshop.com" Type="http://schemas.openxmlformats.org/officeDocument/2006/relationships/hyperlink" TargetMode="External"></Relationship><Relationship Id="rId9025" Target="mailto:stuart@anthonytrading.co.nz" Type="http://schemas.openxmlformats.org/officeDocument/2006/relationships/hyperlink" TargetMode="External"></Relationship><Relationship Id="rId9026" Target="javascript:;" Type="http://schemas.openxmlformats.org/officeDocument/2006/relationships/hyperlink" TargetMode="External"></Relationship><Relationship Id="rId9027" Target="http://www.albahar.co.ae" Type="http://schemas.openxmlformats.org/officeDocument/2006/relationships/hyperlink" TargetMode="External"></Relationship><Relationship Id="rId9028" Target="http://www.miele.be" Type="http://schemas.openxmlformats.org/officeDocument/2006/relationships/hyperlink" TargetMode="External"></Relationship><Relationship Id="rId9029" Target="javascript:;" Type="http://schemas.openxmlformats.org/officeDocument/2006/relationships/hyperlink" TargetMode="External"></Relationship><Relationship Id="rId9030" Target="mailto:ackec1@seagreen.ocn.ne.jp" Type="http://schemas.openxmlformats.org/officeDocument/2006/relationships/hyperlink" TargetMode="External"></Relationship><Relationship Id="rId9031" Target="mailto:inter.pro@msa.hinet.net" Type="http://schemas.openxmlformats.org/officeDocument/2006/relationships/hyperlink" TargetMode="External"></Relationship><Relationship Id="rId9032" Target="http://www.anwerhardware.com" Type="http://schemas.openxmlformats.org/officeDocument/2006/relationships/hyperlink" TargetMode="External"></Relationship><Relationship Id="rId9033" Target="mailto:thehwa7@kornet.net" Type="http://schemas.openxmlformats.org/officeDocument/2006/relationships/hyperlink" TargetMode="External"></Relationship><Relationship Id="rId9034" Target="http://www.conik.com.au" Type="http://schemas.openxmlformats.org/officeDocument/2006/relationships/hyperlink" TargetMode="External"></Relationship><Relationship Id="rId9035" Target="javascript:;" Type="http://schemas.openxmlformats.org/officeDocument/2006/relationships/hyperlink" TargetMode="External"></Relationship><Relationship Id="rId9036" Target="http://www.it.dk" Type="http://schemas.openxmlformats.org/officeDocument/2006/relationships/hyperlink" TargetMode="External"></Relationship><Relationship Id="rId9037" Target="javascript:;" Type="http://schemas.openxmlformats.org/officeDocument/2006/relationships/hyperlink" TargetMode="External"></Relationship><Relationship Id="rId9038" Target="mailto:info@sleutelbal.nl" Type="http://schemas.openxmlformats.org/officeDocument/2006/relationships/hyperlink" TargetMode="External"></Relationship><Relationship Id="rId9039" Target="javascript:;" Type="http://schemas.openxmlformats.org/officeDocument/2006/relationships/hyperlink" TargetMode="External"></Relationship><Relationship Id="rId9040" Target="mailto:enquiries@roberts-metpack.co.uk" Type="http://schemas.openxmlformats.org/officeDocument/2006/relationships/hyperlink" TargetMode="External"></Relationship><Relationship Id="rId9041" Target="mailto:a.a.c.t.@glo.be" Type="http://schemas.openxmlformats.org/officeDocument/2006/relationships/hyperlink" TargetMode="External"></Relationship><Relationship Id="rId9042" Target="http://www.amefa.de" Type="http://schemas.openxmlformats.org/officeDocument/2006/relationships/hyperlink" TargetMode="External"></Relationship><Relationship Id="rId9043" Target="javascript:;" Type="http://schemas.openxmlformats.org/officeDocument/2006/relationships/hyperlink" TargetMode="External"></Relationship><Relationship Id="rId9044" Target="mailto:hhpost@hhengros.no" Type="http://schemas.openxmlformats.org/officeDocument/2006/relationships/hyperlink" TargetMode="External"></Relationship><Relationship Id="rId9045" Target="javascript:;" Type="http://schemas.openxmlformats.org/officeDocument/2006/relationships/hyperlink" TargetMode="External"></Relationship><Relationship Id="rId9046" Target="javascript:;" Type="http://schemas.openxmlformats.org/officeDocument/2006/relationships/hyperlink" TargetMode="External"></Relationship><Relationship Id="rId9047" Target="javascript:;" Type="http://schemas.openxmlformats.org/officeDocument/2006/relationships/hyperlink" TargetMode="External"></Relationship><Relationship Id="rId9048" Target="http://www.paritex.fr" Type="http://schemas.openxmlformats.org/officeDocument/2006/relationships/hyperlink" TargetMode="External"></Relationship><Relationship Id="rId9049" Target="mailto:a.leyzerovich@alancargo.co.ru" Type="http://schemas.openxmlformats.org/officeDocument/2006/relationships/hyperlink" TargetMode="External"></Relationship><Relationship Id="rId9050" Target="http://www.classicimports.com.br" Type="http://schemas.openxmlformats.org/officeDocument/2006/relationships/hyperlink" TargetMode="External"></Relationship><Relationship Id="rId9051" Target="javascript:;" Type="http://schemas.openxmlformats.org/officeDocument/2006/relationships/hyperlink" TargetMode="External"></Relationship><Relationship Id="rId9052" Target="mailto:kjeldgaard@k-kjeldgaard.dk" Type="http://schemas.openxmlformats.org/officeDocument/2006/relationships/hyperlink" TargetMode="External"></Relationship><Relationship Id="rId9053" Target="http://www.hktechnical.com" Type="http://schemas.openxmlformats.org/officeDocument/2006/relationships/hyperlink" TargetMode="External"></Relationship><Relationship Id="rId9054" Target="javascript:;" Type="http://schemas.openxmlformats.org/officeDocument/2006/relationships/hyperlink" TargetMode="External"></Relationship><Relationship Id="rId9055" Target="mailto:kjethwani@vsnl.com" Type="http://schemas.openxmlformats.org/officeDocument/2006/relationships/hyperlink" TargetMode="External"></Relationship><Relationship Id="rId9056" Target="javascript:;" Type="http://schemas.openxmlformats.org/officeDocument/2006/relationships/hyperlink" TargetMode="External"></Relationship><Relationship Id="rId9057" Target="http://www.madone.co.jp" Type="http://schemas.openxmlformats.org/officeDocument/2006/relationships/hyperlink" TargetMode="External"></Relationship><Relationship Id="rId9058" Target="javascript:;" Type="http://schemas.openxmlformats.org/officeDocument/2006/relationships/hyperlink" TargetMode="External"></Relationship><Relationship Id="rId9059" Target="javascript:;" Type="http://schemas.openxmlformats.org/officeDocument/2006/relationships/hyperlink" TargetMode="External"></Relationship><Relationship Id="rId9060" Target="http://www.hasson.net" Type="http://schemas.openxmlformats.org/officeDocument/2006/relationships/hyperlink" TargetMode="External"></Relationship><Relationship Id="rId9061" Target="javascript:;" Type="http://schemas.openxmlformats.org/officeDocument/2006/relationships/hyperlink" TargetMode="External"></Relationship><Relationship Id="rId9062" Target="javascript:;" Type="http://schemas.openxmlformats.org/officeDocument/2006/relationships/hyperlink" TargetMode="External"></Relationship><Relationship Id="rId9063" Target="javascript:;" Type="http://schemas.openxmlformats.org/officeDocument/2006/relationships/hyperlink" TargetMode="External"></Relationship><Relationship Id="rId9064" Target="javascript:;" Type="http://schemas.openxmlformats.org/officeDocument/2006/relationships/hyperlink" TargetMode="External"></Relationship><Relationship Id="rId9065" Target="mailto:chronis1@hol.gr" Type="http://schemas.openxmlformats.org/officeDocument/2006/relationships/hyperlink" TargetMode="External"></Relationship><Relationship Id="rId9066" Target="http://www.welcome.to" Type="http://schemas.openxmlformats.org/officeDocument/2006/relationships/hyperlink" TargetMode="External"></Relationship><Relationship Id="rId9067" Target="javascript:;" Type="http://schemas.openxmlformats.org/officeDocument/2006/relationships/hyperlink" TargetMode="External"></Relationship><Relationship Id="rId9068" Target="mailto:btcl@accordbd.com" Type="http://schemas.openxmlformats.org/officeDocument/2006/relationships/hyperlink" TargetMode="External"></Relationship><Relationship Id="rId9069" Target="mailto:dave@gtlnetworks.com" Type="http://schemas.openxmlformats.org/officeDocument/2006/relationships/hyperlink" TargetMode="External"></Relationship><Relationship Id="rId9070" Target="http://www.brilliantstandard.com" Type="http://schemas.openxmlformats.org/officeDocument/2006/relationships/hyperlink" TargetMode="External"></Relationship><Relationship Id="rId9071" Target="javascript:;" Type="http://schemas.openxmlformats.org/officeDocument/2006/relationships/hyperlink" TargetMode="External"></Relationship><Relationship Id="rId9072" Target="mailto:david@wilong.com" Type="http://schemas.openxmlformats.org/officeDocument/2006/relationships/hyperlink" TargetMode="External"></Relationship><Relationship Id="rId9073" Target="javascript:;" Type="http://schemas.openxmlformats.org/officeDocument/2006/relationships/hyperlink" TargetMode="External"></Relationship><Relationship Id="rId9074" Target="http://www.arplex.com" Type="http://schemas.openxmlformats.org/officeDocument/2006/relationships/hyperlink" TargetMode="External"></Relationship><Relationship Id="rId9075" Target="http://www.tagltd.com" Type="http://schemas.openxmlformats.org/officeDocument/2006/relationships/hyperlink" TargetMode="External"></Relationship><Relationship Id="rId9076" Target="mailto:ladybird@vsnl.net" Type="http://schemas.openxmlformats.org/officeDocument/2006/relationships/hyperlink" TargetMode="External"></Relationship><Relationship Id="rId9077" Target="http://www.kel-air-vacances.com" Type="http://schemas.openxmlformats.org/officeDocument/2006/relationships/hyperlink" TargetMode="External"></Relationship><Relationship Id="rId9078" Target="javascript:;" Type="http://schemas.openxmlformats.org/officeDocument/2006/relationships/hyperlink" TargetMode="External"></Relationship><Relationship Id="rId9079" Target="javascript:;" Type="http://schemas.openxmlformats.org/officeDocument/2006/relationships/hyperlink" TargetMode="External"></Relationship><Relationship Id="rId9080" Target="mailto:aijazsm@hotmail.com" Type="http://schemas.openxmlformats.org/officeDocument/2006/relationships/hyperlink" TargetMode="External"></Relationship><Relationship Id="rId9081" Target="javascript:;" Type="http://schemas.openxmlformats.org/officeDocument/2006/relationships/hyperlink" TargetMode="External"></Relationship><Relationship Id="rId9082" Target="javascript:;" Type="http://schemas.openxmlformats.org/officeDocument/2006/relationships/hyperlink" TargetMode="External"></Relationship><Relationship Id="rId9083" Target="javascript:;" Type="http://schemas.openxmlformats.org/officeDocument/2006/relationships/hyperlink" TargetMode="External"></Relationship><Relationship Id="rId9084" Target="http://www.amway.it" Type="http://schemas.openxmlformats.org/officeDocument/2006/relationships/hyperlink" TargetMode="External"></Relationship><Relationship Id="rId9085" Target="javascript:;" Type="http://schemas.openxmlformats.org/officeDocument/2006/relationships/hyperlink" TargetMode="External"></Relationship><Relationship Id="rId9086" Target="javascript:;" Type="http://schemas.openxmlformats.org/officeDocument/2006/relationships/hyperlink" TargetMode="External"></Relationship><Relationship Id="rId9087" Target="http://www.autonumis.co.uk" Type="http://schemas.openxmlformats.org/officeDocument/2006/relationships/hyperlink" TargetMode="External"></Relationship><Relationship Id="rId9088" Target="javascript:;" Type="http://schemas.openxmlformats.org/officeDocument/2006/relationships/hyperlink" TargetMode="External"></Relationship><Relationship Id="rId9089" Target="javascript:;" Type="http://schemas.openxmlformats.org/officeDocument/2006/relationships/hyperlink" TargetMode="External"></Relationship><Relationship Id="rId9090" Target="http://www.dikado-interieur.com" Type="http://schemas.openxmlformats.org/officeDocument/2006/relationships/hyperlink" TargetMode="External"></Relationship><Relationship Id="rId9091" Target="http://www.menageselection.com" Type="http://schemas.openxmlformats.org/officeDocument/2006/relationships/hyperlink" TargetMode="External"></Relationship><Relationship Id="rId9092" Target="javascript:;" Type="http://schemas.openxmlformats.org/officeDocument/2006/relationships/hyperlink" TargetMode="External"></Relationship><Relationship Id="rId9093" Target="javascript:;" Type="http://schemas.openxmlformats.org/officeDocument/2006/relationships/hyperlink" TargetMode="External"></Relationship><Relationship Id="rId9094" Target="javascript:;" Type="http://schemas.openxmlformats.org/officeDocument/2006/relationships/hyperlink" TargetMode="External"></Relationship><Relationship Id="rId9095" Target="javascript:;" Type="http://schemas.openxmlformats.org/officeDocument/2006/relationships/hyperlink" TargetMode="External"></Relationship><Relationship Id="rId9096" Target="mailto:sksi@igrelgon.com" Type="http://schemas.openxmlformats.org/officeDocument/2006/relationships/hyperlink" TargetMode="External"></Relationship><Relationship Id="rId9097" Target="mailto:info@sabita.it" Type="http://schemas.openxmlformats.org/officeDocument/2006/relationships/hyperlink" TargetMode="External"></Relationship><Relationship Id="rId9098" Target="mailto:suli.huang@freenet.de" Type="http://schemas.openxmlformats.org/officeDocument/2006/relationships/hyperlink" TargetMode="External"></Relationship><Relationship Id="rId9099" Target="http://www.scantrade.ca" Type="http://schemas.openxmlformats.org/officeDocument/2006/relationships/hyperlink" TargetMode="External"></Relationship><Relationship Id="rId9100" Target="mailto:info@hometech-industries.com.hk" Type="http://schemas.openxmlformats.org/officeDocument/2006/relationships/hyperlink" TargetMode="External"></Relationship><Relationship Id="rId9101" Target="mailto:geoengg@hotmail.com" Type="http://schemas.openxmlformats.org/officeDocument/2006/relationships/hyperlink" TargetMode="External"></Relationship><Relationship Id="rId9102" Target="javascript:;" Type="http://schemas.openxmlformats.org/officeDocument/2006/relationships/hyperlink" TargetMode="External"></Relationship><Relationship Id="rId9103" Target="http://www.monz-trier.de" Type="http://schemas.openxmlformats.org/officeDocument/2006/relationships/hyperlink" TargetMode="External"></Relationship><Relationship Id="rId9104" Target="mailto:alex_saft@hotmail.com" Type="http://schemas.openxmlformats.org/officeDocument/2006/relationships/hyperlink" TargetMode="External"></Relationship><Relationship Id="rId9105" Target="javascript:;" Type="http://schemas.openxmlformats.org/officeDocument/2006/relationships/hyperlink" TargetMode="External"></Relationship><Relationship Id="rId9106" Target="mailto:saboure@kolumbus.fi" Type="http://schemas.openxmlformats.org/officeDocument/2006/relationships/hyperlink" TargetMode="External"></Relationship><Relationship Id="rId9107" Target="javascript:;" Type="http://schemas.openxmlformats.org/officeDocument/2006/relationships/hyperlink" TargetMode="External"></Relationship><Relationship Id="rId9108" Target="http://www.eastman-intl.com" Type="http://schemas.openxmlformats.org/officeDocument/2006/relationships/hyperlink" TargetMode="External"></Relationship><Relationship Id="rId9109" Target="javascript:;" Type="http://schemas.openxmlformats.org/officeDocument/2006/relationships/hyperlink" TargetMode="External"></Relationship><Relationship Id="rId9110" Target="mailto:houtrade@aol.com" Type="http://schemas.openxmlformats.org/officeDocument/2006/relationships/hyperlink" TargetMode="External"></Relationship><Relationship Id="rId9111" Target="javascript:;" Type="http://schemas.openxmlformats.org/officeDocument/2006/relationships/hyperlink" TargetMode="External"></Relationship><Relationship Id="rId9112" Target="mailto:johs.olsen@norengros.com" Type="http://schemas.openxmlformats.org/officeDocument/2006/relationships/hyperlink" TargetMode="External"></Relationship><Relationship Id="rId9113" Target="javascript:;" Type="http://schemas.openxmlformats.org/officeDocument/2006/relationships/hyperlink" TargetMode="External"></Relationship><Relationship Id="rId9114" Target="http://www.giantino.com" Type="http://schemas.openxmlformats.org/officeDocument/2006/relationships/hyperlink" TargetMode="External"></Relationship><Relationship Id="rId9115" Target="javascript:;" Type="http://schemas.openxmlformats.org/officeDocument/2006/relationships/hyperlink" TargetMode="External"></Relationship><Relationship Id="rId9116" Target="http://www.soulet.com" Type="http://schemas.openxmlformats.org/officeDocument/2006/relationships/hyperlink" TargetMode="External"></Relationship><Relationship Id="rId9117" Target="http://www.acemart.com" Type="http://schemas.openxmlformats.org/officeDocument/2006/relationships/hyperlink" TargetMode="External"></Relationship><Relationship Id="rId9118" Target="javascript:;" Type="http://schemas.openxmlformats.org/officeDocument/2006/relationships/hyperlink" TargetMode="External"></Relationship><Relationship Id="rId9119" Target="http://www.flunch.fr" Type="http://schemas.openxmlformats.org/officeDocument/2006/relationships/hyperlink" TargetMode="External"></Relationship><Relationship Id="rId9120" Target="javascript:;" Type="http://schemas.openxmlformats.org/officeDocument/2006/relationships/hyperlink" TargetMode="External"></Relationship><Relationship Id="rId9121" Target="mailto:scatenayork@aol.com" Type="http://schemas.openxmlformats.org/officeDocument/2006/relationships/hyperlink" TargetMode="External"></Relationship><Relationship Id="rId9122" Target="mailto:smg@net.sy" Type="http://schemas.openxmlformats.org/officeDocument/2006/relationships/hyperlink" TargetMode="External"></Relationship><Relationship Id="rId9123" Target="javascript:;" Type="http://schemas.openxmlformats.org/officeDocument/2006/relationships/hyperlink" TargetMode="External"></Relationship><Relationship Id="rId9124" Target="javascript:;" Type="http://schemas.openxmlformats.org/officeDocument/2006/relationships/hyperlink" TargetMode="External"></Relationship><Relationship Id="rId9125" Target="mailto:dyp@ceibo.entelnet.bo" Type="http://schemas.openxmlformats.org/officeDocument/2006/relationships/hyperlink" TargetMode="External"></Relationship><Relationship Id="rId9126" Target="mailto:greendragon168@hotmail.com" Type="http://schemas.openxmlformats.org/officeDocument/2006/relationships/hyperlink" TargetMode="External"></Relationship><Relationship Id="rId9127" Target="javascript:;" Type="http://schemas.openxmlformats.org/officeDocument/2006/relationships/hyperlink" TargetMode="External"></Relationship><Relationship Id="rId9128" Target="mailto:hamidbut@brain.net" Type="http://schemas.openxmlformats.org/officeDocument/2006/relationships/hyperlink" TargetMode="External"></Relationship><Relationship Id="rId9129" Target="mailto:info@cascohome.com" Type="http://schemas.openxmlformats.org/officeDocument/2006/relationships/hyperlink" TargetMode="External"></Relationship><Relationship Id="rId9130" Target="javascript:;" Type="http://schemas.openxmlformats.org/officeDocument/2006/relationships/hyperlink" TargetMode="External"></Relationship><Relationship Id="rId9131" Target="javascript:;" Type="http://schemas.openxmlformats.org/officeDocument/2006/relationships/hyperlink" TargetMode="External"></Relationship><Relationship Id="rId9132" Target="mailto:we@netvigator.com" Type="http://schemas.openxmlformats.org/officeDocument/2006/relationships/hyperlink" TargetMode="External"></Relationship><Relationship Id="rId9133" Target="mailto:ken_quebec@hotmail.com" Type="http://schemas.openxmlformats.org/officeDocument/2006/relationships/hyperlink" TargetMode="External"></Relationship><Relationship Id="rId9134" Target="javascript:;" Type="http://schemas.openxmlformats.org/officeDocument/2006/relationships/hyperlink" TargetMode="External"></Relationship><Relationship Id="rId9135" Target="mailto:azadinte@asiansources.com" Type="http://schemas.openxmlformats.org/officeDocument/2006/relationships/hyperlink" TargetMode="External"></Relationship><Relationship Id="rId9136" Target="javascript:;" Type="http://schemas.openxmlformats.org/officeDocument/2006/relationships/hyperlink" TargetMode="External"></Relationship><Relationship Id="rId9137" Target="http://www.laporcellanabianca.it" Type="http://schemas.openxmlformats.org/officeDocument/2006/relationships/hyperlink" TargetMode="External"></Relationship><Relationship Id="rId9138" Target="http://www.emsa.com" Type="http://schemas.openxmlformats.org/officeDocument/2006/relationships/hyperlink" TargetMode="External"></Relationship><Relationship Id="rId9139" Target="http://www.ebertoysab.se" Type="http://schemas.openxmlformats.org/officeDocument/2006/relationships/hyperlink" TargetMode="External"></Relationship><Relationship Id="rId9140" Target="mailto:vhigh@overtons.com" Type="http://schemas.openxmlformats.org/officeDocument/2006/relationships/hyperlink" TargetMode="External"></Relationship><Relationship Id="rId9141" Target="http://www.supermediastore.com" Type="http://schemas.openxmlformats.org/officeDocument/2006/relationships/hyperlink" TargetMode="External"></Relationship><Relationship Id="rId9142" Target="javascript:;" Type="http://schemas.openxmlformats.org/officeDocument/2006/relationships/hyperlink" TargetMode="External"></Relationship><Relationship Id="rId9143" Target="javascript:;" Type="http://schemas.openxmlformats.org/officeDocument/2006/relationships/hyperlink" TargetMode="External"></Relationship><Relationship Id="rId9144" Target="javascript:;" Type="http://schemas.openxmlformats.org/officeDocument/2006/relationships/hyperlink" TargetMode="External"></Relationship><Relationship Id="rId9145" Target="mailto:vhigh@overtons.com" Type="http://schemas.openxmlformats.org/officeDocument/2006/relationships/hyperlink" TargetMode="External"></Relationship><Relationship Id="rId9146" Target="javascript:;" Type="http://schemas.openxmlformats.org/officeDocument/2006/relationships/hyperlink" TargetMode="External"></Relationship><Relationship Id="rId9147" Target="http://www.laprudential.com" Type="http://schemas.openxmlformats.org/officeDocument/2006/relationships/hyperlink" TargetMode="External"></Relationship><Relationship Id="rId9148" Target="http://www.klann.de" Type="http://schemas.openxmlformats.org/officeDocument/2006/relationships/hyperlink" TargetMode="External"></Relationship><Relationship Id="rId9149" Target="javascript:;" Type="http://schemas.openxmlformats.org/officeDocument/2006/relationships/hyperlink" TargetMode="External"></Relationship><Relationship Id="rId9150" Target="javascript:;" Type="http://schemas.openxmlformats.org/officeDocument/2006/relationships/hyperlink" TargetMode="External"></Relationship><Relationship Id="rId9151" Target="mailto:pantherchoi@hkbn.net" Type="http://schemas.openxmlformats.org/officeDocument/2006/relationships/hyperlink" TargetMode="External"></Relationship><Relationship Id="rId9152" Target="mailto:anamcorp@hanmir.com" Type="http://schemas.openxmlformats.org/officeDocument/2006/relationships/hyperlink" TargetMode="External"></Relationship><Relationship Id="rId9153" Target="mailto:bijusudhakaran@yahoo.com" Type="http://schemas.openxmlformats.org/officeDocument/2006/relationships/hyperlink" TargetMode="External"></Relationship><Relationship Id="rId9154" Target="mailto:bonstar@muc.bignobe.ne.jp" Type="http://schemas.openxmlformats.org/officeDocument/2006/relationships/hyperlink" TargetMode="External"></Relationship><Relationship Id="rId9155" Target="mailto:ammar@dataxprs.com.eg" Type="http://schemas.openxmlformats.org/officeDocument/2006/relationships/hyperlink" TargetMode="External"></Relationship><Relationship Id="rId9156" Target="javascript:;" Type="http://schemas.openxmlformats.org/officeDocument/2006/relationships/hyperlink" TargetMode="External"></Relationship><Relationship Id="rId9157" Target="mailto:charlie@eurogeneral.ie" Type="http://schemas.openxmlformats.org/officeDocument/2006/relationships/hyperlink" TargetMode="External"></Relationship><Relationship Id="rId9158" Target="http://www.cscoms.com" Type="http://schemas.openxmlformats.org/officeDocument/2006/relationships/hyperlink" TargetMode="External"></Relationship><Relationship Id="rId9159" Target="http://www.knuerr.com" Type="http://schemas.openxmlformats.org/officeDocument/2006/relationships/hyperlink" TargetMode="External"></Relationship><Relationship Id="rId9160" Target="javascript:;" Type="http://schemas.openxmlformats.org/officeDocument/2006/relationships/hyperlink" TargetMode="External"></Relationship><Relationship Id="rId9161" Target="http://www.paradise.net.nz" Type="http://schemas.openxmlformats.org/officeDocument/2006/relationships/hyperlink" TargetMode="External"></Relationship><Relationship Id="rId9162" Target="mailto:atlaspetplas@rediffmail.com" Type="http://schemas.openxmlformats.org/officeDocument/2006/relationships/hyperlink" TargetMode="External"></Relationship><Relationship Id="rId9163" Target="mailto:hardware@cyber.net.pk" Type="http://schemas.openxmlformats.org/officeDocument/2006/relationships/hyperlink" TargetMode="External"></Relationship><Relationship Id="rId9164" Target="mailto:clifflau@clifflau.com.hk" Type="http://schemas.openxmlformats.org/officeDocument/2006/relationships/hyperlink" TargetMode="External"></Relationship><Relationship Id="rId9165" Target="mailto:beldts@skynet.be" Type="http://schemas.openxmlformats.org/officeDocument/2006/relationships/hyperlink" TargetMode="External"></Relationship><Relationship Id="rId9166" Target="javascript:;" Type="http://schemas.openxmlformats.org/officeDocument/2006/relationships/hyperlink" TargetMode="External"></Relationship><Relationship Id="rId9167" Target="mailto:szcasco@yahoo.com" Type="http://schemas.openxmlformats.org/officeDocument/2006/relationships/hyperlink" TargetMode="External"></Relationship><Relationship Id="rId9168" Target="mailto:ktco@hotmail.com" Type="http://schemas.openxmlformats.org/officeDocument/2006/relationships/hyperlink" TargetMode="External"></Relationship><Relationship Id="rId9169" Target="javascript:;" Type="http://schemas.openxmlformats.org/officeDocument/2006/relationships/hyperlink" TargetMode="External"></Relationship><Relationship Id="rId9170" Target="mailto:xiaoxiaopiao6@hotmail.com" Type="http://schemas.openxmlformats.org/officeDocument/2006/relationships/hyperlink" TargetMode="External"></Relationship><Relationship Id="rId9171" Target="http://www.amefa.co.uk" Type="http://schemas.openxmlformats.org/officeDocument/2006/relationships/hyperlink" TargetMode="External"></Relationship><Relationship Id="rId9172" Target="http://www.getam.it" Type="http://schemas.openxmlformats.org/officeDocument/2006/relationships/hyperlink" TargetMode="External"></Relationship><Relationship Id="rId9173" Target="javascript:;" Type="http://schemas.openxmlformats.org/officeDocument/2006/relationships/hyperlink" TargetMode="External"></Relationship><Relationship Id="rId9174" Target="http://www.allplastics.co.nz" Type="http://schemas.openxmlformats.org/officeDocument/2006/relationships/hyperlink" TargetMode="External"></Relationship><Relationship Id="rId9175" Target="mailto:j.p.robberechts@wanadoo.be" Type="http://schemas.openxmlformats.org/officeDocument/2006/relationships/hyperlink" TargetMode="External"></Relationship><Relationship Id="rId9176" Target="http://www.asianet.co.th" Type="http://schemas.openxmlformats.org/officeDocument/2006/relationships/hyperlink" TargetMode="External"></Relationship><Relationship Id="rId9177" Target="mailto:sunguider@sunguider.com.br" Type="http://schemas.openxmlformats.org/officeDocument/2006/relationships/hyperlink" TargetMode="External"></Relationship><Relationship Id="rId9178" Target="mailto:design20@telia.com" Type="http://schemas.openxmlformats.org/officeDocument/2006/relationships/hyperlink" TargetMode="External"></Relationship><Relationship Id="rId9179" Target="mailto:frank.schepers@emsa.de" Type="http://schemas.openxmlformats.org/officeDocument/2006/relationships/hyperlink" TargetMode="External"></Relationship><Relationship Id="rId9180" Target="javascript:;" Type="http://schemas.openxmlformats.org/officeDocument/2006/relationships/hyperlink" TargetMode="External"></Relationship><Relationship Id="rId9181" Target="mailto:fantex@netvigator.com" Type="http://schemas.openxmlformats.org/officeDocument/2006/relationships/hyperlink" TargetMode="External"></Relationship><Relationship Id="rId9182" Target="mailto:transmarket@telia.com" Type="http://schemas.openxmlformats.org/officeDocument/2006/relationships/hyperlink" TargetMode="External"></Relationship><Relationship Id="rId9183" Target="http://www.hanmir.com" Type="http://schemas.openxmlformats.org/officeDocument/2006/relationships/hyperlink" TargetMode="External"></Relationship><Relationship Id="rId9184" Target="javascript:;" Type="http://schemas.openxmlformats.org/officeDocument/2006/relationships/hyperlink" TargetMode="External"></Relationship><Relationship Id="rId9185" Target="javascript:;" Type="http://schemas.openxmlformats.org/officeDocument/2006/relationships/hyperlink" TargetMode="External"></Relationship><Relationship Id="rId9186" Target="mailto:ekwuogor@yahoo.com" Type="http://schemas.openxmlformats.org/officeDocument/2006/relationships/hyperlink" TargetMode="External"></Relationship><Relationship Id="rId9187" Target="javascript:;" Type="http://schemas.openxmlformats.org/officeDocument/2006/relationships/hyperlink" TargetMode="External"></Relationship><Relationship Id="rId9188" Target="javascript:;" Type="http://schemas.openxmlformats.org/officeDocument/2006/relationships/hyperlink" TargetMode="External"></Relationship><Relationship Id="rId9189" Target="mailto:faisal@evernuplastics.co" Type="http://schemas.openxmlformats.org/officeDocument/2006/relationships/hyperlink" TargetMode="External"></Relationship><Relationship Id="rId9190" Target="javascript:;" Type="http://schemas.openxmlformats.org/officeDocument/2006/relationships/hyperlink" TargetMode="External"></Relationship><Relationship Id="rId9191" Target="javascript:;" Type="http://schemas.openxmlformats.org/officeDocument/2006/relationships/hyperlink" TargetMode="External"></Relationship><Relationship Id="rId9192" Target="javascript:;" Type="http://schemas.openxmlformats.org/officeDocument/2006/relationships/hyperlink" TargetMode="External"></Relationship><Relationship Id="rId9193" Target="http://www.sielco.it" Type="http://schemas.openxmlformats.org/officeDocument/2006/relationships/hyperlink" TargetMode="External"></Relationship><Relationship Id="rId9194" Target="javascript:;" Type="http://schemas.openxmlformats.org/officeDocument/2006/relationships/hyperlink" TargetMode="External"></Relationship><Relationship Id="rId9195" Target="mailto:koceanco@netvigator.com" Type="http://schemas.openxmlformats.org/officeDocument/2006/relationships/hyperlink" TargetMode="External"></Relationship><Relationship Id="rId9196" Target="http://www.all-saf.com" Type="http://schemas.openxmlformats.org/officeDocument/2006/relationships/hyperlink" TargetMode="External"></Relationship><Relationship Id="rId9197" Target="mailto:mail@schottsvenska.se" Type="http://schemas.openxmlformats.org/officeDocument/2006/relationships/hyperlink" TargetMode="External"></Relationship><Relationship Id="rId9198" Target="http://www.cabinet-saec.eu" Type="http://schemas.openxmlformats.org/officeDocument/2006/relationships/hyperlink" TargetMode="External"></Relationship><Relationship Id="rId9199" Target="mailto:jestar@jestar.com.hk" Type="http://schemas.openxmlformats.org/officeDocument/2006/relationships/hyperlink" TargetMode="External"></Relationship><Relationship Id="rId9200" Target="mailto:ardahhan@scs-net.org" Type="http://schemas.openxmlformats.org/officeDocument/2006/relationships/hyperlink" TargetMode="External"></Relationship><Relationship Id="rId9201" Target="http://www.asahitrading.com" Type="http://schemas.openxmlformats.org/officeDocument/2006/relationships/hyperlink" TargetMode="External"></Relationship><Relationship Id="rId9202" Target="mailto:gleney@bigpond.com.au" Type="http://schemas.openxmlformats.org/officeDocument/2006/relationships/hyperlink" TargetMode="External"></Relationship><Relationship Id="rId9203" Target="javascript:;" Type="http://schemas.openxmlformats.org/officeDocument/2006/relationships/hyperlink" TargetMode="External"></Relationship><Relationship Id="rId9204" Target="javascript:;" Type="http://schemas.openxmlformats.org/officeDocument/2006/relationships/hyperlink" TargetMode="External"></Relationship><Relationship Id="rId9205" Target="mailto:nuovapoint@nuovapoint.it" Type="http://schemas.openxmlformats.org/officeDocument/2006/relationships/hyperlink" TargetMode="External"></Relationship><Relationship Id="rId9206" Target="http://www.masif.com.my" Type="http://schemas.openxmlformats.org/officeDocument/2006/relationships/hyperlink" TargetMode="External"></Relationship><Relationship Id="rId9207" Target="javascript:;" Type="http://schemas.openxmlformats.org/officeDocument/2006/relationships/hyperlink" TargetMode="External"></Relationship><Relationship Id="rId9208" Target="mailto:ghworld@gh-tex.com" Type="http://schemas.openxmlformats.org/officeDocument/2006/relationships/hyperlink" TargetMode="External"></Relationship><Relationship Id="rId9209" Target="mailto:oriental328@yahoo.com" Type="http://schemas.openxmlformats.org/officeDocument/2006/relationships/hyperlink" TargetMode="External"></Relationship><Relationship Id="rId9210" Target="javascript:;" Type="http://schemas.openxmlformats.org/officeDocument/2006/relationships/hyperlink" TargetMode="External"></Relationship><Relationship Id="rId9211" Target="javascript:;" Type="http://schemas.openxmlformats.org/officeDocument/2006/relationships/hyperlink" TargetMode="External"></Relationship><Relationship Id="rId9212" Target="http://www.mactz.com" Type="http://schemas.openxmlformats.org/officeDocument/2006/relationships/hyperlink" TargetMode="External"></Relationship><Relationship Id="rId9213" Target="javascript:;" Type="http://schemas.openxmlformats.org/officeDocument/2006/relationships/hyperlink" TargetMode="External"></Relationship><Relationship Id="rId9214" Target="javascript:;" Type="http://schemas.openxmlformats.org/officeDocument/2006/relationships/hyperlink" TargetMode="External"></Relationship><Relationship Id="rId9215" Target="mailto:scheie@scheie.no" Type="http://schemas.openxmlformats.org/officeDocument/2006/relationships/hyperlink" TargetMode="External"></Relationship><Relationship Id="rId9216" Target="mailto:daisyo@bekkoame.ne.jp" Type="http://schemas.openxmlformats.org/officeDocument/2006/relationships/hyperlink" TargetMode="External"></Relationship><Relationship Id="rId9217" Target="mailto:georger@indentdirect.com.au" Type="http://schemas.openxmlformats.org/officeDocument/2006/relationships/hyperlink" TargetMode="External"></Relationship><Relationship Id="rId9218" Target="javascript:;" Type="http://schemas.openxmlformats.org/officeDocument/2006/relationships/hyperlink" TargetMode="External"></Relationship><Relationship Id="rId9219" Target="javascript:;" Type="http://schemas.openxmlformats.org/officeDocument/2006/relationships/hyperlink" TargetMode="External"></Relationship><Relationship Id="rId9220" Target="javascript:;" Type="http://schemas.openxmlformats.org/officeDocument/2006/relationships/hyperlink" TargetMode="External"></Relationship><Relationship Id="rId9221" Target="javascript:;" Type="http://schemas.openxmlformats.org/officeDocument/2006/relationships/hyperlink" TargetMode="External"></Relationship><Relationship Id="rId9222" Target="http://www.bekkoame.ne.jp" Type="http://schemas.openxmlformats.org/officeDocument/2006/relationships/hyperlink" TargetMode="External"></Relationship><Relationship Id="rId9223" Target="javascript:;" Type="http://schemas.openxmlformats.org/officeDocument/2006/relationships/hyperlink" TargetMode="External"></Relationship><Relationship Id="rId9224" Target="javascript:;" Type="http://schemas.openxmlformats.org/officeDocument/2006/relationships/hyperlink" TargetMode="External"></Relationship><Relationship Id="rId9225" Target="http://www.agathocleous.com.cy" Type="http://schemas.openxmlformats.org/officeDocument/2006/relationships/hyperlink" TargetMode="External"></Relationship><Relationship Id="rId9226" Target="javascript:;" Type="http://schemas.openxmlformats.org/officeDocument/2006/relationships/hyperlink" TargetMode="External"></Relationship><Relationship Id="rId9227" Target="http://www.puumerkki.fi" Type="http://schemas.openxmlformats.org/officeDocument/2006/relationships/hyperlink" TargetMode="External"></Relationship><Relationship Id="rId9228" Target="javascript:;" Type="http://schemas.openxmlformats.org/officeDocument/2006/relationships/hyperlink" TargetMode="External"></Relationship><Relationship Id="rId9229" Target="http://www.agio.com.hk" Type="http://schemas.openxmlformats.org/officeDocument/2006/relationships/hyperlink" TargetMode="External"></Relationship><Relationship Id="rId9230" Target="http://www.tred.it" Type="http://schemas.openxmlformats.org/officeDocument/2006/relationships/hyperlink" TargetMode="External"></Relationship><Relationship Id="rId9231" Target="http://www.jordantrading.com" Type="http://schemas.openxmlformats.org/officeDocument/2006/relationships/hyperlink" TargetMode="External"></Relationship><Relationship Id="rId9232" Target="mailto:ibs@ibshkg.com.hk" Type="http://schemas.openxmlformats.org/officeDocument/2006/relationships/hyperlink" TargetMode="External"></Relationship><Relationship Id="rId9233" Target="mailto:cadware@time.net.my" Type="http://schemas.openxmlformats.org/officeDocument/2006/relationships/hyperlink" TargetMode="External"></Relationship><Relationship Id="rId9234" Target="javascript:;" Type="http://schemas.openxmlformats.org/officeDocument/2006/relationships/hyperlink" TargetMode="External"></Relationship><Relationship Id="rId9235" Target="javascript:;" Type="http://schemas.openxmlformats.org/officeDocument/2006/relationships/hyperlink" TargetMode="External"></Relationship><Relationship Id="rId9236" Target="javascript:;" Type="http://schemas.openxmlformats.org/officeDocument/2006/relationships/hyperlink" TargetMode="External"></Relationship><Relationship Id="rId9237" Target="mailto:sfsbelgium@stanleyworks.com" Type="http://schemas.openxmlformats.org/officeDocument/2006/relationships/hyperlink" TargetMode="External"></Relationship><Relationship Id="rId9238" Target="mailto:toss1098@rediffmail.com" Type="http://schemas.openxmlformats.org/officeDocument/2006/relationships/hyperlink" TargetMode="External"></Relationship><Relationship Id="rId9239" Target="http://www.teckhoe.com.sg" Type="http://schemas.openxmlformats.org/officeDocument/2006/relationships/hyperlink" TargetMode="External"></Relationship><Relationship Id="rId9240" Target="mailto:shivmetals@vsnl.com" Type="http://schemas.openxmlformats.org/officeDocument/2006/relationships/hyperlink" TargetMode="External"></Relationship><Relationship Id="rId9241" Target="mailto:info@gah.de" Type="http://schemas.openxmlformats.org/officeDocument/2006/relationships/hyperlink" TargetMode="External"></Relationship><Relationship Id="rId9242" Target="http://www.adrianobandeira.pt" Type="http://schemas.openxmlformats.org/officeDocument/2006/relationships/hyperlink" TargetMode="External"></Relationship><Relationship Id="rId9243" Target="http://www.aonow.biz" Type="http://schemas.openxmlformats.org/officeDocument/2006/relationships/hyperlink" TargetMode="External"></Relationship><Relationship Id="rId9244" Target="javascript:;" Type="http://schemas.openxmlformats.org/officeDocument/2006/relationships/hyperlink" TargetMode="External"></Relationship><Relationship Id="rId9245" Target="javascript:;" Type="http://schemas.openxmlformats.org/officeDocument/2006/relationships/hyperlink" TargetMode="External"></Relationship><Relationship Id="rId9246" Target="mailto:lotus466@hcm.vnn.vn" Type="http://schemas.openxmlformats.org/officeDocument/2006/relationships/hyperlink" TargetMode="External"></Relationship><Relationship Id="rId9247" Target="http://www.bunnings.com" Type="http://schemas.openxmlformats.org/officeDocument/2006/relationships/hyperlink" TargetMode="External"></Relationship><Relationship Id="rId9248" Target="mailto:info@miele.fi" Type="http://schemas.openxmlformats.org/officeDocument/2006/relationships/hyperlink" TargetMode="External"></Relationship><Relationship Id="rId9249" Target="javascript:;" Type="http://schemas.openxmlformats.org/officeDocument/2006/relationships/hyperlink" TargetMode="External"></Relationship><Relationship Id="rId9250" Target="javascript:;" Type="http://schemas.openxmlformats.org/officeDocument/2006/relationships/hyperlink" TargetMode="External"></Relationship><Relationship Id="rId9251" Target="mailto:shruteuor@goldmail.net" Type="http://schemas.openxmlformats.org/officeDocument/2006/relationships/hyperlink" TargetMode="External"></Relationship><Relationship Id="rId9252" Target="http://www.samsung.it" Type="http://schemas.openxmlformats.org/officeDocument/2006/relationships/hyperlink" TargetMode="External"></Relationship><Relationship Id="rId9253" Target="mailto:jaslau@yahoo.com" Type="http://schemas.openxmlformats.org/officeDocument/2006/relationships/hyperlink" TargetMode="External"></Relationship><Relationship Id="rId9254" Target="javascript:;" Type="http://schemas.openxmlformats.org/officeDocument/2006/relationships/hyperlink" TargetMode="External"></Relationship><Relationship Id="rId9255" Target="javascript:;" Type="http://schemas.openxmlformats.org/officeDocument/2006/relationships/hyperlink" TargetMode="External"></Relationship><Relationship Id="rId9256" Target="http://www.primacash.xyz" Type="http://schemas.openxmlformats.org/officeDocument/2006/relationships/hyperlink" TargetMode="External"></Relationship><Relationship Id="rId9257" Target="javascript:;" Type="http://schemas.openxmlformats.org/officeDocument/2006/relationships/hyperlink" TargetMode="External"></Relationship><Relationship Id="rId9258" Target="mailto:jatin@impactpromo.com" Type="http://schemas.openxmlformats.org/officeDocument/2006/relationships/hyperlink" TargetMode="External"></Relationship><Relationship Id="rId9259" Target="mailto:jwpark@eland.co" Type="http://schemas.openxmlformats.org/officeDocument/2006/relationships/hyperlink" TargetMode="External"></Relationship><Relationship Id="rId9260" Target="javascript:;" Type="http://schemas.openxmlformats.org/officeDocument/2006/relationships/hyperlink" TargetMode="External"></Relationship><Relationship Id="rId9261" Target="mailto:info@cascohome.com" Type="http://schemas.openxmlformats.org/officeDocument/2006/relationships/hyperlink" TargetMode="External"></Relationship><Relationship Id="rId9262" Target="javascript:;" Type="http://schemas.openxmlformats.org/officeDocument/2006/relationships/hyperlink" TargetMode="External"></Relationship><Relationship Id="rId9263" Target="javascript:;" Type="http://schemas.openxmlformats.org/officeDocument/2006/relationships/hyperlink" TargetMode="External"></Relationship><Relationship Id="rId9264" Target="javascript:;" Type="http://schemas.openxmlformats.org/officeDocument/2006/relationships/hyperlink" TargetMode="External"></Relationship><Relationship Id="rId9265" Target="javascript:;" Type="http://schemas.openxmlformats.org/officeDocument/2006/relationships/hyperlink" TargetMode="External"></Relationship><Relationship Id="rId9266" Target="javascript:;" Type="http://schemas.openxmlformats.org/officeDocument/2006/relationships/hyperlink" TargetMode="External"></Relationship><Relationship Id="rId9267" Target="mailto:gs@groenbech-sons.dk" Type="http://schemas.openxmlformats.org/officeDocument/2006/relationships/hyperlink" TargetMode="External"></Relationship><Relationship Id="rId9268" Target="javascript:;" Type="http://schemas.openxmlformats.org/officeDocument/2006/relationships/hyperlink" TargetMode="External"></Relationship><Relationship Id="rId9269" Target="mailto:adavis@carlislebrass.co.uk" Type="http://schemas.openxmlformats.org/officeDocument/2006/relationships/hyperlink" TargetMode="External"></Relationship><Relationship Id="rId9270" Target="javascript:;" Type="http://schemas.openxmlformats.org/officeDocument/2006/relationships/hyperlink" TargetMode="External"></Relationship><Relationship Id="rId9271" Target="javascript:;" Type="http://schemas.openxmlformats.org/officeDocument/2006/relationships/hyperlink" TargetMode="External"></Relationship><Relationship Id="rId9272" Target="javascript:;" Type="http://schemas.openxmlformats.org/officeDocument/2006/relationships/hyperlink" TargetMode="External"></Relationship><Relationship Id="rId9273" Target="http://www.mti-microtech.com" Type="http://schemas.openxmlformats.org/officeDocument/2006/relationships/hyperlink" TargetMode="External"></Relationship><Relationship Id="rId9274" Target="http://www.rosenthal.de" Type="http://schemas.openxmlformats.org/officeDocument/2006/relationships/hyperlink" TargetMode="External"></Relationship><Relationship Id="rId9275" Target="http://www.trisquar.com.tw" Type="http://schemas.openxmlformats.org/officeDocument/2006/relationships/hyperlink" TargetMode="External"></Relationship><Relationship Id="rId9276" Target="http://www.minos.ocn.ne.jp" Type="http://schemas.openxmlformats.org/officeDocument/2006/relationships/hyperlink" TargetMode="External"></Relationship><Relationship Id="rId9277" Target="mailto:manish@aprilsourcing.com" Type="http://schemas.openxmlformats.org/officeDocument/2006/relationships/hyperlink" TargetMode="External"></Relationship><Relationship Id="rId9278" Target="mailto:ney@skynet.be" Type="http://schemas.openxmlformats.org/officeDocument/2006/relationships/hyperlink" TargetMode="External"></Relationship><Relationship Id="rId9279" Target="javascript:;" Type="http://schemas.openxmlformats.org/officeDocument/2006/relationships/hyperlink" TargetMode="External"></Relationship><Relationship Id="rId9280" Target="http://www.sakura.com.tw" Type="http://schemas.openxmlformats.org/officeDocument/2006/relationships/hyperlink" TargetMode="External"></Relationship><Relationship Id="rId9281" Target="javascript:;" Type="http://schemas.openxmlformats.org/officeDocument/2006/relationships/hyperlink" TargetMode="External"></Relationship><Relationship Id="rId9282" Target="javascript:;" Type="http://schemas.openxmlformats.org/officeDocument/2006/relationships/hyperlink" TargetMode="External"></Relationship><Relationship Id="rId9283" Target="mailto:tradeteamint@hotmail.com" Type="http://schemas.openxmlformats.org/officeDocument/2006/relationships/hyperlink" TargetMode="External"></Relationship><Relationship Id="rId9284" Target="javascript:;" Type="http://schemas.openxmlformats.org/officeDocument/2006/relationships/hyperlink" TargetMode="External"></Relationship><Relationship Id="rId9285" Target="mailto:info@la-vie-en-vert.be" Type="http://schemas.openxmlformats.org/officeDocument/2006/relationships/hyperlink" TargetMode="External"></Relationship><Relationship Id="rId9286" Target="http://www.totmail.com" Type="http://schemas.openxmlformats.org/officeDocument/2006/relationships/hyperlink" TargetMode="External"></Relationship><Relationship Id="rId9287" Target="http://www.aluart.nl" Type="http://schemas.openxmlformats.org/officeDocument/2006/relationships/hyperlink" TargetMode="External"></Relationship><Relationship Id="rId9288" Target="javascript:;" Type="http://schemas.openxmlformats.org/officeDocument/2006/relationships/hyperlink" TargetMode="External"></Relationship><Relationship Id="rId9289" Target="mailto:agathocleous@cytanet.com.cy" Type="http://schemas.openxmlformats.org/officeDocument/2006/relationships/hyperlink" TargetMode="External"></Relationship><Relationship Id="rId9290" Target="javascript:;" Type="http://schemas.openxmlformats.org/officeDocument/2006/relationships/hyperlink" TargetMode="External"></Relationship><Relationship Id="rId9291" Target="mailto:manahry2000@aol.com" Type="http://schemas.openxmlformats.org/officeDocument/2006/relationships/hyperlink" TargetMode="External"></Relationship><Relationship Id="rId9292" Target="javascript:;" Type="http://schemas.openxmlformats.org/officeDocument/2006/relationships/hyperlink" TargetMode="External"></Relationship><Relationship Id="rId9293" Target="http://www.diet.com" Type="http://schemas.openxmlformats.org/officeDocument/2006/relationships/hyperlink" TargetMode="External"></Relationship><Relationship Id="rId9294" Target="http://www.dastgirengineering.com" Type="http://schemas.openxmlformats.org/officeDocument/2006/relationships/hyperlink" TargetMode="External"></Relationship><Relationship Id="rId9295" Target="http://www.bengtssongedeluis.se" Type="http://schemas.openxmlformats.org/officeDocument/2006/relationships/hyperlink" TargetMode="External"></Relationship><Relationship Id="rId9296" Target="mailto:madankhatri@att.net" Type="http://schemas.openxmlformats.org/officeDocument/2006/relationships/hyperlink" TargetMode="External"></Relationship><Relationship Id="rId9297" Target="http://www.telia.se" Type="http://schemas.openxmlformats.org/officeDocument/2006/relationships/hyperlink" TargetMode="External"></Relationship><Relationship Id="rId9298" Target="http://www.propert.com.au" Type="http://schemas.openxmlformats.org/officeDocument/2006/relationships/hyperlink" TargetMode="External"></Relationship><Relationship Id="rId9299" Target="javascript:;" Type="http://schemas.openxmlformats.org/officeDocument/2006/relationships/hyperlink" TargetMode="External"></Relationship><Relationship Id="rId9300" Target="mailto:sahara@rdsahara.com" Type="http://schemas.openxmlformats.org/officeDocument/2006/relationships/hyperlink" TargetMode="External"></Relationship><Relationship Id="rId9301" Target="javascript:;" Type="http://schemas.openxmlformats.org/officeDocument/2006/relationships/hyperlink" TargetMode="External"></Relationship><Relationship Id="rId9302" Target="mailto:nazarian@hotmail.com" Type="http://schemas.openxmlformats.org/officeDocument/2006/relationships/hyperlink" TargetMode="External"></Relationship><Relationship Id="rId9303" Target="javascript:;" Type="http://schemas.openxmlformats.org/officeDocument/2006/relationships/hyperlink" TargetMode="External"></Relationship><Relationship Id="rId9304" Target="javascript:;" Type="http://schemas.openxmlformats.org/officeDocument/2006/relationships/hyperlink" TargetMode="External"></Relationship><Relationship Id="rId9305" Target="javascript:;" Type="http://schemas.openxmlformats.org/officeDocument/2006/relationships/hyperlink" TargetMode="External"></Relationship><Relationship Id="rId9306" Target="javascript:;" Type="http://schemas.openxmlformats.org/officeDocument/2006/relationships/hyperlink" TargetMode="External"></Relationship><Relationship Id="rId9307" Target="mailto:beekaymiami@prodigy.net" Type="http://schemas.openxmlformats.org/officeDocument/2006/relationships/hyperlink" TargetMode="External"></Relationship><Relationship Id="rId9308" Target="javascript:;" Type="http://schemas.openxmlformats.org/officeDocument/2006/relationships/hyperlink" TargetMode="External"></Relationship><Relationship Id="rId9309" Target="http://www.zucker.co.il" Type="http://schemas.openxmlformats.org/officeDocument/2006/relationships/hyperlink" TargetMode="External"></Relationship><Relationship Id="rId9310" Target="mailto:fukadac@gold.ocn.ne.jp" Type="http://schemas.openxmlformats.org/officeDocument/2006/relationships/hyperlink" TargetMode="External"></Relationship><Relationship Id="rId9311" Target="mailto:info@victorinox.dk" Type="http://schemas.openxmlformats.org/officeDocument/2006/relationships/hyperlink" TargetMode="External"></Relationship><Relationship Id="rId9312" Target="mailto:lpzhang@wt.net" Type="http://schemas.openxmlformats.org/officeDocument/2006/relationships/hyperlink" TargetMode="External"></Relationship><Relationship Id="rId9313" Target="mailto:bakwell@hotmail.com" Type="http://schemas.openxmlformats.org/officeDocument/2006/relationships/hyperlink" TargetMode="External"></Relationship><Relationship Id="rId9314" Target="javascript:;" Type="http://schemas.openxmlformats.org/officeDocument/2006/relationships/hyperlink" TargetMode="External"></Relationship><Relationship Id="rId9315" Target="javascript:;" Type="http://schemas.openxmlformats.org/officeDocument/2006/relationships/hyperlink" TargetMode="External"></Relationship><Relationship Id="rId9316" Target="http://www.themenu.com.hk" Type="http://schemas.openxmlformats.org/officeDocument/2006/relationships/hyperlink" TargetMode="External"></Relationship><Relationship Id="rId9317" Target="mailto:info@laporcellanabianca.it" Type="http://schemas.openxmlformats.org/officeDocument/2006/relationships/hyperlink" TargetMode="External"></Relationship><Relationship Id="rId9318" Target="mailto:info@sbl.nu" Type="http://schemas.openxmlformats.org/officeDocument/2006/relationships/hyperlink" TargetMode="External"></Relationship><Relationship Id="rId9319" Target="mailto:ajc@cyber.net.pk" Type="http://schemas.openxmlformats.org/officeDocument/2006/relationships/hyperlink" TargetMode="External"></Relationship><Relationship Id="rId9320" Target="http://www.wilsa.fi" Type="http://schemas.openxmlformats.org/officeDocument/2006/relationships/hyperlink" TargetMode="External"></Relationship><Relationship Id="rId9321" Target="javascript:;" Type="http://schemas.openxmlformats.org/officeDocument/2006/relationships/hyperlink" TargetMode="External"></Relationship><Relationship Id="rId9322" Target="http://www.budindinc.com" Type="http://schemas.openxmlformats.org/officeDocument/2006/relationships/hyperlink" TargetMode="External"></Relationship><Relationship Id="rId9323" Target="mailto:samaxhk@netvigator.com" Type="http://schemas.openxmlformats.org/officeDocument/2006/relationships/hyperlink" TargetMode="External"></Relationship><Relationship Id="rId9324" Target="http://www.brennanclean.com" Type="http://schemas.openxmlformats.org/officeDocument/2006/relationships/hyperlink" TargetMode="External"></Relationship><Relationship Id="rId9325" Target="http://www.qindustries.com" Type="http://schemas.openxmlformats.org/officeDocument/2006/relationships/hyperlink" TargetMode="External"></Relationship><Relationship Id="rId9326" Target="javascript:;" Type="http://schemas.openxmlformats.org/officeDocument/2006/relationships/hyperlink" TargetMode="External"></Relationship><Relationship Id="rId9327" Target="http://www.antarescucine.com" Type="http://schemas.openxmlformats.org/officeDocument/2006/relationships/hyperlink" TargetMode="External"></Relationship><Relationship Id="rId9328" Target="javascript:;" Type="http://schemas.openxmlformats.org/officeDocument/2006/relationships/hyperlink" TargetMode="External"></Relationship><Relationship Id="rId9329" Target="javascript:;" Type="http://schemas.openxmlformats.org/officeDocument/2006/relationships/hyperlink" TargetMode="External"></Relationship><Relationship Id="rId9330" Target="javascript:;" Type="http://schemas.openxmlformats.org/officeDocument/2006/relationships/hyperlink" TargetMode="External"></Relationship><Relationship Id="rId9331" Target="mailto:verkauf@rwheim.de" Type="http://schemas.openxmlformats.org/officeDocument/2006/relationships/hyperlink" TargetMode="External"></Relationship><Relationship Id="rId9332" Target="mailto:hanook@seed.net" Type="http://schemas.openxmlformats.org/officeDocument/2006/relationships/hyperlink" TargetMode="External"></Relationship><Relationship Id="rId9333" Target="javascript:;" Type="http://schemas.openxmlformats.org/officeDocument/2006/relationships/hyperlink" TargetMode="External"></Relationship><Relationship Id="rId9334" Target="javascript:;" Type="http://schemas.openxmlformats.org/officeDocument/2006/relationships/hyperlink" TargetMode="External"></Relationship><Relationship Id="rId9335" Target="javascript:;" Type="http://schemas.openxmlformats.org/officeDocument/2006/relationships/hyperlink" TargetMode="External"></Relationship><Relationship Id="rId9336" Target="javascript:;" Type="http://schemas.openxmlformats.org/officeDocument/2006/relationships/hyperlink" TargetMode="External"></Relationship><Relationship Id="rId9337" Target="mailto:enterpola@yahoo.com" Type="http://schemas.openxmlformats.org/officeDocument/2006/relationships/hyperlink" TargetMode="External"></Relationship><Relationship Id="rId9338" Target="javascript:;" Type="http://schemas.openxmlformats.org/officeDocument/2006/relationships/hyperlink" TargetMode="External"></Relationship><Relationship Id="rId9339" Target="mailto:sentora@fine.ocn.ne.jp" Type="http://schemas.openxmlformats.org/officeDocument/2006/relationships/hyperlink" TargetMode="External"></Relationship><Relationship Id="rId9340" Target="http://www.olm1.com" Type="http://schemas.openxmlformats.org/officeDocument/2006/relationships/hyperlink" TargetMode="External"></Relationship><Relationship Id="rId9341" Target="mailto:siso@siso.dk" Type="http://schemas.openxmlformats.org/officeDocument/2006/relationships/hyperlink" TargetMode="External"></Relationship><Relationship Id="rId9342" Target="javascript:;" Type="http://schemas.openxmlformats.org/officeDocument/2006/relationships/hyperlink" TargetMode="External"></Relationship><Relationship Id="rId9343" Target="http://www.sisa.com" Type="http://schemas.openxmlformats.org/officeDocument/2006/relationships/hyperlink" TargetMode="External"></Relationship><Relationship Id="rId9344" Target="javascript:;" Type="http://schemas.openxmlformats.org/officeDocument/2006/relationships/hyperlink" TargetMode="External"></Relationship><Relationship Id="rId9345" Target="mailto:alberto.farne@linktrading.com" Type="http://schemas.openxmlformats.org/officeDocument/2006/relationships/hyperlink" TargetMode="External"></Relationship><Relationship Id="rId9346" Target="mailto:joko_office@mbox.cit.bg" Type="http://schemas.openxmlformats.org/officeDocument/2006/relationships/hyperlink" TargetMode="External"></Relationship><Relationship Id="rId9347" Target="mailto:roylacewood@thai.com" Type="http://schemas.openxmlformats.org/officeDocument/2006/relationships/hyperlink" TargetMode="External"></Relationship><Relationship Id="rId9348" Target="javascript:;" Type="http://schemas.openxmlformats.org/officeDocument/2006/relationships/hyperlink" TargetMode="External"></Relationship><Relationship Id="rId9349" Target="mailto:gsfoodproducts@hotmail.com" Type="http://schemas.openxmlformats.org/officeDocument/2006/relationships/hyperlink" TargetMode="External"></Relationship><Relationship Id="rId9350" Target="javascript:;" Type="http://schemas.openxmlformats.org/officeDocument/2006/relationships/hyperlink" TargetMode="External"></Relationship><Relationship Id="rId9351" Target="http://www.ssiexports.com" Type="http://schemas.openxmlformats.org/officeDocument/2006/relationships/hyperlink" TargetMode="External"></Relationship><Relationship Id="rId9352" Target="mailto:bdasia@bdasia.com.hk" Type="http://schemas.openxmlformats.org/officeDocument/2006/relationships/hyperlink" TargetMode="External"></Relationship><Relationship Id="rId9353" Target="javascript:;" Type="http://schemas.openxmlformats.org/officeDocument/2006/relationships/hyperlink" TargetMode="External"></Relationship><Relationship Id="rId9354" Target="http://www.sanko-trading.co.jp" Type="http://schemas.openxmlformats.org/officeDocument/2006/relationships/hyperlink" TargetMode="External"></Relationship><Relationship Id="rId9355" Target="javascript:;" Type="http://schemas.openxmlformats.org/officeDocument/2006/relationships/hyperlink" TargetMode="External"></Relationship><Relationship Id="rId9356" Target="http://www.all-solutions.net" Type="http://schemas.openxmlformats.org/officeDocument/2006/relationships/hyperlink" TargetMode="External"></Relationship><Relationship Id="rId9357" Target="http://www.nm.gov" Type="http://schemas.openxmlformats.org/officeDocument/2006/relationships/hyperlink" TargetMode="External"></Relationship><Relationship Id="rId9358" Target="mailto:bifhkedm@bif.com.hk" Type="http://schemas.openxmlformats.org/officeDocument/2006/relationships/hyperlink" TargetMode="External"></Relationship><Relationship Id="rId9359" Target="http://www.shopagift.com" Type="http://schemas.openxmlformats.org/officeDocument/2006/relationships/hyperlink" TargetMode="External"></Relationship><Relationship Id="rId9360" Target="mailto:jsysmy@tom.com" Type="http://schemas.openxmlformats.org/officeDocument/2006/relationships/hyperlink" TargetMode="External"></Relationship><Relationship Id="rId9361" Target="http://www.miele.fi" Type="http://schemas.openxmlformats.org/officeDocument/2006/relationships/hyperlink" TargetMode="External"></Relationship><Relationship Id="rId9362" Target="mailto:bonymona@exsite.com" Type="http://schemas.openxmlformats.org/officeDocument/2006/relationships/hyperlink" TargetMode="External"></Relationship><Relationship Id="rId9363" Target="javascript:;" Type="http://schemas.openxmlformats.org/officeDocument/2006/relationships/hyperlink" TargetMode="External"></Relationship><Relationship Id="rId9364" Target="http://www.milner.com.au" Type="http://schemas.openxmlformats.org/officeDocument/2006/relationships/hyperlink" TargetMode="External"></Relationship><Relationship Id="rId9365" Target="javascript:;" Type="http://schemas.openxmlformats.org/officeDocument/2006/relationships/hyperlink" TargetMode="External"></Relationship><Relationship Id="rId9366" Target="javascript:;" Type="http://schemas.openxmlformats.org/officeDocument/2006/relationships/hyperlink" TargetMode="External"></Relationship><Relationship Id="rId9367" Target="mailto:houmouusa@aol.com" Type="http://schemas.openxmlformats.org/officeDocument/2006/relationships/hyperlink" TargetMode="External"></Relationship><Relationship Id="rId9368" Target="javascript:;" Type="http://schemas.openxmlformats.org/officeDocument/2006/relationships/hyperlink" TargetMode="External"></Relationship><Relationship Id="rId9369" Target="http://www.rest-o-pan.com" Type="http://schemas.openxmlformats.org/officeDocument/2006/relationships/hyperlink" TargetMode="External"></Relationship><Relationship Id="rId9370" Target="mailto:sirkwart@hotmail.com" Type="http://schemas.openxmlformats.org/officeDocument/2006/relationships/hyperlink" TargetMode="External"></Relationship><Relationship Id="rId9371" Target="http://www.ceraworld.co.jp" Type="http://schemas.openxmlformats.org/officeDocument/2006/relationships/hyperlink" TargetMode="External"></Relationship><Relationship Id="rId9372" Target="mailto:ciat.ic@intnet.td" Type="http://schemas.openxmlformats.org/officeDocument/2006/relationships/hyperlink" TargetMode="External"></Relationship><Relationship Id="rId9373" Target="mailto:kalevi.rajanen@rajaset.fi" Type="http://schemas.openxmlformats.org/officeDocument/2006/relationships/hyperlink" TargetMode="External"></Relationship><Relationship Id="rId9374" Target="javascript:;" Type="http://schemas.openxmlformats.org/officeDocument/2006/relationships/hyperlink" TargetMode="External"></Relationship><Relationship Id="rId9375" Target="http://www.herend.co.jp" Type="http://schemas.openxmlformats.org/officeDocument/2006/relationships/hyperlink" TargetMode="External"></Relationship><Relationship Id="rId9376" Target="javascript:;" Type="http://schemas.openxmlformats.org/officeDocument/2006/relationships/hyperlink" TargetMode="External"></Relationship><Relationship Id="rId9377" Target="mailto:info@berding.de" Type="http://schemas.openxmlformats.org/officeDocument/2006/relationships/hyperlink" TargetMode="External"></Relationship><Relationship Id="rId9378" Target="javascript:;" Type="http://schemas.openxmlformats.org/officeDocument/2006/relationships/hyperlink" TargetMode="External"></Relationship><Relationship Id="rId9379" Target="http://www.socamel.com" Type="http://schemas.openxmlformats.org/officeDocument/2006/relationships/hyperlink" TargetMode="External"></Relationship><Relationship Id="rId9380" Target="mailto:dean_rule@ap.irco.com" Type="http://schemas.openxmlformats.org/officeDocument/2006/relationships/hyperlink" TargetMode="External"></Relationship><Relationship Id="rId9381" Target="mailto:jasco@ms11.hinet.net" Type="http://schemas.openxmlformats.org/officeDocument/2006/relationships/hyperlink" TargetMode="External"></Relationship><Relationship Id="rId9382" Target="http://www.beh.com.tn" Type="http://schemas.openxmlformats.org/officeDocument/2006/relationships/hyperlink" TargetMode="External"></Relationship><Relationship Id="rId9383" Target="javascript:;" Type="http://schemas.openxmlformats.org/officeDocument/2006/relationships/hyperlink" TargetMode="External"></Relationship><Relationship Id="rId9384" Target="mailto:info@americanproduction.com" Type="http://schemas.openxmlformats.org/officeDocument/2006/relationships/hyperlink" TargetMode="External"></Relationship><Relationship Id="rId9385" Target="javascript:;" Type="http://schemas.openxmlformats.org/officeDocument/2006/relationships/hyperlink" TargetMode="External"></Relationship><Relationship Id="rId9386" Target="http://www.ccsl.com.np" Type="http://schemas.openxmlformats.org/officeDocument/2006/relationships/hyperlink" TargetMode="External"></Relationship><Relationship Id="rId9387" Target="javascript:;" Type="http://schemas.openxmlformats.org/officeDocument/2006/relationships/hyperlink" TargetMode="External"></Relationship><Relationship Id="rId9388" Target="javascript:;" Type="http://schemas.openxmlformats.org/officeDocument/2006/relationships/hyperlink" TargetMode="External"></Relationship><Relationship Id="rId9389" Target="mailto:fhkahyaoglu@hotmail.com" Type="http://schemas.openxmlformats.org/officeDocument/2006/relationships/hyperlink" TargetMode="External"></Relationship><Relationship Id="rId9390" Target="javascript:;" Type="http://schemas.openxmlformats.org/officeDocument/2006/relationships/hyperlink" TargetMode="External"></Relationship><Relationship Id="rId9391" Target="javascript:;" Type="http://schemas.openxmlformats.org/officeDocument/2006/relationships/hyperlink" TargetMode="External"></Relationship><Relationship Id="rId9392" Target="javascript:;" Type="http://schemas.openxmlformats.org/officeDocument/2006/relationships/hyperlink" TargetMode="External"></Relationship><Relationship Id="rId9393" Target="http://www.commercial-alliance.com" Type="http://schemas.openxmlformats.org/officeDocument/2006/relationships/hyperlink" TargetMode="External"></Relationship><Relationship Id="rId9394" Target="javascript:;" Type="http://schemas.openxmlformats.org/officeDocument/2006/relationships/hyperlink" TargetMode="External"></Relationship><Relationship Id="rId9395" Target="javascript:;" Type="http://schemas.openxmlformats.org/officeDocument/2006/relationships/hyperlink" TargetMode="External"></Relationship><Relationship Id="rId9396" Target="http://www.hindborg.dk" Type="http://schemas.openxmlformats.org/officeDocument/2006/relationships/hyperlink" TargetMode="External"></Relationship><Relationship Id="rId9397" Target="http://www.wartscha.de" Type="http://schemas.openxmlformats.org/officeDocument/2006/relationships/hyperlink" TargetMode="External"></Relationship><Relationship Id="rId9398" Target="mailto:bio_aliyu@yahoo.com" Type="http://schemas.openxmlformats.org/officeDocument/2006/relationships/hyperlink" TargetMode="External"></Relationship><Relationship Id="rId9399" Target="mailto:rskerker@bonbinsonknife.com" Type="http://schemas.openxmlformats.org/officeDocument/2006/relationships/hyperlink" TargetMode="External"></Relationship><Relationship Id="rId9400" Target="mailto:sunshyoz@yahoo.com.au" Type="http://schemas.openxmlformats.org/officeDocument/2006/relationships/hyperlink" TargetMode="External"></Relationship><Relationship Id="rId9401" Target="http://www.bofo.se" Type="http://schemas.openxmlformats.org/officeDocument/2006/relationships/hyperlink" TargetMode="External"></Relationship><Relationship Id="rId9402" Target="mailto:.francis@softworld.ie" Type="http://schemas.openxmlformats.org/officeDocument/2006/relationships/hyperlink" TargetMode="External"></Relationship><Relationship Id="rId9403" Target="mailto:smg@net.sy" Type="http://schemas.openxmlformats.org/officeDocument/2006/relationships/hyperlink" TargetMode="External"></Relationship><Relationship Id="rId9404" Target="mailto:kohno@toa-corp.com" Type="http://schemas.openxmlformats.org/officeDocument/2006/relationships/hyperlink" TargetMode="External"></Relationship><Relationship Id="rId9405" Target="javascript:;" Type="http://schemas.openxmlformats.org/officeDocument/2006/relationships/hyperlink" TargetMode="External"></Relationship><Relationship Id="rId9406" Target="http://www.boezerbv.nl" Type="http://schemas.openxmlformats.org/officeDocument/2006/relationships/hyperlink" TargetMode="External"></Relationship><Relationship Id="rId9407" Target="javascript:;" Type="http://schemas.openxmlformats.org/officeDocument/2006/relationships/hyperlink" TargetMode="External"></Relationship><Relationship Id="rId9408" Target="javascript:;" Type="http://schemas.openxmlformats.org/officeDocument/2006/relationships/hyperlink" TargetMode="External"></Relationship><Relationship Id="rId9409" Target="javascript:;" Type="http://schemas.openxmlformats.org/officeDocument/2006/relationships/hyperlink" TargetMode="External"></Relationship><Relationship Id="rId9410" Target="http://www.jestar.com.hk" Type="http://schemas.openxmlformats.org/officeDocument/2006/relationships/hyperlink" TargetMode="External"></Relationship><Relationship Id="rId9411" Target="mailto:zsolt.hrabovszki@butorasz.hu" Type="http://schemas.openxmlformats.org/officeDocument/2006/relationships/hyperlink" TargetMode="External"></Relationship><Relationship Id="rId9412" Target="http://www.paradise.net.nz" Type="http://schemas.openxmlformats.org/officeDocument/2006/relationships/hyperlink" TargetMode="External"></Relationship><Relationship Id="rId9413" Target="javascript:;" Type="http://schemas.openxmlformats.org/officeDocument/2006/relationships/hyperlink" TargetMode="External"></Relationship><Relationship Id="rId9414" Target="http://www.kuchinox.pl" Type="http://schemas.openxmlformats.org/officeDocument/2006/relationships/hyperlink" TargetMode="External"></Relationship><Relationship Id="rId9415" Target="javascript:;" Type="http://schemas.openxmlformats.org/officeDocument/2006/relationships/hyperlink" TargetMode="External"></Relationship><Relationship Id="rId9416" Target="javascript:;" Type="http://schemas.openxmlformats.org/officeDocument/2006/relationships/hyperlink" TargetMode="External"></Relationship><Relationship Id="rId9417" Target="mailto:sgosteli@all-solutions.net" Type="http://schemas.openxmlformats.org/officeDocument/2006/relationships/hyperlink" TargetMode="External"></Relationship><Relationship Id="rId9418" Target="javascript:;" Type="http://schemas.openxmlformats.org/officeDocument/2006/relationships/hyperlink" TargetMode="External"></Relationship><Relationship Id="rId9419" Target="mailto:guppy@po.jaring.my" Type="http://schemas.openxmlformats.org/officeDocument/2006/relationships/hyperlink" TargetMode="External"></Relationship><Relationship Id="rId9420" Target="http://www.btbproducts.com" Type="http://schemas.openxmlformats.org/officeDocument/2006/relationships/hyperlink" TargetMode="External"></Relationship><Relationship Id="rId9421" Target="http://www.intersourcegroup.com" Type="http://schemas.openxmlformats.org/officeDocument/2006/relationships/hyperlink" TargetMode="External"></Relationship><Relationship Id="rId9422" Target="mailto:firmapost@per.aarskog.no" Type="http://schemas.openxmlformats.org/officeDocument/2006/relationships/hyperlink" TargetMode="External"></Relationship><Relationship Id="rId9423" Target="javascript:;" Type="http://schemas.openxmlformats.org/officeDocument/2006/relationships/hyperlink" TargetMode="External"></Relationship><Relationship Id="rId9424" Target="http://www.thailandfoodcorp.com" Type="http://schemas.openxmlformats.org/officeDocument/2006/relationships/hyperlink" TargetMode="External"></Relationship><Relationship Id="rId9425" Target="javascript:;" Type="http://schemas.openxmlformats.org/officeDocument/2006/relationships/hyperlink" TargetMode="External"></Relationship><Relationship Id="rId9426" Target="http://www.longsheng.cn.com" Type="http://schemas.openxmlformats.org/officeDocument/2006/relationships/hyperlink" TargetMode="External"></Relationship><Relationship Id="rId9427" Target="javascript:;" Type="http://schemas.openxmlformats.org/officeDocument/2006/relationships/hyperlink" TargetMode="External"></Relationship><Relationship Id="rId9428" Target="javascript:;" Type="http://schemas.openxmlformats.org/officeDocument/2006/relationships/hyperlink" TargetMode="External"></Relationship><Relationship Id="rId9429" Target="mailto:anb70804@nifty.com" Type="http://schemas.openxmlformats.org/officeDocument/2006/relationships/hyperlink" TargetMode="External"></Relationship><Relationship Id="rId9430" Target="javascript:;" Type="http://schemas.openxmlformats.org/officeDocument/2006/relationships/hyperlink" TargetMode="External"></Relationship><Relationship Id="rId9431" Target="http://www.tokyo-trust.jp" Type="http://schemas.openxmlformats.org/officeDocument/2006/relationships/hyperlink" TargetMode="External"></Relationship><Relationship Id="rId9432" Target="javascript:;" Type="http://schemas.openxmlformats.org/officeDocument/2006/relationships/hyperlink" TargetMode="External"></Relationship><Relationship Id="rId9433" Target="mailto:global_connexions@hotmail.com" Type="http://schemas.openxmlformats.org/officeDocument/2006/relationships/hyperlink" TargetMode="External"></Relationship><Relationship Id="rId9434" Target="javascript:;" Type="http://schemas.openxmlformats.org/officeDocument/2006/relationships/hyperlink" TargetMode="External"></Relationship><Relationship Id="rId9435" Target="mailto:inter.pro@msa.hinet.net" Type="http://schemas.openxmlformats.org/officeDocument/2006/relationships/hyperlink" TargetMode="External"></Relationship><Relationship Id="rId9436" Target="javascript:;" Type="http://schemas.openxmlformats.org/officeDocument/2006/relationships/hyperlink" TargetMode="External"></Relationship><Relationship Id="rId9437" Target="http://www.himepla.co.jp" Type="http://schemas.openxmlformats.org/officeDocument/2006/relationships/hyperlink" TargetMode="External"></Relationship><Relationship Id="rId9438" Target="http://www.kandfdesign.com" Type="http://schemas.openxmlformats.org/officeDocument/2006/relationships/hyperlink" TargetMode="External"></Relationship><Relationship Id="rId9439" Target="javascript:;" Type="http://schemas.openxmlformats.org/officeDocument/2006/relationships/hyperlink" TargetMode="External"></Relationship><Relationship Id="rId9440" Target="http://www.somagic.fr" Type="http://schemas.openxmlformats.org/officeDocument/2006/relationships/hyperlink" TargetMode="External"></Relationship><Relationship Id="rId9441" Target="http://www.vn.dk" Type="http://schemas.openxmlformats.org/officeDocument/2006/relationships/hyperlink" TargetMode="External"></Relationship><Relationship Id="rId9442" Target="javascript:;" Type="http://schemas.openxmlformats.org/officeDocument/2006/relationships/hyperlink" TargetMode="External"></Relationship><Relationship Id="rId9443" Target="javascript:;" Type="http://schemas.openxmlformats.org/officeDocument/2006/relationships/hyperlink" TargetMode="External"></Relationship><Relationship Id="rId9444" Target="http://www.tomen.co.jp" Type="http://schemas.openxmlformats.org/officeDocument/2006/relationships/hyperlink" TargetMode="External"></Relationship><Relationship Id="rId9445" Target="javascript:;" Type="http://schemas.openxmlformats.org/officeDocument/2006/relationships/hyperlink" TargetMode="External"></Relationship><Relationship Id="rId9446" Target="mailto:rhahn@steamcleaner.co" Type="http://schemas.openxmlformats.org/officeDocument/2006/relationships/hyperlink" TargetMode="External"></Relationship><Relationship Id="rId9447" Target="http://javascript:;" Type="http://schemas.openxmlformats.org/officeDocument/2006/relationships/hyperlink" TargetMode="External"></Relationship><Relationship Id="rId9448" Target="javascript:;" Type="http://schemas.openxmlformats.org/officeDocument/2006/relationships/hyperlink" TargetMode="External"></Relationship><Relationship Id="rId9449" Target="mailto:ollie@bubbasovens.com" Type="http://schemas.openxmlformats.org/officeDocument/2006/relationships/hyperlink" TargetMode="External"></Relationship><Relationship Id="rId9450" Target="http://www.arabcircle.net.sa" Type="http://schemas.openxmlformats.org/officeDocument/2006/relationships/hyperlink" TargetMode="External"></Relationship><Relationship Id="rId9451" Target="javascript:;" Type="http://schemas.openxmlformats.org/officeDocument/2006/relationships/hyperlink" TargetMode="External"></Relationship><Relationship Id="rId9452" Target="mailto:lyg338@21cn.com" Type="http://schemas.openxmlformats.org/officeDocument/2006/relationships/hyperlink" TargetMode="External"></Relationship><Relationship Id="rId9453" Target="javascript:;" Type="http://schemas.openxmlformats.org/officeDocument/2006/relationships/hyperlink" TargetMode="External"></Relationship><Relationship Id="rId9454" Target="javascript:;" Type="http://schemas.openxmlformats.org/officeDocument/2006/relationships/hyperlink" TargetMode="External"></Relationship><Relationship Id="rId9455" Target="javascript:;" Type="http://schemas.openxmlformats.org/officeDocument/2006/relationships/hyperlink" TargetMode="External"></Relationship><Relationship Id="rId9456" Target="http://www.bis.org" Type="http://schemas.openxmlformats.org/officeDocument/2006/relationships/hyperlink" TargetMode="External"></Relationship><Relationship Id="rId9457" Target="http://www.interlink.com.eg" Type="http://schemas.openxmlformats.org/officeDocument/2006/relationships/hyperlink" TargetMode="External"></Relationship><Relationship Id="rId9458" Target="http://www.ongradio.com" Type="http://schemas.openxmlformats.org/officeDocument/2006/relationships/hyperlink" TargetMode="External"></Relationship><Relationship Id="rId9459" Target="javascript:;" Type="http://schemas.openxmlformats.org/officeDocument/2006/relationships/hyperlink" TargetMode="External"></Relationship><Relationship Id="rId9460" Target="http://www.ankors.com" Type="http://schemas.openxmlformats.org/officeDocument/2006/relationships/hyperlink" TargetMode="External"></Relationship><Relationship Id="rId9461" Target="javascript:;" Type="http://schemas.openxmlformats.org/officeDocument/2006/relationships/hyperlink" TargetMode="External"></Relationship><Relationship Id="rId9462" Target="http://www.smartmaple.com" Type="http://schemas.openxmlformats.org/officeDocument/2006/relationships/hyperlink" TargetMode="External"></Relationship><Relationship Id="rId9463" Target="http://www.bigfoot.com" Type="http://schemas.openxmlformats.org/officeDocument/2006/relationships/hyperlink" TargetMode="External"></Relationship><Relationship Id="rId9464" Target="http://www.turnersbudgetfurniture.com" Type="http://schemas.openxmlformats.org/officeDocument/2006/relationships/hyperlink" TargetMode="External"></Relationship><Relationship Id="rId9465" Target="javascript:;" Type="http://schemas.openxmlformats.org/officeDocument/2006/relationships/hyperlink" TargetMode="External"></Relationship><Relationship Id="rId9466" Target="mailto:azinfo@shamrockfoods.com" Type="http://schemas.openxmlformats.org/officeDocument/2006/relationships/hyperlink" TargetMode="External"></Relationship><Relationship Id="rId9467" Target="javascript:;" Type="http://schemas.openxmlformats.org/officeDocument/2006/relationships/hyperlink" TargetMode="External"></Relationship><Relationship Id="rId9468" Target="mailto:best@warmcode.com" Type="http://schemas.openxmlformats.org/officeDocument/2006/relationships/hyperlink" TargetMode="External"></Relationship><Relationship Id="rId9469" Target="javascript:;" Type="http://schemas.openxmlformats.org/officeDocument/2006/relationships/hyperlink" TargetMode="External"></Relationship><Relationship Id="rId9470" Target="javascript:;" Type="http://schemas.openxmlformats.org/officeDocument/2006/relationships/hyperlink" TargetMode="External"></Relationship><Relationship Id="rId9471" Target="mailto:jp@vendome.net" Type="http://schemas.openxmlformats.org/officeDocument/2006/relationships/hyperlink" TargetMode="External"></Relationship><Relationship Id="rId9472" Target="javascript:;" Type="http://schemas.openxmlformats.org/officeDocument/2006/relationships/hyperlink" TargetMode="External"></Relationship><Relationship Id="rId9473" Target="mailto:met.galler@skynet.be" Type="http://schemas.openxmlformats.org/officeDocument/2006/relationships/hyperlink" TargetMode="External"></Relationship><Relationship Id="rId9474" Target="javascript:;" Type="http://schemas.openxmlformats.org/officeDocument/2006/relationships/hyperlink" TargetMode="External"></Relationship><Relationship Id="rId9475" Target="http://www.niceone.com" Type="http://schemas.openxmlformats.org/officeDocument/2006/relationships/hyperlink" TargetMode="External"></Relationship><Relationship Id="rId9476" Target="mailto:info@bredemeijer.nl" Type="http://schemas.openxmlformats.org/officeDocument/2006/relationships/hyperlink" TargetMode="External"></Relationship><Relationship Id="rId9477" Target="mailto:evawan@eltop.com.hk" Type="http://schemas.openxmlformats.org/officeDocument/2006/relationships/hyperlink" TargetMode="External"></Relationship><Relationship Id="rId9478" Target="javascript:;" Type="http://schemas.openxmlformats.org/officeDocument/2006/relationships/hyperlink" TargetMode="External"></Relationship><Relationship Id="rId9479" Target="javascript:;" Type="http://schemas.openxmlformats.org/officeDocument/2006/relationships/hyperlink" TargetMode="External"></Relationship><Relationship Id="rId9480" Target="javascript:;" Type="http://schemas.openxmlformats.org/officeDocument/2006/relationships/hyperlink" TargetMode="External"></Relationship><Relationship Id="rId9481" Target="mailto:jukka.toiviainen@haklift.com" Type="http://schemas.openxmlformats.org/officeDocument/2006/relationships/hyperlink" TargetMode="External"></Relationship><Relationship Id="rId9482" Target="javascript:;" Type="http://schemas.openxmlformats.org/officeDocument/2006/relationships/hyperlink" TargetMode="External"></Relationship><Relationship Id="rId9483" Target="mailto:mareli@cytanet.com.cy" Type="http://schemas.openxmlformats.org/officeDocument/2006/relationships/hyperlink" TargetMode="External"></Relationship><Relationship Id="rId9484" Target="mailto:mina_stl@hotmail.com" Type="http://schemas.openxmlformats.org/officeDocument/2006/relationships/hyperlink" TargetMode="External"></Relationship><Relationship Id="rId9485" Target="mailto:roula.company@hotmail.com" Type="http://schemas.openxmlformats.org/officeDocument/2006/relationships/hyperlink" TargetMode="External"></Relationship><Relationship Id="rId9486" Target="http://www.elitefurnituregallery.com" Type="http://schemas.openxmlformats.org/officeDocument/2006/relationships/hyperlink" TargetMode="External"></Relationship><Relationship Id="rId9487" Target="http://www.ajt.dk" Type="http://schemas.openxmlformats.org/officeDocument/2006/relationships/hyperlink" TargetMode="External"></Relationship><Relationship Id="rId9488" Target="http://www.smartra.biz.com.hk" Type="http://schemas.openxmlformats.org/officeDocument/2006/relationships/hyperlink" TargetMode="External"></Relationship><Relationship Id="rId9489" Target="http://www.mirvick.com" Type="http://schemas.openxmlformats.org/officeDocument/2006/relationships/hyperlink" TargetMode="External"></Relationship><Relationship Id="rId9490" Target="javascript:;" Type="http://schemas.openxmlformats.org/officeDocument/2006/relationships/hyperlink" TargetMode="External"></Relationship><Relationship Id="rId9491" Target="http://www.kitchenlinegroup.com" Type="http://schemas.openxmlformats.org/officeDocument/2006/relationships/hyperlink" TargetMode="External"></Relationship><Relationship Id="rId9492" Target="javascript:;" Type="http://schemas.openxmlformats.org/officeDocument/2006/relationships/hyperlink" TargetMode="External"></Relationship><Relationship Id="rId9493" Target="mailto:k.fleischer@bew-westheim.de" Type="http://schemas.openxmlformats.org/officeDocument/2006/relationships/hyperlink" TargetMode="External"></Relationship><Relationship Id="rId9494" Target="javascript:;" Type="http://schemas.openxmlformats.org/officeDocument/2006/relationships/hyperlink" TargetMode="External"></Relationship><Relationship Id="rId9495" Target="mailto:alcan.singen@alcan.com" Type="http://schemas.openxmlformats.org/officeDocument/2006/relationships/hyperlink" TargetMode="External"></Relationship><Relationship Id="rId9496" Target="mailto:jhambala@wlink.com" Type="http://schemas.openxmlformats.org/officeDocument/2006/relationships/hyperlink" TargetMode="External"></Relationship><Relationship Id="rId9497" Target="mailto:bwong@bjsolid.hk" Type="http://schemas.openxmlformats.org/officeDocument/2006/relationships/hyperlink" TargetMode="External"></Relationship><Relationship Id="rId9498" Target="mailto:yao.j@mellon.com" Type="http://schemas.openxmlformats.org/officeDocument/2006/relationships/hyperlink" TargetMode="External"></Relationship><Relationship Id="rId9499" Target="javascript:;" Type="http://schemas.openxmlformats.org/officeDocument/2006/relationships/hyperlink" TargetMode="External"></Relationship><Relationship Id="rId9500" Target="javascript:;" Type="http://schemas.openxmlformats.org/officeDocument/2006/relationships/hyperlink" TargetMode="External"></Relationship><Relationship Id="rId9501" Target="http://www.satachk.com" Type="http://schemas.openxmlformats.org/officeDocument/2006/relationships/hyperlink" TargetMode="External"></Relationship><Relationship Id="rId9502" Target="mailto:eching@idtrade.com" Type="http://schemas.openxmlformats.org/officeDocument/2006/relationships/hyperlink" TargetMode="External"></Relationship><Relationship Id="rId9503" Target="mailto:info@restamp.it" Type="http://schemas.openxmlformats.org/officeDocument/2006/relationships/hyperlink" TargetMode="External"></Relationship><Relationship Id="rId9504" Target="javascript:;" Type="http://schemas.openxmlformats.org/officeDocument/2006/relationships/hyperlink" TargetMode="External"></Relationship><Relationship Id="rId9505" Target="mailto:patelyusuf@msn.com" Type="http://schemas.openxmlformats.org/officeDocument/2006/relationships/hyperlink" TargetMode="External"></Relationship><Relationship Id="rId9506" Target="http://www.betras.com" Type="http://schemas.openxmlformats.org/officeDocument/2006/relationships/hyperlink" TargetMode="External"></Relationship><Relationship Id="rId9507" Target="javascript:;" Type="http://schemas.openxmlformats.org/officeDocument/2006/relationships/hyperlink" TargetMode="External"></Relationship><Relationship Id="rId9508" Target="http://www.jkenterprisellc.org" Type="http://schemas.openxmlformats.org/officeDocument/2006/relationships/hyperlink" TargetMode="External"></Relationship><Relationship Id="rId9509" Target="javascript:;" Type="http://schemas.openxmlformats.org/officeDocument/2006/relationships/hyperlink" TargetMode="External"></Relationship><Relationship Id="rId9510" Target="javascript:;" Type="http://schemas.openxmlformats.org/officeDocument/2006/relationships/hyperlink" TargetMode="External"></Relationship><Relationship Id="rId9511" Target="mailto:samaxhk@netvigator.com" Type="http://schemas.openxmlformats.org/officeDocument/2006/relationships/hyperlink" TargetMode="External"></Relationship><Relationship Id="rId9512" Target="javascript:;" Type="http://schemas.openxmlformats.org/officeDocument/2006/relationships/hyperlink" TargetMode="External"></Relationship><Relationship Id="rId9513" Target="http://www.hellades.com" Type="http://schemas.openxmlformats.org/officeDocument/2006/relationships/hyperlink" TargetMode="External"></Relationship><Relationship Id="rId9514" Target="mailto:silvertime001@gmail.com" Type="http://schemas.openxmlformats.org/officeDocument/2006/relationships/hyperlink" TargetMode="External"></Relationship><Relationship Id="rId9515" Target="mailto:gleam@pacific.net.sg" Type="http://schemas.openxmlformats.org/officeDocument/2006/relationships/hyperlink" TargetMode="External"></Relationship><Relationship Id="rId9516" Target="mailto:globalimports@bigpond.com" Type="http://schemas.openxmlformats.org/officeDocument/2006/relationships/hyperlink" TargetMode="External"></Relationship><Relationship Id="rId9517" Target="javascript:;" Type="http://schemas.openxmlformats.org/officeDocument/2006/relationships/hyperlink" TargetMode="External"></Relationship><Relationship Id="rId9518" Target="mailto:bedtime@coqu.net" Type="http://schemas.openxmlformats.org/officeDocument/2006/relationships/hyperlink" TargetMode="External"></Relationship><Relationship Id="rId9519" Target="javascript:;" Type="http://schemas.openxmlformats.org/officeDocument/2006/relationships/hyperlink" TargetMode="External"></Relationship><Relationship Id="rId9520" Target="javascript:;" Type="http://schemas.openxmlformats.org/officeDocument/2006/relationships/hyperlink" TargetMode="External"></Relationship><Relationship Id="rId9521" Target="javascript:;" Type="http://schemas.openxmlformats.org/officeDocument/2006/relationships/hyperlink" TargetMode="External"></Relationship><Relationship Id="rId9522" Target="http://www.theboxstoretx.com" Type="http://schemas.openxmlformats.org/officeDocument/2006/relationships/hyperlink" TargetMode="External"></Relationship><Relationship Id="rId9523" Target="javascript:;" Type="http://schemas.openxmlformats.org/officeDocument/2006/relationships/hyperlink" TargetMode="External"></Relationship><Relationship Id="rId9524" Target="javascript:;" Type="http://schemas.openxmlformats.org/officeDocument/2006/relationships/hyperlink" TargetMode="External"></Relationship><Relationship Id="rId9525" Target="javascript:;" Type="http://schemas.openxmlformats.org/officeDocument/2006/relationships/hyperlink" TargetMode="External"></Relationship><Relationship Id="rId9526" Target="mailto:david@kotakom.com" Type="http://schemas.openxmlformats.org/officeDocument/2006/relationships/hyperlink" TargetMode="External"></Relationship><Relationship Id="rId9527" Target="javascript:;" Type="http://schemas.openxmlformats.org/officeDocument/2006/relationships/hyperlink" TargetMode="External"></Relationship><Relationship Id="rId9528" Target="javascript:;" Type="http://schemas.openxmlformats.org/officeDocument/2006/relationships/hyperlink" TargetMode="External"></Relationship><Relationship Id="rId9529" Target="javascript:;" Type="http://schemas.openxmlformats.org/officeDocument/2006/relationships/hyperlink" TargetMode="External"></Relationship><Relationship Id="rId9530" Target="javascript:;" Type="http://schemas.openxmlformats.org/officeDocument/2006/relationships/hyperlink" TargetMode="External"></Relationship><Relationship Id="rId9531" Target="mailto:cburnell@nwlink.com" Type="http://schemas.openxmlformats.org/officeDocument/2006/relationships/hyperlink" TargetMode="External"></Relationship><Relationship Id="rId9532" Target="javascript:;" Type="http://schemas.openxmlformats.org/officeDocument/2006/relationships/hyperlink" TargetMode="External"></Relationship><Relationship Id="rId9533" Target="javascript:;" Type="http://schemas.openxmlformats.org/officeDocument/2006/relationships/hyperlink" TargetMode="External"></Relationship><Relationship Id="rId9534" Target="mailto:bridgman@bridgmanimporting.com" Type="http://schemas.openxmlformats.org/officeDocument/2006/relationships/hyperlink" TargetMode="External"></Relationship><Relationship Id="rId9535" Target="mailto:fortuneperfect@netvigator.com" Type="http://schemas.openxmlformats.org/officeDocument/2006/relationships/hyperlink" TargetMode="External"></Relationship><Relationship Id="rId9536" Target="mailto:hardex@swipnet.se" Type="http://schemas.openxmlformats.org/officeDocument/2006/relationships/hyperlink" TargetMode="External"></Relationship><Relationship Id="rId9537" Target="javascript:;" Type="http://schemas.openxmlformats.org/officeDocument/2006/relationships/hyperlink" TargetMode="External"></Relationship><Relationship Id="rId9538" Target="mailto:kdoshi@essenpolymers.com" Type="http://schemas.openxmlformats.org/officeDocument/2006/relationships/hyperlink" TargetMode="External"></Relationship><Relationship Id="rId9539" Target="mailto:t.lin@eliteclassics.com" Type="http://schemas.openxmlformats.org/officeDocument/2006/relationships/hyperlink" TargetMode="External"></Relationship><Relationship Id="rId9540" Target="http://www.q-tek.com" Type="http://schemas.openxmlformats.org/officeDocument/2006/relationships/hyperlink" TargetMode="External"></Relationship><Relationship Id="rId9541" Target="http://www.greendragon.com" Type="http://schemas.openxmlformats.org/officeDocument/2006/relationships/hyperlink" TargetMode="External"></Relationship><Relationship Id="rId9542" Target="http://www.berner.it" Type="http://schemas.openxmlformats.org/officeDocument/2006/relationships/hyperlink" TargetMode="External"></Relationship><Relationship Id="rId9543" Target="mailto:ykxbyj@yahoo.com" Type="http://schemas.openxmlformats.org/officeDocument/2006/relationships/hyperlink" TargetMode="External"></Relationship><Relationship Id="rId9544" Target="http://www.devico.be" Type="http://schemas.openxmlformats.org/officeDocument/2006/relationships/hyperlink" TargetMode="External"></Relationship><Relationship Id="rId9545" Target="javascript:;" Type="http://schemas.openxmlformats.org/officeDocument/2006/relationships/hyperlink" TargetMode="External"></Relationship><Relationship Id="rId9546" Target="javascript:;" Type="http://schemas.openxmlformats.org/officeDocument/2006/relationships/hyperlink" TargetMode="External"></Relationship><Relationship Id="rId9547" Target="mailto:jaribu@africaonline.co" Type="http://schemas.openxmlformats.org/officeDocument/2006/relationships/hyperlink" TargetMode="External"></Relationship><Relationship Id="rId9548" Target="javascript:;" Type="http://schemas.openxmlformats.org/officeDocument/2006/relationships/hyperlink" TargetMode="External"></Relationship><Relationship Id="rId9549" Target="javascript:;" Type="http://schemas.openxmlformats.org/officeDocument/2006/relationships/hyperlink" TargetMode="External"></Relationship><Relationship Id="rId9550" Target="javascript:;" Type="http://schemas.openxmlformats.org/officeDocument/2006/relationships/hyperlink" TargetMode="External"></Relationship><Relationship Id="rId9551" Target="javascript:;" Type="http://schemas.openxmlformats.org/officeDocument/2006/relationships/hyperlink" TargetMode="External"></Relationship><Relationship Id="rId9552" Target="javascript:;" Type="http://schemas.openxmlformats.org/officeDocument/2006/relationships/hyperlink" TargetMode="External"></Relationship><Relationship Id="rId9553" Target="mailto:keytoss.com@msa.hinet.net" Type="http://schemas.openxmlformats.org/officeDocument/2006/relationships/hyperlink" TargetMode="External"></Relationship><Relationship Id="rId9554" Target="http://www.caditaly.it" Type="http://schemas.openxmlformats.org/officeDocument/2006/relationships/hyperlink" TargetMode="External"></Relationship><Relationship Id="rId9555" Target="http://www.agathocleous.com.cy" Type="http://schemas.openxmlformats.org/officeDocument/2006/relationships/hyperlink" TargetMode="External"></Relationship><Relationship Id="rId9556" Target="http://www.welltexshowerpro.com" Type="http://schemas.openxmlformats.org/officeDocument/2006/relationships/hyperlink" TargetMode="External"></Relationship><Relationship Id="rId9557" Target="http://www.keul-badkissingen.de" Type="http://schemas.openxmlformats.org/officeDocument/2006/relationships/hyperlink" TargetMode="External"></Relationship><Relationship Id="rId9558" Target="javascript:;" Type="http://schemas.openxmlformats.org/officeDocument/2006/relationships/hyperlink" TargetMode="External"></Relationship><Relationship Id="rId9559" Target="javascript:;" Type="http://schemas.openxmlformats.org/officeDocument/2006/relationships/hyperlink" TargetMode="External"></Relationship><Relationship Id="rId9560" Target="http://www.rubbercenter.com" Type="http://schemas.openxmlformats.org/officeDocument/2006/relationships/hyperlink" TargetMode="External"></Relationship><Relationship Id="rId9561" Target="http://www.ltwilliams.com.au" Type="http://schemas.openxmlformats.org/officeDocument/2006/relationships/hyperlink" TargetMode="External"></Relationship><Relationship Id="rId9562" Target="javascript:;" Type="http://schemas.openxmlformats.org/officeDocument/2006/relationships/hyperlink" TargetMode="External"></Relationship><Relationship Id="rId9563" Target="http://www.moretonhire.com.au" Type="http://schemas.openxmlformats.org/officeDocument/2006/relationships/hyperlink" TargetMode="External"></Relationship><Relationship Id="rId9564" Target="javascript:;" Type="http://schemas.openxmlformats.org/officeDocument/2006/relationships/hyperlink" TargetMode="External"></Relationship><Relationship Id="rId9565" Target="javascript:;" Type="http://schemas.openxmlformats.org/officeDocument/2006/relationships/hyperlink" TargetMode="External"></Relationship><Relationship Id="rId9566" Target="javascript:;" Type="http://schemas.openxmlformats.org/officeDocument/2006/relationships/hyperlink" TargetMode="External"></Relationship><Relationship Id="rId9567" Target="mailto:r.botman@boezerbv.nl" Type="http://schemas.openxmlformats.org/officeDocument/2006/relationships/hyperlink" TargetMode="External"></Relationship><Relationship Id="rId9568" Target="javascript:;" Type="http://schemas.openxmlformats.org/officeDocument/2006/relationships/hyperlink" TargetMode="External"></Relationship><Relationship Id="rId9569" Target="http://www.eos.ocn.ne.jp" Type="http://schemas.openxmlformats.org/officeDocument/2006/relationships/hyperlink" TargetMode="External"></Relationship><Relationship Id="rId9570" Target="mailto:xjfking@163.com" Type="http://schemas.openxmlformats.org/officeDocument/2006/relationships/hyperlink" TargetMode="External"></Relationship><Relationship Id="rId9571" Target="javascript:;" Type="http://schemas.openxmlformats.org/officeDocument/2006/relationships/hyperlink" TargetMode="External"></Relationship><Relationship Id="rId9572" Target="mailto:ccf.desert@wanadoo.fr" Type="http://schemas.openxmlformats.org/officeDocument/2006/relationships/hyperlink" TargetMode="External"></Relationship><Relationship Id="rId9573" Target="javascript:;" Type="http://schemas.openxmlformats.org/officeDocument/2006/relationships/hyperlink" TargetMode="External"></Relationship><Relationship Id="rId9574" Target="http://www.pacific-global.com" Type="http://schemas.openxmlformats.org/officeDocument/2006/relationships/hyperlink" TargetMode="External"></Relationship><Relationship Id="rId9575" Target="mailto:m.seyrafi@chemtrade.com" Type="http://schemas.openxmlformats.org/officeDocument/2006/relationships/hyperlink" TargetMode="External"></Relationship><Relationship Id="rId9576" Target="http://www.agrinational.com.au" Type="http://schemas.openxmlformats.org/officeDocument/2006/relationships/hyperlink" TargetMode="External"></Relationship><Relationship Id="rId9577" Target="mailto:yara02@inco.com" Type="http://schemas.openxmlformats.org/officeDocument/2006/relationships/hyperlink" TargetMode="External"></Relationship><Relationship Id="rId9578" Target="mailto:pacificim@wol.net.pk" Type="http://schemas.openxmlformats.org/officeDocument/2006/relationships/hyperlink" TargetMode="External"></Relationship><Relationship Id="rId9579" Target="http://www.burtcompany.com" Type="http://schemas.openxmlformats.org/officeDocument/2006/relationships/hyperlink" TargetMode="External"></Relationship><Relationship Id="rId9580" Target="javascript:;" Type="http://schemas.openxmlformats.org/officeDocument/2006/relationships/hyperlink" TargetMode="External"></Relationship><Relationship Id="rId9581" Target="javascript:;" Type="http://schemas.openxmlformats.org/officeDocument/2006/relationships/hyperlink" TargetMode="External"></Relationship><Relationship Id="rId9582" Target="javascript:;" Type="http://schemas.openxmlformats.org/officeDocument/2006/relationships/hyperlink" TargetMode="External"></Relationship><Relationship Id="rId9583" Target="javascript:;" Type="http://schemas.openxmlformats.org/officeDocument/2006/relationships/hyperlink" TargetMode="External"></Relationship><Relationship Id="rId9584" Target="http://www.thebodyshop.ca" Type="http://schemas.openxmlformats.org/officeDocument/2006/relationships/hyperlink" TargetMode="External"></Relationship><Relationship Id="rId9585" Target="mailto:kevin@trophy.com.au" Type="http://schemas.openxmlformats.org/officeDocument/2006/relationships/hyperlink" TargetMode="External"></Relationship><Relationship Id="rId9586" Target="mailto:sales@richmondpaper.com" Type="http://schemas.openxmlformats.org/officeDocument/2006/relationships/hyperlink" TargetMode="External"></Relationship><Relationship Id="rId9587" Target="http://www.reguitti.it" Type="http://schemas.openxmlformats.org/officeDocument/2006/relationships/hyperlink" TargetMode="External"></Relationship><Relationship Id="rId9588" Target="http://www.selokasukma.com" Type="http://schemas.openxmlformats.org/officeDocument/2006/relationships/hyperlink" TargetMode="External"></Relationship><Relationship Id="rId9589" Target="javascript:;" Type="http://schemas.openxmlformats.org/officeDocument/2006/relationships/hyperlink" TargetMode="External"></Relationship><Relationship Id="rId9590" Target="mailto:qasar52@hotmail.com" Type="http://schemas.openxmlformats.org/officeDocument/2006/relationships/hyperlink" TargetMode="External"></Relationship><Relationship Id="rId9591" Target="http://www.kuhnrikon.com" Type="http://schemas.openxmlformats.org/officeDocument/2006/relationships/hyperlink" TargetMode="External"></Relationship><Relationship Id="rId9592" Target="javascript:;" Type="http://schemas.openxmlformats.org/officeDocument/2006/relationships/hyperlink" TargetMode="External"></Relationship><Relationship Id="rId9593" Target="http://www.bohemiacristal.de" Type="http://schemas.openxmlformats.org/officeDocument/2006/relationships/hyperlink" TargetMode="External"></Relationship><Relationship Id="rId9594" Target="javascript:;" Type="http://schemas.openxmlformats.org/officeDocument/2006/relationships/hyperlink" TargetMode="External"></Relationship><Relationship Id="rId9595" Target="mailto:ryan@the-menu.com.hk" Type="http://schemas.openxmlformats.org/officeDocument/2006/relationships/hyperlink" TargetMode="External"></Relationship><Relationship Id="rId9596" Target="javascript:;" Type="http://schemas.openxmlformats.org/officeDocument/2006/relationships/hyperlink" TargetMode="External"></Relationship><Relationship Id="rId9597" Target="javascript:;" Type="http://schemas.openxmlformats.org/officeDocument/2006/relationships/hyperlink" TargetMode="External"></Relationship><Relationship Id="rId9598" Target="mailto:jock@designwise.com" Type="http://schemas.openxmlformats.org/officeDocument/2006/relationships/hyperlink" TargetMode="External"></Relationship><Relationship Id="rId9599" Target="mailto:tbmw20120@yahoo.com" Type="http://schemas.openxmlformats.org/officeDocument/2006/relationships/hyperlink" TargetMode="External"></Relationship><Relationship Id="rId9600" Target="mailto:vic@biznetvigator.com" Type="http://schemas.openxmlformats.org/officeDocument/2006/relationships/hyperlink" TargetMode="External"></Relationship><Relationship Id="rId9601" Target="mailto:abdulkarim_munshi@sol.net.sa" Type="http://schemas.openxmlformats.org/officeDocument/2006/relationships/hyperlink" TargetMode="External"></Relationship><Relationship Id="rId9602" Target="javascript:;" Type="http://schemas.openxmlformats.org/officeDocument/2006/relationships/hyperlink" TargetMode="External"></Relationship><Relationship Id="rId9603" Target="mailto:mariajose@secaneta.com" Type="http://schemas.openxmlformats.org/officeDocument/2006/relationships/hyperlink" TargetMode="External"></Relationship><Relationship Id="rId9604" Target="javascript:;" Type="http://schemas.openxmlformats.org/officeDocument/2006/relationships/hyperlink" TargetMode="External"></Relationship><Relationship Id="rId9605" Target="javascript:;" Type="http://schemas.openxmlformats.org/officeDocument/2006/relationships/hyperlink" TargetMode="External"></Relationship><Relationship Id="rId9606" Target="mailto:shinlick@cbn.net.id" Type="http://schemas.openxmlformats.org/officeDocument/2006/relationships/hyperlink" TargetMode="External"></Relationship><Relationship Id="rId9607" Target="mailto:t_abushufa@hotmail.com" Type="http://schemas.openxmlformats.org/officeDocument/2006/relationships/hyperlink" TargetMode="External"></Relationship><Relationship Id="rId9608" Target="javascript:;" Type="http://schemas.openxmlformats.org/officeDocument/2006/relationships/hyperlink" TargetMode="External"></Relationship><Relationship Id="rId9609" Target="mailto:khangarotcharan@hotmail.com" Type="http://schemas.openxmlformats.org/officeDocument/2006/relationships/hyperlink" TargetMode="External"></Relationship><Relationship Id="rId9610" Target="mailto:int.tdg@xtra.co.nz" Type="http://schemas.openxmlformats.org/officeDocument/2006/relationships/hyperlink" TargetMode="External"></Relationship><Relationship Id="rId9611" Target="http://www.stefanohardware.com" Type="http://schemas.openxmlformats.org/officeDocument/2006/relationships/hyperlink" TargetMode="External"></Relationship><Relationship Id="rId9612" Target="mailto:ccado@wanadoo..fr" Type="http://schemas.openxmlformats.org/officeDocument/2006/relationships/hyperlink" TargetMode="External"></Relationship><Relationship Id="rId9613" Target="http://www.malteser-stahlwaren.de" Type="http://schemas.openxmlformats.org/officeDocument/2006/relationships/hyperlink" TargetMode="External"></Relationship><Relationship Id="rId9614" Target="http://www.procook.co.uk" Type="http://schemas.openxmlformats.org/officeDocument/2006/relationships/hyperlink" TargetMode="External"></Relationship><Relationship Id="rId9615" Target="mailto:femiking@consultant.com" Type="http://schemas.openxmlformats.org/officeDocument/2006/relationships/hyperlink" TargetMode="External"></Relationship><Relationship Id="rId9616" Target="mailto:kfwe@netvigator.com" Type="http://schemas.openxmlformats.org/officeDocument/2006/relationships/hyperlink" TargetMode="External"></Relationship><Relationship Id="rId9617" Target="javascript:;" Type="http://schemas.openxmlformats.org/officeDocument/2006/relationships/hyperlink" TargetMode="External"></Relationship><Relationship Id="rId9618" Target="mailto:abesrl@libero.it" Type="http://schemas.openxmlformats.org/officeDocument/2006/relationships/hyperlink" TargetMode="External"></Relationship><Relationship Id="rId9619" Target="http://www.karelsrl.com" Type="http://schemas.openxmlformats.org/officeDocument/2006/relationships/hyperlink" TargetMode="External"></Relationship><Relationship Id="rId9620" Target="mailto:jeffreyw@boltonhay.com" Type="http://schemas.openxmlformats.org/officeDocument/2006/relationships/hyperlink" TargetMode="External"></Relationship><Relationship Id="rId9621" Target="http://www.risdan.co.jp" Type="http://schemas.openxmlformats.org/officeDocument/2006/relationships/hyperlink" TargetMode="External"></Relationship><Relationship Id="rId9622" Target="mailto:socamel@socamel.com" Type="http://schemas.openxmlformats.org/officeDocument/2006/relationships/hyperlink" TargetMode="External"></Relationship><Relationship Id="rId9623" Target="javascript:;" Type="http://schemas.openxmlformats.org/officeDocument/2006/relationships/hyperlink" TargetMode="External"></Relationship><Relationship Id="rId9624" Target="javascript:;" Type="http://schemas.openxmlformats.org/officeDocument/2006/relationships/hyperlink" TargetMode="External"></Relationship><Relationship Id="rId9625" Target="mailto:topvente@aol.com" Type="http://schemas.openxmlformats.org/officeDocument/2006/relationships/hyperlink" TargetMode="External"></Relationship><Relationship Id="rId9626" Target="javascript:;" Type="http://schemas.openxmlformats.org/officeDocument/2006/relationships/hyperlink" TargetMode="External"></Relationship><Relationship Id="rId9627" Target="mailto:dreamworks2@aol.com" Type="http://schemas.openxmlformats.org/officeDocument/2006/relationships/hyperlink" TargetMode="External"></Relationship><Relationship Id="rId9628" Target="javascript:;" Type="http://schemas.openxmlformats.org/officeDocument/2006/relationships/hyperlink" TargetMode="External"></Relationship><Relationship Id="rId9629" Target="http://www.franz-praesente.de" Type="http://schemas.openxmlformats.org/officeDocument/2006/relationships/hyperlink" TargetMode="External"></Relationship><Relationship Id="rId9630" Target="mailto:shab@msv.co.uk" Type="http://schemas.openxmlformats.org/officeDocument/2006/relationships/hyperlink" TargetMode="External"></Relationship><Relationship Id="rId9631" Target="mailto:service3450@yahoo.com" Type="http://schemas.openxmlformats.org/officeDocument/2006/relationships/hyperlink" TargetMode="External"></Relationship><Relationship Id="rId9632" Target="javascript:;" Type="http://schemas.openxmlformats.org/officeDocument/2006/relationships/hyperlink" TargetMode="External"></Relationship><Relationship Id="rId9633" Target="http://www.scanmarctrading.dk" Type="http://schemas.openxmlformats.org/officeDocument/2006/relationships/hyperlink" TargetMode="External"></Relationship><Relationship Id="rId9634" Target="http://www.twl.co.nz" Type="http://schemas.openxmlformats.org/officeDocument/2006/relationships/hyperlink" TargetMode="External"></Relationship><Relationship Id="rId9635" Target="javascript:;" Type="http://schemas.openxmlformats.org/officeDocument/2006/relationships/hyperlink" TargetMode="External"></Relationship><Relationship Id="rId9636" Target="javascript:;" Type="http://schemas.openxmlformats.org/officeDocument/2006/relationships/hyperlink" TargetMode="External"></Relationship><Relationship Id="rId9637" Target="http://www.illiniline.com" Type="http://schemas.openxmlformats.org/officeDocument/2006/relationships/hyperlink" TargetMode="External"></Relationship><Relationship Id="rId9638" Target="javascript:;" Type="http://schemas.openxmlformats.org/officeDocument/2006/relationships/hyperlink" TargetMode="External"></Relationship><Relationship Id="rId9639" Target="mailto:paolo.ramela@somova.it" Type="http://schemas.openxmlformats.org/officeDocument/2006/relationships/hyperlink" TargetMode="External"></Relationship><Relationship Id="rId9640" Target="http://www.bragliacucine.it" Type="http://schemas.openxmlformats.org/officeDocument/2006/relationships/hyperlink" TargetMode="External"></Relationship><Relationship Id="rId9641" Target="http://www.domus.co.kr" Type="http://schemas.openxmlformats.org/officeDocument/2006/relationships/hyperlink" TargetMode="External"></Relationship><Relationship Id="rId9642" Target="mailto:aoyamexp@quartz.ocn.ne.jp" Type="http://schemas.openxmlformats.org/officeDocument/2006/relationships/hyperlink" TargetMode="External"></Relationship><Relationship Id="rId9643" Target="javascript:;" Type="http://schemas.openxmlformats.org/officeDocument/2006/relationships/hyperlink" TargetMode="External"></Relationship><Relationship Id="rId9644" Target="mailto:camelotimports@aol.com" Type="http://schemas.openxmlformats.org/officeDocument/2006/relationships/hyperlink" TargetMode="External"></Relationship><Relationship Id="rId9645" Target="http://www.pioneergift.com.tw" Type="http://schemas.openxmlformats.org/officeDocument/2006/relationships/hyperlink" TargetMode="External"></Relationship><Relationship Id="rId9646" Target="mailto:caac6688tm@hotmail.com" Type="http://schemas.openxmlformats.org/officeDocument/2006/relationships/hyperlink" TargetMode="External"></Relationship><Relationship Id="rId9647" Target="http://www.princesshousecanada.com" Type="http://schemas.openxmlformats.org/officeDocument/2006/relationships/hyperlink" TargetMode="External"></Relationship><Relationship Id="rId9648" Target="javascript:;" Type="http://schemas.openxmlformats.org/officeDocument/2006/relationships/hyperlink" TargetMode="External"></Relationship><Relationship Id="rId9649" Target="mailto:forest10@netvigator.com" Type="http://schemas.openxmlformats.org/officeDocument/2006/relationships/hyperlink" TargetMode="External"></Relationship><Relationship Id="rId9650" Target="javascript:;" Type="http://schemas.openxmlformats.org/officeDocument/2006/relationships/hyperlink" TargetMode="External"></Relationship><Relationship Id="rId9651" Target="javascript:;" Type="http://schemas.openxmlformats.org/officeDocument/2006/relationships/hyperlink" TargetMode="External"></Relationship><Relationship Id="rId9652" Target="javascript:;" Type="http://schemas.openxmlformats.org/officeDocument/2006/relationships/hyperlink" TargetMode="External"></Relationship><Relationship Id="rId9653" Target="javascript:;" Type="http://schemas.openxmlformats.org/officeDocument/2006/relationships/hyperlink" TargetMode="External"></Relationship><Relationship Id="rId9654" Target="http://www.morinders.se" Type="http://schemas.openxmlformats.org/officeDocument/2006/relationships/hyperlink" TargetMode="External"></Relationship><Relationship Id="rId9655" Target="http://IMP.DE" Type="http://schemas.openxmlformats.org/officeDocument/2006/relationships/hyperlink" TargetMode="External"></Relationship><Relationship Id="rId9656" Target="mailto:jhsia@mikevin.com" Type="http://schemas.openxmlformats.org/officeDocument/2006/relationships/hyperlink" TargetMode="External"></Relationship><Relationship Id="rId9657" Target="mailto:sx1@fotobox.be" Type="http://schemas.openxmlformats.org/officeDocument/2006/relationships/hyperlink" TargetMode="External"></Relationship><Relationship Id="rId9658" Target="javascript:;" Type="http://schemas.openxmlformats.org/officeDocument/2006/relationships/hyperlink" TargetMode="External"></Relationship><Relationship Id="rId9659" Target="mailto:activo@so-net.net" Type="http://schemas.openxmlformats.org/officeDocument/2006/relationships/hyperlink" TargetMode="External"></Relationship><Relationship Id="rId9660" Target="javascript:;" Type="http://schemas.openxmlformats.org/officeDocument/2006/relationships/hyperlink" TargetMode="External"></Relationship><Relationship Id="rId9661" Target="mailto:info@hktarget.com" Type="http://schemas.openxmlformats.org/officeDocument/2006/relationships/hyperlink" TargetMode="External"></Relationship><Relationship Id="rId9662" Target="http://www.giftech.com.hk" Type="http://schemas.openxmlformats.org/officeDocument/2006/relationships/hyperlink" TargetMode="External"></Relationship><Relationship Id="rId9663" Target="http://www.e-nsc.com" Type="http://schemas.openxmlformats.org/officeDocument/2006/relationships/hyperlink" TargetMode="External"></Relationship><Relationship Id="rId9664" Target="mailto:alan@btbproducts.com" Type="http://schemas.openxmlformats.org/officeDocument/2006/relationships/hyperlink" TargetMode="External"></Relationship><Relationship Id="rId9665" Target="javascript:;" Type="http://schemas.openxmlformats.org/officeDocument/2006/relationships/hyperlink" TargetMode="External"></Relationship><Relationship Id="rId9666" Target="http://www.le-gobw.de" Type="http://schemas.openxmlformats.org/officeDocument/2006/relationships/hyperlink" TargetMode="External"></Relationship><Relationship Id="rId9667" Target="mailto:schara01@aol.com" Type="http://schemas.openxmlformats.org/officeDocument/2006/relationships/hyperlink" TargetMode="External"></Relationship><Relationship Id="rId9668" Target="mailto:alfamarketing@aol.com" Type="http://schemas.openxmlformats.org/officeDocument/2006/relationships/hyperlink" TargetMode="External"></Relationship><Relationship Id="rId9669" Target="javascript:;" Type="http://schemas.openxmlformats.org/officeDocument/2006/relationships/hyperlink" TargetMode="External"></Relationship><Relationship Id="rId9670" Target="javascript:;" Type="http://schemas.openxmlformats.org/officeDocument/2006/relationships/hyperlink" TargetMode="External"></Relationship><Relationship Id="rId9671" Target="javascript:;" Type="http://schemas.openxmlformats.org/officeDocument/2006/relationships/hyperlink" TargetMode="External"></Relationship><Relationship Id="rId9672" Target="javascript:;" Type="http://schemas.openxmlformats.org/officeDocument/2006/relationships/hyperlink" TargetMode="External"></Relationship><Relationship Id="rId9673" Target="mailto:welcome@siauk.co.uk" Type="http://schemas.openxmlformats.org/officeDocument/2006/relationships/hyperlink" TargetMode="External"></Relationship><Relationship Id="rId9674" Target="http://www.hksic.com" Type="http://schemas.openxmlformats.org/officeDocument/2006/relationships/hyperlink" TargetMode="External"></Relationship><Relationship Id="rId9675" Target="mailto:sharply@ms32.hinet.net" Type="http://schemas.openxmlformats.org/officeDocument/2006/relationships/hyperlink" TargetMode="External"></Relationship></Relationships>
</file>

<file path=xl/worksheets/_rels/sheet3.xml.rels><?xml version="1.0" encoding="UTF-8" standalone="yes"?>
<Relationships xmlns="http://schemas.openxmlformats.org/package/2006/relationships"><Relationship Id="rId1" Target="javascript:;" Type="http://schemas.openxmlformats.org/officeDocument/2006/relationships/hyperlink" TargetMode="External"></Relationship><Relationship Id="rId2" Target="mailto:midsun@iprimus.com.au" Type="http://schemas.openxmlformats.org/officeDocument/2006/relationships/hyperlink" TargetMode="External"></Relationship><Relationship Id="rId3" Target="mailto:porselen@ttnet.net.tr" Type="http://schemas.openxmlformats.org/officeDocument/2006/relationships/hyperlink" TargetMode="External"></Relationship><Relationship Id="rId4" Target="mailto:begr8t@yahoo.com" Type="http://schemas.openxmlformats.org/officeDocument/2006/relationships/hyperlink" TargetMode="External"></Relationship><Relationship Id="rId5" Target="javascript:;" Type="http://schemas.openxmlformats.org/officeDocument/2006/relationships/hyperlink" TargetMode="External"></Relationship><Relationship Id="rId6" Target="mailto:zenbash@yahoo.com" Type="http://schemas.openxmlformats.org/officeDocument/2006/relationships/hyperlink" TargetMode="External"></Relationship><Relationship Id="rId7" Target="javascript:;" Type="http://schemas.openxmlformats.org/officeDocument/2006/relationships/hyperlink" TargetMode="External"></Relationship><Relationship Id="rId8" Target="javascript:;" Type="http://schemas.openxmlformats.org/officeDocument/2006/relationships/hyperlink" TargetMode="External"></Relationship><Relationship Id="rId9" Target="javascript:;" Type="http://schemas.openxmlformats.org/officeDocument/2006/relationships/hyperlink" TargetMode="External"></Relationship><Relationship Id="rId10" Target="http://www.asiacomb.com.cn" Type="http://schemas.openxmlformats.org/officeDocument/2006/relationships/hyperlink" TargetMode="External"></Relationship><Relationship Id="rId11" Target="mailto:eastar@ttnet.net.tr" Type="http://schemas.openxmlformats.org/officeDocument/2006/relationships/hyperlink" TargetMode="External"></Relationship><Relationship Id="rId12" Target="javascript:;" Type="http://schemas.openxmlformats.org/officeDocument/2006/relationships/hyperlink" TargetMode="External"></Relationship><Relationship Id="rId13" Target="http://www.ahm.co.nz" Type="http://schemas.openxmlformats.org/officeDocument/2006/relationships/hyperlink" TargetMode="External"></Relationship><Relationship Id="rId14" Target="javascript:;" Type="http://schemas.openxmlformats.org/officeDocument/2006/relationships/hyperlink" TargetMode="External"></Relationship><Relationship Id="rId15" Target="javascript:;" Type="http://schemas.openxmlformats.org/officeDocument/2006/relationships/hyperlink" TargetMode="External"></Relationship><Relationship Id="rId16" Target="mailto:info@roelens.com" Type="http://schemas.openxmlformats.org/officeDocument/2006/relationships/hyperlink" TargetMode="External"></Relationship><Relationship Id="rId17" Target="mailto:mail@harrispaper.com.au" Type="http://schemas.openxmlformats.org/officeDocument/2006/relationships/hyperlink" TargetMode="External"></Relationship><Relationship Id="rId18" Target="http://www.axiomintl.com" Type="http://schemas.openxmlformats.org/officeDocument/2006/relationships/hyperlink" TargetMode="External"></Relationship><Relationship Id="rId19" Target="javascript:;" Type="http://schemas.openxmlformats.org/officeDocument/2006/relationships/hyperlink" TargetMode="External"></Relationship><Relationship Id="rId20" Target="javascript:;" Type="http://schemas.openxmlformats.org/officeDocument/2006/relationships/hyperlink" TargetMode="External"></Relationship><Relationship Id="rId21" Target="mailto:x.wu@moebel-ludwig.at" Type="http://schemas.openxmlformats.org/officeDocument/2006/relationships/hyperlink" TargetMode="External"></Relationship><Relationship Id="rId22" Target="http://www.aifa.com.bn" Type="http://schemas.openxmlformats.org/officeDocument/2006/relationships/hyperlink" TargetMode="External"></Relationship><Relationship Id="rId23" Target="mailto:afriad@aferitrade.com" Type="http://schemas.openxmlformats.org/officeDocument/2006/relationships/hyperlink" TargetMode="External"></Relationship><Relationship Id="rId24" Target="http://www.marukai.com" Type="http://schemas.openxmlformats.org/officeDocument/2006/relationships/hyperlink" TargetMode="External"></Relationship><Relationship Id="rId25" Target="javascript:;" Type="http://schemas.openxmlformats.org/officeDocument/2006/relationships/hyperlink" TargetMode="External"></Relationship><Relationship Id="rId26" Target="javascript:;" Type="http://schemas.openxmlformats.org/officeDocument/2006/relationships/hyperlink" TargetMode="External"></Relationship><Relationship Id="rId27" Target="javascript:;" Type="http://schemas.openxmlformats.org/officeDocument/2006/relationships/hyperlink" TargetMode="External"></Relationship><Relationship Id="rId28" Target="mailto:verdy@mail.com" Type="http://schemas.openxmlformats.org/officeDocument/2006/relationships/hyperlink" TargetMode="External"></Relationship><Relationship Id="rId29" Target="http://www.qataroilandgasdirectory.com" Type="http://schemas.openxmlformats.org/officeDocument/2006/relationships/hyperlink" TargetMode="External"></Relationship><Relationship Id="rId30" Target="http://www.cristaldeboheme.fr" Type="http://schemas.openxmlformats.org/officeDocument/2006/relationships/hyperlink" TargetMode="External"></Relationship><Relationship Id="rId31" Target="javascript:;" Type="http://schemas.openxmlformats.org/officeDocument/2006/relationships/hyperlink" TargetMode="External"></Relationship><Relationship Id="rId32" Target="mailto:info@tiger.nl" Type="http://schemas.openxmlformats.org/officeDocument/2006/relationships/hyperlink" TargetMode="External"></Relationship><Relationship Id="rId33" Target="javascript:;" Type="http://schemas.openxmlformats.org/officeDocument/2006/relationships/hyperlink" TargetMode="External"></Relationship><Relationship Id="rId34" Target="javascript:;" Type="http://schemas.openxmlformats.org/officeDocument/2006/relationships/hyperlink" TargetMode="External"></Relationship><Relationship Id="rId35" Target="http://www.altikon.dk" Type="http://schemas.openxmlformats.org/officeDocument/2006/relationships/hyperlink" TargetMode="External"></Relationship><Relationship Id="rId36" Target="http://www.jeromecompany.com" Type="http://schemas.openxmlformats.org/officeDocument/2006/relationships/hyperlink" TargetMode="External"></Relationship><Relationship Id="rId37" Target="http://www.lutet.com" Type="http://schemas.openxmlformats.org/officeDocument/2006/relationships/hyperlink" TargetMode="External"></Relationship><Relationship Id="rId38" Target="mailto:fazsha@hotmail.com" Type="http://schemas.openxmlformats.org/officeDocument/2006/relationships/hyperlink" TargetMode="External"></Relationship><Relationship Id="rId39" Target="javascript:;" Type="http://schemas.openxmlformats.org/officeDocument/2006/relationships/hyperlink" TargetMode="External"></Relationship><Relationship Id="rId40" Target="mailto:sdg78@sdg.fr" Type="http://schemas.openxmlformats.org/officeDocument/2006/relationships/hyperlink" TargetMode="External"></Relationship><Relationship Id="rId41" Target="mailto:edfort@edfort.com.br" Type="http://schemas.openxmlformats.org/officeDocument/2006/relationships/hyperlink" TargetMode="External"></Relationship><Relationship Id="rId42" Target="http://www.elektroskandia.fi" Type="http://schemas.openxmlformats.org/officeDocument/2006/relationships/hyperlink" TargetMode="External"></Relationship><Relationship Id="rId43" Target="http://www.fratellibertone.it" Type="http://schemas.openxmlformats.org/officeDocument/2006/relationships/hyperlink" TargetMode="External"></Relationship><Relationship Id="rId44" Target="mailto:kangli@singnet.com.sg" Type="http://schemas.openxmlformats.org/officeDocument/2006/relationships/hyperlink" TargetMode="External"></Relationship><Relationship Id="rId45" Target="http://www.alef-to-tav.com" Type="http://schemas.openxmlformats.org/officeDocument/2006/relationships/hyperlink" TargetMode="External"></Relationship><Relationship Id="rId46" Target="http://www.yesyeschina.com" Type="http://schemas.openxmlformats.org/officeDocument/2006/relationships/hyperlink" TargetMode="External"></Relationship><Relationship Id="rId47" Target="mailto:sue@schultzsupply.com" Type="http://schemas.openxmlformats.org/officeDocument/2006/relationships/hyperlink" TargetMode="External"></Relationship><Relationship Id="rId48" Target="javascript:;" Type="http://schemas.openxmlformats.org/officeDocument/2006/relationships/hyperlink" TargetMode="External"></Relationship><Relationship Id="rId49" Target="javascript:;" Type="http://schemas.openxmlformats.org/officeDocument/2006/relationships/hyperlink" TargetMode="External"></Relationship><Relationship Id="rId50" Target="mailto:policze@ap-int.com" Type="http://schemas.openxmlformats.org/officeDocument/2006/relationships/hyperlink" TargetMode="External"></Relationship><Relationship Id="rId51" Target="http://www.era.fr" Type="http://schemas.openxmlformats.org/officeDocument/2006/relationships/hyperlink" TargetMode="External"></Relationship><Relationship Id="rId52" Target="http://www.atani.it" Type="http://schemas.openxmlformats.org/officeDocument/2006/relationships/hyperlink" TargetMode="External"></Relationship><Relationship Id="rId53" Target="javascript:;" Type="http://schemas.openxmlformats.org/officeDocument/2006/relationships/hyperlink" TargetMode="External"></Relationship><Relationship Id="rId54" Target="javascript:;" Type="http://schemas.openxmlformats.org/officeDocument/2006/relationships/hyperlink" TargetMode="External"></Relationship><Relationship Id="rId55" Target="mailto:jonnyyan@hotmail.com" Type="http://schemas.openxmlformats.org/officeDocument/2006/relationships/hyperlink" TargetMode="External"></Relationship><Relationship Id="rId56" Target="javascript:;" Type="http://schemas.openxmlformats.org/officeDocument/2006/relationships/hyperlink" TargetMode="External"></Relationship><Relationship Id="rId57" Target="http://www.sps.sa" Type="http://schemas.openxmlformats.org/officeDocument/2006/relationships/hyperlink" TargetMode="External"></Relationship><Relationship Id="rId58" Target="http://www.fnapp.fr" Type="http://schemas.openxmlformats.org/officeDocument/2006/relationships/hyperlink" TargetMode="External"></Relationship><Relationship Id="rId59" Target="http://www.asiaworld-expo.com" Type="http://schemas.openxmlformats.org/officeDocument/2006/relationships/hyperlink" TargetMode="External"></Relationship><Relationship Id="rId60" Target="javascript:;" Type="http://schemas.openxmlformats.org/officeDocument/2006/relationships/hyperlink" TargetMode="External"></Relationship><Relationship Id="rId61" Target="http://www.kyvas.com" Type="http://schemas.openxmlformats.org/officeDocument/2006/relationships/hyperlink" TargetMode="External"></Relationship><Relationship Id="rId62" Target="mailto:alice.liu@aa.com" Type="http://schemas.openxmlformats.org/officeDocument/2006/relationships/hyperlink" TargetMode="External"></Relationship><Relationship Id="rId63" Target="http://www.newkingstonfashion.com" Type="http://schemas.openxmlformats.org/officeDocument/2006/relationships/hyperlink" TargetMode="External"></Relationship><Relationship Id="rId64" Target="javascript:;" Type="http://schemas.openxmlformats.org/officeDocument/2006/relationships/hyperlink" TargetMode="External"></Relationship><Relationship Id="rId65" Target="http://www.imperialfashion.com" Type="http://schemas.openxmlformats.org/officeDocument/2006/relationships/hyperlink" TargetMode="External"></Relationship><Relationship Id="rId66" Target="mailto:export@zxi.com.cn" Type="http://schemas.openxmlformats.org/officeDocument/2006/relationships/hyperlink" TargetMode="External"></Relationship><Relationship Id="rId67" Target="http://www.tradesources.com" Type="http://schemas.openxmlformats.org/officeDocument/2006/relationships/hyperlink" TargetMode="External"></Relationship><Relationship Id="rId68" Target="mailto:hkg00019@infotokyo.ne.jp" Type="http://schemas.openxmlformats.org/officeDocument/2006/relationships/hyperlink" TargetMode="External"></Relationship><Relationship Id="rId69" Target="javascript:;" Type="http://schemas.openxmlformats.org/officeDocument/2006/relationships/hyperlink" TargetMode="External"></Relationship><Relationship Id="rId70" Target="javascript:;" Type="http://schemas.openxmlformats.org/officeDocument/2006/relationships/hyperlink" TargetMode="External"></Relationship><Relationship Id="rId71" Target="http://www.bobendixen.dk" Type="http://schemas.openxmlformats.org/officeDocument/2006/relationships/hyperlink" TargetMode="External"></Relationship><Relationship Id="rId72" Target="http://www.bmg.es" Type="http://schemas.openxmlformats.org/officeDocument/2006/relationships/hyperlink" TargetMode="External"></Relationship><Relationship Id="rId73" Target="javascript:;" Type="http://schemas.openxmlformats.org/officeDocument/2006/relationships/hyperlink" TargetMode="External"></Relationship><Relationship Id="rId74" Target="mailto:sakabe@cretom.co" Type="http://schemas.openxmlformats.org/officeDocument/2006/relationships/hyperlink" TargetMode="External"></Relationship><Relationship Id="rId75" Target="javascript:;" Type="http://schemas.openxmlformats.org/officeDocument/2006/relationships/hyperlink" TargetMode="External"></Relationship><Relationship Id="rId76" Target="mailto:lingner@ix.net.com.com" Type="http://schemas.openxmlformats.org/officeDocument/2006/relationships/hyperlink" TargetMode="External"></Relationship><Relationship Id="rId77" Target="http://www.lampsrl.it" Type="http://schemas.openxmlformats.org/officeDocument/2006/relationships/hyperlink" TargetMode="External"></Relationship><Relationship Id="rId78" Target="mailto:joyce@richjoy.com" Type="http://schemas.openxmlformats.org/officeDocument/2006/relationships/hyperlink" TargetMode="External"></Relationship><Relationship Id="rId79" Target="javascript:;" Type="http://schemas.openxmlformats.org/officeDocument/2006/relationships/hyperlink" TargetMode="External"></Relationship><Relationship Id="rId80" Target="mailto:info@alma-tec.com" Type="http://schemas.openxmlformats.org/officeDocument/2006/relationships/hyperlink" TargetMode="External"></Relationship><Relationship Id="rId81" Target="javascript:;" Type="http://schemas.openxmlformats.org/officeDocument/2006/relationships/hyperlink" TargetMode="External"></Relationship><Relationship Id="rId82" Target="http://www.brandpartner.se" Type="http://schemas.openxmlformats.org/officeDocument/2006/relationships/hyperlink" TargetMode="External"></Relationship><Relationship Id="rId83" Target="javascript:;" Type="http://schemas.openxmlformats.org/officeDocument/2006/relationships/hyperlink" TargetMode="External"></Relationship><Relationship Id="rId84" Target="mailto:info@bestwaytoys.com" Type="http://schemas.openxmlformats.org/officeDocument/2006/relationships/hyperlink" TargetMode="External"></Relationship><Relationship Id="rId85" Target="javascript:;" Type="http://schemas.openxmlformats.org/officeDocument/2006/relationships/hyperlink" TargetMode="External"></Relationship><Relationship Id="rId86" Target="http://www.tactdc.com.hk" Type="http://schemas.openxmlformats.org/officeDocument/2006/relationships/hyperlink" TargetMode="External"></Relationship><Relationship Id="rId87" Target="javascript:;" Type="http://schemas.openxmlformats.org/officeDocument/2006/relationships/hyperlink" TargetMode="External"></Relationship><Relationship Id="rId88" Target="mailto:exel@alles.or.jp" Type="http://schemas.openxmlformats.org/officeDocument/2006/relationships/hyperlink" TargetMode="External"></Relationship><Relationship Id="rId89" Target="javascript:;" Type="http://schemas.openxmlformats.org/officeDocument/2006/relationships/hyperlink" TargetMode="External"></Relationship><Relationship Id="rId90" Target="mailto:linfeng@ite.net" Type="http://schemas.openxmlformats.org/officeDocument/2006/relationships/hyperlink" TargetMode="External"></Relationship><Relationship Id="rId91" Target="http://www.offratel.nc" Type="http://schemas.openxmlformats.org/officeDocument/2006/relationships/hyperlink" TargetMode="External"></Relationship><Relationship Id="rId92" Target="javascript:;" Type="http://schemas.openxmlformats.org/officeDocument/2006/relationships/hyperlink" TargetMode="External"></Relationship><Relationship Id="rId93" Target="mailto:mohbulbol@gawab.com" Type="http://schemas.openxmlformats.org/officeDocument/2006/relationships/hyperlink" TargetMode="External"></Relationship><Relationship Id="rId94" Target="javascript:;" Type="http://schemas.openxmlformats.org/officeDocument/2006/relationships/hyperlink" TargetMode="External"></Relationship><Relationship Id="rId95" Target="javascript:;" Type="http://schemas.openxmlformats.org/officeDocument/2006/relationships/hyperlink" TargetMode="External"></Relationship><Relationship Id="rId96" Target="javascript:;" Type="http://schemas.openxmlformats.org/officeDocument/2006/relationships/hyperlink" TargetMode="External"></Relationship><Relationship Id="rId97" Target="javascript:;" Type="http://schemas.openxmlformats.org/officeDocument/2006/relationships/hyperlink" TargetMode="External"></Relationship><Relationship Id="rId98" Target="http://www.planetelektronik.com.tr" Type="http://schemas.openxmlformats.org/officeDocument/2006/relationships/hyperlink" TargetMode="External"></Relationship><Relationship Id="rId99" Target="javascript:;" Type="http://schemas.openxmlformats.org/officeDocument/2006/relationships/hyperlink" TargetMode="External"></Relationship><Relationship Id="rId100" Target="mailto:crownceram@yahoo.com" Type="http://schemas.openxmlformats.org/officeDocument/2006/relationships/hyperlink" TargetMode="External"></Relationship><Relationship Id="rId101" Target="mailto:aldoco@netvigator.com" Type="http://schemas.openxmlformats.org/officeDocument/2006/relationships/hyperlink" TargetMode="External"></Relationship><Relationship Id="rId102" Target="mailto:arenthon@easynet.fr" Type="http://schemas.openxmlformats.org/officeDocument/2006/relationships/hyperlink" TargetMode="External"></Relationship><Relationship Id="rId103" Target="javascript:;" Type="http://schemas.openxmlformats.org/officeDocument/2006/relationships/hyperlink" TargetMode="External"></Relationship><Relationship Id="rId104" Target="mailto:dovester@cura.net" Type="http://schemas.openxmlformats.org/officeDocument/2006/relationships/hyperlink" TargetMode="External"></Relationship><Relationship Id="rId105" Target="mailto:kasugaco@apricot.ocn.ne.jp" Type="http://schemas.openxmlformats.org/officeDocument/2006/relationships/hyperlink" TargetMode="External"></Relationship><Relationship Id="rId106" Target="http://www.ipromoworx.com" Type="http://schemas.openxmlformats.org/officeDocument/2006/relationships/hyperlink" TargetMode="External"></Relationship><Relationship Id="rId107" Target="javascript:;" Type="http://schemas.openxmlformats.org/officeDocument/2006/relationships/hyperlink" TargetMode="External"></Relationship><Relationship Id="rId108" Target="mailto:mail@adv-imports.com" Type="http://schemas.openxmlformats.org/officeDocument/2006/relationships/hyperlink" TargetMode="External"></Relationship><Relationship Id="rId109" Target="mailto:brian.heminger@anchorhocking.com" Type="http://schemas.openxmlformats.org/officeDocument/2006/relationships/hyperlink" TargetMode="External"></Relationship><Relationship Id="rId110" Target="http://www.potscompany.com" Type="http://schemas.openxmlformats.org/officeDocument/2006/relationships/hyperlink" TargetMode="External"></Relationship><Relationship Id="rId111" Target="http://www.orange.ocn.ne.jp" Type="http://schemas.openxmlformats.org/officeDocument/2006/relationships/hyperlink" TargetMode="External"></Relationship><Relationship Id="rId112" Target="mailto:tomasnunez@msn.com" Type="http://schemas.openxmlformats.org/officeDocument/2006/relationships/hyperlink" TargetMode="External"></Relationship><Relationship Id="rId113" Target="javascript:;" Type="http://schemas.openxmlformats.org/officeDocument/2006/relationships/hyperlink" TargetMode="External"></Relationship><Relationship Id="rId114" Target="mailto:eugene.yang@beverlyhangers.com.hk" Type="http://schemas.openxmlformats.org/officeDocument/2006/relationships/hyperlink" TargetMode="External"></Relationship><Relationship Id="rId115" Target="javascript:;" Type="http://schemas.openxmlformats.org/officeDocument/2006/relationships/hyperlink" TargetMode="External"></Relationship><Relationship Id="rId116" Target="http://www.sunoceans.com" Type="http://schemas.openxmlformats.org/officeDocument/2006/relationships/hyperlink" TargetMode="External"></Relationship><Relationship Id="rId117" Target="mailto:info@ankas.dk" Type="http://schemas.openxmlformats.org/officeDocument/2006/relationships/hyperlink" TargetMode="External"></Relationship><Relationship Id="rId118" Target="javascript:;" Type="http://schemas.openxmlformats.org/officeDocument/2006/relationships/hyperlink" TargetMode="External"></Relationship><Relationship Id="rId119" Target="http://www.changan.net" Type="http://schemas.openxmlformats.org/officeDocument/2006/relationships/hyperlink" TargetMode="External"></Relationship><Relationship Id="rId120" Target="http://www.kimshome.com" Type="http://schemas.openxmlformats.org/officeDocument/2006/relationships/hyperlink" TargetMode="External"></Relationship><Relationship Id="rId121" Target="mailto:huppe-france@wanadoo.fr" Type="http://schemas.openxmlformats.org/officeDocument/2006/relationships/hyperlink" TargetMode="External"></Relationship><Relationship Id="rId122" Target="javascript:;" Type="http://schemas.openxmlformats.org/officeDocument/2006/relationships/hyperlink" TargetMode="External"></Relationship><Relationship Id="rId123" Target="javascript:;" Type="http://schemas.openxmlformats.org/officeDocument/2006/relationships/hyperlink" TargetMode="External"></Relationship><Relationship Id="rId124" Target="javascript:;" Type="http://schemas.openxmlformats.org/officeDocument/2006/relationships/hyperlink" TargetMode="External"></Relationship><Relationship Id="rId125" Target="mailto:nd@euromic.dk" Type="http://schemas.openxmlformats.org/officeDocument/2006/relationships/hyperlink" TargetMode="External"></Relationship><Relationship Id="rId126" Target="http://www.bedbath.com" Type="http://schemas.openxmlformats.org/officeDocument/2006/relationships/hyperlink" TargetMode="External"></Relationship><Relationship Id="rId127" Target="mailto:neelint@vsnl.com" Type="http://schemas.openxmlformats.org/officeDocument/2006/relationships/hyperlink" TargetMode="External"></Relationship><Relationship Id="rId128" Target="http://www.sesj.co.jp" Type="http://schemas.openxmlformats.org/officeDocument/2006/relationships/hyperlink" TargetMode="External"></Relationship><Relationship Id="rId129" Target="mailto:ligexp@aol.com" Type="http://schemas.openxmlformats.org/officeDocument/2006/relationships/hyperlink" TargetMode="External"></Relationship><Relationship Id="rId130" Target="http://www.justinhouse.co.uk" Type="http://schemas.openxmlformats.org/officeDocument/2006/relationships/hyperlink" TargetMode="External"></Relationship><Relationship Id="rId131" Target="mailto:alfaida@tri.net.sa" Type="http://schemas.openxmlformats.org/officeDocument/2006/relationships/hyperlink" TargetMode="External"></Relationship><Relationship Id="rId132" Target="http://www.todaytex.com" Type="http://schemas.openxmlformats.org/officeDocument/2006/relationships/hyperlink" TargetMode="External"></Relationship><Relationship Id="rId133" Target="http://www.russellfood.com" Type="http://schemas.openxmlformats.org/officeDocument/2006/relationships/hyperlink" TargetMode="External"></Relationship><Relationship Id="rId134" Target="javascript:;" Type="http://schemas.openxmlformats.org/officeDocument/2006/relationships/hyperlink" TargetMode="External"></Relationship><Relationship Id="rId135" Target="javascript:;" Type="http://schemas.openxmlformats.org/officeDocument/2006/relationships/hyperlink" TargetMode="External"></Relationship><Relationship Id="rId136" Target="javascript:;" Type="http://schemas.openxmlformats.org/officeDocument/2006/relationships/hyperlink" TargetMode="External"></Relationship><Relationship Id="rId137" Target="javascript:;" Type="http://schemas.openxmlformats.org/officeDocument/2006/relationships/hyperlink" TargetMode="External"></Relationship><Relationship Id="rId138" Target="mailto:kurt@grillpod.com" Type="http://schemas.openxmlformats.org/officeDocument/2006/relationships/hyperlink" TargetMode="External"></Relationship><Relationship Id="rId139" Target="http://www.howardsilvers.com.au" Type="http://schemas.openxmlformats.org/officeDocument/2006/relationships/hyperlink" TargetMode="External"></Relationship><Relationship Id="rId140" Target="javascript:;" Type="http://schemas.openxmlformats.org/officeDocument/2006/relationships/hyperlink" TargetMode="External"></Relationship><Relationship Id="rId141" Target="http://www.kasugaco.com" Type="http://schemas.openxmlformats.org/officeDocument/2006/relationships/hyperlink" TargetMode="External"></Relationship><Relationship Id="rId142" Target="javascript:;" Type="http://schemas.openxmlformats.org/officeDocument/2006/relationships/hyperlink" TargetMode="External"></Relationship><Relationship Id="rId143" Target="http://www.tec.cl" Type="http://schemas.openxmlformats.org/officeDocument/2006/relationships/hyperlink" TargetMode="External"></Relationship><Relationship Id="rId144" Target="http://www.simplyenterprising.com" Type="http://schemas.openxmlformats.org/officeDocument/2006/relationships/hyperlink" TargetMode="External"></Relationship><Relationship Id="rId145" Target="mailto:kanchgharindia@vsnl.com" Type="http://schemas.openxmlformats.org/officeDocument/2006/relationships/hyperlink" TargetMode="External"></Relationship><Relationship Id="rId146" Target="mailto:gama_ferrer@hotmail.com" Type="http://schemas.openxmlformats.org/officeDocument/2006/relationships/hyperlink" TargetMode="External"></Relationship><Relationship Id="rId147" Target="mailto:australianaproducts@ausinfo.com.au" Type="http://schemas.openxmlformats.org/officeDocument/2006/relationships/hyperlink" TargetMode="External"></Relationship><Relationship Id="rId148" Target="javascript:;" Type="http://schemas.openxmlformats.org/officeDocument/2006/relationships/hyperlink" TargetMode="External"></Relationship><Relationship Id="rId149" Target="javascript:;" Type="http://schemas.openxmlformats.org/officeDocument/2006/relationships/hyperlink" TargetMode="External"></Relationship><Relationship Id="rId150" Target="http://www.idpny.com" Type="http://schemas.openxmlformats.org/officeDocument/2006/relationships/hyperlink" TargetMode="External"></Relationship><Relationship Id="rId151" Target="http://www.aito.co.jp" Type="http://schemas.openxmlformats.org/officeDocument/2006/relationships/hyperlink" TargetMode="External"></Relationship><Relationship Id="rId152" Target="mailto:hkexim@netvigator.com" Type="http://schemas.openxmlformats.org/officeDocument/2006/relationships/hyperlink" TargetMode="External"></Relationship><Relationship Id="rId153" Target="javascript:;" Type="http://schemas.openxmlformats.org/officeDocument/2006/relationships/hyperlink" TargetMode="External"></Relationship><Relationship Id="rId154" Target="javascript:;" Type="http://schemas.openxmlformats.org/officeDocument/2006/relationships/hyperlink" TargetMode="External"></Relationship><Relationship Id="rId155" Target="http://www.advantex.net" Type="http://schemas.openxmlformats.org/officeDocument/2006/relationships/hyperlink" TargetMode="External"></Relationship><Relationship Id="rId156" Target="javascript:;" Type="http://schemas.openxmlformats.org/officeDocument/2006/relationships/hyperlink" TargetMode="External"></Relationship><Relationship Id="rId157" Target="javascript:;" Type="http://schemas.openxmlformats.org/officeDocument/2006/relationships/hyperlink" TargetMode="External"></Relationship><Relationship Id="rId158" Target="javascript:;" Type="http://schemas.openxmlformats.org/officeDocument/2006/relationships/hyperlink" TargetMode="External"></Relationship><Relationship Id="rId159" Target="mailto:kikuji@dj.mbn.or.jp" Type="http://schemas.openxmlformats.org/officeDocument/2006/relationships/hyperlink" TargetMode="External"></Relationship><Relationship Id="rId160" Target="mailto:info@dickomat.se" Type="http://schemas.openxmlformats.org/officeDocument/2006/relationships/hyperlink" TargetMode="External"></Relationship><Relationship Id="rId161" Target="mailto:superson@superson.com.hk" Type="http://schemas.openxmlformats.org/officeDocument/2006/relationships/hyperlink" TargetMode="External"></Relationship><Relationship Id="rId162" Target="http://www.netvision.co.il" Type="http://schemas.openxmlformats.org/officeDocument/2006/relationships/hyperlink" TargetMode="External"></Relationship><Relationship Id="rId163" Target="javascript:;" Type="http://schemas.openxmlformats.org/officeDocument/2006/relationships/hyperlink" TargetMode="External"></Relationship><Relationship Id="rId164" Target="http://www.accu-serv.com" Type="http://schemas.openxmlformats.org/officeDocument/2006/relationships/hyperlink" TargetMode="External"></Relationship><Relationship Id="rId165" Target="http://www.morosi-comm.it" Type="http://schemas.openxmlformats.org/officeDocument/2006/relationships/hyperlink" TargetMode="External"></Relationship><Relationship Id="rId166" Target="mailto:batfer@libero.it" Type="http://schemas.openxmlformats.org/officeDocument/2006/relationships/hyperlink" TargetMode="External"></Relationship><Relationship Id="rId167" Target="javascript:;" Type="http://schemas.openxmlformats.org/officeDocument/2006/relationships/hyperlink" TargetMode="External"></Relationship><Relationship Id="rId168" Target="mailto:contact@mabondefamille.fr" Type="http://schemas.openxmlformats.org/officeDocument/2006/relationships/hyperlink" TargetMode="External"></Relationship><Relationship Id="rId169" Target="javascript:;" Type="http://schemas.openxmlformats.org/officeDocument/2006/relationships/hyperlink" TargetMode="External"></Relationship><Relationship Id="rId170" Target="javascript:;" Type="http://schemas.openxmlformats.org/officeDocument/2006/relationships/hyperlink" TargetMode="External"></Relationship><Relationship Id="rId171" Target="javascript:;" Type="http://schemas.openxmlformats.org/officeDocument/2006/relationships/hyperlink" TargetMode="External"></Relationship><Relationship Id="rId172" Target="mailto:sscom@pworld.net.ph" Type="http://schemas.openxmlformats.org/officeDocument/2006/relationships/hyperlink" TargetMode="External"></Relationship><Relationship Id="rId173" Target="javascript:;" Type="http://schemas.openxmlformats.org/officeDocument/2006/relationships/hyperlink" TargetMode="External"></Relationship><Relationship Id="rId174" Target="http://www.aeys1.com" Type="http://schemas.openxmlformats.org/officeDocument/2006/relationships/hyperlink" TargetMode="External"></Relationship><Relationship Id="rId175" Target="mailto:bernd.labugger@schenker.at" Type="http://schemas.openxmlformats.org/officeDocument/2006/relationships/hyperlink" TargetMode="External"></Relationship><Relationship Id="rId176" Target="mailto:odsnv@ods.be" Type="http://schemas.openxmlformats.org/officeDocument/2006/relationships/hyperlink" TargetMode="External"></Relationship><Relationship Id="rId177" Target="mailto:shoghi@inso_ate.co" Type="http://schemas.openxmlformats.org/officeDocument/2006/relationships/hyperlink" TargetMode="External"></Relationship><Relationship Id="rId178" Target="mailto:alpscal@vsnl.net.in" Type="http://schemas.openxmlformats.org/officeDocument/2006/relationships/hyperlink" TargetMode="External"></Relationship><Relationship Id="rId179" Target="javascript:;" Type="http://schemas.openxmlformats.org/officeDocument/2006/relationships/hyperlink" TargetMode="External"></Relationship><Relationship Id="rId180" Target="javascript:;" Type="http://schemas.openxmlformats.org/officeDocument/2006/relationships/hyperlink" TargetMode="External"></Relationship><Relationship Id="rId181" Target="mailto:aronpd@mb.infoweb.ne.jp" Type="http://schemas.openxmlformats.org/officeDocument/2006/relationships/hyperlink" TargetMode="External"></Relationship><Relationship Id="rId182" Target="mailto:shawnxiao@china.com" Type="http://schemas.openxmlformats.org/officeDocument/2006/relationships/hyperlink" TargetMode="External"></Relationship><Relationship Id="rId183" Target="mailto:edward_sc@hotmail.com" Type="http://schemas.openxmlformats.org/officeDocument/2006/relationships/hyperlink" TargetMode="External"></Relationship><Relationship Id="rId184" Target="javascript:;" Type="http://schemas.openxmlformats.org/officeDocument/2006/relationships/hyperlink" TargetMode="External"></Relationship><Relationship Id="rId185" Target="mailto:ralph@idpny.com" Type="http://schemas.openxmlformats.org/officeDocument/2006/relationships/hyperlink" TargetMode="External"></Relationship><Relationship Id="rId186" Target="mailto:doggy15@empal.com" Type="http://schemas.openxmlformats.org/officeDocument/2006/relationships/hyperlink" TargetMode="External"></Relationship><Relationship Id="rId187" Target="javascript:;" Type="http://schemas.openxmlformats.org/officeDocument/2006/relationships/hyperlink" TargetMode="External"></Relationship><Relationship Id="rId188" Target="javascript:;" Type="http://schemas.openxmlformats.org/officeDocument/2006/relationships/hyperlink" TargetMode="External"></Relationship><Relationship Id="rId189" Target="javascript:;" Type="http://schemas.openxmlformats.org/officeDocument/2006/relationships/hyperlink" TargetMode="External"></Relationship><Relationship Id="rId190" Target="http://www.pyramidimpex.com" Type="http://schemas.openxmlformats.org/officeDocument/2006/relationships/hyperlink" TargetMode="External"></Relationship><Relationship Id="rId191" Target="mailto:nobisandprince@yahoo.com" Type="http://schemas.openxmlformats.org/officeDocument/2006/relationships/hyperlink" TargetMode="External"></Relationship><Relationship Id="rId192" Target="mailto:art@allrightsales.com" Type="http://schemas.openxmlformats.org/officeDocument/2006/relationships/hyperlink" TargetMode="External"></Relationship><Relationship Id="rId193" Target="mailto:davidboilen@deltechusa.com" Type="http://schemas.openxmlformats.org/officeDocument/2006/relationships/hyperlink" TargetMode="External"></Relationship><Relationship Id="rId194" Target="http://www.ambaflatwares.com" Type="http://schemas.openxmlformats.org/officeDocument/2006/relationships/hyperlink" TargetMode="External"></Relationship><Relationship Id="rId195" Target="mailto:nonk_anil@yahoo.com" Type="http://schemas.openxmlformats.org/officeDocument/2006/relationships/hyperlink" TargetMode="External"></Relationship><Relationship Id="rId196" Target="javascript:;" Type="http://schemas.openxmlformats.org/officeDocument/2006/relationships/hyperlink" TargetMode="External"></Relationship><Relationship Id="rId197" Target="mailto:rinquin65@hotmail.com" Type="http://schemas.openxmlformats.org/officeDocument/2006/relationships/hyperlink" TargetMode="External"></Relationship><Relationship Id="rId198" Target="javascript:;" Type="http://schemas.openxmlformats.org/officeDocument/2006/relationships/hyperlink" TargetMode="External"></Relationship><Relationship Id="rId199" Target="http://www.eclipsegroup.org" Type="http://schemas.openxmlformats.org/officeDocument/2006/relationships/hyperlink" TargetMode="External"></Relationship><Relationship Id="rId200" Target="mailto:hnh69@hanmail.net" Type="http://schemas.openxmlformats.org/officeDocument/2006/relationships/hyperlink" TargetMode="External"></Relationship><Relationship Id="rId201" Target="javascript:;" Type="http://schemas.openxmlformats.org/officeDocument/2006/relationships/hyperlink" TargetMode="External"></Relationship><Relationship Id="rId202" Target="http://www.sdg.fr" Type="http://schemas.openxmlformats.org/officeDocument/2006/relationships/hyperlink" TargetMode="External"></Relationship><Relationship Id="rId203" Target="http://www.avard-industries.com.au" Type="http://schemas.openxmlformats.org/officeDocument/2006/relationships/hyperlink" TargetMode="External"></Relationship><Relationship Id="rId204" Target="http://www.cpe.it" Type="http://schemas.openxmlformats.org/officeDocument/2006/relationships/hyperlink" TargetMode="External"></Relationship><Relationship Id="rId205" Target="mailto:almalki_bashar@hotmail.com" Type="http://schemas.openxmlformats.org/officeDocument/2006/relationships/hyperlink" TargetMode="External"></Relationship><Relationship Id="rId206" Target="mailto:info@gellbergab.se" Type="http://schemas.openxmlformats.org/officeDocument/2006/relationships/hyperlink" TargetMode="External"></Relationship><Relationship Id="rId207" Target="javascript:;" Type="http://schemas.openxmlformats.org/officeDocument/2006/relationships/hyperlink" TargetMode="External"></Relationship><Relationship Id="rId208" Target="mailto:hnh69@hanmail.net" Type="http://schemas.openxmlformats.org/officeDocument/2006/relationships/hyperlink" TargetMode="External"></Relationship><Relationship Id="rId209" Target="mailto:sales@genetic-group.com" Type="http://schemas.openxmlformats.org/officeDocument/2006/relationships/hyperlink" TargetMode="External"></Relationship><Relationship Id="rId210" Target="http://www.cedar.brook.bc.ca" Type="http://schemas.openxmlformats.org/officeDocument/2006/relationships/hyperlink" TargetMode="External"></Relationship><Relationship Id="rId211" Target="javascript:;" Type="http://schemas.openxmlformats.org/officeDocument/2006/relationships/hyperlink" TargetMode="External"></Relationship><Relationship Id="rId212" Target="http://www.bellevuebotanical.org" Type="http://schemas.openxmlformats.org/officeDocument/2006/relationships/hyperlink" TargetMode="External"></Relationship><Relationship Id="rId213" Target="mailto:conway@conwaystore.com" Type="http://schemas.openxmlformats.org/officeDocument/2006/relationships/hyperlink" TargetMode="External"></Relationship><Relationship Id="rId214" Target="http://www.hsmp.com" Type="http://schemas.openxmlformats.org/officeDocument/2006/relationships/hyperlink" TargetMode="External"></Relationship><Relationship Id="rId215" Target="mailto:bcchafer@netvigator.com" Type="http://schemas.openxmlformats.org/officeDocument/2006/relationships/hyperlink" TargetMode="External"></Relationship><Relationship Id="rId216" Target="javascript:;" Type="http://schemas.openxmlformats.org/officeDocument/2006/relationships/hyperlink" TargetMode="External"></Relationship><Relationship Id="rId217" Target="javascript:;" Type="http://schemas.openxmlformats.org/officeDocument/2006/relationships/hyperlink" TargetMode="External"></Relationship><Relationship Id="rId218" Target="javascript:;" Type="http://schemas.openxmlformats.org/officeDocument/2006/relationships/hyperlink" TargetMode="External"></Relationship><Relationship Id="rId219" Target="javascript:;" Type="http://schemas.openxmlformats.org/officeDocument/2006/relationships/hyperlink" TargetMode="External"></Relationship><Relationship Id="rId220" Target="mailto:embassycorp@ameritech.net" Type="http://schemas.openxmlformats.org/officeDocument/2006/relationships/hyperlink" TargetMode="External"></Relationship><Relationship Id="rId221" Target="mailto:pw-international@wanadoo.fr" Type="http://schemas.openxmlformats.org/officeDocument/2006/relationships/hyperlink" TargetMode="External"></Relationship><Relationship Id="rId222" Target="mailto:abey@abey.com.au" Type="http://schemas.openxmlformats.org/officeDocument/2006/relationships/hyperlink" TargetMode="External"></Relationship><Relationship Id="rId223" Target="mailto:ellim@ellimtrade.com" Type="http://schemas.openxmlformats.org/officeDocument/2006/relationships/hyperlink" TargetMode="External"></Relationship><Relationship Id="rId224" Target="mailto:jas@sakszl.com" Type="http://schemas.openxmlformats.org/officeDocument/2006/relationships/hyperlink" TargetMode="External"></Relationship><Relationship Id="rId225" Target="javascript:;" Type="http://schemas.openxmlformats.org/officeDocument/2006/relationships/hyperlink" TargetMode="External"></Relationship><Relationship Id="rId226" Target="javascript:;" Type="http://schemas.openxmlformats.org/officeDocument/2006/relationships/hyperlink" TargetMode="External"></Relationship><Relationship Id="rId227" Target="http://www.ease-e-load.co.uk" Type="http://schemas.openxmlformats.org/officeDocument/2006/relationships/hyperlink" TargetMode="External"></Relationship><Relationship Id="rId228" Target="http://www.ew.esselgroup.com" Type="http://schemas.openxmlformats.org/officeDocument/2006/relationships/hyperlink" TargetMode="External"></Relationship><Relationship Id="rId229" Target="mailto:baggy@skynet.be" Type="http://schemas.openxmlformats.org/officeDocument/2006/relationships/hyperlink" TargetMode="External"></Relationship><Relationship Id="rId230" Target="http://www.k3p.com" Type="http://schemas.openxmlformats.org/officeDocument/2006/relationships/hyperlink" TargetMode="External"></Relationship><Relationship Id="rId231" Target="javascript:;" Type="http://schemas.openxmlformats.org/officeDocument/2006/relationships/hyperlink" TargetMode="External"></Relationship><Relationship Id="rId232" Target="http://www.peaktop-la.com" Type="http://schemas.openxmlformats.org/officeDocument/2006/relationships/hyperlink" TargetMode="External"></Relationship><Relationship Id="rId233" Target="javascript:;" Type="http://schemas.openxmlformats.org/officeDocument/2006/relationships/hyperlink" TargetMode="External"></Relationship><Relationship Id="rId234" Target="http://www.pineconehill.com" Type="http://schemas.openxmlformats.org/officeDocument/2006/relationships/hyperlink" TargetMode="External"></Relationship><Relationship Id="rId235" Target="mailto:bibiblackburn@hotmail.com" Type="http://schemas.openxmlformats.org/officeDocument/2006/relationships/hyperlink" TargetMode="External"></Relationship><Relationship Id="rId236" Target="javascript:;" Type="http://schemas.openxmlformats.org/officeDocument/2006/relationships/hyperlink" TargetMode="External"></Relationship><Relationship Id="rId237" Target="javascript:;" Type="http://schemas.openxmlformats.org/officeDocument/2006/relationships/hyperlink" TargetMode="External"></Relationship><Relationship Id="rId238" Target="javascript:;" Type="http://schemas.openxmlformats.org/officeDocument/2006/relationships/hyperlink" TargetMode="External"></Relationship><Relationship Id="rId239" Target="javascript:;" Type="http://schemas.openxmlformats.org/officeDocument/2006/relationships/hyperlink" TargetMode="External"></Relationship><Relationship Id="rId240" Target="javascript:;" Type="http://schemas.openxmlformats.org/officeDocument/2006/relationships/hyperlink" TargetMode="External"></Relationship><Relationship Id="rId241" Target="http://www.darlinghome.com" Type="http://schemas.openxmlformats.org/officeDocument/2006/relationships/hyperlink" TargetMode="External"></Relationship><Relationship Id="rId242" Target="mailto:qais_@hotmail.com" Type="http://schemas.openxmlformats.org/officeDocument/2006/relationships/hyperlink" TargetMode="External"></Relationship><Relationship Id="rId243" Target="javascript:;" Type="http://schemas.openxmlformats.org/officeDocument/2006/relationships/hyperlink" TargetMode="External"></Relationship><Relationship Id="rId244" Target="http://www.paykel.co.nz" Type="http://schemas.openxmlformats.org/officeDocument/2006/relationships/hyperlink" TargetMode="External"></Relationship><Relationship Id="rId245" Target="mailto:supersafe100@hotmail.com" Type="http://schemas.openxmlformats.org/officeDocument/2006/relationships/hyperlink" TargetMode="External"></Relationship><Relationship Id="rId246" Target="mailto:lala8849@yahoo.com" Type="http://schemas.openxmlformats.org/officeDocument/2006/relationships/hyperlink" TargetMode="External"></Relationship><Relationship Id="rId247" Target="mailto:talalghandour@abudawood.com" Type="http://schemas.openxmlformats.org/officeDocument/2006/relationships/hyperlink" TargetMode="External"></Relationship><Relationship Id="rId248" Target="http://www.horwood.co.uk" Type="http://schemas.openxmlformats.org/officeDocument/2006/relationships/hyperlink" TargetMode="External"></Relationship><Relationship Id="rId249" Target="http://www.ichibancda.com" Type="http://schemas.openxmlformats.org/officeDocument/2006/relationships/hyperlink" TargetMode="External"></Relationship><Relationship Id="rId250" Target="http://www.ambaware.com" Type="http://schemas.openxmlformats.org/officeDocument/2006/relationships/hyperlink" TargetMode="External"></Relationship><Relationship Id="rId251" Target="javascript:;" Type="http://schemas.openxmlformats.org/officeDocument/2006/relationships/hyperlink" TargetMode="External"></Relationship><Relationship Id="rId252" Target="javascript:;" Type="http://schemas.openxmlformats.org/officeDocument/2006/relationships/hyperlink" TargetMode="External"></Relationship><Relationship Id="rId253" Target="mailto:bc@bellacenter.dk" Type="http://schemas.openxmlformats.org/officeDocument/2006/relationships/hyperlink" TargetMode="External"></Relationship><Relationship Id="rId254" Target="javascript:;" Type="http://schemas.openxmlformats.org/officeDocument/2006/relationships/hyperlink" TargetMode="External"></Relationship><Relationship Id="rId255" Target="mailto:mpapa@.brainchildgroup.com" Type="http://schemas.openxmlformats.org/officeDocument/2006/relationships/hyperlink" TargetMode="External"></Relationship><Relationship Id="rId256" Target="mailto:almstnew@aol.com" Type="http://schemas.openxmlformats.org/officeDocument/2006/relationships/hyperlink" TargetMode="External"></Relationship><Relationship Id="rId257" Target="mailto:etunimi.sukunimi@elektroskandia.fi" Type="http://schemas.openxmlformats.org/officeDocument/2006/relationships/hyperlink" TargetMode="External"></Relationship><Relationship Id="rId258" Target="http://www.easterntrading.net" Type="http://schemas.openxmlformats.org/officeDocument/2006/relationships/hyperlink" TargetMode="External"></Relationship><Relationship Id="rId259" Target="mailto:info@technilevage.be" Type="http://schemas.openxmlformats.org/officeDocument/2006/relationships/hyperlink" TargetMode="External"></Relationship><Relationship Id="rId260" Target="javascript:;" Type="http://schemas.openxmlformats.org/officeDocument/2006/relationships/hyperlink" TargetMode="External"></Relationship><Relationship Id="rId261" Target="javascript:;" Type="http://schemas.openxmlformats.org/officeDocument/2006/relationships/hyperlink" TargetMode="External"></Relationship><Relationship Id="rId262" Target="javascript:;" Type="http://schemas.openxmlformats.org/officeDocument/2006/relationships/hyperlink" TargetMode="External"></Relationship><Relationship Id="rId263" Target="javascript:;" Type="http://schemas.openxmlformats.org/officeDocument/2006/relationships/hyperlink" TargetMode="External"></Relationship><Relationship Id="rId264" Target="javascript:;" Type="http://schemas.openxmlformats.org/officeDocument/2006/relationships/hyperlink" TargetMode="External"></Relationship><Relationship Id="rId265" Target="http://www.bigroc.com.br" Type="http://schemas.openxmlformats.org/officeDocument/2006/relationships/hyperlink" TargetMode="External"></Relationship><Relationship Id="rId266" Target="javascript:;" Type="http://schemas.openxmlformats.org/officeDocument/2006/relationships/hyperlink" TargetMode="External"></Relationship><Relationship Id="rId267" Target="javascript:;" Type="http://schemas.openxmlformats.org/officeDocument/2006/relationships/hyperlink" TargetMode="External"></Relationship><Relationship Id="rId268" Target="javascript:;" Type="http://schemas.openxmlformats.org/officeDocument/2006/relationships/hyperlink" TargetMode="External"></Relationship><Relationship Id="rId269" Target="mailto:chawla@zajil.net" Type="http://schemas.openxmlformats.org/officeDocument/2006/relationships/hyperlink" TargetMode="External"></Relationship><Relationship Id="rId270" Target="http://www.plankeukens.nl" Type="http://schemas.openxmlformats.org/officeDocument/2006/relationships/hyperlink" TargetMode="External"></Relationship><Relationship Id="rId271" Target="javascript:;" Type="http://schemas.openxmlformats.org/officeDocument/2006/relationships/hyperlink" TargetMode="External"></Relationship><Relationship Id="rId272" Target="http://www.rourkes.co.uk" Type="http://schemas.openxmlformats.org/officeDocument/2006/relationships/hyperlink" TargetMode="External"></Relationship><Relationship Id="rId273" Target="http://www.branded.se" Type="http://schemas.openxmlformats.org/officeDocument/2006/relationships/hyperlink" TargetMode="External"></Relationship><Relationship Id="rId274" Target="http://www.robertdunlop.com.au" Type="http://schemas.openxmlformats.org/officeDocument/2006/relationships/hyperlink" TargetMode="External"></Relationship><Relationship Id="rId275" Target="javascript:;" Type="http://schemas.openxmlformats.org/officeDocument/2006/relationships/hyperlink" TargetMode="External"></Relationship><Relationship Id="rId276" Target="javascript:;" Type="http://schemas.openxmlformats.org/officeDocument/2006/relationships/hyperlink" TargetMode="External"></Relationship><Relationship Id="rId277" Target="mailto:daghish55@hotmail.com" Type="http://schemas.openxmlformats.org/officeDocument/2006/relationships/hyperlink" TargetMode="External"></Relationship><Relationship Id="rId278" Target="javascript:;" Type="http://schemas.openxmlformats.org/officeDocument/2006/relationships/hyperlink" TargetMode="External"></Relationship><Relationship Id="rId279" Target="javascript:;" Type="http://schemas.openxmlformats.org/officeDocument/2006/relationships/hyperlink" TargetMode="External"></Relationship><Relationship Id="rId280" Target="http://www.apadana.com" Type="http://schemas.openxmlformats.org/officeDocument/2006/relationships/hyperlink" TargetMode="External"></Relationship><Relationship Id="rId281" Target="mailto:danzakie@aol.com" Type="http://schemas.openxmlformats.org/officeDocument/2006/relationships/hyperlink" TargetMode="External"></Relationship><Relationship Id="rId282" Target="http://www.soreau.fr" Type="http://schemas.openxmlformats.org/officeDocument/2006/relationships/hyperlink" TargetMode="External"></Relationship><Relationship Id="rId283" Target="http://www.santatrading.com" Type="http://schemas.openxmlformats.org/officeDocument/2006/relationships/hyperlink" TargetMode="External"></Relationship><Relationship Id="rId284" Target="http://www.garwick.corp.com.hk" Type="http://schemas.openxmlformats.org/officeDocument/2006/relationships/hyperlink" TargetMode="External"></Relationship><Relationship Id="rId285" Target="javascript:;" Type="http://schemas.openxmlformats.org/officeDocument/2006/relationships/hyperlink" TargetMode="External"></Relationship><Relationship Id="rId286" Target="javascript:;" Type="http://schemas.openxmlformats.org/officeDocument/2006/relationships/hyperlink" TargetMode="External"></Relationship><Relationship Id="rId287" Target="javascript:;" Type="http://schemas.openxmlformats.org/officeDocument/2006/relationships/hyperlink" TargetMode="External"></Relationship><Relationship Id="rId288" Target="mailto:firpo@cyber.net.pk" Type="http://schemas.openxmlformats.org/officeDocument/2006/relationships/hyperlink" TargetMode="External"></Relationship><Relationship Id="rId289" Target="javascript:;" Type="http://schemas.openxmlformats.org/officeDocument/2006/relationships/hyperlink" TargetMode="External"></Relationship><Relationship Id="rId290" Target="http://www.gbgaslighter.com" Type="http://schemas.openxmlformats.org/officeDocument/2006/relationships/hyperlink" TargetMode="External"></Relationship><Relationship Id="rId291" Target="javascript:;" Type="http://schemas.openxmlformats.org/officeDocument/2006/relationships/hyperlink" TargetMode="External"></Relationship><Relationship Id="rId292" Target="mailto:adrian.botterell@churchillchina.plc.uk" Type="http://schemas.openxmlformats.org/officeDocument/2006/relationships/hyperlink" TargetMode="External"></Relationship><Relationship Id="rId293" Target="mailto:www.johnflin@msn.com" Type="http://schemas.openxmlformats.org/officeDocument/2006/relationships/hyperlink" TargetMode="External"></Relationship><Relationship Id="rId294" Target="javascript:;" Type="http://schemas.openxmlformats.org/officeDocument/2006/relationships/hyperlink" TargetMode="External"></Relationship><Relationship Id="rId295" Target="http://www.towngas.com" Type="http://schemas.openxmlformats.org/officeDocument/2006/relationships/hyperlink" TargetMode="External"></Relationship><Relationship Id="rId296" Target="javascript:;" Type="http://schemas.openxmlformats.org/officeDocument/2006/relationships/hyperlink" TargetMode="External"></Relationship><Relationship Id="rId297" Target="javascript:;" Type="http://schemas.openxmlformats.org/officeDocument/2006/relationships/hyperlink" TargetMode="External"></Relationship><Relationship Id="rId298" Target="javascript:;" Type="http://schemas.openxmlformats.org/officeDocument/2006/relationships/hyperlink" TargetMode="External"></Relationship><Relationship Id="rId299" Target="http://www.johnfowlerholidays.com" Type="http://schemas.openxmlformats.org/officeDocument/2006/relationships/hyperlink" TargetMode="External"></Relationship><Relationship Id="rId300" Target="javascript:;" Type="http://schemas.openxmlformats.org/officeDocument/2006/relationships/hyperlink" TargetMode="External"></Relationship><Relationship Id="rId301" Target="mailto:pmw20@hotmail.com" Type="http://schemas.openxmlformats.org/officeDocument/2006/relationships/hyperlink" TargetMode="External"></Relationship><Relationship Id="rId302" Target="javascript:;" Type="http://schemas.openxmlformats.org/officeDocument/2006/relationships/hyperlink" TargetMode="External"></Relationship><Relationship Id="rId303" Target="javascript:;" Type="http://schemas.openxmlformats.org/officeDocument/2006/relationships/hyperlink" TargetMode="External"></Relationship><Relationship Id="rId304" Target="mailto:afshs@yahoo.com" Type="http://schemas.openxmlformats.org/officeDocument/2006/relationships/hyperlink" TargetMode="External"></Relationship><Relationship Id="rId305" Target="mailto:imexcel@pd.jaring.my" Type="http://schemas.openxmlformats.org/officeDocument/2006/relationships/hyperlink" TargetMode="External"></Relationship><Relationship Id="rId306" Target="mailto:matthewho@formcase.com" Type="http://schemas.openxmlformats.org/officeDocument/2006/relationships/hyperlink" TargetMode="External"></Relationship><Relationship Id="rId307" Target="javascript:;" Type="http://schemas.openxmlformats.org/officeDocument/2006/relationships/hyperlink" TargetMode="External"></Relationship><Relationship Id="rId308" Target="javascript:;" Type="http://schemas.openxmlformats.org/officeDocument/2006/relationships/hyperlink" TargetMode="External"></Relationship><Relationship Id="rId309" Target="javascript:;" Type="http://schemas.openxmlformats.org/officeDocument/2006/relationships/hyperlink" TargetMode="External"></Relationship><Relationship Id="rId310" Target="javascript:;" Type="http://schemas.openxmlformats.org/officeDocument/2006/relationships/hyperlink" TargetMode="External"></Relationship><Relationship Id="rId311" Target="mailto:paulise@netvigator.com" Type="http://schemas.openxmlformats.org/officeDocument/2006/relationships/hyperlink" TargetMode="External"></Relationship><Relationship Id="rId312" Target="http://www.sannet.ne.jp" Type="http://schemas.openxmlformats.org/officeDocument/2006/relationships/hyperlink" TargetMode="External"></Relationship><Relationship Id="rId313" Target="mailto:astrabon@singnet.com.sg" Type="http://schemas.openxmlformats.org/officeDocument/2006/relationships/hyperlink" TargetMode="External"></Relationship><Relationship Id="rId314" Target="mailto:export@orval-creations.com" Type="http://schemas.openxmlformats.org/officeDocument/2006/relationships/hyperlink" TargetMode="External"></Relationship><Relationship Id="rId315" Target="http://www.howardsilvers.com.au" Type="http://schemas.openxmlformats.org/officeDocument/2006/relationships/hyperlink" TargetMode="External"></Relationship><Relationship Id="rId316" Target="javascript:;" Type="http://schemas.openxmlformats.org/officeDocument/2006/relationships/hyperlink" TargetMode="External"></Relationship><Relationship Id="rId317" Target="javascript:;" Type="http://schemas.openxmlformats.org/officeDocument/2006/relationships/hyperlink" TargetMode="External"></Relationship><Relationship Id="rId318" Target="javascript:;" Type="http://schemas.openxmlformats.org/officeDocument/2006/relationships/hyperlink" TargetMode="External"></Relationship><Relationship Id="rId319" Target="javascript:;" Type="http://schemas.openxmlformats.org/officeDocument/2006/relationships/hyperlink" TargetMode="External"></Relationship><Relationship Id="rId320" Target="mailto:smjawad@edsamail.com.ph" Type="http://schemas.openxmlformats.org/officeDocument/2006/relationships/hyperlink" TargetMode="External"></Relationship><Relationship Id="rId321" Target="mailto:jarce@socal.rr.com" Type="http://schemas.openxmlformats.org/officeDocument/2006/relationships/hyperlink" TargetMode="External"></Relationship><Relationship Id="rId322" Target="mailto:pronachai@hotmail.com" Type="http://schemas.openxmlformats.org/officeDocument/2006/relationships/hyperlink" TargetMode="External"></Relationship><Relationship Id="rId323" Target="javascript:;" Type="http://schemas.openxmlformats.org/officeDocument/2006/relationships/hyperlink" TargetMode="External"></Relationship><Relationship Id="rId324" Target="mailto:ajt@cyber.net.pk" Type="http://schemas.openxmlformats.org/officeDocument/2006/relationships/hyperlink" TargetMode="External"></Relationship><Relationship Id="rId325" Target="mailto:kerryluo@eika.es" Type="http://schemas.openxmlformats.org/officeDocument/2006/relationships/hyperlink" TargetMode="External"></Relationship><Relationship Id="rId326" Target="javascript:;" Type="http://schemas.openxmlformats.org/officeDocument/2006/relationships/hyperlink" TargetMode="External"></Relationship><Relationship Id="rId327" Target="javascript:;" Type="http://schemas.openxmlformats.org/officeDocument/2006/relationships/hyperlink" TargetMode="External"></Relationship><Relationship Id="rId328" Target="mailto:knives@nwknives.com" Type="http://schemas.openxmlformats.org/officeDocument/2006/relationships/hyperlink" TargetMode="External"></Relationship><Relationship Id="rId329" Target="mailto:enquiries@cape-warwick.co.uk" Type="http://schemas.openxmlformats.org/officeDocument/2006/relationships/hyperlink" TargetMode="External"></Relationship><Relationship Id="rId330" Target="javascript:;" Type="http://schemas.openxmlformats.org/officeDocument/2006/relationships/hyperlink" TargetMode="External"></Relationship><Relationship Id="rId331" Target="http://www.shupaschups.fr" Type="http://schemas.openxmlformats.org/officeDocument/2006/relationships/hyperlink" TargetMode="External"></Relationship><Relationship Id="rId332" Target="http://www.distantshoresimports.com" Type="http://schemas.openxmlformats.org/officeDocument/2006/relationships/hyperlink" TargetMode="External"></Relationship><Relationship Id="rId333" Target="javascript:;" Type="http://schemas.openxmlformats.org/officeDocument/2006/relationships/hyperlink" TargetMode="External"></Relationship><Relationship Id="rId334" Target="javascript:;" Type="http://schemas.openxmlformats.org/officeDocument/2006/relationships/hyperlink" TargetMode="External"></Relationship><Relationship Id="rId335" Target="http://www.akora.com.tr" Type="http://schemas.openxmlformats.org/officeDocument/2006/relationships/hyperlink" TargetMode="External"></Relationship><Relationship Id="rId336" Target="javascript:;" Type="http://schemas.openxmlformats.org/officeDocument/2006/relationships/hyperlink" TargetMode="External"></Relationship><Relationship Id="rId337" Target="http://www.pwinternational.fr" Type="http://schemas.openxmlformats.org/officeDocument/2006/relationships/hyperlink" TargetMode="External"></Relationship><Relationship Id="rId338" Target="mailto:bct@buj.co.uk" Type="http://schemas.openxmlformats.org/officeDocument/2006/relationships/hyperlink" TargetMode="External"></Relationship><Relationship Id="rId339" Target="javascript:;" Type="http://schemas.openxmlformats.org/officeDocument/2006/relationships/hyperlink" TargetMode="External"></Relationship><Relationship Id="rId340" Target="mailto:bank_kinetic@hotmail.com" Type="http://schemas.openxmlformats.org/officeDocument/2006/relationships/hyperlink" TargetMode="External"></Relationship><Relationship Id="rId341" Target="http://www.grandchef.ca" Type="http://schemas.openxmlformats.org/officeDocument/2006/relationships/hyperlink" TargetMode="External"></Relationship><Relationship Id="rId342" Target="javascript:;" Type="http://schemas.openxmlformats.org/officeDocument/2006/relationships/hyperlink" TargetMode="External"></Relationship><Relationship Id="rId343" Target="javascript:;" Type="http://schemas.openxmlformats.org/officeDocument/2006/relationships/hyperlink" TargetMode="External"></Relationship><Relationship Id="rId344" Target="javascript:;" Type="http://schemas.openxmlformats.org/officeDocument/2006/relationships/hyperlink" TargetMode="External"></Relationship><Relationship Id="rId345" Target="mailto:altekpk@fsd.comsats.net.pk" Type="http://schemas.openxmlformats.org/officeDocument/2006/relationships/hyperlink" TargetMode="External"></Relationship><Relationship Id="rId346" Target="http://www.hkg.odm.ne.jp" Type="http://schemas.openxmlformats.org/officeDocument/2006/relationships/hyperlink" TargetMode="External"></Relationship><Relationship Id="rId347" Target="mailto:sitaldasons@hotmail.com" Type="http://schemas.openxmlformats.org/officeDocument/2006/relationships/hyperlink" TargetMode="External"></Relationship><Relationship Id="rId348" Target="http://www.sla.net.au" Type="http://schemas.openxmlformats.org/officeDocument/2006/relationships/hyperlink" TargetMode="External"></Relationship><Relationship Id="rId349" Target="http://www.bulgari.com" Type="http://schemas.openxmlformats.org/officeDocument/2006/relationships/hyperlink" TargetMode="External"></Relationship><Relationship Id="rId350" Target="mailto:cpi@frii.com" Type="http://schemas.openxmlformats.org/officeDocument/2006/relationships/hyperlink" TargetMode="External"></Relationship><Relationship Id="rId351" Target="http://www.heslops.com" Type="http://schemas.openxmlformats.org/officeDocument/2006/relationships/hyperlink" TargetMode="External"></Relationship><Relationship Id="rId352" Target="javascript:;" Type="http://schemas.openxmlformats.org/officeDocument/2006/relationships/hyperlink" TargetMode="External"></Relationship><Relationship Id="rId353" Target="javascript:;" Type="http://schemas.openxmlformats.org/officeDocument/2006/relationships/hyperlink" TargetMode="External"></Relationship><Relationship Id="rId354" Target="mailto:malbader@qualitynet.net" Type="http://schemas.openxmlformats.org/officeDocument/2006/relationships/hyperlink" TargetMode="External"></Relationship><Relationship Id="rId355" Target="http://www.bestwaytoys.com" Type="http://schemas.openxmlformats.org/officeDocument/2006/relationships/hyperlink" TargetMode="External"></Relationship><Relationship Id="rId356" Target="mailto:gallery.nordic@scandecor-as.no" Type="http://schemas.openxmlformats.org/officeDocument/2006/relationships/hyperlink" TargetMode="External"></Relationship><Relationship Id="rId357" Target="mailto:douglas@coralwave.com" Type="http://schemas.openxmlformats.org/officeDocument/2006/relationships/hyperlink" TargetMode="External"></Relationship><Relationship Id="rId358" Target="mailto:sales@partyden.co.uk" Type="http://schemas.openxmlformats.org/officeDocument/2006/relationships/hyperlink" TargetMode="External"></Relationship><Relationship Id="rId359" Target="mailto:info@skruvmaskin.se" Type="http://schemas.openxmlformats.org/officeDocument/2006/relationships/hyperlink" TargetMode="External"></Relationship><Relationship Id="rId360" Target="http://www.swedol.se" Type="http://schemas.openxmlformats.org/officeDocument/2006/relationships/hyperlink" TargetMode="External"></Relationship><Relationship Id="rId361" Target="mailto:graf@bmfbestecke.de" Type="http://schemas.openxmlformats.org/officeDocument/2006/relationships/hyperlink" TargetMode="External"></Relationship><Relationship Id="rId362" Target="http://www.abudawoodksa.com" Type="http://schemas.openxmlformats.org/officeDocument/2006/relationships/hyperlink" TargetMode="External"></Relationship><Relationship Id="rId363" Target="javascript:;" Type="http://schemas.openxmlformats.org/officeDocument/2006/relationships/hyperlink" TargetMode="External"></Relationship><Relationship Id="rId364" Target="mailto:fernandocamarena@fercama.com.mx" Type="http://schemas.openxmlformats.org/officeDocument/2006/relationships/hyperlink" TargetMode="External"></Relationship><Relationship Id="rId365" Target="mailto:toselvig@online.no" Type="http://schemas.openxmlformats.org/officeDocument/2006/relationships/hyperlink" TargetMode="External"></Relationship><Relationship Id="rId366" Target="http://www.pasifikgrup.com" Type="http://schemas.openxmlformats.org/officeDocument/2006/relationships/hyperlink" TargetMode="External"></Relationship><Relationship Id="rId367" Target="mailto:info@novacucina.com" Type="http://schemas.openxmlformats.org/officeDocument/2006/relationships/hyperlink" TargetMode="External"></Relationship><Relationship Id="rId368" Target="http://www.thefourwinds.com" Type="http://schemas.openxmlformats.org/officeDocument/2006/relationships/hyperlink" TargetMode="External"></Relationship><Relationship Id="rId369" Target="mailto:rocklandwholesale@shaw.ca" Type="http://schemas.openxmlformats.org/officeDocument/2006/relationships/hyperlink" TargetMode="External"></Relationship><Relationship Id="rId370" Target="http://www.leopold-vienna.com" Type="http://schemas.openxmlformats.org/officeDocument/2006/relationships/hyperlink" TargetMode="External"></Relationship><Relationship Id="rId371" Target="javascript:;" Type="http://schemas.openxmlformats.org/officeDocument/2006/relationships/hyperlink" TargetMode="External"></Relationship><Relationship Id="rId372" Target="http://www.kangli.com.sg" Type="http://schemas.openxmlformats.org/officeDocument/2006/relationships/hyperlink" TargetMode="External"></Relationship><Relationship Id="rId373" Target="javascript:;" Type="http://schemas.openxmlformats.org/officeDocument/2006/relationships/hyperlink" TargetMode="External"></Relationship><Relationship Id="rId374" Target="http://www.premiereq.com" Type="http://schemas.openxmlformats.org/officeDocument/2006/relationships/hyperlink" TargetMode="External"></Relationship><Relationship Id="rId375" Target="javascript:;" Type="http://schemas.openxmlformats.org/officeDocument/2006/relationships/hyperlink" TargetMode="External"></Relationship><Relationship Id="rId376" Target="mailto:rocketkitchens@yahoo.com" Type="http://schemas.openxmlformats.org/officeDocument/2006/relationships/hyperlink" TargetMode="External"></Relationship><Relationship Id="rId377" Target="javascript:;" Type="http://schemas.openxmlformats.org/officeDocument/2006/relationships/hyperlink" TargetMode="External"></Relationship><Relationship Id="rId378" Target="javascript:;" Type="http://schemas.openxmlformats.org/officeDocument/2006/relationships/hyperlink" TargetMode="External"></Relationship><Relationship Id="rId379" Target="javascript:;" Type="http://schemas.openxmlformats.org/officeDocument/2006/relationships/hyperlink" TargetMode="External"></Relationship><Relationship Id="rId380" Target="mailto:ykiroglu@akora.com.tr" Type="http://schemas.openxmlformats.org/officeDocument/2006/relationships/hyperlink" TargetMode="External"></Relationship><Relationship Id="rId381" Target="mailto:ckcheung@california-red.com" Type="http://schemas.openxmlformats.org/officeDocument/2006/relationships/hyperlink" TargetMode="External"></Relationship><Relationship Id="rId382" Target="http://www.blchainrai.com" Type="http://schemas.openxmlformats.org/officeDocument/2006/relationships/hyperlink" TargetMode="External"></Relationship><Relationship Id="rId383" Target="http://www.kowa.com.hk" Type="http://schemas.openxmlformats.org/officeDocument/2006/relationships/hyperlink" TargetMode="External"></Relationship><Relationship Id="rId384" Target="mailto:en125@wanadoo.fr" Type="http://schemas.openxmlformats.org/officeDocument/2006/relationships/hyperlink" TargetMode="External"></Relationship><Relationship Id="rId385" Target="javascript:;" Type="http://schemas.openxmlformats.org/officeDocument/2006/relationships/hyperlink" TargetMode="External"></Relationship><Relationship Id="rId386" Target="javascript:;" Type="http://schemas.openxmlformats.org/officeDocument/2006/relationships/hyperlink" TargetMode="External"></Relationship><Relationship Id="rId387" Target="mailto:info@jansen.de" Type="http://schemas.openxmlformats.org/officeDocument/2006/relationships/hyperlink" TargetMode="External"></Relationship><Relationship Id="rId388" Target="http://www.olehickorypits.com" Type="http://schemas.openxmlformats.org/officeDocument/2006/relationships/hyperlink" TargetMode="External"></Relationship><Relationship Id="rId389" Target="javascript:;" Type="http://schemas.openxmlformats.org/officeDocument/2006/relationships/hyperlink" TargetMode="External"></Relationship><Relationship Id="rId390" Target="mailto:bokken@bokken.no" Type="http://schemas.openxmlformats.org/officeDocument/2006/relationships/hyperlink" TargetMode="External"></Relationship><Relationship Id="rId391" Target="mailto:ibis5@telus.net" Type="http://schemas.openxmlformats.org/officeDocument/2006/relationships/hyperlink" TargetMode="External"></Relationship><Relationship Id="rId392" Target="javascript:;" Type="http://schemas.openxmlformats.org/officeDocument/2006/relationships/hyperlink" TargetMode="External"></Relationship><Relationship Id="rId393" Target="javascript:;" Type="http://schemas.openxmlformats.org/officeDocument/2006/relationships/hyperlink" TargetMode="External"></Relationship><Relationship Id="rId394" Target="http://www.oshinimport.com" Type="http://schemas.openxmlformats.org/officeDocument/2006/relationships/hyperlink" TargetMode="External"></Relationship><Relationship Id="rId395" Target="mailto:info@carbomboniere.it" Type="http://schemas.openxmlformats.org/officeDocument/2006/relationships/hyperlink" TargetMode="External"></Relationship><Relationship Id="rId396" Target="mailto:creative-collections@xtra.co.nz" Type="http://schemas.openxmlformats.org/officeDocument/2006/relationships/hyperlink" TargetMode="External"></Relationship><Relationship Id="rId397" Target="http://www.nisshoji.co.jp" Type="http://schemas.openxmlformats.org/officeDocument/2006/relationships/hyperlink" TargetMode="External"></Relationship><Relationship Id="rId398" Target="mailto:morris@biztime.com.hk" Type="http://schemas.openxmlformats.org/officeDocument/2006/relationships/hyperlink" TargetMode="External"></Relationship><Relationship Id="rId399" Target="javascript:;" Type="http://schemas.openxmlformats.org/officeDocument/2006/relationships/hyperlink" TargetMode="External"></Relationship><Relationship Id="rId400" Target="http://www.allrightsales.com" Type="http://schemas.openxmlformats.org/officeDocument/2006/relationships/hyperlink" TargetMode="External"></Relationship><Relationship Id="rId401" Target="mailto:infosparkle@netivigator.com" Type="http://schemas.openxmlformats.org/officeDocument/2006/relationships/hyperlink" TargetMode="External"></Relationship><Relationship Id="rId402" Target="javascript:;" Type="http://schemas.openxmlformats.org/officeDocument/2006/relationships/hyperlink" TargetMode="External"></Relationship><Relationship Id="rId403" Target="mailto:hatcohk@netvigator.com" Type="http://schemas.openxmlformats.org/officeDocument/2006/relationships/hyperlink" TargetMode="External"></Relationship><Relationship Id="rId404" Target="http://www.stks.ru" Type="http://schemas.openxmlformats.org/officeDocument/2006/relationships/hyperlink" TargetMode="External"></Relationship><Relationship Id="rId405" Target="http://www.shlhk.com" Type="http://schemas.openxmlformats.org/officeDocument/2006/relationships/hyperlink" TargetMode="External"></Relationship><Relationship Id="rId406" Target="http://www.anodica.com" Type="http://schemas.openxmlformats.org/officeDocument/2006/relationships/hyperlink" TargetMode="External"></Relationship><Relationship Id="rId407" Target="mailto:info@setocraft.co" Type="http://schemas.openxmlformats.org/officeDocument/2006/relationships/hyperlink" TargetMode="External"></Relationship><Relationship Id="rId408" Target="javascript:;" Type="http://schemas.openxmlformats.org/officeDocument/2006/relationships/hyperlink" TargetMode="External"></Relationship><Relationship Id="rId409" Target="javascript:;" Type="http://schemas.openxmlformats.org/officeDocument/2006/relationships/hyperlink" TargetMode="External"></Relationship><Relationship Id="rId410" Target="http://www.giftlines.com.au" Type="http://schemas.openxmlformats.org/officeDocument/2006/relationships/hyperlink" TargetMode="External"></Relationship><Relationship Id="rId411" Target="mailto:al-amal@egyptmail.com" Type="http://schemas.openxmlformats.org/officeDocument/2006/relationships/hyperlink" TargetMode="External"></Relationship><Relationship Id="rId412" Target="http://www.plasty-m.pl" Type="http://schemas.openxmlformats.org/officeDocument/2006/relationships/hyperlink" TargetMode="External"></Relationship><Relationship Id="rId413" Target="javascript:;" Type="http://schemas.openxmlformats.org/officeDocument/2006/relationships/hyperlink" TargetMode="External"></Relationship><Relationship Id="rId414" Target="javascript:;" Type="http://schemas.openxmlformats.org/officeDocument/2006/relationships/hyperlink" TargetMode="External"></Relationship><Relationship Id="rId415" Target="mailto:betlancorp@aol.com" Type="http://schemas.openxmlformats.org/officeDocument/2006/relationships/hyperlink" TargetMode="External"></Relationship><Relationship Id="rId416" Target="http://www.partyden.co.uk" Type="http://schemas.openxmlformats.org/officeDocument/2006/relationships/hyperlink" TargetMode="External"></Relationship><Relationship Id="rId417" Target="javascript:;" Type="http://schemas.openxmlformats.org/officeDocument/2006/relationships/hyperlink" TargetMode="External"></Relationship><Relationship Id="rId418" Target="http://www.yumurcakoyuncak.com.tr" Type="http://schemas.openxmlformats.org/officeDocument/2006/relationships/hyperlink" TargetMode="External"></Relationship><Relationship Id="rId419" Target="mailto:selassiea2000@yahoo.com" Type="http://schemas.openxmlformats.org/officeDocument/2006/relationships/hyperlink" TargetMode="External"></Relationship><Relationship Id="rId420" Target="mailto:brian@chupwo.com" Type="http://schemas.openxmlformats.org/officeDocument/2006/relationships/hyperlink" TargetMode="External"></Relationship><Relationship Id="rId421" Target="mailto:adrian@vivamas.com" Type="http://schemas.openxmlformats.org/officeDocument/2006/relationships/hyperlink" TargetMode="External"></Relationship><Relationship Id="rId422" Target="javascript:;" Type="http://schemas.openxmlformats.org/officeDocument/2006/relationships/hyperlink" TargetMode="External"></Relationship><Relationship Id="rId423" Target="mailto:asiacentral@globalnet.au" Type="http://schemas.openxmlformats.org/officeDocument/2006/relationships/hyperlink" TargetMode="External"></Relationship><Relationship Id="rId424" Target="http://www.changan.net" Type="http://schemas.openxmlformats.org/officeDocument/2006/relationships/hyperlink" TargetMode="External"></Relationship><Relationship Id="rId425" Target="javascript:;" Type="http://schemas.openxmlformats.org/officeDocument/2006/relationships/hyperlink" TargetMode="External"></Relationship><Relationship Id="rId426" Target="http://www.eximin.net" Type="http://schemas.openxmlformats.org/officeDocument/2006/relationships/hyperlink" TargetMode="External"></Relationship><Relationship Id="rId427" Target="mailto:airtac@kavosh.net" Type="http://schemas.openxmlformats.org/officeDocument/2006/relationships/hyperlink" TargetMode="External"></Relationship><Relationship Id="rId428" Target="http://www.tradesources.com" Type="http://schemas.openxmlformats.org/officeDocument/2006/relationships/hyperlink" TargetMode="External"></Relationship><Relationship Id="rId429" Target="mailto:chester@hotmail.com" Type="http://schemas.openxmlformats.org/officeDocument/2006/relationships/hyperlink" TargetMode="External"></Relationship><Relationship Id="rId430" Target="javascript:;" Type="http://schemas.openxmlformats.org/officeDocument/2006/relationships/hyperlink" TargetMode="External"></Relationship><Relationship Id="rId431" Target="javascript:;" Type="http://schemas.openxmlformats.org/officeDocument/2006/relationships/hyperlink" TargetMode="External"></Relationship><Relationship Id="rId432" Target="mailto:eafco@hotmail.com" Type="http://schemas.openxmlformats.org/officeDocument/2006/relationships/hyperlink" TargetMode="External"></Relationship><Relationship Id="rId433" Target="javascript:;" Type="http://schemas.openxmlformats.org/officeDocument/2006/relationships/hyperlink" TargetMode="External"></Relationship><Relationship Id="rId434" Target="mailto:trefilov@lancord.ru" Type="http://schemas.openxmlformats.org/officeDocument/2006/relationships/hyperlink" TargetMode="External"></Relationship><Relationship Id="rId435" Target="javascript:;" Type="http://schemas.openxmlformats.org/officeDocument/2006/relationships/hyperlink" TargetMode="External"></Relationship><Relationship Id="rId436" Target="mailto:post@lagerteknikk.no" Type="http://schemas.openxmlformats.org/officeDocument/2006/relationships/hyperlink" TargetMode="External"></Relationship><Relationship Id="rId437" Target="http://www.2cln.com" Type="http://schemas.openxmlformats.org/officeDocument/2006/relationships/hyperlink" TargetMode="External"></Relationship><Relationship Id="rId438" Target="http://www.zxi.com.cn" Type="http://schemas.openxmlformats.org/officeDocument/2006/relationships/hyperlink" TargetMode="External"></Relationship><Relationship Id="rId439" Target="javascript:;" Type="http://schemas.openxmlformats.org/officeDocument/2006/relationships/hyperlink" TargetMode="External"></Relationship><Relationship Id="rId440" Target="mailto:bagnallsfuels@yahoo.co.uk" Type="http://schemas.openxmlformats.org/officeDocument/2006/relationships/hyperlink" TargetMode="External"></Relationship><Relationship Id="rId441" Target="mailto:flwco@netvigator.com" Type="http://schemas.openxmlformats.org/officeDocument/2006/relationships/hyperlink" TargetMode="External"></Relationship><Relationship Id="rId442" Target="javascript:;" Type="http://schemas.openxmlformats.org/officeDocument/2006/relationships/hyperlink" TargetMode="External"></Relationship><Relationship Id="rId443" Target="mailto:info@lacri.net" Type="http://schemas.openxmlformats.org/officeDocument/2006/relationships/hyperlink" TargetMode="External"></Relationship><Relationship Id="rId444" Target="javascript:;" Type="http://schemas.openxmlformats.org/officeDocument/2006/relationships/hyperlink" TargetMode="External"></Relationship><Relationship Id="rId445" Target="mailto:info@koolschijn.nl" Type="http://schemas.openxmlformats.org/officeDocument/2006/relationships/hyperlink" TargetMode="External"></Relationship><Relationship Id="rId446" Target="mailto:luciahuiking@hotmail.com" Type="http://schemas.openxmlformats.org/officeDocument/2006/relationships/hyperlink" TargetMode="External"></Relationship><Relationship Id="rId447" Target="mailto:info@stabilus.com" Type="http://schemas.openxmlformats.org/officeDocument/2006/relationships/hyperlink" TargetMode="External"></Relationship><Relationship Id="rId448" Target="javascript:;" Type="http://schemas.openxmlformats.org/officeDocument/2006/relationships/hyperlink" TargetMode="External"></Relationship><Relationship Id="rId449" Target="mailto:ahmed@kitkat.co" Type="http://schemas.openxmlformats.org/officeDocument/2006/relationships/hyperlink" TargetMode="External"></Relationship><Relationship Id="rId450" Target="mailto:marchilos@hotmail.com" Type="http://schemas.openxmlformats.org/officeDocument/2006/relationships/hyperlink" TargetMode="External"></Relationship><Relationship Id="rId451" Target="javascript:;" Type="http://schemas.openxmlformats.org/officeDocument/2006/relationships/hyperlink" TargetMode="External"></Relationship><Relationship Id="rId452" Target="javascript:;" Type="http://schemas.openxmlformats.org/officeDocument/2006/relationships/hyperlink" TargetMode="External"></Relationship><Relationship Id="rId453" Target="http://www.idsmarketing.com" Type="http://schemas.openxmlformats.org/officeDocument/2006/relationships/hyperlink" TargetMode="External"></Relationship><Relationship Id="rId454" Target="javascript:;" Type="http://schemas.openxmlformats.org/officeDocument/2006/relationships/hyperlink" TargetMode="External"></Relationship><Relationship Id="rId455" Target="javascript:;" Type="http://schemas.openxmlformats.org/officeDocument/2006/relationships/hyperlink" TargetMode="External"></Relationship><Relationship Id="rId456" Target="javascript:;" Type="http://schemas.openxmlformats.org/officeDocument/2006/relationships/hyperlink" TargetMode="External"></Relationship><Relationship Id="rId457" Target="javascript:;" Type="http://schemas.openxmlformats.org/officeDocument/2006/relationships/hyperlink" TargetMode="External"></Relationship><Relationship Id="rId458" Target="http://www.saville.co.uk" Type="http://schemas.openxmlformats.org/officeDocument/2006/relationships/hyperlink" TargetMode="External"></Relationship><Relationship Id="rId459" Target="mailto:gbgaslighter@yahoo.co.in" Type="http://schemas.openxmlformats.org/officeDocument/2006/relationships/hyperlink" TargetMode="External"></Relationship><Relationship Id="rId460" Target="http://www.sanwatsusho-global.com" Type="http://schemas.openxmlformats.org/officeDocument/2006/relationships/hyperlink" TargetMode="External"></Relationship><Relationship Id="rId461" Target="http://www.prestige-es.com" Type="http://schemas.openxmlformats.org/officeDocument/2006/relationships/hyperlink" TargetMode="External"></Relationship><Relationship Id="rId462" Target="javascript:;" Type="http://schemas.openxmlformats.org/officeDocument/2006/relationships/hyperlink" TargetMode="External"></Relationship><Relationship Id="rId463" Target="mailto:km2@km2inc.com" Type="http://schemas.openxmlformats.org/officeDocument/2006/relationships/hyperlink" TargetMode="External"></Relationship><Relationship Id="rId464" Target="mailto:amui-ya@crux.ocn.ne.jp" Type="http://schemas.openxmlformats.org/officeDocument/2006/relationships/hyperlink" TargetMode="External"></Relationship><Relationship Id="rId465" Target="http://www.schoenhuber.com" Type="http://schemas.openxmlformats.org/officeDocument/2006/relationships/hyperlink" TargetMode="External"></Relationship><Relationship Id="rId466" Target="http://www.roelens.com" Type="http://schemas.openxmlformats.org/officeDocument/2006/relationships/hyperlink" TargetMode="External"></Relationship><Relationship Id="rId467" Target="javascript:;" Type="http://schemas.openxmlformats.org/officeDocument/2006/relationships/hyperlink" TargetMode="External"></Relationship><Relationship Id="rId468" Target="javascript:;" Type="http://schemas.openxmlformats.org/officeDocument/2006/relationships/hyperlink" TargetMode="External"></Relationship><Relationship Id="rId469" Target="javascript:;" Type="http://schemas.openxmlformats.org/officeDocument/2006/relationships/hyperlink" TargetMode="External"></Relationship><Relationship Id="rId470" Target="mailto:ssrathi@india.com" Type="http://schemas.openxmlformats.org/officeDocument/2006/relationships/hyperlink" TargetMode="External"></Relationship><Relationship Id="rId471" Target="javascript:;" Type="http://schemas.openxmlformats.org/officeDocument/2006/relationships/hyperlink" TargetMode="External"></Relationship><Relationship Id="rId472" Target="http://www.titan.ocn.ne.jp" Type="http://schemas.openxmlformats.org/officeDocument/2006/relationships/hyperlink" TargetMode="External"></Relationship><Relationship Id="rId473" Target="javascript:;" Type="http://schemas.openxmlformats.org/officeDocument/2006/relationships/hyperlink" TargetMode="External"></Relationship><Relationship Id="rId474" Target="http://www.prismaslex.com" Type="http://schemas.openxmlformats.org/officeDocument/2006/relationships/hyperlink" TargetMode="External"></Relationship><Relationship Id="rId475" Target="javascript:;" Type="http://schemas.openxmlformats.org/officeDocument/2006/relationships/hyperlink" TargetMode="External"></Relationship><Relationship Id="rId476" Target="mailto:panamas@centrin.net.id" Type="http://schemas.openxmlformats.org/officeDocument/2006/relationships/hyperlink" TargetMode="External"></Relationship><Relationship Id="rId477" Target="http://www.bellemonde.com" Type="http://schemas.openxmlformats.org/officeDocument/2006/relationships/hyperlink" TargetMode="External"></Relationship><Relationship Id="rId478" Target="mailto:roger@arcadiaconcepts.com" Type="http://schemas.openxmlformats.org/officeDocument/2006/relationships/hyperlink" TargetMode="External"></Relationship><Relationship Id="rId479" Target="http://www.rahmer.com" Type="http://schemas.openxmlformats.org/officeDocument/2006/relationships/hyperlink" TargetMode="External"></Relationship><Relationship Id="rId480" Target="mailto:guruover@yahoo.com" Type="http://schemas.openxmlformats.org/officeDocument/2006/relationships/hyperlink" TargetMode="External"></Relationship><Relationship Id="rId481" Target="javascript:;" Type="http://schemas.openxmlformats.org/officeDocument/2006/relationships/hyperlink" TargetMode="External"></Relationship><Relationship Id="rId482" Target="javascript:;" Type="http://schemas.openxmlformats.org/officeDocument/2006/relationships/hyperlink" TargetMode="External"></Relationship><Relationship Id="rId483" Target="javascript:;" Type="http://schemas.openxmlformats.org/officeDocument/2006/relationships/hyperlink" TargetMode="External"></Relationship><Relationship Id="rId484" Target="mailto:jhara@premiereq.com" Type="http://schemas.openxmlformats.org/officeDocument/2006/relationships/hyperlink" TargetMode="External"></Relationship><Relationship Id="rId485" Target="javascript:;" Type="http://schemas.openxmlformats.org/officeDocument/2006/relationships/hyperlink" TargetMode="External"></Relationship><Relationship Id="rId486" Target="http://www.ipacitaly.it" Type="http://schemas.openxmlformats.org/officeDocument/2006/relationships/hyperlink" TargetMode="External"></Relationship><Relationship Id="rId487" Target="mailto:chishing@changan.net" Type="http://schemas.openxmlformats.org/officeDocument/2006/relationships/hyperlink" TargetMode="External"></Relationship><Relationship Id="rId488" Target="javascript:;" Type="http://schemas.openxmlformats.org/officeDocument/2006/relationships/hyperlink" TargetMode="External"></Relationship><Relationship Id="rId489" Target="mailto:mrhk-2@asiacomb.com.cn" Type="http://schemas.openxmlformats.org/officeDocument/2006/relationships/hyperlink" TargetMode="External"></Relationship><Relationship Id="rId490" Target="mailto:sales@altrend.co.nz" Type="http://schemas.openxmlformats.org/officeDocument/2006/relationships/hyperlink" TargetMode="External"></Relationship><Relationship Id="rId491" Target="mailto:info@bravoport.com.hk" Type="http://schemas.openxmlformats.org/officeDocument/2006/relationships/hyperlink" TargetMode="External"></Relationship><Relationship Id="rId492" Target="http://www.argos-hygiene.fr" Type="http://schemas.openxmlformats.org/officeDocument/2006/relationships/hyperlink" TargetMode="External"></Relationship><Relationship Id="rId493" Target="http://www.premiereq.com" Type="http://schemas.openxmlformats.org/officeDocument/2006/relationships/hyperlink" TargetMode="External"></Relationship><Relationship Id="rId494" Target="mailto:info@haverbeck.cl" Type="http://schemas.openxmlformats.org/officeDocument/2006/relationships/hyperlink" TargetMode="External"></Relationship><Relationship Id="rId495" Target="http://www.nourakish.com" Type="http://schemas.openxmlformats.org/officeDocument/2006/relationships/hyperlink" TargetMode="External"></Relationship><Relationship Id="rId496" Target="http://www.bal.com" Type="http://schemas.openxmlformats.org/officeDocument/2006/relationships/hyperlink" TargetMode="External"></Relationship><Relationship Id="rId497" Target="javascript:;" Type="http://schemas.openxmlformats.org/officeDocument/2006/relationships/hyperlink" TargetMode="External"></Relationship><Relationship Id="rId498" Target="javascript:;" Type="http://schemas.openxmlformats.org/officeDocument/2006/relationships/hyperlink" TargetMode="External"></Relationship><Relationship Id="rId499" Target="http://www.ridge.com" Type="http://schemas.openxmlformats.org/officeDocument/2006/relationships/hyperlink" TargetMode="External"></Relationship><Relationship Id="rId500" Target="http://www.163.net" Type="http://schemas.openxmlformats.org/officeDocument/2006/relationships/hyperlink" TargetMode="External"></Relationship><Relationship Id="rId501" Target="javascript:;" Type="http://schemas.openxmlformats.org/officeDocument/2006/relationships/hyperlink" TargetMode="External"></Relationship><Relationship Id="rId502" Target="javascript:;" Type="http://schemas.openxmlformats.org/officeDocument/2006/relationships/hyperlink" TargetMode="External"></Relationship><Relationship Id="rId503" Target="mailto:info@ankas.dk" Type="http://schemas.openxmlformats.org/officeDocument/2006/relationships/hyperlink" TargetMode="External"></Relationship><Relationship Id="rId504" Target="javascript:;" Type="http://schemas.openxmlformats.org/officeDocument/2006/relationships/hyperlink" TargetMode="External"></Relationship><Relationship Id="rId505" Target="javascript:;" Type="http://schemas.openxmlformats.org/officeDocument/2006/relationships/hyperlink" TargetMode="External"></Relationship><Relationship Id="rId506" Target="javascript:;" Type="http://schemas.openxmlformats.org/officeDocument/2006/relationships/hyperlink" TargetMode="External"></Relationship><Relationship Id="rId507" Target="javascript:;" Type="http://schemas.openxmlformats.org/officeDocument/2006/relationships/hyperlink" TargetMode="External"></Relationship><Relationship Id="rId508" Target="mailto:baudoinbv@wxs.nl" Type="http://schemas.openxmlformats.org/officeDocument/2006/relationships/hyperlink" TargetMode="External"></Relationship><Relationship Id="rId509" Target="mailto:gelondre@yahoo.com" Type="http://schemas.openxmlformats.org/officeDocument/2006/relationships/hyperlink" TargetMode="External"></Relationship><Relationship Id="rId510" Target="mailto:regalgifts@regalllc.com" Type="http://schemas.openxmlformats.org/officeDocument/2006/relationships/hyperlink" TargetMode="External"></Relationship><Relationship Id="rId511" Target="http://www.berimuller.nl" Type="http://schemas.openxmlformats.org/officeDocument/2006/relationships/hyperlink" TargetMode="External"></Relationship><Relationship Id="rId512" Target="mailto:rajjain760@yahoo.co.in" Type="http://schemas.openxmlformats.org/officeDocument/2006/relationships/hyperlink" TargetMode="External"></Relationship><Relationship Id="rId513" Target="http://www.eico.dk" Type="http://schemas.openxmlformats.org/officeDocument/2006/relationships/hyperlink" TargetMode="External"></Relationship><Relationship Id="rId514" Target="http://www.gellbergab.se" Type="http://schemas.openxmlformats.org/officeDocument/2006/relationships/hyperlink" TargetMode="External"></Relationship><Relationship Id="rId515" Target="http://www.bambuhome.com" Type="http://schemas.openxmlformats.org/officeDocument/2006/relationships/hyperlink" TargetMode="External"></Relationship><Relationship Id="rId516" Target="javascript:;" Type="http://schemas.openxmlformats.org/officeDocument/2006/relationships/hyperlink" TargetMode="External"></Relationship><Relationship Id="rId517" Target="javascript:;" Type="http://schemas.openxmlformats.org/officeDocument/2006/relationships/hyperlink" TargetMode="External"></Relationship><Relationship Id="rId518" Target="mailto:bstark@alliedmarketinggroup.com" Type="http://schemas.openxmlformats.org/officeDocument/2006/relationships/hyperlink" TargetMode="External"></Relationship><Relationship Id="rId519" Target="javascript:;" Type="http://schemas.openxmlformats.org/officeDocument/2006/relationships/hyperlink" TargetMode="External"></Relationship><Relationship Id="rId520" Target="javascript:;" Type="http://schemas.openxmlformats.org/officeDocument/2006/relationships/hyperlink" TargetMode="External"></Relationship><Relationship Id="rId521" Target="javascript:;" Type="http://schemas.openxmlformats.org/officeDocument/2006/relationships/hyperlink" TargetMode="External"></Relationship><Relationship Id="rId522" Target="javascript:;" Type="http://schemas.openxmlformats.org/officeDocument/2006/relationships/hyperlink" TargetMode="External"></Relationship><Relationship Id="rId523" Target="javascript:;" Type="http://schemas.openxmlformats.org/officeDocument/2006/relationships/hyperlink" TargetMode="External"></Relationship><Relationship Id="rId524" Target="javascript:;" Type="http://schemas.openxmlformats.org/officeDocument/2006/relationships/hyperlink" TargetMode="External"></Relationship><Relationship Id="rId525" Target="javascript:;" Type="http://schemas.openxmlformats.org/officeDocument/2006/relationships/hyperlink" TargetMode="External"></Relationship><Relationship Id="rId526" Target="javascript:;" Type="http://schemas.openxmlformats.org/officeDocument/2006/relationships/hyperlink" TargetMode="External"></Relationship><Relationship Id="rId527" Target="http://www.brabo-pack.nl" Type="http://schemas.openxmlformats.org/officeDocument/2006/relationships/hyperlink" TargetMode="External"></Relationship><Relationship Id="rId528" Target="javascript:;" Type="http://schemas.openxmlformats.org/officeDocument/2006/relationships/hyperlink" TargetMode="External"></Relationship><Relationship Id="rId529" Target="javascript:;" Type="http://schemas.openxmlformats.org/officeDocument/2006/relationships/hyperlink" TargetMode="External"></Relationship><Relationship Id="rId530" Target="javascript:;" Type="http://schemas.openxmlformats.org/officeDocument/2006/relationships/hyperlink" TargetMode="External"></Relationship><Relationship Id="rId531" Target="javascript:;" Type="http://schemas.openxmlformats.org/officeDocument/2006/relationships/hyperlink" TargetMode="External"></Relationship><Relationship Id="rId532" Target="mailto:silicon@regolo.it" Type="http://schemas.openxmlformats.org/officeDocument/2006/relationships/hyperlink" TargetMode="External"></Relationship><Relationship Id="rId533" Target="mailto:eu_um.brella@hotmail.com" Type="http://schemas.openxmlformats.org/officeDocument/2006/relationships/hyperlink" TargetMode="External"></Relationship><Relationship Id="rId534" Target="javascript:;" Type="http://schemas.openxmlformats.org/officeDocument/2006/relationships/hyperlink" TargetMode="External"></Relationship><Relationship Id="rId535" Target="mailto:nandanan@landmarkgroupco.com" Type="http://schemas.openxmlformats.org/officeDocument/2006/relationships/hyperlink" TargetMode="External"></Relationship><Relationship Id="rId536" Target="mailto:info@solimpeks.com" Type="http://schemas.openxmlformats.org/officeDocument/2006/relationships/hyperlink" TargetMode="External"></Relationship><Relationship Id="rId537" Target="javascript:;" Type="http://schemas.openxmlformats.org/officeDocument/2006/relationships/hyperlink" TargetMode="External"></Relationship><Relationship Id="rId538" Target="mailto:tinjin@seed.net" Type="http://schemas.openxmlformats.org/officeDocument/2006/relationships/hyperlink" TargetMode="External"></Relationship><Relationship Id="rId539" Target="http://www.megafonemkt.com.br" Type="http://schemas.openxmlformats.org/officeDocument/2006/relationships/hyperlink" TargetMode="External"></Relationship><Relationship Id="rId540" Target="mailto:post@premie-ringen.no" Type="http://schemas.openxmlformats.org/officeDocument/2006/relationships/hyperlink" TargetMode="External"></Relationship><Relationship Id="rId541" Target="javascript:;" Type="http://schemas.openxmlformats.org/officeDocument/2006/relationships/hyperlink" TargetMode="External"></Relationship><Relationship Id="rId542" Target="javascript:;" Type="http://schemas.openxmlformats.org/officeDocument/2006/relationships/hyperlink" TargetMode="External"></Relationship><Relationship Id="rId543" Target="mailto:dwongsj@yahoo.com" Type="http://schemas.openxmlformats.org/officeDocument/2006/relationships/hyperlink" TargetMode="External"></Relationship><Relationship Id="rId544" Target="http://www.asiaticgroup.com.sg" Type="http://schemas.openxmlformats.org/officeDocument/2006/relationships/hyperlink" TargetMode="External"></Relationship><Relationship Id="rId545" Target="javascript:;" Type="http://schemas.openxmlformats.org/officeDocument/2006/relationships/hyperlink" TargetMode="External"></Relationship><Relationship Id="rId546" Target="http://www.bi-ro.dk" Type="http://schemas.openxmlformats.org/officeDocument/2006/relationships/hyperlink" TargetMode="External"></Relationship><Relationship Id="rId547" Target="mailto:dgulen@inoksan.com.tr" Type="http://schemas.openxmlformats.org/officeDocument/2006/relationships/hyperlink" TargetMode="External"></Relationship><Relationship Id="rId548" Target="http://www.ilmakunnas.com" Type="http://schemas.openxmlformats.org/officeDocument/2006/relationships/hyperlink" TargetMode="External"></Relationship><Relationship Id="rId549" Target="http://www.bermabru.be" Type="http://schemas.openxmlformats.org/officeDocument/2006/relationships/hyperlink" TargetMode="External"></Relationship><Relationship Id="rId550" Target="mailto:oferadiv@inter.net" Type="http://schemas.openxmlformats.org/officeDocument/2006/relationships/hyperlink" TargetMode="External"></Relationship><Relationship Id="rId551" Target="javascript:;" Type="http://schemas.openxmlformats.org/officeDocument/2006/relationships/hyperlink" TargetMode="External"></Relationship><Relationship Id="rId552" Target="javascript:;" Type="http://schemas.openxmlformats.org/officeDocument/2006/relationships/hyperlink" TargetMode="External"></Relationship><Relationship Id="rId553" Target="mailto:bhacker@herlitzpbs.com" Type="http://schemas.openxmlformats.org/officeDocument/2006/relationships/hyperlink" TargetMode="External"></Relationship><Relationship Id="rId554" Target="http://www.impactproducts.com" Type="http://schemas.openxmlformats.org/officeDocument/2006/relationships/hyperlink" TargetMode="External"></Relationship><Relationship Id="rId555" Target="http://www.megasantamaria.com" Type="http://schemas.openxmlformats.org/officeDocument/2006/relationships/hyperlink" TargetMode="External"></Relationship><Relationship Id="rId556" Target="http://www.norvark.dk" Type="http://schemas.openxmlformats.org/officeDocument/2006/relationships/hyperlink" TargetMode="External"></Relationship><Relationship Id="rId557" Target="http://www.adola.nl" Type="http://schemas.openxmlformats.org/officeDocument/2006/relationships/hyperlink" TargetMode="External"></Relationship><Relationship Id="rId558" Target="http://www.aa.com" Type="http://schemas.openxmlformats.org/officeDocument/2006/relationships/hyperlink" TargetMode="External"></Relationship><Relationship Id="rId559" Target="javascript:;" Type="http://schemas.openxmlformats.org/officeDocument/2006/relationships/hyperlink" TargetMode="External"></Relationship><Relationship Id="rId560" Target="javascript:;" Type="http://schemas.openxmlformats.org/officeDocument/2006/relationships/hyperlink" TargetMode="External"></Relationship><Relationship Id="rId561" Target="mailto:happyllent@yahoo.com" Type="http://schemas.openxmlformats.org/officeDocument/2006/relationships/hyperlink" TargetMode="External"></Relationship><Relationship Id="rId562" Target="javascript:;" Type="http://schemas.openxmlformats.org/officeDocument/2006/relationships/hyperlink" TargetMode="External"></Relationship><Relationship Id="rId563" Target="mailto:keydici@hotmail.com" Type="http://schemas.openxmlformats.org/officeDocument/2006/relationships/hyperlink" TargetMode="External"></Relationship><Relationship Id="rId564" Target="javascript:;" Type="http://schemas.openxmlformats.org/officeDocument/2006/relationships/hyperlink" TargetMode="External"></Relationship><Relationship Id="rId565" Target="http://www.dataxpress.com.eg" Type="http://schemas.openxmlformats.org/officeDocument/2006/relationships/hyperlink" TargetMode="External"></Relationship><Relationship Id="rId566" Target="javascript:;" Type="http://schemas.openxmlformats.org/officeDocument/2006/relationships/hyperlink" TargetMode="External"></Relationship><Relationship Id="rId567" Target="mailto:meteplast@mete.com.tr" Type="http://schemas.openxmlformats.org/officeDocument/2006/relationships/hyperlink" TargetMode="External"></Relationship><Relationship Id="rId568" Target="http://www.cambridgesilversmiths.com" Type="http://schemas.openxmlformats.org/officeDocument/2006/relationships/hyperlink" TargetMode="External"></Relationship><Relationship Id="rId569" Target="http://www.espritetlevin.com" Type="http://schemas.openxmlformats.org/officeDocument/2006/relationships/hyperlink" TargetMode="External"></Relationship><Relationship Id="rId570" Target="mailto:kpm@alghaem.com" Type="http://schemas.openxmlformats.org/officeDocument/2006/relationships/hyperlink" TargetMode="External"></Relationship><Relationship Id="rId571" Target="http://www.mystery.ru" Type="http://schemas.openxmlformats.org/officeDocument/2006/relationships/hyperlink" TargetMode="External"></Relationship><Relationship Id="rId572" Target="http://www.i-manila.com.ph" Type="http://schemas.openxmlformats.org/officeDocument/2006/relationships/hyperlink" TargetMode="External"></Relationship><Relationship Id="rId573" Target="javascript:;" Type="http://schemas.openxmlformats.org/officeDocument/2006/relationships/hyperlink" TargetMode="External"></Relationship><Relationship Id="rId574" Target="javascript:;" Type="http://schemas.openxmlformats.org/officeDocument/2006/relationships/hyperlink" TargetMode="External"></Relationship><Relationship Id="rId575" Target="javascript:;" Type="http://schemas.openxmlformats.org/officeDocument/2006/relationships/hyperlink" TargetMode="External"></Relationship><Relationship Id="rId576" Target="http://www.setrans.com" Type="http://schemas.openxmlformats.org/officeDocument/2006/relationships/hyperlink" TargetMode="External"></Relationship><Relationship Id="rId577" Target="mailto:hcallau@scbbs.net" Type="http://schemas.openxmlformats.org/officeDocument/2006/relationships/hyperlink" TargetMode="External"></Relationship><Relationship Id="rId578" Target="javascript:;" Type="http://schemas.openxmlformats.org/officeDocument/2006/relationships/hyperlink" TargetMode="External"></Relationship><Relationship Id="rId579" Target="http://www.guruoverseas.com" Type="http://schemas.openxmlformats.org/officeDocument/2006/relationships/hyperlink" TargetMode="External"></Relationship><Relationship Id="rId580" Target="mailto:unfullkr@hotmail.com" Type="http://schemas.openxmlformats.org/officeDocument/2006/relationships/hyperlink" TargetMode="External"></Relationship><Relationship Id="rId581" Target="javascript:;" Type="http://schemas.openxmlformats.org/officeDocument/2006/relationships/hyperlink" TargetMode="External"></Relationship><Relationship Id="rId582" Target="javascript:;" Type="http://schemas.openxmlformats.org/officeDocument/2006/relationships/hyperlink" TargetMode="External"></Relationship><Relationship Id="rId583" Target="http://www.nica.de" Type="http://schemas.openxmlformats.org/officeDocument/2006/relationships/hyperlink" TargetMode="External"></Relationship><Relationship Id="rId584" Target="mailto:beelam@tradesources.com" Type="http://schemas.openxmlformats.org/officeDocument/2006/relationships/hyperlink" TargetMode="External"></Relationship><Relationship Id="rId585" Target="javascript:;" Type="http://schemas.openxmlformats.org/officeDocument/2006/relationships/hyperlink" TargetMode="External"></Relationship><Relationship Id="rId586" Target="mailto:klatbt@big.net.au" Type="http://schemas.openxmlformats.org/officeDocument/2006/relationships/hyperlink" TargetMode="External"></Relationship><Relationship Id="rId587" Target="mailto:bogojs@netian.com" Type="http://schemas.openxmlformats.org/officeDocument/2006/relationships/hyperlink" TargetMode="External"></Relationship><Relationship Id="rId588" Target="javascript:;" Type="http://schemas.openxmlformats.org/officeDocument/2006/relationships/hyperlink" TargetMode="External"></Relationship><Relationship Id="rId589" Target="http://www.insightkenya.com" Type="http://schemas.openxmlformats.org/officeDocument/2006/relationships/hyperlink" TargetMode="External"></Relationship><Relationship Id="rId590" Target="mailto:import@jawoll.de" Type="http://schemas.openxmlformats.org/officeDocument/2006/relationships/hyperlink" TargetMode="External"></Relationship><Relationship Id="rId591" Target="mailto:newyork@argents.com" Type="http://schemas.openxmlformats.org/officeDocument/2006/relationships/hyperlink" TargetMode="External"></Relationship><Relationship Id="rId592" Target="http://www.jansen.de" Type="http://schemas.openxmlformats.org/officeDocument/2006/relationships/hyperlink" TargetMode="External"></Relationship><Relationship Id="rId593" Target="http://www.lux-tolls.de" Type="http://schemas.openxmlformats.org/officeDocument/2006/relationships/hyperlink" TargetMode="External"></Relationship><Relationship Id="rId594" Target="mailto:bayyantr@netvigator.com" Type="http://schemas.openxmlformats.org/officeDocument/2006/relationships/hyperlink" TargetMode="External"></Relationship><Relationship Id="rId595" Target="mailto:christian.puening@gautzsch.de" Type="http://schemas.openxmlformats.org/officeDocument/2006/relationships/hyperlink" TargetMode="External"></Relationship><Relationship Id="rId596" Target="javascript:;" Type="http://schemas.openxmlformats.org/officeDocument/2006/relationships/hyperlink" TargetMode="External"></Relationship><Relationship Id="rId597" Target="javascript:;" Type="http://schemas.openxmlformats.org/officeDocument/2006/relationships/hyperlink" TargetMode="External"></Relationship><Relationship Id="rId598" Target="http://www.asiacomb.com.cn" Type="http://schemas.openxmlformats.org/officeDocument/2006/relationships/hyperlink" TargetMode="External"></Relationship><Relationship Id="rId599" Target="http://www.bribus.nl" Type="http://schemas.openxmlformats.org/officeDocument/2006/relationships/hyperlink" TargetMode="External"></Relationship><Relationship Id="rId600" Target="javascript:;" Type="http://schemas.openxmlformats.org/officeDocument/2006/relationships/hyperlink" TargetMode="External"></Relationship><Relationship Id="rId601" Target="mailto:hk@citygalerien.de" Type="http://schemas.openxmlformats.org/officeDocument/2006/relationships/hyperlink" TargetMode="External"></Relationship><Relationship Id="rId602" Target="javascript:;" Type="http://schemas.openxmlformats.org/officeDocument/2006/relationships/hyperlink" TargetMode="External"></Relationship><Relationship Id="rId603" Target="javascript:;" Type="http://schemas.openxmlformats.org/officeDocument/2006/relationships/hyperlink" TargetMode="External"></Relationship><Relationship Id="rId604" Target="mailto:sokim2@hotmail.com" Type="http://schemas.openxmlformats.org/officeDocument/2006/relationships/hyperlink" TargetMode="External"></Relationship><Relationship Id="rId605" Target="javascript:;" Type="http://schemas.openxmlformats.org/officeDocument/2006/relationships/hyperlink" TargetMode="External"></Relationship><Relationship Id="rId606" Target="mailto:fting@banta.com" Type="http://schemas.openxmlformats.org/officeDocument/2006/relationships/hyperlink" TargetMode="External"></Relationship><Relationship Id="rId607" Target="javascript:;" Type="http://schemas.openxmlformats.org/officeDocument/2006/relationships/hyperlink" TargetMode="External"></Relationship><Relationship Id="rId608" Target="javascript:;" Type="http://schemas.openxmlformats.org/officeDocument/2006/relationships/hyperlink" TargetMode="External"></Relationship><Relationship Id="rId609" Target="javascript:;" Type="http://schemas.openxmlformats.org/officeDocument/2006/relationships/hyperlink" TargetMode="External"></Relationship><Relationship Id="rId610" Target="mailto:p.fadel@quasarelectronics.it" Type="http://schemas.openxmlformats.org/officeDocument/2006/relationships/hyperlink" TargetMode="External"></Relationship><Relationship Id="rId611" Target="mailto:kalpower@vsnl.net" Type="http://schemas.openxmlformats.org/officeDocument/2006/relationships/hyperlink" TargetMode="External"></Relationship><Relationship Id="rId612" Target="http://www.col.com.np" Type="http://schemas.openxmlformats.org/officeDocument/2006/relationships/hyperlink" TargetMode="External"></Relationship><Relationship Id="rId613" Target="javascript:;" Type="http://schemas.openxmlformats.org/officeDocument/2006/relationships/hyperlink" TargetMode="External"></Relationship><Relationship Id="rId614" Target="javascript:;" Type="http://schemas.openxmlformats.org/officeDocument/2006/relationships/hyperlink" TargetMode="External"></Relationship><Relationship Id="rId615" Target="http://www.sda-distributors.co.uk" Type="http://schemas.openxmlformats.org/officeDocument/2006/relationships/hyperlink" TargetMode="External"></Relationship><Relationship Id="rId616" Target="http://www.usaypage.com" Type="http://schemas.openxmlformats.org/officeDocument/2006/relationships/hyperlink" TargetMode="External"></Relationship><Relationship Id="rId617" Target="mailto:aerymate@mseed.net" Type="http://schemas.openxmlformats.org/officeDocument/2006/relationships/hyperlink" TargetMode="External"></Relationship><Relationship Id="rId618" Target="javascript:;" Type="http://schemas.openxmlformats.org/officeDocument/2006/relationships/hyperlink" TargetMode="External"></Relationship><Relationship Id="rId619" Target="mailto:ciron@ms14.hi.net.net" Type="http://schemas.openxmlformats.org/officeDocument/2006/relationships/hyperlink" TargetMode="External"></Relationship><Relationship Id="rId620" Target="http://www.kmscissors.com" Type="http://schemas.openxmlformats.org/officeDocument/2006/relationships/hyperlink" TargetMode="External"></Relationship><Relationship Id="rId621" Target="mailto:dhsalhion@aol.com" Type="http://schemas.openxmlformats.org/officeDocument/2006/relationships/hyperlink" TargetMode="External"></Relationship><Relationship Id="rId622" Target="javascript:;" Type="http://schemas.openxmlformats.org/officeDocument/2006/relationships/hyperlink" TargetMode="External"></Relationship><Relationship Id="rId623" Target="mailto:email@lianfood.com" Type="http://schemas.openxmlformats.org/officeDocument/2006/relationships/hyperlink" TargetMode="External"></Relationship><Relationship Id="rId624" Target="javascript:;" Type="http://schemas.openxmlformats.org/officeDocument/2006/relationships/hyperlink" TargetMode="External"></Relationship><Relationship Id="rId625" Target="mailto:amer@mail.kaseilights.com" Type="http://schemas.openxmlformats.org/officeDocument/2006/relationships/hyperlink" TargetMode="External"></Relationship><Relationship Id="rId626" Target="javascript:;" Type="http://schemas.openxmlformats.org/officeDocument/2006/relationships/hyperlink" TargetMode="External"></Relationship><Relationship Id="rId627" Target="http://www.nipponkoa.co.jp" Type="http://schemas.openxmlformats.org/officeDocument/2006/relationships/hyperlink" TargetMode="External"></Relationship><Relationship Id="rId628" Target="mailto:douglas@coralwave.com" Type="http://schemas.openxmlformats.org/officeDocument/2006/relationships/hyperlink" TargetMode="External"></Relationship><Relationship Id="rId629" Target="http://www.novacucina.com" Type="http://schemas.openxmlformats.org/officeDocument/2006/relationships/hyperlink" TargetMode="External"></Relationship><Relationship Id="rId630" Target="mailto:ghandhara_estate@hotmail.com" Type="http://schemas.openxmlformats.org/officeDocument/2006/relationships/hyperlink" TargetMode="External"></Relationship><Relationship Id="rId631" Target="javascript:;" Type="http://schemas.openxmlformats.org/officeDocument/2006/relationships/hyperlink" TargetMode="External"></Relationship><Relationship Id="rId632" Target="javascript:;" Type="http://schemas.openxmlformats.org/officeDocument/2006/relationships/hyperlink" TargetMode="External"></Relationship><Relationship Id="rId633" Target="javascript:;" Type="http://schemas.openxmlformats.org/officeDocument/2006/relationships/hyperlink" TargetMode="External"></Relationship><Relationship Id="rId634" Target="mailto:bengtolof.thorn@swedol.se" Type="http://schemas.openxmlformats.org/officeDocument/2006/relationships/hyperlink" TargetMode="External"></Relationship><Relationship Id="rId635" Target="mailto:alu@toennjes.de" Type="http://schemas.openxmlformats.org/officeDocument/2006/relationships/hyperlink" TargetMode="External"></Relationship><Relationship Id="rId636" Target="mailto:csindust@ms38.hinet.net" Type="http://schemas.openxmlformats.org/officeDocument/2006/relationships/hyperlink" TargetMode="External"></Relationship><Relationship Id="rId637" Target="javascript:;" Type="http://schemas.openxmlformats.org/officeDocument/2006/relationships/hyperlink" TargetMode="External"></Relationship><Relationship Id="rId638" Target="javascript:;" Type="http://schemas.openxmlformats.org/officeDocument/2006/relationships/hyperlink" TargetMode="External"></Relationship><Relationship Id="rId639" Target="mailto:akltd@otenet.gr" Type="http://schemas.openxmlformats.org/officeDocument/2006/relationships/hyperlink" TargetMode="External"></Relationship><Relationship Id="rId640" Target="mailto:fimtec@fimtec.pl" Type="http://schemas.openxmlformats.org/officeDocument/2006/relationships/hyperlink" TargetMode="External"></Relationship><Relationship Id="rId641" Target="http://www.nadel.uk.com" Type="http://schemas.openxmlformats.org/officeDocument/2006/relationships/hyperlink" TargetMode="External"></Relationship><Relationship Id="rId642" Target="http://www.pittsburghimprinting.com" Type="http://schemas.openxmlformats.org/officeDocument/2006/relationships/hyperlink" TargetMode="External"></Relationship><Relationship Id="rId643" Target="javascript:;" Type="http://schemas.openxmlformats.org/officeDocument/2006/relationships/hyperlink" TargetMode="External"></Relationship><Relationship Id="rId644" Target="http://www.marukai.com" Type="http://schemas.openxmlformats.org/officeDocument/2006/relationships/hyperlink" TargetMode="External"></Relationship><Relationship Id="rId645" Target="javascript:;" Type="http://schemas.openxmlformats.org/officeDocument/2006/relationships/hyperlink" TargetMode="External"></Relationship><Relationship Id="rId646" Target="http://www.tingstad.se" Type="http://schemas.openxmlformats.org/officeDocument/2006/relationships/hyperlink" TargetMode="External"></Relationship><Relationship Id="rId647" Target="http://www.rsw-group.co.uk" Type="http://schemas.openxmlformats.org/officeDocument/2006/relationships/hyperlink" TargetMode="External"></Relationship><Relationship Id="rId648" Target="mailto:info@edco.nl" Type="http://schemas.openxmlformats.org/officeDocument/2006/relationships/hyperlink" TargetMode="External"></Relationship><Relationship Id="rId649" Target="http://www.hakugen.co.jp" Type="http://schemas.openxmlformats.org/officeDocument/2006/relationships/hyperlink" TargetMode="External"></Relationship><Relationship Id="rId650" Target="http://www.hkltammela.fi" Type="http://schemas.openxmlformats.org/officeDocument/2006/relationships/hyperlink" TargetMode="External"></Relationship><Relationship Id="rId651" Target="mailto:alex@emiplastic.com" Type="http://schemas.openxmlformats.org/officeDocument/2006/relationships/hyperlink" TargetMode="External"></Relationship><Relationship Id="rId652" Target="mailto:sales@rewonline.com" Type="http://schemas.openxmlformats.org/officeDocument/2006/relationships/hyperlink" TargetMode="External"></Relationship><Relationship Id="rId653" Target="javascript:;" Type="http://schemas.openxmlformats.org/officeDocument/2006/relationships/hyperlink" TargetMode="External"></Relationship><Relationship Id="rId654" Target="javascript:;" Type="http://schemas.openxmlformats.org/officeDocument/2006/relationships/hyperlink" TargetMode="External"></Relationship><Relationship Id="rId655" Target="javascript:;" Type="http://schemas.openxmlformats.org/officeDocument/2006/relationships/hyperlink" TargetMode="External"></Relationship><Relationship Id="rId656" Target="http://www.bdonline.com" Type="http://schemas.openxmlformats.org/officeDocument/2006/relationships/hyperlink" TargetMode="External"></Relationship><Relationship Id="rId657" Target="http://www.regentbelt.co.uk" Type="http://schemas.openxmlformats.org/officeDocument/2006/relationships/hyperlink" TargetMode="External"></Relationship><Relationship Id="rId658" Target="javascript:;" Type="http://schemas.openxmlformats.org/officeDocument/2006/relationships/hyperlink" TargetMode="External"></Relationship><Relationship Id="rId659" Target="javascript:;" Type="http://schemas.openxmlformats.org/officeDocument/2006/relationships/hyperlink" TargetMode="External"></Relationship><Relationship Id="rId660" Target="javascript:;" Type="http://schemas.openxmlformats.org/officeDocument/2006/relationships/hyperlink" TargetMode="External"></Relationship><Relationship Id="rId661" Target="http://www.bekoma.nl" Type="http://schemas.openxmlformats.org/officeDocument/2006/relationships/hyperlink" TargetMode="External"></Relationship><Relationship Id="rId662" Target="mailto:limingzhou@yahoo.com" Type="http://schemas.openxmlformats.org/officeDocument/2006/relationships/hyperlink" TargetMode="External"></Relationship><Relationship Id="rId663" Target="http://www.edfort.com.br" Type="http://schemas.openxmlformats.org/officeDocument/2006/relationships/hyperlink" TargetMode="External"></Relationship><Relationship Id="rId664" Target="mailto:shifunga@hotmail.com" Type="http://schemas.openxmlformats.org/officeDocument/2006/relationships/hyperlink" TargetMode="External"></Relationship><Relationship Id="rId665" Target="javascript:;" Type="http://schemas.openxmlformats.org/officeDocument/2006/relationships/hyperlink" TargetMode="External"></Relationship><Relationship Id="rId666" Target="http://www.adv-imports.com" Type="http://schemas.openxmlformats.org/officeDocument/2006/relationships/hyperlink" TargetMode="External"></Relationship><Relationship Id="rId667" Target="mailto:palampotteries@hotmail.com" Type="http://schemas.openxmlformats.org/officeDocument/2006/relationships/hyperlink" TargetMode="External"></Relationship><Relationship Id="rId668" Target="javascript:;" Type="http://schemas.openxmlformats.org/officeDocument/2006/relationships/hyperlink" TargetMode="External"></Relationship><Relationship Id="rId669" Target="javascript:;" Type="http://schemas.openxmlformats.org/officeDocument/2006/relationships/hyperlink" TargetMode="External"></Relationship><Relationship Id="rId670" Target="javascript:;" Type="http://schemas.openxmlformats.org/officeDocument/2006/relationships/hyperlink" TargetMode="External"></Relationship><Relationship Id="rId671" Target="javascript:;" Type="http://schemas.openxmlformats.org/officeDocument/2006/relationships/hyperlink" TargetMode="External"></Relationship><Relationship Id="rId672" Target="http://www.thekingdomofcrystal.com" Type="http://schemas.openxmlformats.org/officeDocument/2006/relationships/hyperlink" TargetMode="External"></Relationship><Relationship Id="rId673" Target="javascript:;" Type="http://schemas.openxmlformats.org/officeDocument/2006/relationships/hyperlink" TargetMode="External"></Relationship><Relationship Id="rId674" Target="mailto:telli@planetelektronik.com.tr" Type="http://schemas.openxmlformats.org/officeDocument/2006/relationships/hyperlink" TargetMode="External"></Relationship><Relationship Id="rId675" Target="mailto:ninaenterprises@juno.com" Type="http://schemas.openxmlformats.org/officeDocument/2006/relationships/hyperlink" TargetMode="External"></Relationship><Relationship Id="rId676" Target="javascript:;" Type="http://schemas.openxmlformats.org/officeDocument/2006/relationships/hyperlink" TargetMode="External"></Relationship><Relationship Id="rId677" Target="javascript:;" Type="http://schemas.openxmlformats.org/officeDocument/2006/relationships/hyperlink" TargetMode="External"></Relationship><Relationship Id="rId678" Target="http://www.caresotech.com" Type="http://schemas.openxmlformats.org/officeDocument/2006/relationships/hyperlink" TargetMode="External"></Relationship><Relationship Id="rId679" Target="mailto:x_h_yang@hotmail.com" Type="http://schemas.openxmlformats.org/officeDocument/2006/relationships/hyperlink" TargetMode="External"></Relationship><Relationship Id="rId680" Target="javascript:;" Type="http://schemas.openxmlformats.org/officeDocument/2006/relationships/hyperlink" TargetMode="External"></Relationship><Relationship Id="rId681" Target="mailto:daesan2100@hotmail.com" Type="http://schemas.openxmlformats.org/officeDocument/2006/relationships/hyperlink" TargetMode="External"></Relationship><Relationship Id="rId682" Target="mailto:avax@avaxdeco.gr" Type="http://schemas.openxmlformats.org/officeDocument/2006/relationships/hyperlink" TargetMode="External"></Relationship><Relationship Id="rId683" Target="mailto:villeminot@villeminot.fr" Type="http://schemas.openxmlformats.org/officeDocument/2006/relationships/hyperlink" TargetMode="External"></Relationship><Relationship Id="rId684" Target="javascript:;" Type="http://schemas.openxmlformats.org/officeDocument/2006/relationships/hyperlink" TargetMode="External"></Relationship><Relationship Id="rId685" Target="javascript:;" Type="http://schemas.openxmlformats.org/officeDocument/2006/relationships/hyperlink" TargetMode="External"></Relationship><Relationship Id="rId686" Target="mailto:f.lebris@bretagne-international.com" Type="http://schemas.openxmlformats.org/officeDocument/2006/relationships/hyperlink" TargetMode="External"></Relationship><Relationship Id="rId687" Target="http://www.maximumgifts.net" Type="http://schemas.openxmlformats.org/officeDocument/2006/relationships/hyperlink" TargetMode="External"></Relationship><Relationship Id="rId688" Target="mailto:prince-elio-est@hotmail.com" Type="http://schemas.openxmlformats.org/officeDocument/2006/relationships/hyperlink" TargetMode="External"></Relationship><Relationship Id="rId689" Target="javascript:;" Type="http://schemas.openxmlformats.org/officeDocument/2006/relationships/hyperlink" TargetMode="External"></Relationship><Relationship Id="rId690" Target="javascript:;" Type="http://schemas.openxmlformats.org/officeDocument/2006/relationships/hyperlink" TargetMode="External"></Relationship><Relationship Id="rId691" Target="mailto:oceanmarketing@pacific.com.sg" Type="http://schemas.openxmlformats.org/officeDocument/2006/relationships/hyperlink" TargetMode="External"></Relationship><Relationship Id="rId692" Target="mailto:ilkohk@pacific.net.hk" Type="http://schemas.openxmlformats.org/officeDocument/2006/relationships/hyperlink" TargetMode="External"></Relationship><Relationship Id="rId693" Target="mailto:chris.chan@archonlab.com" Type="http://schemas.openxmlformats.org/officeDocument/2006/relationships/hyperlink" TargetMode="External"></Relationship><Relationship Id="rId694" Target="javascript:;" Type="http://schemas.openxmlformats.org/officeDocument/2006/relationships/hyperlink" TargetMode="External"></Relationship><Relationship Id="rId695" Target="mailto:wilsoncz@hotmail.com" Type="http://schemas.openxmlformats.org/officeDocument/2006/relationships/hyperlink" TargetMode="External"></Relationship><Relationship Id="rId696" Target="mailto:info@tecnogas.it" Type="http://schemas.openxmlformats.org/officeDocument/2006/relationships/hyperlink" TargetMode="External"></Relationship><Relationship Id="rId697" Target="javascript:;" Type="http://schemas.openxmlformats.org/officeDocument/2006/relationships/hyperlink" TargetMode="External"></Relationship><Relationship Id="rId698" Target="javascript:;" Type="http://schemas.openxmlformats.org/officeDocument/2006/relationships/hyperlink" TargetMode="External"></Relationship><Relationship Id="rId699" Target="javascript:;" Type="http://schemas.openxmlformats.org/officeDocument/2006/relationships/hyperlink" TargetMode="External"></Relationship><Relationship Id="rId700" Target="mailto:bellevuegifts@batelnet.bs" Type="http://schemas.openxmlformats.org/officeDocument/2006/relationships/hyperlink" TargetMode="External"></Relationship><Relationship Id="rId701" Target="http://www.miron.com.hk" Type="http://schemas.openxmlformats.org/officeDocument/2006/relationships/hyperlink" TargetMode="External"></Relationship><Relationship Id="rId702" Target="http://www.primotex.com" Type="http://schemas.openxmlformats.org/officeDocument/2006/relationships/hyperlink" TargetMode="External"></Relationship><Relationship Id="rId703" Target="javascript:;" Type="http://schemas.openxmlformats.org/officeDocument/2006/relationships/hyperlink" TargetMode="External"></Relationship><Relationship Id="rId704" Target="mailto:ecco@ecco.co.nz" Type="http://schemas.openxmlformats.org/officeDocument/2006/relationships/hyperlink" TargetMode="External"></Relationship><Relationship Id="rId705" Target="javascript:;" Type="http://schemas.openxmlformats.org/officeDocument/2006/relationships/hyperlink" TargetMode="External"></Relationship><Relationship Id="rId706" Target="http://www.sharpwell.com" Type="http://schemas.openxmlformats.org/officeDocument/2006/relationships/hyperlink" TargetMode="External"></Relationship><Relationship Id="rId707" Target="javascript:;" Type="http://schemas.openxmlformats.org/officeDocument/2006/relationships/hyperlink" TargetMode="External"></Relationship><Relationship Id="rId708" Target="mailto:jarce@socal.rr.com" Type="http://schemas.openxmlformats.org/officeDocument/2006/relationships/hyperlink" TargetMode="External"></Relationship><Relationship Id="rId709" Target="http://www.shuseido.co.jp" Type="http://schemas.openxmlformats.org/officeDocument/2006/relationships/hyperlink" TargetMode="External"></Relationship><Relationship Id="rId710" Target="http://www.pigmentfrance.com" Type="http://schemas.openxmlformats.org/officeDocument/2006/relationships/hyperlink" TargetMode="External"></Relationship><Relationship Id="rId711" Target="http://www.sotal-win.at" Type="http://schemas.openxmlformats.org/officeDocument/2006/relationships/hyperlink" TargetMode="External"></Relationship><Relationship Id="rId712" Target="javascript:;" Type="http://schemas.openxmlformats.org/officeDocument/2006/relationships/hyperlink" TargetMode="External"></Relationship><Relationship Id="rId713" Target="http://www.google.com.au" Type="http://schemas.openxmlformats.org/officeDocument/2006/relationships/hyperlink" TargetMode="External"></Relationship><Relationship Id="rId714" Target="javascript:;" Type="http://schemas.openxmlformats.org/officeDocument/2006/relationships/hyperlink" TargetMode="External"></Relationship><Relationship Id="rId715" Target="javascript:;" Type="http://schemas.openxmlformats.org/officeDocument/2006/relationships/hyperlink" TargetMode="External"></Relationship><Relationship Id="rId716" Target="javascript:;" Type="http://schemas.openxmlformats.org/officeDocument/2006/relationships/hyperlink" TargetMode="External"></Relationship><Relationship Id="rId717" Target="mailto:sales@global-88.com" Type="http://schemas.openxmlformats.org/officeDocument/2006/relationships/hyperlink" TargetMode="External"></Relationship><Relationship Id="rId718" Target="javascript:;" Type="http://schemas.openxmlformats.org/officeDocument/2006/relationships/hyperlink" TargetMode="External"></Relationship><Relationship Id="rId719" Target="mailto:cygarlic@biznetvigator.com" Type="http://schemas.openxmlformats.org/officeDocument/2006/relationships/hyperlink" TargetMode="External"></Relationship><Relationship Id="rId720" Target="javascript:;" Type="http://schemas.openxmlformats.org/officeDocument/2006/relationships/hyperlink" TargetMode="External"></Relationship><Relationship Id="rId721" Target="http://www.shiningbrights.com" Type="http://schemas.openxmlformats.org/officeDocument/2006/relationships/hyperlink" TargetMode="External"></Relationship><Relationship Id="rId722" Target="javascript:;" Type="http://schemas.openxmlformats.org/officeDocument/2006/relationships/hyperlink" TargetMode="External"></Relationship><Relationship Id="rId723" Target="mailto:brian@chupwo.com" Type="http://schemas.openxmlformats.org/officeDocument/2006/relationships/hyperlink" TargetMode="External"></Relationship><Relationship Id="rId724" Target="mailto:abito@earthlink.com" Type="http://schemas.openxmlformats.org/officeDocument/2006/relationships/hyperlink" TargetMode="External"></Relationship><Relationship Id="rId725" Target="javascript:;" Type="http://schemas.openxmlformats.org/officeDocument/2006/relationships/hyperlink" TargetMode="External"></Relationship><Relationship Id="rId726" Target="javascript:;" Type="http://schemas.openxmlformats.org/officeDocument/2006/relationships/hyperlink" TargetMode="External"></Relationship><Relationship Id="rId727" Target="javascript:;" Type="http://schemas.openxmlformats.org/officeDocument/2006/relationships/hyperlink" TargetMode="External"></Relationship><Relationship Id="rId728" Target="mailto:atlanticlinktours@yahoo.com" Type="http://schemas.openxmlformats.org/officeDocument/2006/relationships/hyperlink" TargetMode="External"></Relationship><Relationship Id="rId729" Target="javascript:;" Type="http://schemas.openxmlformats.org/officeDocument/2006/relationships/hyperlink" TargetMode="External"></Relationship><Relationship Id="rId730" Target="javascript:;" Type="http://schemas.openxmlformats.org/officeDocument/2006/relationships/hyperlink" TargetMode="External"></Relationship><Relationship Id="rId731" Target="javascript:;" Type="http://schemas.openxmlformats.org/officeDocument/2006/relationships/hyperlink" TargetMode="External"></Relationship><Relationship Id="rId732" Target="http://www.alaskagift.com" Type="http://schemas.openxmlformats.org/officeDocument/2006/relationships/hyperlink" TargetMode="External"></Relationship><Relationship Id="rId733" Target="javascript:;" Type="http://schemas.openxmlformats.org/officeDocument/2006/relationships/hyperlink" TargetMode="External"></Relationship><Relationship Id="rId734" Target="mailto:ko@scar.com.hk" Type="http://schemas.openxmlformats.org/officeDocument/2006/relationships/hyperlink" TargetMode="External"></Relationship><Relationship Id="rId735" Target="http://www.onecoast.com" Type="http://schemas.openxmlformats.org/officeDocument/2006/relationships/hyperlink" TargetMode="External"></Relationship><Relationship Id="rId736" Target="javascript:;" Type="http://schemas.openxmlformats.org/officeDocument/2006/relationships/hyperlink" TargetMode="External"></Relationship><Relationship Id="rId737" Target="mailto:alansup@netvigator.com" Type="http://schemas.openxmlformats.org/officeDocument/2006/relationships/hyperlink" TargetMode="External"></Relationship><Relationship Id="rId738" Target="http://www.picnictime.com" Type="http://schemas.openxmlformats.org/officeDocument/2006/relationships/hyperlink" TargetMode="External"></Relationship><Relationship Id="rId739" Target="javascript:;" Type="http://schemas.openxmlformats.org/officeDocument/2006/relationships/hyperlink" TargetMode="External"></Relationship><Relationship Id="rId740" Target="mailto:fine_reach@mail.hongkong.com" Type="http://schemas.openxmlformats.org/officeDocument/2006/relationships/hyperlink" TargetMode="External"></Relationship><Relationship Id="rId741" Target="javascript:;" Type="http://schemas.openxmlformats.org/officeDocument/2006/relationships/hyperlink" TargetMode="External"></Relationship><Relationship Id="rId742" Target="javascript:;" Type="http://schemas.openxmlformats.org/officeDocument/2006/relationships/hyperlink" TargetMode="External"></Relationship><Relationship Id="rId743" Target="mailto:bp@traderthailand.com" Type="http://schemas.openxmlformats.org/officeDocument/2006/relationships/hyperlink" TargetMode="External"></Relationship><Relationship Id="rId744" Target="mailto:legrand@netvigator.com" Type="http://schemas.openxmlformats.org/officeDocument/2006/relationships/hyperlink" TargetMode="External"></Relationship><Relationship Id="rId745" Target="javascript:;" Type="http://schemas.openxmlformats.org/officeDocument/2006/relationships/hyperlink" TargetMode="External"></Relationship><Relationship Id="rId746" Target="mailto:clight@hol.gr" Type="http://schemas.openxmlformats.org/officeDocument/2006/relationships/hyperlink" TargetMode="External"></Relationship><Relationship Id="rId747" Target="http://www.garudaoverseas.com" Type="http://schemas.openxmlformats.org/officeDocument/2006/relationships/hyperlink" TargetMode="External"></Relationship><Relationship Id="rId748" Target="javascript:;" Type="http://schemas.openxmlformats.org/officeDocument/2006/relationships/hyperlink" TargetMode="External"></Relationship><Relationship Id="rId749" Target="mailto:daral_fajar1@hotmail.com" Type="http://schemas.openxmlformats.org/officeDocument/2006/relationships/hyperlink" TargetMode="External"></Relationship><Relationship Id="rId750" Target="http://www.blozo.nl" Type="http://schemas.openxmlformats.org/officeDocument/2006/relationships/hyperlink" TargetMode="External"></Relationship><Relationship Id="rId751" Target="mailto:ankitgroup@vsnl.net" Type="http://schemas.openxmlformats.org/officeDocument/2006/relationships/hyperlink" TargetMode="External"></Relationship><Relationship Id="rId752" Target="javascript:;" Type="http://schemas.openxmlformats.org/officeDocument/2006/relationships/hyperlink" TargetMode="External"></Relationship><Relationship Id="rId753" Target="mailto:madar_alshefa@hotmail.com" Type="http://schemas.openxmlformats.org/officeDocument/2006/relationships/hyperlink" TargetMode="External"></Relationship><Relationship Id="rId754" Target="javascript:;" Type="http://schemas.openxmlformats.org/officeDocument/2006/relationships/hyperlink" TargetMode="External"></Relationship><Relationship Id="rId755" Target="mailto:ktc@aol.com" Type="http://schemas.openxmlformats.org/officeDocument/2006/relationships/hyperlink" TargetMode="External"></Relationship><Relationship Id="rId756" Target="http://www.steps.dk" Type="http://schemas.openxmlformats.org/officeDocument/2006/relationships/hyperlink" TargetMode="External"></Relationship><Relationship Id="rId757" Target="javascript:;" Type="http://schemas.openxmlformats.org/officeDocument/2006/relationships/hyperlink" TargetMode="External"></Relationship><Relationship Id="rId758" Target="http://www.citechco.net" Type="http://schemas.openxmlformats.org/officeDocument/2006/relationships/hyperlink" TargetMode="External"></Relationship><Relationship Id="rId759" Target="mailto:cancominternational@telus.net" Type="http://schemas.openxmlformats.org/officeDocument/2006/relationships/hyperlink" TargetMode="External"></Relationship><Relationship Id="rId760" Target="mailto:info@fiege.com" Type="http://schemas.openxmlformats.org/officeDocument/2006/relationships/hyperlink" TargetMode="External"></Relationship><Relationship Id="rId761" Target="javascript:;" Type="http://schemas.openxmlformats.org/officeDocument/2006/relationships/hyperlink" TargetMode="External"></Relationship><Relationship Id="rId762" Target="http://www.evecom.ma" Type="http://schemas.openxmlformats.org/officeDocument/2006/relationships/hyperlink" TargetMode="External"></Relationship><Relationship Id="rId763" Target="javascript:;" Type="http://schemas.openxmlformats.org/officeDocument/2006/relationships/hyperlink" TargetMode="External"></Relationship><Relationship Id="rId764" Target="mailto:vishal_ratta@indialines.com" Type="http://schemas.openxmlformats.org/officeDocument/2006/relationships/hyperlink" TargetMode="External"></Relationship><Relationship Id="rId765" Target="javascript:;" Type="http://schemas.openxmlformats.org/officeDocument/2006/relationships/hyperlink" TargetMode="External"></Relationship><Relationship Id="rId766" Target="mailto:samchuhk@hotmail.com" Type="http://schemas.openxmlformats.org/officeDocument/2006/relationships/hyperlink" TargetMode="External"></Relationship><Relationship Id="rId767" Target="http://www.freeler.nl" Type="http://schemas.openxmlformats.org/officeDocument/2006/relationships/hyperlink" TargetMode="External"></Relationship><Relationship Id="rId768" Target="javascript:;" Type="http://schemas.openxmlformats.org/officeDocument/2006/relationships/hyperlink" TargetMode="External"></Relationship><Relationship Id="rId769" Target="http://www.altrend.co.nz" Type="http://schemas.openxmlformats.org/officeDocument/2006/relationships/hyperlink" TargetMode="External"></Relationship><Relationship Id="rId770" Target="javascript:;" Type="http://schemas.openxmlformats.org/officeDocument/2006/relationships/hyperlink" TargetMode="External"></Relationship><Relationship Id="rId771" Target="mailto:malhexpo@ndf.vsnl.net.in" Type="http://schemas.openxmlformats.org/officeDocument/2006/relationships/hyperlink" TargetMode="External"></Relationship><Relationship Id="rId772" Target="http://www.primulator.no" Type="http://schemas.openxmlformats.org/officeDocument/2006/relationships/hyperlink" TargetMode="External"></Relationship><Relationship Id="rId773" Target="http://www.cagsanmerdiven.com" Type="http://schemas.openxmlformats.org/officeDocument/2006/relationships/hyperlink" TargetMode="External"></Relationship><Relationship Id="rId774" Target="mailto:post@ea.no" Type="http://schemas.openxmlformats.org/officeDocument/2006/relationships/hyperlink" TargetMode="External"></Relationship><Relationship Id="rId775" Target="http://www.sievers-ravenborg.de" Type="http://schemas.openxmlformats.org/officeDocument/2006/relationships/hyperlink" TargetMode="External"></Relationship><Relationship Id="rId776" Target="javascript:;" Type="http://schemas.openxmlformats.org/officeDocument/2006/relationships/hyperlink" TargetMode="External"></Relationship><Relationship Id="rId777" Target="mailto:bank_kinetic@hotmail.com" Type="http://schemas.openxmlformats.org/officeDocument/2006/relationships/hyperlink" TargetMode="External"></Relationship><Relationship Id="rId778" Target="mailto:starlinkhl@netvigator.com" Type="http://schemas.openxmlformats.org/officeDocument/2006/relationships/hyperlink" TargetMode="External"></Relationship><Relationship Id="rId779" Target="javascript:;" Type="http://schemas.openxmlformats.org/officeDocument/2006/relationships/hyperlink" TargetMode="External"></Relationship><Relationship Id="rId780" Target="http://www.hinet.net.au" Type="http://schemas.openxmlformats.org/officeDocument/2006/relationships/hyperlink" TargetMode="External"></Relationship><Relationship Id="rId781" Target="javascript:;" Type="http://schemas.openxmlformats.org/officeDocument/2006/relationships/hyperlink" TargetMode="External"></Relationship><Relationship Id="rId782" Target="mailto:edfaedi@tin.it" Type="http://schemas.openxmlformats.org/officeDocument/2006/relationships/hyperlink" TargetMode="External"></Relationship><Relationship Id="rId783" Target="http://www.siren.ocn.ne.jp" Type="http://schemas.openxmlformats.org/officeDocument/2006/relationships/hyperlink" TargetMode="External"></Relationship><Relationship Id="rId784" Target="javascript:;" Type="http://schemas.openxmlformats.org/officeDocument/2006/relationships/hyperlink" TargetMode="External"></Relationship><Relationship Id="rId785" Target="http://www.ite.net" Type="http://schemas.openxmlformats.org/officeDocument/2006/relationships/hyperlink" TargetMode="External"></Relationship><Relationship Id="rId786" Target="http://www.id-sight.com" Type="http://schemas.openxmlformats.org/officeDocument/2006/relationships/hyperlink" TargetMode="External"></Relationship><Relationship Id="rId787" Target="javascript:;" Type="http://schemas.openxmlformats.org/officeDocument/2006/relationships/hyperlink" TargetMode="External"></Relationship><Relationship Id="rId788" Target="mailto:issamnas@dm.net" Type="http://schemas.openxmlformats.org/officeDocument/2006/relationships/hyperlink" TargetMode="External"></Relationship><Relationship Id="rId789" Target="javascript:;" Type="http://schemas.openxmlformats.org/officeDocument/2006/relationships/hyperlink" TargetMode="External"></Relationship><Relationship Id="rId790" Target="mailto:blink_wish@yahoo.com" Type="http://schemas.openxmlformats.org/officeDocument/2006/relationships/hyperlink" TargetMode="External"></Relationship><Relationship Id="rId791" Target="http://www.reliance.co.jp" Type="http://schemas.openxmlformats.org/officeDocument/2006/relationships/hyperlink" TargetMode="External"></Relationship><Relationship Id="rId792" Target="javascript:;" Type="http://schemas.openxmlformats.org/officeDocument/2006/relationships/hyperlink" TargetMode="External"></Relationship><Relationship Id="rId793" Target="http://www.lgbeslag.dk" Type="http://schemas.openxmlformats.org/officeDocument/2006/relationships/hyperlink" TargetMode="External"></Relationship><Relationship Id="rId794" Target="http://www.giftlines.com.au" Type="http://schemas.openxmlformats.org/officeDocument/2006/relationships/hyperlink" TargetMode="External"></Relationship><Relationship Id="rId795" Target="http://www.eastar.com.tr" Type="http://schemas.openxmlformats.org/officeDocument/2006/relationships/hyperlink" TargetMode="External"></Relationship><Relationship Id="rId796" Target="javascript:;" Type="http://schemas.openxmlformats.org/officeDocument/2006/relationships/hyperlink" TargetMode="External"></Relationship><Relationship Id="rId797" Target="mailto:damo@soundslikehome.com.au" Type="http://schemas.openxmlformats.org/officeDocument/2006/relationships/hyperlink" TargetMode="External"></Relationship><Relationship Id="rId798" Target="mailto:dickyho@axa-xx.com" Type="http://schemas.openxmlformats.org/officeDocument/2006/relationships/hyperlink" TargetMode="External"></Relationship><Relationship Id="rId799" Target="http://www.superson.com.hk" Type="http://schemas.openxmlformats.org/officeDocument/2006/relationships/hyperlink" TargetMode="External"></Relationship><Relationship Id="rId800" Target="javascript:;" Type="http://schemas.openxmlformats.org/officeDocument/2006/relationships/hyperlink" TargetMode="External"></Relationship><Relationship Id="rId801" Target="http://www.sanipousse.com" Type="http://schemas.openxmlformats.org/officeDocument/2006/relationships/hyperlink" TargetMode="External"></Relationship><Relationship Id="rId802" Target="mailto:kakou.i@d6.dion.ne.jp" Type="http://schemas.openxmlformats.org/officeDocument/2006/relationships/hyperlink" TargetMode="External"></Relationship><Relationship Id="rId803" Target="mailto:prash@bol.net.in" Type="http://schemas.openxmlformats.org/officeDocument/2006/relationships/hyperlink" TargetMode="External"></Relationship><Relationship Id="rId804" Target="mailto:nanz@one-99shop.com" Type="http://schemas.openxmlformats.org/officeDocument/2006/relationships/hyperlink" TargetMode="External"></Relationship><Relationship Id="rId805" Target="http://www.tee.gr" Type="http://schemas.openxmlformats.org/officeDocument/2006/relationships/hyperlink" TargetMode="External"></Relationship><Relationship Id="rId806" Target="javascript:;" Type="http://schemas.openxmlformats.org/officeDocument/2006/relationships/hyperlink" TargetMode="External"></Relationship><Relationship Id="rId807" Target="http://www.ican.net" Type="http://schemas.openxmlformats.org/officeDocument/2006/relationships/hyperlink" TargetMode="External"></Relationship><Relationship Id="rId808" Target="javascript:;" Type="http://schemas.openxmlformats.org/officeDocument/2006/relationships/hyperlink" TargetMode="External"></Relationship><Relationship Id="rId809" Target="mailto:angellachey@angella.net" Type="http://schemas.openxmlformats.org/officeDocument/2006/relationships/hyperlink" TargetMode="External"></Relationship><Relationship Id="rId810" Target="http://www.hedi.fi" Type="http://schemas.openxmlformats.org/officeDocument/2006/relationships/hyperlink" TargetMode="External"></Relationship><Relationship Id="rId811" Target="mailto:starlinkhl@netvigator.com" Type="http://schemas.openxmlformats.org/officeDocument/2006/relationships/hyperlink" TargetMode="External"></Relationship><Relationship Id="rId812" Target="http://www.gishpuppy.com" Type="http://schemas.openxmlformats.org/officeDocument/2006/relationships/hyperlink" TargetMode="External"></Relationship><Relationship Id="rId813" Target="mailto:info@schoenhuber.com" Type="http://schemas.openxmlformats.org/officeDocument/2006/relationships/hyperlink" TargetMode="External"></Relationship><Relationship Id="rId814" Target="http://www.longwarjournal.org" Type="http://schemas.openxmlformats.org/officeDocument/2006/relationships/hyperlink" TargetMode="External"></Relationship><Relationship Id="rId815" Target="mailto:fernandocamarena@fercama.com.mx" Type="http://schemas.openxmlformats.org/officeDocument/2006/relationships/hyperlink" TargetMode="External"></Relationship><Relationship Id="rId816" Target="mailto:gpg@pozzighislanzoni.it" Type="http://schemas.openxmlformats.org/officeDocument/2006/relationships/hyperlink" TargetMode="External"></Relationship><Relationship Id="rId817" Target="http://www.epm.net.co" Type="http://schemas.openxmlformats.org/officeDocument/2006/relationships/hyperlink" TargetMode="External"></Relationship><Relationship Id="rId818" Target="javascript:;" Type="http://schemas.openxmlformats.org/officeDocument/2006/relationships/hyperlink" TargetMode="External"></Relationship><Relationship Id="rId819" Target="http://www.haverbeck.cl" Type="http://schemas.openxmlformats.org/officeDocument/2006/relationships/hyperlink" TargetMode="External"></Relationship><Relationship Id="rId820" Target="mailto:david.morris@franke.com" Type="http://schemas.openxmlformats.org/officeDocument/2006/relationships/hyperlink" TargetMode="External"></Relationship><Relationship Id="rId821" Target="mailto:verkauf@nica.de" Type="http://schemas.openxmlformats.org/officeDocument/2006/relationships/hyperlink" TargetMode="External"></Relationship><Relationship Id="rId822" Target="javascript:;" Type="http://schemas.openxmlformats.org/officeDocument/2006/relationships/hyperlink" TargetMode="External"></Relationship><Relationship Id="rId823" Target="http://www.sitcoimporting.com" Type="http://schemas.openxmlformats.org/officeDocument/2006/relationships/hyperlink" TargetMode="External"></Relationship><Relationship Id="rId824" Target="mailto:brindford8@pacific.net.sg" Type="http://schemas.openxmlformats.org/officeDocument/2006/relationships/hyperlink" TargetMode="External"></Relationship><Relationship Id="rId825" Target="javascript:;" Type="http://schemas.openxmlformats.org/officeDocument/2006/relationships/hyperlink" TargetMode="External"></Relationship><Relationship Id="rId826" Target="javascript:;" Type="http://schemas.openxmlformats.org/officeDocument/2006/relationships/hyperlink" TargetMode="External"></Relationship><Relationship Id="rId827" Target="javascript:;" Type="http://schemas.openxmlformats.org/officeDocument/2006/relationships/hyperlink" TargetMode="External"></Relationship><Relationship Id="rId828" Target="http://www.one-99shop.com" Type="http://schemas.openxmlformats.org/officeDocument/2006/relationships/hyperlink" TargetMode="External"></Relationship><Relationship Id="rId829" Target="mailto:frank.holter@aks-innredning.no" Type="http://schemas.openxmlformats.org/officeDocument/2006/relationships/hyperlink" TargetMode="External"></Relationship><Relationship Id="rId830" Target="mailto:hwltwn@hillworldwide.com" Type="http://schemas.openxmlformats.org/officeDocument/2006/relationships/hyperlink" TargetMode="External"></Relationship><Relationship Id="rId831" Target="javascript:;" Type="http://schemas.openxmlformats.org/officeDocument/2006/relationships/hyperlink" TargetMode="External"></Relationship><Relationship Id="rId832" Target="http://www.hts.com" Type="http://schemas.openxmlformats.org/officeDocument/2006/relationships/hyperlink" TargetMode="External"></Relationship><Relationship Id="rId833" Target="mailto:govorkov@allpack.ru" Type="http://schemas.openxmlformats.org/officeDocument/2006/relationships/hyperlink" TargetMode="External"></Relationship><Relationship Id="rId834" Target="mailto:h2028@ms16.hinet.net" Type="http://schemas.openxmlformats.org/officeDocument/2006/relationships/hyperlink" TargetMode="External"></Relationship><Relationship Id="rId835" Target="mailto:zoubobo@hotmail.com" Type="http://schemas.openxmlformats.org/officeDocument/2006/relationships/hyperlink" TargetMode="External"></Relationship><Relationship Id="rId836" Target="mailto:manuflauriers@wanadoo.fr" Type="http://schemas.openxmlformats.org/officeDocument/2006/relationships/hyperlink" TargetMode="External"></Relationship><Relationship Id="rId837" Target="http://www.abbottcollection.com" Type="http://schemas.openxmlformats.org/officeDocument/2006/relationships/hyperlink" TargetMode="External"></Relationship><Relationship Id="rId838" Target="javascript:;" Type="http://schemas.openxmlformats.org/officeDocument/2006/relationships/hyperlink" TargetMode="External"></Relationship><Relationship Id="rId839" Target="javascript:;" Type="http://schemas.openxmlformats.org/officeDocument/2006/relationships/hyperlink" TargetMode="External"></Relationship><Relationship Id="rId840" Target="javascript:;" Type="http://schemas.openxmlformats.org/officeDocument/2006/relationships/hyperlink" TargetMode="External"></Relationship><Relationship Id="rId841" Target="http://www.vtc.edu.hk" Type="http://schemas.openxmlformats.org/officeDocument/2006/relationships/hyperlink" TargetMode="External"></Relationship><Relationship Id="rId842" Target="http://www.pol-china.com" Type="http://schemas.openxmlformats.org/officeDocument/2006/relationships/hyperlink" TargetMode="External"></Relationship><Relationship Id="rId843" Target="http://www.sdr.fi" Type="http://schemas.openxmlformats.org/officeDocument/2006/relationships/hyperlink" TargetMode="External"></Relationship><Relationship Id="rId844" Target="mailto:brian.wiegers@kohls.com" Type="http://schemas.openxmlformats.org/officeDocument/2006/relationships/hyperlink" TargetMode="External"></Relationship><Relationship Id="rId845" Target="http://www.holtsublimation.com" Type="http://schemas.openxmlformats.org/officeDocument/2006/relationships/hyperlink" TargetMode="External"></Relationship><Relationship Id="rId846" Target="http://www.gillette.com" Type="http://schemas.openxmlformats.org/officeDocument/2006/relationships/hyperlink" TargetMode="External"></Relationship><Relationship Id="rId847" Target="javascript:;" Type="http://schemas.openxmlformats.org/officeDocument/2006/relationships/hyperlink" TargetMode="External"></Relationship><Relationship Id="rId848" Target="http://www.hatmail.com" Type="http://schemas.openxmlformats.org/officeDocument/2006/relationships/hyperlink" TargetMode="External"></Relationship><Relationship Id="rId849" Target="mailto:sevenmileent@aol.com" Type="http://schemas.openxmlformats.org/officeDocument/2006/relationships/hyperlink" TargetMode="External"></Relationship><Relationship Id="rId850" Target="javascript:;" Type="http://schemas.openxmlformats.org/officeDocument/2006/relationships/hyperlink" TargetMode="External"></Relationship><Relationship Id="rId851" Target="http://www.crealogos.be" Type="http://schemas.openxmlformats.org/officeDocument/2006/relationships/hyperlink" TargetMode="External"></Relationship><Relationship Id="rId852" Target="javascript:;" Type="http://schemas.openxmlformats.org/officeDocument/2006/relationships/hyperlink" TargetMode="External"></Relationship><Relationship Id="rId853" Target="http://www.gocobian.co.kr" Type="http://schemas.openxmlformats.org/officeDocument/2006/relationships/hyperlink" TargetMode="External"></Relationship><Relationship Id="rId854" Target="http://www.pioneerintertradeindia.com" Type="http://schemas.openxmlformats.org/officeDocument/2006/relationships/hyperlink" TargetMode="External"></Relationship><Relationship Id="rId855" Target="mailto:ags@netvision.co" Type="http://schemas.openxmlformats.org/officeDocument/2006/relationships/hyperlink" TargetMode="External"></Relationship><Relationship Id="rId856" Target="javascript:;" Type="http://schemas.openxmlformats.org/officeDocument/2006/relationships/hyperlink" TargetMode="External"></Relationship><Relationship Id="rId857" Target="mailto:castleco@netvigator.com" Type="http://schemas.openxmlformats.org/officeDocument/2006/relationships/hyperlink" TargetMode="External"></Relationship><Relationship Id="rId858" Target="javascript:;" Type="http://schemas.openxmlformats.org/officeDocument/2006/relationships/hyperlink" TargetMode="External"></Relationship><Relationship Id="rId859" Target="mailto:scheurich@scheurich.de" Type="http://schemas.openxmlformats.org/officeDocument/2006/relationships/hyperlink" TargetMode="External"></Relationship><Relationship Id="rId860" Target="javascript:;" Type="http://schemas.openxmlformats.org/officeDocument/2006/relationships/hyperlink" TargetMode="External"></Relationship><Relationship Id="rId861" Target="http://www.batfer.it" Type="http://schemas.openxmlformats.org/officeDocument/2006/relationships/hyperlink" TargetMode="External"></Relationship><Relationship Id="rId862" Target="javascript:;" Type="http://schemas.openxmlformats.org/officeDocument/2006/relationships/hyperlink" TargetMode="External"></Relationship><Relationship Id="rId863" Target="javascript:;" Type="http://schemas.openxmlformats.org/officeDocument/2006/relationships/hyperlink" TargetMode="External"></Relationship><Relationship Id="rId864" Target="javascript:;" Type="http://schemas.openxmlformats.org/officeDocument/2006/relationships/hyperlink" TargetMode="External"></Relationship><Relationship Id="rId865" Target="http://www.kahramanhediyelik.com" Type="http://schemas.openxmlformats.org/officeDocument/2006/relationships/hyperlink" TargetMode="External"></Relationship><Relationship Id="rId866" Target="javascript:;" Type="http://schemas.openxmlformats.org/officeDocument/2006/relationships/hyperlink" TargetMode="External"></Relationship><Relationship Id="rId867" Target="javascript:;" Type="http://schemas.openxmlformats.org/officeDocument/2006/relationships/hyperlink" TargetMode="External"></Relationship><Relationship Id="rId868" Target="javascript:;" Type="http://schemas.openxmlformats.org/officeDocument/2006/relationships/hyperlink" TargetMode="External"></Relationship><Relationship Id="rId869" Target="http://www.newcreation.com.hk" Type="http://schemas.openxmlformats.org/officeDocument/2006/relationships/hyperlink" TargetMode="External"></Relationship><Relationship Id="rId870" Target="javascript:;" Type="http://schemas.openxmlformats.org/officeDocument/2006/relationships/hyperlink" TargetMode="External"></Relationship><Relationship Id="rId871" Target="javascript:;" Type="http://schemas.openxmlformats.org/officeDocument/2006/relationships/hyperlink" TargetMode="External"></Relationship><Relationship Id="rId872" Target="mailto:info@karina.corp.com.hk" Type="http://schemas.openxmlformats.org/officeDocument/2006/relationships/hyperlink" TargetMode="External"></Relationship><Relationship Id="rId873" Target="javascript:;" Type="http://schemas.openxmlformats.org/officeDocument/2006/relationships/hyperlink" TargetMode="External"></Relationship><Relationship Id="rId874" Target="mailto:binks@netasia.net" Type="http://schemas.openxmlformats.org/officeDocument/2006/relationships/hyperlink" TargetMode="External"></Relationship><Relationship Id="rId875" Target="javascript:;" Type="http://schemas.openxmlformats.org/officeDocument/2006/relationships/hyperlink" TargetMode="External"></Relationship><Relationship Id="rId876" Target="javascript:;" Type="http://schemas.openxmlformats.org/officeDocument/2006/relationships/hyperlink" TargetMode="External"></Relationship><Relationship Id="rId877" Target="javascript:;" Type="http://schemas.openxmlformats.org/officeDocument/2006/relationships/hyperlink" TargetMode="External"></Relationship><Relationship Id="rId878" Target="javascript:;" Type="http://schemas.openxmlformats.org/officeDocument/2006/relationships/hyperlink" TargetMode="External"></Relationship><Relationship Id="rId879" Target="mailto:hubsdad@aol.com" Type="http://schemas.openxmlformats.org/officeDocument/2006/relationships/hyperlink" TargetMode="External"></Relationship><Relationship Id="rId880" Target="mailto:hprd11@tp.sanyei.com" Type="http://schemas.openxmlformats.org/officeDocument/2006/relationships/hyperlink" TargetMode="External"></Relationship><Relationship Id="rId881" Target="mailto:info@beck-grosskuechen.de" Type="http://schemas.openxmlformats.org/officeDocument/2006/relationships/hyperlink" TargetMode="External"></Relationship><Relationship Id="rId882" Target="http://www.mbspimport.com.au" Type="http://schemas.openxmlformats.org/officeDocument/2006/relationships/hyperlink" TargetMode="External"></Relationship><Relationship Id="rId883" Target="http://www.kebi.com" Type="http://schemas.openxmlformats.org/officeDocument/2006/relationships/hyperlink" TargetMode="External"></Relationship><Relationship Id="rId884" Target="javascript:;" Type="http://schemas.openxmlformats.org/officeDocument/2006/relationships/hyperlink" TargetMode="External"></Relationship><Relationship Id="rId885" Target="mailto:crestyle@ms9.hinet.net" Type="http://schemas.openxmlformats.org/officeDocument/2006/relationships/hyperlink" TargetMode="External"></Relationship><Relationship Id="rId886" Target="mailto:annakongca@yahoo.ca" Type="http://schemas.openxmlformats.org/officeDocument/2006/relationships/hyperlink" TargetMode="External"></Relationship><Relationship Id="rId887" Target="http://www.allmetalproducts.com.au" Type="http://schemas.openxmlformats.org/officeDocument/2006/relationships/hyperlink" TargetMode="External"></Relationship><Relationship Id="rId888" Target="mailto:shahin.n@sbcglobal.net" Type="http://schemas.openxmlformats.org/officeDocument/2006/relationships/hyperlink" TargetMode="External"></Relationship><Relationship Id="rId889" Target="javascript:;" Type="http://schemas.openxmlformats.org/officeDocument/2006/relationships/hyperlink" TargetMode="External"></Relationship><Relationship Id="rId890" Target="http://www.clickta.com" Type="http://schemas.openxmlformats.org/officeDocument/2006/relationships/hyperlink" TargetMode="External"></Relationship><Relationship Id="rId891" Target="mailto:dammyb@hotmail.com" Type="http://schemas.openxmlformats.org/officeDocument/2006/relationships/hyperlink" TargetMode="External"></Relationship><Relationship Id="rId892" Target="javascript:;" Type="http://schemas.openxmlformats.org/officeDocument/2006/relationships/hyperlink" TargetMode="External"></Relationship><Relationship Id="rId893" Target="javascript:;" Type="http://schemas.openxmlformats.org/officeDocument/2006/relationships/hyperlink" TargetMode="External"></Relationship><Relationship Id="rId894" Target="mailto:michelle@remalux.nl" Type="http://schemas.openxmlformats.org/officeDocument/2006/relationships/hyperlink" TargetMode="External"></Relationship><Relationship Id="rId895" Target="mailto:m_farrell@browneco.com" Type="http://schemas.openxmlformats.org/officeDocument/2006/relationships/hyperlink" TargetMode="External"></Relationship><Relationship Id="rId896" Target="http://www.rabcofoodservice.com" Type="http://schemas.openxmlformats.org/officeDocument/2006/relationships/hyperlink" TargetMode="External"></Relationship><Relationship Id="rId897" Target="javascript:;" Type="http://schemas.openxmlformats.org/officeDocument/2006/relationships/hyperlink" TargetMode="External"></Relationship><Relationship Id="rId898" Target="mailto:egreatindia@yahoo.com" Type="http://schemas.openxmlformats.org/officeDocument/2006/relationships/hyperlink" TargetMode="External"></Relationship><Relationship Id="rId899" Target="http://www.daoud.com" Type="http://schemas.openxmlformats.org/officeDocument/2006/relationships/hyperlink" TargetMode="External"></Relationship><Relationship Id="rId900" Target="http://www.hozan.co.jp" Type="http://schemas.openxmlformats.org/officeDocument/2006/relationships/hyperlink" TargetMode="External"></Relationship><Relationship Id="rId901" Target="http://www.fmail.vnn.vn" Type="http://schemas.openxmlformats.org/officeDocument/2006/relationships/hyperlink" TargetMode="External"></Relationship><Relationship Id="rId902" Target="mailto:greenware@greenware-international.com" Type="http://schemas.openxmlformats.org/officeDocument/2006/relationships/hyperlink" TargetMode="External"></Relationship><Relationship Id="rId903" Target="javascript:;" Type="http://schemas.openxmlformats.org/officeDocument/2006/relationships/hyperlink" TargetMode="External"></Relationship><Relationship Id="rId904" Target="http://www.stefani.com.au" Type="http://schemas.openxmlformats.org/officeDocument/2006/relationships/hyperlink" TargetMode="External"></Relationship><Relationship Id="rId905" Target="javascript:;" Type="http://schemas.openxmlformats.org/officeDocument/2006/relationships/hyperlink" TargetMode="External"></Relationship><Relationship Id="rId906" Target="javascript:;" Type="http://schemas.openxmlformats.org/officeDocument/2006/relationships/hyperlink" TargetMode="External"></Relationship><Relationship Id="rId907" Target="javascript:;" Type="http://schemas.openxmlformats.org/officeDocument/2006/relationships/hyperlink" TargetMode="External"></Relationship><Relationship Id="rId908" Target="mailto:info@benchmade.com" Type="http://schemas.openxmlformats.org/officeDocument/2006/relationships/hyperlink" TargetMode="External"></Relationship><Relationship Id="rId909" Target="http://www.estartech.com" Type="http://schemas.openxmlformats.org/officeDocument/2006/relationships/hyperlink" TargetMode="External"></Relationship><Relationship Id="rId910" Target="javascript:;" Type="http://schemas.openxmlformats.org/officeDocument/2006/relationships/hyperlink" TargetMode="External"></Relationship><Relationship Id="rId911" Target="javascript:;" Type="http://schemas.openxmlformats.org/officeDocument/2006/relationships/hyperlink" TargetMode="External"></Relationship><Relationship Id="rId912" Target="javascript:;" Type="http://schemas.openxmlformats.org/officeDocument/2006/relationships/hyperlink" TargetMode="External"></Relationship><Relationship Id="rId913" Target="http://www.novasanit.fr" Type="http://schemas.openxmlformats.org/officeDocument/2006/relationships/hyperlink" TargetMode="External"></Relationship><Relationship Id="rId914" Target="javascript:;" Type="http://schemas.openxmlformats.org/officeDocument/2006/relationships/hyperlink" TargetMode="External"></Relationship><Relationship Id="rId915" Target="http://www.jet-win.biz" Type="http://schemas.openxmlformats.org/officeDocument/2006/relationships/hyperlink" TargetMode="External"></Relationship><Relationship Id="rId916" Target="javascript:;" Type="http://schemas.openxmlformats.org/officeDocument/2006/relationships/hyperlink" TargetMode="External"></Relationship><Relationship Id="rId917" Target="javascript:;" Type="http://schemas.openxmlformats.org/officeDocument/2006/relationships/hyperlink" TargetMode="External"></Relationship><Relationship Id="rId918" Target="javascript:;" Type="http://schemas.openxmlformats.org/officeDocument/2006/relationships/hyperlink" TargetMode="External"></Relationship><Relationship Id="rId919" Target="javascript:;" Type="http://schemas.openxmlformats.org/officeDocument/2006/relationships/hyperlink" TargetMode="External"></Relationship><Relationship Id="rId920" Target="javascript:;" Type="http://schemas.openxmlformats.org/officeDocument/2006/relationships/hyperlink" TargetMode="External"></Relationship><Relationship Id="rId921" Target="mailto:info@tg-woodware.com" Type="http://schemas.openxmlformats.org/officeDocument/2006/relationships/hyperlink" TargetMode="External"></Relationship><Relationship Id="rId922" Target="mailto:sales@ejh.co.uk" Type="http://schemas.openxmlformats.org/officeDocument/2006/relationships/hyperlink" TargetMode="External"></Relationship><Relationship Id="rId923" Target="http://www.waltdisney.com" Type="http://schemas.openxmlformats.org/officeDocument/2006/relationships/hyperlink" TargetMode="External"></Relationship><Relationship Id="rId924" Target="mailto:noll@eircom.net" Type="http://schemas.openxmlformats.org/officeDocument/2006/relationships/hyperlink" TargetMode="External"></Relationship><Relationship Id="rId925" Target="mailto:jenlian53@hotmail.com" Type="http://schemas.openxmlformats.org/officeDocument/2006/relationships/hyperlink" TargetMode="External"></Relationship><Relationship Id="rId926" Target="mailto:info@lifting-gear.co.nz" Type="http://schemas.openxmlformats.org/officeDocument/2006/relationships/hyperlink" TargetMode="External"></Relationship><Relationship Id="rId927" Target="javascript:;" Type="http://schemas.openxmlformats.org/officeDocument/2006/relationships/hyperlink" TargetMode="External"></Relationship><Relationship Id="rId928" Target="javascript:;" Type="http://schemas.openxmlformats.org/officeDocument/2006/relationships/hyperlink" TargetMode="External"></Relationship><Relationship Id="rId929" Target="http://www.lianfood.com" Type="http://schemas.openxmlformats.org/officeDocument/2006/relationships/hyperlink" TargetMode="External"></Relationship><Relationship Id="rId930" Target="http://www.milltecindia.com" Type="http://schemas.openxmlformats.org/officeDocument/2006/relationships/hyperlink" TargetMode="External"></Relationship><Relationship Id="rId931" Target="http://www.restonlloyd.com" Type="http://schemas.openxmlformats.org/officeDocument/2006/relationships/hyperlink" TargetMode="External"></Relationship><Relationship Id="rId932" Target="mailto:joe@huarun.us" Type="http://schemas.openxmlformats.org/officeDocument/2006/relationships/hyperlink" TargetMode="External"></Relationship><Relationship Id="rId933" Target="javascript:;" Type="http://schemas.openxmlformats.org/officeDocument/2006/relationships/hyperlink" TargetMode="External"></Relationship><Relationship Id="rId934" Target="javascript:;" Type="http://schemas.openxmlformats.org/officeDocument/2006/relationships/hyperlink" TargetMode="External"></Relationship><Relationship Id="rId935" Target="javascript:;" Type="http://schemas.openxmlformats.org/officeDocument/2006/relationships/hyperlink" TargetMode="External"></Relationship><Relationship Id="rId936" Target="http://www.artshoppe.net" Type="http://schemas.openxmlformats.org/officeDocument/2006/relationships/hyperlink" TargetMode="External"></Relationship><Relationship Id="rId937" Target="http://www.eljefestaqueria.com" Type="http://schemas.openxmlformats.org/officeDocument/2006/relationships/hyperlink" TargetMode="External"></Relationship><Relationship Id="rId938" Target="javascript:;" Type="http://schemas.openxmlformats.org/officeDocument/2006/relationships/hyperlink" TargetMode="External"></Relationship><Relationship Id="rId939" Target="http://www.equus.com.hk" Type="http://schemas.openxmlformats.org/officeDocument/2006/relationships/hyperlink" TargetMode="External"></Relationship><Relationship Id="rId940" Target="mailto:foodaids@hclinfinet.com" Type="http://schemas.openxmlformats.org/officeDocument/2006/relationships/hyperlink" TargetMode="External"></Relationship><Relationship Id="rId941" Target="javascript:;" Type="http://schemas.openxmlformats.org/officeDocument/2006/relationships/hyperlink" TargetMode="External"></Relationship><Relationship Id="rId942" Target="http://www.mreh-marrakechimmobiler.com" Type="http://schemas.openxmlformats.org/officeDocument/2006/relationships/hyperlink" TargetMode="External"></Relationship><Relationship Id="rId943" Target="http://www.creativeartsinc.com" Type="http://schemas.openxmlformats.org/officeDocument/2006/relationships/hyperlink" TargetMode="External"></Relationship><Relationship Id="rId944" Target="javascript:;" Type="http://schemas.openxmlformats.org/officeDocument/2006/relationships/hyperlink" TargetMode="External"></Relationship><Relationship Id="rId945" Target="http://www.lagerteknikk.no" Type="http://schemas.openxmlformats.org/officeDocument/2006/relationships/hyperlink" TargetMode="External"></Relationship><Relationship Id="rId946" Target="javascript:;" Type="http://schemas.openxmlformats.org/officeDocument/2006/relationships/hyperlink" TargetMode="External"></Relationship><Relationship Id="rId947" Target="javascript:;" Type="http://schemas.openxmlformats.org/officeDocument/2006/relationships/hyperlink" TargetMode="External"></Relationship><Relationship Id="rId948" Target="javascript:;" Type="http://schemas.openxmlformats.org/officeDocument/2006/relationships/hyperlink" TargetMode="External"></Relationship><Relationship Id="rId949" Target="mailto:cy.rus@levelgifts.com" Type="http://schemas.openxmlformats.org/officeDocument/2006/relationships/hyperlink" TargetMode="External"></Relationship><Relationship Id="rId950" Target="javascript:;" Type="http://schemas.openxmlformats.org/officeDocument/2006/relationships/hyperlink" TargetMode="External"></Relationship><Relationship Id="rId951" Target="mailto:dwongsj@yahoo.com" Type="http://schemas.openxmlformats.org/officeDocument/2006/relationships/hyperlink" TargetMode="External"></Relationship><Relationship Id="rId952" Target="javascript:;" Type="http://schemas.openxmlformats.org/officeDocument/2006/relationships/hyperlink" TargetMode="External"></Relationship><Relationship Id="rId953" Target="javascript:;" Type="http://schemas.openxmlformats.org/officeDocument/2006/relationships/hyperlink" TargetMode="External"></Relationship><Relationship Id="rId954" Target="javascript:;" Type="http://schemas.openxmlformats.org/officeDocument/2006/relationships/hyperlink" TargetMode="External"></Relationship><Relationship Id="rId955" Target="javascript:;" Type="http://schemas.openxmlformats.org/officeDocument/2006/relationships/hyperlink" TargetMode="External"></Relationship><Relationship Id="rId956" Target="mailto:kavitagoel@ew.esselgroup.com" Type="http://schemas.openxmlformats.org/officeDocument/2006/relationships/hyperlink" TargetMode="External"></Relationship><Relationship Id="rId957" Target="mailto:alandry@winning.com" Type="http://schemas.openxmlformats.org/officeDocument/2006/relationships/hyperlink" TargetMode="External"></Relationship><Relationship Id="rId958" Target="javascript:;" Type="http://schemas.openxmlformats.org/officeDocument/2006/relationships/hyperlink" TargetMode="External"></Relationship><Relationship Id="rId959" Target="http://www.cerf-dellier.com" Type="http://schemas.openxmlformats.org/officeDocument/2006/relationships/hyperlink" TargetMode="External"></Relationship><Relationship Id="rId960" Target="mailto:wechslers@aol.com" Type="http://schemas.openxmlformats.org/officeDocument/2006/relationships/hyperlink" TargetMode="External"></Relationship><Relationship Id="rId961" Target="javascript:;" Type="http://schemas.openxmlformats.org/officeDocument/2006/relationships/hyperlink" TargetMode="External"></Relationship><Relationship Id="rId962" Target="http://www.ecua.net.ec" Type="http://schemas.openxmlformats.org/officeDocument/2006/relationships/hyperlink" TargetMode="External"></Relationship><Relationship Id="rId963" Target="javascript:;" Type="http://schemas.openxmlformats.org/officeDocument/2006/relationships/hyperlink" TargetMode="External"></Relationship><Relationship Id="rId964" Target="mailto:dmp@lynx.net" Type="http://schemas.openxmlformats.org/officeDocument/2006/relationships/hyperlink" TargetMode="External"></Relationship><Relationship Id="rId965" Target="mailto:rachels@bambuhome.com" Type="http://schemas.openxmlformats.org/officeDocument/2006/relationships/hyperlink" TargetMode="External"></Relationship><Relationship Id="rId966" Target="javascript:;" Type="http://schemas.openxmlformats.org/officeDocument/2006/relationships/hyperlink" TargetMode="External"></Relationship><Relationship Id="rId967" Target="http://www.soundslikehome.com.au" Type="http://schemas.openxmlformats.org/officeDocument/2006/relationships/hyperlink" TargetMode="External"></Relationship><Relationship Id="rId968" Target="mailto:kchkch10@hotmail.com" Type="http://schemas.openxmlformats.org/officeDocument/2006/relationships/hyperlink" TargetMode="External"></Relationship><Relationship Id="rId969" Target="mailto:bj@kingsgun.com" Type="http://schemas.openxmlformats.org/officeDocument/2006/relationships/hyperlink" TargetMode="External"></Relationship><Relationship Id="rId970" Target="javascript:;" Type="http://schemas.openxmlformats.org/officeDocument/2006/relationships/hyperlink" TargetMode="External"></Relationship><Relationship Id="rId971" Target="mailto:jenny_wangqi@hotmail.com" Type="http://schemas.openxmlformats.org/officeDocument/2006/relationships/hyperlink" TargetMode="External"></Relationship><Relationship Id="rId972" Target="http://www.rovalma.com" Type="http://schemas.openxmlformats.org/officeDocument/2006/relationships/hyperlink" TargetMode="External"></Relationship><Relationship Id="rId973" Target="mailto:impdept@bellaflor.de" Type="http://schemas.openxmlformats.org/officeDocument/2006/relationships/hyperlink" TargetMode="External"></Relationship><Relationship Id="rId974" Target="javascript:;" Type="http://schemas.openxmlformats.org/officeDocument/2006/relationships/hyperlink" TargetMode="External"></Relationship><Relationship Id="rId975" Target="http://www.ite.net" Type="http://schemas.openxmlformats.org/officeDocument/2006/relationships/hyperlink" TargetMode="External"></Relationship><Relationship Id="rId976" Target="http://www.uriarte.com.ar" Type="http://schemas.openxmlformats.org/officeDocument/2006/relationships/hyperlink" TargetMode="External"></Relationship><Relationship Id="rId977" Target="mailto:wangyi820@hotmail.com" Type="http://schemas.openxmlformats.org/officeDocument/2006/relationships/hyperlink" TargetMode="External"></Relationship><Relationship Id="rId978" Target="http://www.mseed.net.tw" Type="http://schemas.openxmlformats.org/officeDocument/2006/relationships/hyperlink" TargetMode="External"></Relationship><Relationship Id="rId979" Target="javascript:;" Type="http://schemas.openxmlformats.org/officeDocument/2006/relationships/hyperlink" TargetMode="External"></Relationship><Relationship Id="rId980" Target="mailto:ktc@xtra.co.nz" Type="http://schemas.openxmlformats.org/officeDocument/2006/relationships/hyperlink" TargetMode="External"></Relationship><Relationship Id="rId981" Target="mailto:enquiries@ahm.co.nz" Type="http://schemas.openxmlformats.org/officeDocument/2006/relationships/hyperlink" TargetMode="External"></Relationship><Relationship Id="rId982" Target="mailto:rajjain760@yahoo.co.in" Type="http://schemas.openxmlformats.org/officeDocument/2006/relationships/hyperlink" TargetMode="External"></Relationship><Relationship Id="rId983" Target="mailto:jhara@premiereq.com" Type="http://schemas.openxmlformats.org/officeDocument/2006/relationships/hyperlink" TargetMode="External"></Relationship><Relationship Id="rId984" Target="http://www.jansendak.nl" Type="http://schemas.openxmlformats.org/officeDocument/2006/relationships/hyperlink" TargetMode="External"></Relationship><Relationship Id="rId985" Target="mailto:tromsmar@aol.com" Type="http://schemas.openxmlformats.org/officeDocument/2006/relationships/hyperlink" TargetMode="External"></Relationship><Relationship Id="rId986" Target="javascript:;" Type="http://schemas.openxmlformats.org/officeDocument/2006/relationships/hyperlink" TargetMode="External"></Relationship><Relationship Id="rId987" Target="http://www.housewares.org" Type="http://schemas.openxmlformats.org/officeDocument/2006/relationships/hyperlink" TargetMode="External"></Relationship><Relationship Id="rId988" Target="javascript:;" Type="http://schemas.openxmlformats.org/officeDocument/2006/relationships/hyperlink" TargetMode="External"></Relationship><Relationship Id="rId989" Target="http://www.bardwilhome.com" Type="http://schemas.openxmlformats.org/officeDocument/2006/relationships/hyperlink" TargetMode="External"></Relationship><Relationship Id="rId990" Target="http://www.bunsl.nl" Type="http://schemas.openxmlformats.org/officeDocument/2006/relationships/hyperlink" TargetMode="External"></Relationship><Relationship Id="rId991" Target="mailto:sales@parmco.co.nz" Type="http://schemas.openxmlformats.org/officeDocument/2006/relationships/hyperlink" TargetMode="External"></Relationship><Relationship Id="rId992" Target="mailto:solene@palaisdesthes.com" Type="http://schemas.openxmlformats.org/officeDocument/2006/relationships/hyperlink" TargetMode="External"></Relationship><Relationship Id="rId993" Target="javascript:;" Type="http://schemas.openxmlformats.org/officeDocument/2006/relationships/hyperlink" TargetMode="External"></Relationship><Relationship Id="rId994" Target="mailto:panamas@centrin.net.id" Type="http://schemas.openxmlformats.org/officeDocument/2006/relationships/hyperlink" TargetMode="External"></Relationship><Relationship Id="rId995" Target="javascript:;" Type="http://schemas.openxmlformats.org/officeDocument/2006/relationships/hyperlink" TargetMode="External"></Relationship><Relationship Id="rId996" Target="javascript:;" Type="http://schemas.openxmlformats.org/officeDocument/2006/relationships/hyperlink" TargetMode="External"></Relationship><Relationship Id="rId997" Target="http://www.kaiserkraft.com" Type="http://schemas.openxmlformats.org/officeDocument/2006/relationships/hyperlink" TargetMode="External"></Relationship><Relationship Id="rId998" Target="mailto:andrea@sultan-center.com" Type="http://schemas.openxmlformats.org/officeDocument/2006/relationships/hyperlink" TargetMode="External"></Relationship><Relationship Id="rId999" Target="http://www.albakeurope.com" Type="http://schemas.openxmlformats.org/officeDocument/2006/relationships/hyperlink" TargetMode="External"></Relationship><Relationship Id="rId1000" Target="javascript:;" Type="http://schemas.openxmlformats.org/officeDocument/2006/relationships/hyperlink" TargetMode="External"></Relationship><Relationship Id="rId1001" Target="mailto:richard@award.co.nz" Type="http://schemas.openxmlformats.org/officeDocument/2006/relationships/hyperlink" TargetMode="External"></Relationship><Relationship Id="rId1002" Target="http://www.abudawood.com" Type="http://schemas.openxmlformats.org/officeDocument/2006/relationships/hyperlink" TargetMode="External"></Relationship><Relationship Id="rId1003" Target="mailto:sales@bbn.co.uk" Type="http://schemas.openxmlformats.org/officeDocument/2006/relationships/hyperlink" TargetMode="External"></Relationship><Relationship Id="rId1004" Target="http://www.china-forever.com" Type="http://schemas.openxmlformats.org/officeDocument/2006/relationships/hyperlink" TargetMode="External"></Relationship><Relationship Id="rId1005" Target="javascript:;" Type="http://schemas.openxmlformats.org/officeDocument/2006/relationships/hyperlink" TargetMode="External"></Relationship><Relationship Id="rId1006" Target="javascript:;" Type="http://schemas.openxmlformats.org/officeDocument/2006/relationships/hyperlink" TargetMode="External"></Relationship><Relationship Id="rId1007" Target="javascript:;" Type="http://schemas.openxmlformats.org/officeDocument/2006/relationships/hyperlink" TargetMode="External"></Relationship><Relationship Id="rId1008" Target="javascript:;" Type="http://schemas.openxmlformats.org/officeDocument/2006/relationships/hyperlink" TargetMode="External"></Relationship><Relationship Id="rId1009" Target="javascript:;" Type="http://schemas.openxmlformats.org/officeDocument/2006/relationships/hyperlink" TargetMode="External"></Relationship><Relationship Id="rId1010" Target="mailto:cbrussow@duckwall.com" Type="http://schemas.openxmlformats.org/officeDocument/2006/relationships/hyperlink" TargetMode="External"></Relationship><Relationship Id="rId1011" Target="mailto:fern@sri.lanka.net" Type="http://schemas.openxmlformats.org/officeDocument/2006/relationships/hyperlink" TargetMode="External"></Relationship><Relationship Id="rId1012" Target="javascript:;" Type="http://schemas.openxmlformats.org/officeDocument/2006/relationships/hyperlink" TargetMode="External"></Relationship><Relationship Id="rId1013" Target="javascript:;" Type="http://schemas.openxmlformats.org/officeDocument/2006/relationships/hyperlink" TargetMode="External"></Relationship><Relationship Id="rId1014" Target="mailto:bhasin@siren.ocn.ne.jp" Type="http://schemas.openxmlformats.org/officeDocument/2006/relationships/hyperlink" TargetMode="External"></Relationship><Relationship Id="rId1015" Target="mailto:mnkhk@hkstar.com" Type="http://schemas.openxmlformats.org/officeDocument/2006/relationships/hyperlink" TargetMode="External"></Relationship><Relationship Id="rId1016" Target="http://www.orange.ocn.ne.jp" Type="http://schemas.openxmlformats.org/officeDocument/2006/relationships/hyperlink" TargetMode="External"></Relationship><Relationship Id="rId1017" Target="mailto:baraq-zb@inter.net" Type="http://schemas.openxmlformats.org/officeDocument/2006/relationships/hyperlink" TargetMode="External"></Relationship><Relationship Id="rId1018" Target="mailto:hachehab@t-net.com" Type="http://schemas.openxmlformats.org/officeDocument/2006/relationships/hyperlink" TargetMode="External"></Relationship><Relationship Id="rId1019" Target="http://www.celulosasvascas.com" Type="http://schemas.openxmlformats.org/officeDocument/2006/relationships/hyperlink" TargetMode="External"></Relationship><Relationship Id="rId1020" Target="http://www.herlitz.de" Type="http://schemas.openxmlformats.org/officeDocument/2006/relationships/hyperlink" TargetMode="External"></Relationship><Relationship Id="rId1021" Target="http://www.heres.fi" Type="http://schemas.openxmlformats.org/officeDocument/2006/relationships/hyperlink" TargetMode="External"></Relationship><Relationship Id="rId1022" Target="http://www.ta-petro.com" Type="http://schemas.openxmlformats.org/officeDocument/2006/relationships/hyperlink" TargetMode="External"></Relationship><Relationship Id="rId1023" Target="http://www.mandarin.edu.hk" Type="http://schemas.openxmlformats.org/officeDocument/2006/relationships/hyperlink" TargetMode="External"></Relationship><Relationship Id="rId1024" Target="http://www.imporx.com" Type="http://schemas.openxmlformats.org/officeDocument/2006/relationships/hyperlink" TargetMode="External"></Relationship><Relationship Id="rId1025" Target="mailto:amson@netvigator.com" Type="http://schemas.openxmlformats.org/officeDocument/2006/relationships/hyperlink" TargetMode="External"></Relationship><Relationship Id="rId1026" Target="http://www.bradleycorp.com" Type="http://schemas.openxmlformats.org/officeDocument/2006/relationships/hyperlink" TargetMode="External"></Relationship><Relationship Id="rId1027" Target="javascript:;" Type="http://schemas.openxmlformats.org/officeDocument/2006/relationships/hyperlink" TargetMode="External"></Relationship><Relationship Id="rId1028" Target="http://www.wanadooadsl.net" Type="http://schemas.openxmlformats.org/officeDocument/2006/relationships/hyperlink" TargetMode="External"></Relationship><Relationship Id="rId1029" Target="mailto:madar_alshefa@hotmail.com" Type="http://schemas.openxmlformats.org/officeDocument/2006/relationships/hyperlink" TargetMode="External"></Relationship><Relationship Id="rId1030" Target="javascript:;" Type="http://schemas.openxmlformats.org/officeDocument/2006/relationships/hyperlink" TargetMode="External"></Relationship><Relationship Id="rId1031" Target="javascript:;" Type="http://schemas.openxmlformats.org/officeDocument/2006/relationships/hyperlink" TargetMode="External"></Relationship><Relationship Id="rId1032" Target="http://www.illy.com" Type="http://schemas.openxmlformats.org/officeDocument/2006/relationships/hyperlink" TargetMode="External"></Relationship><Relationship Id="rId1033" Target="mailto:metos.norway@metos.com" Type="http://schemas.openxmlformats.org/officeDocument/2006/relationships/hyperlink" TargetMode="External"></Relationship><Relationship Id="rId1034" Target="javascript:;" Type="http://schemas.openxmlformats.org/officeDocument/2006/relationships/hyperlink" TargetMode="External"></Relationship><Relationship Id="rId1035" Target="javascript:;" Type="http://schemas.openxmlformats.org/officeDocument/2006/relationships/hyperlink" TargetMode="External"></Relationship><Relationship Id="rId1036" Target="javascript:;" Type="http://schemas.openxmlformats.org/officeDocument/2006/relationships/hyperlink" TargetMode="External"></Relationship><Relationship Id="rId1037" Target="javascript:;" Type="http://schemas.openxmlformats.org/officeDocument/2006/relationships/hyperlink" TargetMode="External"></Relationship><Relationship Id="rId1038" Target="javascript:;" Type="http://schemas.openxmlformats.org/officeDocument/2006/relationships/hyperlink" TargetMode="External"></Relationship><Relationship Id="rId1039" Target="javascript:;" Type="http://schemas.openxmlformats.org/officeDocument/2006/relationships/hyperlink" TargetMode="External"></Relationship><Relationship Id="rId1040" Target="http://www.senet.com.au" Type="http://schemas.openxmlformats.org/officeDocument/2006/relationships/hyperlink" TargetMode="External"></Relationship><Relationship Id="rId1041" Target="mailto:olympic@olympic-as.dk" Type="http://schemas.openxmlformats.org/officeDocument/2006/relationships/hyperlink" TargetMode="External"></Relationship><Relationship Id="rId1042" Target="javascript:;" Type="http://schemas.openxmlformats.org/officeDocument/2006/relationships/hyperlink" TargetMode="External"></Relationship><Relationship Id="rId1043" Target="javascript:;" Type="http://schemas.openxmlformats.org/officeDocument/2006/relationships/hyperlink" TargetMode="External"></Relationship><Relationship Id="rId1044" Target="http://www.glasswareandchina.com.au" Type="http://schemas.openxmlformats.org/officeDocument/2006/relationships/hyperlink" TargetMode="External"></Relationship><Relationship Id="rId1045" Target="javascript:;" Type="http://schemas.openxmlformats.org/officeDocument/2006/relationships/hyperlink" TargetMode="External"></Relationship><Relationship Id="rId1046" Target="http://www.reell.nl" Type="http://schemas.openxmlformats.org/officeDocument/2006/relationships/hyperlink" TargetMode="External"></Relationship><Relationship Id="rId1047" Target="javascript:;" Type="http://schemas.openxmlformats.org/officeDocument/2006/relationships/hyperlink" TargetMode="External"></Relationship><Relationship Id="rId1048" Target="mailto:fufuliu@hotmail.com" Type="http://schemas.openxmlformats.org/officeDocument/2006/relationships/hyperlink" TargetMode="External"></Relationship><Relationship Id="rId1049" Target="mailto:sales@regentbelt.co.uk" Type="http://schemas.openxmlformats.org/officeDocument/2006/relationships/hyperlink" TargetMode="External"></Relationship><Relationship Id="rId1050" Target="http://www.swisssiam.com" Type="http://schemas.openxmlformats.org/officeDocument/2006/relationships/hyperlink" TargetMode="External"></Relationship><Relationship Id="rId1051" Target="javascript:;" Type="http://schemas.openxmlformats.org/officeDocument/2006/relationships/hyperlink" TargetMode="External"></Relationship><Relationship Id="rId1052" Target="javascript:;" Type="http://schemas.openxmlformats.org/officeDocument/2006/relationships/hyperlink" TargetMode="External"></Relationship><Relationship Id="rId1053" Target="javascript:;" Type="http://schemas.openxmlformats.org/officeDocument/2006/relationships/hyperlink" TargetMode="External"></Relationship><Relationship Id="rId1054" Target="mailto:alanhnw@yahoo.com" Type="http://schemas.openxmlformats.org/officeDocument/2006/relationships/hyperlink" TargetMode="External"></Relationship><Relationship Id="rId1055" Target="mailto:almijar@simon.intertel.hn" Type="http://schemas.openxmlformats.org/officeDocument/2006/relationships/hyperlink" TargetMode="External"></Relationship><Relationship Id="rId1056" Target="http://www.alliedmarketinggroup.com" Type="http://schemas.openxmlformats.org/officeDocument/2006/relationships/hyperlink" TargetMode="External"></Relationship><Relationship Id="rId1057" Target="javascript:;" Type="http://schemas.openxmlformats.org/officeDocument/2006/relationships/hyperlink" TargetMode="External"></Relationship><Relationship Id="rId1058" Target="javascript:;" Type="http://schemas.openxmlformats.org/officeDocument/2006/relationships/hyperlink" TargetMode="External"></Relationship><Relationship Id="rId1059" Target="http://www.sankeido.co.jp" Type="http://schemas.openxmlformats.org/officeDocument/2006/relationships/hyperlink" TargetMode="External"></Relationship><Relationship Id="rId1060" Target="mailto:mudiyang@xtra.co.nz" Type="http://schemas.openxmlformats.org/officeDocument/2006/relationships/hyperlink" TargetMode="External"></Relationship><Relationship Id="rId1061" Target="javascript:;" Type="http://schemas.openxmlformats.org/officeDocument/2006/relationships/hyperlink" TargetMode="External"></Relationship><Relationship Id="rId1062" Target="javascript:;" Type="http://schemas.openxmlformats.org/officeDocument/2006/relationships/hyperlink" TargetMode="External"></Relationship><Relationship Id="rId1063" Target="mailto:max@imagemrio.com.br" Type="http://schemas.openxmlformats.org/officeDocument/2006/relationships/hyperlink" TargetMode="External"></Relationship><Relationship Id="rId1064" Target="http://www.schurinventure.com" Type="http://schemas.openxmlformats.org/officeDocument/2006/relationships/hyperlink" TargetMode="External"></Relationship><Relationship Id="rId1065" Target="mailto:bonnyeze@yahoo.com" Type="http://schemas.openxmlformats.org/officeDocument/2006/relationships/hyperlink" TargetMode="External"></Relationship><Relationship Id="rId1066" Target="javascript:;" Type="http://schemas.openxmlformats.org/officeDocument/2006/relationships/hyperlink" TargetMode="External"></Relationship><Relationship Id="rId1067" Target="mailto:sales@trempest.com.hk" Type="http://schemas.openxmlformats.org/officeDocument/2006/relationships/hyperlink" TargetMode="External"></Relationship><Relationship Id="rId1068" Target="mailto:raydar@pacific.net.hk" Type="http://schemas.openxmlformats.org/officeDocument/2006/relationships/hyperlink" TargetMode="External"></Relationship><Relationship Id="rId1069" Target="http://www.tma-draft.kiev.ua" Type="http://schemas.openxmlformats.org/officeDocument/2006/relationships/hyperlink" TargetMode="External"></Relationship><Relationship Id="rId1070" Target="javascript:;" Type="http://schemas.openxmlformats.org/officeDocument/2006/relationships/hyperlink" TargetMode="External"></Relationship><Relationship Id="rId1071" Target="mailto:premiere@premiereproducts.co.uk" Type="http://schemas.openxmlformats.org/officeDocument/2006/relationships/hyperlink" TargetMode="External"></Relationship><Relationship Id="rId1072" Target="http://www.nyc.odn.ne.jp" Type="http://schemas.openxmlformats.org/officeDocument/2006/relationships/hyperlink" TargetMode="External"></Relationship><Relationship Id="rId1073" Target="mailto:office@planwell.com.hk" Type="http://schemas.openxmlformats.org/officeDocument/2006/relationships/hyperlink" TargetMode="External"></Relationship><Relationship Id="rId1074" Target="http://www.msc.biglobe.ne.jp" Type="http://schemas.openxmlformats.org/officeDocument/2006/relationships/hyperlink" TargetMode="External"></Relationship><Relationship Id="rId1075" Target="javascript:;" Type="http://schemas.openxmlformats.org/officeDocument/2006/relationships/hyperlink" TargetMode="External"></Relationship><Relationship Id="rId1076" Target="javascript:;" Type="http://schemas.openxmlformats.org/officeDocument/2006/relationships/hyperlink" TargetMode="External"></Relationship><Relationship Id="rId1077" Target="http://www.fonghua.com.hk" Type="http://schemas.openxmlformats.org/officeDocument/2006/relationships/hyperlink" TargetMode="External"></Relationship><Relationship Id="rId1078" Target="javascript:;" Type="http://schemas.openxmlformats.org/officeDocument/2006/relationships/hyperlink" TargetMode="External"></Relationship><Relationship Id="rId1079" Target="javascript:;" Type="http://schemas.openxmlformats.org/officeDocument/2006/relationships/hyperlink" TargetMode="External"></Relationship><Relationship Id="rId1080" Target="http://www.gamatrading.com.br" Type="http://schemas.openxmlformats.org/officeDocument/2006/relationships/hyperlink" TargetMode="External"></Relationship><Relationship Id="rId1081" Target="http://www.sprintvac.co.uk" Type="http://schemas.openxmlformats.org/officeDocument/2006/relationships/hyperlink" TargetMode="External"></Relationship><Relationship Id="rId1082" Target="javascript:;" Type="http://schemas.openxmlformats.org/officeDocument/2006/relationships/hyperlink" TargetMode="External"></Relationship><Relationship Id="rId1083" Target="javascript:;" Type="http://schemas.openxmlformats.org/officeDocument/2006/relationships/hyperlink" TargetMode="External"></Relationship><Relationship Id="rId1084" Target="http://www.fivestarprofessional.com" Type="http://schemas.openxmlformats.org/officeDocument/2006/relationships/hyperlink" TargetMode="External"></Relationship><Relationship Id="rId1085" Target="http://www.churchillchina.plc.uk" Type="http://schemas.openxmlformats.org/officeDocument/2006/relationships/hyperlink" TargetMode="External"></Relationship><Relationship Id="rId1086" Target="javascript:;" Type="http://schemas.openxmlformats.org/officeDocument/2006/relationships/hyperlink" TargetMode="External"></Relationship><Relationship Id="rId1087" Target="javascript:;" Type="http://schemas.openxmlformats.org/officeDocument/2006/relationships/hyperlink" TargetMode="External"></Relationship><Relationship Id="rId1088" Target="javascript:;" Type="http://schemas.openxmlformats.org/officeDocument/2006/relationships/hyperlink" TargetMode="External"></Relationship><Relationship Id="rId1089" Target="http://www.advancedclean.co.nz" Type="http://schemas.openxmlformats.org/officeDocument/2006/relationships/hyperlink" TargetMode="External"></Relationship><Relationship Id="rId1090" Target="http://www.klick.com" Type="http://schemas.openxmlformats.org/officeDocument/2006/relationships/hyperlink" TargetMode="External"></Relationship><Relationship Id="rId1091" Target="javascript:;" Type="http://schemas.openxmlformats.org/officeDocument/2006/relationships/hyperlink" TargetMode="External"></Relationship><Relationship Id="rId1092" Target="http://www.fujisho.jp" Type="http://schemas.openxmlformats.org/officeDocument/2006/relationships/hyperlink" TargetMode="External"></Relationship><Relationship Id="rId1093" Target="javascript:;" Type="http://schemas.openxmlformats.org/officeDocument/2006/relationships/hyperlink" TargetMode="External"></Relationship><Relationship Id="rId1094" Target="javascript:;" Type="http://schemas.openxmlformats.org/officeDocument/2006/relationships/hyperlink" TargetMode="External"></Relationship><Relationship Id="rId1095" Target="mailto:ccstrade@singnet.com.sg" Type="http://schemas.openxmlformats.org/officeDocument/2006/relationships/hyperlink" TargetMode="External"></Relationship><Relationship Id="rId1096" Target="http://www.bensus.ca" Type="http://schemas.openxmlformats.org/officeDocument/2006/relationships/hyperlink" TargetMode="External"></Relationship><Relationship Id="rId1097" Target="http://www.nwknives.com" Type="http://schemas.openxmlformats.org/officeDocument/2006/relationships/hyperlink" TargetMode="External"></Relationship><Relationship Id="rId1098" Target="mailto:info@jctd.co" Type="http://schemas.openxmlformats.org/officeDocument/2006/relationships/hyperlink" TargetMode="External"></Relationship><Relationship Id="rId1099" Target="http://www.eico.dk" Type="http://schemas.openxmlformats.org/officeDocument/2006/relationships/hyperlink" TargetMode="External"></Relationship><Relationship Id="rId1100" Target="mailto:c.boche@sesane-france.fr" Type="http://schemas.openxmlformats.org/officeDocument/2006/relationships/hyperlink" TargetMode="External"></Relationship><Relationship Id="rId1101" Target="mailto:terrychan@aol.com" Type="http://schemas.openxmlformats.org/officeDocument/2006/relationships/hyperlink" TargetMode="External"></Relationship><Relationship Id="rId1102" Target="mailto:paakoss@aol.com" Type="http://schemas.openxmlformats.org/officeDocument/2006/relationships/hyperlink" TargetMode="External"></Relationship><Relationship Id="rId1103" Target="http://www.hongkongnewbritain.com" Type="http://schemas.openxmlformats.org/officeDocument/2006/relationships/hyperlink" TargetMode="External"></Relationship><Relationship Id="rId1104" Target="mailto:buyers@morosicommerciale.it" Type="http://schemas.openxmlformats.org/officeDocument/2006/relationships/hyperlink" TargetMode="External"></Relationship><Relationship Id="rId1105" Target="http://www.sanyo.ie" Type="http://schemas.openxmlformats.org/officeDocument/2006/relationships/hyperlink" TargetMode="External"></Relationship><Relationship Id="rId1106" Target="javascript:;" Type="http://schemas.openxmlformats.org/officeDocument/2006/relationships/hyperlink" TargetMode="External"></Relationship><Relationship Id="rId1107" Target="mailto:aktiva@aktivaplus.com" Type="http://schemas.openxmlformats.org/officeDocument/2006/relationships/hyperlink" TargetMode="External"></Relationship><Relationship Id="rId1108" Target="mailto:lantind@aol.com" Type="http://schemas.openxmlformats.org/officeDocument/2006/relationships/hyperlink" TargetMode="External"></Relationship><Relationship Id="rId1109" Target="mailto:ron@hometon.com" Type="http://schemas.openxmlformats.org/officeDocument/2006/relationships/hyperlink" TargetMode="External"></Relationship><Relationship Id="rId1110" Target="javascript:;" Type="http://schemas.openxmlformats.org/officeDocument/2006/relationships/hyperlink" TargetMode="External"></Relationship><Relationship Id="rId1111" Target="javascript:;" Type="http://schemas.openxmlformats.org/officeDocument/2006/relationships/hyperlink" TargetMode="External"></Relationship><Relationship Id="rId1112" Target="mailto:fartes.to@fartes.com" Type="http://schemas.openxmlformats.org/officeDocument/2006/relationships/hyperlink" TargetMode="External"></Relationship><Relationship Id="rId1113" Target="javascript:;" Type="http://schemas.openxmlformats.org/officeDocument/2006/relationships/hyperlink" TargetMode="External"></Relationship><Relationship Id="rId1114" Target="javascript:;" Type="http://schemas.openxmlformats.org/officeDocument/2006/relationships/hyperlink" TargetMode="External"></Relationship><Relationship Id="rId1115" Target="http://www.crplastic.com" Type="http://schemas.openxmlformats.org/officeDocument/2006/relationships/hyperlink" TargetMode="External"></Relationship><Relationship Id="rId1116" Target="mailto:louisbot202@37.com" Type="http://schemas.openxmlformats.org/officeDocument/2006/relationships/hyperlink" TargetMode="External"></Relationship><Relationship Id="rId1117" Target="mailto:rdserve1@hotmail.com" Type="http://schemas.openxmlformats.org/officeDocument/2006/relationships/hyperlink" TargetMode="External"></Relationship><Relationship Id="rId1118" Target="mailto:gama_ferrer@hotmail.com" Type="http://schemas.openxmlformats.org/officeDocument/2006/relationships/hyperlink" TargetMode="External"></Relationship><Relationship Id="rId1119" Target="mailto:mptrdgmi@netvigator.com" Type="http://schemas.openxmlformats.org/officeDocument/2006/relationships/hyperlink" TargetMode="External"></Relationship><Relationship Id="rId1120" Target="javascript:;" Type="http://schemas.openxmlformats.org/officeDocument/2006/relationships/hyperlink" TargetMode="External"></Relationship><Relationship Id="rId1121" Target="mailto:mclimited@ctimail.com" Type="http://schemas.openxmlformats.org/officeDocument/2006/relationships/hyperlink" TargetMode="External"></Relationship><Relationship Id="rId1122" Target="javascript:;" Type="http://schemas.openxmlformats.org/officeDocument/2006/relationships/hyperlink" TargetMode="External"></Relationship><Relationship Id="rId1123" Target="javascript:;" Type="http://schemas.openxmlformats.org/officeDocument/2006/relationships/hyperlink" TargetMode="External"></Relationship><Relationship Id="rId1124" Target="javascript:;" Type="http://schemas.openxmlformats.org/officeDocument/2006/relationships/hyperlink" TargetMode="External"></Relationship><Relationship Id="rId1125" Target="http://www.indiamart.com" Type="http://schemas.openxmlformats.org/officeDocument/2006/relationships/hyperlink" TargetMode="External"></Relationship><Relationship Id="rId1126" Target="javascript:;" Type="http://schemas.openxmlformats.org/officeDocument/2006/relationships/hyperlink" TargetMode="External"></Relationship><Relationship Id="rId1127" Target="javascript:;" Type="http://schemas.openxmlformats.org/officeDocument/2006/relationships/hyperlink" TargetMode="External"></Relationship><Relationship Id="rId1128" Target="javascript:;" Type="http://schemas.openxmlformats.org/officeDocument/2006/relationships/hyperlink" TargetMode="External"></Relationship><Relationship Id="rId1129" Target="http://www.caldarellas.com" Type="http://schemas.openxmlformats.org/officeDocument/2006/relationships/hyperlink" TargetMode="External"></Relationship><Relationship Id="rId1130" Target="javascript:;" Type="http://schemas.openxmlformats.org/officeDocument/2006/relationships/hyperlink" TargetMode="External"></Relationship><Relationship Id="rId1131" Target="http://www.manneh.com.jo" Type="http://schemas.openxmlformats.org/officeDocument/2006/relationships/hyperlink" TargetMode="External"></Relationship><Relationship Id="rId1132" Target="javascript:;" Type="http://schemas.openxmlformats.org/officeDocument/2006/relationships/hyperlink" TargetMode="External"></Relationship><Relationship Id="rId1133" Target="mailto:tahirkhan009@hotmail.com" Type="http://schemas.openxmlformats.org/officeDocument/2006/relationships/hyperlink" TargetMode="External"></Relationship><Relationship Id="rId1134" Target="mailto:post@ms-belysning.no" Type="http://schemas.openxmlformats.org/officeDocument/2006/relationships/hyperlink" TargetMode="External"></Relationship><Relationship Id="rId1135" Target="mailto:fydsa@netvigator.com" Type="http://schemas.openxmlformats.org/officeDocument/2006/relationships/hyperlink" TargetMode="External"></Relationship><Relationship Id="rId1136" Target="http://www.pozzighislanzoni.it" Type="http://schemas.openxmlformats.org/officeDocument/2006/relationships/hyperlink" TargetMode="External"></Relationship><Relationship Id="rId1137" Target="mailto:antonchu@softhome.net" Type="http://schemas.openxmlformats.org/officeDocument/2006/relationships/hyperlink" TargetMode="External"></Relationship><Relationship Id="rId1138" Target="javascript:;" Type="http://schemas.openxmlformats.org/officeDocument/2006/relationships/hyperlink" TargetMode="External"></Relationship><Relationship Id="rId1139" Target="http://www.tdctrade.com" Type="http://schemas.openxmlformats.org/officeDocument/2006/relationships/hyperlink" TargetMode="External"></Relationship><Relationship Id="rId1140" Target="javascript:;" Type="http://schemas.openxmlformats.org/officeDocument/2006/relationships/hyperlink" TargetMode="External"></Relationship><Relationship Id="rId1141" Target="mailto:crossleyrtr@zoom.co.uk" Type="http://schemas.openxmlformats.org/officeDocument/2006/relationships/hyperlink" TargetMode="External"></Relationship><Relationship Id="rId1142" Target="mailto:frank@smart-sourcing.com" Type="http://schemas.openxmlformats.org/officeDocument/2006/relationships/hyperlink" TargetMode="External"></Relationship><Relationship Id="rId1143" Target="mailto:jetwinhk@netvigator.com" Type="http://schemas.openxmlformats.org/officeDocument/2006/relationships/hyperlink" TargetMode="External"></Relationship><Relationship Id="rId1144" Target="javascript:;" Type="http://schemas.openxmlformats.org/officeDocument/2006/relationships/hyperlink" TargetMode="External"></Relationship><Relationship Id="rId1145" Target="http://www.hoifung.com" Type="http://schemas.openxmlformats.org/officeDocument/2006/relationships/hyperlink" TargetMode="External"></Relationship><Relationship Id="rId1146" Target="javascript:;" Type="http://schemas.openxmlformats.org/officeDocument/2006/relationships/hyperlink" TargetMode="External"></Relationship><Relationship Id="rId1147" Target="mailto:daesong_py@hotmail.com" Type="http://schemas.openxmlformats.org/officeDocument/2006/relationships/hyperlink" TargetMode="External"></Relationship><Relationship Id="rId1148" Target="javascript:;" Type="http://schemas.openxmlformats.org/officeDocument/2006/relationships/hyperlink" TargetMode="External"></Relationship><Relationship Id="rId1149" Target="mailto:bss@ihug.co.nz" Type="http://schemas.openxmlformats.org/officeDocument/2006/relationships/hyperlink" TargetMode="External"></Relationship><Relationship Id="rId1150" Target="javascript:;" Type="http://schemas.openxmlformats.org/officeDocument/2006/relationships/hyperlink" TargetMode="External"></Relationship><Relationship Id="rId1151" Target="javascript:;" Type="http://schemas.openxmlformats.org/officeDocument/2006/relationships/hyperlink" TargetMode="External"></Relationship><Relationship Id="rId1152" Target="http://www.wanadooadsl.net" Type="http://schemas.openxmlformats.org/officeDocument/2006/relationships/hyperlink" TargetMode="External"></Relationship><Relationship Id="rId1153" Target="javascript:;" Type="http://schemas.openxmlformats.org/officeDocument/2006/relationships/hyperlink" TargetMode="External"></Relationship><Relationship Id="rId1154" Target="mailto:v.levin@pasifikgrup.com" Type="http://schemas.openxmlformats.org/officeDocument/2006/relationships/hyperlink" TargetMode="External"></Relationship><Relationship Id="rId1155" Target="http://www.tingstad.se" Type="http://schemas.openxmlformats.org/officeDocument/2006/relationships/hyperlink" TargetMode="External"></Relationship><Relationship Id="rId1156" Target="javascript:;" Type="http://schemas.openxmlformats.org/officeDocument/2006/relationships/hyperlink" TargetMode="External"></Relationship><Relationship Id="rId1157" Target="mailto:mphbs@pd.jaring.my" Type="http://schemas.openxmlformats.org/officeDocument/2006/relationships/hyperlink" TargetMode="External"></Relationship><Relationship Id="rId1158" Target="javascript:;" Type="http://schemas.openxmlformats.org/officeDocument/2006/relationships/hyperlink" TargetMode="External"></Relationship><Relationship Id="rId1159" Target="javascript:;" Type="http://schemas.openxmlformats.org/officeDocument/2006/relationships/hyperlink" TargetMode="External"></Relationship><Relationship Id="rId1160" Target="javascript:;" Type="http://schemas.openxmlformats.org/officeDocument/2006/relationships/hyperlink" TargetMode="External"></Relationship><Relationship Id="rId1161" Target="http://www.smg-group.de" Type="http://schemas.openxmlformats.org/officeDocument/2006/relationships/hyperlink" TargetMode="External"></Relationship><Relationship Id="rId1162" Target="http://www.callens-lesage.fr" Type="http://schemas.openxmlformats.org/officeDocument/2006/relationships/hyperlink" TargetMode="External"></Relationship><Relationship Id="rId1163" Target="javascript:;" Type="http://schemas.openxmlformats.org/officeDocument/2006/relationships/hyperlink" TargetMode="External"></Relationship><Relationship Id="rId1164" Target="mailto:suzuco@ka2.so-net.ne.jp" Type="http://schemas.openxmlformats.org/officeDocument/2006/relationships/hyperlink" TargetMode="External"></Relationship><Relationship Id="rId1165" Target="mailto:davie@jumbobase.com.hk" Type="http://schemas.openxmlformats.org/officeDocument/2006/relationships/hyperlink" TargetMode="External"></Relationship><Relationship Id="rId1166" Target="mailto:cesimco@adinet.com.uy" Type="http://schemas.openxmlformats.org/officeDocument/2006/relationships/hyperlink" TargetMode="External"></Relationship><Relationship Id="rId1167" Target="http://www.mazzocchi.net" Type="http://schemas.openxmlformats.org/officeDocument/2006/relationships/hyperlink" TargetMode="External"></Relationship><Relationship Id="rId1168" Target="mailto:linea@linea2000.be" Type="http://schemas.openxmlformats.org/officeDocument/2006/relationships/hyperlink" TargetMode="External"></Relationship><Relationship Id="rId1169" Target="mailto:citystar@pacific.net.sg" Type="http://schemas.openxmlformats.org/officeDocument/2006/relationships/hyperlink" TargetMode="External"></Relationship><Relationship Id="rId1170" Target="javascript:;" Type="http://schemas.openxmlformats.org/officeDocument/2006/relationships/hyperlink" TargetMode="External"></Relationship><Relationship Id="rId1171" Target="javascript:;" Type="http://schemas.openxmlformats.org/officeDocument/2006/relationships/hyperlink" TargetMode="External"></Relationship><Relationship Id="rId1172" Target="javascript:;" Type="http://schemas.openxmlformats.org/officeDocument/2006/relationships/hyperlink" TargetMode="External"></Relationship><Relationship Id="rId1173" Target="javascript:;" Type="http://schemas.openxmlformats.org/officeDocument/2006/relationships/hyperlink" TargetMode="External"></Relationship><Relationship Id="rId1174" Target="javascript:;" Type="http://schemas.openxmlformats.org/officeDocument/2006/relationships/hyperlink" TargetMode="External"></Relationship><Relationship Id="rId1175" Target="mailto:sky_land@emirates.net" Type="http://schemas.openxmlformats.org/officeDocument/2006/relationships/hyperlink" TargetMode="External"></Relationship><Relationship Id="rId1176" Target="mailto:padisa@sinfo.net" Type="http://schemas.openxmlformats.org/officeDocument/2006/relationships/hyperlink" TargetMode="External"></Relationship><Relationship Id="rId1177" Target="mailto:izzy@bensus.ca" Type="http://schemas.openxmlformats.org/officeDocument/2006/relationships/hyperlink" TargetMode="External"></Relationship><Relationship Id="rId1178" Target="mailto:nakajima@nambeibussan.co" Type="http://schemas.openxmlformats.org/officeDocument/2006/relationships/hyperlink" TargetMode="External"></Relationship><Relationship Id="rId1179" Target="mailto:shivaberlin@t-online.de" Type="http://schemas.openxmlformats.org/officeDocument/2006/relationships/hyperlink" TargetMode="External"></Relationship><Relationship Id="rId1180" Target="http://www.scheurich.de" Type="http://schemas.openxmlformats.org/officeDocument/2006/relationships/hyperlink" TargetMode="External"></Relationship><Relationship Id="rId1181" Target="http://www.bttb.net.bd" Type="http://schemas.openxmlformats.org/officeDocument/2006/relationships/hyperlink" TargetMode="External"></Relationship><Relationship Id="rId1182" Target="javascript:;" Type="http://schemas.openxmlformats.org/officeDocument/2006/relationships/hyperlink" TargetMode="External"></Relationship><Relationship Id="rId1183" Target="mailto:baywatch@giasmd01.vsnl.net.in" Type="http://schemas.openxmlformats.org/officeDocument/2006/relationships/hyperlink" TargetMode="External"></Relationship><Relationship Id="rId1184" Target="mailto:flage@flage.no" Type="http://schemas.openxmlformats.org/officeDocument/2006/relationships/hyperlink" TargetMode="External"></Relationship><Relationship Id="rId1185" Target="javascript:;" Type="http://schemas.openxmlformats.org/officeDocument/2006/relationships/hyperlink" TargetMode="External"></Relationship><Relationship Id="rId1186" Target="javascript:;" Type="http://schemas.openxmlformats.org/officeDocument/2006/relationships/hyperlink" TargetMode="External"></Relationship><Relationship Id="rId1187" Target="javascript:;" Type="http://schemas.openxmlformats.org/officeDocument/2006/relationships/hyperlink" TargetMode="External"></Relationship><Relationship Id="rId1188" Target="javascript:;" Type="http://schemas.openxmlformats.org/officeDocument/2006/relationships/hyperlink" TargetMode="External"></Relationship><Relationship Id="rId1189" Target="javascript:;" Type="http://schemas.openxmlformats.org/officeDocument/2006/relationships/hyperlink" TargetMode="External"></Relationship><Relationship Id="rId1190" Target="javascript:;" Type="http://schemas.openxmlformats.org/officeDocument/2006/relationships/hyperlink" TargetMode="External"></Relationship><Relationship Id="rId1191" Target="javascript:;" Type="http://schemas.openxmlformats.org/officeDocument/2006/relationships/hyperlink" TargetMode="External"></Relationship><Relationship Id="rId1192" Target="javascript:;" Type="http://schemas.openxmlformats.org/officeDocument/2006/relationships/hyperlink" TargetMode="External"></Relationship><Relationship Id="rId1193" Target="mailto:fangerencia@epm.net.co" Type="http://schemas.openxmlformats.org/officeDocument/2006/relationships/hyperlink" TargetMode="External"></Relationship><Relationship Id="rId1194" Target="mailto:ocakir@partnecglobal.com" Type="http://schemas.openxmlformats.org/officeDocument/2006/relationships/hyperlink" TargetMode="External"></Relationship><Relationship Id="rId1195" Target="javascript:;" Type="http://schemas.openxmlformats.org/officeDocument/2006/relationships/hyperlink" TargetMode="External"></Relationship><Relationship Id="rId1196" Target="mailto:altafpanja@hotmail.com" Type="http://schemas.openxmlformats.org/officeDocument/2006/relationships/hyperlink" TargetMode="External"></Relationship><Relationship Id="rId1197" Target="javascript:;" Type="http://schemas.openxmlformats.org/officeDocument/2006/relationships/hyperlink" TargetMode="External"></Relationship><Relationship Id="rId1198" Target="http://www.sesane-france.fr" Type="http://schemas.openxmlformats.org/officeDocument/2006/relationships/hyperlink" TargetMode="External"></Relationship><Relationship Id="rId1199" Target="http://www.china-foundation.com" Type="http://schemas.openxmlformats.org/officeDocument/2006/relationships/hyperlink" TargetMode="External"></Relationship><Relationship Id="rId1200" Target="javascript:;" Type="http://schemas.openxmlformats.org/officeDocument/2006/relationships/hyperlink" TargetMode="External"></Relationship><Relationship Id="rId1201" Target="javascript:;" Type="http://schemas.openxmlformats.org/officeDocument/2006/relationships/hyperlink" TargetMode="External"></Relationship><Relationship Id="rId1202" Target="mailto:cigc@pacific.net.ph" Type="http://schemas.openxmlformats.org/officeDocument/2006/relationships/hyperlink" TargetMode="External"></Relationship><Relationship Id="rId1203" Target="http://www.bintzsupply.com" Type="http://schemas.openxmlformats.org/officeDocument/2006/relationships/hyperlink" TargetMode="External"></Relationship><Relationship Id="rId1204" Target="mailto:zhengminhua@hotmail.com" Type="http://schemas.openxmlformats.org/officeDocument/2006/relationships/hyperlink" TargetMode="External"></Relationship><Relationship Id="rId1205" Target="mailto:michel@manneh.com.jo" Type="http://schemas.openxmlformats.org/officeDocument/2006/relationships/hyperlink" TargetMode="External"></Relationship><Relationship Id="rId1206" Target="http://www.sam-e.co.kr" Type="http://schemas.openxmlformats.org/officeDocument/2006/relationships/hyperlink" TargetMode="External"></Relationship><Relationship Id="rId1207" Target="javascript:;" Type="http://schemas.openxmlformats.org/officeDocument/2006/relationships/hyperlink" TargetMode="External"></Relationship><Relationship Id="rId1208" Target="javascript:;" Type="http://schemas.openxmlformats.org/officeDocument/2006/relationships/hyperlink" TargetMode="External"></Relationship><Relationship Id="rId1209" Target="mailto:f.medina@metalostudio.com" Type="http://schemas.openxmlformats.org/officeDocument/2006/relationships/hyperlink" TargetMode="External"></Relationship><Relationship Id="rId1210" Target="mailto:kolibri@vip.fi" Type="http://schemas.openxmlformats.org/officeDocument/2006/relationships/hyperlink" TargetMode="External"></Relationship><Relationship Id="rId1211" Target="javascript:;" Type="http://schemas.openxmlformats.org/officeDocument/2006/relationships/hyperlink" TargetMode="External"></Relationship><Relationship Id="rId1212" Target="javascript:;" Type="http://schemas.openxmlformats.org/officeDocument/2006/relationships/hyperlink" TargetMode="External"></Relationship><Relationship Id="rId1213" Target="mailto:aflasanitari@ae.net.sa" Type="http://schemas.openxmlformats.org/officeDocument/2006/relationships/hyperlink" TargetMode="External"></Relationship><Relationship Id="rId1214" Target="mailto:wenbypark2007@yahoo.co" Type="http://schemas.openxmlformats.org/officeDocument/2006/relationships/hyperlink" TargetMode="External"></Relationship><Relationship Id="rId1215" Target="http://www.ecco.co.nz" Type="http://schemas.openxmlformats.org/officeDocument/2006/relationships/hyperlink" TargetMode="External"></Relationship><Relationship Id="rId1216" Target="javascript:;" Type="http://schemas.openxmlformats.org/officeDocument/2006/relationships/hyperlink" TargetMode="External"></Relationship><Relationship Id="rId1217" Target="http://www.almostnewandnew.com" Type="http://schemas.openxmlformats.org/officeDocument/2006/relationships/hyperlink" TargetMode="External"></Relationship><Relationship Id="rId1218" Target="javascript:;" Type="http://schemas.openxmlformats.org/officeDocument/2006/relationships/hyperlink" TargetMode="External"></Relationship><Relationship Id="rId1219" Target="javascript:;" Type="http://schemas.openxmlformats.org/officeDocument/2006/relationships/hyperlink" TargetMode="External"></Relationship><Relationship Id="rId1220" Target="mailto:abushukur@hotmail.com" Type="http://schemas.openxmlformats.org/officeDocument/2006/relationships/hyperlink" TargetMode="External"></Relationship><Relationship Id="rId1221" Target="http://www.carbomboniere.it" Type="http://schemas.openxmlformats.org/officeDocument/2006/relationships/hyperlink" TargetMode="External"></Relationship><Relationship Id="rId1222" Target="mailto:fvglobalpromo@cable.net.co" Type="http://schemas.openxmlformats.org/officeDocument/2006/relationships/hyperlink" TargetMode="External"></Relationship><Relationship Id="rId1223" Target="http://www.sajonia.com" Type="http://schemas.openxmlformats.org/officeDocument/2006/relationships/hyperlink" TargetMode="External"></Relationship><Relationship Id="rId1224" Target="http://www.globalexchange.org" Type="http://schemas.openxmlformats.org/officeDocument/2006/relationships/hyperlink" TargetMode="External"></Relationship><Relationship Id="rId1225" Target="http://www.proprietarytrade.com" Type="http://schemas.openxmlformats.org/officeDocument/2006/relationships/hyperlink" TargetMode="External"></Relationship><Relationship Id="rId1226" Target="http://www.eferitrade.com" Type="http://schemas.openxmlformats.org/officeDocument/2006/relationships/hyperlink" TargetMode="External"></Relationship><Relationship Id="rId1227" Target="mailto:etumanova@tma-draft.kiev.ua" Type="http://schemas.openxmlformats.org/officeDocument/2006/relationships/hyperlink" TargetMode="External"></Relationship><Relationship Id="rId1228" Target="javascript:;" Type="http://schemas.openxmlformats.org/officeDocument/2006/relationships/hyperlink" TargetMode="External"></Relationship><Relationship Id="rId1229" Target="javascript:;" Type="http://schemas.openxmlformats.org/officeDocument/2006/relationships/hyperlink" TargetMode="External"></Relationship><Relationship Id="rId1230" Target="mailto:info@sim-metal-enclosures.it" Type="http://schemas.openxmlformats.org/officeDocument/2006/relationships/hyperlink" TargetMode="External"></Relationship><Relationship Id="rId1231" Target="javascript:;" Type="http://schemas.openxmlformats.org/officeDocument/2006/relationships/hyperlink" TargetMode="External"></Relationship><Relationship Id="rId1232" Target="mailto:furnco@furnco.se" Type="http://schemas.openxmlformats.org/officeDocument/2006/relationships/hyperlink" TargetMode="External"></Relationship><Relationship Id="rId1233" Target="mailto:t.dibs@evecom.ma" Type="http://schemas.openxmlformats.org/officeDocument/2006/relationships/hyperlink" TargetMode="External"></Relationship><Relationship Id="rId1234" Target="javascript:;" Type="http://schemas.openxmlformats.org/officeDocument/2006/relationships/hyperlink" TargetMode="External"></Relationship><Relationship Id="rId1235" Target="http://www.autopride.cn" Type="http://schemas.openxmlformats.org/officeDocument/2006/relationships/hyperlink" TargetMode="External"></Relationship><Relationship Id="rId1236" Target="mailto:nitin@puravankara.com" Type="http://schemas.openxmlformats.org/officeDocument/2006/relationships/hyperlink" TargetMode="External"></Relationship><Relationship Id="rId1237" Target="javascript:;" Type="http://schemas.openxmlformats.org/officeDocument/2006/relationships/hyperlink" TargetMode="External"></Relationship><Relationship Id="rId1238" Target="http://www.embassy-int.com" Type="http://schemas.openxmlformats.org/officeDocument/2006/relationships/hyperlink" TargetMode="External"></Relationship><Relationship Id="rId1239" Target="javascript:;" Type="http://schemas.openxmlformats.org/officeDocument/2006/relationships/hyperlink" TargetMode="External"></Relationship><Relationship Id="rId1240" Target="javascript:;" Type="http://schemas.openxmlformats.org/officeDocument/2006/relationships/hyperlink" TargetMode="External"></Relationship><Relationship Id="rId1241" Target="javascript:;" Type="http://schemas.openxmlformats.org/officeDocument/2006/relationships/hyperlink" TargetMode="External"></Relationship><Relationship Id="rId1242" Target="javascript:;" Type="http://schemas.openxmlformats.org/officeDocument/2006/relationships/hyperlink" TargetMode="External"></Relationship><Relationship Id="rId1243" Target="mailto:edutex@streamyx.com" Type="http://schemas.openxmlformats.org/officeDocument/2006/relationships/hyperlink" TargetMode="External"></Relationship><Relationship Id="rId1244" Target="mailto:info@saturnia.net" Type="http://schemas.openxmlformats.org/officeDocument/2006/relationships/hyperlink" TargetMode="External"></Relationship><Relationship Id="rId1245" Target="http://www.merchandiseconn.com" Type="http://schemas.openxmlformats.org/officeDocument/2006/relationships/hyperlink" TargetMode="External"></Relationship><Relationship Id="rId1246" Target="javascript:;" Type="http://schemas.openxmlformats.org/officeDocument/2006/relationships/hyperlink" TargetMode="External"></Relationship><Relationship Id="rId1247" Target="mailto:parts@georgestock.co.nz" Type="http://schemas.openxmlformats.org/officeDocument/2006/relationships/hyperlink" TargetMode="External"></Relationship><Relationship Id="rId1248" Target="mailto:frankwang@stny.rr.com" Type="http://schemas.openxmlformats.org/officeDocument/2006/relationships/hyperlink" TargetMode="External"></Relationship><Relationship Id="rId1249" Target="javascript:;" Type="http://schemas.openxmlformats.org/officeDocument/2006/relationships/hyperlink" TargetMode="External"></Relationship><Relationship Id="rId1250" Target="javascript:;" Type="http://schemas.openxmlformats.org/officeDocument/2006/relationships/hyperlink" TargetMode="External"></Relationship><Relationship Id="rId1251" Target="http://www.castilian.com" Type="http://schemas.openxmlformats.org/officeDocument/2006/relationships/hyperlink" TargetMode="External"></Relationship><Relationship Id="rId1252" Target="mailto:herm.rahmer@t-online.de" Type="http://schemas.openxmlformats.org/officeDocument/2006/relationships/hyperlink" TargetMode="External"></Relationship><Relationship Id="rId1253" Target="mailto:btfconseil@aol.com" Type="http://schemas.openxmlformats.org/officeDocument/2006/relationships/hyperlink" TargetMode="External"></Relationship><Relationship Id="rId1254" Target="http://www.ods.be" Type="http://schemas.openxmlformats.org/officeDocument/2006/relationships/hyperlink" TargetMode="External"></Relationship><Relationship Id="rId1255" Target="mailto:verkauf@nica.de" Type="http://schemas.openxmlformats.org/officeDocument/2006/relationships/hyperlink" TargetMode="External"></Relationship><Relationship Id="rId1256" Target="http://www.bbr.com.hk" Type="http://schemas.openxmlformats.org/officeDocument/2006/relationships/hyperlink" TargetMode="External"></Relationship><Relationship Id="rId1257" Target="http://www.lttnet.net" Type="http://schemas.openxmlformats.org/officeDocument/2006/relationships/hyperlink" TargetMode="External"></Relationship><Relationship Id="rId1258" Target="mailto:barter@barterhk.com" Type="http://schemas.openxmlformats.org/officeDocument/2006/relationships/hyperlink" TargetMode="External"></Relationship><Relationship Id="rId1259" Target="javascript:;" Type="http://schemas.openxmlformats.org/officeDocument/2006/relationships/hyperlink" TargetMode="External"></Relationship><Relationship Id="rId1260" Target="javascript:;" Type="http://schemas.openxmlformats.org/officeDocument/2006/relationships/hyperlink" TargetMode="External"></Relationship><Relationship Id="rId1261" Target="mailto:monpal@crest.ocn.ne.jp" Type="http://schemas.openxmlformats.org/officeDocument/2006/relationships/hyperlink" TargetMode="External"></Relationship><Relationship Id="rId1262" Target="javascript:;" Type="http://schemas.openxmlformats.org/officeDocument/2006/relationships/hyperlink" TargetMode="External"></Relationship><Relationship Id="rId1263" Target="http://www.hoffmann-group.com" Type="http://schemas.openxmlformats.org/officeDocument/2006/relationships/hyperlink" TargetMode="External"></Relationship><Relationship Id="rId1264" Target="mailto:garvin@fps.com.hk" Type="http://schemas.openxmlformats.org/officeDocument/2006/relationships/hyperlink" TargetMode="External"></Relationship><Relationship Id="rId1265" Target="javascript:;" Type="http://schemas.openxmlformats.org/officeDocument/2006/relationships/hyperlink" TargetMode="External"></Relationship><Relationship Id="rId1266" Target="http://www.clerys.ie" Type="http://schemas.openxmlformats.org/officeDocument/2006/relationships/hyperlink" TargetMode="External"></Relationship><Relationship Id="rId1267" Target="http://www.lenfex.com" Type="http://schemas.openxmlformats.org/officeDocument/2006/relationships/hyperlink" TargetMode="External"></Relationship><Relationship Id="rId1268" Target="javascript:;" Type="http://schemas.openxmlformats.org/officeDocument/2006/relationships/hyperlink" TargetMode="External"></Relationship><Relationship Id="rId1269" Target="mailto:pirozzi@charter.net" Type="http://schemas.openxmlformats.org/officeDocument/2006/relationships/hyperlink" TargetMode="External"></Relationship><Relationship Id="rId1270" Target="mailto:hilda@adspechk.com" Type="http://schemas.openxmlformats.org/officeDocument/2006/relationships/hyperlink" TargetMode="External"></Relationship><Relationship Id="rId1271" Target="javascript:;" Type="http://schemas.openxmlformats.org/officeDocument/2006/relationships/hyperlink" TargetMode="External"></Relationship><Relationship Id="rId1272" Target="javascript:;" Type="http://schemas.openxmlformats.org/officeDocument/2006/relationships/hyperlink" TargetMode="External"></Relationship><Relationship Id="rId1273" Target="javascript:;" Type="http://schemas.openxmlformats.org/officeDocument/2006/relationships/hyperlink" TargetMode="External"></Relationship><Relationship Id="rId1274" Target="http://www.sharpwell.com" Type="http://schemas.openxmlformats.org/officeDocument/2006/relationships/hyperlink" TargetMode="External"></Relationship><Relationship Id="rId1275" Target="http://www.oman.com.tw" Type="http://schemas.openxmlformats.org/officeDocument/2006/relationships/hyperlink" TargetMode="External"></Relationship><Relationship Id="rId1276" Target="http://www.siren.ocn.ne.jp" Type="http://schemas.openxmlformats.org/officeDocument/2006/relationships/hyperlink" TargetMode="External"></Relationship><Relationship Id="rId1277" Target="javascript:;" Type="http://schemas.openxmlformats.org/officeDocument/2006/relationships/hyperlink" TargetMode="External"></Relationship><Relationship Id="rId1278" Target="javascript:;" Type="http://schemas.openxmlformats.org/officeDocument/2006/relationships/hyperlink" TargetMode="External"></Relationship><Relationship Id="rId1279" Target="javascript:;" Type="http://schemas.openxmlformats.org/officeDocument/2006/relationships/hyperlink" TargetMode="External"></Relationship><Relationship Id="rId1280" Target="http://www.club.internet.fr" Type="http://schemas.openxmlformats.org/officeDocument/2006/relationships/hyperlink" TargetMode="External"></Relationship><Relationship Id="rId1281" Target="javascript:;" Type="http://schemas.openxmlformats.org/officeDocument/2006/relationships/hyperlink" TargetMode="External"></Relationship><Relationship Id="rId1282" Target="javascript:;" Type="http://schemas.openxmlformats.org/officeDocument/2006/relationships/hyperlink" TargetMode="External"></Relationship><Relationship Id="rId1283" Target="javascript:;" Type="http://schemas.openxmlformats.org/officeDocument/2006/relationships/hyperlink" TargetMode="External"></Relationship><Relationship Id="rId1284" Target="mailto:marie.vermeire@crealogos.be" Type="http://schemas.openxmlformats.org/officeDocument/2006/relationships/hyperlink" TargetMode="External"></Relationship><Relationship Id="rId1285" Target="javascript:;" Type="http://schemas.openxmlformats.org/officeDocument/2006/relationships/hyperlink" TargetMode="External"></Relationship><Relationship Id="rId1286" Target="mailto:info@talusproducts.com" Type="http://schemas.openxmlformats.org/officeDocument/2006/relationships/hyperlink" TargetMode="External"></Relationship><Relationship Id="rId1287" Target="http://www.mxn.mesh.ne.jp" Type="http://schemas.openxmlformats.org/officeDocument/2006/relationships/hyperlink" TargetMode="External"></Relationship><Relationship Id="rId1288" Target="javascript:;" Type="http://schemas.openxmlformats.org/officeDocument/2006/relationships/hyperlink" TargetMode="External"></Relationship><Relationship Id="rId1289" Target="javascript:;" Type="http://schemas.openxmlformats.org/officeDocument/2006/relationships/hyperlink" TargetMode="External"></Relationship><Relationship Id="rId1290" Target="http://www.deelint.com" Type="http://schemas.openxmlformats.org/officeDocument/2006/relationships/hyperlink" TargetMode="External"></Relationship><Relationship Id="rId1291" Target="javascript:;" Type="http://schemas.openxmlformats.org/officeDocument/2006/relationships/hyperlink" TargetMode="External"></Relationship><Relationship Id="rId1292" Target="http://www.vasia.com" Type="http://schemas.openxmlformats.org/officeDocument/2006/relationships/hyperlink" TargetMode="External"></Relationship><Relationship Id="rId1293" Target="mailto:midfa@pacific.net.sg" Type="http://schemas.openxmlformats.org/officeDocument/2006/relationships/hyperlink" TargetMode="External"></Relationship><Relationship Id="rId1294" Target="http://www.brennaninc.com" Type="http://schemas.openxmlformats.org/officeDocument/2006/relationships/hyperlink" TargetMode="External"></Relationship><Relationship Id="rId1295" Target="javascript:;" Type="http://schemas.openxmlformats.org/officeDocument/2006/relationships/hyperlink" TargetMode="External"></Relationship><Relationship Id="rId1296" Target="javascript:;" Type="http://schemas.openxmlformats.org/officeDocument/2006/relationships/hyperlink" TargetMode="External"></Relationship><Relationship Id="rId1297" Target="http://www.jumbokorea.co.kr" Type="http://schemas.openxmlformats.org/officeDocument/2006/relationships/hyperlink" TargetMode="External"></Relationship><Relationship Id="rId1298" Target="http://www.tradeholding.net" Type="http://schemas.openxmlformats.org/officeDocument/2006/relationships/hyperlink" TargetMode="External"></Relationship><Relationship Id="rId1299" Target="mailto:jcworldbell@yahoo.com" Type="http://schemas.openxmlformats.org/officeDocument/2006/relationships/hyperlink" TargetMode="External"></Relationship><Relationship Id="rId1300" Target="javascript:;" Type="http://schemas.openxmlformats.org/officeDocument/2006/relationships/hyperlink" TargetMode="External"></Relationship><Relationship Id="rId1301" Target="javascript:;" Type="http://schemas.openxmlformats.org/officeDocument/2006/relationships/hyperlink" TargetMode="External"></Relationship><Relationship Id="rId1302" Target="javascript:;" Type="http://schemas.openxmlformats.org/officeDocument/2006/relationships/hyperlink" TargetMode="External"></Relationship><Relationship Id="rId1303" Target="javascript:;" Type="http://schemas.openxmlformats.org/officeDocument/2006/relationships/hyperlink" TargetMode="External"></Relationship><Relationship Id="rId1304" Target="mailto:kimura@marukai.com" Type="http://schemas.openxmlformats.org/officeDocument/2006/relationships/hyperlink" TargetMode="External"></Relationship><Relationship Id="rId1305" Target="mailto:disl@sify.com" Type="http://schemas.openxmlformats.org/officeDocument/2006/relationships/hyperlink" TargetMode="External"></Relationship><Relationship Id="rId1306" Target="javascript:;" Type="http://schemas.openxmlformats.org/officeDocument/2006/relationships/hyperlink" TargetMode="External"></Relationship><Relationship Id="rId1307" Target="mailto:alraef@go.com.jo" Type="http://schemas.openxmlformats.org/officeDocument/2006/relationships/hyperlink" TargetMode="External"></Relationship><Relationship Id="rId1308" Target="http://www.graffiti.com.ve" Type="http://schemas.openxmlformats.org/officeDocument/2006/relationships/hyperlink" TargetMode="External"></Relationship><Relationship Id="rId1309" Target="javascript:;" Type="http://schemas.openxmlformats.org/officeDocument/2006/relationships/hyperlink" TargetMode="External"></Relationship><Relationship Id="rId1310" Target="javascript:;" Type="http://schemas.openxmlformats.org/officeDocument/2006/relationships/hyperlink" TargetMode="External"></Relationship><Relationship Id="rId1311" Target="javascript:;" Type="http://schemas.openxmlformats.org/officeDocument/2006/relationships/hyperlink" TargetMode="External"></Relationship><Relationship Id="rId1312" Target="http://www.hanilmanpower.com" Type="http://schemas.openxmlformats.org/officeDocument/2006/relationships/hyperlink" TargetMode="External"></Relationship><Relationship Id="rId1313" Target="javascript:;" Type="http://schemas.openxmlformats.org/officeDocument/2006/relationships/hyperlink" TargetMode="External"></Relationship><Relationship Id="rId1314" Target="javascript:;" Type="http://schemas.openxmlformats.org/officeDocument/2006/relationships/hyperlink" TargetMode="External"></Relationship><Relationship Id="rId1315" Target="javascript:;" Type="http://schemas.openxmlformats.org/officeDocument/2006/relationships/hyperlink" TargetMode="External"></Relationship><Relationship Id="rId1316" Target="mailto:firma_torah@yahoo.com" Type="http://schemas.openxmlformats.org/officeDocument/2006/relationships/hyperlink" TargetMode="External"></Relationship><Relationship Id="rId1317" Target="http://www.jtekt.com" Type="http://schemas.openxmlformats.org/officeDocument/2006/relationships/hyperlink" TargetMode="External"></Relationship><Relationship Id="rId1318" Target="mailto:sales@richimports.com" Type="http://schemas.openxmlformats.org/officeDocument/2006/relationships/hyperlink" TargetMode="External"></Relationship><Relationship Id="rId1319" Target="mailto:tathingl@netvigator.com" Type="http://schemas.openxmlformats.org/officeDocument/2006/relationships/hyperlink" TargetMode="External"></Relationship><Relationship Id="rId1320" Target="mailto:roseangel.xia@metro-mgb.com.cn" Type="http://schemas.openxmlformats.org/officeDocument/2006/relationships/hyperlink" TargetMode="External"></Relationship><Relationship Id="rId1321" Target="javascript:;" Type="http://schemas.openxmlformats.org/officeDocument/2006/relationships/hyperlink" TargetMode="External"></Relationship><Relationship Id="rId1322" Target="http://www.att.ne.jp" Type="http://schemas.openxmlformats.org/officeDocument/2006/relationships/hyperlink" TargetMode="External"></Relationship><Relationship Id="rId1323" Target="mailto:srlera@wanadoo.fr" Type="http://schemas.openxmlformats.org/officeDocument/2006/relationships/hyperlink" TargetMode="External"></Relationship><Relationship Id="rId1324" Target="http://www.directship.ca" Type="http://schemas.openxmlformats.org/officeDocument/2006/relationships/hyperlink" TargetMode="External"></Relationship><Relationship Id="rId1325" Target="javascript:;" Type="http://schemas.openxmlformats.org/officeDocument/2006/relationships/hyperlink" TargetMode="External"></Relationship><Relationship Id="rId1326" Target="http://www.fordcohk.com" Type="http://schemas.openxmlformats.org/officeDocument/2006/relationships/hyperlink" TargetMode="External"></Relationship><Relationship Id="rId1327" Target="http://www.aprilia.no" Type="http://schemas.openxmlformats.org/officeDocument/2006/relationships/hyperlink" TargetMode="External"></Relationship><Relationship Id="rId1328" Target="mailto:dan.lavelle@import-traders.com" Type="http://schemas.openxmlformats.org/officeDocument/2006/relationships/hyperlink" TargetMode="External"></Relationship><Relationship Id="rId1329" Target="javascript:;" Type="http://schemas.openxmlformats.org/officeDocument/2006/relationships/hyperlink" TargetMode="External"></Relationship><Relationship Id="rId1330" Target="http://simon.sa" Type="http://schemas.openxmlformats.org/officeDocument/2006/relationships/hyperlink" TargetMode="External"></Relationship><Relationship Id="rId1331" Target="http://www.basketkorea.com" Type="http://schemas.openxmlformats.org/officeDocument/2006/relationships/hyperlink" TargetMode="External"></Relationship><Relationship Id="rId1332" Target="javascript:;" Type="http://schemas.openxmlformats.org/officeDocument/2006/relationships/hyperlink" TargetMode="External"></Relationship><Relationship Id="rId1333" Target="mailto:akhilswaroop@hotmail.com" Type="http://schemas.openxmlformats.org/officeDocument/2006/relationships/hyperlink" TargetMode="External"></Relationship><Relationship Id="rId1334" Target="http://www.fidalgo.net" Type="http://schemas.openxmlformats.org/officeDocument/2006/relationships/hyperlink" TargetMode="External"></Relationship><Relationship Id="rId1335" Target="javascript:;" Type="http://schemas.openxmlformats.org/officeDocument/2006/relationships/hyperlink" TargetMode="External"></Relationship><Relationship Id="rId1336" Target="javascript:;" Type="http://schemas.openxmlformats.org/officeDocument/2006/relationships/hyperlink" TargetMode="External"></Relationship><Relationship Id="rId1337" Target="mailto:aladaleh_co@hotmail.com" Type="http://schemas.openxmlformats.org/officeDocument/2006/relationships/hyperlink" TargetMode="External"></Relationship><Relationship Id="rId1338" Target="mailto:sales@ambaflatwares.com" Type="http://schemas.openxmlformats.org/officeDocument/2006/relationships/hyperlink" TargetMode="External"></Relationship><Relationship Id="rId1339" Target="mailto:bakereurope@kohlereurope.com" Type="http://schemas.openxmlformats.org/officeDocument/2006/relationships/hyperlink" TargetMode="External"></Relationship><Relationship Id="rId1340" Target="javascript:;" Type="http://schemas.openxmlformats.org/officeDocument/2006/relationships/hyperlink" TargetMode="External"></Relationship><Relationship Id="rId1341" Target="javascript:;" Type="http://schemas.openxmlformats.org/officeDocument/2006/relationships/hyperlink" TargetMode="External"></Relationship><Relationship Id="rId1342" Target="mailto:luinljubo@yahoo.com" Type="http://schemas.openxmlformats.org/officeDocument/2006/relationships/hyperlink" TargetMode="External"></Relationship><Relationship Id="rId1343" Target="javascript:;" Type="http://schemas.openxmlformats.org/officeDocument/2006/relationships/hyperlink" TargetMode="External"></Relationship><Relationship Id="rId1344" Target="javascript:;" Type="http://schemas.openxmlformats.org/officeDocument/2006/relationships/hyperlink" TargetMode="External"></Relationship><Relationship Id="rId1345" Target="javascript:;" Type="http://schemas.openxmlformats.org/officeDocument/2006/relationships/hyperlink" TargetMode="External"></Relationship><Relationship Id="rId1346" Target="http://www.kaffekompaniet.se" Type="http://schemas.openxmlformats.org/officeDocument/2006/relationships/hyperlink" TargetMode="External"></Relationship><Relationship Id="rId1347" Target="mailto:kraftland@eth.net" Type="http://schemas.openxmlformats.org/officeDocument/2006/relationships/hyperlink" TargetMode="External"></Relationship><Relationship Id="rId1348" Target="javascript:;" Type="http://schemas.openxmlformats.org/officeDocument/2006/relationships/hyperlink" TargetMode="External"></Relationship><Relationship Id="rId1349" Target="javascript:;" Type="http://schemas.openxmlformats.org/officeDocument/2006/relationships/hyperlink" TargetMode="External"></Relationship><Relationship Id="rId1350" Target="javascript:;" Type="http://schemas.openxmlformats.org/officeDocument/2006/relationships/hyperlink" TargetMode="External"></Relationship><Relationship Id="rId1351" Target="http://www.gwentmortgage.co.uk" Type="http://schemas.openxmlformats.org/officeDocument/2006/relationships/hyperlink" TargetMode="External"></Relationship><Relationship Id="rId1352" Target="mailto:andy@tfchen.com" Type="http://schemas.openxmlformats.org/officeDocument/2006/relationships/hyperlink" TargetMode="External"></Relationship><Relationship Id="rId1353" Target="javascript:;" Type="http://schemas.openxmlformats.org/officeDocument/2006/relationships/hyperlink" TargetMode="External"></Relationship><Relationship Id="rId1354" Target="javascript:;" Type="http://schemas.openxmlformats.org/officeDocument/2006/relationships/hyperlink" TargetMode="External"></Relationship><Relationship Id="rId1355" Target="http://www.usaypage.com" Type="http://schemas.openxmlformats.org/officeDocument/2006/relationships/hyperlink" TargetMode="External"></Relationship><Relationship Id="rId1356" Target="javascript:;" Type="http://schemas.openxmlformats.org/officeDocument/2006/relationships/hyperlink" TargetMode="External"></Relationship><Relationship Id="rId1357" Target="mailto:grdengraces@earthlink.net" Type="http://schemas.openxmlformats.org/officeDocument/2006/relationships/hyperlink" TargetMode="External"></Relationship><Relationship Id="rId1358" Target="mailto:gulal@ttnet.net.tr" Type="http://schemas.openxmlformats.org/officeDocument/2006/relationships/hyperlink" TargetMode="External"></Relationship><Relationship Id="rId1359" Target="javascript:;" Type="http://schemas.openxmlformats.org/officeDocument/2006/relationships/hyperlink" TargetMode="External"></Relationship><Relationship Id="rId1360" Target="javascript:;" Type="http://schemas.openxmlformats.org/officeDocument/2006/relationships/hyperlink" TargetMode="External"></Relationship><Relationship Id="rId1361" Target="mailto:melkman@melkman.nl" Type="http://schemas.openxmlformats.org/officeDocument/2006/relationships/hyperlink" TargetMode="External"></Relationship><Relationship Id="rId1362" Target="mailto:coxtrade@yahoo.com.hk" Type="http://schemas.openxmlformats.org/officeDocument/2006/relationships/hyperlink" TargetMode="External"></Relationship><Relationship Id="rId1363" Target="mailto:info@posteneger.nl" Type="http://schemas.openxmlformats.org/officeDocument/2006/relationships/hyperlink" TargetMode="External"></Relationship><Relationship Id="rId1364" Target="http://www.so-net.com.hk" Type="http://schemas.openxmlformats.org/officeDocument/2006/relationships/hyperlink" TargetMode="External"></Relationship><Relationship Id="rId1365" Target="http://www.ob.aitai.ne.jp" Type="http://schemas.openxmlformats.org/officeDocument/2006/relationships/hyperlink" TargetMode="External"></Relationship><Relationship Id="rId1366" Target="http://www.elifekey.com" Type="http://schemas.openxmlformats.org/officeDocument/2006/relationships/hyperlink" TargetMode="External"></Relationship><Relationship Id="rId1367" Target="javascript:;" Type="http://schemas.openxmlformats.org/officeDocument/2006/relationships/hyperlink" TargetMode="External"></Relationship><Relationship Id="rId1368" Target="mailto:fvglobalpromo@cable.net.co" Type="http://schemas.openxmlformats.org/officeDocument/2006/relationships/hyperlink" TargetMode="External"></Relationship><Relationship Id="rId1369" Target="http://www.tri-tool.com" Type="http://schemas.openxmlformats.org/officeDocument/2006/relationships/hyperlink" TargetMode="External"></Relationship><Relationship Id="rId1370" Target="javascript:;" Type="http://schemas.openxmlformats.org/officeDocument/2006/relationships/hyperlink" TargetMode="External"></Relationship><Relationship Id="rId1371" Target="http://www.netivigator.com" Type="http://schemas.openxmlformats.org/officeDocument/2006/relationships/hyperlink" TargetMode="External"></Relationship><Relationship Id="rId1372" Target="http://www.infinituscorp.com" Type="http://schemas.openxmlformats.org/officeDocument/2006/relationships/hyperlink" TargetMode="External"></Relationship><Relationship Id="rId1373" Target="mailto:inquire@siahuat.com.sg" Type="http://schemas.openxmlformats.org/officeDocument/2006/relationships/hyperlink" TargetMode="External"></Relationship><Relationship Id="rId1374" Target="mailto:khandeiwal_r@indiatimes.com" Type="http://schemas.openxmlformats.org/officeDocument/2006/relationships/hyperlink" TargetMode="External"></Relationship><Relationship Id="rId1375" Target="http://www.cesimcosa.com" Type="http://schemas.openxmlformats.org/officeDocument/2006/relationships/hyperlink" TargetMode="External"></Relationship><Relationship Id="rId1376" Target="http://www.jmp.com.hk" Type="http://schemas.openxmlformats.org/officeDocument/2006/relationships/hyperlink" TargetMode="External"></Relationship><Relationship Id="rId1377" Target="http://www.canvaslms.com" Type="http://schemas.openxmlformats.org/officeDocument/2006/relationships/hyperlink" TargetMode="External"></Relationship><Relationship Id="rId1378" Target="http://www.houston.rr.com" Type="http://schemas.openxmlformats.org/officeDocument/2006/relationships/hyperlink" TargetMode="External"></Relationship><Relationship Id="rId1379" Target="http://www.sger.fr" Type="http://schemas.openxmlformats.org/officeDocument/2006/relationships/hyperlink" TargetMode="External"></Relationship><Relationship Id="rId1380" Target="mailto:chinatrips@hotmail.com" Type="http://schemas.openxmlformats.org/officeDocument/2006/relationships/hyperlink" TargetMode="External"></Relationship><Relationship Id="rId1381" Target="javascript:;" Type="http://schemas.openxmlformats.org/officeDocument/2006/relationships/hyperlink" TargetMode="External"></Relationship><Relationship Id="rId1382" Target="http://www.snaidero.it" Type="http://schemas.openxmlformats.org/officeDocument/2006/relationships/hyperlink" TargetMode="External"></Relationship><Relationship Id="rId1383" Target="javascript:;" Type="http://schemas.openxmlformats.org/officeDocument/2006/relationships/hyperlink" TargetMode="External"></Relationship><Relationship Id="rId1384" Target="mailto:vol@singnet.com.sg" Type="http://schemas.openxmlformats.org/officeDocument/2006/relationships/hyperlink" TargetMode="External"></Relationship><Relationship Id="rId1385" Target="javascript:;" Type="http://schemas.openxmlformats.org/officeDocument/2006/relationships/hyperlink" TargetMode="External"></Relationship><Relationship Id="rId1386" Target="http://www.nivel.e.telefonica.net" Type="http://schemas.openxmlformats.org/officeDocument/2006/relationships/hyperlink" TargetMode="External"></Relationship><Relationship Id="rId1387" Target="http://www.hometon.com" Type="http://schemas.openxmlformats.org/officeDocument/2006/relationships/hyperlink" TargetMode="External"></Relationship><Relationship Id="rId1388" Target="javascript:;" Type="http://schemas.openxmlformats.org/officeDocument/2006/relationships/hyperlink" TargetMode="External"></Relationship><Relationship Id="rId1389" Target="http://www.stationeryworld.com" Type="http://schemas.openxmlformats.org/officeDocument/2006/relationships/hyperlink" TargetMode="External"></Relationship><Relationship Id="rId1390" Target="http://www.chenhao.com.tw" Type="http://schemas.openxmlformats.org/officeDocument/2006/relationships/hyperlink" TargetMode="External"></Relationship><Relationship Id="rId1391" Target="javascript:;" Type="http://schemas.openxmlformats.org/officeDocument/2006/relationships/hyperlink" TargetMode="External"></Relationship><Relationship Id="rId1392" Target="http://www.infoweb.abs.net" Type="http://schemas.openxmlformats.org/officeDocument/2006/relationships/hyperlink" TargetMode="External"></Relationship><Relationship Id="rId1393" Target="javascript:;" Type="http://schemas.openxmlformats.org/officeDocument/2006/relationships/hyperlink" TargetMode="External"></Relationship><Relationship Id="rId1394" Target="mailto:cn_wwh@hotmail.com" Type="http://schemas.openxmlformats.org/officeDocument/2006/relationships/hyperlink" TargetMode="External"></Relationship><Relationship Id="rId1395" Target="http://www.alpswirerope.com" Type="http://schemas.openxmlformats.org/officeDocument/2006/relationships/hyperlink" TargetMode="External"></Relationship><Relationship Id="rId1396" Target="mailto:contacto@ichibancda.com" Type="http://schemas.openxmlformats.org/officeDocument/2006/relationships/hyperlink" TargetMode="External"></Relationship><Relationship Id="rId1397" Target="javascript:;" Type="http://schemas.openxmlformats.org/officeDocument/2006/relationships/hyperlink" TargetMode="External"></Relationship><Relationship Id="rId1398" Target="http://www.livheart.co.jp" Type="http://schemas.openxmlformats.org/officeDocument/2006/relationships/hyperlink" TargetMode="External"></Relationship><Relationship Id="rId1399" Target="javascript:;" Type="http://schemas.openxmlformats.org/officeDocument/2006/relationships/hyperlink" TargetMode="External"></Relationship><Relationship Id="rId1400" Target="javascript:;" Type="http://schemas.openxmlformats.org/officeDocument/2006/relationships/hyperlink" TargetMode="External"></Relationship><Relationship Id="rId1401" Target="http://www.bang-olufsen.com" Type="http://schemas.openxmlformats.org/officeDocument/2006/relationships/hyperlink" TargetMode="External"></Relationship><Relationship Id="rId1402" Target="http://www.brabantia.com" Type="http://schemas.openxmlformats.org/officeDocument/2006/relationships/hyperlink" TargetMode="External"></Relationship><Relationship Id="rId1403" Target="javascript:;" Type="http://schemas.openxmlformats.org/officeDocument/2006/relationships/hyperlink" TargetMode="External"></Relationship><Relationship Id="rId1404" Target="javascript:;" Type="http://schemas.openxmlformats.org/officeDocument/2006/relationships/hyperlink" TargetMode="External"></Relationship><Relationship Id="rId1405" Target="javascript:;" Type="http://schemas.openxmlformats.org/officeDocument/2006/relationships/hyperlink" TargetMode="External"></Relationship><Relationship Id="rId1406" Target="javascript:;" Type="http://schemas.openxmlformats.org/officeDocument/2006/relationships/hyperlink" TargetMode="External"></Relationship><Relationship Id="rId1407" Target="javascript:;" Type="http://schemas.openxmlformats.org/officeDocument/2006/relationships/hyperlink" TargetMode="External"></Relationship><Relationship Id="rId1408" Target="http://www.sanco.co.nz" Type="http://schemas.openxmlformats.org/officeDocument/2006/relationships/hyperlink" TargetMode="External"></Relationship><Relationship Id="rId1409" Target="http://www.hkcatering.com" Type="http://schemas.openxmlformats.org/officeDocument/2006/relationships/hyperlink" TargetMode="External"></Relationship><Relationship Id="rId1410" Target="javascript:;" Type="http://schemas.openxmlformats.org/officeDocument/2006/relationships/hyperlink" TargetMode="External"></Relationship><Relationship Id="rId1411" Target="mailto:eric@crystalbydesign.com" Type="http://schemas.openxmlformats.org/officeDocument/2006/relationships/hyperlink" TargetMode="External"></Relationship><Relationship Id="rId1412" Target="http://www.giffits.de" Type="http://schemas.openxmlformats.org/officeDocument/2006/relationships/hyperlink" TargetMode="External"></Relationship><Relationship Id="rId1413" Target="mailto:lorna@e-mack.com" Type="http://schemas.openxmlformats.org/officeDocument/2006/relationships/hyperlink" TargetMode="External"></Relationship><Relationship Id="rId1414" Target="mailto:sales@eskymart.com" Type="http://schemas.openxmlformats.org/officeDocument/2006/relationships/hyperlink" TargetMode="External"></Relationship><Relationship Id="rId1415" Target="javascript:;" Type="http://schemas.openxmlformats.org/officeDocument/2006/relationships/hyperlink" TargetMode="External"></Relationship><Relationship Id="rId1416" Target="mailto:info@pineconehill.com" Type="http://schemas.openxmlformats.org/officeDocument/2006/relationships/hyperlink" TargetMode="External"></Relationship><Relationship Id="rId1417" Target="http://www.aahlsell.no" Type="http://schemas.openxmlformats.org/officeDocument/2006/relationships/hyperlink" TargetMode="External"></Relationship><Relationship Id="rId1418" Target="mailto:sales@brabo-pack.nl" Type="http://schemas.openxmlformats.org/officeDocument/2006/relationships/hyperlink" TargetMode="External"></Relationship><Relationship Id="rId1419" Target="http://www.scbbs.net" Type="http://schemas.openxmlformats.org/officeDocument/2006/relationships/hyperlink" TargetMode="External"></Relationship><Relationship Id="rId1420" Target="mailto:sodeifi@va-tin.com" Type="http://schemas.openxmlformats.org/officeDocument/2006/relationships/hyperlink" TargetMode="External"></Relationship><Relationship Id="rId1421" Target="javascript:;" Type="http://schemas.openxmlformats.org/officeDocument/2006/relationships/hyperlink" TargetMode="External"></Relationship><Relationship Id="rId1422" Target="mailto:amy_wu@iravo.com" Type="http://schemas.openxmlformats.org/officeDocument/2006/relationships/hyperlink" TargetMode="External"></Relationship><Relationship Id="rId1423" Target="javascript:;" Type="http://schemas.openxmlformats.org/officeDocument/2006/relationships/hyperlink" TargetMode="External"></Relationship><Relationship Id="rId1424" Target="javascript:;" Type="http://schemas.openxmlformats.org/officeDocument/2006/relationships/hyperlink" TargetMode="External"></Relationship><Relationship Id="rId1425" Target="javascript:;" Type="http://schemas.openxmlformats.org/officeDocument/2006/relationships/hyperlink" TargetMode="External"></Relationship><Relationship Id="rId1426" Target="javascript:;" Type="http://schemas.openxmlformats.org/officeDocument/2006/relationships/hyperlink" TargetMode="External"></Relationship><Relationship Id="rId1427" Target="http://www.nortesco.com" Type="http://schemas.openxmlformats.org/officeDocument/2006/relationships/hyperlink" TargetMode="External"></Relationship><Relationship Id="rId1428" Target="mailto:mjpromotions@charter.net" Type="http://schemas.openxmlformats.org/officeDocument/2006/relationships/hyperlink" TargetMode="External"></Relationship><Relationship Id="rId1429" Target="javascript:;" Type="http://schemas.openxmlformats.org/officeDocument/2006/relationships/hyperlink" TargetMode="External"></Relationship><Relationship Id="rId1430" Target="javascript:;" Type="http://schemas.openxmlformats.org/officeDocument/2006/relationships/hyperlink" TargetMode="External"></Relationship><Relationship Id="rId1431" Target="mailto:agrocarelimited@hotmail.com" Type="http://schemas.openxmlformats.org/officeDocument/2006/relationships/hyperlink" TargetMode="External"></Relationship><Relationship Id="rId1432" Target="mailto:info@pineconehill.com" Type="http://schemas.openxmlformats.org/officeDocument/2006/relationships/hyperlink" TargetMode="External"></Relationship><Relationship Id="rId1433" Target="javascript:;" Type="http://schemas.openxmlformats.org/officeDocument/2006/relationships/hyperlink" TargetMode="External"></Relationship><Relationship Id="rId1434" Target="mailto:mail@boorwerk.nl" Type="http://schemas.openxmlformats.org/officeDocument/2006/relationships/hyperlink" TargetMode="External"></Relationship><Relationship Id="rId1435" Target="mailto:utensils@hahsbros.com" Type="http://schemas.openxmlformats.org/officeDocument/2006/relationships/hyperlink" TargetMode="External"></Relationship><Relationship Id="rId1436" Target="http://www.exoticangel.com" Type="http://schemas.openxmlformats.org/officeDocument/2006/relationships/hyperlink" TargetMode="External"></Relationship><Relationship Id="rId1437" Target="http://www.bosettimarella.it" Type="http://schemas.openxmlformats.org/officeDocument/2006/relationships/hyperlink" TargetMode="External"></Relationship><Relationship Id="rId1438" Target="javascript:;" Type="http://schemas.openxmlformats.org/officeDocument/2006/relationships/hyperlink" TargetMode="External"></Relationship><Relationship Id="rId1439" Target="http://www.crabo.com" Type="http://schemas.openxmlformats.org/officeDocument/2006/relationships/hyperlink" TargetMode="External"></Relationship><Relationship Id="rId1440" Target="javascript:;" Type="http://schemas.openxmlformats.org/officeDocument/2006/relationships/hyperlink" TargetMode="External"></Relationship><Relationship Id="rId1441" Target="javascript:;" Type="http://schemas.openxmlformats.org/officeDocument/2006/relationships/hyperlink" TargetMode="External"></Relationship><Relationship Id="rId1442" Target="mailto:admin@sagetra.com" Type="http://schemas.openxmlformats.org/officeDocument/2006/relationships/hyperlink" TargetMode="External"></Relationship><Relationship Id="rId1443" Target="javascript:;" Type="http://schemas.openxmlformats.org/officeDocument/2006/relationships/hyperlink" TargetMode="External"></Relationship><Relationship Id="rId1444" Target="javascript:;" Type="http://schemas.openxmlformats.org/officeDocument/2006/relationships/hyperlink" TargetMode="External"></Relationship><Relationship Id="rId1445" Target="javascript:;" Type="http://schemas.openxmlformats.org/officeDocument/2006/relationships/hyperlink" TargetMode="External"></Relationship><Relationship Id="rId1446" Target="javascript:;" Type="http://schemas.openxmlformats.org/officeDocument/2006/relationships/hyperlink" TargetMode="External"></Relationship><Relationship Id="rId1447" Target="mailto:mori@sbaltd.com" Type="http://schemas.openxmlformats.org/officeDocument/2006/relationships/hyperlink" TargetMode="External"></Relationship><Relationship Id="rId1448" Target="mailto:abood37sa@yahoo.com" Type="http://schemas.openxmlformats.org/officeDocument/2006/relationships/hyperlink" TargetMode="External"></Relationship><Relationship Id="rId1449" Target="javascript:;" Type="http://schemas.openxmlformats.org/officeDocument/2006/relationships/hyperlink" TargetMode="External"></Relationship><Relationship Id="rId1450" Target="javascript:;" Type="http://schemas.openxmlformats.org/officeDocument/2006/relationships/hyperlink" TargetMode="External"></Relationship><Relationship Id="rId1451" Target="http://www.rahmer.com" Type="http://schemas.openxmlformats.org/officeDocument/2006/relationships/hyperlink" TargetMode="External"></Relationship><Relationship Id="rId1452" Target="javascript:;" Type="http://schemas.openxmlformats.org/officeDocument/2006/relationships/hyperlink" TargetMode="External"></Relationship><Relationship Id="rId1453" Target="mailto:main@olehickorypits.com" Type="http://schemas.openxmlformats.org/officeDocument/2006/relationships/hyperlink" TargetMode="External"></Relationship><Relationship Id="rId1454" Target="javascript:;" Type="http://schemas.openxmlformats.org/officeDocument/2006/relationships/hyperlink" TargetMode="External"></Relationship><Relationship Id="rId1455" Target="javascript:;" Type="http://schemas.openxmlformats.org/officeDocument/2006/relationships/hyperlink" TargetMode="External"></Relationship><Relationship Id="rId1456" Target="http://www.cura.net" Type="http://schemas.openxmlformats.org/officeDocument/2006/relationships/hyperlink" TargetMode="External"></Relationship><Relationship Id="rId1457" Target="http://www.airtelmail.com" Type="http://schemas.openxmlformats.org/officeDocument/2006/relationships/hyperlink" TargetMode="External"></Relationship><Relationship Id="rId1458" Target="http://www.playmobil.de" Type="http://schemas.openxmlformats.org/officeDocument/2006/relationships/hyperlink" TargetMode="External"></Relationship><Relationship Id="rId1459" Target="javascript:;" Type="http://schemas.openxmlformats.org/officeDocument/2006/relationships/hyperlink" TargetMode="External"></Relationship><Relationship Id="rId1460" Target="javascript:;" Type="http://schemas.openxmlformats.org/officeDocument/2006/relationships/hyperlink" TargetMode="External"></Relationship><Relationship Id="rId1461" Target="http://www.tecnogas.it" Type="http://schemas.openxmlformats.org/officeDocument/2006/relationships/hyperlink" TargetMode="External"></Relationship><Relationship Id="rId1462" Target="javascript:;" Type="http://schemas.openxmlformats.org/officeDocument/2006/relationships/hyperlink" TargetMode="External"></Relationship><Relationship Id="rId1463" Target="http://www.bonettispa.it" Type="http://schemas.openxmlformats.org/officeDocument/2006/relationships/hyperlink" TargetMode="External"></Relationship><Relationship Id="rId1464" Target="mailto:vcampuzano@viancamarketing.com" Type="http://schemas.openxmlformats.org/officeDocument/2006/relationships/hyperlink" TargetMode="External"></Relationship><Relationship Id="rId1465" Target="javascript:;" Type="http://schemas.openxmlformats.org/officeDocument/2006/relationships/hyperlink" TargetMode="External"></Relationship><Relationship Id="rId1466" Target="javascript:;" Type="http://schemas.openxmlformats.org/officeDocument/2006/relationships/hyperlink" TargetMode="External"></Relationship><Relationship Id="rId1467" Target="mailto:cho@mainplan.com.hk" Type="http://schemas.openxmlformats.org/officeDocument/2006/relationships/hyperlink" TargetMode="External"></Relationship><Relationship Id="rId1468" Target="mailto:roshdel@netvigator.com" Type="http://schemas.openxmlformats.org/officeDocument/2006/relationships/hyperlink" TargetMode="External"></Relationship><Relationship Id="rId1469" Target="javascript:;" Type="http://schemas.openxmlformats.org/officeDocument/2006/relationships/hyperlink" TargetMode="External"></Relationship><Relationship Id="rId1470" Target="http://www.laciguena.com" Type="http://schemas.openxmlformats.org/officeDocument/2006/relationships/hyperlink" TargetMode="External"></Relationship><Relationship Id="rId1471" Target="mailto:efilliard@cimplast.com" Type="http://schemas.openxmlformats.org/officeDocument/2006/relationships/hyperlink" TargetMode="External"></Relationship><Relationship Id="rId1472" Target="http://www.selasih.com.my" Type="http://schemas.openxmlformats.org/officeDocument/2006/relationships/hyperlink" TargetMode="External"></Relationship><Relationship Id="rId1473" Target="javascript:;" Type="http://schemas.openxmlformats.org/officeDocument/2006/relationships/hyperlink" TargetMode="External"></Relationship><Relationship Id="rId1474" Target="mailto:alwahabtradingco@hotmail.com" Type="http://schemas.openxmlformats.org/officeDocument/2006/relationships/hyperlink" TargetMode="External"></Relationship><Relationship Id="rId1475" Target="javascript:;" Type="http://schemas.openxmlformats.org/officeDocument/2006/relationships/hyperlink" TargetMode="External"></Relationship><Relationship Id="rId1476" Target="javascript:;" Type="http://schemas.openxmlformats.org/officeDocument/2006/relationships/hyperlink" TargetMode="External"></Relationship><Relationship Id="rId1477" Target="http://www.bikeattitude.dk" Type="http://schemas.openxmlformats.org/officeDocument/2006/relationships/hyperlink" TargetMode="External"></Relationship><Relationship Id="rId1478" Target="javascript:;" Type="http://schemas.openxmlformats.org/officeDocument/2006/relationships/hyperlink" TargetMode="External"></Relationship><Relationship Id="rId1479" Target="javascript:;" Type="http://schemas.openxmlformats.org/officeDocument/2006/relationships/hyperlink" TargetMode="External"></Relationship><Relationship Id="rId1480" Target="mailto:farshad@globallaservision.com" Type="http://schemas.openxmlformats.org/officeDocument/2006/relationships/hyperlink" TargetMode="External"></Relationship><Relationship Id="rId1481" Target="javascript:;" Type="http://schemas.openxmlformats.org/officeDocument/2006/relationships/hyperlink" TargetMode="External"></Relationship><Relationship Id="rId1482" Target="mailto:aytas.2002@yahoo.com" Type="http://schemas.openxmlformats.org/officeDocument/2006/relationships/hyperlink" TargetMode="External"></Relationship><Relationship Id="rId1483" Target="javascript:;" Type="http://schemas.openxmlformats.org/officeDocument/2006/relationships/hyperlink" TargetMode="External"></Relationship><Relationship Id="rId1484" Target="javascript:;" Type="http://schemas.openxmlformats.org/officeDocument/2006/relationships/hyperlink" TargetMode="External"></Relationship><Relationship Id="rId1485" Target="mailto:abc@hotmail.com" Type="http://schemas.openxmlformats.org/officeDocument/2006/relationships/hyperlink" TargetMode="External"></Relationship><Relationship Id="rId1486" Target="mailto:pottery@thowkwang.com.sg" Type="http://schemas.openxmlformats.org/officeDocument/2006/relationships/hyperlink" TargetMode="External"></Relationship><Relationship Id="rId1487" Target="http://www.maruju.com" Type="http://schemas.openxmlformats.org/officeDocument/2006/relationships/hyperlink" TargetMode="External"></Relationship><Relationship Id="rId1488" Target="http://www.nichinan.co.jp" Type="http://schemas.openxmlformats.org/officeDocument/2006/relationships/hyperlink" TargetMode="External"></Relationship><Relationship Id="rId1489" Target="javascript:;" Type="http://schemas.openxmlformats.org/officeDocument/2006/relationships/hyperlink" TargetMode="External"></Relationship><Relationship Id="rId1490" Target="javascript:;" Type="http://schemas.openxmlformats.org/officeDocument/2006/relationships/hyperlink" TargetMode="External"></Relationship><Relationship Id="rId1491" Target="mailto:t.baabbad@abudawoodksa.com" Type="http://schemas.openxmlformats.org/officeDocument/2006/relationships/hyperlink" TargetMode="External"></Relationship><Relationship Id="rId1492" Target="javascript:;" Type="http://schemas.openxmlformats.org/officeDocument/2006/relationships/hyperlink" TargetMode="External"></Relationship><Relationship Id="rId1493" Target="javascript:;" Type="http://schemas.openxmlformats.org/officeDocument/2006/relationships/hyperlink" TargetMode="External"></Relationship><Relationship Id="rId1494" Target="mailto:lindazhu@estartech.com" Type="http://schemas.openxmlformats.org/officeDocument/2006/relationships/hyperlink" TargetMode="External"></Relationship><Relationship Id="rId1495" Target="http://www.cafemart.com" Type="http://schemas.openxmlformats.org/officeDocument/2006/relationships/hyperlink" TargetMode="External"></Relationship><Relationship Id="rId1496" Target="mailto:dufau-france@wanadoo.fr" Type="http://schemas.openxmlformats.org/officeDocument/2006/relationships/hyperlink" TargetMode="External"></Relationship><Relationship Id="rId1497" Target="mailto:asmac_alsh@yahoo.com" Type="http://schemas.openxmlformats.org/officeDocument/2006/relationships/hyperlink" TargetMode="External"></Relationship><Relationship Id="rId1498" Target="javascript:;" Type="http://schemas.openxmlformats.org/officeDocument/2006/relationships/hyperlink" TargetMode="External"></Relationship><Relationship Id="rId1499" Target="mailto:salg@eico.dk" Type="http://schemas.openxmlformats.org/officeDocument/2006/relationships/hyperlink" TargetMode="External"></Relationship><Relationship Id="rId1500" Target="mailto:apple@i-next.net" Type="http://schemas.openxmlformats.org/officeDocument/2006/relationships/hyperlink" TargetMode="External"></Relationship><Relationship Id="rId1501" Target="http://www.quinnspares.ie" Type="http://schemas.openxmlformats.org/officeDocument/2006/relationships/hyperlink" TargetMode="External"></Relationship><Relationship Id="rId1502" Target="mailto:christian.puening@gautzsch.de" Type="http://schemas.openxmlformats.org/officeDocument/2006/relationships/hyperlink" TargetMode="External"></Relationship><Relationship Id="rId1503" Target="javascript:;" Type="http://schemas.openxmlformats.org/officeDocument/2006/relationships/hyperlink" TargetMode="External"></Relationship><Relationship Id="rId1504" Target="http://www.alfatechniek.com" Type="http://schemas.openxmlformats.org/officeDocument/2006/relationships/hyperlink" TargetMode="External"></Relationship><Relationship Id="rId1505" Target="mailto:zssaleh@hotmail.com" Type="http://schemas.openxmlformats.org/officeDocument/2006/relationships/hyperlink" TargetMode="External"></Relationship><Relationship Id="rId1506" Target="javascript:;" Type="http://schemas.openxmlformats.org/officeDocument/2006/relationships/hyperlink" TargetMode="External"></Relationship><Relationship Id="rId1507" Target="http://www.anchorequipment.com" Type="http://schemas.openxmlformats.org/officeDocument/2006/relationships/hyperlink" TargetMode="External"></Relationship><Relationship Id="rId1508" Target="http://www.beck-grosskuechen.de" Type="http://schemas.openxmlformats.org/officeDocument/2006/relationships/hyperlink" TargetMode="External"></Relationship><Relationship Id="rId1509" Target="javascript:;" Type="http://schemas.openxmlformats.org/officeDocument/2006/relationships/hyperlink" TargetMode="External"></Relationship><Relationship Id="rId1510" Target="mailto:oak@tke.att.ne.jp" Type="http://schemas.openxmlformats.org/officeDocument/2006/relationships/hyperlink" TargetMode="External"></Relationship><Relationship Id="rId1511" Target="http://www.hildebrandt-emballage.dk" Type="http://schemas.openxmlformats.org/officeDocument/2006/relationships/hyperlink" TargetMode="External"></Relationship><Relationship Id="rId1512" Target="http://www.magnorthamerica.com" Type="http://schemas.openxmlformats.org/officeDocument/2006/relationships/hyperlink" TargetMode="External"></Relationship><Relationship Id="rId1513" Target="http://www.futuris.com.au" Type="http://schemas.openxmlformats.org/officeDocument/2006/relationships/hyperlink" TargetMode="External"></Relationship><Relationship Id="rId1514" Target="http://www.per8.com" Type="http://schemas.openxmlformats.org/officeDocument/2006/relationships/hyperlink" TargetMode="External"></Relationship><Relationship Id="rId1515" Target="http://www.mseed.net.tw" Type="http://schemas.openxmlformats.org/officeDocument/2006/relationships/hyperlink" TargetMode="External"></Relationship><Relationship Id="rId1516" Target="javascript:;" Type="http://schemas.openxmlformats.org/officeDocument/2006/relationships/hyperlink" TargetMode="External"></Relationship><Relationship Id="rId1517" Target="mailto:info@overtoom.com" Type="http://schemas.openxmlformats.org/officeDocument/2006/relationships/hyperlink" TargetMode="External"></Relationship><Relationship Id="rId1518" Target="mailto:bs.import@swissonline.ch" Type="http://schemas.openxmlformats.org/officeDocument/2006/relationships/hyperlink" TargetMode="External"></Relationship><Relationship Id="rId1519" Target="javascript:;" Type="http://schemas.openxmlformats.org/officeDocument/2006/relationships/hyperlink" TargetMode="External"></Relationship><Relationship Id="rId1520" Target="javascript:;" Type="http://schemas.openxmlformats.org/officeDocument/2006/relationships/hyperlink" TargetMode="External"></Relationship><Relationship Id="rId1521" Target="javascript:;" Type="http://schemas.openxmlformats.org/officeDocument/2006/relationships/hyperlink" TargetMode="External"></Relationship><Relationship Id="rId1522" Target="http://www.infonegocio.net.pe" Type="http://schemas.openxmlformats.org/officeDocument/2006/relationships/hyperlink" TargetMode="External"></Relationship><Relationship Id="rId1523" Target="mailto:p.fadel@quasarelectronics.it" Type="http://schemas.openxmlformats.org/officeDocument/2006/relationships/hyperlink" TargetMode="External"></Relationship><Relationship Id="rId1524" Target="mailto:bruynzeelboz@bruynzeel.com" Type="http://schemas.openxmlformats.org/officeDocument/2006/relationships/hyperlink" TargetMode="External"></Relationship><Relationship Id="rId1525" Target="http://www.pjtravels.com" Type="http://schemas.openxmlformats.org/officeDocument/2006/relationships/hyperlink" TargetMode="External"></Relationship><Relationship Id="rId1526" Target="http://www.pineconehill.com" Type="http://schemas.openxmlformats.org/officeDocument/2006/relationships/hyperlink" TargetMode="External"></Relationship><Relationship Id="rId1527" Target="http://www.aronkasei.co.jp" Type="http://schemas.openxmlformats.org/officeDocument/2006/relationships/hyperlink" TargetMode="External"></Relationship><Relationship Id="rId1528" Target="javascript:;" Type="http://schemas.openxmlformats.org/officeDocument/2006/relationships/hyperlink" TargetMode="External"></Relationship><Relationship Id="rId1529" Target="http://www.overtoom.nl" Type="http://schemas.openxmlformats.org/officeDocument/2006/relationships/hyperlink" TargetMode="External"></Relationship><Relationship Id="rId1530" Target="javascript:;" Type="http://schemas.openxmlformats.org/officeDocument/2006/relationships/hyperlink" TargetMode="External"></Relationship><Relationship Id="rId1531" Target="mailto:nedimalem@yahoo.com" Type="http://schemas.openxmlformats.org/officeDocument/2006/relationships/hyperlink" TargetMode="External"></Relationship><Relationship Id="rId1532" Target="javascript:;" Type="http://schemas.openxmlformats.org/officeDocument/2006/relationships/hyperlink" TargetMode="External"></Relationship><Relationship Id="rId1533" Target="mailto:info@forshedaverken.se" Type="http://schemas.openxmlformats.org/officeDocument/2006/relationships/hyperlink" TargetMode="External"></Relationship><Relationship Id="rId1534" Target="http://www.comfortinc.us" Type="http://schemas.openxmlformats.org/officeDocument/2006/relationships/hyperlink" TargetMode="External"></Relationship><Relationship Id="rId1535" Target="mailto:evelyn.white@grecoframe.com" Type="http://schemas.openxmlformats.org/officeDocument/2006/relationships/hyperlink" TargetMode="External"></Relationship><Relationship Id="rId1536" Target="mailto:jazzhairgroup@aol.com" Type="http://schemas.openxmlformats.org/officeDocument/2006/relationships/hyperlink" TargetMode="External"></Relationship><Relationship Id="rId1537" Target="javascript:;" Type="http://schemas.openxmlformats.org/officeDocument/2006/relationships/hyperlink" TargetMode="External"></Relationship><Relationship Id="rId1538" Target="mailto:cuisines.schmidt@salm.fr" Type="http://schemas.openxmlformats.org/officeDocument/2006/relationships/hyperlink" TargetMode="External"></Relationship><Relationship Id="rId1539" Target="javascript:;" Type="http://schemas.openxmlformats.org/officeDocument/2006/relationships/hyperlink" TargetMode="External"></Relationship><Relationship Id="rId1540" Target="javascript:;" Type="http://schemas.openxmlformats.org/officeDocument/2006/relationships/hyperlink" TargetMode="External"></Relationship><Relationship Id="rId1541" Target="mailto:tammela@hkltammela.fi" Type="http://schemas.openxmlformats.org/officeDocument/2006/relationships/hyperlink" TargetMode="External"></Relationship><Relationship Id="rId1542" Target="mailto:a-momose@titan.ocn.ne.jp" Type="http://schemas.openxmlformats.org/officeDocument/2006/relationships/hyperlink" TargetMode="External"></Relationship><Relationship Id="rId1543" Target="http://www.netvision.co.il" Type="http://schemas.openxmlformats.org/officeDocument/2006/relationships/hyperlink" TargetMode="External"></Relationship><Relationship Id="rId1544" Target="http://www.europe-import.com" Type="http://schemas.openxmlformats.org/officeDocument/2006/relationships/hyperlink" TargetMode="External"></Relationship><Relationship Id="rId1545" Target="mailto:grl.meubles@wanadoo.fr" Type="http://schemas.openxmlformats.org/officeDocument/2006/relationships/hyperlink" TargetMode="External"></Relationship><Relationship Id="rId1546" Target="mailto:fohfohpl@singnet.com.sg" Type="http://schemas.openxmlformats.org/officeDocument/2006/relationships/hyperlink" TargetMode="External"></Relationship><Relationship Id="rId1547" Target="javascript:;" Type="http://schemas.openxmlformats.org/officeDocument/2006/relationships/hyperlink" TargetMode="External"></Relationship><Relationship Id="rId1548" Target="javascript:;" Type="http://schemas.openxmlformats.org/officeDocument/2006/relationships/hyperlink" TargetMode="External"></Relationship><Relationship Id="rId1549" Target="javascript:;" Type="http://schemas.openxmlformats.org/officeDocument/2006/relationships/hyperlink" TargetMode="External"></Relationship><Relationship Id="rId1550" Target="mailto:market@newwaly.com" Type="http://schemas.openxmlformats.org/officeDocument/2006/relationships/hyperlink" TargetMode="External"></Relationship><Relationship Id="rId1551" Target="javascript:;" Type="http://schemas.openxmlformats.org/officeDocument/2006/relationships/hyperlink" TargetMode="External"></Relationship><Relationship Id="rId1552" Target="javascript:;" Type="http://schemas.openxmlformats.org/officeDocument/2006/relationships/hyperlink" TargetMode="External"></Relationship><Relationship Id="rId1553" Target="javascript:;" Type="http://schemas.openxmlformats.org/officeDocument/2006/relationships/hyperlink" TargetMode="External"></Relationship><Relationship Id="rId1554" Target="javascript:;" Type="http://schemas.openxmlformats.org/officeDocument/2006/relationships/hyperlink" TargetMode="External"></Relationship><Relationship Id="rId1555" Target="javascript:;" Type="http://schemas.openxmlformats.org/officeDocument/2006/relationships/hyperlink" TargetMode="External"></Relationship><Relationship Id="rId1556" Target="javascript:;" Type="http://schemas.openxmlformats.org/officeDocument/2006/relationships/hyperlink" TargetMode="External"></Relationship><Relationship Id="rId1557" Target="javascript:;" Type="http://schemas.openxmlformats.org/officeDocument/2006/relationships/hyperlink" TargetMode="External"></Relationship><Relationship Id="rId1558" Target="http://www.richardson-jp.com" Type="http://schemas.openxmlformats.org/officeDocument/2006/relationships/hyperlink" TargetMode="External"></Relationship><Relationship Id="rId1559" Target="javascript:;" Type="http://schemas.openxmlformats.org/officeDocument/2006/relationships/hyperlink" TargetMode="External"></Relationship><Relationship Id="rId1560" Target="javascript:;" Type="http://schemas.openxmlformats.org/officeDocument/2006/relationships/hyperlink" TargetMode="External"></Relationship><Relationship Id="rId1561" Target="javascript:;" Type="http://schemas.openxmlformats.org/officeDocument/2006/relationships/hyperlink" TargetMode="External"></Relationship><Relationship Id="rId1562" Target="mailto:bpkadmia@netvigator.com" Type="http://schemas.openxmlformats.org/officeDocument/2006/relationships/hyperlink" TargetMode="External"></Relationship><Relationship Id="rId1563" Target="javascript:;" Type="http://schemas.openxmlformats.org/officeDocument/2006/relationships/hyperlink" TargetMode="External"></Relationship><Relationship Id="rId1564" Target="javascript:;" Type="http://schemas.openxmlformats.org/officeDocument/2006/relationships/hyperlink" TargetMode="External"></Relationship><Relationship Id="rId1565" Target="javascript:;" Type="http://schemas.openxmlformats.org/officeDocument/2006/relationships/hyperlink" TargetMode="External"></Relationship><Relationship Id="rId1566" Target="javascript:;" Type="http://schemas.openxmlformats.org/officeDocument/2006/relationships/hyperlink" TargetMode="External"></Relationship><Relationship Id="rId1567" Target="http://www.amway-ca.com" Type="http://schemas.openxmlformats.org/officeDocument/2006/relationships/hyperlink" TargetMode="External"></Relationship><Relationship Id="rId1568" Target="javascript:;" Type="http://schemas.openxmlformats.org/officeDocument/2006/relationships/hyperlink" TargetMode="External"></Relationship><Relationship Id="rId1569" Target="mailto:admin@shoppebaroda.com" Type="http://schemas.openxmlformats.org/officeDocument/2006/relationships/hyperlink" TargetMode="External"></Relationship><Relationship Id="rId1570" Target="http://www.truserv.com" Type="http://schemas.openxmlformats.org/officeDocument/2006/relationships/hyperlink" TargetMode="External"></Relationship><Relationship Id="rId1571" Target="http://www.busybody.co.uk" Type="http://schemas.openxmlformats.org/officeDocument/2006/relationships/hyperlink" TargetMode="External"></Relationship><Relationship Id="rId1572" Target="javascript:;" Type="http://schemas.openxmlformats.org/officeDocument/2006/relationships/hyperlink" TargetMode="External"></Relationship><Relationship Id="rId1573" Target="mailto:edward234432@yahoo.com.hk" Type="http://schemas.openxmlformats.org/officeDocument/2006/relationships/hyperlink" TargetMode="External"></Relationship><Relationship Id="rId1574" Target="http://www.metro-mgb.com.cn" Type="http://schemas.openxmlformats.org/officeDocument/2006/relationships/hyperlink" TargetMode="External"></Relationship><Relationship Id="rId1575" Target="mailto:limogetoumic.madronet@wanadoo.fr" Type="http://schemas.openxmlformats.org/officeDocument/2006/relationships/hyperlink" TargetMode="External"></Relationship><Relationship Id="rId1576" Target="http://www.maru-kin.co.jp" Type="http://schemas.openxmlformats.org/officeDocument/2006/relationships/hyperlink" TargetMode="External"></Relationship><Relationship Id="rId1577" Target="http://www.k-nishiko.co.jp" Type="http://schemas.openxmlformats.org/officeDocument/2006/relationships/hyperlink" TargetMode="External"></Relationship><Relationship Id="rId1578" Target="javascript:;" Type="http://schemas.openxmlformats.org/officeDocument/2006/relationships/hyperlink" TargetMode="External"></Relationship><Relationship Id="rId1579" Target="mailto:masaexpo@qualitynet.net" Type="http://schemas.openxmlformats.org/officeDocument/2006/relationships/hyperlink" TargetMode="External"></Relationship><Relationship Id="rId1580" Target="mailto:farmhous@rr.iij4u.or.jp" Type="http://schemas.openxmlformats.org/officeDocument/2006/relationships/hyperlink" TargetMode="External"></Relationship><Relationship Id="rId1581" Target="javascript:;" Type="http://schemas.openxmlformats.org/officeDocument/2006/relationships/hyperlink" TargetMode="External"></Relationship><Relationship Id="rId1582" Target="javascript:;" Type="http://schemas.openxmlformats.org/officeDocument/2006/relationships/hyperlink" TargetMode="External"></Relationship><Relationship Id="rId1583" Target="javascript:;" Type="http://schemas.openxmlformats.org/officeDocument/2006/relationships/hyperlink" TargetMode="External"></Relationship><Relationship Id="rId1584" Target="mailto:aiea@sbcglobal.net" Type="http://schemas.openxmlformats.org/officeDocument/2006/relationships/hyperlink" TargetMode="External"></Relationship><Relationship Id="rId1585" Target="mailto:br_acl@amway.com" Type="http://schemas.openxmlformats.org/officeDocument/2006/relationships/hyperlink" TargetMode="External"></Relationship><Relationship Id="rId1586" Target="http://www.blhanly.ie" Type="http://schemas.openxmlformats.org/officeDocument/2006/relationships/hyperlink" TargetMode="External"></Relationship><Relationship Id="rId1587" Target="javascript:;" Type="http://schemas.openxmlformats.org/officeDocument/2006/relationships/hyperlink" TargetMode="External"></Relationship><Relationship Id="rId1588" Target="mailto:toyoimpex@yahoo.co.in" Type="http://schemas.openxmlformats.org/officeDocument/2006/relationships/hyperlink" TargetMode="External"></Relationship><Relationship Id="rId1589" Target="javascript:;" Type="http://schemas.openxmlformats.org/officeDocument/2006/relationships/hyperlink" TargetMode="External"></Relationship><Relationship Id="rId1590" Target="mailto:gmacrae@shaw.ca" Type="http://schemas.openxmlformats.org/officeDocument/2006/relationships/hyperlink" TargetMode="External"></Relationship><Relationship Id="rId1591" Target="mailto:charles@distantshoresimports.com" Type="http://schemas.openxmlformats.org/officeDocument/2006/relationships/hyperlink" TargetMode="External"></Relationship><Relationship Id="rId1592" Target="http://www.technocarne.com" Type="http://schemas.openxmlformats.org/officeDocument/2006/relationships/hyperlink" TargetMode="External"></Relationship><Relationship Id="rId1593" Target="mailto:guido@ipacitaly.it" Type="http://schemas.openxmlformats.org/officeDocument/2006/relationships/hyperlink" TargetMode="External"></Relationship><Relationship Id="rId1594" Target="mailto:fullin@onebb.com" Type="http://schemas.openxmlformats.org/officeDocument/2006/relationships/hyperlink" TargetMode="External"></Relationship><Relationship Id="rId1595" Target="http://www.gustafsblom.se" Type="http://schemas.openxmlformats.org/officeDocument/2006/relationships/hyperlink" TargetMode="External"></Relationship><Relationship Id="rId1596" Target="javascript:;" Type="http://schemas.openxmlformats.org/officeDocument/2006/relationships/hyperlink" TargetMode="External"></Relationship><Relationship Id="rId1597" Target="http://www.sultankaffe.com" Type="http://schemas.openxmlformats.org/officeDocument/2006/relationships/hyperlink" TargetMode="External"></Relationship><Relationship Id="rId1598" Target="http://www.toprent.dk" Type="http://schemas.openxmlformats.org/officeDocument/2006/relationships/hyperlink" TargetMode="External"></Relationship><Relationship Id="rId1599" Target="javascript:;" Type="http://schemas.openxmlformats.org/officeDocument/2006/relationships/hyperlink" TargetMode="External"></Relationship><Relationship Id="rId1600" Target="mailto:alsharkcheese@hot.com" Type="http://schemas.openxmlformats.org/officeDocument/2006/relationships/hyperlink" TargetMode="External"></Relationship><Relationship Id="rId1601" Target="http://www.adspechk.com" Type="http://schemas.openxmlformats.org/officeDocument/2006/relationships/hyperlink" TargetMode="External"></Relationship><Relationship Id="rId1602" Target="javascript:;" Type="http://schemas.openxmlformats.org/officeDocument/2006/relationships/hyperlink" TargetMode="External"></Relationship><Relationship Id="rId1603" Target="http://www.ap.to" Type="http://schemas.openxmlformats.org/officeDocument/2006/relationships/hyperlink" TargetMode="External"></Relationship><Relationship Id="rId1604" Target="mailto:tannermelanie@yahoo.com" Type="http://schemas.openxmlformats.org/officeDocument/2006/relationships/hyperlink" TargetMode="External"></Relationship><Relationship Id="rId1605" Target="mailto:quixsltd@yahoo.co.uk" Type="http://schemas.openxmlformats.org/officeDocument/2006/relationships/hyperlink" TargetMode="External"></Relationship><Relationship Id="rId1606" Target="http://www.planomolding.com" Type="http://schemas.openxmlformats.org/officeDocument/2006/relationships/hyperlink" TargetMode="External"></Relationship><Relationship Id="rId1607" Target="javascript:;" Type="http://schemas.openxmlformats.org/officeDocument/2006/relationships/hyperlink" TargetMode="External"></Relationship><Relationship Id="rId1608" Target="javascript:;" Type="http://schemas.openxmlformats.org/officeDocument/2006/relationships/hyperlink" TargetMode="External"></Relationship><Relationship Id="rId1609" Target="javascript:;" Type="http://schemas.openxmlformats.org/officeDocument/2006/relationships/hyperlink" TargetMode="External"></Relationship><Relationship Id="rId1610" Target="mailto:kook1006@hanmail.net" Type="http://schemas.openxmlformats.org/officeDocument/2006/relationships/hyperlink" TargetMode="External"></Relationship><Relationship Id="rId1611" Target="http://www.belgoconcept.com" Type="http://schemas.openxmlformats.org/officeDocument/2006/relationships/hyperlink" TargetMode="External"></Relationship><Relationship Id="rId1612" Target="mailto:eurotec-import@wanadoo.fr" Type="http://schemas.openxmlformats.org/officeDocument/2006/relationships/hyperlink" TargetMode="External"></Relationship><Relationship Id="rId1613" Target="mailto:kellyintl@ctimail3.com" Type="http://schemas.openxmlformats.org/officeDocument/2006/relationships/hyperlink" TargetMode="External"></Relationship><Relationship Id="rId1614" Target="javascript:;" Type="http://schemas.openxmlformats.org/officeDocument/2006/relationships/hyperlink" TargetMode="External"></Relationship><Relationship Id="rId1615" Target="mailto:a_fujii@kowa.com.hk" Type="http://schemas.openxmlformats.org/officeDocument/2006/relationships/hyperlink" TargetMode="External"></Relationship><Relationship Id="rId1616" Target="javascript:;" Type="http://schemas.openxmlformats.org/officeDocument/2006/relationships/hyperlink" TargetMode="External"></Relationship><Relationship Id="rId1617" Target="http://www.essentech.co.kr" Type="http://schemas.openxmlformats.org/officeDocument/2006/relationships/hyperlink" TargetMode="External"></Relationship><Relationship Id="rId1618" Target="javascript:;" Type="http://schemas.openxmlformats.org/officeDocument/2006/relationships/hyperlink" TargetMode="External"></Relationship><Relationship Id="rId1619" Target="mailto:peter.zschauer@sdr.fi" Type="http://schemas.openxmlformats.org/officeDocument/2006/relationships/hyperlink" TargetMode="External"></Relationship><Relationship Id="rId1620" Target="javascript:;" Type="http://schemas.openxmlformats.org/officeDocument/2006/relationships/hyperlink" TargetMode="External"></Relationship><Relationship Id="rId1621" Target="http://www.opulencetrading.com" Type="http://schemas.openxmlformats.org/officeDocument/2006/relationships/hyperlink" TargetMode="External"></Relationship><Relationship Id="rId1622" Target="javascript:;" Type="http://schemas.openxmlformats.org/officeDocument/2006/relationships/hyperlink" TargetMode="External"></Relationship><Relationship Id="rId1623" Target="mailto:info@grandchef.ca" Type="http://schemas.openxmlformats.org/officeDocument/2006/relationships/hyperlink" TargetMode="External"></Relationship><Relationship Id="rId1624" Target="javascript:;" Type="http://schemas.openxmlformats.org/officeDocument/2006/relationships/hyperlink" TargetMode="External"></Relationship><Relationship Id="rId1625" Target="http://www.anglo-swiss.com.hk" Type="http://schemas.openxmlformats.org/officeDocument/2006/relationships/hyperlink" TargetMode="External"></Relationship><Relationship Id="rId1626" Target="mailto:horie@flower-goods.co" Type="http://schemas.openxmlformats.org/officeDocument/2006/relationships/hyperlink" TargetMode="External"></Relationship><Relationship Id="rId1627" Target="mailto:wp@brigitte-geschenke.de" Type="http://schemas.openxmlformats.org/officeDocument/2006/relationships/hyperlink" TargetMode="External"></Relationship><Relationship Id="rId1628" Target="javascript:;" Type="http://schemas.openxmlformats.org/officeDocument/2006/relationships/hyperlink" TargetMode="External"></Relationship><Relationship Id="rId1629" Target="http://www.atoy.fi" Type="http://schemas.openxmlformats.org/officeDocument/2006/relationships/hyperlink" TargetMode="External"></Relationship><Relationship Id="rId1630" Target="javascript:;" Type="http://schemas.openxmlformats.org/officeDocument/2006/relationships/hyperlink" TargetMode="External"></Relationship><Relationship Id="rId1631" Target="mailto:aquatecpk@yahoo.com" Type="http://schemas.openxmlformats.org/officeDocument/2006/relationships/hyperlink" TargetMode="External"></Relationship><Relationship Id="rId1632" Target="javascript:;" Type="http://schemas.openxmlformats.org/officeDocument/2006/relationships/hyperlink" TargetMode="External"></Relationship><Relationship Id="rId1633" Target="mailto:info@atani.it" Type="http://schemas.openxmlformats.org/officeDocument/2006/relationships/hyperlink" TargetMode="External"></Relationship><Relationship Id="rId1634" Target="javascript:;" Type="http://schemas.openxmlformats.org/officeDocument/2006/relationships/hyperlink" TargetMode="External"></Relationship><Relationship Id="rId1635" Target="http://www.oe-jp.com" Type="http://schemas.openxmlformats.org/officeDocument/2006/relationships/hyperlink" TargetMode="External"></Relationship><Relationship Id="rId1636" Target="mailto:trustee@ms24.hinet.net" Type="http://schemas.openxmlformats.org/officeDocument/2006/relationships/hyperlink" TargetMode="External"></Relationship><Relationship Id="rId1637" Target="javascript:;" Type="http://schemas.openxmlformats.org/officeDocument/2006/relationships/hyperlink" TargetMode="External"></Relationship><Relationship Id="rId1638" Target="javascript:;" Type="http://schemas.openxmlformats.org/officeDocument/2006/relationships/hyperlink" TargetMode="External"></Relationship><Relationship Id="rId1639" Target="http://www.imagemrio.com.br" Type="http://schemas.openxmlformats.org/officeDocument/2006/relationships/hyperlink" TargetMode="External"></Relationship><Relationship Id="rId1640" Target="http://www.scam-sas.it" Type="http://schemas.openxmlformats.org/officeDocument/2006/relationships/hyperlink" TargetMode="External"></Relationship><Relationship Id="rId1641" Target="javascript:;" Type="http://schemas.openxmlformats.org/officeDocument/2006/relationships/hyperlink" TargetMode="External"></Relationship><Relationship Id="rId1642" Target="javascript:;" Type="http://schemas.openxmlformats.org/officeDocument/2006/relationships/hyperlink" TargetMode="External"></Relationship><Relationship Id="rId1643" Target="http://www.saniflo.se" Type="http://schemas.openxmlformats.org/officeDocument/2006/relationships/hyperlink" TargetMode="External"></Relationship><Relationship Id="rId1644" Target="mailto:fujisho@netvigator.com" Type="http://schemas.openxmlformats.org/officeDocument/2006/relationships/hyperlink" TargetMode="External"></Relationship><Relationship Id="rId1645" Target="http://www.parmco.co.nz" Type="http://schemas.openxmlformats.org/officeDocument/2006/relationships/hyperlink" TargetMode="External"></Relationship><Relationship Id="rId1646" Target="http://www.minerva-enterprise.com" Type="http://schemas.openxmlformats.org/officeDocument/2006/relationships/hyperlink" TargetMode="External"></Relationship><Relationship Id="rId1647" Target="javascript:;" Type="http://schemas.openxmlformats.org/officeDocument/2006/relationships/hyperlink" TargetMode="External"></Relationship><Relationship Id="rId1648" Target="mailto:fujimi-tk@mx4.et.tiki.ne.jp" Type="http://schemas.openxmlformats.org/officeDocument/2006/relationships/hyperlink" TargetMode="External"></Relationship><Relationship Id="rId1649" Target="javascript:;" Type="http://schemas.openxmlformats.org/officeDocument/2006/relationships/hyperlink" TargetMode="External"></Relationship><Relationship Id="rId1650" Target="http://www.mail.wbs.ne.jp" Type="http://schemas.openxmlformats.org/officeDocument/2006/relationships/hyperlink" TargetMode="External"></Relationship><Relationship Id="rId1651" Target="javascript:;" Type="http://schemas.openxmlformats.org/officeDocument/2006/relationships/hyperlink" TargetMode="External"></Relationship><Relationship Id="rId1652" Target="javascript:;" Type="http://schemas.openxmlformats.org/officeDocument/2006/relationships/hyperlink" TargetMode="External"></Relationship><Relationship Id="rId1653" Target="mailto:aqhandi@bigpond.net.au" Type="http://schemas.openxmlformats.org/officeDocument/2006/relationships/hyperlink" TargetMode="External"></Relationship><Relationship Id="rId1654" Target="javascript:;" Type="http://schemas.openxmlformats.org/officeDocument/2006/relationships/hyperlink" TargetMode="External"></Relationship><Relationship Id="rId1655" Target="http://www.andinanet.net" Type="http://schemas.openxmlformats.org/officeDocument/2006/relationships/hyperlink" TargetMode="External"></Relationship><Relationship Id="rId1656" Target="http://www.inoksan.com.tr" Type="http://schemas.openxmlformats.org/officeDocument/2006/relationships/hyperlink" TargetMode="External"></Relationship><Relationship Id="rId1657" Target="javascript:;" Type="http://schemas.openxmlformats.org/officeDocument/2006/relationships/hyperlink" TargetMode="External"></Relationship><Relationship Id="rId1658" Target="javascript:;" Type="http://schemas.openxmlformats.org/officeDocument/2006/relationships/hyperlink" TargetMode="External"></Relationship><Relationship Id="rId1659" Target="javascript:;" Type="http://schemas.openxmlformats.org/officeDocument/2006/relationships/hyperlink" TargetMode="External"></Relationship><Relationship Id="rId1660" Target="http://www.aksinnredning.no" Type="http://schemas.openxmlformats.org/officeDocument/2006/relationships/hyperlink" TargetMode="External"></Relationship><Relationship Id="rId1661" Target="mailto:hkc@hk.linkage.net" Type="http://schemas.openxmlformats.org/officeDocument/2006/relationships/hyperlink" TargetMode="External"></Relationship><Relationship Id="rId1662" Target="javascript:;" Type="http://schemas.openxmlformats.org/officeDocument/2006/relationships/hyperlink" TargetMode="External"></Relationship><Relationship Id="rId1663" Target="http://www.allpack.ru" Type="http://schemas.openxmlformats.org/officeDocument/2006/relationships/hyperlink" TargetMode="External"></Relationship><Relationship Id="rId1664" Target="javascript:;" Type="http://schemas.openxmlformats.org/officeDocument/2006/relationships/hyperlink" TargetMode="External"></Relationship><Relationship Id="rId1665" Target="javascript:;" Type="http://schemas.openxmlformats.org/officeDocument/2006/relationships/hyperlink" TargetMode="External"></Relationship><Relationship Id="rId1666" Target="javascript:;" Type="http://schemas.openxmlformats.org/officeDocument/2006/relationships/hyperlink" TargetMode="External"></Relationship><Relationship Id="rId1667" Target="mailto:leonco@ms19.hinet.net" Type="http://schemas.openxmlformats.org/officeDocument/2006/relationships/hyperlink" TargetMode="External"></Relationship><Relationship Id="rId1668" Target="javascript:;" Type="http://schemas.openxmlformats.org/officeDocument/2006/relationships/hyperlink" TargetMode="External"></Relationship><Relationship Id="rId1669" Target="http://www.fujimi-sangyo.jp" Type="http://schemas.openxmlformats.org/officeDocument/2006/relationships/hyperlink" TargetMode="External"></Relationship><Relationship Id="rId1670" Target="http://www.zangbogo.com" Type="http://schemas.openxmlformats.org/officeDocument/2006/relationships/hyperlink" TargetMode="External"></Relationship><Relationship Id="rId1671" Target="javascript:;" Type="http://schemas.openxmlformats.org/officeDocument/2006/relationships/hyperlink" TargetMode="External"></Relationship><Relationship Id="rId1672" Target="mailto:mugea@balship.com.tr" Type="http://schemas.openxmlformats.org/officeDocument/2006/relationships/hyperlink" TargetMode="External"></Relationship><Relationship Id="rId1673" Target="javascript:;" Type="http://schemas.openxmlformats.org/officeDocument/2006/relationships/hyperlink" TargetMode="External"></Relationship><Relationship Id="rId1674" Target="mailto:twothhousandcn@hotmail.com" Type="http://schemas.openxmlformats.org/officeDocument/2006/relationships/hyperlink" TargetMode="External"></Relationship><Relationship Id="rId1675" Target="mailto:elke.wendel@kaiserkraft.com" Type="http://schemas.openxmlformats.org/officeDocument/2006/relationships/hyperlink" TargetMode="External"></Relationship><Relationship Id="rId1676" Target="javascript:;" Type="http://schemas.openxmlformats.org/officeDocument/2006/relationships/hyperlink" TargetMode="External"></Relationship><Relationship Id="rId1677" Target="mailto:emarisad@yahoo.com" Type="http://schemas.openxmlformats.org/officeDocument/2006/relationships/hyperlink" TargetMode="External"></Relationship><Relationship Id="rId1678" Target="javascript:;" Type="http://schemas.openxmlformats.org/officeDocument/2006/relationships/hyperlink" TargetMode="External"></Relationship><Relationship Id="rId1679" Target="javascript:;" Type="http://schemas.openxmlformats.org/officeDocument/2006/relationships/hyperlink" TargetMode="External"></Relationship><Relationship Id="rId1680" Target="javascript:;" Type="http://schemas.openxmlformats.org/officeDocument/2006/relationships/hyperlink" TargetMode="External"></Relationship><Relationship Id="rId1681" Target="http://www.cso.at" Type="http://schemas.openxmlformats.org/officeDocument/2006/relationships/hyperlink" TargetMode="External"></Relationship><Relationship Id="rId1682" Target="mailto:alaanada@hotmail.com" Type="http://schemas.openxmlformats.org/officeDocument/2006/relationships/hyperlink" TargetMode="External"></Relationship><Relationship Id="rId1683" Target="mailto:info@asiaworld-expo.com" Type="http://schemas.openxmlformats.org/officeDocument/2006/relationships/hyperlink" TargetMode="External"></Relationship><Relationship Id="rId1684" Target="mailto:mel@sanco.co.nz" Type="http://schemas.openxmlformats.org/officeDocument/2006/relationships/hyperlink" TargetMode="External"></Relationship><Relationship Id="rId1685" Target="http://www.parthlink.net" Type="http://schemas.openxmlformats.org/officeDocument/2006/relationships/hyperlink" TargetMode="External"></Relationship><Relationship Id="rId1686" Target="javascript:;" Type="http://schemas.openxmlformats.org/officeDocument/2006/relationships/hyperlink" TargetMode="External"></Relationship><Relationship Id="rId1687" Target="mailto:infovgnl@nl.piping.georgfischer.com" Type="http://schemas.openxmlformats.org/officeDocument/2006/relationships/hyperlink" TargetMode="External"></Relationship><Relationship Id="rId1688" Target="mailto:bginternational@21cn.com" Type="http://schemas.openxmlformats.org/officeDocument/2006/relationships/hyperlink" TargetMode="External"></Relationship><Relationship Id="rId1689" Target="http://www.dorma.com" Type="http://schemas.openxmlformats.org/officeDocument/2006/relationships/hyperlink" TargetMode="External"></Relationship><Relationship Id="rId1690" Target="mailto:cn_wwh@hotmail.com" Type="http://schemas.openxmlformats.org/officeDocument/2006/relationships/hyperlink" TargetMode="External"></Relationship><Relationship Id="rId1691" Target="javascript:;" Type="http://schemas.openxmlformats.org/officeDocument/2006/relationships/hyperlink" TargetMode="External"></Relationship><Relationship Id="rId1692" Target="http://www.berjaya-steel.com.my" Type="http://schemas.openxmlformats.org/officeDocument/2006/relationships/hyperlink" TargetMode="External"></Relationship><Relationship Id="rId1693" Target="mailto:dviejo@potscompany.com" Type="http://schemas.openxmlformats.org/officeDocument/2006/relationships/hyperlink" TargetMode="External"></Relationship><Relationship Id="rId1694" Target="javascript:;" Type="http://schemas.openxmlformats.org/officeDocument/2006/relationships/hyperlink" TargetMode="External"></Relationship><Relationship Id="rId1695" Target="javascript:;" Type="http://schemas.openxmlformats.org/officeDocument/2006/relationships/hyperlink" TargetMode="External"></Relationship><Relationship Id="rId1696" Target="http://www.russellwill.com" Type="http://schemas.openxmlformats.org/officeDocument/2006/relationships/hyperlink" TargetMode="External"></Relationship><Relationship Id="rId1697" Target="mailto:selvacreation@wanadoo.fr" Type="http://schemas.openxmlformats.org/officeDocument/2006/relationships/hyperlink" TargetMode="External"></Relationship><Relationship Id="rId1698" Target="http://www.suprememetal.com" Type="http://schemas.openxmlformats.org/officeDocument/2006/relationships/hyperlink" TargetMode="External"></Relationship><Relationship Id="rId1699" Target="javascript:;" Type="http://schemas.openxmlformats.org/officeDocument/2006/relationships/hyperlink" TargetMode="External"></Relationship><Relationship Id="rId1700" Target="http://www.wind.ne.jp" Type="http://schemas.openxmlformats.org/officeDocument/2006/relationships/hyperlink" TargetMode="External"></Relationship><Relationship Id="rId1701" Target="javascript:;" Type="http://schemas.openxmlformats.org/officeDocument/2006/relationships/hyperlink" TargetMode="External"></Relationship><Relationship Id="rId1702" Target="javascript:;" Type="http://schemas.openxmlformats.org/officeDocument/2006/relationships/hyperlink" TargetMode="External"></Relationship><Relationship Id="rId1703" Target="http://www.richell.co.jp" Type="http://schemas.openxmlformats.org/officeDocument/2006/relationships/hyperlink" TargetMode="External"></Relationship><Relationship Id="rId1704" Target="mailto:money@eureka.lk" Type="http://schemas.openxmlformats.org/officeDocument/2006/relationships/hyperlink" TargetMode="External"></Relationship><Relationship Id="rId1705" Target="http://www.abbottcollection.com" Type="http://schemas.openxmlformats.org/officeDocument/2006/relationships/hyperlink" TargetMode="External"></Relationship><Relationship Id="rId1706" Target="javascript:;" Type="http://schemas.openxmlformats.org/officeDocument/2006/relationships/hyperlink" TargetMode="External"></Relationship><Relationship Id="rId1707" Target="http://www.fwb.co.uk" Type="http://schemas.openxmlformats.org/officeDocument/2006/relationships/hyperlink" TargetMode="External"></Relationship><Relationship Id="rId1708" Target="javascript:;" Type="http://schemas.openxmlformats.org/officeDocument/2006/relationships/hyperlink" TargetMode="External"></Relationship><Relationship Id="rId1709" Target="mailto:info@prdcorp.com" Type="http://schemas.openxmlformats.org/officeDocument/2006/relationships/hyperlink" TargetMode="External"></Relationship><Relationship Id="rId1710" Target="mailto:allen_sheirman@yahoo.com" Type="http://schemas.openxmlformats.org/officeDocument/2006/relationships/hyperlink" TargetMode="External"></Relationship><Relationship Id="rId1711" Target="http://www.oskarinhelat.fi" Type="http://schemas.openxmlformats.org/officeDocument/2006/relationships/hyperlink" TargetMode="External"></Relationship><Relationship Id="rId1712" Target="mailto:info@cookking.com" Type="http://schemas.openxmlformats.org/officeDocument/2006/relationships/hyperlink" TargetMode="External"></Relationship><Relationship Id="rId1713" Target="javascript:;" Type="http://schemas.openxmlformats.org/officeDocument/2006/relationships/hyperlink" TargetMode="External"></Relationship><Relationship Id="rId1714" Target="javascript:;" Type="http://schemas.openxmlformats.org/officeDocument/2006/relationships/hyperlink" TargetMode="External"></Relationship><Relationship Id="rId1715" Target="http://www.jubatraders.com" Type="http://schemas.openxmlformats.org/officeDocument/2006/relationships/hyperlink" TargetMode="External"></Relationship><Relationship Id="rId1716" Target="javascript:;" Type="http://schemas.openxmlformats.org/officeDocument/2006/relationships/hyperlink" TargetMode="External"></Relationship><Relationship Id="rId1717" Target="javascript:;" Type="http://schemas.openxmlformats.org/officeDocument/2006/relationships/hyperlink" TargetMode="External"></Relationship><Relationship Id="rId1718" Target="http://www.luck-at.com" Type="http://schemas.openxmlformats.org/officeDocument/2006/relationships/hyperlink" TargetMode="External"></Relationship><Relationship Id="rId1719" Target="javascript:;" Type="http://schemas.openxmlformats.org/officeDocument/2006/relationships/hyperlink" TargetMode="External"></Relationship><Relationship Id="rId1720" Target="http://www.baekomuenchen.de" Type="http://schemas.openxmlformats.org/officeDocument/2006/relationships/hyperlink" TargetMode="External"></Relationship><Relationship Id="rId1721" Target="http://www.benmart.corp.com.hk" Type="http://schemas.openxmlformats.org/officeDocument/2006/relationships/hyperlink" TargetMode="External"></Relationship><Relationship Id="rId1722" Target="mailto:opt88888@netvigator.com" Type="http://schemas.openxmlformats.org/officeDocument/2006/relationships/hyperlink" TargetMode="External"></Relationship><Relationship Id="rId1723" Target="javascript:;" Type="http://schemas.openxmlformats.org/officeDocument/2006/relationships/hyperlink" TargetMode="External"></Relationship><Relationship Id="rId1724" Target="http://www.greenware-international.com.tw" Type="http://schemas.openxmlformats.org/officeDocument/2006/relationships/hyperlink" TargetMode="External"></Relationship><Relationship Id="rId1725" Target="mailto:juergen.werbitzky@mueller.de" Type="http://schemas.openxmlformats.org/officeDocument/2006/relationships/hyperlink" TargetMode="External"></Relationship><Relationship Id="rId1726" Target="http://www.bruynzeelkeuken.nl" Type="http://schemas.openxmlformats.org/officeDocument/2006/relationships/hyperlink" TargetMode="External"></Relationship><Relationship Id="rId1727" Target="javascript:;" Type="http://schemas.openxmlformats.org/officeDocument/2006/relationships/hyperlink" TargetMode="External"></Relationship><Relationship Id="rId1728" Target="mailto:ejmt@fells.co.uk" Type="http://schemas.openxmlformats.org/officeDocument/2006/relationships/hyperlink" TargetMode="External"></Relationship><Relationship Id="rId1729" Target="http://www.fade.sm" Type="http://schemas.openxmlformats.org/officeDocument/2006/relationships/hyperlink" TargetMode="External"></Relationship><Relationship Id="rId1730" Target="http://www.rheita.com" Type="http://schemas.openxmlformats.org/officeDocument/2006/relationships/hyperlink" TargetMode="External"></Relationship><Relationship Id="rId1731" Target="javascript:;" Type="http://schemas.openxmlformats.org/officeDocument/2006/relationships/hyperlink" TargetMode="External"></Relationship><Relationship Id="rId1732" Target="mailto:janewang@sprint.ca" Type="http://schemas.openxmlformats.org/officeDocument/2006/relationships/hyperlink" TargetMode="External"></Relationship><Relationship Id="rId1733" Target="http://www.hunzagroup.com" Type="http://schemas.openxmlformats.org/officeDocument/2006/relationships/hyperlink" TargetMode="External"></Relationship><Relationship Id="rId1734" Target="javascript:;" Type="http://schemas.openxmlformats.org/officeDocument/2006/relationships/hyperlink" TargetMode="External"></Relationship><Relationship Id="rId1735" Target="javascript:;" Type="http://schemas.openxmlformats.org/officeDocument/2006/relationships/hyperlink" TargetMode="External"></Relationship><Relationship Id="rId1736" Target="mailto:dih@cbn.net.id" Type="http://schemas.openxmlformats.org/officeDocument/2006/relationships/hyperlink" TargetMode="External"></Relationship><Relationship Id="rId1737" Target="mailto:dhsalhion@aol.com" Type="http://schemas.openxmlformats.org/officeDocument/2006/relationships/hyperlink" TargetMode="External"></Relationship><Relationship Id="rId1738" Target="mailto:cappobros@senet.com.au" Type="http://schemas.openxmlformats.org/officeDocument/2006/relationships/hyperlink" TargetMode="External"></Relationship><Relationship Id="rId1739" Target="javascript:;" Type="http://schemas.openxmlformats.org/officeDocument/2006/relationships/hyperlink" TargetMode="External"></Relationship><Relationship Id="rId1740" Target="mailto:kita-co@mqc.biglobe.ne.jp" Type="http://schemas.openxmlformats.org/officeDocument/2006/relationships/hyperlink" TargetMode="External"></Relationship><Relationship Id="rId1741" Target="javascript:;" Type="http://schemas.openxmlformats.org/officeDocument/2006/relationships/hyperlink" TargetMode="External"></Relationship><Relationship Id="rId1742" Target="javascript:;" Type="http://schemas.openxmlformats.org/officeDocument/2006/relationships/hyperlink" TargetMode="External"></Relationship><Relationship Id="rId1743" Target="javascript:;" Type="http://schemas.openxmlformats.org/officeDocument/2006/relationships/hyperlink" TargetMode="External"></Relationship><Relationship Id="rId1744" Target="mailto:rgl1515@pacbell.net" Type="http://schemas.openxmlformats.org/officeDocument/2006/relationships/hyperlink" TargetMode="External"></Relationship><Relationship Id="rId1745" Target="javascript:;" Type="http://schemas.openxmlformats.org/officeDocument/2006/relationships/hyperlink" TargetMode="External"></Relationship><Relationship Id="rId1746" Target="http://www.bangkoksiam.com" Type="http://schemas.openxmlformats.org/officeDocument/2006/relationships/hyperlink" TargetMode="External"></Relationship><Relationship Id="rId1747" Target="javascript:;" Type="http://schemas.openxmlformats.org/officeDocument/2006/relationships/hyperlink" TargetMode="External"></Relationship><Relationship Id="rId1748" Target="http://www.mail.koc.net" Type="http://schemas.openxmlformats.org/officeDocument/2006/relationships/hyperlink" TargetMode="External"></Relationship><Relationship Id="rId1749" Target="javascript:;" Type="http://schemas.openxmlformats.org/officeDocument/2006/relationships/hyperlink" TargetMode="External"></Relationship><Relationship Id="rId1750" Target="javascript:;" Type="http://schemas.openxmlformats.org/officeDocument/2006/relationships/hyperlink" TargetMode="External"></Relationship><Relationship Id="rId1751" Target="mailto:metlonpune@yahoo.com" Type="http://schemas.openxmlformats.org/officeDocument/2006/relationships/hyperlink" TargetMode="External"></Relationship><Relationship Id="rId1752" Target="http://www.ankas.dk" Type="http://schemas.openxmlformats.org/officeDocument/2006/relationships/hyperlink" TargetMode="External"></Relationship><Relationship Id="rId1753" Target="http://www.kedaung.com" Type="http://schemas.openxmlformats.org/officeDocument/2006/relationships/hyperlink" TargetMode="External"></Relationship><Relationship Id="rId1754" Target="mailto:damsel@damsel.fi" Type="http://schemas.openxmlformats.org/officeDocument/2006/relationships/hyperlink" TargetMode="External"></Relationship><Relationship Id="rId1755" Target="mailto:thomasirvine@aol.com" Type="http://schemas.openxmlformats.org/officeDocument/2006/relationships/hyperlink" TargetMode="External"></Relationship><Relationship Id="rId1756" Target="javascript:;" Type="http://schemas.openxmlformats.org/officeDocument/2006/relationships/hyperlink" TargetMode="External"></Relationship><Relationship Id="rId1757" Target="mailto:skyson85@hotmail.com" Type="http://schemas.openxmlformats.org/officeDocument/2006/relationships/hyperlink" TargetMode="External"></Relationship><Relationship Id="rId1758" Target="http://www.tomtom.no" Type="http://schemas.openxmlformats.org/officeDocument/2006/relationships/hyperlink" TargetMode="External"></Relationship><Relationship Id="rId1759" Target="mailto:information@futuris.com.au" Type="http://schemas.openxmlformats.org/officeDocument/2006/relationships/hyperlink" TargetMode="External"></Relationship><Relationship Id="rId1760" Target="mailto:mkawai@isekyu-jp.com" Type="http://schemas.openxmlformats.org/officeDocument/2006/relationships/hyperlink" TargetMode="External"></Relationship><Relationship Id="rId1761" Target="http://www.medleysupply.com" Type="http://schemas.openxmlformats.org/officeDocument/2006/relationships/hyperlink" TargetMode="External"></Relationship><Relationship Id="rId1762" Target="javascript:;" Type="http://schemas.openxmlformats.org/officeDocument/2006/relationships/hyperlink" TargetMode="External"></Relationship><Relationship Id="rId1763" Target="http://www.pm.net.my" Type="http://schemas.openxmlformats.org/officeDocument/2006/relationships/hyperlink" TargetMode="External"></Relationship><Relationship Id="rId1764" Target="http://www.alfaridhospital.com" Type="http://schemas.openxmlformats.org/officeDocument/2006/relationships/hyperlink" TargetMode="External"></Relationship><Relationship Id="rId1765" Target="mailto:tannermelanie@yahoo.com" Type="http://schemas.openxmlformats.org/officeDocument/2006/relationships/hyperlink" TargetMode="External"></Relationship><Relationship Id="rId1766" Target="mailto:gbgaslighter@yahoo.co.in" Type="http://schemas.openxmlformats.org/officeDocument/2006/relationships/hyperlink" TargetMode="External"></Relationship><Relationship Id="rId1767" Target="mailto:m-hajjou@scs-net.org" Type="http://schemas.openxmlformats.org/officeDocument/2006/relationships/hyperlink" TargetMode="External"></Relationship><Relationship Id="rId1768" Target="javascript:;" Type="http://schemas.openxmlformats.org/officeDocument/2006/relationships/hyperlink" TargetMode="External"></Relationship><Relationship Id="rId1769" Target="http://www.nesma.net.sa" Type="http://schemas.openxmlformats.org/officeDocument/2006/relationships/hyperlink" TargetMode="External"></Relationship><Relationship Id="rId1770" Target="javascript:;" Type="http://schemas.openxmlformats.org/officeDocument/2006/relationships/hyperlink" TargetMode="External"></Relationship><Relationship Id="rId1771" Target="mailto:aronpd@mb.infoweb.ne.jp" Type="http://schemas.openxmlformats.org/officeDocument/2006/relationships/hyperlink" TargetMode="External"></Relationship><Relationship Id="rId1772" Target="mailto:jrahm@cox.net" Type="http://schemas.openxmlformats.org/officeDocument/2006/relationships/hyperlink" TargetMode="External"></Relationship><Relationship Id="rId1773" Target="javascript:;" Type="http://schemas.openxmlformats.org/officeDocument/2006/relationships/hyperlink" TargetMode="External"></Relationship><Relationship Id="rId1774" Target="http://www.paredes.fr" Type="http://schemas.openxmlformats.org/officeDocument/2006/relationships/hyperlink" TargetMode="External"></Relationship><Relationship Id="rId1775" Target="http://www.abudawood.com" Type="http://schemas.openxmlformats.org/officeDocument/2006/relationships/hyperlink" TargetMode="External"></Relationship><Relationship Id="rId1776" Target="javascript:;" Type="http://schemas.openxmlformats.org/officeDocument/2006/relationships/hyperlink" TargetMode="External"></Relationship><Relationship Id="rId1777" Target="mailto:holly.kw@msa.hinet.net" Type="http://schemas.openxmlformats.org/officeDocument/2006/relationships/hyperlink" TargetMode="External"></Relationship><Relationship Id="rId1778" Target="http://www.global-greatway.com" Type="http://schemas.openxmlformats.org/officeDocument/2006/relationships/hyperlink" TargetMode="External"></Relationship><Relationship Id="rId1779" Target="mailto:kerry_tin@yahoo.com" Type="http://schemas.openxmlformats.org/officeDocument/2006/relationships/hyperlink" TargetMode="External"></Relationship><Relationship Id="rId1780" Target="mailto:advanceglory@yahoo.com" Type="http://schemas.openxmlformats.org/officeDocument/2006/relationships/hyperlink" TargetMode="External"></Relationship><Relationship Id="rId1781" Target="http://www.hedi.fi" Type="http://schemas.openxmlformats.org/officeDocument/2006/relationships/hyperlink" TargetMode="External"></Relationship><Relationship Id="rId1782" Target="mailto:info@cwkarlstedt.se" Type="http://schemas.openxmlformats.org/officeDocument/2006/relationships/hyperlink" TargetMode="External"></Relationship><Relationship Id="rId1783" Target="mailto:dtsarg@speedy.com.ar" Type="http://schemas.openxmlformats.org/officeDocument/2006/relationships/hyperlink" TargetMode="External"></Relationship><Relationship Id="rId1784" Target="javascript:;" Type="http://schemas.openxmlformats.org/officeDocument/2006/relationships/hyperlink" TargetMode="External"></Relationship><Relationship Id="rId1785" Target="javascript:;" Type="http://schemas.openxmlformats.org/officeDocument/2006/relationships/hyperlink" TargetMode="External"></Relationship><Relationship Id="rId1786" Target="http://www.pizziaredamenti.it" Type="http://schemas.openxmlformats.org/officeDocument/2006/relationships/hyperlink" TargetMode="External"></Relationship><Relationship Id="rId1787" Target="mailto:malhi8@hotmail.com" Type="http://schemas.openxmlformats.org/officeDocument/2006/relationships/hyperlink" TargetMode="External"></Relationship><Relationship Id="rId1788" Target="javascript:;" Type="http://schemas.openxmlformats.org/officeDocument/2006/relationships/hyperlink" TargetMode="External"></Relationship><Relationship Id="rId1789" Target="javascript:;" Type="http://schemas.openxmlformats.org/officeDocument/2006/relationships/hyperlink" TargetMode="External"></Relationship><Relationship Id="rId1790" Target="mailto:fsjessy2001@yahoo.co.uk" Type="http://schemas.openxmlformats.org/officeDocument/2006/relationships/hyperlink" TargetMode="External"></Relationship><Relationship Id="rId1791" Target="mailto:aflasanitari@ae.net.sa" Type="http://schemas.openxmlformats.org/officeDocument/2006/relationships/hyperlink" TargetMode="External"></Relationship><Relationship Id="rId1792" Target="javascript:;" Type="http://schemas.openxmlformats.org/officeDocument/2006/relationships/hyperlink" TargetMode="External"></Relationship><Relationship Id="rId1793" Target="http://www.dream.com" Type="http://schemas.openxmlformats.org/officeDocument/2006/relationships/hyperlink" TargetMode="External"></Relationship><Relationship Id="rId1794" Target="javascript:;" Type="http://schemas.openxmlformats.org/officeDocument/2006/relationships/hyperlink" TargetMode="External"></Relationship><Relationship Id="rId1795" Target="mailto:lotusgarden.eunice@gmail.com" Type="http://schemas.openxmlformats.org/officeDocument/2006/relationships/hyperlink" TargetMode="External"></Relationship><Relationship Id="rId1796" Target="mailto:akhnaten3@yahoo.com" Type="http://schemas.openxmlformats.org/officeDocument/2006/relationships/hyperlink" TargetMode="External"></Relationship><Relationship Id="rId1797" Target="javascript:;" Type="http://schemas.openxmlformats.org/officeDocument/2006/relationships/hyperlink" TargetMode="External"></Relationship><Relationship Id="rId1798" Target="mailto:ss100@naver.com" Type="http://schemas.openxmlformats.org/officeDocument/2006/relationships/hyperlink" TargetMode="External"></Relationship><Relationship Id="rId1799" Target="http://www.nambeibussan.co.jp" Type="http://schemas.openxmlformats.org/officeDocument/2006/relationships/hyperlink" TargetMode="External"></Relationship><Relationship Id="rId1800" Target="javascript:;" Type="http://schemas.openxmlformats.org/officeDocument/2006/relationships/hyperlink" TargetMode="External"></Relationship><Relationship Id="rId1801" Target="javascript:;" Type="http://schemas.openxmlformats.org/officeDocument/2006/relationships/hyperlink" TargetMode="External"></Relationship><Relationship Id="rId1802" Target="mailto:etorto@taurus.es" Type="http://schemas.openxmlformats.org/officeDocument/2006/relationships/hyperlink" TargetMode="External"></Relationship><Relationship Id="rId1803" Target="javascript:;" Type="http://schemas.openxmlformats.org/officeDocument/2006/relationships/hyperlink" TargetMode="External"></Relationship><Relationship Id="rId1804" Target="javascript:;" Type="http://schemas.openxmlformats.org/officeDocument/2006/relationships/hyperlink" TargetMode="External"></Relationship><Relationship Id="rId1805" Target="javascript:;" Type="http://schemas.openxmlformats.org/officeDocument/2006/relationships/hyperlink" TargetMode="External"></Relationship><Relationship Id="rId1806" Target="javascript:;" Type="http://schemas.openxmlformats.org/officeDocument/2006/relationships/hyperlink" TargetMode="External"></Relationship><Relationship Id="rId1807" Target="mailto:mrhk-2@asiacomb.com.cn" Type="http://schemas.openxmlformats.org/officeDocument/2006/relationships/hyperlink" TargetMode="External"></Relationship><Relationship Id="rId1808" Target="mailto:tkbk222@aol.com" Type="http://schemas.openxmlformats.org/officeDocument/2006/relationships/hyperlink" TargetMode="External"></Relationship><Relationship Id="rId1809" Target="javascript:;" Type="http://schemas.openxmlformats.org/officeDocument/2006/relationships/hyperlink" TargetMode="External"></Relationship><Relationship Id="rId1810" Target="http://www.raydar.com.hk" Type="http://schemas.openxmlformats.org/officeDocument/2006/relationships/hyperlink" TargetMode="External"></Relationship><Relationship Id="rId1811" Target="http://www.grupointeca.com" Type="http://schemas.openxmlformats.org/officeDocument/2006/relationships/hyperlink" TargetMode="External"></Relationship><Relationship Id="rId1812" Target="mailto:boldwood@boldwood.com" Type="http://schemas.openxmlformats.org/officeDocument/2006/relationships/hyperlink" TargetMode="External"></Relationship><Relationship Id="rId1813" Target="javascript:;" Type="http://schemas.openxmlformats.org/officeDocument/2006/relationships/hyperlink" TargetMode="External"></Relationship><Relationship Id="rId1814" Target="mailto:ooztay@yahoo.com" Type="http://schemas.openxmlformats.org/officeDocument/2006/relationships/hyperlink" TargetMode="External"></Relationship><Relationship Id="rId1815" Target="mailto:dora@kirans.com.hk" Type="http://schemas.openxmlformats.org/officeDocument/2006/relationships/hyperlink" TargetMode="External"></Relationship><Relationship Id="rId1816" Target="mailto:jumbo@vsnl.com" Type="http://schemas.openxmlformats.org/officeDocument/2006/relationships/hyperlink" TargetMode="External"></Relationship><Relationship Id="rId1817" Target="javascript:;" Type="http://schemas.openxmlformats.org/officeDocument/2006/relationships/hyperlink" TargetMode="External"></Relationship><Relationship Id="rId1818" Target="http://www.emiplastic.com" Type="http://schemas.openxmlformats.org/officeDocument/2006/relationships/hyperlink" TargetMode="External"></Relationship><Relationship Id="rId1819" Target="mailto:info@deca.be" Type="http://schemas.openxmlformats.org/officeDocument/2006/relationships/hyperlink" TargetMode="External"></Relationship><Relationship Id="rId1820" Target="javascript:;" Type="http://schemas.openxmlformats.org/officeDocument/2006/relationships/hyperlink" TargetMode="External"></Relationship><Relationship Id="rId1821" Target="http://www.vairo.com" Type="http://schemas.openxmlformats.org/officeDocument/2006/relationships/hyperlink" TargetMode="External"></Relationship><Relationship Id="rId1822" Target="javascript:;" Type="http://schemas.openxmlformats.org/officeDocument/2006/relationships/hyperlink" TargetMode="External"></Relationship><Relationship Id="rId1823" Target="mailto:eddie.trinh@larkspur.com.hk" Type="http://schemas.openxmlformats.org/officeDocument/2006/relationships/hyperlink" TargetMode="External"></Relationship><Relationship Id="rId1824" Target="javascript:;" Type="http://schemas.openxmlformats.org/officeDocument/2006/relationships/hyperlink" TargetMode="External"></Relationship><Relationship Id="rId1825" Target="http://www.global-88.com" Type="http://schemas.openxmlformats.org/officeDocument/2006/relationships/hyperlink" TargetMode="External"></Relationship><Relationship Id="rId1826" Target="javascript:;" Type="http://schemas.openxmlformats.org/officeDocument/2006/relationships/hyperlink" TargetMode="External"></Relationship><Relationship Id="rId1827" Target="javascript:;" Type="http://schemas.openxmlformats.org/officeDocument/2006/relationships/hyperlink" TargetMode="External"></Relationship><Relationship Id="rId1828" Target="javascript:;" Type="http://schemas.openxmlformats.org/officeDocument/2006/relationships/hyperlink" TargetMode="External"></Relationship><Relationship Id="rId1829" Target="javascript:;" Type="http://schemas.openxmlformats.org/officeDocument/2006/relationships/hyperlink" TargetMode="External"></Relationship><Relationship Id="rId1830" Target="mailto:nfasouliotis@cytanet.com.cy" Type="http://schemas.openxmlformats.org/officeDocument/2006/relationships/hyperlink" TargetMode="External"></Relationship><Relationship Id="rId1831" Target="http://www.biztime.com.hk" Type="http://schemas.openxmlformats.org/officeDocument/2006/relationships/hyperlink" TargetMode="External"></Relationship><Relationship Id="rId1832" Target="http://www.lajoie.co" Type="http://schemas.openxmlformats.org/officeDocument/2006/relationships/hyperlink" TargetMode="External"></Relationship><Relationship Id="rId1833" Target="mailto:AA105010@cookpower.com" Type="http://schemas.openxmlformats.org/officeDocument/2006/relationships/hyperlink" TargetMode="External"></Relationship><Relationship Id="rId1834" Target="javascript:;" Type="http://schemas.openxmlformats.org/officeDocument/2006/relationships/hyperlink" TargetMode="External"></Relationship><Relationship Id="rId1835" Target="javascript:;" Type="http://schemas.openxmlformats.org/officeDocument/2006/relationships/hyperlink" TargetMode="External"></Relationship><Relationship Id="rId1836" Target="javascript:;" Type="http://schemas.openxmlformats.org/officeDocument/2006/relationships/hyperlink" TargetMode="External"></Relationship><Relationship Id="rId1837" Target="javascript:;" Type="http://schemas.openxmlformats.org/officeDocument/2006/relationships/hyperlink" TargetMode="External"></Relationship><Relationship Id="rId1838" Target="mailto:stafwrldmkt@aol.com" Type="http://schemas.openxmlformats.org/officeDocument/2006/relationships/hyperlink" TargetMode="External"></Relationship><Relationship Id="rId1839" Target="mailto:chawla@zajil.net" Type="http://schemas.openxmlformats.org/officeDocument/2006/relationships/hyperlink" TargetMode="External"></Relationship><Relationship Id="rId1840" Target="javascript:;" Type="http://schemas.openxmlformats.org/officeDocument/2006/relationships/hyperlink" TargetMode="External"></Relationship><Relationship Id="rId1841" Target="javascript:;" Type="http://schemas.openxmlformats.org/officeDocument/2006/relationships/hyperlink" TargetMode="External"></Relationship><Relationship Id="rId1842" Target="mailto:callas@artshoppe.net" Type="http://schemas.openxmlformats.org/officeDocument/2006/relationships/hyperlink" TargetMode="External"></Relationship><Relationship Id="rId1843" Target="mailto:info@scavolini.com" Type="http://schemas.openxmlformats.org/officeDocument/2006/relationships/hyperlink" TargetMode="External"></Relationship><Relationship Id="rId1844" Target="javascript:;" Type="http://schemas.openxmlformats.org/officeDocument/2006/relationships/hyperlink" TargetMode="External"></Relationship><Relationship Id="rId1845" Target="http://www.tiger.nl" Type="http://schemas.openxmlformats.org/officeDocument/2006/relationships/hyperlink" TargetMode="External"></Relationship><Relationship Id="rId1846" Target="mailto:ri@ri-lund.se" Type="http://schemas.openxmlformats.org/officeDocument/2006/relationships/hyperlink" TargetMode="External"></Relationship><Relationship Id="rId1847" Target="http://www.bercato.se" Type="http://schemas.openxmlformats.org/officeDocument/2006/relationships/hyperlink" TargetMode="External"></Relationship><Relationship Id="rId1848" Target="mailto:ceoshkim@sam-e.co" Type="http://schemas.openxmlformats.org/officeDocument/2006/relationships/hyperlink" TargetMode="External"></Relationship><Relationship Id="rId1849" Target="http://www.macyscanbies.com" Type="http://schemas.openxmlformats.org/officeDocument/2006/relationships/hyperlink" TargetMode="External"></Relationship><Relationship Id="rId1850" Target="javascript:;" Type="http://schemas.openxmlformats.org/officeDocument/2006/relationships/hyperlink" TargetMode="External"></Relationship><Relationship Id="rId1851" Target="javascript:;" Type="http://schemas.openxmlformats.org/officeDocument/2006/relationships/hyperlink" TargetMode="External"></Relationship><Relationship Id="rId1852" Target="http://www.fartes.com" Type="http://schemas.openxmlformats.org/officeDocument/2006/relationships/hyperlink" TargetMode="External"></Relationship><Relationship Id="rId1853" Target="mailto:heechang@163169.net" Type="http://schemas.openxmlformats.org/officeDocument/2006/relationships/hyperlink" TargetMode="External"></Relationship><Relationship Id="rId1854" Target="http://www.metrogas.cl" Type="http://schemas.openxmlformats.org/officeDocument/2006/relationships/hyperlink" TargetMode="External"></Relationship><Relationship Id="rId1855" Target="mailto:marks@eureka.lk" Type="http://schemas.openxmlformats.org/officeDocument/2006/relationships/hyperlink" TargetMode="External"></Relationship><Relationship Id="rId1856" Target="mailto:fremartinc@yahoo.com" Type="http://schemas.openxmlformats.org/officeDocument/2006/relationships/hyperlink" TargetMode="External"></Relationship><Relationship Id="rId1857" Target="mailto:ddumas@sefama.fr" Type="http://schemas.openxmlformats.org/officeDocument/2006/relationships/hyperlink" TargetMode="External"></Relationship><Relationship Id="rId1858" Target="mailto:dkana@tee.gr" Type="http://schemas.openxmlformats.org/officeDocument/2006/relationships/hyperlink" TargetMode="External"></Relationship><Relationship Id="rId1859" Target="mailto:eagleston@powerline.com.hk" Type="http://schemas.openxmlformats.org/officeDocument/2006/relationships/hyperlink" TargetMode="External"></Relationship><Relationship Id="rId1860" Target="javascript:;" Type="http://schemas.openxmlformats.org/officeDocument/2006/relationships/hyperlink" TargetMode="External"></Relationship><Relationship Id="rId1861" Target="http://www.atlasglobal.com.hk" Type="http://schemas.openxmlformats.org/officeDocument/2006/relationships/hyperlink" TargetMode="External"></Relationship><Relationship Id="rId1862" Target="mailto:aato@msc.biglobe.ne.jp" Type="http://schemas.openxmlformats.org/officeDocument/2006/relationships/hyperlink" TargetMode="External"></Relationship><Relationship Id="rId1863" Target="javascript:;" Type="http://schemas.openxmlformats.org/officeDocument/2006/relationships/hyperlink" TargetMode="External"></Relationship><Relationship Id="rId1864" Target="javascript:;" Type="http://schemas.openxmlformats.org/officeDocument/2006/relationships/hyperlink" TargetMode="External"></Relationship><Relationship Id="rId1865" Target="http://www.deelint.com" Type="http://schemas.openxmlformats.org/officeDocument/2006/relationships/hyperlink" TargetMode="External"></Relationship><Relationship Id="rId1866" Target="http://www.dalbel.it" Type="http://schemas.openxmlformats.org/officeDocument/2006/relationships/hyperlink" TargetMode="External"></Relationship><Relationship Id="rId1867" Target="javascript:;" Type="http://schemas.openxmlformats.org/officeDocument/2006/relationships/hyperlink" TargetMode="External"></Relationship><Relationship Id="rId1868" Target="javascript:;" Type="http://schemas.openxmlformats.org/officeDocument/2006/relationships/hyperlink" TargetMode="External"></Relationship><Relationship Id="rId1869" Target="mailto:mf_saleh68@hotmail.com" Type="http://schemas.openxmlformats.org/officeDocument/2006/relationships/hyperlink" TargetMode="External"></Relationship><Relationship Id="rId1870" Target="javascript:;" Type="http://schemas.openxmlformats.org/officeDocument/2006/relationships/hyperlink" TargetMode="External"></Relationship><Relationship Id="rId1871" Target="javascript:;" Type="http://schemas.openxmlformats.org/officeDocument/2006/relationships/hyperlink" TargetMode="External"></Relationship><Relationship Id="rId1872" Target="mailto:daghish55@hotmail.com" Type="http://schemas.openxmlformats.org/officeDocument/2006/relationships/hyperlink" TargetMode="External"></Relationship><Relationship Id="rId1873" Target="http://www.ibsbags.com" Type="http://schemas.openxmlformats.org/officeDocument/2006/relationships/hyperlink" TargetMode="External"></Relationship><Relationship Id="rId1874" Target="mailto:info@robertho.com.sg" Type="http://schemas.openxmlformats.org/officeDocument/2006/relationships/hyperlink" TargetMode="External"></Relationship><Relationship Id="rId1875" Target="javascript:;" Type="http://schemas.openxmlformats.org/officeDocument/2006/relationships/hyperlink" TargetMode="External"></Relationship><Relationship Id="rId1876" Target="mailto:aalkhalil@zol.co" Type="http://schemas.openxmlformats.org/officeDocument/2006/relationships/hyperlink" TargetMode="External"></Relationship><Relationship Id="rId1877" Target="javascript:;" Type="http://schemas.openxmlformats.org/officeDocument/2006/relationships/hyperlink" TargetMode="External"></Relationship><Relationship Id="rId1878" Target="javascript:;" Type="http://schemas.openxmlformats.org/officeDocument/2006/relationships/hyperlink" TargetMode="External"></Relationship><Relationship Id="rId1879" Target="javascript:;" Type="http://schemas.openxmlformats.org/officeDocument/2006/relationships/hyperlink" TargetMode="External"></Relationship><Relationship Id="rId1880" Target="javascript:;" Type="http://schemas.openxmlformats.org/officeDocument/2006/relationships/hyperlink" TargetMode="External"></Relationship><Relationship Id="rId1881" Target="http://www.anodica.com" Type="http://schemas.openxmlformats.org/officeDocument/2006/relationships/hyperlink" TargetMode="External"></Relationship><Relationship Id="rId1882" Target="mailto:sales@sdb-industries.nl" Type="http://schemas.openxmlformats.org/officeDocument/2006/relationships/hyperlink" TargetMode="External"></Relationship><Relationship Id="rId1883" Target="mailto:akindotun@yahoo.com" Type="http://schemas.openxmlformats.org/officeDocument/2006/relationships/hyperlink" TargetMode="External"></Relationship><Relationship Id="rId1884" Target="http://www.alba.co.il" Type="http://schemas.openxmlformats.org/officeDocument/2006/relationships/hyperlink" TargetMode="External"></Relationship><Relationship Id="rId1885" Target="mailto:bo_sun@msn.com" Type="http://schemas.openxmlformats.org/officeDocument/2006/relationships/hyperlink" TargetMode="External"></Relationship><Relationship Id="rId1886" Target="mailto:jdidier@metrogas.cl" Type="http://schemas.openxmlformats.org/officeDocument/2006/relationships/hyperlink" TargetMode="External"></Relationship><Relationship Id="rId1887" Target="mailto:cmathews@alltrista.com" Type="http://schemas.openxmlformats.org/officeDocument/2006/relationships/hyperlink" TargetMode="External"></Relationship><Relationship Id="rId1888" Target="javascript:;" Type="http://schemas.openxmlformats.org/officeDocument/2006/relationships/hyperlink" TargetMode="External"></Relationship><Relationship Id="rId1889" Target="javascript:;" Type="http://schemas.openxmlformats.org/officeDocument/2006/relationships/hyperlink" TargetMode="External"></Relationship><Relationship Id="rId1890" Target="javascript:;" Type="http://schemas.openxmlformats.org/officeDocument/2006/relationships/hyperlink" TargetMode="External"></Relationship><Relationship Id="rId1891" Target="mailto:info@cadro.de" Type="http://schemas.openxmlformats.org/officeDocument/2006/relationships/hyperlink" TargetMode="External"></Relationship><Relationship Id="rId1892" Target="javascript:;" Type="http://schemas.openxmlformats.org/officeDocument/2006/relationships/hyperlink" TargetMode="External"></Relationship><Relationship Id="rId1893" Target="javascript:;" Type="http://schemas.openxmlformats.org/officeDocument/2006/relationships/hyperlink" TargetMode="External"></Relationship><Relationship Id="rId1894" Target="http://www.rkkosaka.co.jp" Type="http://schemas.openxmlformats.org/officeDocument/2006/relationships/hyperlink" TargetMode="External"></Relationship><Relationship Id="rId1895" Target="javascript:;" Type="http://schemas.openxmlformats.org/officeDocument/2006/relationships/hyperlink" TargetMode="External"></Relationship><Relationship Id="rId1896" Target="http://www.batelnet.bs" Type="http://schemas.openxmlformats.org/officeDocument/2006/relationships/hyperlink" TargetMode="External"></Relationship><Relationship Id="rId1897" Target="javascript:;" Type="http://schemas.openxmlformats.org/officeDocument/2006/relationships/hyperlink" TargetMode="External"></Relationship><Relationship Id="rId1898" Target="mailto:april@impactproducts.com" Type="http://schemas.openxmlformats.org/officeDocument/2006/relationships/hyperlink" TargetMode="External"></Relationship><Relationship Id="rId1899" Target="javascript:;" Type="http://schemas.openxmlformats.org/officeDocument/2006/relationships/hyperlink" TargetMode="External"></Relationship><Relationship Id="rId1900" Target="mailto:helehli@famousforever.com" Type="http://schemas.openxmlformats.org/officeDocument/2006/relationships/hyperlink" TargetMode="External"></Relationship><Relationship Id="rId1901" Target="javascript:;" Type="http://schemas.openxmlformats.org/officeDocument/2006/relationships/hyperlink" TargetMode="External"></Relationship><Relationship Id="rId1902" Target="javascript:;" Type="http://schemas.openxmlformats.org/officeDocument/2006/relationships/hyperlink" TargetMode="External"></Relationship><Relationship Id="rId1903" Target="mailto:fordsome@netvigator.com" Type="http://schemas.openxmlformats.org/officeDocument/2006/relationships/hyperlink" TargetMode="External"></Relationship><Relationship Id="rId1904" Target="mailto:noabortion@aol.com" Type="http://schemas.openxmlformats.org/officeDocument/2006/relationships/hyperlink" TargetMode="External"></Relationship><Relationship Id="rId1905" Target="mailto:greg@advantageglobal.com" Type="http://schemas.openxmlformats.org/officeDocument/2006/relationships/hyperlink" TargetMode="External"></Relationship><Relationship Id="rId1906" Target="mailto:paul.ck.chan@aticohk.com" Type="http://schemas.openxmlformats.org/officeDocument/2006/relationships/hyperlink" TargetMode="External"></Relationship><Relationship Id="rId1907" Target="javascript:;" Type="http://schemas.openxmlformats.org/officeDocument/2006/relationships/hyperlink" TargetMode="External"></Relationship><Relationship Id="rId1908" Target="http://www.socofren.com" Type="http://schemas.openxmlformats.org/officeDocument/2006/relationships/hyperlink" TargetMode="External"></Relationship><Relationship Id="rId1909" Target="javascript:;" Type="http://schemas.openxmlformats.org/officeDocument/2006/relationships/hyperlink" TargetMode="External"></Relationship><Relationship Id="rId1910" Target="mailto:paulchanhkg@sohu.com" Type="http://schemas.openxmlformats.org/officeDocument/2006/relationships/hyperlink" TargetMode="External"></Relationship><Relationship Id="rId1911" Target="mailto:dzunghd@trithuc.net" Type="http://schemas.openxmlformats.org/officeDocument/2006/relationships/hyperlink" TargetMode="External"></Relationship><Relationship Id="rId1912" Target="javascript:;" Type="http://schemas.openxmlformats.org/officeDocument/2006/relationships/hyperlink" TargetMode="External"></Relationship><Relationship Id="rId1913" Target="mailto:sindby@sindby.dk" Type="http://schemas.openxmlformats.org/officeDocument/2006/relationships/hyperlink" TargetMode="External"></Relationship><Relationship Id="rId1914" Target="javascript:;" Type="http://schemas.openxmlformats.org/officeDocument/2006/relationships/hyperlink" TargetMode="External"></Relationship><Relationship Id="rId1915" Target="mailto:hedi@hedi.fi" Type="http://schemas.openxmlformats.org/officeDocument/2006/relationships/hyperlink" TargetMode="External"></Relationship><Relationship Id="rId1916" Target="http://www.lajoie.co" Type="http://schemas.openxmlformats.org/officeDocument/2006/relationships/hyperlink" TargetMode="External"></Relationship><Relationship Id="rId1917" Target="http://www.robertho.com.sg" Type="http://schemas.openxmlformats.org/officeDocument/2006/relationships/hyperlink" TargetMode="External"></Relationship><Relationship Id="rId1918" Target="http://www.jhchardware.com" Type="http://schemas.openxmlformats.org/officeDocument/2006/relationships/hyperlink" TargetMode="External"></Relationship><Relationship Id="rId1919" Target="javascript:;" Type="http://schemas.openxmlformats.org/officeDocument/2006/relationships/hyperlink" TargetMode="External"></Relationship><Relationship Id="rId1920" Target="http://www.deltechusa.com" Type="http://schemas.openxmlformats.org/officeDocument/2006/relationships/hyperlink" TargetMode="External"></Relationship><Relationship Id="rId1921" Target="javascript:;" Type="http://schemas.openxmlformats.org/officeDocument/2006/relationships/hyperlink" TargetMode="External"></Relationship><Relationship Id="rId1922" Target="javascript:;" Type="http://schemas.openxmlformats.org/officeDocument/2006/relationships/hyperlink" TargetMode="External"></Relationship><Relationship Id="rId1923" Target="mailto:easepoly@netvigator.com" Type="http://schemas.openxmlformats.org/officeDocument/2006/relationships/hyperlink" TargetMode="External"></Relationship><Relationship Id="rId1924" Target="http://www.arab.net.sa" Type="http://schemas.openxmlformats.org/officeDocument/2006/relationships/hyperlink" TargetMode="External"></Relationship><Relationship Id="rId1925" Target="javascript:;" Type="http://schemas.openxmlformats.org/officeDocument/2006/relationships/hyperlink" TargetMode="External"></Relationship><Relationship Id="rId1926" Target="javascript:;" Type="http://schemas.openxmlformats.org/officeDocument/2006/relationships/hyperlink" TargetMode="External"></Relationship><Relationship Id="rId1927" Target="http://www.brownjordan.com" Type="http://schemas.openxmlformats.org/officeDocument/2006/relationships/hyperlink" TargetMode="External"></Relationship><Relationship Id="rId1928" Target="javascript:;" Type="http://schemas.openxmlformats.org/officeDocument/2006/relationships/hyperlink" TargetMode="External"></Relationship><Relationship Id="rId1929" Target="mailto:chishing@changan.net" Type="http://schemas.openxmlformats.org/officeDocument/2006/relationships/hyperlink" TargetMode="External"></Relationship><Relationship Id="rId1930" Target="javascript:;" Type="http://schemas.openxmlformats.org/officeDocument/2006/relationships/hyperlink" TargetMode="External"></Relationship><Relationship Id="rId1931" Target="mailto:izumi@dagashiya.co" Type="http://schemas.openxmlformats.org/officeDocument/2006/relationships/hyperlink" TargetMode="External"></Relationship><Relationship Id="rId1932" Target="javascript:;" Type="http://schemas.openxmlformats.org/officeDocument/2006/relationships/hyperlink" TargetMode="External"></Relationship><Relationship Id="rId1933" Target="javascript:;" Type="http://schemas.openxmlformats.org/officeDocument/2006/relationships/hyperlink" TargetMode="External"></Relationship><Relationship Id="rId1934" Target="javascript:;" Type="http://schemas.openxmlformats.org/officeDocument/2006/relationships/hyperlink" TargetMode="External"></Relationship><Relationship Id="rId1935" Target="javascript:;" Type="http://schemas.openxmlformats.org/officeDocument/2006/relationships/hyperlink" TargetMode="External"></Relationship><Relationship Id="rId1936" Target="http://www.udyogvartha.com" Type="http://schemas.openxmlformats.org/officeDocument/2006/relationships/hyperlink" TargetMode="External"></Relationship><Relationship Id="rId1937" Target="http://www.beshouse.co.kr" Type="http://schemas.openxmlformats.org/officeDocument/2006/relationships/hyperlink" TargetMode="External"></Relationship><Relationship Id="rId1938" Target="javascript:;" Type="http://schemas.openxmlformats.org/officeDocument/2006/relationships/hyperlink" TargetMode="External"></Relationship><Relationship Id="rId1939" Target="javascript:;" Type="http://schemas.openxmlformats.org/officeDocument/2006/relationships/hyperlink" TargetMode="External"></Relationship><Relationship Id="rId1940" Target="javascript:;" Type="http://schemas.openxmlformats.org/officeDocument/2006/relationships/hyperlink" TargetMode="External"></Relationship><Relationship Id="rId1941" Target="javascript:;" Type="http://schemas.openxmlformats.org/officeDocument/2006/relationships/hyperlink" TargetMode="External"></Relationship><Relationship Id="rId1942" Target="mailto:nabyle-souami@hotmail.com" Type="http://schemas.openxmlformats.org/officeDocument/2006/relationships/hyperlink" TargetMode="External"></Relationship><Relationship Id="rId1943" Target="http://www.certex.se" Type="http://schemas.openxmlformats.org/officeDocument/2006/relationships/hyperlink" TargetMode="External"></Relationship><Relationship Id="rId1944" Target="http://www.vsnl.net.in" Type="http://schemas.openxmlformats.org/officeDocument/2006/relationships/hyperlink" TargetMode="External"></Relationship><Relationship Id="rId1945" Target="mailto:elke.wendel@kaiserkraft.com" Type="http://schemas.openxmlformats.org/officeDocument/2006/relationships/hyperlink" TargetMode="External"></Relationship><Relationship Id="rId1946" Target="http://www.americanfoodequipment.com" Type="http://schemas.openxmlformats.org/officeDocument/2006/relationships/hyperlink" TargetMode="External"></Relationship><Relationship Id="rId1947" Target="http://www.corinthianframes.com" Type="http://schemas.openxmlformats.org/officeDocument/2006/relationships/hyperlink" TargetMode="External"></Relationship><Relationship Id="rId1948" Target="javascript:;" Type="http://schemas.openxmlformats.org/officeDocument/2006/relationships/hyperlink" TargetMode="External"></Relationship><Relationship Id="rId1949" Target="javascript:;" Type="http://schemas.openxmlformats.org/officeDocument/2006/relationships/hyperlink" TargetMode="External"></Relationship><Relationship Id="rId1950" Target="javascript:;" Type="http://schemas.openxmlformats.org/officeDocument/2006/relationships/hyperlink" TargetMode="External"></Relationship><Relationship Id="rId1951" Target="javascript:;" Type="http://schemas.openxmlformats.org/officeDocument/2006/relationships/hyperlink" TargetMode="External"></Relationship><Relationship Id="rId1952" Target="mailto:kuntals10@hotmail.com" Type="http://schemas.openxmlformats.org/officeDocument/2006/relationships/hyperlink" TargetMode="External"></Relationship><Relationship Id="rId1953" Target="javascript:;" Type="http://schemas.openxmlformats.org/officeDocument/2006/relationships/hyperlink" TargetMode="External"></Relationship><Relationship Id="rId1954" Target="javascript:;" Type="http://schemas.openxmlformats.org/officeDocument/2006/relationships/hyperlink" TargetMode="External"></Relationship><Relationship Id="rId1955" Target="javascript:;" Type="http://schemas.openxmlformats.org/officeDocument/2006/relationships/hyperlink" TargetMode="External"></Relationship><Relationship Id="rId1956" Target="javascript:;" Type="http://schemas.openxmlformats.org/officeDocument/2006/relationships/hyperlink" TargetMode="External"></Relationship><Relationship Id="rId1957" Target="http://www.techinfo.com.au" Type="http://schemas.openxmlformats.org/officeDocument/2006/relationships/hyperlink" TargetMode="External"></Relationship><Relationship Id="rId1958" Target="javascript:;" Type="http://schemas.openxmlformats.org/officeDocument/2006/relationships/hyperlink" TargetMode="External"></Relationship><Relationship Id="rId1959" Target="javascript:;" Type="http://schemas.openxmlformats.org/officeDocument/2006/relationships/hyperlink" TargetMode="External"></Relationship><Relationship Id="rId1960" Target="javascript:;" Type="http://schemas.openxmlformats.org/officeDocument/2006/relationships/hyperlink" TargetMode="External"></Relationship><Relationship Id="rId1961" Target="mailto:p.jpand.uk@slt.net.lk" Type="http://schemas.openxmlformats.org/officeDocument/2006/relationships/hyperlink" TargetMode="External"></Relationship><Relationship Id="rId1962" Target="mailto:gasuca@cantv.net" Type="http://schemas.openxmlformats.org/officeDocument/2006/relationships/hyperlink" TargetMode="External"></Relationship><Relationship Id="rId1963" Target="mailto:tahirkhan009@hotmail.com" Type="http://schemas.openxmlformats.org/officeDocument/2006/relationships/hyperlink" TargetMode="External"></Relationship><Relationship Id="rId1964" Target="http://www.ms14.hi.net.net" Type="http://schemas.openxmlformats.org/officeDocument/2006/relationships/hyperlink" TargetMode="External"></Relationship><Relationship Id="rId1965" Target="javascript:;" Type="http://schemas.openxmlformats.org/officeDocument/2006/relationships/hyperlink" TargetMode="External"></Relationship><Relationship Id="rId1966" Target="mailto:frank.holter@aks-innredning.no" Type="http://schemas.openxmlformats.org/officeDocument/2006/relationships/hyperlink" TargetMode="External"></Relationship><Relationship Id="rId1967" Target="javascript:;" Type="http://schemas.openxmlformats.org/officeDocument/2006/relationships/hyperlink" TargetMode="External"></Relationship><Relationship Id="rId1968" Target="javascript:;" Type="http://schemas.openxmlformats.org/officeDocument/2006/relationships/hyperlink" TargetMode="External"></Relationship><Relationship Id="rId1969" Target="mailto:hwltwn@hillworldwide.com" Type="http://schemas.openxmlformats.org/officeDocument/2006/relationships/hyperlink" TargetMode="External"></Relationship><Relationship Id="rId1970" Target="http://www.zaz.com.br" Type="http://schemas.openxmlformats.org/officeDocument/2006/relationships/hyperlink" TargetMode="External"></Relationship><Relationship Id="rId1971" Target="javascript:;" Type="http://schemas.openxmlformats.org/officeDocument/2006/relationships/hyperlink" TargetMode="External"></Relationship><Relationship Id="rId1972" Target="javascript:;" Type="http://schemas.openxmlformats.org/officeDocument/2006/relationships/hyperlink" TargetMode="External"></Relationship><Relationship Id="rId1973" Target="http://www.netcabo.pt" Type="http://schemas.openxmlformats.org/officeDocument/2006/relationships/hyperlink" TargetMode="External"></Relationship><Relationship Id="rId1974" Target="javascript:;" Type="http://schemas.openxmlformats.org/officeDocument/2006/relationships/hyperlink" TargetMode="External"></Relationship><Relationship Id="rId1975" Target="javascript:;" Type="http://schemas.openxmlformats.org/officeDocument/2006/relationships/hyperlink" TargetMode="External"></Relationship><Relationship Id="rId1976" Target="mailto:roseangel.xia@metro-mgb.com.cn" Type="http://schemas.openxmlformats.org/officeDocument/2006/relationships/hyperlink" TargetMode="External"></Relationship><Relationship Id="rId1977" Target="http://www.benchmade.com" Type="http://schemas.openxmlformats.org/officeDocument/2006/relationships/hyperlink" TargetMode="External"></Relationship><Relationship Id="rId1978" Target="mailto:agrotrop@ghana.com" Type="http://schemas.openxmlformats.org/officeDocument/2006/relationships/hyperlink" TargetMode="External"></Relationship><Relationship Id="rId1979" Target="http://www.lindrupmartinsen.no" Type="http://schemas.openxmlformats.org/officeDocument/2006/relationships/hyperlink" TargetMode="External"></Relationship><Relationship Id="rId1980" Target="javascript:;" Type="http://schemas.openxmlformats.org/officeDocument/2006/relationships/hyperlink" TargetMode="External"></Relationship><Relationship Id="rId1981" Target="javascript:;" Type="http://schemas.openxmlformats.org/officeDocument/2006/relationships/hyperlink" TargetMode="External"></Relationship><Relationship Id="rId1982" Target="http://www.utinet.com" Type="http://schemas.openxmlformats.org/officeDocument/2006/relationships/hyperlink" TargetMode="External"></Relationship><Relationship Id="rId1983" Target="javascript:;" Type="http://schemas.openxmlformats.org/officeDocument/2006/relationships/hyperlink" TargetMode="External"></Relationship><Relationship Id="rId1984" Target="http://www.mail.cscoms.com" Type="http://schemas.openxmlformats.org/officeDocument/2006/relationships/hyperlink" TargetMode="External"></Relationship><Relationship Id="rId1985" Target="mailto:swhelan@howardsilvers.com.au" Type="http://schemas.openxmlformats.org/officeDocument/2006/relationships/hyperlink" TargetMode="External"></Relationship><Relationship Id="rId1986" Target="javascript:;" Type="http://schemas.openxmlformats.org/officeDocument/2006/relationships/hyperlink" TargetMode="External"></Relationship><Relationship Id="rId1987" Target="http://www.europackaging.co.uk" Type="http://schemas.openxmlformats.org/officeDocument/2006/relationships/hyperlink" TargetMode="External"></Relationship><Relationship Id="rId1988" Target="mailto:bhacker@herlitzpbs.com" Type="http://schemas.openxmlformats.org/officeDocument/2006/relationships/hyperlink" TargetMode="External"></Relationship><Relationship Id="rId1989" Target="javascript:;" Type="http://schemas.openxmlformats.org/officeDocument/2006/relationships/hyperlink" TargetMode="External"></Relationship><Relationship Id="rId1990" Target="http://www.bart.nl" Type="http://schemas.openxmlformats.org/officeDocument/2006/relationships/hyperlink" TargetMode="External"></Relationship><Relationship Id="rId1991" Target="mailto:abagaria@col.com" Type="http://schemas.openxmlformats.org/officeDocument/2006/relationships/hyperlink" TargetMode="External"></Relationship><Relationship Id="rId1992" Target="mailto:itrigo@ivexhk.com" Type="http://schemas.openxmlformats.org/officeDocument/2006/relationships/hyperlink" TargetMode="External"></Relationship><Relationship Id="rId1993" Target="mailto:illycaffe-france@illy.fr" Type="http://schemas.openxmlformats.org/officeDocument/2006/relationships/hyperlink" TargetMode="External"></Relationship><Relationship Id="rId1994" Target="javascript:;" Type="http://schemas.openxmlformats.org/officeDocument/2006/relationships/hyperlink" TargetMode="External"></Relationship><Relationship Id="rId1995" Target="http://www.aktivaplus.com" Type="http://schemas.openxmlformats.org/officeDocument/2006/relationships/hyperlink" TargetMode="External"></Relationship><Relationship Id="rId1996" Target="mailto:shunfai@netvigator.com" Type="http://schemas.openxmlformats.org/officeDocument/2006/relationships/hyperlink" TargetMode="External"></Relationship><Relationship Id="rId1997" Target="javascript:;" Type="http://schemas.openxmlformats.org/officeDocument/2006/relationships/hyperlink" TargetMode="External"></Relationship><Relationship Id="rId1998" Target="javascript:;" Type="http://schemas.openxmlformats.org/officeDocument/2006/relationships/hyperlink" TargetMode="External"></Relationship><Relationship Id="rId1999" Target="mailto:a.chrifi@wanadoo.fr" Type="http://schemas.openxmlformats.org/officeDocument/2006/relationships/hyperlink" TargetMode="External"></Relationship><Relationship Id="rId2000" Target="mailto:mickbrazel@bigpond.com.au" Type="http://schemas.openxmlformats.org/officeDocument/2006/relationships/hyperlink" TargetMode="External"></Relationship><Relationship Id="rId2001" Target="javascript:;" Type="http://schemas.openxmlformats.org/officeDocument/2006/relationships/hyperlink" TargetMode="External"></Relationship><Relationship Id="rId2002" Target="mailto:steve@khck.net" Type="http://schemas.openxmlformats.org/officeDocument/2006/relationships/hyperlink" TargetMode="External"></Relationship><Relationship Id="rId2003" Target="javascript:;" Type="http://schemas.openxmlformats.org/officeDocument/2006/relationships/hyperlink" TargetMode="External"></Relationship><Relationship Id="rId2004" Target="mailto:sales-se@primotex.com" Type="http://schemas.openxmlformats.org/officeDocument/2006/relationships/hyperlink" TargetMode="External"></Relationship><Relationship Id="rId2005" Target="javascript:;" Type="http://schemas.openxmlformats.org/officeDocument/2006/relationships/hyperlink" TargetMode="External"></Relationship><Relationship Id="rId2006" Target="mailto:moritaco@aol.com" Type="http://schemas.openxmlformats.org/officeDocument/2006/relationships/hyperlink" TargetMode="External"></Relationship><Relationship Id="rId2007" Target="mailto:nk1507@netvigator.com" Type="http://schemas.openxmlformats.org/officeDocument/2006/relationships/hyperlink" TargetMode="External"></Relationship><Relationship Id="rId2008" Target="http://www.msc.biglobe.ne.jp" Type="http://schemas.openxmlformats.org/officeDocument/2006/relationships/hyperlink" TargetMode="External"></Relationship><Relationship Id="rId2009" Target="javascript:;" Type="http://schemas.openxmlformats.org/officeDocument/2006/relationships/hyperlink" TargetMode="External"></Relationship><Relationship Id="rId2010" Target="http://www.viancamarketing.com" Type="http://schemas.openxmlformats.org/officeDocument/2006/relationships/hyperlink" TargetMode="External"></Relationship><Relationship Id="rId2011" Target="mailto:hkg00019@infotokyo.ne.jp" Type="http://schemas.openxmlformats.org/officeDocument/2006/relationships/hyperlink" TargetMode="External"></Relationship><Relationship Id="rId2012" Target="mailto:tcatetn@hotmail.com" Type="http://schemas.openxmlformats.org/officeDocument/2006/relationships/hyperlink" TargetMode="External"></Relationship><Relationship Id="rId2013" Target="http://www.regencymarketing.com" Type="http://schemas.openxmlformats.org/officeDocument/2006/relationships/hyperlink" TargetMode="External"></Relationship><Relationship Id="rId2014" Target="javascript:;" Type="http://schemas.openxmlformats.org/officeDocument/2006/relationships/hyperlink" TargetMode="External"></Relationship><Relationship Id="rId2015" Target="http://www.lowincomepropertymanagement.com" Type="http://schemas.openxmlformats.org/officeDocument/2006/relationships/hyperlink" TargetMode="External"></Relationship><Relationship Id="rId2016" Target="javascript:;" Type="http://schemas.openxmlformats.org/officeDocument/2006/relationships/hyperlink" TargetMode="External"></Relationship><Relationship Id="rId2017" Target="javascript:;" Type="http://schemas.openxmlformats.org/officeDocument/2006/relationships/hyperlink" TargetMode="External"></Relationship><Relationship Id="rId2018" Target="http://www.abc.com.sg" Type="http://schemas.openxmlformats.org/officeDocument/2006/relationships/hyperlink" TargetMode="External"></Relationship><Relationship Id="rId2019" Target="mailto:sales@anglo-swiss.com.hk" Type="http://schemas.openxmlformats.org/officeDocument/2006/relationships/hyperlink" TargetMode="External"></Relationship><Relationship Id="rId2020" Target="javascript:;" Type="http://schemas.openxmlformats.org/officeDocument/2006/relationships/hyperlink" TargetMode="External"></Relationship><Relationship Id="rId2021" Target="javascript:;" Type="http://schemas.openxmlformats.org/officeDocument/2006/relationships/hyperlink" TargetMode="External"></Relationship><Relationship Id="rId2022" Target="mailto:sugimoto@rkkosaka.co" Type="http://schemas.openxmlformats.org/officeDocument/2006/relationships/hyperlink" TargetMode="External"></Relationship><Relationship Id="rId2023" Target="http://www.salaamat.com" Type="http://schemas.openxmlformats.org/officeDocument/2006/relationships/hyperlink" TargetMode="External"></Relationship><Relationship Id="rId2024" Target="javascript:;" Type="http://schemas.openxmlformats.org/officeDocument/2006/relationships/hyperlink" TargetMode="External"></Relationship><Relationship Id="rId2025" Target="javascript:;" Type="http://schemas.openxmlformats.org/officeDocument/2006/relationships/hyperlink" TargetMode="External"></Relationship><Relationship Id="rId2026" Target="mailto:info@allmetalproducts.com.au" Type="http://schemas.openxmlformats.org/officeDocument/2006/relationships/hyperlink" TargetMode="External"></Relationship><Relationship Id="rId2027" Target="mailto:web-sales@bbr.com.hk" Type="http://schemas.openxmlformats.org/officeDocument/2006/relationships/hyperlink" TargetMode="External"></Relationship><Relationship Id="rId2028" Target="javascript:;" Type="http://schemas.openxmlformats.org/officeDocument/2006/relationships/hyperlink" TargetMode="External"></Relationship><Relationship Id="rId2029" Target="javascript:;" Type="http://schemas.openxmlformats.org/officeDocument/2006/relationships/hyperlink" TargetMode="External"></Relationship><Relationship Id="rId2030" Target="http://www.aticointernational.com" Type="http://schemas.openxmlformats.org/officeDocument/2006/relationships/hyperlink" TargetMode="External"></Relationship><Relationship Id="rId2031" Target="http://www.shimizu-tableware.co.jp" Type="http://schemas.openxmlformats.org/officeDocument/2006/relationships/hyperlink" TargetMode="External"></Relationship><Relationship Id="rId2032" Target="javascript:;" Type="http://schemas.openxmlformats.org/officeDocument/2006/relationships/hyperlink" TargetMode="External"></Relationship><Relationship Id="rId2033" Target="javascript:;" Type="http://schemas.openxmlformats.org/officeDocument/2006/relationships/hyperlink" TargetMode="External"></Relationship><Relationship Id="rId2034" Target="javascript:;" Type="http://schemas.openxmlformats.org/officeDocument/2006/relationships/hyperlink" TargetMode="External"></Relationship><Relationship Id="rId2035" Target="http://www.pnpflowers.com" Type="http://schemas.openxmlformats.org/officeDocument/2006/relationships/hyperlink" TargetMode="External"></Relationship><Relationship Id="rId2036" Target="javascript:;" Type="http://schemas.openxmlformats.org/officeDocument/2006/relationships/hyperlink" TargetMode="External"></Relationship><Relationship Id="rId2037" Target="mailto:josuh@cbn.net.id" Type="http://schemas.openxmlformats.org/officeDocument/2006/relationships/hyperlink" TargetMode="External"></Relationship><Relationship Id="rId2038" Target="mailto:sunyear@all.at" Type="http://schemas.openxmlformats.org/officeDocument/2006/relationships/hyperlink" TargetMode="External"></Relationship><Relationship Id="rId2039" Target="mailto:import@porticob2b.com" Type="http://schemas.openxmlformats.org/officeDocument/2006/relationships/hyperlink" TargetMode="External"></Relationship><Relationship Id="rId2040" Target="http://www.tg-woodware.com" Type="http://schemas.openxmlformats.org/officeDocument/2006/relationships/hyperlink" TargetMode="External"></Relationship><Relationship Id="rId2041" Target="mailto:supermer.its@msn.com" Type="http://schemas.openxmlformats.org/officeDocument/2006/relationships/hyperlink" TargetMode="External"></Relationship><Relationship Id="rId2042" Target="http://www.equal2.freeserve.co.uk" Type="http://schemas.openxmlformats.org/officeDocument/2006/relationships/hyperlink" TargetMode="External"></Relationship><Relationship Id="rId2043" Target="javascript:;" Type="http://schemas.openxmlformats.org/officeDocument/2006/relationships/hyperlink" TargetMode="External"></Relationship><Relationship Id="rId2044" Target="javascript:;" Type="http://schemas.openxmlformats.org/officeDocument/2006/relationships/hyperlink" TargetMode="External"></Relationship><Relationship Id="rId2045" Target="javascript:;" Type="http://schemas.openxmlformats.org/officeDocument/2006/relationships/hyperlink" TargetMode="External"></Relationship><Relationship Id="rId2046" Target="http://www.amap.co.za" Type="http://schemas.openxmlformats.org/officeDocument/2006/relationships/hyperlink" TargetMode="External"></Relationship><Relationship Id="rId2047" Target="javascript:;" Type="http://schemas.openxmlformats.org/officeDocument/2006/relationships/hyperlink" TargetMode="External"></Relationship><Relationship Id="rId2048" Target="javascript:;" Type="http://schemas.openxmlformats.org/officeDocument/2006/relationships/hyperlink" TargetMode="External"></Relationship><Relationship Id="rId2049" Target="http://www.argents.com" Type="http://schemas.openxmlformats.org/officeDocument/2006/relationships/hyperlink" TargetMode="External"></Relationship><Relationship Id="rId2050" Target="http://www.arcticrefrigeration.net" Type="http://schemas.openxmlformats.org/officeDocument/2006/relationships/hyperlink" TargetMode="External"></Relationship><Relationship Id="rId2051" Target="mailto:gzexportsources@hotmail.com" Type="http://schemas.openxmlformats.org/officeDocument/2006/relationships/hyperlink" TargetMode="External"></Relationship><Relationship Id="rId2052" Target="http://www.cancominternational.com" Type="http://schemas.openxmlformats.org/officeDocument/2006/relationships/hyperlink" TargetMode="External"></Relationship><Relationship Id="rId2053" Target="javascript:;" Type="http://schemas.openxmlformats.org/officeDocument/2006/relationships/hyperlink" TargetMode="External"></Relationship><Relationship Id="rId2054" Target="http://www.kimassi.ol.jp" Type="http://schemas.openxmlformats.org/officeDocument/2006/relationships/hyperlink" TargetMode="External"></Relationship><Relationship Id="rId2055" Target="javascript:;" Type="http://schemas.openxmlformats.org/officeDocument/2006/relationships/hyperlink" TargetMode="External"></Relationship><Relationship Id="rId2056" Target="mailto:samo1307@hotmail.com" Type="http://schemas.openxmlformats.org/officeDocument/2006/relationships/hyperlink" TargetMode="External"></Relationship><Relationship Id="rId2057" Target="mailto:dave.kirpal@ntlworld.com" Type="http://schemas.openxmlformats.org/officeDocument/2006/relationships/hyperlink" TargetMode="External"></Relationship><Relationship Id="rId2058" Target="mailto:kingbears@ms37.hinet.net" Type="http://schemas.openxmlformats.org/officeDocument/2006/relationships/hyperlink" TargetMode="External"></Relationship><Relationship Id="rId2059" Target="javascript:;" Type="http://schemas.openxmlformats.org/officeDocument/2006/relationships/hyperlink" TargetMode="External"></Relationship><Relationship Id="rId2060" Target="javascript:;" Type="http://schemas.openxmlformats.org/officeDocument/2006/relationships/hyperlink" TargetMode="External"></Relationship><Relationship Id="rId2061" Target="javascript:;" Type="http://schemas.openxmlformats.org/officeDocument/2006/relationships/hyperlink" TargetMode="External"></Relationship><Relationship Id="rId2062" Target="javascript:;" Type="http://schemas.openxmlformats.org/officeDocument/2006/relationships/hyperlink" TargetMode="External"></Relationship><Relationship Id="rId2063" Target="http://www.alescon.nl" Type="http://schemas.openxmlformats.org/officeDocument/2006/relationships/hyperlink" TargetMode="External"></Relationship><Relationship Id="rId2064" Target="javascript:;" Type="http://schemas.openxmlformats.org/officeDocument/2006/relationships/hyperlink" TargetMode="External"></Relationship><Relationship Id="rId2065" Target="javascript:;" Type="http://schemas.openxmlformats.org/officeDocument/2006/relationships/hyperlink" TargetMode="External"></Relationship><Relationship Id="rId2066" Target="mailto:samuela_cs@yahoo.com" Type="http://schemas.openxmlformats.org/officeDocument/2006/relationships/hyperlink" TargetMode="External"></Relationship><Relationship Id="rId2067" Target="http://www.dbentoby.com" Type="http://schemas.openxmlformats.org/officeDocument/2006/relationships/hyperlink" TargetMode="External"></Relationship><Relationship Id="rId2068" Target="http://www.odessa-t.co.jp" Type="http://schemas.openxmlformats.org/officeDocument/2006/relationships/hyperlink" TargetMode="External"></Relationship><Relationship Id="rId2069" Target="mailto:kamilbrothers@hotmail.com" Type="http://schemas.openxmlformats.org/officeDocument/2006/relationships/hyperlink" TargetMode="External"></Relationship><Relationship Id="rId2070" Target="javascript:;" Type="http://schemas.openxmlformats.org/officeDocument/2006/relationships/hyperlink" TargetMode="External"></Relationship><Relationship Id="rId2071" Target="javascript:;" Type="http://schemas.openxmlformats.org/officeDocument/2006/relationships/hyperlink" TargetMode="External"></Relationship><Relationship Id="rId2072" Target="mailto:creatarts@yahoo.com" Type="http://schemas.openxmlformats.org/officeDocument/2006/relationships/hyperlink" TargetMode="External"></Relationship><Relationship Id="rId2073" Target="javascript:;" Type="http://schemas.openxmlformats.org/officeDocument/2006/relationships/hyperlink" TargetMode="External"></Relationship><Relationship Id="rId2074" Target="javascript:;" Type="http://schemas.openxmlformats.org/officeDocument/2006/relationships/hyperlink" TargetMode="External"></Relationship><Relationship Id="rId2075" Target="javascript:;" Type="http://schemas.openxmlformats.org/officeDocument/2006/relationships/hyperlink" TargetMode="External"></Relationship><Relationship Id="rId2076" Target="javascript:;" Type="http://schemas.openxmlformats.org/officeDocument/2006/relationships/hyperlink" TargetMode="External"></Relationship><Relationship Id="rId2077" Target="mailto:pat@jackalopesf.com" Type="http://schemas.openxmlformats.org/officeDocument/2006/relationships/hyperlink" TargetMode="External"></Relationship><Relationship Id="rId2078" Target="http://www.regalllc.com" Type="http://schemas.openxmlformats.org/officeDocument/2006/relationships/hyperlink" TargetMode="External"></Relationship><Relationship Id="rId2079" Target="javascript:;" Type="http://schemas.openxmlformats.org/officeDocument/2006/relationships/hyperlink" TargetMode="External"></Relationship><Relationship Id="rId2080" Target="http://www.suessco.de" Type="http://schemas.openxmlformats.org/officeDocument/2006/relationships/hyperlink" TargetMode="External"></Relationship><Relationship Id="rId2081" Target="mailto:elena.parfiyanovich@mystery.ru" Type="http://schemas.openxmlformats.org/officeDocument/2006/relationships/hyperlink" TargetMode="External"></Relationship><Relationship Id="rId2082" Target="http://www.ka2.so-net.ne.jp" Type="http://schemas.openxmlformats.org/officeDocument/2006/relationships/hyperlink" TargetMode="External"></Relationship><Relationship Id="rId2083" Target="javascript:;" Type="http://schemas.openxmlformats.org/officeDocument/2006/relationships/hyperlink" TargetMode="External"></Relationship><Relationship Id="rId2084" Target="http://www.bonaco.com" Type="http://schemas.openxmlformats.org/officeDocument/2006/relationships/hyperlink" TargetMode="External"></Relationship><Relationship Id="rId2085" Target="mailto:ab&amp;d@evvivaonline.com" Type="http://schemas.openxmlformats.org/officeDocument/2006/relationships/hyperlink" TargetMode="External"></Relationship><Relationship Id="rId2086" Target="javascript:;" Type="http://schemas.openxmlformats.org/officeDocument/2006/relationships/hyperlink" TargetMode="External"></Relationship><Relationship Id="rId2087" Target="http://www.k-onishimd.co.jp" Type="http://schemas.openxmlformats.org/officeDocument/2006/relationships/hyperlink" TargetMode="External"></Relationship><Relationship Id="rId2088" Target="javascript:;" Type="http://schemas.openxmlformats.org/officeDocument/2006/relationships/hyperlink" TargetMode="External"></Relationship><Relationship Id="rId2089" Target="mailto:info@pichk.com" Type="http://schemas.openxmlformats.org/officeDocument/2006/relationships/hyperlink" TargetMode="External"></Relationship><Relationship Id="rId2090" Target="mailto:selvel@netvigator.com" Type="http://schemas.openxmlformats.org/officeDocument/2006/relationships/hyperlink" TargetMode="External"></Relationship><Relationship Id="rId2091" Target="http://www.intel.nett.com" Type="http://schemas.openxmlformats.org/officeDocument/2006/relationships/hyperlink" TargetMode="External"></Relationship><Relationship Id="rId2092" Target="mailto:wendyshen@aol.com" Type="http://schemas.openxmlformats.org/officeDocument/2006/relationships/hyperlink" TargetMode="External"></Relationship><Relationship Id="rId2093" Target="mailto:hyun2911@hanilmanpower.com" Type="http://schemas.openxmlformats.org/officeDocument/2006/relationships/hyperlink" TargetMode="External"></Relationship><Relationship Id="rId2094" Target="mailto:info@blozo.nl" Type="http://schemas.openxmlformats.org/officeDocument/2006/relationships/hyperlink" TargetMode="External"></Relationship><Relationship Id="rId2095" Target="mailto:michel@manneh.com.jo" Type="http://schemas.openxmlformats.org/officeDocument/2006/relationships/hyperlink" TargetMode="External"></Relationship><Relationship Id="rId2096" Target="javascript:;" Type="http://schemas.openxmlformats.org/officeDocument/2006/relationships/hyperlink" TargetMode="External"></Relationship><Relationship Id="rId2097" Target="http://www.dj.mbn.or.jp" Type="http://schemas.openxmlformats.org/officeDocument/2006/relationships/hyperlink" TargetMode="External"></Relationship><Relationship Id="rId2098" Target="http://www.singaporean.com.sg" Type="http://schemas.openxmlformats.org/officeDocument/2006/relationships/hyperlink" TargetMode="External"></Relationship><Relationship Id="rId2099" Target="mailto:info@anaoliatile.com" Type="http://schemas.openxmlformats.org/officeDocument/2006/relationships/hyperlink" TargetMode="External"></Relationship><Relationship Id="rId2100" Target="javascript:;" Type="http://schemas.openxmlformats.org/officeDocument/2006/relationships/hyperlink" TargetMode="External"></Relationship><Relationship Id="rId2101" Target="javascript:;" Type="http://schemas.openxmlformats.org/officeDocument/2006/relationships/hyperlink" TargetMode="External"></Relationship><Relationship Id="rId2102" Target="javascript:;" Type="http://schemas.openxmlformats.org/officeDocument/2006/relationships/hyperlink" TargetMode="External"></Relationship><Relationship Id="rId2103" Target="javascript:;" Type="http://schemas.openxmlformats.org/officeDocument/2006/relationships/hyperlink" TargetMode="External"></Relationship><Relationship Id="rId2104" Target="mailto:bpkadmia@netvigator.com" Type="http://schemas.openxmlformats.org/officeDocument/2006/relationships/hyperlink" TargetMode="External"></Relationship><Relationship Id="rId2105" Target="mailto:bestco@pm.net.my" Type="http://schemas.openxmlformats.org/officeDocument/2006/relationships/hyperlink" TargetMode="External"></Relationship><Relationship Id="rId2106" Target="http://www.atop21.co.kr" Type="http://schemas.openxmlformats.org/officeDocument/2006/relationships/hyperlink" TargetMode="External"></Relationship><Relationship Id="rId2107" Target="http://www.conwaystore.com" Type="http://schemas.openxmlformats.org/officeDocument/2006/relationships/hyperlink" TargetMode="External"></Relationship><Relationship Id="rId2108" Target="javascript:;" Type="http://schemas.openxmlformats.org/officeDocument/2006/relationships/hyperlink" TargetMode="External"></Relationship><Relationship Id="rId2109" Target="javascript:;" Type="http://schemas.openxmlformats.org/officeDocument/2006/relationships/hyperlink" TargetMode="External"></Relationship><Relationship Id="rId2110" Target="http://www.artwellhk.com" Type="http://schemas.openxmlformats.org/officeDocument/2006/relationships/hyperlink" TargetMode="External"></Relationship><Relationship Id="rId2111" Target="javascript:;" Type="http://schemas.openxmlformats.org/officeDocument/2006/relationships/hyperlink" TargetMode="External"></Relationship><Relationship Id="rId2112" Target="http://www.saudi.net.sa" Type="http://schemas.openxmlformats.org/officeDocument/2006/relationships/hyperlink" TargetMode="External"></Relationship><Relationship Id="rId2113" Target="mailto:tkoc2001@yahoo.com" Type="http://schemas.openxmlformats.org/officeDocument/2006/relationships/hyperlink" TargetMode="External"></Relationship><Relationship Id="rId2114" Target="mailto:aifabru@brunet.bn" Type="http://schemas.openxmlformats.org/officeDocument/2006/relationships/hyperlink" TargetMode="External"></Relationship><Relationship Id="rId2115" Target="mailto:holdjill@ozemail.com.au" Type="http://schemas.openxmlformats.org/officeDocument/2006/relationships/hyperlink" TargetMode="External"></Relationship><Relationship Id="rId2116" Target="javascript:;" Type="http://schemas.openxmlformats.org/officeDocument/2006/relationships/hyperlink" TargetMode="External"></Relationship><Relationship Id="rId2117" Target="mailto:swinkkk@mail.cscoms.com" Type="http://schemas.openxmlformats.org/officeDocument/2006/relationships/hyperlink" TargetMode="External"></Relationship><Relationship Id="rId2118" Target="http://www.cameo.ca" Type="http://schemas.openxmlformats.org/officeDocument/2006/relationships/hyperlink" TargetMode="External"></Relationship><Relationship Id="rId2119" Target="http://www.stny.rr.com" Type="http://schemas.openxmlformats.org/officeDocument/2006/relationships/hyperlink" TargetMode="External"></Relationship><Relationship Id="rId2120" Target="javascript:;" Type="http://schemas.openxmlformats.org/officeDocument/2006/relationships/hyperlink" TargetMode="External"></Relationship><Relationship Id="rId2121" Target="javascript:;" Type="http://schemas.openxmlformats.org/officeDocument/2006/relationships/hyperlink" TargetMode="External"></Relationship><Relationship Id="rId2122" Target="javascript:;" Type="http://schemas.openxmlformats.org/officeDocument/2006/relationships/hyperlink" TargetMode="External"></Relationship><Relationship Id="rId2123" Target="mailto:uno@uno.com.pl" Type="http://schemas.openxmlformats.org/officeDocument/2006/relationships/hyperlink" TargetMode="External"></Relationship><Relationship Id="rId2124" Target="http://www.abletrade.net" Type="http://schemas.openxmlformats.org/officeDocument/2006/relationships/hyperlink" TargetMode="External"></Relationship><Relationship Id="rId2125" Target="javascript:;" Type="http://schemas.openxmlformats.org/officeDocument/2006/relationships/hyperlink" TargetMode="External"></Relationship><Relationship Id="rId2126" Target="mailto:peter@garth.com.au" Type="http://schemas.openxmlformats.org/officeDocument/2006/relationships/hyperlink" TargetMode="External"></Relationship><Relationship Id="rId2127" Target="javascript:;" Type="http://schemas.openxmlformats.org/officeDocument/2006/relationships/hyperlink" TargetMode="External"></Relationship><Relationship Id="rId2128" Target="http://www.logainm.ie" Type="http://schemas.openxmlformats.org/officeDocument/2006/relationships/hyperlink" TargetMode="External"></Relationship><Relationship Id="rId2129" Target="mailto:cas.carg@petitprix.net" Type="http://schemas.openxmlformats.org/officeDocument/2006/relationships/hyperlink" TargetMode="External"></Relationship><Relationship Id="rId2130" Target="javascript:;" Type="http://schemas.openxmlformats.org/officeDocument/2006/relationships/hyperlink" TargetMode="External"></Relationship><Relationship Id="rId2131" Target="javascript:;" Type="http://schemas.openxmlformats.org/officeDocument/2006/relationships/hyperlink" TargetMode="External"></Relationship><Relationship Id="rId2132" Target="mailto:cklad@vsnl.com" Type="http://schemas.openxmlformats.org/officeDocument/2006/relationships/hyperlink" TargetMode="External"></Relationship><Relationship Id="rId2133" Target="javascript:;" Type="http://schemas.openxmlformats.org/officeDocument/2006/relationships/hyperlink" TargetMode="External"></Relationship><Relationship Id="rId2134" Target="javascript:;" Type="http://schemas.openxmlformats.org/officeDocument/2006/relationships/hyperlink" TargetMode="External"></Relationship><Relationship Id="rId2135" Target="mailto:htaslim@asaba.co.id" Type="http://schemas.openxmlformats.org/officeDocument/2006/relationships/hyperlink" TargetMode="External"></Relationship><Relationship Id="rId2136" Target="http://www.kita.co.jp" Type="http://schemas.openxmlformats.org/officeDocument/2006/relationships/hyperlink" TargetMode="External"></Relationship><Relationship Id="rId2137" Target="javascript:;" Type="http://schemas.openxmlformats.org/officeDocument/2006/relationships/hyperlink" TargetMode="External"></Relationship><Relationship Id="rId2138" Target="http://www.idealhomerange.com" Type="http://schemas.openxmlformats.org/officeDocument/2006/relationships/hyperlink" TargetMode="External"></Relationship><Relationship Id="rId2139" Target="javascript:;" Type="http://schemas.openxmlformats.org/officeDocument/2006/relationships/hyperlink" TargetMode="External"></Relationship><Relationship Id="rId2140" Target="javascript:;" Type="http://schemas.openxmlformats.org/officeDocument/2006/relationships/hyperlink" TargetMode="External"></Relationship><Relationship Id="rId2141" Target="mailto:gregory.dufour@fnapp.fr" Type="http://schemas.openxmlformats.org/officeDocument/2006/relationships/hyperlink" TargetMode="External"></Relationship><Relationship Id="rId2142" Target="mailto:jean.roatta@europe-import.fr" Type="http://schemas.openxmlformats.org/officeDocument/2006/relationships/hyperlink" TargetMode="External"></Relationship><Relationship Id="rId2143" Target="mailto:scanag@scanag.dk" Type="http://schemas.openxmlformats.org/officeDocument/2006/relationships/hyperlink" TargetMode="External"></Relationship><Relationship Id="rId2144" Target="javascript:;" Type="http://schemas.openxmlformats.org/officeDocument/2006/relationships/hyperlink" TargetMode="External"></Relationship><Relationship Id="rId2145" Target="mailto:danielc@leemeng.com.sg" Type="http://schemas.openxmlformats.org/officeDocument/2006/relationships/hyperlink" TargetMode="External"></Relationship><Relationship Id="rId2146" Target="mailto:calranch@yahoo.com" Type="http://schemas.openxmlformats.org/officeDocument/2006/relationships/hyperlink" TargetMode="External"></Relationship><Relationship Id="rId2147" Target="mailto:atoy@atoy.fi" Type="http://schemas.openxmlformats.org/officeDocument/2006/relationships/hyperlink" TargetMode="External"></Relationship><Relationship Id="rId2148" Target="javascript:;" Type="http://schemas.openxmlformats.org/officeDocument/2006/relationships/hyperlink" TargetMode="External"></Relationship><Relationship Id="rId2149" Target="mailto:info@microtechniek.nl" Type="http://schemas.openxmlformats.org/officeDocument/2006/relationships/hyperlink" TargetMode="External"></Relationship><Relationship Id="rId2150" Target="javascript:;" Type="http://schemas.openxmlformats.org/officeDocument/2006/relationships/hyperlink" TargetMode="External"></Relationship><Relationship Id="rId2151" Target="javascript:;" Type="http://schemas.openxmlformats.org/officeDocument/2006/relationships/hyperlink" TargetMode="External"></Relationship><Relationship Id="rId2152" Target="javascript:;" Type="http://schemas.openxmlformats.org/officeDocument/2006/relationships/hyperlink" TargetMode="External"></Relationship><Relationship Id="rId2153" Target="javascript:;" Type="http://schemas.openxmlformats.org/officeDocument/2006/relationships/hyperlink" TargetMode="External"></Relationship><Relationship Id="rId2154" Target="mailto:info@auximeca.be" Type="http://schemas.openxmlformats.org/officeDocument/2006/relationships/hyperlink" TargetMode="External"></Relationship><Relationship Id="rId2155" Target="mailto:ahaipl@hotmail.com" Type="http://schemas.openxmlformats.org/officeDocument/2006/relationships/hyperlink" TargetMode="External"></Relationship><Relationship Id="rId2156" Target="http://www.markstrading.com" Type="http://schemas.openxmlformats.org/officeDocument/2006/relationships/hyperlink" TargetMode="External"></Relationship><Relationship Id="rId2157" Target="mailto:denise@alaskagift.com" Type="http://schemas.openxmlformats.org/officeDocument/2006/relationships/hyperlink" TargetMode="External"></Relationship><Relationship Id="rId2158" Target="javascript:;" Type="http://schemas.openxmlformats.org/officeDocument/2006/relationships/hyperlink" TargetMode="External"></Relationship><Relationship Id="rId2159" Target="mailto:fredrik.lindman@brandpartner.se" Type="http://schemas.openxmlformats.org/officeDocument/2006/relationships/hyperlink" TargetMode="External"></Relationship><Relationship Id="rId2160" Target="javascript:;" Type="http://schemas.openxmlformats.org/officeDocument/2006/relationships/hyperlink" TargetMode="External"></Relationship><Relationship Id="rId2161" Target="javascript:;" Type="http://schemas.openxmlformats.org/officeDocument/2006/relationships/hyperlink" TargetMode="External"></Relationship><Relationship Id="rId2162" Target="javascript:;" Type="http://schemas.openxmlformats.org/officeDocument/2006/relationships/hyperlink" TargetMode="External"></Relationship><Relationship Id="rId2163" Target="javascript:;" Type="http://schemas.openxmlformats.org/officeDocument/2006/relationships/hyperlink" TargetMode="External"></Relationship><Relationship Id="rId2164" Target="http://www.dextelle.com" Type="http://schemas.openxmlformats.org/officeDocument/2006/relationships/hyperlink" TargetMode="External"></Relationship><Relationship Id="rId2165" Target="javascript:;" Type="http://schemas.openxmlformats.org/officeDocument/2006/relationships/hyperlink" TargetMode="External"></Relationship><Relationship Id="rId2166" Target="http://www.abey.com.au" Type="http://schemas.openxmlformats.org/officeDocument/2006/relationships/hyperlink" TargetMode="External"></Relationship><Relationship Id="rId2167" Target="javascript:;" Type="http://schemas.openxmlformats.org/officeDocument/2006/relationships/hyperlink" TargetMode="External"></Relationship><Relationship Id="rId2168" Target="mailto:mek861@hotmail.com" Type="http://schemas.openxmlformats.org/officeDocument/2006/relationships/hyperlink" TargetMode="External"></Relationship><Relationship Id="rId2169" Target="javascript:;" Type="http://schemas.openxmlformats.org/officeDocument/2006/relationships/hyperlink" TargetMode="External"></Relationship><Relationship Id="rId2170" Target="mailto:gourmentworld88@yahoo.com" Type="http://schemas.openxmlformats.org/officeDocument/2006/relationships/hyperlink" TargetMode="External"></Relationship><Relationship Id="rId2171" Target="http://www.parstechnic.com" Type="http://schemas.openxmlformats.org/officeDocument/2006/relationships/hyperlink" TargetMode="External"></Relationship><Relationship Id="rId2172" Target="http://www.chinaexpander.com" Type="http://schemas.openxmlformats.org/officeDocument/2006/relationships/hyperlink" TargetMode="External"></Relationship><Relationship Id="rId2173" Target="mailto:picnictime@earthlink.net" Type="http://schemas.openxmlformats.org/officeDocument/2006/relationships/hyperlink" TargetMode="External"></Relationship><Relationship Id="rId2174" Target="http://www.nitori.co.jp" Type="http://schemas.openxmlformats.org/officeDocument/2006/relationships/hyperlink" TargetMode="External"></Relationship><Relationship Id="rId2175" Target="http://www.imtiazbros.com" Type="http://schemas.openxmlformats.org/officeDocument/2006/relationships/hyperlink" TargetMode="External"></Relationship><Relationship Id="rId2176" Target="javascript:;" Type="http://schemas.openxmlformats.org/officeDocument/2006/relationships/hyperlink" TargetMode="External"></Relationship><Relationship Id="rId2177" Target="javascript:;" Type="http://schemas.openxmlformats.org/officeDocument/2006/relationships/hyperlink" TargetMode="External"></Relationship><Relationship Id="rId2178" Target="mailto:sujanigroup@yahoo.com" Type="http://schemas.openxmlformats.org/officeDocument/2006/relationships/hyperlink" TargetMode="External"></Relationship><Relationship Id="rId2179" Target="mailto:info@mieleitalia.it" Type="http://schemas.openxmlformats.org/officeDocument/2006/relationships/hyperlink" TargetMode="External"></Relationship><Relationship Id="rId2180" Target="http://www.asianchoice.com.hk" Type="http://schemas.openxmlformats.org/officeDocument/2006/relationships/hyperlink" TargetMode="External"></Relationship><Relationship Id="rId2181" Target="mailto:htrading@prodigy.net.mx" Type="http://schemas.openxmlformats.org/officeDocument/2006/relationships/hyperlink" TargetMode="External"></Relationship><Relationship Id="rId2182" Target="mailto:amanjolly@hotmail.com" Type="http://schemas.openxmlformats.org/officeDocument/2006/relationships/hyperlink" TargetMode="External"></Relationship><Relationship Id="rId2183" Target="javascript:;" Type="http://schemas.openxmlformats.org/officeDocument/2006/relationships/hyperlink" TargetMode="External"></Relationship><Relationship Id="rId2184" Target="javascript:;" Type="http://schemas.openxmlformats.org/officeDocument/2006/relationships/hyperlink" TargetMode="External"></Relationship><Relationship Id="rId2185" Target="mailto:embassycorp@ameritech.net" Type="http://schemas.openxmlformats.org/officeDocument/2006/relationships/hyperlink" TargetMode="External"></Relationship><Relationship Id="rId2186" Target="javascript:;" Type="http://schemas.openxmlformats.org/officeDocument/2006/relationships/hyperlink" TargetMode="External"></Relationship><Relationship Id="rId2187" Target="http://www.wanadoopro.ma" Type="http://schemas.openxmlformats.org/officeDocument/2006/relationships/hyperlink" TargetMode="External"></Relationship><Relationship Id="rId2188" Target="javascript:;" Type="http://schemas.openxmlformats.org/officeDocument/2006/relationships/hyperlink" TargetMode="External"></Relationship><Relationship Id="rId2189" Target="javascript:;" Type="http://schemas.openxmlformats.org/officeDocument/2006/relationships/hyperlink" TargetMode="External"></Relationship><Relationship Id="rId2190" Target="javascript:;" Type="http://schemas.openxmlformats.org/officeDocument/2006/relationships/hyperlink" TargetMode="External"></Relationship><Relationship Id="rId2191" Target="javascript:;" Type="http://schemas.openxmlformats.org/officeDocument/2006/relationships/hyperlink" TargetMode="External"></Relationship><Relationship Id="rId2192" Target="javascript:;" Type="http://schemas.openxmlformats.org/officeDocument/2006/relationships/hyperlink" TargetMode="External"></Relationship><Relationship Id="rId2193" Target="mailto:lhngo@boonseng.com" Type="http://schemas.openxmlformats.org/officeDocument/2006/relationships/hyperlink" TargetMode="External"></Relationship><Relationship Id="rId2194" Target="http://www.regolo.it" Type="http://schemas.openxmlformats.org/officeDocument/2006/relationships/hyperlink" TargetMode="External"></Relationship><Relationship Id="rId2195" Target="http://www.globalexchange.org" Type="http://schemas.openxmlformats.org/officeDocument/2006/relationships/hyperlink" TargetMode="External"></Relationship><Relationship Id="rId2196" Target="javascript:;" Type="http://schemas.openxmlformats.org/officeDocument/2006/relationships/hyperlink" TargetMode="External"></Relationship><Relationship Id="rId2197" Target="javascript:;" Type="http://schemas.openxmlformats.org/officeDocument/2006/relationships/hyperlink" TargetMode="External"></Relationship><Relationship Id="rId2198" Target="javascript:;" Type="http://schemas.openxmlformats.org/officeDocument/2006/relationships/hyperlink" TargetMode="External"></Relationship><Relationship Id="rId2199" Target="http://www.163.com" Type="http://schemas.openxmlformats.org/officeDocument/2006/relationships/hyperlink" TargetMode="External"></Relationship><Relationship Id="rId2200" Target="javascript:;" Type="http://schemas.openxmlformats.org/officeDocument/2006/relationships/hyperlink" TargetMode="External"></Relationship><Relationship Id="rId2201" Target="mailto:intertriad@wanadoo.fr" Type="http://schemas.openxmlformats.org/officeDocument/2006/relationships/hyperlink" TargetMode="External"></Relationship><Relationship Id="rId2202" Target="javascript:;" Type="http://schemas.openxmlformats.org/officeDocument/2006/relationships/hyperlink" TargetMode="External"></Relationship><Relationship Id="rId2203" Target="http://www.candlelight.co.uk" Type="http://schemas.openxmlformats.org/officeDocument/2006/relationships/hyperlink" TargetMode="External"></Relationship><Relationship Id="rId2204" Target="javascript:;" Type="http://schemas.openxmlformats.org/officeDocument/2006/relationships/hyperlink" TargetMode="External"></Relationship><Relationship Id="rId2205" Target="http://www.alma-tec.com" Type="http://schemas.openxmlformats.org/officeDocument/2006/relationships/hyperlink" TargetMode="External"></Relationship><Relationship Id="rId2206" Target="javascript:;" Type="http://schemas.openxmlformats.org/officeDocument/2006/relationships/hyperlink" TargetMode="External"></Relationship><Relationship Id="rId2207" Target="mailto:t-p@yahoo.com" Type="http://schemas.openxmlformats.org/officeDocument/2006/relationships/hyperlink" TargetMode="External"></Relationship><Relationship Id="rId2208" Target="mailto:info@k3p.com" Type="http://schemas.openxmlformats.org/officeDocument/2006/relationships/hyperlink" TargetMode="External"></Relationship><Relationship Id="rId2209" Target="mailto:rmichaeltrading@techinfo.com.au" Type="http://schemas.openxmlformats.org/officeDocument/2006/relationships/hyperlink" TargetMode="External"></Relationship><Relationship Id="rId2210" Target="mailto:shinichi_kiuchi@nt.takashimaya.co" Type="http://schemas.openxmlformats.org/officeDocument/2006/relationships/hyperlink" TargetMode="External"></Relationship><Relationship Id="rId2211" Target="http://www.onebb.com" Type="http://schemas.openxmlformats.org/officeDocument/2006/relationships/hyperlink" TargetMode="External"></Relationship><Relationship Id="rId2212" Target="mailto:minervahk@hotmail.com" Type="http://schemas.openxmlformats.org/officeDocument/2006/relationships/hyperlink" TargetMode="External"></Relationship><Relationship Id="rId2213" Target="mailto:loy-amit@argal.co" Type="http://schemas.openxmlformats.org/officeDocument/2006/relationships/hyperlink" TargetMode="External"></Relationship><Relationship Id="rId2214" Target="javascript:;" Type="http://schemas.openxmlformats.org/officeDocument/2006/relationships/hyperlink" TargetMode="External"></Relationship><Relationship Id="rId2215" Target="javascript:;" Type="http://schemas.openxmlformats.org/officeDocument/2006/relationships/hyperlink" TargetMode="External"></Relationship><Relationship Id="rId2216" Target="javascript:;" Type="http://schemas.openxmlformats.org/officeDocument/2006/relationships/hyperlink" TargetMode="External"></Relationship><Relationship Id="rId2217" Target="http://www.nica.de" Type="http://schemas.openxmlformats.org/officeDocument/2006/relationships/hyperlink" TargetMode="External"></Relationship><Relationship Id="rId2218" Target="mailto:dchan56@aol.com" Type="http://schemas.openxmlformats.org/officeDocument/2006/relationships/hyperlink" TargetMode="External"></Relationship><Relationship Id="rId2219" Target="mailto:f.medina@metalostudio.com" Type="http://schemas.openxmlformats.org/officeDocument/2006/relationships/hyperlink" TargetMode="External"></Relationship><Relationship Id="rId2220" Target="javascript:;" Type="http://schemas.openxmlformats.org/officeDocument/2006/relationships/hyperlink" TargetMode="External"></Relationship><Relationship Id="rId2221" Target="javascript:;" Type="http://schemas.openxmlformats.org/officeDocument/2006/relationships/hyperlink" TargetMode="External"></Relationship><Relationship Id="rId2222" Target="javascript:;" Type="http://schemas.openxmlformats.org/officeDocument/2006/relationships/hyperlink" TargetMode="External"></Relationship><Relationship Id="rId2223" Target="javascript:;" Type="http://schemas.openxmlformats.org/officeDocument/2006/relationships/hyperlink" TargetMode="External"></Relationship><Relationship Id="rId2224" Target="mailto:flwco@netvigator.com" Type="http://schemas.openxmlformats.org/officeDocument/2006/relationships/hyperlink" TargetMode="External"></Relationship><Relationship Id="rId2225" Target="javascript:;" Type="http://schemas.openxmlformats.org/officeDocument/2006/relationships/hyperlink" TargetMode="External"></Relationship><Relationship Id="rId2226" Target="javascript:;" Type="http://schemas.openxmlformats.org/officeDocument/2006/relationships/hyperlink" TargetMode="External"></Relationship><Relationship Id="rId2227" Target="javascript:;" Type="http://schemas.openxmlformats.org/officeDocument/2006/relationships/hyperlink" TargetMode="External"></Relationship><Relationship Id="rId2228" Target="javascript:;" Type="http://schemas.openxmlformats.org/officeDocument/2006/relationships/hyperlink" TargetMode="External"></Relationship><Relationship Id="rId2229" Target="http://www.boldwood.com" Type="http://schemas.openxmlformats.org/officeDocument/2006/relationships/hyperlink" TargetMode="External"></Relationship><Relationship Id="rId2230" Target="http://www.california-red.com" Type="http://schemas.openxmlformats.org/officeDocument/2006/relationships/hyperlink" TargetMode="External"></Relationship><Relationship Id="rId2231" Target="mailto:maico@maico.com" Type="http://schemas.openxmlformats.org/officeDocument/2006/relationships/hyperlink" TargetMode="External"></Relationship><Relationship Id="rId2232" Target="http://www.ec-red.com" Type="http://schemas.openxmlformats.org/officeDocument/2006/relationships/hyperlink" TargetMode="External"></Relationship><Relationship Id="rId2233" Target="javascript:;" Type="http://schemas.openxmlformats.org/officeDocument/2006/relationships/hyperlink" TargetMode="External"></Relationship><Relationship Id="rId2234" Target="http://www.all.at" Type="http://schemas.openxmlformats.org/officeDocument/2006/relationships/hyperlink" TargetMode="External"></Relationship><Relationship Id="rId2235" Target="http://www.partnecglobal.com" Type="http://schemas.openxmlformats.org/officeDocument/2006/relationships/hyperlink" TargetMode="External"></Relationship><Relationship Id="rId2236" Target="javascript:;" Type="http://schemas.openxmlformats.org/officeDocument/2006/relationships/hyperlink" TargetMode="External"></Relationship><Relationship Id="rId2237" Target="http://www.netasia.net" Type="http://schemas.openxmlformats.org/officeDocument/2006/relationships/hyperlink" TargetMode="External"></Relationship><Relationship Id="rId2238" Target="javascript:;" Type="http://schemas.openxmlformats.org/officeDocument/2006/relationships/hyperlink" TargetMode="External"></Relationship><Relationship Id="rId2239" Target="mailto:bmastro@kenney.com" Type="http://schemas.openxmlformats.org/officeDocument/2006/relationships/hyperlink" TargetMode="External"></Relationship><Relationship Id="rId2240" Target="mailto:evin@ihlas.net.tr" Type="http://schemas.openxmlformats.org/officeDocument/2006/relationships/hyperlink" TargetMode="External"></Relationship><Relationship Id="rId2241" Target="http://www.corten.com.sg" Type="http://schemas.openxmlformats.org/officeDocument/2006/relationships/hyperlink" TargetMode="External"></Relationship><Relationship Id="rId2242" Target="http://www.rucanor.com" Type="http://schemas.openxmlformats.org/officeDocument/2006/relationships/hyperlink" TargetMode="External"></Relationship><Relationship Id="rId2243" Target="http://www.cadro.de" Type="http://schemas.openxmlformats.org/officeDocument/2006/relationships/hyperlink" TargetMode="External"></Relationship><Relationship Id="rId2244" Target="javascript:;" Type="http://schemas.openxmlformats.org/officeDocument/2006/relationships/hyperlink" TargetMode="External"></Relationship><Relationship Id="rId2245" Target="javascript:;" Type="http://schemas.openxmlformats.org/officeDocument/2006/relationships/hyperlink" TargetMode="External"></Relationship><Relationship Id="rId2246" Target="javascript:;" Type="http://schemas.openxmlformats.org/officeDocument/2006/relationships/hyperlink" TargetMode="External"></Relationship><Relationship Id="rId2247" Target="javascript:;" Type="http://schemas.openxmlformats.org/officeDocument/2006/relationships/hyperlink" TargetMode="External"></Relationship><Relationship Id="rId2248" Target="mailto:info@giffits.de" Type="http://schemas.openxmlformats.org/officeDocument/2006/relationships/hyperlink" TargetMode="External"></Relationship><Relationship Id="rId2249" Target="mailto:erik.wirdheim@duni.com" Type="http://schemas.openxmlformats.org/officeDocument/2006/relationships/hyperlink" TargetMode="External"></Relationship><Relationship Id="rId2250" Target="http://www.grobo.io" Type="http://schemas.openxmlformats.org/officeDocument/2006/relationships/hyperlink" TargetMode="External"></Relationship><Relationship Id="rId2251" Target="javascript:;" Type="http://schemas.openxmlformats.org/officeDocument/2006/relationships/hyperlink" TargetMode="External"></Relationship><Relationship Id="rId2252" Target="http://www.tecnogas.it" Type="http://schemas.openxmlformats.org/officeDocument/2006/relationships/hyperlink" TargetMode="External"></Relationship><Relationship Id="rId2253" Target="javascript:;" Type="http://schemas.openxmlformats.org/officeDocument/2006/relationships/hyperlink" TargetMode="External"></Relationship><Relationship Id="rId2254" Target="mailto:royalfashion@hotmail.com" Type="http://schemas.openxmlformats.org/officeDocument/2006/relationships/hyperlink" TargetMode="External"></Relationship><Relationship Id="rId2255" Target="mailto:ericalai@netvigator.com" Type="http://schemas.openxmlformats.org/officeDocument/2006/relationships/hyperlink" TargetMode="External"></Relationship><Relationship Id="rId2256" Target="mailto:hadarax@hotmail.com" Type="http://schemas.openxmlformats.org/officeDocument/2006/relationships/hyperlink" TargetMode="External"></Relationship><Relationship Id="rId2257" Target="javascript:;" Type="http://schemas.openxmlformats.org/officeDocument/2006/relationships/hyperlink" TargetMode="External"></Relationship><Relationship Id="rId2258" Target="javascript:;" Type="http://schemas.openxmlformats.org/officeDocument/2006/relationships/hyperlink" TargetMode="External"></Relationship><Relationship Id="rId2259" Target="http://www.ejourney.com" Type="http://schemas.openxmlformats.org/officeDocument/2006/relationships/hyperlink" TargetMode="External"></Relationship><Relationship Id="rId2260" Target="javascript:;" Type="http://schemas.openxmlformats.org/officeDocument/2006/relationships/hyperlink" TargetMode="External"></Relationship><Relationship Id="rId2261" Target="javascript:;" Type="http://schemas.openxmlformats.org/officeDocument/2006/relationships/hyperlink" TargetMode="External"></Relationship><Relationship Id="rId2262" Target="javascript:;" Type="http://schemas.openxmlformats.org/officeDocument/2006/relationships/hyperlink" TargetMode="External"></Relationship><Relationship Id="rId2263" Target="http://www.news-banner.com" Type="http://schemas.openxmlformats.org/officeDocument/2006/relationships/hyperlink" TargetMode="External"></Relationship><Relationship Id="rId2264" Target="mailto:hoifung@hoifung.com" Type="http://schemas.openxmlformats.org/officeDocument/2006/relationships/hyperlink" TargetMode="External"></Relationship><Relationship Id="rId2265" Target="javascript:;" Type="http://schemas.openxmlformats.org/officeDocument/2006/relationships/hyperlink" TargetMode="External"></Relationship><Relationship Id="rId2266" Target="mailto:clederer312@aol.com" Type="http://schemas.openxmlformats.org/officeDocument/2006/relationships/hyperlink" TargetMode="External"></Relationship><Relationship Id="rId2267" Target="mailto:n.kalas@home.nl" Type="http://schemas.openxmlformats.org/officeDocument/2006/relationships/hyperlink" TargetMode="External"></Relationship><Relationship Id="rId2268" Target="mailto:winsomeha@hotmail.com" Type="http://schemas.openxmlformats.org/officeDocument/2006/relationships/hyperlink" TargetMode="External"></Relationship><Relationship Id="rId2269" Target="http://www.kahramanhediyelik.com" Type="http://schemas.openxmlformats.org/officeDocument/2006/relationships/hyperlink" TargetMode="External"></Relationship><Relationship Id="rId2270" Target="javascript:;" Type="http://schemas.openxmlformats.org/officeDocument/2006/relationships/hyperlink" TargetMode="External"></Relationship><Relationship Id="rId2271" Target="javascript:;" Type="http://schemas.openxmlformats.org/officeDocument/2006/relationships/hyperlink" TargetMode="External"></Relationship><Relationship Id="rId2272" Target="mailto:skyson85@hotmail.com" Type="http://schemas.openxmlformats.org/officeDocument/2006/relationships/hyperlink" TargetMode="External"></Relationship><Relationship Id="rId2273" Target="mailto:noblexp@gmail.com" Type="http://schemas.openxmlformats.org/officeDocument/2006/relationships/hyperlink" TargetMode="External"></Relationship><Relationship Id="rId2274" Target="mailto:liuting@nitorish.com" Type="http://schemas.openxmlformats.org/officeDocument/2006/relationships/hyperlink" TargetMode="External"></Relationship><Relationship Id="rId2275" Target="mailto:peter.zschauer@sdr.fi" Type="http://schemas.openxmlformats.org/officeDocument/2006/relationships/hyperlink" TargetMode="External"></Relationship><Relationship Id="rId2276" Target="http://www.lambertframe.com" Type="http://schemas.openxmlformats.org/officeDocument/2006/relationships/hyperlink" TargetMode="External"></Relationship><Relationship Id="rId2277" Target="mailto:mail@jrrtrading.com.au" Type="http://schemas.openxmlformats.org/officeDocument/2006/relationships/hyperlink" TargetMode="External"></Relationship><Relationship Id="rId2278" Target="javascript:;" Type="http://schemas.openxmlformats.org/officeDocument/2006/relationships/hyperlink" TargetMode="External"></Relationship><Relationship Id="rId2279" Target="mailto:lrosesf@pacbell.net" Type="http://schemas.openxmlformats.org/officeDocument/2006/relationships/hyperlink" TargetMode="External"></Relationship><Relationship Id="rId2280" Target="mailto:recieption@san-remo.com.au" Type="http://schemas.openxmlformats.org/officeDocument/2006/relationships/hyperlink" TargetMode="External"></Relationship><Relationship Id="rId2281" Target="http://www.solimpeks.com" Type="http://schemas.openxmlformats.org/officeDocument/2006/relationships/hyperlink" TargetMode="External"></Relationship><Relationship Id="rId2282" Target="http://www.traderthailand.com" Type="http://schemas.openxmlformats.org/officeDocument/2006/relationships/hyperlink" TargetMode="External"></Relationship><Relationship Id="rId2283" Target="javascript:;" Type="http://schemas.openxmlformats.org/officeDocument/2006/relationships/hyperlink" TargetMode="External"></Relationship><Relationship Id="rId2284" Target="mailto:receptie@til.rosti.com" Type="http://schemas.openxmlformats.org/officeDocument/2006/relationships/hyperlink" TargetMode="External"></Relationship><Relationship Id="rId2285" Target="http://www.jaeggi.com" Type="http://schemas.openxmlformats.org/officeDocument/2006/relationships/hyperlink" TargetMode="External"></Relationship><Relationship Id="rId2286" Target="mailto:info@bunsl.nl" Type="http://schemas.openxmlformats.org/officeDocument/2006/relationships/hyperlink" TargetMode="External"></Relationship><Relationship Id="rId2287" Target="javascript:;" Type="http://schemas.openxmlformats.org/officeDocument/2006/relationships/hyperlink" TargetMode="External"></Relationship><Relationship Id="rId2288" Target="http://www.klick.com" Type="http://schemas.openxmlformats.org/officeDocument/2006/relationships/hyperlink" TargetMode="External"></Relationship><Relationship Id="rId2289" Target="mailto:rheebruce@hotmail.com" Type="http://schemas.openxmlformats.org/officeDocument/2006/relationships/hyperlink" TargetMode="External"></Relationship><Relationship Id="rId2290" Target="http://www.epicureaneurope.co.uk" Type="http://schemas.openxmlformats.org/officeDocument/2006/relationships/hyperlink" TargetMode="External"></Relationship><Relationship Id="rId2291" Target="javascript:;" Type="http://schemas.openxmlformats.org/officeDocument/2006/relationships/hyperlink" TargetMode="External"></Relationship><Relationship Id="rId2292" Target="javascript:;" Type="http://schemas.openxmlformats.org/officeDocument/2006/relationships/hyperlink" TargetMode="External"></Relationship><Relationship Id="rId2293" Target="mailto:bevhillsintl@mindspring.com" Type="http://schemas.openxmlformats.org/officeDocument/2006/relationships/hyperlink" TargetMode="External"></Relationship><Relationship Id="rId2294" Target="javascript:;" Type="http://schemas.openxmlformats.org/officeDocument/2006/relationships/hyperlink" TargetMode="External"></Relationship><Relationship Id="rId2295" Target="http://www.aktraders.co" Type="http://schemas.openxmlformats.org/officeDocument/2006/relationships/hyperlink" TargetMode="External"></Relationship><Relationship Id="rId2296" Target="mailto:silicon@regolo.it" Type="http://schemas.openxmlformats.org/officeDocument/2006/relationships/hyperlink" TargetMode="External"></Relationship><Relationship Id="rId2297" Target="mailto:post@gustafsblom.se" Type="http://schemas.openxmlformats.org/officeDocument/2006/relationships/hyperlink" TargetMode="External"></Relationship><Relationship Id="rId2298" Target="mailto:info@rheita.com" Type="http://schemas.openxmlformats.org/officeDocument/2006/relationships/hyperlink" TargetMode="External"></Relationship><Relationship Id="rId2299" Target="javascript:;" Type="http://schemas.openxmlformats.org/officeDocument/2006/relationships/hyperlink" TargetMode="External"></Relationship><Relationship Id="rId2300" Target="javascript:;" Type="http://schemas.openxmlformats.org/officeDocument/2006/relationships/hyperlink" TargetMode="External"></Relationship><Relationship Id="rId2301" Target="mailto:wolfnora5@hotmail.com" Type="http://schemas.openxmlformats.org/officeDocument/2006/relationships/hyperlink" TargetMode="External"></Relationship><Relationship Id="rId2302" Target="mailto:kpny1357@aol.com" Type="http://schemas.openxmlformats.org/officeDocument/2006/relationships/hyperlink" TargetMode="External"></Relationship><Relationship Id="rId2303" Target="http://www.bindgeorgfischer.nl" Type="http://schemas.openxmlformats.org/officeDocument/2006/relationships/hyperlink" TargetMode="External"></Relationship><Relationship Id="rId2304" Target="mailto:lincoln@amarnani.com" Type="http://schemas.openxmlformats.org/officeDocument/2006/relationships/hyperlink" TargetMode="External"></Relationship><Relationship Id="rId2305" Target="http://www.banta.com" Type="http://schemas.openxmlformats.org/officeDocument/2006/relationships/hyperlink" TargetMode="External"></Relationship><Relationship Id="rId2306" Target="javascript:;" Type="http://schemas.openxmlformats.org/officeDocument/2006/relationships/hyperlink" TargetMode="External"></Relationship><Relationship Id="rId2307" Target="javascript:;" Type="http://schemas.openxmlformats.org/officeDocument/2006/relationships/hyperlink" TargetMode="External"></Relationship><Relationship Id="rId2308" Target="javascript:;" Type="http://schemas.openxmlformats.org/officeDocument/2006/relationships/hyperlink" TargetMode="External"></Relationship><Relationship Id="rId2309" Target="http://www.mediaparks.de" Type="http://schemas.openxmlformats.org/officeDocument/2006/relationships/hyperlink" TargetMode="External"></Relationship><Relationship Id="rId2310" Target="mailto:blirny@hotmail.com" Type="http://schemas.openxmlformats.org/officeDocument/2006/relationships/hyperlink" TargetMode="External"></Relationship><Relationship Id="rId2311" Target="javascript:;" Type="http://schemas.openxmlformats.org/officeDocument/2006/relationships/hyperlink" TargetMode="External"></Relationship><Relationship Id="rId2312" Target="javascript:;" Type="http://schemas.openxmlformats.org/officeDocument/2006/relationships/hyperlink" TargetMode="External"></Relationship><Relationship Id="rId2313" Target="mailto:karimgillani@rogers.com" Type="http://schemas.openxmlformats.org/officeDocument/2006/relationships/hyperlink" TargetMode="External"></Relationship><Relationship Id="rId2314" Target="javascript:;" Type="http://schemas.openxmlformats.org/officeDocument/2006/relationships/hyperlink" TargetMode="External"></Relationship><Relationship Id="rId2315" Target="http://www.bekoma.nl" Type="http://schemas.openxmlformats.org/officeDocument/2006/relationships/hyperlink" TargetMode="External"></Relationship><Relationship Id="rId2316" Target="http://www.fiege.com" Type="http://schemas.openxmlformats.org/officeDocument/2006/relationships/hyperlink" TargetMode="External"></Relationship><Relationship Id="rId2317" Target="javascript:;" Type="http://schemas.openxmlformats.org/officeDocument/2006/relationships/hyperlink" TargetMode="External"></Relationship><Relationship Id="rId2318" Target="mailto:chester1122@yahoo.com" Type="http://schemas.openxmlformats.org/officeDocument/2006/relationships/hyperlink" TargetMode="External"></Relationship><Relationship Id="rId2319" Target="http://www.rwbeaty.com" Type="http://schemas.openxmlformats.org/officeDocument/2006/relationships/hyperlink" TargetMode="External"></Relationship><Relationship Id="rId2320" Target="javascript:;" Type="http://schemas.openxmlformats.org/officeDocument/2006/relationships/hyperlink" TargetMode="External"></Relationship><Relationship Id="rId2321" Target="javascript:;" Type="http://schemas.openxmlformats.org/officeDocument/2006/relationships/hyperlink" TargetMode="External"></Relationship><Relationship Id="rId2322" Target="mailto:afakiizca@hotmail.com" Type="http://schemas.openxmlformats.org/officeDocument/2006/relationships/hyperlink" TargetMode="External"></Relationship><Relationship Id="rId2323" Target="javascript:;" Type="http://schemas.openxmlformats.org/officeDocument/2006/relationships/hyperlink" TargetMode="External"></Relationship><Relationship Id="rId2324" Target="javascript:;" Type="http://schemas.openxmlformats.org/officeDocument/2006/relationships/hyperlink" TargetMode="External"></Relationship><Relationship Id="rId2325" Target="javascript:;" Type="http://schemas.openxmlformats.org/officeDocument/2006/relationships/hyperlink" TargetMode="External"></Relationship><Relationship Id="rId2326" Target="javascript:;" Type="http://schemas.openxmlformats.org/officeDocument/2006/relationships/hyperlink" TargetMode="External"></Relationship><Relationship Id="rId2327" Target="http://www.a.itlbd.net" Type="http://schemas.openxmlformats.org/officeDocument/2006/relationships/hyperlink" TargetMode="External"></Relationship><Relationship Id="rId2328" Target="mailto:ags@netvision.co" Type="http://schemas.openxmlformats.org/officeDocument/2006/relationships/hyperlink" TargetMode="External"></Relationship><Relationship Id="rId2329" Target="mailto:sotucor@yahoo.com" Type="http://schemas.openxmlformats.org/officeDocument/2006/relationships/hyperlink" TargetMode="External"></Relationship><Relationship Id="rId2330" Target="mailto:ackshayvashee@earthlink.net" Type="http://schemas.openxmlformats.org/officeDocument/2006/relationships/hyperlink" TargetMode="External"></Relationship><Relationship Id="rId2331" Target="mailto:info@nuovo-design.nl" Type="http://schemas.openxmlformats.org/officeDocument/2006/relationships/hyperlink" TargetMode="External"></Relationship><Relationship Id="rId2332" Target="http://www.securikey.co.uk" Type="http://schemas.openxmlformats.org/officeDocument/2006/relationships/hyperlink" TargetMode="External"></Relationship><Relationship Id="rId2333" Target="http://www.barterhk.com" Type="http://schemas.openxmlformats.org/officeDocument/2006/relationships/hyperlink" TargetMode="External"></Relationship><Relationship Id="rId2334" Target="mailto:info@lagrangenv.com" Type="http://schemas.openxmlformats.org/officeDocument/2006/relationships/hyperlink" TargetMode="External"></Relationship><Relationship Id="rId2335" Target="javascript:;" Type="http://schemas.openxmlformats.org/officeDocument/2006/relationships/hyperlink" TargetMode="External"></Relationship><Relationship Id="rId2336" Target="http://www.triton.de" Type="http://schemas.openxmlformats.org/officeDocument/2006/relationships/hyperlink" TargetMode="External"></Relationship><Relationship Id="rId2337" Target="http://www.bombayduck.com" Type="http://schemas.openxmlformats.org/officeDocument/2006/relationships/hyperlink" TargetMode="External"></Relationship><Relationship Id="rId2338" Target="mailto:angiewh_lam@tainam.com.hk" Type="http://schemas.openxmlformats.org/officeDocument/2006/relationships/hyperlink" TargetMode="External"></Relationship><Relationship Id="rId2339" Target="mailto:fdltd@utinet.com" Type="http://schemas.openxmlformats.org/officeDocument/2006/relationships/hyperlink" TargetMode="External"></Relationship><Relationship Id="rId2340" Target="javascript:;" Type="http://schemas.openxmlformats.org/officeDocument/2006/relationships/hyperlink" TargetMode="External"></Relationship><Relationship Id="rId2341" Target="javascript:;" Type="http://schemas.openxmlformats.org/officeDocument/2006/relationships/hyperlink" TargetMode="External"></Relationship><Relationship Id="rId2342" Target="mailto:rosen@nbip.net" Type="http://schemas.openxmlformats.org/officeDocument/2006/relationships/hyperlink" TargetMode="External"></Relationship><Relationship Id="rId2343" Target="mailto:ronaldtse88@hotmail.com" Type="http://schemas.openxmlformats.org/officeDocument/2006/relationships/hyperlink" TargetMode="External"></Relationship><Relationship Id="rId2344" Target="http://www.newwaly.com" Type="http://schemas.openxmlformats.org/officeDocument/2006/relationships/hyperlink" TargetMode="External"></Relationship><Relationship Id="rId2345" Target="javascript:;" Type="http://schemas.openxmlformats.org/officeDocument/2006/relationships/hyperlink" TargetMode="External"></Relationship><Relationship Id="rId2346" Target="javascript:;" Type="http://schemas.openxmlformats.org/officeDocument/2006/relationships/hyperlink" TargetMode="External"></Relationship><Relationship Id="rId2347" Target="mailto:chuanyi@pacific.net.sg" Type="http://schemas.openxmlformats.org/officeDocument/2006/relationships/hyperlink" TargetMode="External"></Relationship><Relationship Id="rId2348" Target="mailto:management@protecta.gr" Type="http://schemas.openxmlformats.org/officeDocument/2006/relationships/hyperlink" TargetMode="External"></Relationship><Relationship Id="rId2349" Target="mailto:etl-neuhaus@t-online.de" Type="http://schemas.openxmlformats.org/officeDocument/2006/relationships/hyperlink" TargetMode="External"></Relationship><Relationship Id="rId2350" Target="mailto:sales@mrj.co.uk" Type="http://schemas.openxmlformats.org/officeDocument/2006/relationships/hyperlink" TargetMode="External"></Relationship><Relationship Id="rId2351" Target="javascript:;" Type="http://schemas.openxmlformats.org/officeDocument/2006/relationships/hyperlink" TargetMode="External"></Relationship><Relationship Id="rId2352" Target="javascript:;" Type="http://schemas.openxmlformats.org/officeDocument/2006/relationships/hyperlink" TargetMode="External"></Relationship><Relationship Id="rId2353" Target="javascript:;" Type="http://schemas.openxmlformats.org/officeDocument/2006/relationships/hyperlink" TargetMode="External"></Relationship><Relationship Id="rId2354" Target="javascript:;" Type="http://schemas.openxmlformats.org/officeDocument/2006/relationships/hyperlink" TargetMode="External"></Relationship><Relationship Id="rId2355" Target="mailto:sales@darlinghome.com" Type="http://schemas.openxmlformats.org/officeDocument/2006/relationships/hyperlink" TargetMode="External"></Relationship><Relationship Id="rId2356" Target="javascript:;" Type="http://schemas.openxmlformats.org/officeDocument/2006/relationships/hyperlink" TargetMode="External"></Relationship><Relationship Id="rId2357" Target="mailto:ahmad_bahadori2003@yahoo.com" Type="http://schemas.openxmlformats.org/officeDocument/2006/relationships/hyperlink" TargetMode="External"></Relationship><Relationship Id="rId2358" Target="mailto:bal@bal.com" Type="http://schemas.openxmlformats.org/officeDocument/2006/relationships/hyperlink" TargetMode="External"></Relationship><Relationship Id="rId2359" Target="mailto:nimish_kanoi@vsnl.net" Type="http://schemas.openxmlformats.org/officeDocument/2006/relationships/hyperlink" TargetMode="External"></Relationship><Relationship Id="rId2360" Target="mailto:dp-agence@wanadoo.fr" Type="http://schemas.openxmlformats.org/officeDocument/2006/relationships/hyperlink" TargetMode="External"></Relationship><Relationship Id="rId2361" Target="javascript:;" Type="http://schemas.openxmlformats.org/officeDocument/2006/relationships/hyperlink" TargetMode="External"></Relationship><Relationship Id="rId2362" Target="http://www.bastide.fr" Type="http://schemas.openxmlformats.org/officeDocument/2006/relationships/hyperlink" TargetMode="External"></Relationship><Relationship Id="rId2363" Target="mailto:bastioni@pronet.hu" Type="http://schemas.openxmlformats.org/officeDocument/2006/relationships/hyperlink" TargetMode="External"></Relationship><Relationship Id="rId2364" Target="javascript:;" Type="http://schemas.openxmlformats.org/officeDocument/2006/relationships/hyperlink" TargetMode="External"></Relationship><Relationship Id="rId2365" Target="javascript:;" Type="http://schemas.openxmlformats.org/officeDocument/2006/relationships/hyperlink" TargetMode="External"></Relationship><Relationship Id="rId2366" Target="http://www.spillwell.com" Type="http://schemas.openxmlformats.org/officeDocument/2006/relationships/hyperlink" TargetMode="External"></Relationship><Relationship Id="rId2367" Target="http://www.diamondstarglass.com" Type="http://schemas.openxmlformats.org/officeDocument/2006/relationships/hyperlink" TargetMode="External"></Relationship><Relationship Id="rId2368" Target="http://www.cal3.vsnl.net.in" Type="http://schemas.openxmlformats.org/officeDocument/2006/relationships/hyperlink" TargetMode="External"></Relationship><Relationship Id="rId2369" Target="http://www.net2000.com.au" Type="http://schemas.openxmlformats.org/officeDocument/2006/relationships/hyperlink" TargetMode="External"></Relationship><Relationship Id="rId2370" Target="javascript:;" Type="http://schemas.openxmlformats.org/officeDocument/2006/relationships/hyperlink" TargetMode="External"></Relationship><Relationship Id="rId2371" Target="javascript:;" Type="http://schemas.openxmlformats.org/officeDocument/2006/relationships/hyperlink" TargetMode="External"></Relationship><Relationship Id="rId2372" Target="javascript:;" Type="http://schemas.openxmlformats.org/officeDocument/2006/relationships/hyperlink" TargetMode="External"></Relationship><Relationship Id="rId2373" Target="mailto:gow168@hotmail.com" Type="http://schemas.openxmlformats.org/officeDocument/2006/relationships/hyperlink" TargetMode="External"></Relationship><Relationship Id="rId2374" Target="javascript:;" Type="http://schemas.openxmlformats.org/officeDocument/2006/relationships/hyperlink" TargetMode="External"></Relationship><Relationship Id="rId2375" Target="javascript:;" Type="http://schemas.openxmlformats.org/officeDocument/2006/relationships/hyperlink" TargetMode="External"></Relationship><Relationship Id="rId2376" Target="mailto:flapdisc@bart.nl" Type="http://schemas.openxmlformats.org/officeDocument/2006/relationships/hyperlink" TargetMode="External"></Relationship><Relationship Id="rId2377" Target="javascript:;" Type="http://schemas.openxmlformats.org/officeDocument/2006/relationships/hyperlink" TargetMode="External"></Relationship><Relationship Id="rId2378" Target="mailto:krb@brain.net.pk" Type="http://schemas.openxmlformats.org/officeDocument/2006/relationships/hyperlink" TargetMode="External"></Relationship><Relationship Id="rId2379" Target="mailto:mail@artwellhk.com" Type="http://schemas.openxmlformats.org/officeDocument/2006/relationships/hyperlink" TargetMode="External"></Relationship><Relationship Id="rId2380" Target="javascript:;" Type="http://schemas.openxmlformats.org/officeDocument/2006/relationships/hyperlink" TargetMode="External"></Relationship><Relationship Id="rId2381" Target="javascript:;" Type="http://schemas.openxmlformats.org/officeDocument/2006/relationships/hyperlink" TargetMode="External"></Relationship><Relationship Id="rId2382" Target="http://www.schultzsupply.com" Type="http://schemas.openxmlformats.org/officeDocument/2006/relationships/hyperlink" TargetMode="External"></Relationship><Relationship Id="rId2383" Target="javascript:;" Type="http://schemas.openxmlformats.org/officeDocument/2006/relationships/hyperlink" TargetMode="External"></Relationship><Relationship Id="rId2384" Target="http://www.famousforever.com" Type="http://schemas.openxmlformats.org/officeDocument/2006/relationships/hyperlink" TargetMode="External"></Relationship><Relationship Id="rId2385" Target="http://www.club.internet.fr" Type="http://schemas.openxmlformats.org/officeDocument/2006/relationships/hyperlink" TargetMode="External"></Relationship><Relationship Id="rId2386" Target="javascript:;" Type="http://schemas.openxmlformats.org/officeDocument/2006/relationships/hyperlink" TargetMode="External"></Relationship><Relationship Id="rId2387" Target="javascript:;" Type="http://schemas.openxmlformats.org/officeDocument/2006/relationships/hyperlink" TargetMode="External"></Relationship><Relationship Id="rId2388" Target="javascript:;" Type="http://schemas.openxmlformats.org/officeDocument/2006/relationships/hyperlink" TargetMode="External"></Relationship><Relationship Id="rId2389" Target="javascript:;" Type="http://schemas.openxmlformats.org/officeDocument/2006/relationships/hyperlink" TargetMode="External"></Relationship><Relationship Id="rId2390" Target="http://www.grobo.io" Type="http://schemas.openxmlformats.org/officeDocument/2006/relationships/hyperlink" TargetMode="External"></Relationship><Relationship Id="rId2391" Target="mailto:baywatch@giasmd01.vsnl.net.in" Type="http://schemas.openxmlformats.org/officeDocument/2006/relationships/hyperlink" TargetMode="External"></Relationship><Relationship Id="rId2392" Target="mailto:alpswire@msn.com" Type="http://schemas.openxmlformats.org/officeDocument/2006/relationships/hyperlink" TargetMode="External"></Relationship><Relationship Id="rId2393" Target="javascript:;" Type="http://schemas.openxmlformats.org/officeDocument/2006/relationships/hyperlink" TargetMode="External"></Relationship><Relationship Id="rId2394" Target="http://www.ferrino.it" Type="http://schemas.openxmlformats.org/officeDocument/2006/relationships/hyperlink" TargetMode="External"></Relationship><Relationship Id="rId2395" Target="javascript:;" Type="http://schemas.openxmlformats.org/officeDocument/2006/relationships/hyperlink" TargetMode="External"></Relationship><Relationship Id="rId2396" Target="javascript:;" Type="http://schemas.openxmlformats.org/officeDocument/2006/relationships/hyperlink" TargetMode="External"></Relationship><Relationship Id="rId2397" Target="javascript:;" Type="http://schemas.openxmlformats.org/officeDocument/2006/relationships/hyperlink" TargetMode="External"></Relationship><Relationship Id="rId2398" Target="javascript:;" Type="http://schemas.openxmlformats.org/officeDocument/2006/relationships/hyperlink" TargetMode="External"></Relationship><Relationship Id="rId2399" Target="javascript:;" Type="http://schemas.openxmlformats.org/officeDocument/2006/relationships/hyperlink" TargetMode="External"></Relationship><Relationship Id="rId2400" Target="http://www.epm.net.co" Type="http://schemas.openxmlformats.org/officeDocument/2006/relationships/hyperlink" TargetMode="External"></Relationship><Relationship Id="rId2401" Target="mailto:santa@intergate.bc.ca" Type="http://schemas.openxmlformats.org/officeDocument/2006/relationships/hyperlink" TargetMode="External"></Relationship><Relationship Id="rId2402" Target="javascript:;" Type="http://schemas.openxmlformats.org/officeDocument/2006/relationships/hyperlink" TargetMode="External"></Relationship><Relationship Id="rId2403" Target="http://www.niggemann.com" Type="http://schemas.openxmlformats.org/officeDocument/2006/relationships/hyperlink" TargetMode="External"></Relationship><Relationship Id="rId2404" Target="javascript:;" Type="http://schemas.openxmlformats.org/officeDocument/2006/relationships/hyperlink" TargetMode="External"></Relationship><Relationship Id="rId2405" Target="javascript:;" Type="http://schemas.openxmlformats.org/officeDocument/2006/relationships/hyperlink" TargetMode="External"></Relationship><Relationship Id="rId2406" Target="http://www.btclick.com" Type="http://schemas.openxmlformats.org/officeDocument/2006/relationships/hyperlink" TargetMode="External"></Relationship><Relationship Id="rId2407" Target="javascript:;" Type="http://schemas.openxmlformats.org/officeDocument/2006/relationships/hyperlink" TargetMode="External"></Relationship><Relationship Id="rId2408" Target="http://www.premie-ringen.no" Type="http://schemas.openxmlformats.org/officeDocument/2006/relationships/hyperlink" TargetMode="External"></Relationship><Relationship Id="rId2409" Target="javascript:;" Type="http://schemas.openxmlformats.org/officeDocument/2006/relationships/hyperlink" TargetMode="External"></Relationship><Relationship Id="rId2410" Target="mailto:kontakt.gsab@gsab-mabu.se" Type="http://schemas.openxmlformats.org/officeDocument/2006/relationships/hyperlink" TargetMode="External"></Relationship><Relationship Id="rId2411" Target="http://www.golden-furniture.net" Type="http://schemas.openxmlformats.org/officeDocument/2006/relationships/hyperlink" TargetMode="External"></Relationship><Relationship Id="rId2412" Target="javascript:;" Type="http://schemas.openxmlformats.org/officeDocument/2006/relationships/hyperlink" TargetMode="External"></Relationship><Relationship Id="rId2413" Target="javascript:;" Type="http://schemas.openxmlformats.org/officeDocument/2006/relationships/hyperlink" TargetMode="External"></Relationship><Relationship Id="rId2414" Target="http://www.ae.net.sa" Type="http://schemas.openxmlformats.org/officeDocument/2006/relationships/hyperlink" TargetMode="External"></Relationship><Relationship Id="rId2415" Target="javascript:;" Type="http://schemas.openxmlformats.org/officeDocument/2006/relationships/hyperlink" TargetMode="External"></Relationship><Relationship Id="rId2416" Target="http://www.hclinfinet.com" Type="http://schemas.openxmlformats.org/officeDocument/2006/relationships/hyperlink" TargetMode="External"></Relationship><Relationship Id="rId2417" Target="javascript:;" Type="http://schemas.openxmlformats.org/officeDocument/2006/relationships/hyperlink" TargetMode="External"></Relationship><Relationship Id="rId2418" Target="http://www.charlesyutraining.com.hk" Type="http://schemas.openxmlformats.org/officeDocument/2006/relationships/hyperlink" TargetMode="External"></Relationship><Relationship Id="rId2419" Target="mailto:c.itart@sympatico.ca" Type="http://schemas.openxmlformats.org/officeDocument/2006/relationships/hyperlink" TargetMode="External"></Relationship><Relationship Id="rId2420" Target="mailto:johnhoganmcc@eircom.net" Type="http://schemas.openxmlformats.org/officeDocument/2006/relationships/hyperlink" TargetMode="External"></Relationship><Relationship Id="rId2421" Target="javascript:;" Type="http://schemas.openxmlformats.org/officeDocument/2006/relationships/hyperlink" TargetMode="External"></Relationship><Relationship Id="rId2422" Target="javascript:;" Type="http://schemas.openxmlformats.org/officeDocument/2006/relationships/hyperlink" TargetMode="External"></Relationship><Relationship Id="rId2423" Target="mailto:toscanvetro.taviani@libero.it" Type="http://schemas.openxmlformats.org/officeDocument/2006/relationships/hyperlink" TargetMode="External"></Relationship><Relationship Id="rId2424" Target="http://www.heslops.com" Type="http://schemas.openxmlformats.org/officeDocument/2006/relationships/hyperlink" TargetMode="External"></Relationship><Relationship Id="rId2425" Target="javascript:;" Type="http://schemas.openxmlformats.org/officeDocument/2006/relationships/hyperlink" TargetMode="External"></Relationship><Relationship Id="rId2426" Target="javascript:;" Type="http://schemas.openxmlformats.org/officeDocument/2006/relationships/hyperlink" TargetMode="External"></Relationship><Relationship Id="rId2427" Target="mailto:khaled.mobarak@hotmail.com" Type="http://schemas.openxmlformats.org/officeDocument/2006/relationships/hyperlink" TargetMode="External"></Relationship><Relationship Id="rId2428" Target="http://e-mail:exp@hozan.co" Type="http://schemas.openxmlformats.org/officeDocument/2006/relationships/hyperlink" TargetMode="External"></Relationship><Relationship Id="rId2429" Target="javascript:;" Type="http://schemas.openxmlformats.org/officeDocument/2006/relationships/hyperlink" TargetMode="External"></Relationship><Relationship Id="rId2430" Target="http://www.ipoh.it" Type="http://schemas.openxmlformats.org/officeDocument/2006/relationships/hyperlink" TargetMode="External"></Relationship><Relationship Id="rId2431" Target="http://www.kosmex.de" Type="http://schemas.openxmlformats.org/officeDocument/2006/relationships/hyperlink" TargetMode="External"></Relationship><Relationship Id="rId2432" Target="http://www.intely.com.tw" Type="http://schemas.openxmlformats.org/officeDocument/2006/relationships/hyperlink" TargetMode="External"></Relationship><Relationship Id="rId2433" Target="mailto:jrahm@laidlawcorp.com" Type="http://schemas.openxmlformats.org/officeDocument/2006/relationships/hyperlink" TargetMode="External"></Relationship><Relationship Id="rId2434" Target="javascript:;" Type="http://schemas.openxmlformats.org/officeDocument/2006/relationships/hyperlink" TargetMode="External"></Relationship><Relationship Id="rId2435" Target="http://www.specialistbeverages.com" Type="http://schemas.openxmlformats.org/officeDocument/2006/relationships/hyperlink" TargetMode="External"></Relationship><Relationship Id="rId2436" Target="mailto:zcohen1@nyc.rr.com" Type="http://schemas.openxmlformats.org/officeDocument/2006/relationships/hyperlink" TargetMode="External"></Relationship><Relationship Id="rId2437" Target="javascript:;" Type="http://schemas.openxmlformats.org/officeDocument/2006/relationships/hyperlink" TargetMode="External"></Relationship><Relationship Id="rId2438" Target="javascript:;" Type="http://schemas.openxmlformats.org/officeDocument/2006/relationships/hyperlink" TargetMode="External"></Relationship><Relationship Id="rId2439" Target="mailto:expo@chinaexpander.com" Type="http://schemas.openxmlformats.org/officeDocument/2006/relationships/hyperlink" TargetMode="External"></Relationship><Relationship Id="rId2440" Target="javascript:;" Type="http://schemas.openxmlformats.org/officeDocument/2006/relationships/hyperlink" TargetMode="External"></Relationship><Relationship Id="rId2441" Target="javascript:;" Type="http://schemas.openxmlformats.org/officeDocument/2006/relationships/hyperlink" TargetMode="External"></Relationship><Relationship Id="rId2442" Target="mailto:stcloudrest@hotmail.com" Type="http://schemas.openxmlformats.org/officeDocument/2006/relationships/hyperlink" TargetMode="External"></Relationship><Relationship Id="rId2443" Target="http://www.l-supply.co.jp" Type="http://schemas.openxmlformats.org/officeDocument/2006/relationships/hyperlink" TargetMode="External"></Relationship><Relationship Id="rId2444" Target="javascript:;" Type="http://schemas.openxmlformats.org/officeDocument/2006/relationships/hyperlink" TargetMode="External"></Relationship><Relationship Id="rId2445" Target="http://www.kaseilights.com" Type="http://schemas.openxmlformats.org/officeDocument/2006/relationships/hyperlink" TargetMode="External"></Relationship><Relationship Id="rId2446" Target="mailto:c-olesen@post.tele.dk" Type="http://schemas.openxmlformats.org/officeDocument/2006/relationships/hyperlink" TargetMode="External"></Relationship><Relationship Id="rId2447" Target="mailto:import@karkkainen.com" Type="http://schemas.openxmlformats.org/officeDocument/2006/relationships/hyperlink" TargetMode="External"></Relationship><Relationship Id="rId2448" Target="javascript:;" Type="http://schemas.openxmlformats.org/officeDocument/2006/relationships/hyperlink" TargetMode="External"></Relationship><Relationship Id="rId2449" Target="mailto:chad@axiomintl.com" Type="http://schemas.openxmlformats.org/officeDocument/2006/relationships/hyperlink" TargetMode="External"></Relationship><Relationship Id="rId2450" Target="mailto:kminter88@hotmail.com" Type="http://schemas.openxmlformats.org/officeDocument/2006/relationships/hyperlink" TargetMode="External"></Relationship><Relationship Id="rId2451" Target="javascript:;" Type="http://schemas.openxmlformats.org/officeDocument/2006/relationships/hyperlink" TargetMode="External"></Relationship><Relationship Id="rId2452" Target="mailto:lgbeslag@lgbeslag.com" Type="http://schemas.openxmlformats.org/officeDocument/2006/relationships/hyperlink" TargetMode="External"></Relationship><Relationship Id="rId2453" Target="javascript:;" Type="http://schemas.openxmlformats.org/officeDocument/2006/relationships/hyperlink" TargetMode="External"></Relationship><Relationship Id="rId2454" Target="mailto:info@giftlines.com.au" Type="http://schemas.openxmlformats.org/officeDocument/2006/relationships/hyperlink" TargetMode="External"></Relationship><Relationship Id="rId2455" Target="mailto:subtlecui@yahoo.com" Type="http://schemas.openxmlformats.org/officeDocument/2006/relationships/hyperlink" TargetMode="External"></Relationship><Relationship Id="rId2456" Target="http://www.kitchenart.com" Type="http://schemas.openxmlformats.org/officeDocument/2006/relationships/hyperlink" TargetMode="External"></Relationship><Relationship Id="rId2457" Target="javascript:;" Type="http://schemas.openxmlformats.org/officeDocument/2006/relationships/hyperlink" TargetMode="External"></Relationship><Relationship Id="rId2458" Target="mailto:bongross@tiscali.it" Type="http://schemas.openxmlformats.org/officeDocument/2006/relationships/hyperlink" TargetMode="External"></Relationship><Relationship Id="rId2459" Target="javascript:;" Type="http://schemas.openxmlformats.org/officeDocument/2006/relationships/hyperlink" TargetMode="External"></Relationship><Relationship Id="rId2460" Target="mailto:khnk152@batelco.com.bh" Type="http://schemas.openxmlformats.org/officeDocument/2006/relationships/hyperlink" TargetMode="External"></Relationship><Relationship Id="rId2461" Target="http://www.jensen.com.hk" Type="http://schemas.openxmlformats.org/officeDocument/2006/relationships/hyperlink" TargetMode="External"></Relationship><Relationship Id="rId2462" Target="mailto:cmtintlltd@yahoo.com" Type="http://schemas.openxmlformats.org/officeDocument/2006/relationships/hyperlink" TargetMode="External"></Relationship><Relationship Id="rId2463" Target="mailto:agrocarelimited@hotmail.com" Type="http://schemas.openxmlformats.org/officeDocument/2006/relationships/hyperlink" TargetMode="External"></Relationship><Relationship Id="rId2464" Target="mailto:camellotdist@ipromise.com.au" Type="http://schemas.openxmlformats.org/officeDocument/2006/relationships/hyperlink" TargetMode="External"></Relationship><Relationship Id="rId2465" Target="mailto:info@dracoind.com" Type="http://schemas.openxmlformats.org/officeDocument/2006/relationships/hyperlink" TargetMode="External"></Relationship><Relationship Id="rId2466" Target="javascript:;" Type="http://schemas.openxmlformats.org/officeDocument/2006/relationships/hyperlink" TargetMode="External"></Relationship><Relationship Id="rId2467" Target="javascript:;" Type="http://schemas.openxmlformats.org/officeDocument/2006/relationships/hyperlink" TargetMode="External"></Relationship><Relationship Id="rId2468" Target="http://www.securikey.co.uk" Type="http://schemas.openxmlformats.org/officeDocument/2006/relationships/hyperlink" TargetMode="External"></Relationship><Relationship Id="rId2469" Target="mailto:hveder@wxs.nl" Type="http://schemas.openxmlformats.org/officeDocument/2006/relationships/hyperlink" TargetMode="External"></Relationship><Relationship Id="rId2470" Target="mailto:carolleeyp@hotmail.com" Type="http://schemas.openxmlformats.org/officeDocument/2006/relationships/hyperlink" TargetMode="External"></Relationship><Relationship Id="rId2471" Target="http://www.hanami.co.th" Type="http://schemas.openxmlformats.org/officeDocument/2006/relationships/hyperlink" TargetMode="External"></Relationship><Relationship Id="rId2472" Target="http://www.prdcorp.com" Type="http://schemas.openxmlformats.org/officeDocument/2006/relationships/hyperlink" TargetMode="External"></Relationship><Relationship Id="rId2473" Target="javascript:;" Type="http://schemas.openxmlformats.org/officeDocument/2006/relationships/hyperlink" TargetMode="External"></Relationship><Relationship Id="rId2474" Target="javascript:;" Type="http://schemas.openxmlformats.org/officeDocument/2006/relationships/hyperlink" TargetMode="External"></Relationship><Relationship Id="rId2475" Target="mailto:aalight@asiaaccess.net" Type="http://schemas.openxmlformats.org/officeDocument/2006/relationships/hyperlink" TargetMode="External"></Relationship><Relationship Id="rId2476" Target="http://www.knitmesh.com" Type="http://schemas.openxmlformats.org/officeDocument/2006/relationships/hyperlink" TargetMode="External"></Relationship><Relationship Id="rId2477" Target="http://www.lampsrl.it" Type="http://schemas.openxmlformats.org/officeDocument/2006/relationships/hyperlink" TargetMode="External"></Relationship><Relationship Id="rId2478" Target="mailto:creatarts@yahoo.com" Type="http://schemas.openxmlformats.org/officeDocument/2006/relationships/hyperlink" TargetMode="External"></Relationship><Relationship Id="rId2479" Target="mailto:annw@creativedis.com.hk" Type="http://schemas.openxmlformats.org/officeDocument/2006/relationships/hyperlink" TargetMode="External"></Relationship><Relationship Id="rId2480" Target="mailto:muewler@bertrams.de" Type="http://schemas.openxmlformats.org/officeDocument/2006/relationships/hyperlink" TargetMode="External"></Relationship><Relationship Id="rId2481" Target="javascript:;" Type="http://schemas.openxmlformats.org/officeDocument/2006/relationships/hyperlink" TargetMode="External"></Relationship><Relationship Id="rId2482" Target="javascript:;" Type="http://schemas.openxmlformats.org/officeDocument/2006/relationships/hyperlink" TargetMode="External"></Relationship><Relationship Id="rId2483" Target="http://www.harrisscarfe.com.au" Type="http://schemas.openxmlformats.org/officeDocument/2006/relationships/hyperlink" TargetMode="External"></Relationship><Relationship Id="rId2484" Target="mailto:michael@euroasia.com.au" Type="http://schemas.openxmlformats.org/officeDocument/2006/relationships/hyperlink" TargetMode="External"></Relationship><Relationship Id="rId2485" Target="http://www.ipromise.com.au" Type="http://schemas.openxmlformats.org/officeDocument/2006/relationships/hyperlink" TargetMode="External"></Relationship><Relationship Id="rId2486" Target="javascript:;" Type="http://schemas.openxmlformats.org/officeDocument/2006/relationships/hyperlink" TargetMode="External"></Relationship><Relationship Id="rId2487" Target="http://www.transmar.net" Type="http://schemas.openxmlformats.org/officeDocument/2006/relationships/hyperlink" TargetMode="External"></Relationship><Relationship Id="rId2488" Target="javascript:;" Type="http://schemas.openxmlformats.org/officeDocument/2006/relationships/hyperlink" TargetMode="External"></Relationship><Relationship Id="rId2489" Target="javascript:;" Type="http://schemas.openxmlformats.org/officeDocument/2006/relationships/hyperlink" TargetMode="External"></Relationship><Relationship Id="rId2490" Target="mailto:myynti@hovila.fi" Type="http://schemas.openxmlformats.org/officeDocument/2006/relationships/hyperlink" TargetMode="External"></Relationship><Relationship Id="rId2491" Target="http://www.spurry.net" Type="http://schemas.openxmlformats.org/officeDocument/2006/relationships/hyperlink" TargetMode="External"></Relationship><Relationship Id="rId2492" Target="javascript:;" Type="http://schemas.openxmlformats.org/officeDocument/2006/relationships/hyperlink" TargetMode="External"></Relationship><Relationship Id="rId2493" Target="http://www.sdb-industries.nl" Type="http://schemas.openxmlformats.org/officeDocument/2006/relationships/hyperlink" TargetMode="External"></Relationship><Relationship Id="rId2494" Target="javascript:;" Type="http://schemas.openxmlformats.org/officeDocument/2006/relationships/hyperlink" TargetMode="External"></Relationship><Relationship Id="rId2495" Target="http://www.crux.ocn.ne.jp" Type="http://schemas.openxmlformats.org/officeDocument/2006/relationships/hyperlink" TargetMode="External"></Relationship><Relationship Id="rId2496" Target="javascript:;" Type="http://schemas.openxmlformats.org/officeDocument/2006/relationships/hyperlink" TargetMode="External"></Relationship><Relationship Id="rId2497" Target="javascript:;" Type="http://schemas.openxmlformats.org/officeDocument/2006/relationships/hyperlink" TargetMode="External"></Relationship><Relationship Id="rId2498" Target="mailto:kmshuhua@pub.zhongshan.gd.cn" Type="http://schemas.openxmlformats.org/officeDocument/2006/relationships/hyperlink" TargetMode="External"></Relationship><Relationship Id="rId2499" Target="mailto:orrsent@netvigator.com" Type="http://schemas.openxmlformats.org/officeDocument/2006/relationships/hyperlink" TargetMode="External"></Relationship><Relationship Id="rId2500" Target="javascript:;" Type="http://schemas.openxmlformats.org/officeDocument/2006/relationships/hyperlink" TargetMode="External"></Relationship><Relationship Id="rId2501" Target="javascript:;" Type="http://schemas.openxmlformats.org/officeDocument/2006/relationships/hyperlink" TargetMode="External"></Relationship><Relationship Id="rId2502" Target="javascript:;" Type="http://schemas.openxmlformats.org/officeDocument/2006/relationships/hyperlink" TargetMode="External"></Relationship><Relationship Id="rId2503" Target="javascript:;" Type="http://schemas.openxmlformats.org/officeDocument/2006/relationships/hyperlink" TargetMode="External"></Relationship><Relationship Id="rId2504" Target="javascript:;" Type="http://schemas.openxmlformats.org/officeDocument/2006/relationships/hyperlink" TargetMode="External"></Relationship><Relationship Id="rId2505" Target="javascript:;" Type="http://schemas.openxmlformats.org/officeDocument/2006/relationships/hyperlink" TargetMode="External"></Relationship><Relationship Id="rId2506" Target="javascript:;" Type="http://schemas.openxmlformats.org/officeDocument/2006/relationships/hyperlink" TargetMode="External"></Relationship><Relationship Id="rId2507" Target="javascript:;" Type="http://schemas.openxmlformats.org/officeDocument/2006/relationships/hyperlink" TargetMode="External"></Relationship><Relationship Id="rId2508" Target="http://www.puravankara.com" Type="http://schemas.openxmlformats.org/officeDocument/2006/relationships/hyperlink" TargetMode="External"></Relationship><Relationship Id="rId2509" Target="mailto:mahmoodsakhi@yahoo.com" Type="http://schemas.openxmlformats.org/officeDocument/2006/relationships/hyperlink" TargetMode="External"></Relationship><Relationship Id="rId2510" Target="javascript:;" Type="http://schemas.openxmlformats.org/officeDocument/2006/relationships/hyperlink" TargetMode="External"></Relationship><Relationship Id="rId2511" Target="http://www.shoppebaroda.com" Type="http://schemas.openxmlformats.org/officeDocument/2006/relationships/hyperlink" TargetMode="External"></Relationship><Relationship Id="rId2512" Target="http://www.163.com" Type="http://schemas.openxmlformats.org/officeDocument/2006/relationships/hyperlink" TargetMode="External"></Relationship><Relationship Id="rId2513" Target="http://www.rinnai.co.kr" Type="http://schemas.openxmlformats.org/officeDocument/2006/relationships/hyperlink" TargetMode="External"></Relationship><Relationship Id="rId2514" Target="http://www.dtsarg.com" Type="http://schemas.openxmlformats.org/officeDocument/2006/relationships/hyperlink" TargetMode="External"></Relationship><Relationship Id="rId2515" Target="mailto:agl@tdctrade.com" Type="http://schemas.openxmlformats.org/officeDocument/2006/relationships/hyperlink" TargetMode="External"></Relationship><Relationship Id="rId2516" Target="javascript:;" Type="http://schemas.openxmlformats.org/officeDocument/2006/relationships/hyperlink" TargetMode="External"></Relationship><Relationship Id="rId2517" Target="http://www.ec-red.com" Type="http://schemas.openxmlformats.org/officeDocument/2006/relationships/hyperlink" TargetMode="External"></Relationship><Relationship Id="rId2518" Target="javascript:;" Type="http://schemas.openxmlformats.org/officeDocument/2006/relationships/hyperlink" TargetMode="External"></Relationship><Relationship Id="rId2519" Target="mailto:admiral@mx3.alpha-web.ne.jp" Type="http://schemas.openxmlformats.org/officeDocument/2006/relationships/hyperlink" TargetMode="External"></Relationship><Relationship Id="rId2520" Target="http://www.bercato.se" Type="http://schemas.openxmlformats.org/officeDocument/2006/relationships/hyperlink" TargetMode="External"></Relationship><Relationship Id="rId2521" Target="mailto:raymond@suntex.com.sg" Type="http://schemas.openxmlformats.org/officeDocument/2006/relationships/hyperlink" TargetMode="External"></Relationship><Relationship Id="rId2522" Target="javascript:;" Type="http://schemas.openxmlformats.org/officeDocument/2006/relationships/hyperlink" TargetMode="External"></Relationship><Relationship Id="rId2523" Target="javascript:;" Type="http://schemas.openxmlformats.org/officeDocument/2006/relationships/hyperlink" TargetMode="External"></Relationship><Relationship Id="rId2524" Target="javascript:;" Type="http://schemas.openxmlformats.org/officeDocument/2006/relationships/hyperlink" TargetMode="External"></Relationship><Relationship Id="rId2525" Target="javascript:;" Type="http://schemas.openxmlformats.org/officeDocument/2006/relationships/hyperlink" TargetMode="External"></Relationship><Relationship Id="rId2526" Target="http://www.laidlawcorp.com" Type="http://schemas.openxmlformats.org/officeDocument/2006/relationships/hyperlink" TargetMode="External"></Relationship><Relationship Id="rId2527" Target="mailto:alc@time.net.my" Type="http://schemas.openxmlformats.org/officeDocument/2006/relationships/hyperlink" TargetMode="External"></Relationship><Relationship Id="rId2528" Target="mailto:blink_wish@yahoo.com" Type="http://schemas.openxmlformats.org/officeDocument/2006/relationships/hyperlink" TargetMode="External"></Relationship><Relationship Id="rId2529" Target="mailto:morris@biztime.com.hk" Type="http://schemas.openxmlformats.org/officeDocument/2006/relationships/hyperlink" TargetMode="External"></Relationship><Relationship Id="rId2530" Target="javascript:;" Type="http://schemas.openxmlformats.org/officeDocument/2006/relationships/hyperlink" TargetMode="External"></Relationship><Relationship Id="rId2531" Target="http://www.hatcocorp.com" Type="http://schemas.openxmlformats.org/officeDocument/2006/relationships/hyperlink" TargetMode="External"></Relationship><Relationship Id="rId2532" Target="mailto:chum2@kyvas.com" Type="http://schemas.openxmlformats.org/officeDocument/2006/relationships/hyperlink" TargetMode="External"></Relationship><Relationship Id="rId2533" Target="http://www.energolux.ru" Type="http://schemas.openxmlformats.org/officeDocument/2006/relationships/hyperlink" TargetMode="External"></Relationship><Relationship Id="rId2534" Target="javascript:;" Type="http://schemas.openxmlformats.org/officeDocument/2006/relationships/hyperlink" TargetMode="External"></Relationship><Relationship Id="rId2535" Target="mailto:rcm179@wanadooadsl.net" Type="http://schemas.openxmlformats.org/officeDocument/2006/relationships/hyperlink" TargetMode="External"></Relationship><Relationship Id="rId2536" Target="http://www.flatware.ru" Type="http://schemas.openxmlformats.org/officeDocument/2006/relationships/hyperlink" TargetMode="External"></Relationship><Relationship Id="rId2537" Target="javascript:;" Type="http://schemas.openxmlformats.org/officeDocument/2006/relationships/hyperlink" TargetMode="External"></Relationship><Relationship Id="rId2538" Target="javascript:;" Type="http://schemas.openxmlformats.org/officeDocument/2006/relationships/hyperlink" TargetMode="External"></Relationship><Relationship Id="rId2539" Target="mailto:jcvincent@yahoo.com.cn" Type="http://schemas.openxmlformats.org/officeDocument/2006/relationships/hyperlink" TargetMode="External"></Relationship><Relationship Id="rId2540" Target="http://www.cuisipro.com" Type="http://schemas.openxmlformats.org/officeDocument/2006/relationships/hyperlink" TargetMode="External"></Relationship><Relationship Id="rId2541" Target="mailto:taste@infonegocio.com" Type="http://schemas.openxmlformats.org/officeDocument/2006/relationships/hyperlink" TargetMode="External"></Relationship><Relationship Id="rId2542" Target="mailto:almadina@lttnet.net" Type="http://schemas.openxmlformats.org/officeDocument/2006/relationships/hyperlink" TargetMode="External"></Relationship><Relationship Id="rId2543" Target="javascript:;" Type="http://schemas.openxmlformats.org/officeDocument/2006/relationships/hyperlink" TargetMode="External"></Relationship><Relationship Id="rId2544" Target="mailto:shawnxiao@china.com" Type="http://schemas.openxmlformats.org/officeDocument/2006/relationships/hyperlink" TargetMode="External"></Relationship><Relationship Id="rId2545" Target="mailto:brettsupplies@iol.ie" Type="http://schemas.openxmlformats.org/officeDocument/2006/relationships/hyperlink" TargetMode="External"></Relationship><Relationship Id="rId2546" Target="mailto:sissonimports@imporx.com" Type="http://schemas.openxmlformats.org/officeDocument/2006/relationships/hyperlink" TargetMode="External"></Relationship><Relationship Id="rId2547" Target="http://www.protecta.gr" Type="http://schemas.openxmlformats.org/officeDocument/2006/relationships/hyperlink" TargetMode="External"></Relationship><Relationship Id="rId2548" Target="mailto:info@kingstars.com" Type="http://schemas.openxmlformats.org/officeDocument/2006/relationships/hyperlink" TargetMode="External"></Relationship><Relationship Id="rId2549" Target="http://www.fonestyle.com" Type="http://schemas.openxmlformats.org/officeDocument/2006/relationships/hyperlink" TargetMode="External"></Relationship><Relationship Id="rId2550" Target="javascript:;" Type="http://schemas.openxmlformats.org/officeDocument/2006/relationships/hyperlink" TargetMode="External"></Relationship><Relationship Id="rId2551" Target="http://www.v.nl" Type="http://schemas.openxmlformats.org/officeDocument/2006/relationships/hyperlink" TargetMode="External"></Relationship><Relationship Id="rId2552" Target="javascript:;" Type="http://schemas.openxmlformats.org/officeDocument/2006/relationships/hyperlink" TargetMode="External"></Relationship><Relationship Id="rId2553" Target="javascript:;" Type="http://schemas.openxmlformats.org/officeDocument/2006/relationships/hyperlink" TargetMode="External"></Relationship><Relationship Id="rId2554" Target="mailto:peter@glasswareandchina.com.au" Type="http://schemas.openxmlformats.org/officeDocument/2006/relationships/hyperlink" TargetMode="External"></Relationship><Relationship Id="rId2555" Target="mailto:jakumabor@msn.com" Type="http://schemas.openxmlformats.org/officeDocument/2006/relationships/hyperlink" TargetMode="External"></Relationship><Relationship Id="rId2556" Target="javascript:;" Type="http://schemas.openxmlformats.org/officeDocument/2006/relationships/hyperlink" TargetMode="External"></Relationship><Relationship Id="rId2557" Target="http://www.euroasia.com.au" Type="http://schemas.openxmlformats.org/officeDocument/2006/relationships/hyperlink" TargetMode="External"></Relationship><Relationship Id="rId2558" Target="mailto:aalight@asiaaccess.net" Type="http://schemas.openxmlformats.org/officeDocument/2006/relationships/hyperlink" TargetMode="External"></Relationship><Relationship Id="rId2559" Target="javascript:;" Type="http://schemas.openxmlformats.org/officeDocument/2006/relationships/hyperlink" TargetMode="External"></Relationship><Relationship Id="rId2560" Target="javascript:;" Type="http://schemas.openxmlformats.org/officeDocument/2006/relationships/hyperlink" TargetMode="External"></Relationship><Relationship Id="rId2561" Target="mailto:i-key@china.com" Type="http://schemas.openxmlformats.org/officeDocument/2006/relationships/hyperlink" TargetMode="External"></Relationship><Relationship Id="rId2562" Target="http://www.tri.net.sa" Type="http://schemas.openxmlformats.org/officeDocument/2006/relationships/hyperlink" TargetMode="External"></Relationship><Relationship Id="rId2563" Target="javascript:;" Type="http://schemas.openxmlformats.org/officeDocument/2006/relationships/hyperlink" TargetMode="External"></Relationship><Relationship Id="rId2564" Target="mailto:fonestyle@aol.com" Type="http://schemas.openxmlformats.org/officeDocument/2006/relationships/hyperlink" TargetMode="External"></Relationship><Relationship Id="rId2565" Target="mailto:drugstore@zaz.com.br" Type="http://schemas.openxmlformats.org/officeDocument/2006/relationships/hyperlink" TargetMode="External"></Relationship><Relationship Id="rId2566" Target="javascript:;" Type="http://schemas.openxmlformats.org/officeDocument/2006/relationships/hyperlink" TargetMode="External"></Relationship><Relationship Id="rId2567" Target="mailto:hbennit@gwentmortgage.co.uk" Type="http://schemas.openxmlformats.org/officeDocument/2006/relationships/hyperlink" TargetMode="External"></Relationship><Relationship Id="rId2568" Target="mailto:info@karmaglobal.com" Type="http://schemas.openxmlformats.org/officeDocument/2006/relationships/hyperlink" TargetMode="External"></Relationship><Relationship Id="rId2569" Target="mailto:liuting@nitorish.com" Type="http://schemas.openxmlformats.org/officeDocument/2006/relationships/hyperlink" TargetMode="External"></Relationship><Relationship Id="rId2570" Target="http://www.fremartautogroup.com" Type="http://schemas.openxmlformats.org/officeDocument/2006/relationships/hyperlink" TargetMode="External"></Relationship><Relationship Id="rId2571" Target="javascript:;" Type="http://schemas.openxmlformats.org/officeDocument/2006/relationships/hyperlink" TargetMode="External"></Relationship><Relationship Id="rId2572" Target="http://www.amazingmortgage.net" Type="http://schemas.openxmlformats.org/officeDocument/2006/relationships/hyperlink" TargetMode="External"></Relationship><Relationship Id="rId2573" Target="http://www.one-99shop.com" Type="http://schemas.openxmlformats.org/officeDocument/2006/relationships/hyperlink" TargetMode="External"></Relationship><Relationship Id="rId2574" Target="mailto:talalghandour@abudawood.com" Type="http://schemas.openxmlformats.org/officeDocument/2006/relationships/hyperlink" TargetMode="External"></Relationship><Relationship Id="rId2575" Target="mailto:etdean@yahoo.com" Type="http://schemas.openxmlformats.org/officeDocument/2006/relationships/hyperlink" TargetMode="External"></Relationship><Relationship Id="rId2576" Target="javascript:;" Type="http://schemas.openxmlformats.org/officeDocument/2006/relationships/hyperlink" TargetMode="External"></Relationship><Relationship Id="rId2577" Target="javascript:;" Type="http://schemas.openxmlformats.org/officeDocument/2006/relationships/hyperlink" TargetMode="External"></Relationship><Relationship Id="rId2578" Target="javascript:;" Type="http://schemas.openxmlformats.org/officeDocument/2006/relationships/hyperlink" TargetMode="External"></Relationship><Relationship Id="rId2579" Target="mailto:lambert@lambertframe.com" Type="http://schemas.openxmlformats.org/officeDocument/2006/relationships/hyperlink" TargetMode="External"></Relationship><Relationship Id="rId2580" Target="http://www.ty.com" Type="http://schemas.openxmlformats.org/officeDocument/2006/relationships/hyperlink" TargetMode="External"></Relationship><Relationship Id="rId2581" Target="mailto:bevtec@bevtec.no" Type="http://schemas.openxmlformats.org/officeDocument/2006/relationships/hyperlink" TargetMode="External"></Relationship><Relationship Id="rId2582" Target="javascript:;" Type="http://schemas.openxmlformats.org/officeDocument/2006/relationships/hyperlink" TargetMode="External"></Relationship><Relationship Id="rId2583" Target="mailto:alabamainterforest@earthlink.net" Type="http://schemas.openxmlformats.org/officeDocument/2006/relationships/hyperlink" TargetMode="External"></Relationship><Relationship Id="rId2584" Target="mailto:enquiries@securikey.co.uk" Type="http://schemas.openxmlformats.org/officeDocument/2006/relationships/hyperlink" TargetMode="External"></Relationship><Relationship Id="rId2585" Target="mailto:hvabbasi@aol.com" Type="http://schemas.openxmlformats.org/officeDocument/2006/relationships/hyperlink" TargetMode="External"></Relationship><Relationship Id="rId2586" Target="mailto:takahi@singnet.com.sg" Type="http://schemas.openxmlformats.org/officeDocument/2006/relationships/hyperlink" TargetMode="External"></Relationship><Relationship Id="rId2587" Target="javascript:;" Type="http://schemas.openxmlformats.org/officeDocument/2006/relationships/hyperlink" TargetMode="External"></Relationship><Relationship Id="rId2588" Target="http://www.culimited.com" Type="http://schemas.openxmlformats.org/officeDocument/2006/relationships/hyperlink" TargetMode="External"></Relationship><Relationship Id="rId2589" Target="mailto:dag@mytra.no" Type="http://schemas.openxmlformats.org/officeDocument/2006/relationships/hyperlink" TargetMode="External"></Relationship><Relationship Id="rId2590" Target="http://www.hermelinhandels.se" Type="http://schemas.openxmlformats.org/officeDocument/2006/relationships/hyperlink" TargetMode="External"></Relationship><Relationship Id="rId2591" Target="javascript:;" Type="http://schemas.openxmlformats.org/officeDocument/2006/relationships/hyperlink" TargetMode="External"></Relationship><Relationship Id="rId2592" Target="http://www.alfaco.com" Type="http://schemas.openxmlformats.org/officeDocument/2006/relationships/hyperlink" TargetMode="External"></Relationship><Relationship Id="rId2593" Target="mailto:colchonesdecuna@terra.es" Type="http://schemas.openxmlformats.org/officeDocument/2006/relationships/hyperlink" TargetMode="External"></Relationship><Relationship Id="rId2594" Target="http://www.e-mack.com" Type="http://schemas.openxmlformats.org/officeDocument/2006/relationships/hyperlink" TargetMode="External"></Relationship><Relationship Id="rId2595" Target="javascript:;" Type="http://schemas.openxmlformats.org/officeDocument/2006/relationships/hyperlink" TargetMode="External"></Relationship><Relationship Id="rId2596" Target="mailto:www.sales@advancedelectricscooters.com" Type="http://schemas.openxmlformats.org/officeDocument/2006/relationships/hyperlink" TargetMode="External"></Relationship><Relationship Id="rId2597" Target="javascript:;" Type="http://schemas.openxmlformats.org/officeDocument/2006/relationships/hyperlink" TargetMode="External"></Relationship><Relationship Id="rId2598" Target="http://www.sger.fr" Type="http://schemas.openxmlformats.org/officeDocument/2006/relationships/hyperlink" TargetMode="External"></Relationship><Relationship Id="rId2599" Target="javascript:;" Type="http://schemas.openxmlformats.org/officeDocument/2006/relationships/hyperlink" TargetMode="External"></Relationship><Relationship Id="rId2600" Target="javascript:;" Type="http://schemas.openxmlformats.org/officeDocument/2006/relationships/hyperlink" TargetMode="External"></Relationship><Relationship Id="rId2601" Target="mailto:ralph@idpny.com" Type="http://schemas.openxmlformats.org/officeDocument/2006/relationships/hyperlink" TargetMode="External"></Relationship><Relationship Id="rId2602" Target="javascript:;" Type="http://schemas.openxmlformats.org/officeDocument/2006/relationships/hyperlink" TargetMode="External"></Relationship><Relationship Id="rId2603" Target="http://www.global-exports.co.za" Type="http://schemas.openxmlformats.org/officeDocument/2006/relationships/hyperlink" TargetMode="External"></Relationship><Relationship Id="rId2604" Target="http://www.europackaging.co.uk" Type="http://schemas.openxmlformats.org/officeDocument/2006/relationships/hyperlink" TargetMode="External"></Relationship><Relationship Id="rId2605" Target="http://www.atmartlomousa.com" Type="http://schemas.openxmlformats.org/officeDocument/2006/relationships/hyperlink" TargetMode="External"></Relationship><Relationship Id="rId2606" Target="http://www.euromic.dk" Type="http://schemas.openxmlformats.org/officeDocument/2006/relationships/hyperlink" TargetMode="External"></Relationship><Relationship Id="rId2607" Target="javascript:;" Type="http://schemas.openxmlformats.org/officeDocument/2006/relationships/hyperlink" TargetMode="External"></Relationship><Relationship Id="rId2608" Target="mailto:maimoon_household@yahoo.co.uk" Type="http://schemas.openxmlformats.org/officeDocument/2006/relationships/hyperlink" TargetMode="External"></Relationship><Relationship Id="rId2609" Target="javascript:;" Type="http://schemas.openxmlformats.org/officeDocument/2006/relationships/hyperlink" TargetMode="External"></Relationship><Relationship Id="rId2610" Target="mailto:jspenkelink@trendenco.nl" Type="http://schemas.openxmlformats.org/officeDocument/2006/relationships/hyperlink" TargetMode="External"></Relationship><Relationship Id="rId2611" Target="mailto:kathryn@everlastingcorp.com.cn" Type="http://schemas.openxmlformats.org/officeDocument/2006/relationships/hyperlink" TargetMode="External"></Relationship><Relationship Id="rId2612" Target="http://www.flatware.ru" Type="http://schemas.openxmlformats.org/officeDocument/2006/relationships/hyperlink" TargetMode="External"></Relationship><Relationship Id="rId2613" Target="http://www.pronet.hu" Type="http://schemas.openxmlformats.org/officeDocument/2006/relationships/hyperlink" TargetMode="External"></Relationship><Relationship Id="rId2614" Target="mailto:nostaal@online.no" Type="http://schemas.openxmlformats.org/officeDocument/2006/relationships/hyperlink" TargetMode="External"></Relationship><Relationship Id="rId2615" Target="http://www.axa-steel.com" Type="http://schemas.openxmlformats.org/officeDocument/2006/relationships/hyperlink" TargetMode="External"></Relationship><Relationship Id="rId2616" Target="javascript:;" Type="http://schemas.openxmlformats.org/officeDocument/2006/relationships/hyperlink" TargetMode="External"></Relationship><Relationship Id="rId2617" Target="http://www.allindiagrocers.com" Type="http://schemas.openxmlformats.org/officeDocument/2006/relationships/hyperlink" TargetMode="External"></Relationship><Relationship Id="rId2618" Target="mailto:salg@eico.dk" Type="http://schemas.openxmlformats.org/officeDocument/2006/relationships/hyperlink" TargetMode="External"></Relationship><Relationship Id="rId2619" Target="mailto:gryan@asiapacificbrands.com.au" Type="http://schemas.openxmlformats.org/officeDocument/2006/relationships/hyperlink" TargetMode="External"></Relationship><Relationship Id="rId2620" Target="javascript:;" Type="http://schemas.openxmlformats.org/officeDocument/2006/relationships/hyperlink" TargetMode="External"></Relationship><Relationship Id="rId2621" Target="javascript:;" Type="http://schemas.openxmlformats.org/officeDocument/2006/relationships/hyperlink" TargetMode="External"></Relationship><Relationship Id="rId2622" Target="mailto:jcvincent@yahoo.com.cn" Type="http://schemas.openxmlformats.org/officeDocument/2006/relationships/hyperlink" TargetMode="External"></Relationship><Relationship Id="rId2623" Target="javascript:;" Type="http://schemas.openxmlformats.org/officeDocument/2006/relationships/hyperlink" TargetMode="External"></Relationship><Relationship Id="rId2624" Target="http://www.suntex.com.sg" Type="http://schemas.openxmlformats.org/officeDocument/2006/relationships/hyperlink" TargetMode="External"></Relationship><Relationship Id="rId2625" Target="mailto:sales@leonardo.co.uk" Type="http://schemas.openxmlformats.org/officeDocument/2006/relationships/hyperlink" TargetMode="External"></Relationship><Relationship Id="rId2626" Target="http://www.finemark.com.au" Type="http://schemas.openxmlformats.org/officeDocument/2006/relationships/hyperlink" TargetMode="External"></Relationship><Relationship Id="rId2627" Target="http://www.kheraj.com" Type="http://schemas.openxmlformats.org/officeDocument/2006/relationships/hyperlink" TargetMode="External"></Relationship><Relationship Id="rId2628" Target="http://www.emiplastic.com" Type="http://schemas.openxmlformats.org/officeDocument/2006/relationships/hyperlink" TargetMode="External"></Relationship><Relationship Id="rId2629" Target="mailto:ibsl@sltnet.lk" Type="http://schemas.openxmlformats.org/officeDocument/2006/relationships/hyperlink" TargetMode="External"></Relationship><Relationship Id="rId2630" Target="http://www.hyper.gr" Type="http://schemas.openxmlformats.org/officeDocument/2006/relationships/hyperlink" TargetMode="External"></Relationship><Relationship Id="rId2631" Target="javascript:;" Type="http://schemas.openxmlformats.org/officeDocument/2006/relationships/hyperlink" TargetMode="External"></Relationship><Relationship Id="rId2632" Target="javascript:;" Type="http://schemas.openxmlformats.org/officeDocument/2006/relationships/hyperlink" TargetMode="External"></Relationship><Relationship Id="rId2633" Target="mailto:eafco@hotmail.com" Type="http://schemas.openxmlformats.org/officeDocument/2006/relationships/hyperlink" TargetMode="External"></Relationship><Relationship Id="rId2634" Target="javascript:;" Type="http://schemas.openxmlformats.org/officeDocument/2006/relationships/hyperlink" TargetMode="External"></Relationship><Relationship Id="rId2635" Target="http://www.utel.net.ua" Type="http://schemas.openxmlformats.org/officeDocument/2006/relationships/hyperlink" TargetMode="External"></Relationship><Relationship Id="rId2636" Target="javascript:;" Type="http://schemas.openxmlformats.org/officeDocument/2006/relationships/hyperlink" TargetMode="External"></Relationship><Relationship Id="rId2637" Target="javascript:;" Type="http://schemas.openxmlformats.org/officeDocument/2006/relationships/hyperlink" TargetMode="External"></Relationship><Relationship Id="rId2638" Target="javascript:;" Type="http://schemas.openxmlformats.org/officeDocument/2006/relationships/hyperlink" TargetMode="External"></Relationship><Relationship Id="rId2639" Target="javascript:;" Type="http://schemas.openxmlformats.org/officeDocument/2006/relationships/hyperlink" TargetMode="External"></Relationship><Relationship Id="rId2640" Target="mailto:hanakr88@hotmail.com" Type="http://schemas.openxmlformats.org/officeDocument/2006/relationships/hyperlink" TargetMode="External"></Relationship><Relationship Id="rId2641" Target="mailto:amitgoel_ss@yahoo.com" Type="http://schemas.openxmlformats.org/officeDocument/2006/relationships/hyperlink" TargetMode="External"></Relationship><Relationship Id="rId2642" Target="mailto:femi.obileye@executiveclass.net" Type="http://schemas.openxmlformats.org/officeDocument/2006/relationships/hyperlink" TargetMode="External"></Relationship><Relationship Id="rId2643" Target="mailto:confortdelta@uolsinectis.com" Type="http://schemas.openxmlformats.org/officeDocument/2006/relationships/hyperlink" TargetMode="External"></Relationship><Relationship Id="rId2644" Target="javascript:;" Type="http://schemas.openxmlformats.org/officeDocument/2006/relationships/hyperlink" TargetMode="External"></Relationship><Relationship Id="rId2645" Target="http://www.kabani.in" Type="http://schemas.openxmlformats.org/officeDocument/2006/relationships/hyperlink" TargetMode="External"></Relationship><Relationship Id="rId2646" Target="mailto:info5@mazzocchi.net" Type="http://schemas.openxmlformats.org/officeDocument/2006/relationships/hyperlink" TargetMode="External"></Relationship><Relationship Id="rId2647" Target="javascript:;" Type="http://schemas.openxmlformats.org/officeDocument/2006/relationships/hyperlink" TargetMode="External"></Relationship><Relationship Id="rId2648" Target="http://www.thebuzzgroup.com" Type="http://schemas.openxmlformats.org/officeDocument/2006/relationships/hyperlink" TargetMode="External"></Relationship><Relationship Id="rId2649" Target="javascript:;" Type="http://schemas.openxmlformats.org/officeDocument/2006/relationships/hyperlink" TargetMode="External"></Relationship><Relationship Id="rId2650" Target="http://www.dorma.com" Type="http://schemas.openxmlformats.org/officeDocument/2006/relationships/hyperlink" TargetMode="External"></Relationship><Relationship Id="rId2651" Target="mailto:mphbs@pd.jaring.my" Type="http://schemas.openxmlformats.org/officeDocument/2006/relationships/hyperlink" TargetMode="External"></Relationship><Relationship Id="rId2652" Target="mailto:info@papazian.fr" Type="http://schemas.openxmlformats.org/officeDocument/2006/relationships/hyperlink" TargetMode="External"></Relationship><Relationship Id="rId2653" Target="mailto:danchi-j@tsubame.or.jp" Type="http://schemas.openxmlformats.org/officeDocument/2006/relationships/hyperlink" TargetMode="External"></Relationship><Relationship Id="rId2654" Target="javascript:;" Type="http://schemas.openxmlformats.org/officeDocument/2006/relationships/hyperlink" TargetMode="External"></Relationship><Relationship Id="rId2655" Target="http://www.essaplast.com" Type="http://schemas.openxmlformats.org/officeDocument/2006/relationships/hyperlink" TargetMode="External"></Relationship><Relationship Id="rId2656" Target="javascript:;" Type="http://schemas.openxmlformats.org/officeDocument/2006/relationships/hyperlink" TargetMode="External"></Relationship><Relationship Id="rId2657" Target="mailto:debsagye@telconet.net" Type="http://schemas.openxmlformats.org/officeDocument/2006/relationships/hyperlink" TargetMode="External"></Relationship><Relationship Id="rId2658" Target="javascript:;" Type="http://schemas.openxmlformats.org/officeDocument/2006/relationships/hyperlink" TargetMode="External"></Relationship><Relationship Id="rId2659" Target="http://www.bbq-valve.com" Type="http://schemas.openxmlformats.org/officeDocument/2006/relationships/hyperlink" TargetMode="External"></Relationship><Relationship Id="rId2660" Target="javascript:;" Type="http://schemas.openxmlformats.org/officeDocument/2006/relationships/hyperlink" TargetMode="External"></Relationship><Relationship Id="rId2661" Target="http://www.landmarkgroupco.com" Type="http://schemas.openxmlformats.org/officeDocument/2006/relationships/hyperlink" TargetMode="External"></Relationship><Relationship Id="rId2662" Target="javascript:;" Type="http://schemas.openxmlformats.org/officeDocument/2006/relationships/hyperlink" TargetMode="External"></Relationship><Relationship Id="rId2663" Target="javascript:;" Type="http://schemas.openxmlformats.org/officeDocument/2006/relationships/hyperlink" TargetMode="External"></Relationship><Relationship Id="rId2664" Target="http://www.hgpcorp.net" Type="http://schemas.openxmlformats.org/officeDocument/2006/relationships/hyperlink" TargetMode="External"></Relationship><Relationship Id="rId2665" Target="javascript:;" Type="http://schemas.openxmlformats.org/officeDocument/2006/relationships/hyperlink" TargetMode="External"></Relationship><Relationship Id="rId2666" Target="mailto:enquiries@securikey.co.uk" Type="http://schemas.openxmlformats.org/officeDocument/2006/relationships/hyperlink" TargetMode="External"></Relationship><Relationship Id="rId2667" Target="javascript:;" Type="http://schemas.openxmlformats.org/officeDocument/2006/relationships/hyperlink" TargetMode="External"></Relationship><Relationship Id="rId2668" Target="javascript:;" Type="http://schemas.openxmlformats.org/officeDocument/2006/relationships/hyperlink" TargetMode="External"></Relationship><Relationship Id="rId2669" Target="javascript:;" Type="http://schemas.openxmlformats.org/officeDocument/2006/relationships/hyperlink" TargetMode="External"></Relationship><Relationship Id="rId2670" Target="http://www.playmobil.de" Type="http://schemas.openxmlformats.org/officeDocument/2006/relationships/hyperlink" TargetMode="External"></Relationship><Relationship Id="rId2671" Target="javascript:;" Type="http://schemas.openxmlformats.org/officeDocument/2006/relationships/hyperlink" TargetMode="External"></Relationship><Relationship Id="rId2672" Target="http://www.bell.com.ph" Type="http://schemas.openxmlformats.org/officeDocument/2006/relationships/hyperlink" TargetMode="External"></Relationship><Relationship Id="rId2673" Target="javascript:;" Type="http://schemas.openxmlformats.org/officeDocument/2006/relationships/hyperlink" TargetMode="External"></Relationship><Relationship Id="rId2674" Target="mailto:info@essaplast.com" Type="http://schemas.openxmlformats.org/officeDocument/2006/relationships/hyperlink" TargetMode="External"></Relationship><Relationship Id="rId2675" Target="javascript:;" Type="http://schemas.openxmlformats.org/officeDocument/2006/relationships/hyperlink" TargetMode="External"></Relationship><Relationship Id="rId2676" Target="javascript:;" Type="http://schemas.openxmlformats.org/officeDocument/2006/relationships/hyperlink" TargetMode="External"></Relationship><Relationship Id="rId2677" Target="javascript:;" Type="http://schemas.openxmlformats.org/officeDocument/2006/relationships/hyperlink" TargetMode="External"></Relationship><Relationship Id="rId2678" Target="mailto:a_fujii@kowa.com.hk" Type="http://schemas.openxmlformats.org/officeDocument/2006/relationships/hyperlink" TargetMode="External"></Relationship><Relationship Id="rId2679" Target="http://www.archiesonline.com" Type="http://schemas.openxmlformats.org/officeDocument/2006/relationships/hyperlink" TargetMode="External"></Relationship><Relationship Id="rId2680" Target="mailto:fimtec@fimtec.pl" Type="http://schemas.openxmlformats.org/officeDocument/2006/relationships/hyperlink" TargetMode="External"></Relationship><Relationship Id="rId2681" Target="javascript:;" Type="http://schemas.openxmlformats.org/officeDocument/2006/relationships/hyperlink" TargetMode="External"></Relationship><Relationship Id="rId2682" Target="mailto:skyhope2@biznetvigator.com" Type="http://schemas.openxmlformats.org/officeDocument/2006/relationships/hyperlink" TargetMode="External"></Relationship><Relationship Id="rId2683" Target="http://www.nitori.co.jp" Type="http://schemas.openxmlformats.org/officeDocument/2006/relationships/hyperlink" TargetMode="External"></Relationship><Relationship Id="rId2684" Target="javascript:;" Type="http://schemas.openxmlformats.org/officeDocument/2006/relationships/hyperlink" TargetMode="External"></Relationship><Relationship Id="rId2685" Target="javascript:;" Type="http://schemas.openxmlformats.org/officeDocument/2006/relationships/hyperlink" TargetMode="External"></Relationship><Relationship Id="rId2686" Target="mailto:chcxm@public.xm.fj.cn" Type="http://schemas.openxmlformats.org/officeDocument/2006/relationships/hyperlink" TargetMode="External"></Relationship><Relationship Id="rId2687" Target="javascript:;" Type="http://schemas.openxmlformats.org/officeDocument/2006/relationships/hyperlink" TargetMode="External"></Relationship><Relationship Id="rId2688" Target="javascript:;" Type="http://schemas.openxmlformats.org/officeDocument/2006/relationships/hyperlink" TargetMode="External"></Relationship><Relationship Id="rId2689" Target="javascript:;" Type="http://schemas.openxmlformats.org/officeDocument/2006/relationships/hyperlink" TargetMode="External"></Relationship><Relationship Id="rId2690" Target="http://www.i-next.net" Type="http://schemas.openxmlformats.org/officeDocument/2006/relationships/hyperlink" TargetMode="External"></Relationship><Relationship Id="rId2691" Target="http://www.bretagne-international.com" Type="http://schemas.openxmlformats.org/officeDocument/2006/relationships/hyperlink" TargetMode="External"></Relationship><Relationship Id="rId2692" Target="mailto:hksid02@yahoo.fr" Type="http://schemas.openxmlformats.org/officeDocument/2006/relationships/hyperlink" TargetMode="External"></Relationship><Relationship Id="rId2693" Target="javascript:;" Type="http://schemas.openxmlformats.org/officeDocument/2006/relationships/hyperlink" TargetMode="External"></Relationship><Relationship Id="rId2694" Target="mailto:inquire@siahuat.com.sg" Type="http://schemas.openxmlformats.org/officeDocument/2006/relationships/hyperlink" TargetMode="External"></Relationship><Relationship Id="rId2695" Target="http://www.ihkltd.com" Type="http://schemas.openxmlformats.org/officeDocument/2006/relationships/hyperlink" TargetMode="External"></Relationship><Relationship Id="rId2696" Target="http://www.uno.com.pl" Type="http://schemas.openxmlformats.org/officeDocument/2006/relationships/hyperlink" TargetMode="External"></Relationship><Relationship Id="rId2697" Target="http://www.luck.ocn.ne.jp" Type="http://schemas.openxmlformats.org/officeDocument/2006/relationships/hyperlink" TargetMode="External"></Relationship><Relationship Id="rId2698" Target="javascript:;" Type="http://schemas.openxmlformats.org/officeDocument/2006/relationships/hyperlink" TargetMode="External"></Relationship><Relationship Id="rId2699" Target="javascript:;" Type="http://schemas.openxmlformats.org/officeDocument/2006/relationships/hyperlink" TargetMode="External"></Relationship><Relationship Id="rId2700" Target="http://www.thenortheastgroup.com" Type="http://schemas.openxmlformats.org/officeDocument/2006/relationships/hyperlink" TargetMode="External"></Relationship><Relationship Id="rId2701" Target="javascript:;" Type="http://schemas.openxmlformats.org/officeDocument/2006/relationships/hyperlink" TargetMode="External"></Relationship><Relationship Id="rId2702" Target="mailto:david@diamondstarglass.com" Type="http://schemas.openxmlformats.org/officeDocument/2006/relationships/hyperlink" TargetMode="External"></Relationship><Relationship Id="rId2703" Target="javascript:;" Type="http://schemas.openxmlformats.org/officeDocument/2006/relationships/hyperlink" TargetMode="External"></Relationship><Relationship Id="rId2704" Target="javascript:;" Type="http://schemas.openxmlformats.org/officeDocument/2006/relationships/hyperlink" TargetMode="External"></Relationship><Relationship Id="rId2705" Target="javascript:;" Type="http://schemas.openxmlformats.org/officeDocument/2006/relationships/hyperlink" TargetMode="External"></Relationship><Relationship Id="rId2706" Target="mailto:taisei@empal.com" Type="http://schemas.openxmlformats.org/officeDocument/2006/relationships/hyperlink" TargetMode="External"></Relationship><Relationship Id="rId2707" Target="mailto:akron@intelnett.com" Type="http://schemas.openxmlformats.org/officeDocument/2006/relationships/hyperlink" TargetMode="External"></Relationship><Relationship Id="rId2708" Target="mailto:bagant@andinanet.net" Type="http://schemas.openxmlformats.org/officeDocument/2006/relationships/hyperlink" TargetMode="External"></Relationship><Relationship Id="rId2709" Target="javascript:;" Type="http://schemas.openxmlformats.org/officeDocument/2006/relationships/hyperlink" TargetMode="External"></Relationship><Relationship Id="rId2710" Target="javascript:;" Type="http://schemas.openxmlformats.org/officeDocument/2006/relationships/hyperlink" TargetMode="External"></Relationship><Relationship Id="rId2711" Target="http://www.kinzo.com" Type="http://schemas.openxmlformats.org/officeDocument/2006/relationships/hyperlink" TargetMode="External"></Relationship><Relationship Id="rId2712" Target="javascript:;" Type="http://schemas.openxmlformats.org/officeDocument/2006/relationships/hyperlink" TargetMode="External"></Relationship><Relationship Id="rId2713" Target="javascript:;" Type="http://schemas.openxmlformats.org/officeDocument/2006/relationships/hyperlink" TargetMode="External"></Relationship><Relationship Id="rId2714" Target="javascript:;" Type="http://schemas.openxmlformats.org/officeDocument/2006/relationships/hyperlink" TargetMode="External"></Relationship><Relationship Id="rId2715" Target="mailto:cboucher@leedsworld.com" Type="http://schemas.openxmlformats.org/officeDocument/2006/relationships/hyperlink" TargetMode="External"></Relationship><Relationship Id="rId2716" Target="javascript:;" Type="http://schemas.openxmlformats.org/officeDocument/2006/relationships/hyperlink" TargetMode="External"></Relationship><Relationship Id="rId2717" Target="javascript:;" Type="http://schemas.openxmlformats.org/officeDocument/2006/relationships/hyperlink" TargetMode="External"></Relationship><Relationship Id="rId2718" Target="mailto:betlancorp@aol.com" Type="http://schemas.openxmlformats.org/officeDocument/2006/relationships/hyperlink" TargetMode="External"></Relationship><Relationship Id="rId2719" Target="javascript:;" Type="http://schemas.openxmlformats.org/officeDocument/2006/relationships/hyperlink" TargetMode="External"></Relationship><Relationship Id="rId2720" Target="mailto:info@sasivarna.com" Type="http://schemas.openxmlformats.org/officeDocument/2006/relationships/hyperlink" TargetMode="External"></Relationship><Relationship Id="rId2721" Target="mailto:info@hawa.se" Type="http://schemas.openxmlformats.org/officeDocument/2006/relationships/hyperlink" TargetMode="External"></Relationship><Relationship Id="rId2722" Target="mailto:info@scam-sas.it" Type="http://schemas.openxmlformats.org/officeDocument/2006/relationships/hyperlink" TargetMode="External"></Relationship><Relationship Id="rId2723" Target="http://www.nandaoverseas.com" Type="http://schemas.openxmlformats.org/officeDocument/2006/relationships/hyperlink" TargetMode="External"></Relationship><Relationship Id="rId2724" Target="javascript:;" Type="http://schemas.openxmlformats.org/officeDocument/2006/relationships/hyperlink" TargetMode="External"></Relationship><Relationship Id="rId2725" Target="javascript:;" Type="http://schemas.openxmlformats.org/officeDocument/2006/relationships/hyperlink" TargetMode="External"></Relationship><Relationship Id="rId2726" Target="http://www.thailand.com" Type="http://schemas.openxmlformats.org/officeDocument/2006/relationships/hyperlink" TargetMode="External"></Relationship><Relationship Id="rId2727" Target="http://www.intracom.net.lb" Type="http://schemas.openxmlformats.org/officeDocument/2006/relationships/hyperlink" TargetMode="External"></Relationship><Relationship Id="rId2728" Target="http://www.vivamas.com" Type="http://schemas.openxmlformats.org/officeDocument/2006/relationships/hyperlink" TargetMode="External"></Relationship><Relationship Id="rId2729" Target="http://www.lgbeslag.dk" Type="http://schemas.openxmlformats.org/officeDocument/2006/relationships/hyperlink" TargetMode="External"></Relationship><Relationship Id="rId2730" Target="http://www.berceliusa.com" Type="http://schemas.openxmlformats.org/officeDocument/2006/relationships/hyperlink" TargetMode="External"></Relationship><Relationship Id="rId2731" Target="mailto:j.itu@blchainrai.com" Type="http://schemas.openxmlformats.org/officeDocument/2006/relationships/hyperlink" TargetMode="External"></Relationship><Relationship Id="rId2732" Target="javascript:;" Type="http://schemas.openxmlformats.org/officeDocument/2006/relationships/hyperlink" TargetMode="External"></Relationship><Relationship Id="rId2733" Target="javascript:;" Type="http://schemas.openxmlformats.org/officeDocument/2006/relationships/hyperlink" TargetMode="External"></Relationship><Relationship Id="rId2734" Target="javascript:;" Type="http://schemas.openxmlformats.org/officeDocument/2006/relationships/hyperlink" TargetMode="External"></Relationship><Relationship Id="rId2735" Target="mailto:sales@abc.com.sg" Type="http://schemas.openxmlformats.org/officeDocument/2006/relationships/hyperlink" TargetMode="External"></Relationship><Relationship Id="rId2736" Target="javascript:;" Type="http://schemas.openxmlformats.org/officeDocument/2006/relationships/hyperlink" TargetMode="External"></Relationship><Relationship Id="rId2737" Target="mailto:info@scam-sas.it" Type="http://schemas.openxmlformats.org/officeDocument/2006/relationships/hyperlink" TargetMode="External"></Relationship><Relationship Id="rId2738" Target="javascript:;" Type="http://schemas.openxmlformats.org/officeDocument/2006/relationships/hyperlink" TargetMode="External"></Relationship><Relationship Id="rId2739" Target="javascript:;" Type="http://schemas.openxmlformats.org/officeDocument/2006/relationships/hyperlink" TargetMode="External"></Relationship><Relationship Id="rId2740" Target="mailto:corten@singnet.com.sg" Type="http://schemas.openxmlformats.org/officeDocument/2006/relationships/hyperlink" TargetMode="External"></Relationship><Relationship Id="rId2741" Target="mailto:ajmiller@ms15.hinet.net" Type="http://schemas.openxmlformats.org/officeDocument/2006/relationships/hyperlink" TargetMode="External"></Relationship><Relationship Id="rId2742" Target="http://www.bodum.com" Type="http://schemas.openxmlformats.org/officeDocument/2006/relationships/hyperlink" TargetMode="External"></Relationship><Relationship Id="rId2743" Target="javascript:;" Type="http://schemas.openxmlformats.org/officeDocument/2006/relationships/hyperlink" TargetMode="External"></Relationship><Relationship Id="rId2744" Target="mailto:info@cooksons.com" Type="http://schemas.openxmlformats.org/officeDocument/2006/relationships/hyperlink" TargetMode="External"></Relationship><Relationship Id="rId2745" Target="mailto:ac1asahi@osk.threewebnet.or.jp" Type="http://schemas.openxmlformats.org/officeDocument/2006/relationships/hyperlink" TargetMode="External"></Relationship><Relationship Id="rId2746" Target="http://www.limeks.com.tr" Type="http://schemas.openxmlformats.org/officeDocument/2006/relationships/hyperlink" TargetMode="External"></Relationship><Relationship Id="rId2747" Target="http://www.carpigiani.it" Type="http://schemas.openxmlformats.org/officeDocument/2006/relationships/hyperlink" TargetMode="External"></Relationship><Relationship Id="rId2748" Target="javascript:;" Type="http://schemas.openxmlformats.org/officeDocument/2006/relationships/hyperlink" TargetMode="External"></Relationship><Relationship Id="rId2749" Target="javascript:;" Type="http://schemas.openxmlformats.org/officeDocument/2006/relationships/hyperlink" TargetMode="External"></Relationship><Relationship Id="rId2750" Target="mailto:sales@aladdineurope.co.uk" Type="http://schemas.openxmlformats.org/officeDocument/2006/relationships/hyperlink" TargetMode="External"></Relationship><Relationship Id="rId2751" Target="http://www.cretom.co.jp" Type="http://schemas.openxmlformats.org/officeDocument/2006/relationships/hyperlink" TargetMode="External"></Relationship><Relationship Id="rId2752" Target="mailto:santa@intergate.bc.ca" Type="http://schemas.openxmlformats.org/officeDocument/2006/relationships/hyperlink" TargetMode="External"></Relationship><Relationship Id="rId2753" Target="http://www.ankitimpex.in" Type="http://schemas.openxmlformats.org/officeDocument/2006/relationships/hyperlink" TargetMode="External"></Relationship><Relationship Id="rId2754" Target="javascript:;" Type="http://schemas.openxmlformats.org/officeDocument/2006/relationships/hyperlink" TargetMode="External"></Relationship><Relationship Id="rId2755" Target="http://www.australianaproducts.com.au" Type="http://schemas.openxmlformats.org/officeDocument/2006/relationships/hyperlink" TargetMode="External"></Relationship><Relationship Id="rId2756" Target="http://www.gne.com.eg" Type="http://schemas.openxmlformats.org/officeDocument/2006/relationships/hyperlink" TargetMode="External"></Relationship><Relationship Id="rId2757" Target="javascript:;" Type="http://schemas.openxmlformats.org/officeDocument/2006/relationships/hyperlink" TargetMode="External"></Relationship><Relationship Id="rId2758" Target="mailto:alexander.oetken@leifheit.com" Type="http://schemas.openxmlformats.org/officeDocument/2006/relationships/hyperlink" TargetMode="External"></Relationship><Relationship Id="rId2759" Target="mailto:s1m1kang@kebi.com" Type="http://schemas.openxmlformats.org/officeDocument/2006/relationships/hyperlink" TargetMode="External"></Relationship><Relationship Id="rId2760" Target="javascript:;" Type="http://schemas.openxmlformats.org/officeDocument/2006/relationships/hyperlink" TargetMode="External"></Relationship><Relationship Id="rId2761" Target="javascript:;" Type="http://schemas.openxmlformats.org/officeDocument/2006/relationships/hyperlink" TargetMode="External"></Relationship><Relationship Id="rId2762" Target="http://www.aps.edu" Type="http://schemas.openxmlformats.org/officeDocument/2006/relationships/hyperlink" TargetMode="External"></Relationship><Relationship Id="rId2763" Target="http://www.shopnorthern.com" Type="http://schemas.openxmlformats.org/officeDocument/2006/relationships/hyperlink" TargetMode="External"></Relationship><Relationship Id="rId2764" Target="javascript:;" Type="http://schemas.openxmlformats.org/officeDocument/2006/relationships/hyperlink" TargetMode="External"></Relationship><Relationship Id="rId2765" Target="javascript:;" Type="http://schemas.openxmlformats.org/officeDocument/2006/relationships/hyperlink" TargetMode="External"></Relationship><Relationship Id="rId2766" Target="javascript:;" Type="http://schemas.openxmlformats.org/officeDocument/2006/relationships/hyperlink" TargetMode="External"></Relationship><Relationship Id="rId2767" Target="javascript:;" Type="http://schemas.openxmlformats.org/officeDocument/2006/relationships/hyperlink" TargetMode="External"></Relationship><Relationship Id="rId2768" Target="http://www.bellevuebotanical.org" Type="http://schemas.openxmlformats.org/officeDocument/2006/relationships/hyperlink" TargetMode="External"></Relationship><Relationship Id="rId2769" Target="mailto:ahaipl@hotmail.com" Type="http://schemas.openxmlformats.org/officeDocument/2006/relationships/hyperlink" TargetMode="External"></Relationship><Relationship Id="rId2770" Target="javascript:;" Type="http://schemas.openxmlformats.org/officeDocument/2006/relationships/hyperlink" TargetMode="External"></Relationship><Relationship Id="rId2771" Target="javascript:;" Type="http://schemas.openxmlformats.org/officeDocument/2006/relationships/hyperlink" TargetMode="External"></Relationship><Relationship Id="rId2772" Target="http://www.shtelcom.com" Type="http://schemas.openxmlformats.org/officeDocument/2006/relationships/hyperlink" TargetMode="External"></Relationship><Relationship Id="rId2773" Target="mailto:sales@saville.co.uk" Type="http://schemas.openxmlformats.org/officeDocument/2006/relationships/hyperlink" TargetMode="External"></Relationship><Relationship Id="rId2774" Target="javascript:;" Type="http://schemas.openxmlformats.org/officeDocument/2006/relationships/hyperlink" TargetMode="External"></Relationship><Relationship Id="rId2775" Target="mailto:alkawthan2003@yahoo.com" Type="http://schemas.openxmlformats.org/officeDocument/2006/relationships/hyperlink" TargetMode="External"></Relationship><Relationship Id="rId2776" Target="mailto:info@candide.fr" Type="http://schemas.openxmlformats.org/officeDocument/2006/relationships/hyperlink" TargetMode="External"></Relationship><Relationship Id="rId2777" Target="mailto:info@cadro.de" Type="http://schemas.openxmlformats.org/officeDocument/2006/relationships/hyperlink" TargetMode="External"></Relationship><Relationship Id="rId2778" Target="javascript:;" Type="http://schemas.openxmlformats.org/officeDocument/2006/relationships/hyperlink" TargetMode="External"></Relationship><Relationship Id="rId2779" Target="mailto:igeco@igeco.fr" Type="http://schemas.openxmlformats.org/officeDocument/2006/relationships/hyperlink" TargetMode="External"></Relationship><Relationship Id="rId2780" Target="javascript:;" Type="http://schemas.openxmlformats.org/officeDocument/2006/relationships/hyperlink" TargetMode="External"></Relationship><Relationship Id="rId2781" Target="mailto:arctic@vci.net" Type="http://schemas.openxmlformats.org/officeDocument/2006/relationships/hyperlink" TargetMode="External"></Relationship><Relationship Id="rId2782" Target="http://www.lucas.com.sg" Type="http://schemas.openxmlformats.org/officeDocument/2006/relationships/hyperlink" TargetMode="External"></Relationship><Relationship Id="rId2783" Target="javascript:;" Type="http://schemas.openxmlformats.org/officeDocument/2006/relationships/hyperlink" TargetMode="External"></Relationship><Relationship Id="rId2784" Target="mailto:jcagroup@tm.net.my" Type="http://schemas.openxmlformats.org/officeDocument/2006/relationships/hyperlink" TargetMode="External"></Relationship><Relationship Id="rId2785" Target="mailto:nativina@fmail.vnn.vn" Type="http://schemas.openxmlformats.org/officeDocument/2006/relationships/hyperlink" TargetMode="External"></Relationship><Relationship Id="rId2786" Target="mailto:mail@laltex.com" Type="http://schemas.openxmlformats.org/officeDocument/2006/relationships/hyperlink" TargetMode="External"></Relationship><Relationship Id="rId2787" Target="mailto:cyndikim@hotmail.com" Type="http://schemas.openxmlformats.org/officeDocument/2006/relationships/hyperlink" TargetMode="External"></Relationship><Relationship Id="rId2788" Target="mailto:vincenthowe@yahoo.com" Type="http://schemas.openxmlformats.org/officeDocument/2006/relationships/hyperlink" TargetMode="External"></Relationship><Relationship Id="rId2789" Target="http://www.fmcg-trades.com" Type="http://schemas.openxmlformats.org/officeDocument/2006/relationships/hyperlink" TargetMode="External"></Relationship><Relationship Id="rId2790" Target="http://www.sindby.dk" Type="http://schemas.openxmlformats.org/officeDocument/2006/relationships/hyperlink" TargetMode="External"></Relationship><Relationship Id="rId2791" Target="http://www.jansen.de" Type="http://schemas.openxmlformats.org/officeDocument/2006/relationships/hyperlink" TargetMode="External"></Relationship><Relationship Id="rId2792" Target="mailto:info@lenfex.com" Type="http://schemas.openxmlformats.org/officeDocument/2006/relationships/hyperlink" TargetMode="External"></Relationship><Relationship Id="rId2793" Target="http://www.fade.sm" Type="http://schemas.openxmlformats.org/officeDocument/2006/relationships/hyperlink" TargetMode="External"></Relationship><Relationship Id="rId2794" Target="http://www.aeromfg.com" Type="http://schemas.openxmlformats.org/officeDocument/2006/relationships/hyperlink" TargetMode="External"></Relationship><Relationship Id="rId2795" Target="mailto:beelam@tradesources.com" Type="http://schemas.openxmlformats.org/officeDocument/2006/relationships/hyperlink" TargetMode="External"></Relationship><Relationship Id="rId2796" Target="javascript:;" Type="http://schemas.openxmlformats.org/officeDocument/2006/relationships/hyperlink" TargetMode="External"></Relationship><Relationship Id="rId2797" Target="javascript:;" Type="http://schemas.openxmlformats.org/officeDocument/2006/relationships/hyperlink" TargetMode="External"></Relationship><Relationship Id="rId2798" Target="mailto:disl@sify.com" Type="http://schemas.openxmlformats.org/officeDocument/2006/relationships/hyperlink" TargetMode="External"></Relationship><Relationship Id="rId2799" Target="mailto:eraim1@yahoo.de" Type="http://schemas.openxmlformats.org/officeDocument/2006/relationships/hyperlink" TargetMode="External"></Relationship><Relationship Id="rId2800" Target="javascript:;" Type="http://schemas.openxmlformats.org/officeDocument/2006/relationships/hyperlink" TargetMode="External"></Relationship><Relationship Id="rId2801" Target="javascript:;" Type="http://schemas.openxmlformats.org/officeDocument/2006/relationships/hyperlink" TargetMode="External"></Relationship><Relationship Id="rId2802" Target="http://www.santatrading.com" Type="http://schemas.openxmlformats.org/officeDocument/2006/relationships/hyperlink" TargetMode="External"></Relationship><Relationship Id="rId2803" Target="javascript:;" Type="http://schemas.openxmlformats.org/officeDocument/2006/relationships/hyperlink" TargetMode="External"></Relationship><Relationship Id="rId2804" Target="javascript:;" Type="http://schemas.openxmlformats.org/officeDocument/2006/relationships/hyperlink" TargetMode="External"></Relationship><Relationship Id="rId2805" Target="javascript:;" Type="http://schemas.openxmlformats.org/officeDocument/2006/relationships/hyperlink" TargetMode="External"></Relationship><Relationship Id="rId2806" Target="javascript:;" Type="http://schemas.openxmlformats.org/officeDocument/2006/relationships/hyperlink" TargetMode="External"></Relationship><Relationship Id="rId2807" Target="http://www.karlstedt.se" Type="http://schemas.openxmlformats.org/officeDocument/2006/relationships/hyperlink" TargetMode="External"></Relationship><Relationship Id="rId2808" Target="javascript:;" Type="http://schemas.openxmlformats.org/officeDocument/2006/relationships/hyperlink" TargetMode="External"></Relationship><Relationship Id="rId2809" Target="mailto:cvl@fmcg-trades.com" Type="http://schemas.openxmlformats.org/officeDocument/2006/relationships/hyperlink" TargetMode="External"></Relationship><Relationship Id="rId2810" Target="javascript:;" Type="http://schemas.openxmlformats.org/officeDocument/2006/relationships/hyperlink" TargetMode="External"></Relationship><Relationship Id="rId2811" Target="mailto:info@alkaso.com" Type="http://schemas.openxmlformats.org/officeDocument/2006/relationships/hyperlink" TargetMode="External"></Relationship><Relationship Id="rId2812" Target="http://www.creativedis.com.hk" Type="http://schemas.openxmlformats.org/officeDocument/2006/relationships/hyperlink" TargetMode="External"></Relationship><Relationship Id="rId2813" Target="mailto:sales@altrend.co.nz" Type="http://schemas.openxmlformats.org/officeDocument/2006/relationships/hyperlink" TargetMode="External"></Relationship><Relationship Id="rId2814" Target="http://www.montevideo.com.uy" Type="http://schemas.openxmlformats.org/officeDocument/2006/relationships/hyperlink" TargetMode="External"></Relationship><Relationship Id="rId2815" Target="mailto:vevevich@dol.ru" Type="http://schemas.openxmlformats.org/officeDocument/2006/relationships/hyperlink" TargetMode="External"></Relationship><Relationship Id="rId2816" Target="javascript:;" Type="http://schemas.openxmlformats.org/officeDocument/2006/relationships/hyperlink" TargetMode="External"></Relationship><Relationship Id="rId2817" Target="mailto:davidm@burton-mccall.co.uk" Type="http://schemas.openxmlformats.org/officeDocument/2006/relationships/hyperlink" TargetMode="External"></Relationship><Relationship Id="rId2818" Target="javascript:;" Type="http://schemas.openxmlformats.org/officeDocument/2006/relationships/hyperlink" TargetMode="External"></Relationship><Relationship Id="rId2819" Target="mailto:gavinbao@yahoo.com" Type="http://schemas.openxmlformats.org/officeDocument/2006/relationships/hyperlink" TargetMode="External"></Relationship><Relationship Id="rId2820" Target="javascript:;" Type="http://schemas.openxmlformats.org/officeDocument/2006/relationships/hyperlink" TargetMode="External"></Relationship><Relationship Id="rId2821" Target="javascript:;" Type="http://schemas.openxmlformats.org/officeDocument/2006/relationships/hyperlink" TargetMode="External"></Relationship><Relationship Id="rId2822" Target="mailto:info@bermabru.be" Type="http://schemas.openxmlformats.org/officeDocument/2006/relationships/hyperlink" TargetMode="External"></Relationship><Relationship Id="rId2823" Target="http://www.apadana.com" Type="http://schemas.openxmlformats.org/officeDocument/2006/relationships/hyperlink" TargetMode="External"></Relationship><Relationship Id="rId2824" Target="mailto:k4@qualitynet.net" Type="http://schemas.openxmlformats.org/officeDocument/2006/relationships/hyperlink" TargetMode="External"></Relationship><Relationship Id="rId2825" Target="javascript:;" Type="http://schemas.openxmlformats.org/officeDocument/2006/relationships/hyperlink" TargetMode="External"></Relationship><Relationship Id="rId2826" Target="http://www.riswmond-air-service.nl" Type="http://schemas.openxmlformats.org/officeDocument/2006/relationships/hyperlink" TargetMode="External"></Relationship><Relationship Id="rId2827" Target="http://www.premiereproducts.co.uk" Type="http://schemas.openxmlformats.org/officeDocument/2006/relationships/hyperlink" TargetMode="External"></Relationship><Relationship Id="rId2828" Target="mailto:sintex@sintex.com.sg" Type="http://schemas.openxmlformats.org/officeDocument/2006/relationships/hyperlink" TargetMode="External"></Relationship><Relationship Id="rId2829" Target="http://www.greensq.com" Type="http://schemas.openxmlformats.org/officeDocument/2006/relationships/hyperlink" TargetMode="External"></Relationship><Relationship Id="rId2830" Target="http://www.action-quest.com" Type="http://schemas.openxmlformats.org/officeDocument/2006/relationships/hyperlink" TargetMode="External"></Relationship><Relationship Id="rId2831" Target="mailto:joelk@negrao.com" Type="http://schemas.openxmlformats.org/officeDocument/2006/relationships/hyperlink" TargetMode="External"></Relationship><Relationship Id="rId2832" Target="mailto:elippman@planomolding.com" Type="http://schemas.openxmlformats.org/officeDocument/2006/relationships/hyperlink" TargetMode="External"></Relationship><Relationship Id="rId2833" Target="http://www.blr.vsnl.net.in" Type="http://schemas.openxmlformats.org/officeDocument/2006/relationships/hyperlink" TargetMode="External"></Relationship><Relationship Id="rId2834" Target="mailto:gryan@asiapacificbrands.com.au" Type="http://schemas.openxmlformats.org/officeDocument/2006/relationships/hyperlink" TargetMode="External"></Relationship><Relationship Id="rId2835" Target="http://www.kolibri-shop.com" Type="http://schemas.openxmlformats.org/officeDocument/2006/relationships/hyperlink" TargetMode="External"></Relationship><Relationship Id="rId2836" Target="mailto:sunwave@hknet.com" Type="http://schemas.openxmlformats.org/officeDocument/2006/relationships/hyperlink" TargetMode="External"></Relationship><Relationship Id="rId2837" Target="mailto:info@bribus.nl" Type="http://schemas.openxmlformats.org/officeDocument/2006/relationships/hyperlink" TargetMode="External"></Relationship><Relationship Id="rId2838" Target="http://www.asia99.com" Type="http://schemas.openxmlformats.org/officeDocument/2006/relationships/hyperlink" TargetMode="External"></Relationship><Relationship Id="rId2839" Target="mailto:info@garudaoverseas.com" Type="http://schemas.openxmlformats.org/officeDocument/2006/relationships/hyperlink" TargetMode="External"></Relationship><Relationship Id="rId2840" Target="http://www.hanilmanpower.com" Type="http://schemas.openxmlformats.org/officeDocument/2006/relationships/hyperlink" TargetMode="External"></Relationship><Relationship Id="rId2841" Target="http://www.hot.com" Type="http://schemas.openxmlformats.org/officeDocument/2006/relationships/hyperlink" TargetMode="External"></Relationship><Relationship Id="rId2842" Target="mailto:phil@filzer.com" Type="http://schemas.openxmlformats.org/officeDocument/2006/relationships/hyperlink" TargetMode="External"></Relationship><Relationship Id="rId2843" Target="mailto:dora@kirans.com.hk" Type="http://schemas.openxmlformats.org/officeDocument/2006/relationships/hyperlink" TargetMode="External"></Relationship><Relationship Id="rId2844" Target="javascript:;" Type="http://schemas.openxmlformats.org/officeDocument/2006/relationships/hyperlink" TargetMode="External"></Relationship><Relationship Id="rId2845" Target="http://www.bantafoods.com" Type="http://schemas.openxmlformats.org/officeDocument/2006/relationships/hyperlink" TargetMode="External"></Relationship><Relationship Id="rId2846" Target="mailto:cbguangzhou@cedar.brook.bc.ca" Type="http://schemas.openxmlformats.org/officeDocument/2006/relationships/hyperlink" TargetMode="External"></Relationship><Relationship Id="rId2847" Target="javascript:;" Type="http://schemas.openxmlformats.org/officeDocument/2006/relationships/hyperlink" TargetMode="External"></Relationship><Relationship Id="rId2848" Target="javascript:;" Type="http://schemas.openxmlformats.org/officeDocument/2006/relationships/hyperlink" TargetMode="External"></Relationship><Relationship Id="rId2849" Target="javascript:;" Type="http://schemas.openxmlformats.org/officeDocument/2006/relationships/hyperlink" TargetMode="External"></Relationship><Relationship Id="rId2850" Target="mailto:chishing@changan.net" Type="http://schemas.openxmlformats.org/officeDocument/2006/relationships/hyperlink" TargetMode="External"></Relationship><Relationship Id="rId2851" Target="http://www.linea2000.be" Type="http://schemas.openxmlformats.org/officeDocument/2006/relationships/hyperlink" TargetMode="External"></Relationship><Relationship Id="rId2852" Target="mailto:tripac@netvigator.com" Type="http://schemas.openxmlformats.org/officeDocument/2006/relationships/hyperlink" TargetMode="External"></Relationship><Relationship Id="rId2853" Target="http://www.iravo.com" Type="http://schemas.openxmlformats.org/officeDocument/2006/relationships/hyperlink" TargetMode="External"></Relationship><Relationship Id="rId2854" Target="http://www.remalux.nl" Type="http://schemas.openxmlformats.org/officeDocument/2006/relationships/hyperlink" TargetMode="External"></Relationship><Relationship Id="rId2855" Target="mailto:sue@schultzsupply.com" Type="http://schemas.openxmlformats.org/officeDocument/2006/relationships/hyperlink" TargetMode="External"></Relationship><Relationship Id="rId2856" Target="javascript:;" Type="http://schemas.openxmlformats.org/officeDocument/2006/relationships/hyperlink" TargetMode="External"></Relationship><Relationship Id="rId2857" Target="http://www.pauldequidt.com" Type="http://schemas.openxmlformats.org/officeDocument/2006/relationships/hyperlink" TargetMode="External"></Relationship><Relationship Id="rId2858" Target="http://www.preciousuae.com" Type="http://schemas.openxmlformats.org/officeDocument/2006/relationships/hyperlink" TargetMode="External"></Relationship><Relationship Id="rId2859" Target="http://www.australianaproducts.com.au" Type="http://schemas.openxmlformats.org/officeDocument/2006/relationships/hyperlink" TargetMode="External"></Relationship><Relationship Id="rId2860" Target="mailto:hokomo@hotmail.com" Type="http://schemas.openxmlformats.org/officeDocument/2006/relationships/hyperlink" TargetMode="External"></Relationship><Relationship Id="rId2861" Target="mailto:elippman@planomolding.com" Type="http://schemas.openxmlformats.org/officeDocument/2006/relationships/hyperlink" TargetMode="External"></Relationship><Relationship Id="rId2862" Target="http://www.j-me.co.uk" Type="http://schemas.openxmlformats.org/officeDocument/2006/relationships/hyperlink" TargetMode="External"></Relationship><Relationship Id="rId2863" Target="javascript:;" Type="http://schemas.openxmlformats.org/officeDocument/2006/relationships/hyperlink" TargetMode="External"></Relationship><Relationship Id="rId2864" Target="javascript:;" Type="http://schemas.openxmlformats.org/officeDocument/2006/relationships/hyperlink" TargetMode="External"></Relationship><Relationship Id="rId2865" Target="javascript:;" Type="http://schemas.openxmlformats.org/officeDocument/2006/relationships/hyperlink" TargetMode="External"></Relationship><Relationship Id="rId2866" Target="javascript:;" Type="http://schemas.openxmlformats.org/officeDocument/2006/relationships/hyperlink" TargetMode="External"></Relationship><Relationship Id="rId2867" Target="mailto:phess@nortesco.com" Type="http://schemas.openxmlformats.org/officeDocument/2006/relationships/hyperlink" TargetMode="External"></Relationship><Relationship Id="rId2868" Target="mailto:roger@alfaco.com" Type="http://schemas.openxmlformats.org/officeDocument/2006/relationships/hyperlink" TargetMode="External"></Relationship><Relationship Id="rId2869" Target="mailto:ahmadaly@daitona.com" Type="http://schemas.openxmlformats.org/officeDocument/2006/relationships/hyperlink" TargetMode="External"></Relationship><Relationship Id="rId2870" Target="javascript:;" Type="http://schemas.openxmlformats.org/officeDocument/2006/relationships/hyperlink" TargetMode="External"></Relationship><Relationship Id="rId2871" Target="http://www.globallaservision.com" Type="http://schemas.openxmlformats.org/officeDocument/2006/relationships/hyperlink" TargetMode="External"></Relationship><Relationship Id="rId2872" Target="javascript:;" Type="http://schemas.openxmlformats.org/officeDocument/2006/relationships/hyperlink" TargetMode="External"></Relationship><Relationship Id="rId2873" Target="http://www.petitprix.net" Type="http://schemas.openxmlformats.org/officeDocument/2006/relationships/hyperlink" TargetMode="External"></Relationship><Relationship Id="rId2874" Target="mailto:info@pizziaredamenti.it" Type="http://schemas.openxmlformats.org/officeDocument/2006/relationships/hyperlink" TargetMode="External"></Relationship><Relationship Id="rId2875" Target="http://www.polarrefrigerationdenver.com" Type="http://schemas.openxmlformats.org/officeDocument/2006/relationships/hyperlink" TargetMode="External"></Relationship><Relationship Id="rId2876" Target="javascript:;" Type="http://schemas.openxmlformats.org/officeDocument/2006/relationships/hyperlink" TargetMode="External"></Relationship><Relationship Id="rId2877" Target="mailto:info@agaria.se" Type="http://schemas.openxmlformats.org/officeDocument/2006/relationships/hyperlink" TargetMode="External"></Relationship><Relationship Id="rId2878" Target="javascript:;" Type="http://schemas.openxmlformats.org/officeDocument/2006/relationships/hyperlink" TargetMode="External"></Relationship><Relationship Id="rId2879" Target="mailto:ctelefonica@treunic.cl" Type="http://schemas.openxmlformats.org/officeDocument/2006/relationships/hyperlink" TargetMode="External"></Relationship><Relationship Id="rId2880" Target="javascript:;" Type="http://schemas.openxmlformats.org/officeDocument/2006/relationships/hyperlink" TargetMode="External"></Relationship><Relationship Id="rId2881" Target="javascript:;" Type="http://schemas.openxmlformats.org/officeDocument/2006/relationships/hyperlink" TargetMode="External"></Relationship><Relationship Id="rId2882" Target="javascript:;" Type="http://schemas.openxmlformats.org/officeDocument/2006/relationships/hyperlink" TargetMode="External"></Relationship><Relationship Id="rId2883" Target="mailto:post@ms-belysning.no" Type="http://schemas.openxmlformats.org/officeDocument/2006/relationships/hyperlink" TargetMode="External"></Relationship><Relationship Id="rId2884" Target="http://www.franke.com" Type="http://schemas.openxmlformats.org/officeDocument/2006/relationships/hyperlink" TargetMode="External"></Relationship><Relationship Id="rId2885" Target="javascript:;" Type="http://schemas.openxmlformats.org/officeDocument/2006/relationships/hyperlink" TargetMode="External"></Relationship><Relationship Id="rId2886" Target="javascript:;" Type="http://schemas.openxmlformats.org/officeDocument/2006/relationships/hyperlink" TargetMode="External"></Relationship><Relationship Id="rId2887" Target="javascript:;" Type="http://schemas.openxmlformats.org/officeDocument/2006/relationships/hyperlink" TargetMode="External"></Relationship><Relationship Id="rId2888" Target="javascript:;" Type="http://schemas.openxmlformats.org/officeDocument/2006/relationships/hyperlink" TargetMode="External"></Relationship><Relationship Id="rId2889" Target="mailto:jchf@famadich.cl" Type="http://schemas.openxmlformats.org/officeDocument/2006/relationships/hyperlink" TargetMode="External"></Relationship><Relationship Id="rId2890" Target="http://www.rosti.com" Type="http://schemas.openxmlformats.org/officeDocument/2006/relationships/hyperlink" TargetMode="External"></Relationship><Relationship Id="rId2891" Target="javascript:;" Type="http://schemas.openxmlformats.org/officeDocument/2006/relationships/hyperlink" TargetMode="External"></Relationship><Relationship Id="rId2892" Target="javascript:;" Type="http://schemas.openxmlformats.org/officeDocument/2006/relationships/hyperlink" TargetMode="External"></Relationship><Relationship Id="rId2893" Target="javascript:;" Type="http://schemas.openxmlformats.org/officeDocument/2006/relationships/hyperlink" TargetMode="External"></Relationship><Relationship Id="rId2894" Target="mailto:e.faletto@ferrino.it" Type="http://schemas.openxmlformats.org/officeDocument/2006/relationships/hyperlink" TargetMode="External"></Relationship><Relationship Id="rId2895" Target="javascript:;" Type="http://schemas.openxmlformats.org/officeDocument/2006/relationships/hyperlink" TargetMode="External"></Relationship><Relationship Id="rId2896" Target="mailto:cparisi@netvigator.com" Type="http://schemas.openxmlformats.org/officeDocument/2006/relationships/hyperlink" TargetMode="External"></Relationship><Relationship Id="rId2897" Target="http://www.cameo.ca" Type="http://schemas.openxmlformats.org/officeDocument/2006/relationships/hyperlink" TargetMode="External"></Relationship><Relationship Id="rId2898" Target="mailto:info@patchrubber.co.nz" Type="http://schemas.openxmlformats.org/officeDocument/2006/relationships/hyperlink" TargetMode="External"></Relationship><Relationship Id="rId2899" Target="javascript:;" Type="http://schemas.openxmlformats.org/officeDocument/2006/relationships/hyperlink" TargetMode="External"></Relationship><Relationship Id="rId2900" Target="mailto:sales.orthos@dial.pipex.com" Type="http://schemas.openxmlformats.org/officeDocument/2006/relationships/hyperlink" TargetMode="External"></Relationship><Relationship Id="rId2901" Target="mailto:hachehab@t-net.com" Type="http://schemas.openxmlformats.org/officeDocument/2006/relationships/hyperlink" TargetMode="External"></Relationship><Relationship Id="rId2902" Target="javascript:;" Type="http://schemas.openxmlformats.org/officeDocument/2006/relationships/hyperlink" TargetMode="External"></Relationship><Relationship Id="rId2903" Target="mailto:gulpak@nexlinx.net.pk" Type="http://schemas.openxmlformats.org/officeDocument/2006/relationships/hyperlink" TargetMode="External"></Relationship><Relationship Id="rId2904" Target="http://www.sharperimage.com" Type="http://schemas.openxmlformats.org/officeDocument/2006/relationships/hyperlink" TargetMode="External"></Relationship><Relationship Id="rId2905" Target="mailto:elena.parfiyanovich@mystery.ru" Type="http://schemas.openxmlformats.org/officeDocument/2006/relationships/hyperlink" TargetMode="External"></Relationship><Relationship Id="rId2906" Target="javascript:;" Type="http://schemas.openxmlformats.org/officeDocument/2006/relationships/hyperlink" TargetMode="External"></Relationship><Relationship Id="rId2907" Target="javascript:;" Type="http://schemas.openxmlformats.org/officeDocument/2006/relationships/hyperlink" TargetMode="External"></Relationship><Relationship Id="rId2908" Target="http://www.md3.vsnl.net.in" Type="http://schemas.openxmlformats.org/officeDocument/2006/relationships/hyperlink" TargetMode="External"></Relationship><Relationship Id="rId2909" Target="http://www.planomolding.com" Type="http://schemas.openxmlformats.org/officeDocument/2006/relationships/hyperlink" TargetMode="External"></Relationship><Relationship Id="rId2910" Target="javascript:;" Type="http://schemas.openxmlformats.org/officeDocument/2006/relationships/hyperlink" TargetMode="External"></Relationship><Relationship Id="rId2911" Target="javascript:;" Type="http://schemas.openxmlformats.org/officeDocument/2006/relationships/hyperlink" TargetMode="External"></Relationship><Relationship Id="rId2912" Target="mailto:ajoui@cyber.net.pk" Type="http://schemas.openxmlformats.org/officeDocument/2006/relationships/hyperlink" TargetMode="External"></Relationship><Relationship Id="rId2913" Target="mailto:intercom@gnet.tn" Type="http://schemas.openxmlformats.org/officeDocument/2006/relationships/hyperlink" TargetMode="External"></Relationship><Relationship Id="rId2914" Target="javascript:;" Type="http://schemas.openxmlformats.org/officeDocument/2006/relationships/hyperlink" TargetMode="External"></Relationship><Relationship Id="rId2915" Target="http://www.zanlink.com" Type="http://schemas.openxmlformats.org/officeDocument/2006/relationships/hyperlink" TargetMode="External"></Relationship><Relationship Id="rId2916" Target="mailto:jenny_wangqi@hotmail.com" Type="http://schemas.openxmlformats.org/officeDocument/2006/relationships/hyperlink" TargetMode="External"></Relationship><Relationship Id="rId2917" Target="javascript:;" Type="http://schemas.openxmlformats.org/officeDocument/2006/relationships/hyperlink" TargetMode="External"></Relationship><Relationship Id="rId2918" Target="http://www.pasani.net" Type="http://schemas.openxmlformats.org/officeDocument/2006/relationships/hyperlink" TargetMode="External"></Relationship><Relationship Id="rId2919" Target="http://www.crystalbydesign.com" Type="http://schemas.openxmlformats.org/officeDocument/2006/relationships/hyperlink" TargetMode="External"></Relationship><Relationship Id="rId2920" Target="http://www.aladdineurope.co.uk" Type="http://schemas.openxmlformats.org/officeDocument/2006/relationships/hyperlink" TargetMode="External"></Relationship><Relationship Id="rId2921" Target="mailto:sales@aladdineurope.co.uk" Type="http://schemas.openxmlformats.org/officeDocument/2006/relationships/hyperlink" TargetMode="External"></Relationship><Relationship Id="rId2922" Target="mailto:contacto@ichibancda.com" Type="http://schemas.openxmlformats.org/officeDocument/2006/relationships/hyperlink" TargetMode="External"></Relationship><Relationship Id="rId2923" Target="mailto:adrian.botterell@churchillchina.plc.uk" Type="http://schemas.openxmlformats.org/officeDocument/2006/relationships/hyperlink" TargetMode="External"></Relationship><Relationship Id="rId2924" Target="javascript:;" Type="http://schemas.openxmlformats.org/officeDocument/2006/relationships/hyperlink" TargetMode="External"></Relationship><Relationship Id="rId2925" Target="http://www.robb.co.uk" Type="http://schemas.openxmlformats.org/officeDocument/2006/relationships/hyperlink" TargetMode="External"></Relationship><Relationship Id="rId2926" Target="mailto:kzavodna@aml-czech.cz" Type="http://schemas.openxmlformats.org/officeDocument/2006/relationships/hyperlink" TargetMode="External"></Relationship><Relationship Id="rId2927" Target="javascript:;" Type="http://schemas.openxmlformats.org/officeDocument/2006/relationships/hyperlink" TargetMode="External"></Relationship><Relationship Id="rId2928" Target="javascript:;" Type="http://schemas.openxmlformats.org/officeDocument/2006/relationships/hyperlink" TargetMode="External"></Relationship><Relationship Id="rId2929" Target="javascript:;" Type="http://schemas.openxmlformats.org/officeDocument/2006/relationships/hyperlink" TargetMode="External"></Relationship><Relationship Id="rId2930" Target="http://www.kingsgun.com" Type="http://schemas.openxmlformats.org/officeDocument/2006/relationships/hyperlink" TargetMode="External"></Relationship><Relationship Id="rId2931" Target="mailto:abdallateef@hotmail.com" Type="http://schemas.openxmlformats.org/officeDocument/2006/relationships/hyperlink" TargetMode="External"></Relationship><Relationship Id="rId2932" Target="javascript:;" Type="http://schemas.openxmlformats.org/officeDocument/2006/relationships/hyperlink" TargetMode="External"></Relationship><Relationship Id="rId2933" Target="javascript:;" Type="http://schemas.openxmlformats.org/officeDocument/2006/relationships/hyperlink" TargetMode="External"></Relationship><Relationship Id="rId2934" Target="javascript:;" Type="http://schemas.openxmlformats.org/officeDocument/2006/relationships/hyperlink" TargetMode="External"></Relationship><Relationship Id="rId2935" Target="http://www.conforama.fr" Type="http://schemas.openxmlformats.org/officeDocument/2006/relationships/hyperlink" TargetMode="External"></Relationship><Relationship Id="rId2936" Target="mailto:ae-europe@wxs.nl" Type="http://schemas.openxmlformats.org/officeDocument/2006/relationships/hyperlink" TargetMode="External"></Relationship><Relationship Id="rId2937" Target="javascript:;" Type="http://schemas.openxmlformats.org/officeDocument/2006/relationships/hyperlink" TargetMode="External"></Relationship><Relationship Id="rId2938" Target="http://www.kirans.com.hk" Type="http://schemas.openxmlformats.org/officeDocument/2006/relationships/hyperlink" TargetMode="External"></Relationship><Relationship Id="rId2939" Target="http://www.kthairimports.com" Type="http://schemas.openxmlformats.org/officeDocument/2006/relationships/hyperlink" TargetMode="External"></Relationship><Relationship Id="rId2940" Target="javascript:;" Type="http://schemas.openxmlformats.org/officeDocument/2006/relationships/hyperlink" TargetMode="External"></Relationship><Relationship Id="rId2941" Target="javascript:;" Type="http://schemas.openxmlformats.org/officeDocument/2006/relationships/hyperlink" TargetMode="External"></Relationship><Relationship Id="rId2942" Target="mailto:advgroup@orange.ocn.ne.jp" Type="http://schemas.openxmlformats.org/officeDocument/2006/relationships/hyperlink" TargetMode="External"></Relationship><Relationship Id="rId2943" Target="javascript:;" Type="http://schemas.openxmlformats.org/officeDocument/2006/relationships/hyperlink" TargetMode="External"></Relationship><Relationship Id="rId2944" Target="javascript:;" Type="http://schemas.openxmlformats.org/officeDocument/2006/relationships/hyperlink" TargetMode="External"></Relationship><Relationship Id="rId2945" Target="javascript:;" Type="http://schemas.openxmlformats.org/officeDocument/2006/relationships/hyperlink" TargetMode="External"></Relationship><Relationship Id="rId2946" Target="javascript:;" Type="http://schemas.openxmlformats.org/officeDocument/2006/relationships/hyperlink" TargetMode="External"></Relationship><Relationship Id="rId2947" Target="http://www.belrive.eu" Type="http://schemas.openxmlformats.org/officeDocument/2006/relationships/hyperlink" TargetMode="External"></Relationship><Relationship Id="rId2948" Target="mailto:wwright@hgpcorp.net" Type="http://schemas.openxmlformats.org/officeDocument/2006/relationships/hyperlink" TargetMode="External"></Relationship><Relationship Id="rId2949" Target="javascript:;" Type="http://schemas.openxmlformats.org/officeDocument/2006/relationships/hyperlink" TargetMode="External"></Relationship><Relationship Id="rId2950" Target="javascript:;" Type="http://schemas.openxmlformats.org/officeDocument/2006/relationships/hyperlink" TargetMode="External"></Relationship><Relationship Id="rId2951" Target="javascript:;" Type="http://schemas.openxmlformats.org/officeDocument/2006/relationships/hyperlink" TargetMode="External"></Relationship><Relationship Id="rId2952" Target="http://www.jackalopesf.com" Type="http://schemas.openxmlformats.org/officeDocument/2006/relationships/hyperlink" TargetMode="External"></Relationship><Relationship Id="rId2953" Target="javascript:;" Type="http://schemas.openxmlformats.org/officeDocument/2006/relationships/hyperlink" TargetMode="External"></Relationship><Relationship Id="rId2954" Target="mailto:j.sterzinger@web.de" Type="http://schemas.openxmlformats.org/officeDocument/2006/relationships/hyperlink" TargetMode="External"></Relationship><Relationship Id="rId2955" Target="javascript:;" Type="http://schemas.openxmlformats.org/officeDocument/2006/relationships/hyperlink" TargetMode="External"></Relationship><Relationship Id="rId2956" Target="javascript:;" Type="http://schemas.openxmlformats.org/officeDocument/2006/relationships/hyperlink" TargetMode="External"></Relationship><Relationship Id="rId2957" Target="mailto:norvark@os.dk" Type="http://schemas.openxmlformats.org/officeDocument/2006/relationships/hyperlink" TargetMode="External"></Relationship><Relationship Id="rId2958" Target="mailto:ctroong@loxinfo.co" Type="http://schemas.openxmlformats.org/officeDocument/2006/relationships/hyperlink" TargetMode="External"></Relationship><Relationship Id="rId2959" Target="http://www.porticob2b.com" Type="http://schemas.openxmlformats.org/officeDocument/2006/relationships/hyperlink" TargetMode="External"></Relationship><Relationship Id="rId2960" Target="mailto:info@inoxmare.it" Type="http://schemas.openxmlformats.org/officeDocument/2006/relationships/hyperlink" TargetMode="External"></Relationship><Relationship Id="rId2961" Target="http://www.b-grow.com" Type="http://schemas.openxmlformats.org/officeDocument/2006/relationships/hyperlink" TargetMode="External"></Relationship><Relationship Id="rId2962" Target="javascript:;" Type="http://schemas.openxmlformats.org/officeDocument/2006/relationships/hyperlink" TargetMode="External"></Relationship><Relationship Id="rId2963" Target="mailto:commercial@artefact-diana.com" Type="http://schemas.openxmlformats.org/officeDocument/2006/relationships/hyperlink" TargetMode="External"></Relationship><Relationship Id="rId2964" Target="javascript:;" Type="http://schemas.openxmlformats.org/officeDocument/2006/relationships/hyperlink" TargetMode="External"></Relationship><Relationship Id="rId2965" Target="mailto:noble88@pd.jaring.my" Type="http://schemas.openxmlformats.org/officeDocument/2006/relationships/hyperlink" TargetMode="External"></Relationship><Relationship Id="rId2966" Target="javascript:;" Type="http://schemas.openxmlformats.org/officeDocument/2006/relationships/hyperlink" TargetMode="External"></Relationship><Relationship Id="rId2967" Target="javascript:;" Type="http://schemas.openxmlformats.org/officeDocument/2006/relationships/hyperlink" TargetMode="External"></Relationship><Relationship Id="rId2968" Target="http://www.flower-goods.co.jp" Type="http://schemas.openxmlformats.org/officeDocument/2006/relationships/hyperlink" TargetMode="External"></Relationship><Relationship Id="rId2969" Target="javascript:;" Type="http://schemas.openxmlformats.org/officeDocument/2006/relationships/hyperlink" TargetMode="External"></Relationship><Relationship Id="rId2970" Target="http://www.ozeki.co.jp" Type="http://schemas.openxmlformats.org/officeDocument/2006/relationships/hyperlink" TargetMode="External"></Relationship><Relationship Id="rId2971" Target="mailto:info@singerequipment.com" Type="http://schemas.openxmlformats.org/officeDocument/2006/relationships/hyperlink" TargetMode="External"></Relationship><Relationship Id="rId2972" Target="http://www.gamatrading.com.br" Type="http://schemas.openxmlformats.org/officeDocument/2006/relationships/hyperlink" TargetMode="External"></Relationship><Relationship Id="rId2973" Target="javascript:;" Type="http://schemas.openxmlformats.org/officeDocument/2006/relationships/hyperlink" TargetMode="External"></Relationship><Relationship Id="rId2974" Target="mailto:shuchiu@hkbn.net" Type="http://schemas.openxmlformats.org/officeDocument/2006/relationships/hyperlink" TargetMode="External"></Relationship><Relationship Id="rId2975" Target="mailto:info@oswalt-okc.com" Type="http://schemas.openxmlformats.org/officeDocument/2006/relationships/hyperlink" TargetMode="External"></Relationship><Relationship Id="rId2976" Target="http://www.hawko.com" Type="http://schemas.openxmlformats.org/officeDocument/2006/relationships/hyperlink" TargetMode="External"></Relationship><Relationship Id="rId2977" Target="mailto:e_duess.bergle@addcom.de" Type="http://schemas.openxmlformats.org/officeDocument/2006/relationships/hyperlink" TargetMode="External"></Relationship><Relationship Id="rId2978" Target="mailto:info@mieleitalia.it" Type="http://schemas.openxmlformats.org/officeDocument/2006/relationships/hyperlink" TargetMode="External"></Relationship><Relationship Id="rId2979" Target="javascript:;" Type="http://schemas.openxmlformats.org/officeDocument/2006/relationships/hyperlink" TargetMode="External"></Relationship><Relationship Id="rId2980" Target="http://www.brainchildgroup.com" Type="http://schemas.openxmlformats.org/officeDocument/2006/relationships/hyperlink" TargetMode="External"></Relationship><Relationship Id="rId2981" Target="javascript:;" Type="http://schemas.openxmlformats.org/officeDocument/2006/relationships/hyperlink" TargetMode="External"></Relationship><Relationship Id="rId2982" Target="mailto:agrimpex@mos.com" Type="http://schemas.openxmlformats.org/officeDocument/2006/relationships/hyperlink" TargetMode="External"></Relationship><Relationship Id="rId2983" Target="mailto:essentech@yahoo.co" Type="http://schemas.openxmlformats.org/officeDocument/2006/relationships/hyperlink" TargetMode="External"></Relationship><Relationship Id="rId2984" Target="javascript:;" Type="http://schemas.openxmlformats.org/officeDocument/2006/relationships/hyperlink" TargetMode="External"></Relationship><Relationship Id="rId2985" Target="mailto:farfr@club-internet.fr" Type="http://schemas.openxmlformats.org/officeDocument/2006/relationships/hyperlink" TargetMode="External"></Relationship><Relationship Id="rId2986" Target="http://www.mueller.de" Type="http://schemas.openxmlformats.org/officeDocument/2006/relationships/hyperlink" TargetMode="External"></Relationship><Relationship Id="rId2987" Target="mailto:sales@tregout.nl" Type="http://schemas.openxmlformats.org/officeDocument/2006/relationships/hyperlink" TargetMode="External"></Relationship><Relationship Id="rId2988" Target="javascript:;" Type="http://schemas.openxmlformats.org/officeDocument/2006/relationships/hyperlink" TargetMode="External"></Relationship><Relationship Id="rId2989" Target="javascript:;" Type="http://schemas.openxmlformats.org/officeDocument/2006/relationships/hyperlink" TargetMode="External"></Relationship><Relationship Id="rId2990" Target="javascript:;" Type="http://schemas.openxmlformats.org/officeDocument/2006/relationships/hyperlink" TargetMode="External"></Relationship><Relationship Id="rId2991" Target="http://www.sana-enterprises.com" Type="http://schemas.openxmlformats.org/officeDocument/2006/relationships/hyperlink" TargetMode="External"></Relationship><Relationship Id="rId2992" Target="javascript:;" Type="http://schemas.openxmlformats.org/officeDocument/2006/relationships/hyperlink" TargetMode="External"></Relationship><Relationship Id="rId2993" Target="javascript:;" Type="http://schemas.openxmlformats.org/officeDocument/2006/relationships/hyperlink" TargetMode="External"></Relationship><Relationship Id="rId2994" Target="javascript:;" Type="http://schemas.openxmlformats.org/officeDocument/2006/relationships/hyperlink" TargetMode="External"></Relationship><Relationship Id="rId2995" Target="javascript:;" Type="http://schemas.openxmlformats.org/officeDocument/2006/relationships/hyperlink" TargetMode="External"></Relationship><Relationship Id="rId2996" Target="mailto:ramzisolh@homecenter.com.sa" Type="http://schemas.openxmlformats.org/officeDocument/2006/relationships/hyperlink" TargetMode="External"></Relationship><Relationship Id="rId2997" Target="http://www.quasarelectronics.it" Type="http://schemas.openxmlformats.org/officeDocument/2006/relationships/hyperlink" TargetMode="External"></Relationship><Relationship Id="rId2998" Target="mailto:fartes.to@fartes.com" Type="http://schemas.openxmlformats.org/officeDocument/2006/relationships/hyperlink" TargetMode="External"></Relationship><Relationship Id="rId2999" Target="mailto:mhadley@malroyco.freeserve.co.uk" Type="http://schemas.openxmlformats.org/officeDocument/2006/relationships/hyperlink" TargetMode="External"></Relationship><Relationship Id="rId3000" Target="http://www.adamant.se" Type="http://schemas.openxmlformats.org/officeDocument/2006/relationships/hyperlink" TargetMode="External"></Relationship><Relationship Id="rId3001" Target="javascript:;" Type="http://schemas.openxmlformats.org/officeDocument/2006/relationships/hyperlink" TargetMode="External"></Relationship><Relationship Id="rId3002" Target="javascript:;" Type="http://schemas.openxmlformats.org/officeDocument/2006/relationships/hyperlink" TargetMode="External"></Relationship><Relationship Id="rId3003" Target="mailto:info@cookking.com" Type="http://schemas.openxmlformats.org/officeDocument/2006/relationships/hyperlink" TargetMode="External"></Relationship><Relationship Id="rId3004" Target="http://www.cancerresearchuk.org" Type="http://schemas.openxmlformats.org/officeDocument/2006/relationships/hyperlink" TargetMode="External"></Relationship><Relationship Id="rId3005" Target="http://www.bhi-group.com" Type="http://schemas.openxmlformats.org/officeDocument/2006/relationships/hyperlink" TargetMode="External"></Relationship><Relationship Id="rId3006" Target="mailto:oceanban@netvigator.com" Type="http://schemas.openxmlformats.org/officeDocument/2006/relationships/hyperlink" TargetMode="External"></Relationship><Relationship Id="rId3007" Target="mailto:alawany@rediffmail.com" Type="http://schemas.openxmlformats.org/officeDocument/2006/relationships/hyperlink" TargetMode="External"></Relationship><Relationship Id="rId3008" Target="mailto:gandhi@adinet.com.uy" Type="http://schemas.openxmlformats.org/officeDocument/2006/relationships/hyperlink" TargetMode="External"></Relationship><Relationship Id="rId3009" Target="mailto:bastide@bastide.fr" Type="http://schemas.openxmlformats.org/officeDocument/2006/relationships/hyperlink" TargetMode="External"></Relationship><Relationship Id="rId3010" Target="javascript:;" Type="http://schemas.openxmlformats.org/officeDocument/2006/relationships/hyperlink" TargetMode="External"></Relationship><Relationship Id="rId3011" Target="mailto:biotrade@prodigy.net.mx" Type="http://schemas.openxmlformats.org/officeDocument/2006/relationships/hyperlink" TargetMode="External"></Relationship><Relationship Id="rId3012" Target="javascript:;" Type="http://schemas.openxmlformats.org/officeDocument/2006/relationships/hyperlink" TargetMode="External"></Relationship><Relationship Id="rId3013" Target="mailto:ianp@playcorp.com.au" Type="http://schemas.openxmlformats.org/officeDocument/2006/relationships/hyperlink" TargetMode="External"></Relationship><Relationship Id="rId3014" Target="mailto:info@gross-muggensturm.de" Type="http://schemas.openxmlformats.org/officeDocument/2006/relationships/hyperlink" TargetMode="External"></Relationship><Relationship Id="rId3015" Target="mailto:lgbeslag@lgbeslag.com" Type="http://schemas.openxmlformats.org/officeDocument/2006/relationships/hyperlink" TargetMode="External"></Relationship><Relationship Id="rId3016" Target="mailto:colinw@chinabiz88.com" Type="http://schemas.openxmlformats.org/officeDocument/2006/relationships/hyperlink" TargetMode="External"></Relationship><Relationship Id="rId3017" Target="mailto:lineaverde@snaidero.it" Type="http://schemas.openxmlformats.org/officeDocument/2006/relationships/hyperlink" TargetMode="External"></Relationship><Relationship Id="rId3018" Target="mailto:swhelan@howardsilvers.com.au" Type="http://schemas.openxmlformats.org/officeDocument/2006/relationships/hyperlink" TargetMode="External"></Relationship><Relationship Id="rId3019" Target="http://www.quixs.net" Type="http://schemas.openxmlformats.org/officeDocument/2006/relationships/hyperlink" TargetMode="External"></Relationship><Relationship Id="rId3020" Target="mailto:maxmate@maxmate.com" Type="http://schemas.openxmlformats.org/officeDocument/2006/relationships/hyperlink" TargetMode="External"></Relationship><Relationship Id="rId3021" Target="http://www.famadich.cl" Type="http://schemas.openxmlformats.org/officeDocument/2006/relationships/hyperlink" TargetMode="External"></Relationship><Relationship Id="rId3022" Target="javascript:;" Type="http://schemas.openxmlformats.org/officeDocument/2006/relationships/hyperlink" TargetMode="External"></Relationship><Relationship Id="rId3023" Target="mailto:kahramanh@e-kolay.net" Type="http://schemas.openxmlformats.org/officeDocument/2006/relationships/hyperlink" TargetMode="External"></Relationship><Relationship Id="rId3024" Target="mailto:kh_zahran_oep@yahoo.com" Type="http://schemas.openxmlformats.org/officeDocument/2006/relationships/hyperlink" TargetMode="External"></Relationship><Relationship Id="rId3025" Target="mailto:cappobros@senet.com.au" Type="http://schemas.openxmlformats.org/officeDocument/2006/relationships/hyperlink" TargetMode="External"></Relationship><Relationship Id="rId3026" Target="mailto:fholst@leopold-vienna.de" Type="http://schemas.openxmlformats.org/officeDocument/2006/relationships/hyperlink" TargetMode="External"></Relationship><Relationship Id="rId3027" Target="http://www.bpindustriesinc.net" Type="http://schemas.openxmlformats.org/officeDocument/2006/relationships/hyperlink" TargetMode="External"></Relationship><Relationship Id="rId3028" Target="mailto:ericalai@netvigator.com" Type="http://schemas.openxmlformats.org/officeDocument/2006/relationships/hyperlink" TargetMode="External"></Relationship><Relationship Id="rId3029" Target="mailto:crumiere@noicom.net" Type="http://schemas.openxmlformats.org/officeDocument/2006/relationships/hyperlink" TargetMode="External"></Relationship><Relationship Id="rId3030" Target="javascript:;" Type="http://schemas.openxmlformats.org/officeDocument/2006/relationships/hyperlink" TargetMode="External"></Relationship><Relationship Id="rId3031" Target="http://www.bbr.com.hk" Type="http://schemas.openxmlformats.org/officeDocument/2006/relationships/hyperlink" TargetMode="External"></Relationship><Relationship Id="rId3032" Target="mailto:info@beukhoreca.nl" Type="http://schemas.openxmlformats.org/officeDocument/2006/relationships/hyperlink" TargetMode="External"></Relationship><Relationship Id="rId3033" Target="http://www.gungfu.com" Type="http://schemas.openxmlformats.org/officeDocument/2006/relationships/hyperlink" TargetMode="External"></Relationship><Relationship Id="rId3034" Target="mailto:info@ourlittleshop.com" Type="http://schemas.openxmlformats.org/officeDocument/2006/relationships/hyperlink" TargetMode="External"></Relationship><Relationship Id="rId3035" Target="javascript:;" Type="http://schemas.openxmlformats.org/officeDocument/2006/relationships/hyperlink" TargetMode="External"></Relationship><Relationship Id="rId3036" Target="javascript:;" Type="http://schemas.openxmlformats.org/officeDocument/2006/relationships/hyperlink" TargetMode="External"></Relationship><Relationship Id="rId3037" Target="javascript:;" Type="http://schemas.openxmlformats.org/officeDocument/2006/relationships/hyperlink" TargetMode="External"></Relationship><Relationship Id="rId3038" Target="mailto:fabiola.varela@admea.com" Type="http://schemas.openxmlformats.org/officeDocument/2006/relationships/hyperlink" TargetMode="External"></Relationship><Relationship Id="rId3039" Target="http://www.kingstars.com" Type="http://schemas.openxmlformats.org/officeDocument/2006/relationships/hyperlink" TargetMode="External"></Relationship><Relationship Id="rId3040" Target="mailto:tore@aprilia.no" Type="http://schemas.openxmlformats.org/officeDocument/2006/relationships/hyperlink" TargetMode="External"></Relationship><Relationship Id="rId3041" Target="http://www.glasswareandchina.com.au" Type="http://schemas.openxmlformats.org/officeDocument/2006/relationships/hyperlink" TargetMode="External"></Relationship><Relationship Id="rId3042" Target="http://www.playcorp.com.au" Type="http://schemas.openxmlformats.org/officeDocument/2006/relationships/hyperlink" TargetMode="External"></Relationship><Relationship Id="rId3043" Target="mailto:bvabng@blr.vsnl.net.in" Type="http://schemas.openxmlformats.org/officeDocument/2006/relationships/hyperlink" TargetMode="External"></Relationship><Relationship Id="rId3044" Target="javascript:;" Type="http://schemas.openxmlformats.org/officeDocument/2006/relationships/hyperlink" TargetMode="External"></Relationship><Relationship Id="rId3045" Target="http://www.brigitte-geschenke.de" Type="http://schemas.openxmlformats.org/officeDocument/2006/relationships/hyperlink" TargetMode="External"></Relationship><Relationship Id="rId3046" Target="mailto:salah_hafez@hotmail.com" Type="http://schemas.openxmlformats.org/officeDocument/2006/relationships/hyperlink" TargetMode="External"></Relationship><Relationship Id="rId3047" Target="http://www.khck.net" Type="http://schemas.openxmlformats.org/officeDocument/2006/relationships/hyperlink" TargetMode="External"></Relationship><Relationship Id="rId3048" Target="javascript:;" Type="http://schemas.openxmlformats.org/officeDocument/2006/relationships/hyperlink" TargetMode="External"></Relationship><Relationship Id="rId3049" Target="javascript:;" Type="http://schemas.openxmlformats.org/officeDocument/2006/relationships/hyperlink" TargetMode="External"></Relationship><Relationship Id="rId3050" Target="mailto:rkhadria@hotmail.com" Type="http://schemas.openxmlformats.org/officeDocument/2006/relationships/hyperlink" TargetMode="External"></Relationship><Relationship Id="rId3051" Target="mailto:alexd@mgroup.dp.ua" Type="http://schemas.openxmlformats.org/officeDocument/2006/relationships/hyperlink" TargetMode="External"></Relationship><Relationship Id="rId3052" Target="javascript:;" Type="http://schemas.openxmlformats.org/officeDocument/2006/relationships/hyperlink" TargetMode="External"></Relationship><Relationship Id="rId3053" Target="http://www.lanecapt.com.hk" Type="http://schemas.openxmlformats.org/officeDocument/2006/relationships/hyperlink" TargetMode="External"></Relationship><Relationship Id="rId3054" Target="javascript:;" Type="http://schemas.openxmlformats.org/officeDocument/2006/relationships/hyperlink" TargetMode="External"></Relationship><Relationship Id="rId3055" Target="http://www.marlowint.com" Type="http://schemas.openxmlformats.org/officeDocument/2006/relationships/hyperlink" TargetMode="External"></Relationship><Relationship Id="rId3056" Target="http://www.paragonhomecenter.com" Type="http://schemas.openxmlformats.org/officeDocument/2006/relationships/hyperlink" TargetMode="External"></Relationship><Relationship Id="rId3057" Target="javascript:;" Type="http://schemas.openxmlformats.org/officeDocument/2006/relationships/hyperlink" TargetMode="External"></Relationship><Relationship Id="rId3058" Target="mailto:marketing@fade.sm" Type="http://schemas.openxmlformats.org/officeDocument/2006/relationships/hyperlink" TargetMode="External"></Relationship><Relationship Id="rId3059" Target="javascript:;" Type="http://schemas.openxmlformats.org/officeDocument/2006/relationships/hyperlink" TargetMode="External"></Relationship><Relationship Id="rId3060" Target="javascript:;" Type="http://schemas.openxmlformats.org/officeDocument/2006/relationships/hyperlink" TargetMode="External"></Relationship><Relationship Id="rId3061" Target="http://www.cookking.com" Type="http://schemas.openxmlformats.org/officeDocument/2006/relationships/hyperlink" TargetMode="External"></Relationship><Relationship Id="rId3062" Target="mailto:info@trainingpro.hk" Type="http://schemas.openxmlformats.org/officeDocument/2006/relationships/hyperlink" TargetMode="External"></Relationship><Relationship Id="rId3063" Target="http://www.hk.super.net" Type="http://schemas.openxmlformats.org/officeDocument/2006/relationships/hyperlink" TargetMode="External"></Relationship><Relationship Id="rId3064" Target="javascript:;" Type="http://schemas.openxmlformats.org/officeDocument/2006/relationships/hyperlink" TargetMode="External"></Relationship><Relationship Id="rId3065" Target="mailto:frank.levis@shiningbrights.com" Type="http://schemas.openxmlformats.org/officeDocument/2006/relationships/hyperlink" TargetMode="External"></Relationship><Relationship Id="rId3066" Target="javascript:;" Type="http://schemas.openxmlformats.org/officeDocument/2006/relationships/hyperlink" TargetMode="External"></Relationship><Relationship Id="rId3067" Target="javascript:;" Type="http://schemas.openxmlformats.org/officeDocument/2006/relationships/hyperlink" TargetMode="External"></Relationship><Relationship Id="rId3068" Target="http://ALASKAGIFT.COM" Type="http://schemas.openxmlformats.org/officeDocument/2006/relationships/hyperlink" TargetMode="External"></Relationship><Relationship Id="rId3069" Target="javascript:;" Type="http://schemas.openxmlformats.org/officeDocument/2006/relationships/hyperlink" TargetMode="External"></Relationship><Relationship Id="rId3070" Target="javascript:;" Type="http://schemas.openxmlformats.org/officeDocument/2006/relationships/hyperlink" TargetMode="External"></Relationship><Relationship Id="rId3071" Target="mailto:adamoli@resineadamoli.it" Type="http://schemas.openxmlformats.org/officeDocument/2006/relationships/hyperlink" TargetMode="External"></Relationship><Relationship Id="rId3072" Target="javascript:;" Type="http://schemas.openxmlformats.org/officeDocument/2006/relationships/hyperlink" TargetMode="External"></Relationship><Relationship Id="rId3073" Target="javascript:;" Type="http://schemas.openxmlformats.org/officeDocument/2006/relationships/hyperlink" TargetMode="External"></Relationship><Relationship Id="rId3074" Target="mailto:info@anodica.it" Type="http://schemas.openxmlformats.org/officeDocument/2006/relationships/hyperlink" TargetMode="External"></Relationship><Relationship Id="rId3075" Target="javascript:;" Type="http://schemas.openxmlformats.org/officeDocument/2006/relationships/hyperlink" TargetMode="External"></Relationship><Relationship Id="rId3076" Target="http://www.netvigator.com" Type="http://schemas.openxmlformats.org/officeDocument/2006/relationships/hyperlink" TargetMode="External"></Relationship><Relationship Id="rId3077" Target="javascript:;" Type="http://schemas.openxmlformats.org/officeDocument/2006/relationships/hyperlink" TargetMode="External"></Relationship><Relationship Id="rId3078" Target="javascript:;" Type="http://schemas.openxmlformats.org/officeDocument/2006/relationships/hyperlink" TargetMode="External"></Relationship><Relationship Id="rId3079" Target="javascript:;" Type="http://schemas.openxmlformats.org/officeDocument/2006/relationships/hyperlink" TargetMode="External"></Relationship><Relationship Id="rId3080" Target="mailto:aat@aatsales.com" Type="http://schemas.openxmlformats.org/officeDocument/2006/relationships/hyperlink" TargetMode="External"></Relationship><Relationship Id="rId3081" Target="javascript:;" Type="http://schemas.openxmlformats.org/officeDocument/2006/relationships/hyperlink" TargetMode="External"></Relationship><Relationship Id="rId3082" Target="javascript:;" Type="http://schemas.openxmlformats.org/officeDocument/2006/relationships/hyperlink" TargetMode="External"></Relationship><Relationship Id="rId3083" Target="javascript:;" Type="http://schemas.openxmlformats.org/officeDocument/2006/relationships/hyperlink" TargetMode="External"></Relationship><Relationship Id="rId3084" Target="http://www.iids.com" Type="http://schemas.openxmlformats.org/officeDocument/2006/relationships/hyperlink" TargetMode="External"></Relationship><Relationship Id="rId3085" Target="http://www.soundslikehome.com.au" Type="http://schemas.openxmlformats.org/officeDocument/2006/relationships/hyperlink" TargetMode="External"></Relationship><Relationship Id="rId3086" Target="mailto:bilal_pty@hotmail.com" Type="http://schemas.openxmlformats.org/officeDocument/2006/relationships/hyperlink" TargetMode="External"></Relationship><Relationship Id="rId3087" Target="http://www.odi.org" Type="http://schemas.openxmlformats.org/officeDocument/2006/relationships/hyperlink" TargetMode="External"></Relationship><Relationship Id="rId3088" Target="mailto:christinema@cpco.com.hk" Type="http://schemas.openxmlformats.org/officeDocument/2006/relationships/hyperlink" TargetMode="External"></Relationship><Relationship Id="rId3089" Target="mailto:sppl@mail.com" Type="http://schemas.openxmlformats.org/officeDocument/2006/relationships/hyperlink" TargetMode="External"></Relationship><Relationship Id="rId3090" Target="http://www.ms45.hi.net.net" Type="http://schemas.openxmlformats.org/officeDocument/2006/relationships/hyperlink" TargetMode="External"></Relationship><Relationship Id="rId3091" Target="http://www.ghana.com" Type="http://schemas.openxmlformats.org/officeDocument/2006/relationships/hyperlink" TargetMode="External"></Relationship><Relationship Id="rId3092" Target="http://www.saigonnet.vn" Type="http://schemas.openxmlformats.org/officeDocument/2006/relationships/hyperlink" TargetMode="External"></Relationship><Relationship Id="rId3093" Target="mailto:soldoga@wanadoo.fr" Type="http://schemas.openxmlformats.org/officeDocument/2006/relationships/hyperlink" TargetMode="External"></Relationship><Relationship Id="rId3094" Target="mailto:koyocom@ss5.inet-osaka.or.jp" Type="http://schemas.openxmlformats.org/officeDocument/2006/relationships/hyperlink" TargetMode="External"></Relationship><Relationship Id="rId3095" Target="http://www.it.pl" Type="http://schemas.openxmlformats.org/officeDocument/2006/relationships/hyperlink" TargetMode="External"></Relationship><Relationship Id="rId3096" Target="http://www.hovila.fi" Type="http://schemas.openxmlformats.org/officeDocument/2006/relationships/hyperlink" TargetMode="External"></Relationship><Relationship Id="rId3097" Target="javascript:;" Type="http://schemas.openxmlformats.org/officeDocument/2006/relationships/hyperlink" TargetMode="External"></Relationship><Relationship Id="rId3098" Target="javascript:;" Type="http://schemas.openxmlformats.org/officeDocument/2006/relationships/hyperlink" TargetMode="External"></Relationship><Relationship Id="rId3099" Target="javascript:;" Type="http://schemas.openxmlformats.org/officeDocument/2006/relationships/hyperlink" TargetMode="External"></Relationship><Relationship Id="rId3100" Target="http://www.metminservices.com" Type="http://schemas.openxmlformats.org/officeDocument/2006/relationships/hyperlink" TargetMode="External"></Relationship><Relationship Id="rId3101" Target="mailto:shallwinco@hotmail.com" Type="http://schemas.openxmlformats.org/officeDocument/2006/relationships/hyperlink" TargetMode="External"></Relationship><Relationship Id="rId3102" Target="mailto:crossleyrtr@zoom.co.uk" Type="http://schemas.openxmlformats.org/officeDocument/2006/relationships/hyperlink" TargetMode="External"></Relationship><Relationship Id="rId3103" Target="javascript:;" Type="http://schemas.openxmlformats.org/officeDocument/2006/relationships/hyperlink" TargetMode="External"></Relationship><Relationship Id="rId3104" Target="http://www.api.net.au" Type="http://schemas.openxmlformats.org/officeDocument/2006/relationships/hyperlink" TargetMode="External"></Relationship><Relationship Id="rId3105" Target="http://www.thailand.com" Type="http://schemas.openxmlformats.org/officeDocument/2006/relationships/hyperlink" TargetMode="External"></Relationship><Relationship Id="rId3106" Target="http://www.export-sources.com" Type="http://schemas.openxmlformats.org/officeDocument/2006/relationships/hyperlink" TargetMode="External"></Relationship><Relationship Id="rId3107" Target="mailto:liebeck@liebeck.dk" Type="http://schemas.openxmlformats.org/officeDocument/2006/relationships/hyperlink" TargetMode="External"></Relationship><Relationship Id="rId3108" Target="javascript:;" Type="http://schemas.openxmlformats.org/officeDocument/2006/relationships/hyperlink" TargetMode="External"></Relationship><Relationship Id="rId3109" Target="mailto:fainosa@allakis.es" Type="http://schemas.openxmlformats.org/officeDocument/2006/relationships/hyperlink" TargetMode="External"></Relationship><Relationship Id="rId3110" Target="http://www.gishpuppy.com" Type="http://schemas.openxmlformats.org/officeDocument/2006/relationships/hyperlink" TargetMode="External"></Relationship><Relationship Id="rId3111" Target="javascript:;" Type="http://schemas.openxmlformats.org/officeDocument/2006/relationships/hyperlink" TargetMode="External"></Relationship><Relationship Id="rId3112" Target="http://www.mystery.ru" Type="http://schemas.openxmlformats.org/officeDocument/2006/relationships/hyperlink" TargetMode="External"></Relationship><Relationship Id="rId3113" Target="http://www.neway8.com" Type="http://schemas.openxmlformats.org/officeDocument/2006/relationships/hyperlink" TargetMode="External"></Relationship><Relationship Id="rId3114" Target="mailto:pub@alessi.it" Type="http://schemas.openxmlformats.org/officeDocument/2006/relationships/hyperlink" TargetMode="External"></Relationship><Relationship Id="rId3115" Target="javascript:;" Type="http://schemas.openxmlformats.org/officeDocument/2006/relationships/hyperlink" TargetMode="External"></Relationship><Relationship Id="rId3116" Target="http://www.tokyo.email.ne.jp" Type="http://schemas.openxmlformats.org/officeDocument/2006/relationships/hyperlink" TargetMode="External"></Relationship><Relationship Id="rId3117" Target="http://www.kada.at" Type="http://schemas.openxmlformats.org/officeDocument/2006/relationships/hyperlink" TargetMode="External"></Relationship><Relationship Id="rId3118" Target="mailto:marketing@fade.sm" Type="http://schemas.openxmlformats.org/officeDocument/2006/relationships/hyperlink" TargetMode="External"></Relationship><Relationship Id="rId3119" Target="mailto:ben@china-foundation.com" Type="http://schemas.openxmlformats.org/officeDocument/2006/relationships/hyperlink" TargetMode="External"></Relationship><Relationship Id="rId3120" Target="http://www.atlantic-inc.com" Type="http://schemas.openxmlformats.org/officeDocument/2006/relationships/hyperlink" TargetMode="External"></Relationship><Relationship Id="rId3121" Target="javascript:;" Type="http://schemas.openxmlformats.org/officeDocument/2006/relationships/hyperlink" TargetMode="External"></Relationship><Relationship Id="rId3122" Target="javascript:;" Type="http://schemas.openxmlformats.org/officeDocument/2006/relationships/hyperlink" TargetMode="External"></Relationship><Relationship Id="rId3123" Target="javascript:;" Type="http://schemas.openxmlformats.org/officeDocument/2006/relationships/hyperlink" TargetMode="External"></Relationship><Relationship Id="rId3124" Target="http://www.chinabiz88.com" Type="http://schemas.openxmlformats.org/officeDocument/2006/relationships/hyperlink" TargetMode="External"></Relationship><Relationship Id="rId3125" Target="javascript:;" Type="http://schemas.openxmlformats.org/officeDocument/2006/relationships/hyperlink" TargetMode="External"></Relationship><Relationship Id="rId3126" Target="javascript:;" Type="http://schemas.openxmlformats.org/officeDocument/2006/relationships/hyperlink" TargetMode="External"></Relationship><Relationship Id="rId3127" Target="http://www.lifting-gear.co.nz" Type="http://schemas.openxmlformats.org/officeDocument/2006/relationships/hyperlink" TargetMode="External"></Relationship><Relationship Id="rId3128" Target="mailto:james@earthnymph.com.au" Type="http://schemas.openxmlformats.org/officeDocument/2006/relationships/hyperlink" TargetMode="External"></Relationship><Relationship Id="rId3129" Target="javascript:;" Type="http://schemas.openxmlformats.org/officeDocument/2006/relationships/hyperlink" TargetMode="External"></Relationship><Relationship Id="rId3130" Target="http://www.titandonna.com" Type="http://schemas.openxmlformats.org/officeDocument/2006/relationships/hyperlink" TargetMode="External"></Relationship><Relationship Id="rId3131" Target="mailto:cathayprosper@hotmail.com" Type="http://schemas.openxmlformats.org/officeDocument/2006/relationships/hyperlink" TargetMode="External"></Relationship><Relationship Id="rId3132" Target="mailto:api.medical@api.net.au" Type="http://schemas.openxmlformats.org/officeDocument/2006/relationships/hyperlink" TargetMode="External"></Relationship><Relationship Id="rId3133" Target="mailto:gl@playmobil.de" Type="http://schemas.openxmlformats.org/officeDocument/2006/relationships/hyperlink" TargetMode="External"></Relationship><Relationship Id="rId3134" Target="http://www.adax.dk" Type="http://schemas.openxmlformats.org/officeDocument/2006/relationships/hyperlink" TargetMode="External"></Relationship><Relationship Id="rId3135" Target="http://www.sobond.com" Type="http://schemas.openxmlformats.org/officeDocument/2006/relationships/hyperlink" TargetMode="External"></Relationship><Relationship Id="rId3136" Target="http://www.daoud.com" Type="http://schemas.openxmlformats.org/officeDocument/2006/relationships/hyperlink" TargetMode="External"></Relationship><Relationship Id="rId3137" Target="javascript:;" Type="http://schemas.openxmlformats.org/officeDocument/2006/relationships/hyperlink" TargetMode="External"></Relationship><Relationship Id="rId3138" Target="mailto:amarilo@infoweb.abs.net" Type="http://schemas.openxmlformats.org/officeDocument/2006/relationships/hyperlink" TargetMode="External"></Relationship><Relationship Id="rId3139" Target="http://www.cpco.com.hk" Type="http://schemas.openxmlformats.org/officeDocument/2006/relationships/hyperlink" TargetMode="External"></Relationship><Relationship Id="rId3140" Target="http://www.picturegalleriesinc.com" Type="http://schemas.openxmlformats.org/officeDocument/2006/relationships/hyperlink" TargetMode="External"></Relationship><Relationship Id="rId3141" Target="http://www.evecom.ma" Type="http://schemas.openxmlformats.org/officeDocument/2006/relationships/hyperlink" TargetMode="External"></Relationship><Relationship Id="rId3142" Target="http://www.kheraj.com" Type="http://schemas.openxmlformats.org/officeDocument/2006/relationships/hyperlink" TargetMode="External"></Relationship><Relationship Id="rId3143" Target="http://www.krigsvoll.no" Type="http://schemas.openxmlformats.org/officeDocument/2006/relationships/hyperlink" TargetMode="External"></Relationship><Relationship Id="rId3144" Target="javascript:;" Type="http://schemas.openxmlformats.org/officeDocument/2006/relationships/hyperlink" TargetMode="External"></Relationship><Relationship Id="rId3145" Target="http://www.alhamawiusa.com" Type="http://schemas.openxmlformats.org/officeDocument/2006/relationships/hyperlink" TargetMode="External"></Relationship><Relationship Id="rId3146" Target="http://www.ar-srl.com" Type="http://schemas.openxmlformats.org/officeDocument/2006/relationships/hyperlink" TargetMode="External"></Relationship><Relationship Id="rId3147" Target="javascript:;" Type="http://schemas.openxmlformats.org/officeDocument/2006/relationships/hyperlink" TargetMode="External"></Relationship><Relationship Id="rId3148" Target="http://www.alel-tp.com" Type="http://schemas.openxmlformats.org/officeDocument/2006/relationships/hyperlink" TargetMode="External"></Relationship><Relationship Id="rId3149" Target="mailto:bestco@pm.net.my" Type="http://schemas.openxmlformats.org/officeDocument/2006/relationships/hyperlink" TargetMode="External"></Relationship><Relationship Id="rId3150" Target="http://www.mail.matav.hu" Type="http://schemas.openxmlformats.org/officeDocument/2006/relationships/hyperlink" TargetMode="External"></Relationship><Relationship Id="rId3151" Target="javascript:;" Type="http://schemas.openxmlformats.org/officeDocument/2006/relationships/hyperlink" TargetMode="External"></Relationship><Relationship Id="rId3152" Target="javascript:;" Type="http://schemas.openxmlformats.org/officeDocument/2006/relationships/hyperlink" TargetMode="External"></Relationship><Relationship Id="rId3153" Target="http://www.sultan-center.com" Type="http://schemas.openxmlformats.org/officeDocument/2006/relationships/hyperlink" TargetMode="External"></Relationship><Relationship Id="rId3154" Target="javascript:;" Type="http://schemas.openxmlformats.org/officeDocument/2006/relationships/hyperlink" TargetMode="External"></Relationship><Relationship Id="rId3155" Target="javascript:;" Type="http://schemas.openxmlformats.org/officeDocument/2006/relationships/hyperlink" TargetMode="External"></Relationship><Relationship Id="rId3156" Target="javascript:;" Type="http://schemas.openxmlformats.org/officeDocument/2006/relationships/hyperlink" TargetMode="External"></Relationship><Relationship Id="rId3157" Target="javascript:;" Type="http://schemas.openxmlformats.org/officeDocument/2006/relationships/hyperlink" TargetMode="External"></Relationship><Relationship Id="rId3158" Target="mailto:info@servequip.ie" Type="http://schemas.openxmlformats.org/officeDocument/2006/relationships/hyperlink" TargetMode="External"></Relationship><Relationship Id="rId3159" Target="javascript:;" Type="http://schemas.openxmlformats.org/officeDocument/2006/relationships/hyperlink" TargetMode="External"></Relationship><Relationship Id="rId3160" Target="mailto:info@aardewerkfabriek.nl" Type="http://schemas.openxmlformats.org/officeDocument/2006/relationships/hyperlink" TargetMode="External"></Relationship><Relationship Id="rId3161" Target="javascript:;" Type="http://schemas.openxmlformats.org/officeDocument/2006/relationships/hyperlink" TargetMode="External"></Relationship><Relationship Id="rId3162" Target="mailto:info@prdcorp.com" Type="http://schemas.openxmlformats.org/officeDocument/2006/relationships/hyperlink" TargetMode="External"></Relationship><Relationship Id="rId3163" Target="javascript:;" Type="http://schemas.openxmlformats.org/officeDocument/2006/relationships/hyperlink" TargetMode="External"></Relationship><Relationship Id="rId3164" Target="javascript:;" Type="http://schemas.openxmlformats.org/officeDocument/2006/relationships/hyperlink" TargetMode="External"></Relationship><Relationship Id="rId3165" Target="mailto:fredrik.lindman@brandpartner.se" Type="http://schemas.openxmlformats.org/officeDocument/2006/relationships/hyperlink" TargetMode="External"></Relationship><Relationship Id="rId3166" Target="javascript:;" Type="http://schemas.openxmlformats.org/officeDocument/2006/relationships/hyperlink" TargetMode="External"></Relationship><Relationship Id="rId3167" Target="javascript:;" Type="http://schemas.openxmlformats.org/officeDocument/2006/relationships/hyperlink" TargetMode="External"></Relationship><Relationship Id="rId3168" Target="javascript:;" Type="http://schemas.openxmlformats.org/officeDocument/2006/relationships/hyperlink" TargetMode="External"></Relationship><Relationship Id="rId3169" Target="mailto:hyun2911@hanilmanpower.com" Type="http://schemas.openxmlformats.org/officeDocument/2006/relationships/hyperlink" TargetMode="External"></Relationship><Relationship Id="rId3170" Target="mailto:paula_chiu@iprimus.com.au" Type="http://schemas.openxmlformats.org/officeDocument/2006/relationships/hyperlink" TargetMode="External"></Relationship><Relationship Id="rId3171" Target="mailto:alshareef_gaza@p-i-s.com" Type="http://schemas.openxmlformats.org/officeDocument/2006/relationships/hyperlink" TargetMode="External"></Relationship><Relationship Id="rId3172" Target="http://www.chm.iol.ie" Type="http://schemas.openxmlformats.org/officeDocument/2006/relationships/hyperlink" TargetMode="External"></Relationship><Relationship Id="rId3173" Target="mailto:kaihing@kaihing.com.hk" Type="http://schemas.openxmlformats.org/officeDocument/2006/relationships/hyperlink" TargetMode="External"></Relationship><Relationship Id="rId3174" Target="javascript:;" Type="http://schemas.openxmlformats.org/officeDocument/2006/relationships/hyperlink" TargetMode="External"></Relationship><Relationship Id="rId3175" Target="mailto:aato@msc.biglobe.ne.jp" Type="http://schemas.openxmlformats.org/officeDocument/2006/relationships/hyperlink" TargetMode="External"></Relationship><Relationship Id="rId3176" Target="http://www.mane.com" Type="http://schemas.openxmlformats.org/officeDocument/2006/relationships/hyperlink" TargetMode="External"></Relationship><Relationship Id="rId3177" Target="mailto:gerami@kuohan.com" Type="http://schemas.openxmlformats.org/officeDocument/2006/relationships/hyperlink" TargetMode="External"></Relationship><Relationship Id="rId3178" Target="javascript:;" Type="http://schemas.openxmlformats.org/officeDocument/2006/relationships/hyperlink" TargetMode="External"></Relationship><Relationship Id="rId3179" Target="mailto:nativina@fmail.vnn.vn" Type="http://schemas.openxmlformats.org/officeDocument/2006/relationships/hyperlink" TargetMode="External"></Relationship><Relationship Id="rId3180" Target="mailto:michaellu@carpigiani.it" Type="http://schemas.openxmlformats.org/officeDocument/2006/relationships/hyperlink" TargetMode="External"></Relationship><Relationship Id="rId3181" Target="mailto:amy@ep.esselgroup.com" Type="http://schemas.openxmlformats.org/officeDocument/2006/relationships/hyperlink" TargetMode="External"></Relationship><Relationship Id="rId3182" Target="mailto:alwahabtradingco@hotmail.com" Type="http://schemas.openxmlformats.org/officeDocument/2006/relationships/hyperlink" TargetMode="External"></Relationship><Relationship Id="rId3183" Target="http://www.hakugen.co.jp" Type="http://schemas.openxmlformats.org/officeDocument/2006/relationships/hyperlink" TargetMode="External"></Relationship><Relationship Id="rId3184" Target="javascript:;" Type="http://schemas.openxmlformats.org/officeDocument/2006/relationships/hyperlink" TargetMode="External"></Relationship><Relationship Id="rId3185" Target="mailto:simonm@devon-ceramics.co.uk" Type="http://schemas.openxmlformats.org/officeDocument/2006/relationships/hyperlink" TargetMode="External"></Relationship><Relationship Id="rId3186" Target="mailto:dcna@netvigator.com" Type="http://schemas.openxmlformats.org/officeDocument/2006/relationships/hyperlink" TargetMode="External"></Relationship><Relationship Id="rId3187" Target="mailto:michael@amsie.com" Type="http://schemas.openxmlformats.org/officeDocument/2006/relationships/hyperlink" TargetMode="External"></Relationship><Relationship Id="rId3188" Target="mailto:sales@richimports.com" Type="http://schemas.openxmlformats.org/officeDocument/2006/relationships/hyperlink" TargetMode="External"></Relationship><Relationship Id="rId3189" Target="javascript:;" Type="http://schemas.openxmlformats.org/officeDocument/2006/relationships/hyperlink" TargetMode="External"></Relationship><Relationship Id="rId3190" Target="http://www.i-manila.com.ph" Type="http://schemas.openxmlformats.org/officeDocument/2006/relationships/hyperlink" TargetMode="External"></Relationship><Relationship Id="rId3191" Target="mailto:webmaster@hntour.net" Type="http://schemas.openxmlformats.org/officeDocument/2006/relationships/hyperlink" TargetMode="External"></Relationship><Relationship Id="rId3192" Target="http://www.apconline.com" Type="http://schemas.openxmlformats.org/officeDocument/2006/relationships/hyperlink" TargetMode="External"></Relationship><Relationship Id="rId3193" Target="javascript:;" Type="http://schemas.openxmlformats.org/officeDocument/2006/relationships/hyperlink" TargetMode="External"></Relationship><Relationship Id="rId3194" Target="javascript:;" Type="http://schemas.openxmlformats.org/officeDocument/2006/relationships/hyperlink" TargetMode="External"></Relationship><Relationship Id="rId3195" Target="javascript:;" Type="http://schemas.openxmlformats.org/officeDocument/2006/relationships/hyperlink" TargetMode="External"></Relationship><Relationship Id="rId3196" Target="http://www.infotel.it" Type="http://schemas.openxmlformats.org/officeDocument/2006/relationships/hyperlink" TargetMode="External"></Relationship><Relationship Id="rId3197" Target="http://www.p3intl.com" Type="http://schemas.openxmlformats.org/officeDocument/2006/relationships/hyperlink" TargetMode="External"></Relationship><Relationship Id="rId3198" Target="http://www.decorexi.co.uk" Type="http://schemas.openxmlformats.org/officeDocument/2006/relationships/hyperlink" TargetMode="External"></Relationship><Relationship Id="rId3199" Target="javascript:;" Type="http://schemas.openxmlformats.org/officeDocument/2006/relationships/hyperlink" TargetMode="External"></Relationship><Relationship Id="rId3200" Target="mailto:sunnykit@aol.com" Type="http://schemas.openxmlformats.org/officeDocument/2006/relationships/hyperlink" TargetMode="External"></Relationship><Relationship Id="rId3201" Target="http://www.kahma.co.jp" Type="http://schemas.openxmlformats.org/officeDocument/2006/relationships/hyperlink" TargetMode="External"></Relationship><Relationship Id="rId3202" Target="http://www.almoayyad.com" Type="http://schemas.openxmlformats.org/officeDocument/2006/relationships/hyperlink" TargetMode="External"></Relationship><Relationship Id="rId3203" Target="javascript:;" Type="http://schemas.openxmlformats.org/officeDocument/2006/relationships/hyperlink" TargetMode="External"></Relationship><Relationship Id="rId3204" Target="mailto:emreide@mail.koc.net" Type="http://schemas.openxmlformats.org/officeDocument/2006/relationships/hyperlink" TargetMode="External"></Relationship><Relationship Id="rId3205" Target="mailto:eric@newcreation.com.hk" Type="http://schemas.openxmlformats.org/officeDocument/2006/relationships/hyperlink" TargetMode="External"></Relationship><Relationship Id="rId3206" Target="http://www.indialines.com" Type="http://schemas.openxmlformats.org/officeDocument/2006/relationships/hyperlink" TargetMode="External"></Relationship><Relationship Id="rId3207" Target="mailto:sansenco@singnet.com.sg" Type="http://schemas.openxmlformats.org/officeDocument/2006/relationships/hyperlink" TargetMode="External"></Relationship><Relationship Id="rId3208" Target="javascript:;" Type="http://schemas.openxmlformats.org/officeDocument/2006/relationships/hyperlink" TargetMode="External"></Relationship><Relationship Id="rId3209" Target="javascript:;" Type="http://schemas.openxmlformats.org/officeDocument/2006/relationships/hyperlink" TargetMode="External"></Relationship><Relationship Id="rId3210" Target="javascript:;" Type="http://schemas.openxmlformats.org/officeDocument/2006/relationships/hyperlink" TargetMode="External"></Relationship><Relationship Id="rId3211" Target="mailto:technocarne@wanadoo.fr" Type="http://schemas.openxmlformats.org/officeDocument/2006/relationships/hyperlink" TargetMode="External"></Relationship><Relationship Id="rId3212" Target="mailto:sreevybhav@vsnl.com" Type="http://schemas.openxmlformats.org/officeDocument/2006/relationships/hyperlink" TargetMode="External"></Relationship><Relationship Id="rId3213" Target="javascript:;" Type="http://schemas.openxmlformats.org/officeDocument/2006/relationships/hyperlink" TargetMode="External"></Relationship><Relationship Id="rId3214" Target="http://www.oliver.com.hk" Type="http://schemas.openxmlformats.org/officeDocument/2006/relationships/hyperlink" TargetMode="External"></Relationship><Relationship Id="rId3215" Target="javascript:;" Type="http://schemas.openxmlformats.org/officeDocument/2006/relationships/hyperlink" TargetMode="External"></Relationship><Relationship Id="rId3216" Target="http://www.enterpriseunltd.london" Type="http://schemas.openxmlformats.org/officeDocument/2006/relationships/hyperlink" TargetMode="External"></Relationship><Relationship Id="rId3217" Target="http://www.lcsenterprise.com.sg" Type="http://schemas.openxmlformats.org/officeDocument/2006/relationships/hyperlink" TargetMode="External"></Relationship><Relationship Id="rId3218" Target="mailto:mateo@uriarte.com.ar" Type="http://schemas.openxmlformats.org/officeDocument/2006/relationships/hyperlink" TargetMode="External"></Relationship><Relationship Id="rId3219" Target="http://www.livheart.co.jp" Type="http://schemas.openxmlformats.org/officeDocument/2006/relationships/hyperlink" TargetMode="External"></Relationship><Relationship Id="rId3220" Target="javascript:;" Type="http://schemas.openxmlformats.org/officeDocument/2006/relationships/hyperlink" TargetMode="External"></Relationship><Relationship Id="rId3221" Target="javascript:;" Type="http://schemas.openxmlformats.org/officeDocument/2006/relationships/hyperlink" TargetMode="External"></Relationship><Relationship Id="rId3222" Target="mailto:leoliucn@ms58.hinet.net" Type="http://schemas.openxmlformats.org/officeDocument/2006/relationships/hyperlink" TargetMode="External"></Relationship><Relationship Id="rId3223" Target="http://www.keylimeproducts.com" Type="http://schemas.openxmlformats.org/officeDocument/2006/relationships/hyperlink" TargetMode="External"></Relationship><Relationship Id="rId3224" Target="javascript:;" Type="http://schemas.openxmlformats.org/officeDocument/2006/relationships/hyperlink" TargetMode="External"></Relationship><Relationship Id="rId3225" Target="javascript:;" Type="http://schemas.openxmlformats.org/officeDocument/2006/relationships/hyperlink" TargetMode="External"></Relationship><Relationship Id="rId3226" Target="mailto:msm.ith@navajomfg.com" Type="http://schemas.openxmlformats.org/officeDocument/2006/relationships/hyperlink" TargetMode="External"></Relationship><Relationship Id="rId3227" Target="mailto:malbader@qualitynet.net" Type="http://schemas.openxmlformats.org/officeDocument/2006/relationships/hyperlink" TargetMode="External"></Relationship><Relationship Id="rId3228" Target="javascript:;" Type="http://schemas.openxmlformats.org/officeDocument/2006/relationships/hyperlink" TargetMode="External"></Relationship><Relationship Id="rId3229" Target="javascript:;" Type="http://schemas.openxmlformats.org/officeDocument/2006/relationships/hyperlink" TargetMode="External"></Relationship><Relationship Id="rId3230" Target="javascript:;" Type="http://schemas.openxmlformats.org/officeDocument/2006/relationships/hyperlink" TargetMode="External"></Relationship><Relationship Id="rId3231" Target="mailto:nedimalem@yahoo.com" Type="http://schemas.openxmlformats.org/officeDocument/2006/relationships/hyperlink" TargetMode="External"></Relationship><Relationship Id="rId3232" Target="javascript:;" Type="http://schemas.openxmlformats.org/officeDocument/2006/relationships/hyperlink" TargetMode="External"></Relationship><Relationship Id="rId3233" Target="mailto:trbraat@online.no" Type="http://schemas.openxmlformats.org/officeDocument/2006/relationships/hyperlink" TargetMode="External"></Relationship><Relationship Id="rId3234" Target="http://www.supplyside.com" Type="http://schemas.openxmlformats.org/officeDocument/2006/relationships/hyperlink" TargetMode="External"></Relationship><Relationship Id="rId3235" Target="mailto:timleung@oliver.com.hk" Type="http://schemas.openxmlformats.org/officeDocument/2006/relationships/hyperlink" TargetMode="External"></Relationship><Relationship Id="rId3236" Target="mailto:abedcom@citechco.net" Type="http://schemas.openxmlformats.org/officeDocument/2006/relationships/hyperlink" TargetMode="External"></Relationship><Relationship Id="rId3237" Target="http://www.biztime.com.hk" Type="http://schemas.openxmlformats.org/officeDocument/2006/relationships/hyperlink" TargetMode="External"></Relationship><Relationship Id="rId3238" Target="mailto:mark.krymalowski@asiagateway.co.uk" Type="http://schemas.openxmlformats.org/officeDocument/2006/relationships/hyperlink" TargetMode="External"></Relationship><Relationship Id="rId3239" Target="javascript:;" Type="http://schemas.openxmlformats.org/officeDocument/2006/relationships/hyperlink" TargetMode="External"></Relationship><Relationship Id="rId3240" Target="mailto:claudia.huang@candlelight.co.uk" Type="http://schemas.openxmlformats.org/officeDocument/2006/relationships/hyperlink" TargetMode="External"></Relationship><Relationship Id="rId3241" Target="http://www.alkaso.com" Type="http://schemas.openxmlformats.org/officeDocument/2006/relationships/hyperlink" TargetMode="External"></Relationship><Relationship Id="rId3242" Target="javascript:;" Type="http://schemas.openxmlformats.org/officeDocument/2006/relationships/hyperlink" TargetMode="External"></Relationship><Relationship Id="rId3243" Target="http://www.wasil.cl" Type="http://schemas.openxmlformats.org/officeDocument/2006/relationships/hyperlink" TargetMode="External"></Relationship><Relationship Id="rId3244" Target="javascript:;" Type="http://schemas.openxmlformats.org/officeDocument/2006/relationships/hyperlink" TargetMode="External"></Relationship><Relationship Id="rId3245" Target="javascript:;" Type="http://schemas.openxmlformats.org/officeDocument/2006/relationships/hyperlink" TargetMode="External"></Relationship><Relationship Id="rId3246" Target="mailto:info@oswalt-okc.com" Type="http://schemas.openxmlformats.org/officeDocument/2006/relationships/hyperlink" TargetMode="External"></Relationship><Relationship Id="rId3247" Target="mailto:bonis@hanafos.com" Type="http://schemas.openxmlformats.org/officeDocument/2006/relationships/hyperlink" TargetMode="External"></Relationship><Relationship Id="rId3248" Target="mailto:craig.muir@europackaging.co.uk" Type="http://schemas.openxmlformats.org/officeDocument/2006/relationships/hyperlink" TargetMode="External"></Relationship><Relationship Id="rId3249" Target="mailto:joseph-chew@singaporean.com.sg" Type="http://schemas.openxmlformats.org/officeDocument/2006/relationships/hyperlink" TargetMode="External"></Relationship><Relationship Id="rId3250" Target="http://www.brinkindustrial.com" Type="http://schemas.openxmlformats.org/officeDocument/2006/relationships/hyperlink" TargetMode="External"></Relationship><Relationship Id="rId3251" Target="mailto:info@deca.be" Type="http://schemas.openxmlformats.org/officeDocument/2006/relationships/hyperlink" TargetMode="External"></Relationship><Relationship Id="rId3252" Target="mailto:pareekraksha@rediffmail.com" Type="http://schemas.openxmlformats.org/officeDocument/2006/relationships/hyperlink" TargetMode="External"></Relationship><Relationship Id="rId3253" Target="mailto:raul@vairo.com" Type="http://schemas.openxmlformats.org/officeDocument/2006/relationships/hyperlink" TargetMode="External"></Relationship><Relationship Id="rId3254" Target="mailto:ron@hometon.com" Type="http://schemas.openxmlformats.org/officeDocument/2006/relationships/hyperlink" TargetMode="External"></Relationship><Relationship Id="rId3255" Target="http://www.abc.com.hk" Type="http://schemas.openxmlformats.org/officeDocument/2006/relationships/hyperlink" TargetMode="External"></Relationship><Relationship Id="rId3256" Target="http://www.rossana.com" Type="http://schemas.openxmlformats.org/officeDocument/2006/relationships/hyperlink" TargetMode="External"></Relationship><Relationship Id="rId3257" Target="javascript:;" Type="http://schemas.openxmlformats.org/officeDocument/2006/relationships/hyperlink" TargetMode="External"></Relationship><Relationship Id="rId3258" Target="javascript:;" Type="http://schemas.openxmlformats.org/officeDocument/2006/relationships/hyperlink" TargetMode="External"></Relationship><Relationship Id="rId3259" Target="mailto:sajonia@sajonia.com" Type="http://schemas.openxmlformats.org/officeDocument/2006/relationships/hyperlink" TargetMode="External"></Relationship><Relationship Id="rId3260" Target="mailto:info@preferredmktg.com" Type="http://schemas.openxmlformats.org/officeDocument/2006/relationships/hyperlink" TargetMode="External"></Relationship><Relationship Id="rId3261" Target="mailto:maharaja@hotmail.com" Type="http://schemas.openxmlformats.org/officeDocument/2006/relationships/hyperlink" TargetMode="External"></Relationship><Relationship Id="rId3262" Target="mailto:joystar@netvigator.com" Type="http://schemas.openxmlformats.org/officeDocument/2006/relationships/hyperlink" TargetMode="External"></Relationship><Relationship Id="rId3263" Target="http://www.landmarkgroupco.com" Type="http://schemas.openxmlformats.org/officeDocument/2006/relationships/hyperlink" TargetMode="External"></Relationship><Relationship Id="rId3264" Target="mailto:dion@email18.com" Type="http://schemas.openxmlformats.org/officeDocument/2006/relationships/hyperlink" TargetMode="External"></Relationship><Relationship Id="rId3265" Target="http://www.paglieri.com" Type="http://schemas.openxmlformats.org/officeDocument/2006/relationships/hyperlink" TargetMode="External"></Relationship><Relationship Id="rId3266" Target="http://www.scandecor.no" Type="http://schemas.openxmlformats.org/officeDocument/2006/relationships/hyperlink" TargetMode="External"></Relationship><Relationship Id="rId3267" Target="http://www.restaurantsupplypueblo.com" Type="http://schemas.openxmlformats.org/officeDocument/2006/relationships/hyperlink" TargetMode="External"></Relationship><Relationship Id="rId3268" Target="javascript:;" Type="http://schemas.openxmlformats.org/officeDocument/2006/relationships/hyperlink" TargetMode="External"></Relationship><Relationship Id="rId3269" Target="http://www.sab-cn.com" Type="http://schemas.openxmlformats.org/officeDocument/2006/relationships/hyperlink" TargetMode="External"></Relationship><Relationship Id="rId3270" Target="javascript:;" Type="http://schemas.openxmlformats.org/officeDocument/2006/relationships/hyperlink" TargetMode="External"></Relationship><Relationship Id="rId3271" Target="http://www.everlastingcorp.com.cn" Type="http://schemas.openxmlformats.org/officeDocument/2006/relationships/hyperlink" TargetMode="External"></Relationship><Relationship Id="rId3272" Target="mailto:traders@nisshoji.co" Type="http://schemas.openxmlformats.org/officeDocument/2006/relationships/hyperlink" TargetMode="External"></Relationship><Relationship Id="rId3273" Target="mailto:info@action-quest.com" Type="http://schemas.openxmlformats.org/officeDocument/2006/relationships/hyperlink" TargetMode="External"></Relationship><Relationship Id="rId3274" Target="http://www.outimat-drilfix.com" Type="http://schemas.openxmlformats.org/officeDocument/2006/relationships/hyperlink" TargetMode="External"></Relationship><Relationship Id="rId3275" Target="javascript:;" Type="http://schemas.openxmlformats.org/officeDocument/2006/relationships/hyperlink" TargetMode="External"></Relationship><Relationship Id="rId3276" Target="javascript:;" Type="http://schemas.openxmlformats.org/officeDocument/2006/relationships/hyperlink" TargetMode="External"></Relationship><Relationship Id="rId3277" Target="javascript:;" Type="http://schemas.openxmlformats.org/officeDocument/2006/relationships/hyperlink" TargetMode="External"></Relationship><Relationship Id="rId3278" Target="http://www.alliedmarketinggroup.com" Type="http://schemas.openxmlformats.org/officeDocument/2006/relationships/hyperlink" TargetMode="External"></Relationship><Relationship Id="rId3279" Target="mailto:debbiemn@shlhk.com" Type="http://schemas.openxmlformats.org/officeDocument/2006/relationships/hyperlink" TargetMode="External"></Relationship><Relationship Id="rId3280" Target="mailto:bo@bobendixen.dk" Type="http://schemas.openxmlformats.org/officeDocument/2006/relationships/hyperlink" TargetMode="External"></Relationship><Relationship Id="rId3281" Target="javascript:;" Type="http://schemas.openxmlformats.org/officeDocument/2006/relationships/hyperlink" TargetMode="External"></Relationship><Relationship Id="rId3282" Target="javascript:;" Type="http://schemas.openxmlformats.org/officeDocument/2006/relationships/hyperlink" TargetMode="External"></Relationship><Relationship Id="rId3283" Target="javascript:;" Type="http://schemas.openxmlformats.org/officeDocument/2006/relationships/hyperlink" TargetMode="External"></Relationship><Relationship Id="rId3284" Target="javascript:;" Type="http://schemas.openxmlformats.org/officeDocument/2006/relationships/hyperlink" TargetMode="External"></Relationship><Relationship Id="rId3285" Target="http://www.sethotelrimini.com" Type="http://schemas.openxmlformats.org/officeDocument/2006/relationships/hyperlink" TargetMode="External"></Relationship><Relationship Id="rId3286" Target="javascript:;" Type="http://schemas.openxmlformats.org/officeDocument/2006/relationships/hyperlink" TargetMode="External"></Relationship><Relationship Id="rId3287" Target="http://www.meiliang.com" Type="http://schemas.openxmlformats.org/officeDocument/2006/relationships/hyperlink" TargetMode="External"></Relationship><Relationship Id="rId3288" Target="mailto:midsun@iprimus.com.au" Type="http://schemas.openxmlformats.org/officeDocument/2006/relationships/hyperlink" TargetMode="External"></Relationship><Relationship Id="rId3289" Target="javascript:;" Type="http://schemas.openxmlformats.org/officeDocument/2006/relationships/hyperlink" TargetMode="External"></Relationship><Relationship Id="rId3290" Target="javascript:;" Type="http://schemas.openxmlformats.org/officeDocument/2006/relationships/hyperlink" TargetMode="External"></Relationship><Relationship Id="rId3291" Target="javascript:;" Type="http://schemas.openxmlformats.org/officeDocument/2006/relationships/hyperlink" TargetMode="External"></Relationship><Relationship Id="rId3292" Target="mailto:sagaey@gne.com.eg" Type="http://schemas.openxmlformats.org/officeDocument/2006/relationships/hyperlink" TargetMode="External"></Relationship><Relationship Id="rId3293" Target="javascript:;" Type="http://schemas.openxmlformats.org/officeDocument/2006/relationships/hyperlink" TargetMode="External"></Relationship><Relationship Id="rId3294" Target="http://www.orthos.uk.com" Type="http://schemas.openxmlformats.org/officeDocument/2006/relationships/hyperlink" TargetMode="External"></Relationship><Relationship Id="rId3295" Target="mailto:angelwu@conforama.com.cn" Type="http://schemas.openxmlformats.org/officeDocument/2006/relationships/hyperlink" TargetMode="External"></Relationship><Relationship Id="rId3296" Target="http://www.hometon.com" Type="http://schemas.openxmlformats.org/officeDocument/2006/relationships/hyperlink" TargetMode="External"></Relationship><Relationship Id="rId3297" Target="mailto:713546@ican.net" Type="http://schemas.openxmlformats.org/officeDocument/2006/relationships/hyperlink" TargetMode="External"></Relationship><Relationship Id="rId3298" Target="mailto:market@newwaly.com" Type="http://schemas.openxmlformats.org/officeDocument/2006/relationships/hyperlink" TargetMode="External"></Relationship><Relationship Id="rId3299" Target="mailto:haider15@omantel.net" Type="http://schemas.openxmlformats.org/officeDocument/2006/relationships/hyperlink" TargetMode="External"></Relationship><Relationship Id="rId3300" Target="mailto:angela.lam@disney.com" Type="http://schemas.openxmlformats.org/officeDocument/2006/relationships/hyperlink" TargetMode="External"></Relationship><Relationship Id="rId3301" Target="http://www.mediserve.info" Type="http://schemas.openxmlformats.org/officeDocument/2006/relationships/hyperlink" TargetMode="External"></Relationship><Relationship Id="rId3302" Target="javascript:;" Type="http://schemas.openxmlformats.org/officeDocument/2006/relationships/hyperlink" TargetMode="External"></Relationship><Relationship Id="rId3303" Target="http://www.feliz-fashion.com" Type="http://schemas.openxmlformats.org/officeDocument/2006/relationships/hyperlink" TargetMode="External"></Relationship><Relationship Id="rId3304" Target="mailto:jeansone@yahoo.com" Type="http://schemas.openxmlformats.org/officeDocument/2006/relationships/hyperlink" TargetMode="External"></Relationship><Relationship Id="rId3305" Target="javascript:;" Type="http://schemas.openxmlformats.org/officeDocument/2006/relationships/hyperlink" TargetMode="External"></Relationship><Relationship Id="rId3306" Target="mailto:info@protempo.nl" Type="http://schemas.openxmlformats.org/officeDocument/2006/relationships/hyperlink" TargetMode="External"></Relationship><Relationship Id="rId3307" Target="http://www.oman.com.tw" Type="http://schemas.openxmlformats.org/officeDocument/2006/relationships/hyperlink" TargetMode="External"></Relationship><Relationship Id="rId3308" Target="http://www.chinabiz88.com" Type="http://schemas.openxmlformats.org/officeDocument/2006/relationships/hyperlink" TargetMode="External"></Relationship><Relationship Id="rId3309" Target="http://www.bevola.dk" Type="http://schemas.openxmlformats.org/officeDocument/2006/relationships/hyperlink" TargetMode="External"></Relationship><Relationship Id="rId3310" Target="javascript:;" Type="http://schemas.openxmlformats.org/officeDocument/2006/relationships/hyperlink" TargetMode="External"></Relationship><Relationship Id="rId3311" Target="javascript:;" Type="http://schemas.openxmlformats.org/officeDocument/2006/relationships/hyperlink" TargetMode="External"></Relationship><Relationship Id="rId3312" Target="javascript:;" Type="http://schemas.openxmlformats.org/officeDocument/2006/relationships/hyperlink" TargetMode="External"></Relationship><Relationship Id="rId3313" Target="mailto:info@clearwaterbath.co.nz" Type="http://schemas.openxmlformats.org/officeDocument/2006/relationships/hyperlink" TargetMode="External"></Relationship><Relationship Id="rId3314" Target="http://www.royalplastics.com" Type="http://schemas.openxmlformats.org/officeDocument/2006/relationships/hyperlink" TargetMode="External"></Relationship><Relationship Id="rId3315" Target="javascript:;" Type="http://schemas.openxmlformats.org/officeDocument/2006/relationships/hyperlink" TargetMode="External"></Relationship><Relationship Id="rId3316" Target="http://www.hillworldwide.com.tw" Type="http://schemas.openxmlformats.org/officeDocument/2006/relationships/hyperlink" TargetMode="External"></Relationship><Relationship Id="rId3317" Target="javascript:;" Type="http://schemas.openxmlformats.org/officeDocument/2006/relationships/hyperlink" TargetMode="External"></Relationship><Relationship Id="rId3318" Target="javascript:;" Type="http://schemas.openxmlformats.org/officeDocument/2006/relationships/hyperlink" TargetMode="External"></Relationship><Relationship Id="rId3319" Target="http://www.atech.ie" Type="http://schemas.openxmlformats.org/officeDocument/2006/relationships/hyperlink" TargetMode="External"></Relationship><Relationship Id="rId3320" Target="mailto:marketing@energolux.ru" Type="http://schemas.openxmlformats.org/officeDocument/2006/relationships/hyperlink" TargetMode="External"></Relationship><Relationship Id="rId3321" Target="javascript:;" Type="http://schemas.openxmlformats.org/officeDocument/2006/relationships/hyperlink" TargetMode="External"></Relationship><Relationship Id="rId3322" Target="http://www.caimana.com" Type="http://schemas.openxmlformats.org/officeDocument/2006/relationships/hyperlink" TargetMode="External"></Relationship><Relationship Id="rId3323" Target="javascript:;" Type="http://schemas.openxmlformats.org/officeDocument/2006/relationships/hyperlink" TargetMode="External"></Relationship><Relationship Id="rId3324" Target="javascript:;" Type="http://schemas.openxmlformats.org/officeDocument/2006/relationships/hyperlink" TargetMode="External"></Relationship><Relationship Id="rId3325" Target="javascript:;" Type="http://schemas.openxmlformats.org/officeDocument/2006/relationships/hyperlink" TargetMode="External"></Relationship><Relationship Id="rId3326" Target="javascript:;" Type="http://schemas.openxmlformats.org/officeDocument/2006/relationships/hyperlink" TargetMode="External"></Relationship><Relationship Id="rId3327" Target="mailto:iankeehou@hotmail.com" Type="http://schemas.openxmlformats.org/officeDocument/2006/relationships/hyperlink" TargetMode="External"></Relationship><Relationship Id="rId3328" Target="javascript:;" Type="http://schemas.openxmlformats.org/officeDocument/2006/relationships/hyperlink" TargetMode="External"></Relationship><Relationship Id="rId3329" Target="javascript:;" Type="http://schemas.openxmlformats.org/officeDocument/2006/relationships/hyperlink" TargetMode="External"></Relationship><Relationship Id="rId3330" Target="javascript:;" Type="http://schemas.openxmlformats.org/officeDocument/2006/relationships/hyperlink" TargetMode="External"></Relationship><Relationship Id="rId3331" Target="http://www.satyainternational.in" Type="http://schemas.openxmlformats.org/officeDocument/2006/relationships/hyperlink" TargetMode="External"></Relationship><Relationship Id="rId3332" Target="mailto:amarilo@infoweb.abs.net" Type="http://schemas.openxmlformats.org/officeDocument/2006/relationships/hyperlink" TargetMode="External"></Relationship><Relationship Id="rId3333" Target="http://www.adria.co.il" Type="http://schemas.openxmlformats.org/officeDocument/2006/relationships/hyperlink" TargetMode="External"></Relationship><Relationship Id="rId3334" Target="javascript:;" Type="http://schemas.openxmlformats.org/officeDocument/2006/relationships/hyperlink" TargetMode="External"></Relationship><Relationship Id="rId3335" Target="mailto:marketing1@amap.co" Type="http://schemas.openxmlformats.org/officeDocument/2006/relationships/hyperlink" TargetMode="External"></Relationship><Relationship Id="rId3336" Target="http://www.furnco.se" Type="http://schemas.openxmlformats.org/officeDocument/2006/relationships/hyperlink" TargetMode="External"></Relationship><Relationship Id="rId3337" Target="http://www.dalbel.it" Type="http://schemas.openxmlformats.org/officeDocument/2006/relationships/hyperlink" TargetMode="External"></Relationship><Relationship Id="rId3338" Target="mailto:bairmktg@billsouth.net" Type="http://schemas.openxmlformats.org/officeDocument/2006/relationships/hyperlink" TargetMode="External"></Relationship><Relationship Id="rId3339" Target="javascript:;" Type="http://schemas.openxmlformats.org/officeDocument/2006/relationships/hyperlink" TargetMode="External"></Relationship><Relationship Id="rId3340" Target="javascript:;" Type="http://schemas.openxmlformats.org/officeDocument/2006/relationships/hyperlink" TargetMode="External"></Relationship><Relationship Id="rId3341" Target="mailto:bellevuegifts@batelnet.bs" Type="http://schemas.openxmlformats.org/officeDocument/2006/relationships/hyperlink" TargetMode="External"></Relationship><Relationship Id="rId3342" Target="http://www.baccarat.fr" Type="http://schemas.openxmlformats.org/officeDocument/2006/relationships/hyperlink" TargetMode="External"></Relationship><Relationship Id="rId3343" Target="mailto:pt6218@tpts5.seed.net" Type="http://schemas.openxmlformats.org/officeDocument/2006/relationships/hyperlink" TargetMode="External"></Relationship><Relationship Id="rId3344" Target="javascript:;" Type="http://schemas.openxmlformats.org/officeDocument/2006/relationships/hyperlink" TargetMode="External"></Relationship><Relationship Id="rId3345" Target="http://www.homtomi.com" Type="http://schemas.openxmlformats.org/officeDocument/2006/relationships/hyperlink" TargetMode="External"></Relationship><Relationship Id="rId3346" Target="javascript:;" Type="http://schemas.openxmlformats.org/officeDocument/2006/relationships/hyperlink" TargetMode="External"></Relationship><Relationship Id="rId3347" Target="http://www.mieleitalia.it" Type="http://schemas.openxmlformats.org/officeDocument/2006/relationships/hyperlink" TargetMode="External"></Relationship><Relationship Id="rId3348" Target="mailto:abdallateef@hotmail.com" Type="http://schemas.openxmlformats.org/officeDocument/2006/relationships/hyperlink" TargetMode="External"></Relationship><Relationship Id="rId3349" Target="javascript:;" Type="http://schemas.openxmlformats.org/officeDocument/2006/relationships/hyperlink" TargetMode="External"></Relationship><Relationship Id="rId3350" Target="mailto:furnco@furnco.se" Type="http://schemas.openxmlformats.org/officeDocument/2006/relationships/hyperlink" TargetMode="External"></Relationship><Relationship Id="rId3351" Target="http://www.cookpower.com.tw" Type="http://schemas.openxmlformats.org/officeDocument/2006/relationships/hyperlink" TargetMode="External"></Relationship><Relationship Id="rId3352" Target="http://www.beyondlighting.com" Type="http://schemas.openxmlformats.org/officeDocument/2006/relationships/hyperlink" TargetMode="External"></Relationship><Relationship Id="rId3353" Target="mailto:d.hennick@comcast.net" Type="http://schemas.openxmlformats.org/officeDocument/2006/relationships/hyperlink" TargetMode="External"></Relationship><Relationship Id="rId3354" Target="mailto:anandharmeet@yahoo.com" Type="http://schemas.openxmlformats.org/officeDocument/2006/relationships/hyperlink" TargetMode="External"></Relationship><Relationship Id="rId3355" Target="javascript:;" Type="http://schemas.openxmlformats.org/officeDocument/2006/relationships/hyperlink" TargetMode="External"></Relationship><Relationship Id="rId3356" Target="mailto:carina@kedaung.com" Type="http://schemas.openxmlformats.org/officeDocument/2006/relationships/hyperlink" TargetMode="External"></Relationship><Relationship Id="rId3357" Target="mailto:barbara@lampsrl.it" Type="http://schemas.openxmlformats.org/officeDocument/2006/relationships/hyperlink" TargetMode="External"></Relationship><Relationship Id="rId3358" Target="http://www.isekyu-jp.com" Type="http://schemas.openxmlformats.org/officeDocument/2006/relationships/hyperlink" TargetMode="External"></Relationship><Relationship Id="rId3359" Target="mailto:firma@maestro-storkjokken.no" Type="http://schemas.openxmlformats.org/officeDocument/2006/relationships/hyperlink" TargetMode="External"></Relationship><Relationship Id="rId3360" Target="javascript:;" Type="http://schemas.openxmlformats.org/officeDocument/2006/relationships/hyperlink" TargetMode="External"></Relationship><Relationship Id="rId3361" Target="mailto:kunbrown@yahoo.com" Type="http://schemas.openxmlformats.org/officeDocument/2006/relationships/hyperlink" TargetMode="External"></Relationship><Relationship Id="rId3362" Target="mailto:chris@interpro.com.hk" Type="http://schemas.openxmlformats.org/officeDocument/2006/relationships/hyperlink" TargetMode="External"></Relationship><Relationship Id="rId3363" Target="javascript:;" Type="http://schemas.openxmlformats.org/officeDocument/2006/relationships/hyperlink" TargetMode="External"></Relationship><Relationship Id="rId3364" Target="javascript:;" Type="http://schemas.openxmlformats.org/officeDocument/2006/relationships/hyperlink" TargetMode="External"></Relationship><Relationship Id="rId3365" Target="mailto:marcelo@stefani.com.au" Type="http://schemas.openxmlformats.org/officeDocument/2006/relationships/hyperlink" TargetMode="External"></Relationship><Relationship Id="rId3366" Target="javascript:;" Type="http://schemas.openxmlformats.org/officeDocument/2006/relationships/hyperlink" TargetMode="External"></Relationship><Relationship Id="rId3367" Target="http://www.ri-lund.se" Type="http://schemas.openxmlformats.org/officeDocument/2006/relationships/hyperlink" TargetMode="External"></Relationship><Relationship Id="rId3368" Target="http://www.ergomaxx.com" Type="http://schemas.openxmlformats.org/officeDocument/2006/relationships/hyperlink" TargetMode="External"></Relationship><Relationship Id="rId3369" Target="javascript:;" Type="http://schemas.openxmlformats.org/officeDocument/2006/relationships/hyperlink" TargetMode="External"></Relationship><Relationship Id="rId3370" Target="http://www.karina.corp.com.hk" Type="http://schemas.openxmlformats.org/officeDocument/2006/relationships/hyperlink" TargetMode="External"></Relationship><Relationship Id="rId3371" Target="javascript:;" Type="http://schemas.openxmlformats.org/officeDocument/2006/relationships/hyperlink" TargetMode="External"></Relationship><Relationship Id="rId3372" Target="mailto:info@bakersbestinc.com" Type="http://schemas.openxmlformats.org/officeDocument/2006/relationships/hyperlink" TargetMode="External"></Relationship><Relationship Id="rId3373" Target="http://www.bmcs.be" Type="http://schemas.openxmlformats.org/officeDocument/2006/relationships/hyperlink" TargetMode="External"></Relationship><Relationship Id="rId3374" Target="mailto:raffaelesger@wanadoo.fr" Type="http://schemas.openxmlformats.org/officeDocument/2006/relationships/hyperlink" TargetMode="External"></Relationship><Relationship Id="rId3375" Target="javascript:;" Type="http://schemas.openxmlformats.org/officeDocument/2006/relationships/hyperlink" TargetMode="External"></Relationship><Relationship Id="rId3376" Target="http://www.pizziaredamenti.it" Type="http://schemas.openxmlformats.org/officeDocument/2006/relationships/hyperlink" TargetMode="External"></Relationship><Relationship Id="rId3377" Target="javascript:;" Type="http://schemas.openxmlformats.org/officeDocument/2006/relationships/hyperlink" TargetMode="External"></Relationship><Relationship Id="rId3378" Target="http://www.arcadiaconcepts.com" Type="http://schemas.openxmlformats.org/officeDocument/2006/relationships/hyperlink" TargetMode="External"></Relationship><Relationship Id="rId3379" Target="javascript:;" Type="http://schemas.openxmlformats.org/officeDocument/2006/relationships/hyperlink" TargetMode="External"></Relationship><Relationship Id="rId3380" Target="mailto:khandeiwal_r@indiatimes.com" Type="http://schemas.openxmlformats.org/officeDocument/2006/relationships/hyperlink" TargetMode="External"></Relationship><Relationship Id="rId3381" Target="javascript:;" Type="http://schemas.openxmlformats.org/officeDocument/2006/relationships/hyperlink" TargetMode="External"></Relationship><Relationship Id="rId3382" Target="javascript:;" Type="http://schemas.openxmlformats.org/officeDocument/2006/relationships/hyperlink" TargetMode="External"></Relationship><Relationship Id="rId3383" Target="http://www.anatoliatile.com" Type="http://schemas.openxmlformats.org/officeDocument/2006/relationships/hyperlink" TargetMode="External"></Relationship><Relationship Id="rId3384" Target="http://www.fedrigonitopaward.com" Type="http://schemas.openxmlformats.org/officeDocument/2006/relationships/hyperlink" TargetMode="External"></Relationship><Relationship Id="rId3385" Target="mailto:eurasia2@netvigator.com" Type="http://schemas.openxmlformats.org/officeDocument/2006/relationships/hyperlink" TargetMode="External"></Relationship><Relationship Id="rId3386" Target="javascript:;" Type="http://schemas.openxmlformats.org/officeDocument/2006/relationships/hyperlink" TargetMode="External"></Relationship><Relationship Id="rId3387" Target="http://www.kinstron.com" Type="http://schemas.openxmlformats.org/officeDocument/2006/relationships/hyperlink" TargetMode="External"></Relationship><Relationship Id="rId3388" Target="http://www.sakuramas-int.com" Type="http://schemas.openxmlformats.org/officeDocument/2006/relationships/hyperlink" TargetMode="External"></Relationship><Relationship Id="rId3389" Target="mailto:leena_syrjala@gillette.com" Type="http://schemas.openxmlformats.org/officeDocument/2006/relationships/hyperlink" TargetMode="External"></Relationship><Relationship Id="rId3390" Target="http://www.salm.fr" Type="http://schemas.openxmlformats.org/officeDocument/2006/relationships/hyperlink" TargetMode="External"></Relationship><Relationship Id="rId3391" Target="mailto:proconsultbr@yahoo.com.br" Type="http://schemas.openxmlformats.org/officeDocument/2006/relationships/hyperlink" TargetMode="External"></Relationship><Relationship Id="rId3392" Target="javascript:;" Type="http://schemas.openxmlformats.org/officeDocument/2006/relationships/hyperlink" TargetMode="External"></Relationship><Relationship Id="rId3393" Target="javascript:;" Type="http://schemas.openxmlformats.org/officeDocument/2006/relationships/hyperlink" TargetMode="External"></Relationship><Relationship Id="rId3394" Target="javascript:;" Type="http://schemas.openxmlformats.org/officeDocument/2006/relationships/hyperlink" TargetMode="External"></Relationship><Relationship Id="rId3395" Target="mailto:michelle@oman.com" Type="http://schemas.openxmlformats.org/officeDocument/2006/relationships/hyperlink" TargetMode="External"></Relationship><Relationship Id="rId3396" Target="javascript:;" Type="http://schemas.openxmlformats.org/officeDocument/2006/relationships/hyperlink" TargetMode="External"></Relationship><Relationship Id="rId3397" Target="http://www.kavosh.net" Type="http://schemas.openxmlformats.org/officeDocument/2006/relationships/hyperlink" TargetMode="External"></Relationship><Relationship Id="rId3398" Target="http://www.soreau.fr" Type="http://schemas.openxmlformats.org/officeDocument/2006/relationships/hyperlink" TargetMode="External"></Relationship><Relationship Id="rId3399" Target="javascript:;" Type="http://schemas.openxmlformats.org/officeDocument/2006/relationships/hyperlink" TargetMode="External"></Relationship><Relationship Id="rId3400" Target="mailto:e.mail_somapack@club.internet.fr" Type="http://schemas.openxmlformats.org/officeDocument/2006/relationships/hyperlink" TargetMode="External"></Relationship><Relationship Id="rId3401" Target="http://www.scheurich.de" Type="http://schemas.openxmlformats.org/officeDocument/2006/relationships/hyperlink" TargetMode="External"></Relationship><Relationship Id="rId3402" Target="mailto:info@nuovo-design.nl" Type="http://schemas.openxmlformats.org/officeDocument/2006/relationships/hyperlink" TargetMode="External"></Relationship><Relationship Id="rId3403" Target="javascript:;" Type="http://schemas.openxmlformats.org/officeDocument/2006/relationships/hyperlink" TargetMode="External"></Relationship><Relationship Id="rId3404" Target="http://www.betlan.com" Type="http://schemas.openxmlformats.org/officeDocument/2006/relationships/hyperlink" TargetMode="External"></Relationship><Relationship Id="rId3405" Target="http://www.thomasregout.com" Type="http://schemas.openxmlformats.org/officeDocument/2006/relationships/hyperlink" TargetMode="External"></Relationship><Relationship Id="rId3406" Target="javascript:;" Type="http://schemas.openxmlformats.org/officeDocument/2006/relationships/hyperlink" TargetMode="External"></Relationship><Relationship Id="rId3407" Target="http://www.nuovo-design.nl" Type="http://schemas.openxmlformats.org/officeDocument/2006/relationships/hyperlink" TargetMode="External"></Relationship><Relationship Id="rId3408" Target="mailto:lihairong@eircom.net" Type="http://schemas.openxmlformats.org/officeDocument/2006/relationships/hyperlink" TargetMode="External"></Relationship><Relationship Id="rId3409" Target="mailto:omar@equal2.freeserve.co.uk" Type="http://schemas.openxmlformats.org/officeDocument/2006/relationships/hyperlink" TargetMode="External"></Relationship><Relationship Id="rId3410" Target="javascript:;" Type="http://schemas.openxmlformats.org/officeDocument/2006/relationships/hyperlink" TargetMode="External"></Relationship><Relationship Id="rId3411" Target="mailto:dolnik@stks.ru" Type="http://schemas.openxmlformats.org/officeDocument/2006/relationships/hyperlink" TargetMode="External"></Relationship><Relationship Id="rId3412" Target="mailto:office@smg-group.de" Type="http://schemas.openxmlformats.org/officeDocument/2006/relationships/hyperlink" TargetMode="External"></Relationship><Relationship Id="rId3413" Target="javascript:;" Type="http://schemas.openxmlformats.org/officeDocument/2006/relationships/hyperlink" TargetMode="External"></Relationship><Relationship Id="rId3414" Target="mailto:swinc@swanson.co" Type="http://schemas.openxmlformats.org/officeDocument/2006/relationships/hyperlink" TargetMode="External"></Relationship><Relationship Id="rId3415" Target="http://www.coralwave.com" Type="http://schemas.openxmlformats.org/officeDocument/2006/relationships/hyperlink" TargetMode="External"></Relationship><Relationship Id="rId3416" Target="javascript:;" Type="http://schemas.openxmlformats.org/officeDocument/2006/relationships/hyperlink" TargetMode="External"></Relationship><Relationship Id="rId3417" Target="javascript:;" Type="http://schemas.openxmlformats.org/officeDocument/2006/relationships/hyperlink" TargetMode="External"></Relationship><Relationship Id="rId3418" Target="mailto:ester@sharpwell.com" Type="http://schemas.openxmlformats.org/officeDocument/2006/relationships/hyperlink" TargetMode="External"></Relationship><Relationship Id="rId3419" Target="javascript:;" Type="http://schemas.openxmlformats.org/officeDocument/2006/relationships/hyperlink" TargetMode="External"></Relationship><Relationship Id="rId3420" Target="javascript:;" Type="http://schemas.openxmlformats.org/officeDocument/2006/relationships/hyperlink" TargetMode="External"></Relationship><Relationship Id="rId3421" Target="javascript:;" Type="http://schemas.openxmlformats.org/officeDocument/2006/relationships/hyperlink" TargetMode="External"></Relationship><Relationship Id="rId3422" Target="javascript:;" Type="http://schemas.openxmlformats.org/officeDocument/2006/relationships/hyperlink" TargetMode="External"></Relationship><Relationship Id="rId3423" Target="javascript:;" Type="http://schemas.openxmlformats.org/officeDocument/2006/relationships/hyperlink" TargetMode="External"></Relationship><Relationship Id="rId3424" Target="javascript:;" Type="http://schemas.openxmlformats.org/officeDocument/2006/relationships/hyperlink" TargetMode="External"></Relationship><Relationship Id="rId3425" Target="mailto:keylime@keylimeproducts.com" Type="http://schemas.openxmlformats.org/officeDocument/2006/relationships/hyperlink" TargetMode="External"></Relationship><Relationship Id="rId3426" Target="http://www.ptsbrooks.co.uk" Type="http://schemas.openxmlformats.org/officeDocument/2006/relationships/hyperlink" TargetMode="External"></Relationship><Relationship Id="rId3427" Target="http://www.cornell-trading.com" Type="http://schemas.openxmlformats.org/officeDocument/2006/relationships/hyperlink" TargetMode="External"></Relationship><Relationship Id="rId3428" Target="http://www.bd.dk" Type="http://schemas.openxmlformats.org/officeDocument/2006/relationships/hyperlink" TargetMode="External"></Relationship><Relationship Id="rId3429" Target="mailto:b43110@mvg.biglobe.ne.jp" Type="http://schemas.openxmlformats.org/officeDocument/2006/relationships/hyperlink" TargetMode="External"></Relationship><Relationship Id="rId3430" Target="mailto:nikosintl@aol.com" Type="http://schemas.openxmlformats.org/officeDocument/2006/relationships/hyperlink" TargetMode="External"></Relationship><Relationship Id="rId3431" Target="http://www.preferredmktg.com" Type="http://schemas.openxmlformats.org/officeDocument/2006/relationships/hyperlink" TargetMode="External"></Relationship><Relationship Id="rId3432" Target="mailto:claudia@parsons-intl.com.hk" Type="http://schemas.openxmlformats.org/officeDocument/2006/relationships/hyperlink" TargetMode="External"></Relationship><Relationship Id="rId3433" Target="javascript:;" Type="http://schemas.openxmlformats.org/officeDocument/2006/relationships/hyperlink" TargetMode="External"></Relationship><Relationship Id="rId3434" Target="javascript:;" Type="http://schemas.openxmlformats.org/officeDocument/2006/relationships/hyperlink" TargetMode="External"></Relationship><Relationship Id="rId3435" Target="http://www.scar.com.hk" Type="http://schemas.openxmlformats.org/officeDocument/2006/relationships/hyperlink" TargetMode="External"></Relationship><Relationship Id="rId3436" Target="javascript:;" Type="http://schemas.openxmlformats.org/officeDocument/2006/relationships/hyperlink" TargetMode="External"></Relationship><Relationship Id="rId3437" Target="http://www.thomasregout.com" Type="http://schemas.openxmlformats.org/officeDocument/2006/relationships/hyperlink" TargetMode="External"></Relationship><Relationship Id="rId3438" Target="javascript:;" Type="http://schemas.openxmlformats.org/officeDocument/2006/relationships/hyperlink" TargetMode="External"></Relationship><Relationship Id="rId3439" Target="javascript:;" Type="http://schemas.openxmlformats.org/officeDocument/2006/relationships/hyperlink" TargetMode="External"></Relationship><Relationship Id="rId3440" Target="javascript:;" Type="http://schemas.openxmlformats.org/officeDocument/2006/relationships/hyperlink" TargetMode="External"></Relationship><Relationship Id="rId3441" Target="mailto:hgintlco@hugin.com.hk" Type="http://schemas.openxmlformats.org/officeDocument/2006/relationships/hyperlink" TargetMode="External"></Relationship><Relationship Id="rId3442" Target="http://www.karolwestern.com" Type="http://schemas.openxmlformats.org/officeDocument/2006/relationships/hyperlink" TargetMode="External"></Relationship><Relationship Id="rId3443" Target="http://www.avaxdeco.gr" Type="http://schemas.openxmlformats.org/officeDocument/2006/relationships/hyperlink" TargetMode="External"></Relationship><Relationship Id="rId3444" Target="javascript:;" Type="http://schemas.openxmlformats.org/officeDocument/2006/relationships/hyperlink" TargetMode="External"></Relationship><Relationship Id="rId3445" Target="http://www.sunnyatmaca.com" Type="http://schemas.openxmlformats.org/officeDocument/2006/relationships/hyperlink" TargetMode="External"></Relationship><Relationship Id="rId3446" Target="http://www.jtekt.com" Type="http://schemas.openxmlformats.org/officeDocument/2006/relationships/hyperlink" TargetMode="External"></Relationship><Relationship Id="rId3447" Target="http://www.setocraft.co.jp" Type="http://schemas.openxmlformats.org/officeDocument/2006/relationships/hyperlink" TargetMode="External"></Relationship><Relationship Id="rId3448" Target="http://www.signaturecrystal.com" Type="http://schemas.openxmlformats.org/officeDocument/2006/relationships/hyperlink" TargetMode="External"></Relationship><Relationship Id="rId3449" Target="mailto:johan.bjarneman@tingstad.se" Type="http://schemas.openxmlformats.org/officeDocument/2006/relationships/hyperlink" TargetMode="External"></Relationship><Relationship Id="rId3450" Target="javascript:;" Type="http://schemas.openxmlformats.org/officeDocument/2006/relationships/hyperlink" TargetMode="External"></Relationship><Relationship Id="rId3451" Target="javascript:;" Type="http://schemas.openxmlformats.org/officeDocument/2006/relationships/hyperlink" TargetMode="External"></Relationship><Relationship Id="rId3452" Target="mailto:txstyles@hotmail.com" Type="http://schemas.openxmlformats.org/officeDocument/2006/relationships/hyperlink" TargetMode="External"></Relationship><Relationship Id="rId3453" Target="javascript:;" Type="http://schemas.openxmlformats.org/officeDocument/2006/relationships/hyperlink" TargetMode="External"></Relationship><Relationship Id="rId3454" Target="javascript:;" Type="http://schemas.openxmlformats.org/officeDocument/2006/relationships/hyperlink" TargetMode="External"></Relationship><Relationship Id="rId3455" Target="mailto:augchrisven@yahoo.com" Type="http://schemas.openxmlformats.org/officeDocument/2006/relationships/hyperlink" TargetMode="External"></Relationship><Relationship Id="rId3456" Target="javascript:;" Type="http://schemas.openxmlformats.org/officeDocument/2006/relationships/hyperlink" TargetMode="External"></Relationship><Relationship Id="rId3457" Target="http://www.168film.com" Type="http://schemas.openxmlformats.org/officeDocument/2006/relationships/hyperlink" TargetMode="External"></Relationship><Relationship Id="rId3458" Target="mailto:adolabv@worldonline.nl" Type="http://schemas.openxmlformats.org/officeDocument/2006/relationships/hyperlink" TargetMode="External"></Relationship><Relationship Id="rId3459" Target="mailto:shankar@baseintltd.com" Type="http://schemas.openxmlformats.org/officeDocument/2006/relationships/hyperlink" TargetMode="External"></Relationship><Relationship Id="rId3460" Target="javascript:;" Type="http://schemas.openxmlformats.org/officeDocument/2006/relationships/hyperlink" TargetMode="External"></Relationship><Relationship Id="rId3461" Target="javascript:;" Type="http://schemas.openxmlformats.org/officeDocument/2006/relationships/hyperlink" TargetMode="External"></Relationship><Relationship Id="rId3462" Target="javascript:;" Type="http://schemas.openxmlformats.org/officeDocument/2006/relationships/hyperlink" TargetMode="External"></Relationship><Relationship Id="rId3463" Target="mailto:oken@hcc5.bai.ne.jp" Type="http://schemas.openxmlformats.org/officeDocument/2006/relationships/hyperlink" TargetMode="External"></Relationship><Relationship Id="rId3464" Target="mailto:alltools@rcc.com.au" Type="http://schemas.openxmlformats.org/officeDocument/2006/relationships/hyperlink" TargetMode="External"></Relationship><Relationship Id="rId3465" Target="javascript:;" Type="http://schemas.openxmlformats.org/officeDocument/2006/relationships/hyperlink" TargetMode="External"></Relationship><Relationship Id="rId3466" Target="javascript:;" Type="http://schemas.openxmlformats.org/officeDocument/2006/relationships/hyperlink" TargetMode="External"></Relationship><Relationship Id="rId3467" Target="javascript:;" Type="http://schemas.openxmlformats.org/officeDocument/2006/relationships/hyperlink" TargetMode="External"></Relationship><Relationship Id="rId3468" Target="mailto:dy_sunrise@hotmail.com" Type="http://schemas.openxmlformats.org/officeDocument/2006/relationships/hyperlink" TargetMode="External"></Relationship><Relationship Id="rId3469" Target="http://www.bellacenter.dk" Type="http://schemas.openxmlformats.org/officeDocument/2006/relationships/hyperlink" TargetMode="External"></Relationship><Relationship Id="rId3470" Target="http://www.libertysurf.se" Type="http://schemas.openxmlformats.org/officeDocument/2006/relationships/hyperlink" TargetMode="External"></Relationship><Relationship Id="rId3471" Target="http://www.john-artis.ltd.uk" Type="http://schemas.openxmlformats.org/officeDocument/2006/relationships/hyperlink" TargetMode="External"></Relationship><Relationship Id="rId3472" Target="http://www.rhombusgrapple.com" Type="http://schemas.openxmlformats.org/officeDocument/2006/relationships/hyperlink" TargetMode="External"></Relationship><Relationship Id="rId3473" Target="mailto:alc@time.net.my" Type="http://schemas.openxmlformats.org/officeDocument/2006/relationships/hyperlink" TargetMode="External"></Relationship><Relationship Id="rId3474" Target="http://www.sohorivesign.com" Type="http://schemas.openxmlformats.org/officeDocument/2006/relationships/hyperlink" TargetMode="External"></Relationship><Relationship Id="rId3475" Target="http://www.liebeck.dk" Type="http://schemas.openxmlformats.org/officeDocument/2006/relationships/hyperlink" TargetMode="External"></Relationship><Relationship Id="rId3476" Target="mailto:basynkantoor@proximedia.be" Type="http://schemas.openxmlformats.org/officeDocument/2006/relationships/hyperlink" TargetMode="External"></Relationship><Relationship Id="rId3477" Target="mailto:hamgera@apadana.com" Type="http://schemas.openxmlformats.org/officeDocument/2006/relationships/hyperlink" TargetMode="External"></Relationship><Relationship Id="rId3478" Target="javascript:;" Type="http://schemas.openxmlformats.org/officeDocument/2006/relationships/hyperlink" TargetMode="External"></Relationship><Relationship Id="rId3479" Target="http://www.marumasa.co.jp" Type="http://schemas.openxmlformats.org/officeDocument/2006/relationships/hyperlink" TargetMode="External"></Relationship><Relationship Id="rId3480" Target="http://www.negrao.com" Type="http://schemas.openxmlformats.org/officeDocument/2006/relationships/hyperlink" TargetMode="External"></Relationship><Relationship Id="rId3481" Target="http://www.nordnet.fr" Type="http://schemas.openxmlformats.org/officeDocument/2006/relationships/hyperlink" TargetMode="External"></Relationship><Relationship Id="rId3482" Target="http://www.europro.be" Type="http://schemas.openxmlformats.org/officeDocument/2006/relationships/hyperlink" TargetMode="External"></Relationship><Relationship Id="rId3483" Target="mailto:biz@2cln.com" Type="http://schemas.openxmlformats.org/officeDocument/2006/relationships/hyperlink" TargetMode="External"></Relationship><Relationship Id="rId3484" Target="mailto:iazuelel@hotmail.com" Type="http://schemas.openxmlformats.org/officeDocument/2006/relationships/hyperlink" TargetMode="External"></Relationship><Relationship Id="rId3485" Target="javascript:;" Type="http://schemas.openxmlformats.org/officeDocument/2006/relationships/hyperlink" TargetMode="External"></Relationship><Relationship Id="rId3486" Target="mailto:gabem@marinomop.com" Type="http://schemas.openxmlformats.org/officeDocument/2006/relationships/hyperlink" TargetMode="External"></Relationship><Relationship Id="rId3487" Target="mailto:hkwecl@hkscale.com" Type="http://schemas.openxmlformats.org/officeDocument/2006/relationships/hyperlink" TargetMode="External"></Relationship><Relationship Id="rId3488" Target="http://www.biotrade.shopping" Type="http://schemas.openxmlformats.org/officeDocument/2006/relationships/hyperlink" TargetMode="External"></Relationship><Relationship Id="rId3489" Target="javascript:;" Type="http://schemas.openxmlformats.org/officeDocument/2006/relationships/hyperlink" TargetMode="External"></Relationship><Relationship Id="rId3490" Target="javascript:;" Type="http://schemas.openxmlformats.org/officeDocument/2006/relationships/hyperlink" TargetMode="External"></Relationship><Relationship Id="rId3491" Target="mailto:sinoegypt@link.net" Type="http://schemas.openxmlformats.org/officeDocument/2006/relationships/hyperlink" TargetMode="External"></Relationship><Relationship Id="rId3492" Target="mailto:rosen@nbip.net" Type="http://schemas.openxmlformats.org/officeDocument/2006/relationships/hyperlink" TargetMode="External"></Relationship><Relationship Id="rId3493" Target="javascript:;" Type="http://schemas.openxmlformats.org/officeDocument/2006/relationships/hyperlink" TargetMode="External"></Relationship><Relationship Id="rId3494" Target="http://www.melkman.nl" Type="http://schemas.openxmlformats.org/officeDocument/2006/relationships/hyperlink" TargetMode="External"></Relationship><Relationship Id="rId3495" Target="http://www.pichk.com" Type="http://schemas.openxmlformats.org/officeDocument/2006/relationships/hyperlink" TargetMode="External"></Relationship><Relationship Id="rId3496" Target="javascript:;" Type="http://schemas.openxmlformats.org/officeDocument/2006/relationships/hyperlink" TargetMode="External"></Relationship><Relationship Id="rId3497" Target="http://www.mail.wbs.ne.jp" Type="http://schemas.openxmlformats.org/officeDocument/2006/relationships/hyperlink" TargetMode="External"></Relationship><Relationship Id="rId3498" Target="http://www.sim-metal-enclosures.it" Type="http://schemas.openxmlformats.org/officeDocument/2006/relationships/hyperlink" TargetMode="External"></Relationship><Relationship Id="rId3499" Target="javascript:;" Type="http://schemas.openxmlformats.org/officeDocument/2006/relationships/hyperlink" TargetMode="External"></Relationship><Relationship Id="rId3500" Target="javascript:;" Type="http://schemas.openxmlformats.org/officeDocument/2006/relationships/hyperlink" TargetMode="External"></Relationship><Relationship Id="rId3501" Target="mailto:sales@decorexi.co.uk" Type="http://schemas.openxmlformats.org/officeDocument/2006/relationships/hyperlink" TargetMode="External"></Relationship><Relationship Id="rId3502" Target="mailto:luinljubo@yahoo.com" Type="http://schemas.openxmlformats.org/officeDocument/2006/relationships/hyperlink" TargetMode="External"></Relationship><Relationship Id="rId3503" Target="mailto:asiamast@asianchoice.com.hk" Type="http://schemas.openxmlformats.org/officeDocument/2006/relationships/hyperlink" TargetMode="External"></Relationship><Relationship Id="rId3504" Target="http://www.linlin.biz" Type="http://schemas.openxmlformats.org/officeDocument/2006/relationships/hyperlink" TargetMode="External"></Relationship><Relationship Id="rId3505" Target="http://www.picatrade.com" Type="http://schemas.openxmlformats.org/officeDocument/2006/relationships/hyperlink" TargetMode="External"></Relationship><Relationship Id="rId3506" Target="http://www.churchillchina.plc.uk" Type="http://schemas.openxmlformats.org/officeDocument/2006/relationships/hyperlink" TargetMode="External"></Relationship><Relationship Id="rId3507" Target="javascript:;" Type="http://schemas.openxmlformats.org/officeDocument/2006/relationships/hyperlink" TargetMode="External"></Relationship><Relationship Id="rId3508" Target="javascript:;" Type="http://schemas.openxmlformats.org/officeDocument/2006/relationships/hyperlink" TargetMode="External"></Relationship><Relationship Id="rId3509" Target="http://www.scanag.dk" Type="http://schemas.openxmlformats.org/officeDocument/2006/relationships/hyperlink" TargetMode="External"></Relationship><Relationship Id="rId3510" Target="javascript:;" Type="http://schemas.openxmlformats.org/officeDocument/2006/relationships/hyperlink" TargetMode="External"></Relationship><Relationship Id="rId3511" Target="mailto:adrian@vivamas.com" Type="http://schemas.openxmlformats.org/officeDocument/2006/relationships/hyperlink" TargetMode="External"></Relationship><Relationship Id="rId3512" Target="javascript:;" Type="http://schemas.openxmlformats.org/officeDocument/2006/relationships/hyperlink" TargetMode="External"></Relationship><Relationship Id="rId3513" Target="http://www.fimtec.pl" Type="http://schemas.openxmlformats.org/officeDocument/2006/relationships/hyperlink" TargetMode="External"></Relationship><Relationship Id="rId3514" Target="javascript:;" Type="http://schemas.openxmlformats.org/officeDocument/2006/relationships/hyperlink" TargetMode="External"></Relationship><Relationship Id="rId3515" Target="javascript:;" Type="http://schemas.openxmlformats.org/officeDocument/2006/relationships/hyperlink" TargetMode="External"></Relationship><Relationship Id="rId3516" Target="mailto:info@costarcookware.com" Type="http://schemas.openxmlformats.org/officeDocument/2006/relationships/hyperlink" TargetMode="External"></Relationship><Relationship Id="rId3517" Target="javascript:;" Type="http://schemas.openxmlformats.org/officeDocument/2006/relationships/hyperlink" TargetMode="External"></Relationship><Relationship Id="rId3518" Target="javascript:;" Type="http://schemas.openxmlformats.org/officeDocument/2006/relationships/hyperlink" TargetMode="External"></Relationship><Relationship Id="rId3519" Target="mailto:fidus@fidus.no" Type="http://schemas.openxmlformats.org/officeDocument/2006/relationships/hyperlink" TargetMode="External"></Relationship><Relationship Id="rId3520" Target="javascript:;" Type="http://schemas.openxmlformats.org/officeDocument/2006/relationships/hyperlink" TargetMode="External"></Relationship><Relationship Id="rId3521" Target="mailto:luinljubo@yahoo.com" Type="http://schemas.openxmlformats.org/officeDocument/2006/relationships/hyperlink" TargetMode="External"></Relationship><Relationship Id="rId3522" Target="javascript:;" Type="http://schemas.openxmlformats.org/officeDocument/2006/relationships/hyperlink" TargetMode="External"></Relationship><Relationship Id="rId3523" Target="javascript:;" Type="http://schemas.openxmlformats.org/officeDocument/2006/relationships/hyperlink" TargetMode="External"></Relationship><Relationship Id="rId3524" Target="mailto:esacher@lincraft.com.au" Type="http://schemas.openxmlformats.org/officeDocument/2006/relationships/hyperlink" TargetMode="External"></Relationship><Relationship Id="rId3525" Target="javascript:;" Type="http://schemas.openxmlformats.org/officeDocument/2006/relationships/hyperlink" TargetMode="External"></Relationship><Relationship Id="rId3526" Target="mailto:ailtonw@uol.com.br" Type="http://schemas.openxmlformats.org/officeDocument/2006/relationships/hyperlink" TargetMode="External"></Relationship><Relationship Id="rId3527" Target="javascript:;" Type="http://schemas.openxmlformats.org/officeDocument/2006/relationships/hyperlink" TargetMode="External"></Relationship><Relationship Id="rId3528" Target="javascript:;" Type="http://schemas.openxmlformats.org/officeDocument/2006/relationships/hyperlink" TargetMode="External"></Relationship><Relationship Id="rId3529" Target="javascript:;" Type="http://schemas.openxmlformats.org/officeDocument/2006/relationships/hyperlink" TargetMode="External"></Relationship><Relationship Id="rId3530" Target="mailto:shekel@012.net" Type="http://schemas.openxmlformats.org/officeDocument/2006/relationships/hyperlink" TargetMode="External"></Relationship><Relationship Id="rId3531" Target="http://www.fells.co.uk" Type="http://schemas.openxmlformats.org/officeDocument/2006/relationships/hyperlink" TargetMode="External"></Relationship><Relationship Id="rId3532" Target="http://www.quiltsbyamericandesigns.com" Type="http://schemas.openxmlformats.org/officeDocument/2006/relationships/hyperlink" TargetMode="External"></Relationship><Relationship Id="rId3533" Target="mailto:bibiblackburn@hotmail.com" Type="http://schemas.openxmlformats.org/officeDocument/2006/relationships/hyperlink" TargetMode="External"></Relationship><Relationship Id="rId3534" Target="mailto:masaexpo@qualitynet.net" Type="http://schemas.openxmlformats.org/officeDocument/2006/relationships/hyperlink" TargetMode="External"></Relationship><Relationship Id="rId3535" Target="javascript:;" Type="http://schemas.openxmlformats.org/officeDocument/2006/relationships/hyperlink" TargetMode="External"></Relationship><Relationship Id="rId3536" Target="javascript:;" Type="http://schemas.openxmlformats.org/officeDocument/2006/relationships/hyperlink" TargetMode="External"></Relationship><Relationship Id="rId3537" Target="http://www.iscwales.co.uk" Type="http://schemas.openxmlformats.org/officeDocument/2006/relationships/hyperlink" TargetMode="External"></Relationship><Relationship Id="rId3538" Target="http://www.kuntals.co.uk" Type="http://schemas.openxmlformats.org/officeDocument/2006/relationships/hyperlink" TargetMode="External"></Relationship><Relationship Id="rId3539" Target="http://www.technilevage.be" Type="http://schemas.openxmlformats.org/officeDocument/2006/relationships/hyperlink" TargetMode="External"></Relationship><Relationship Id="rId3540" Target="javascript:;" Type="http://schemas.openxmlformats.org/officeDocument/2006/relationships/hyperlink" TargetMode="External"></Relationship><Relationship Id="rId3541" Target="http://www.hugin.com.hk" Type="http://schemas.openxmlformats.org/officeDocument/2006/relationships/hyperlink" TargetMode="External"></Relationship><Relationship Id="rId3542" Target="mailto:billg@p3intl.com" Type="http://schemas.openxmlformats.org/officeDocument/2006/relationships/hyperlink" TargetMode="External"></Relationship><Relationship Id="rId3543" Target="http://www.flmousa.com" Type="http://schemas.openxmlformats.org/officeDocument/2006/relationships/hyperlink" TargetMode="External"></Relationship><Relationship Id="rId3544" Target="http://www.bakersbestinc.com" Type="http://schemas.openxmlformats.org/officeDocument/2006/relationships/hyperlink" TargetMode="External"></Relationship><Relationship Id="rId3545" Target="javascript:;" Type="http://schemas.openxmlformats.org/officeDocument/2006/relationships/hyperlink" TargetMode="External"></Relationship><Relationship Id="rId3546" Target="http://www.netline.cl" Type="http://schemas.openxmlformats.org/officeDocument/2006/relationships/hyperlink" TargetMode="External"></Relationship><Relationship Id="rId3547" Target="http://www.163169.net" Type="http://schemas.openxmlformats.org/officeDocument/2006/relationships/hyperlink" TargetMode="External"></Relationship><Relationship Id="rId3548" Target="javascript:;" Type="http://schemas.openxmlformats.org/officeDocument/2006/relationships/hyperlink" TargetMode="External"></Relationship><Relationship Id="rId3549" Target="http://www.bellaflor.de" Type="http://schemas.openxmlformats.org/officeDocument/2006/relationships/hyperlink" TargetMode="External"></Relationship><Relationship Id="rId3550" Target="javascript:;" Type="http://schemas.openxmlformats.org/officeDocument/2006/relationships/hyperlink" TargetMode="External"></Relationship><Relationship Id="rId3551" Target="javascript:;" Type="http://schemas.openxmlformats.org/officeDocument/2006/relationships/hyperlink" TargetMode="External"></Relationship><Relationship Id="rId3552" Target="javascript:;" Type="http://schemas.openxmlformats.org/officeDocument/2006/relationships/hyperlink" TargetMode="External"></Relationship><Relationship Id="rId3553" Target="javascript:;" Type="http://schemas.openxmlformats.org/officeDocument/2006/relationships/hyperlink" TargetMode="External"></Relationship><Relationship Id="rId3554" Target="mailto:asonpurchase@usa.com" Type="http://schemas.openxmlformats.org/officeDocument/2006/relationships/hyperlink" TargetMode="External"></Relationship><Relationship Id="rId3555" Target="mailto:kaufgut@cenida.it" Type="http://schemas.openxmlformats.org/officeDocument/2006/relationships/hyperlink" TargetMode="External"></Relationship><Relationship Id="rId3556" Target="javascript:;" Type="http://schemas.openxmlformats.org/officeDocument/2006/relationships/hyperlink" TargetMode="External"></Relationship><Relationship Id="rId3557" Target="mailto:awireles@aol.com" Type="http://schemas.openxmlformats.org/officeDocument/2006/relationships/hyperlink" TargetMode="External"></Relationship><Relationship Id="rId3558" Target="javascript:;" Type="http://schemas.openxmlformats.org/officeDocument/2006/relationships/hyperlink" TargetMode="External"></Relationship><Relationship Id="rId3559" Target="mailto:sevenmileent@aol.com" Type="http://schemas.openxmlformats.org/officeDocument/2006/relationships/hyperlink" TargetMode="External"></Relationship><Relationship Id="rId3560" Target="javascript:;" Type="http://schemas.openxmlformats.org/officeDocument/2006/relationships/hyperlink" TargetMode="External"></Relationship><Relationship Id="rId3561" Target="http://www.homeloancenter.com" Type="http://schemas.openxmlformats.org/officeDocument/2006/relationships/hyperlink" TargetMode="External"></Relationship><Relationship Id="rId3562" Target="javascript:;" Type="http://schemas.openxmlformats.org/officeDocument/2006/relationships/hyperlink" TargetMode="External"></Relationship><Relationship Id="rId3563" Target="javascript:;" Type="http://schemas.openxmlformats.org/officeDocument/2006/relationships/hyperlink" TargetMode="External"></Relationship><Relationship Id="rId3564" Target="http://www.replacements.com" Type="http://schemas.openxmlformats.org/officeDocument/2006/relationships/hyperlink" TargetMode="External"></Relationship><Relationship Id="rId3565" Target="javascript:;" Type="http://schemas.openxmlformats.org/officeDocument/2006/relationships/hyperlink" TargetMode="External"></Relationship><Relationship Id="rId3566" Target="http://www.deca.be" Type="http://schemas.openxmlformats.org/officeDocument/2006/relationships/hyperlink" TargetMode="External"></Relationship><Relationship Id="rId3567" Target="http://www.mabondefamille.fr" Type="http://schemas.openxmlformats.org/officeDocument/2006/relationships/hyperlink" TargetMode="External"></Relationship><Relationship Id="rId3568" Target="mailto:murat@europe.com" Type="http://schemas.openxmlformats.org/officeDocument/2006/relationships/hyperlink" TargetMode="External"></Relationship><Relationship Id="rId3569" Target="http://www.t-net.com.lb" Type="http://schemas.openxmlformats.org/officeDocument/2006/relationships/hyperlink" TargetMode="External"></Relationship><Relationship Id="rId3570" Target="mailto:benison@bell.com.ph" Type="http://schemas.openxmlformats.org/officeDocument/2006/relationships/hyperlink" TargetMode="External"></Relationship><Relationship Id="rId3571" Target="http://www.taiga88.com" Type="http://schemas.openxmlformats.org/officeDocument/2006/relationships/hyperlink" TargetMode="External"></Relationship><Relationship Id="rId3572" Target="javascript:;" Type="http://schemas.openxmlformats.org/officeDocument/2006/relationships/hyperlink" TargetMode="External"></Relationship><Relationship Id="rId3573" Target="mailto:hs@ap.to" Type="http://schemas.openxmlformats.org/officeDocument/2006/relationships/hyperlink" TargetMode="External"></Relationship><Relationship Id="rId3574" Target="javascript:;" Type="http://schemas.openxmlformats.org/officeDocument/2006/relationships/hyperlink" TargetMode="External"></Relationship><Relationship Id="rId3575" Target="http://www.smartspeakersweb.com" Type="http://schemas.openxmlformats.org/officeDocument/2006/relationships/hyperlink" TargetMode="External"></Relationship><Relationship Id="rId3576" Target="javascript:;" Type="http://schemas.openxmlformats.org/officeDocument/2006/relationships/hyperlink" TargetMode="External"></Relationship><Relationship Id="rId3577" Target="javascript:;" Type="http://schemas.openxmlformats.org/officeDocument/2006/relationships/hyperlink" TargetMode="External"></Relationship><Relationship Id="rId3578" Target="javascript:;" Type="http://schemas.openxmlformats.org/officeDocument/2006/relationships/hyperlink" TargetMode="External"></Relationship><Relationship Id="rId3579" Target="mailto:sakura@cbn.net.id" Type="http://schemas.openxmlformats.org/officeDocument/2006/relationships/hyperlink" TargetMode="External"></Relationship><Relationship Id="rId3580" Target="http://www.treunic.cl" Type="http://schemas.openxmlformats.org/officeDocument/2006/relationships/hyperlink" TargetMode="External"></Relationship><Relationship Id="rId3581" Target="mailto:socofren@wanadoo.fr" Type="http://schemas.openxmlformats.org/officeDocument/2006/relationships/hyperlink" TargetMode="External"></Relationship><Relationship Id="rId3582" Target="mailto:kappcyu@mail.wbs.ne.jp" Type="http://schemas.openxmlformats.org/officeDocument/2006/relationships/hyperlink" TargetMode="External"></Relationship><Relationship Id="rId3583" Target="javascript:;" Type="http://schemas.openxmlformats.org/officeDocument/2006/relationships/hyperlink" TargetMode="External"></Relationship><Relationship Id="rId3584" Target="mailto:eclecl@biznetvigator.com" Type="http://schemas.openxmlformats.org/officeDocument/2006/relationships/hyperlink" TargetMode="External"></Relationship><Relationship Id="rId3585" Target="javascript:;" Type="http://schemas.openxmlformats.org/officeDocument/2006/relationships/hyperlink" TargetMode="External"></Relationship><Relationship Id="rId3586" Target="javascript:;" Type="http://schemas.openxmlformats.org/officeDocument/2006/relationships/hyperlink" TargetMode="External"></Relationship><Relationship Id="rId3587" Target="http://www.brandpartner.se" Type="http://schemas.openxmlformats.org/officeDocument/2006/relationships/hyperlink" TargetMode="External"></Relationship><Relationship Id="rId3588" Target="http://www.linmark.com" Type="http://schemas.openxmlformats.org/officeDocument/2006/relationships/hyperlink" TargetMode="External"></Relationship><Relationship Id="rId3589" Target="javascript:;" Type="http://schemas.openxmlformats.org/officeDocument/2006/relationships/hyperlink" TargetMode="External"></Relationship><Relationship Id="rId3590" Target="javascript:;" Type="http://schemas.openxmlformats.org/officeDocument/2006/relationships/hyperlink" TargetMode="External"></Relationship><Relationship Id="rId3591" Target="javascript:;" Type="http://schemas.openxmlformats.org/officeDocument/2006/relationships/hyperlink" TargetMode="External"></Relationship><Relationship Id="rId3592" Target="mailto:janice_zh_115@netzero.net" Type="http://schemas.openxmlformats.org/officeDocument/2006/relationships/hyperlink" TargetMode="External"></Relationship><Relationship Id="rId3593" Target="http://www.bengarabbit.com" Type="http://schemas.openxmlformats.org/officeDocument/2006/relationships/hyperlink" TargetMode="External"></Relationship><Relationship Id="rId3594" Target="javascript:;" Type="http://schemas.openxmlformats.org/officeDocument/2006/relationships/hyperlink" TargetMode="External"></Relationship><Relationship Id="rId3595" Target="javascript:;" Type="http://schemas.openxmlformats.org/officeDocument/2006/relationships/hyperlink" TargetMode="External"></Relationship><Relationship Id="rId3596" Target="mailto:johnuscb@yahoo.com" Type="http://schemas.openxmlformats.org/officeDocument/2006/relationships/hyperlink" TargetMode="External"></Relationship><Relationship Id="rId3597" Target="mailto:noble88@pd.jaring.my" Type="http://schemas.openxmlformats.org/officeDocument/2006/relationships/hyperlink" TargetMode="External"></Relationship><Relationship Id="rId3598" Target="mailto:yasuyo@oe-jp.com" Type="http://schemas.openxmlformats.org/officeDocument/2006/relationships/hyperlink" TargetMode="External"></Relationship><Relationship Id="rId3599" Target="http://www.on-line.co.il" Type="http://schemas.openxmlformats.org/officeDocument/2006/relationships/hyperlink" TargetMode="External"></Relationship><Relationship Id="rId3600" Target="javascript:;" Type="http://schemas.openxmlformats.org/officeDocument/2006/relationships/hyperlink" TargetMode="External"></Relationship><Relationship Id="rId3601" Target="javascript:;" Type="http://schemas.openxmlformats.org/officeDocument/2006/relationships/hyperlink" TargetMode="External"></Relationship><Relationship Id="rId3602" Target="javascript:;" Type="http://schemas.openxmlformats.org/officeDocument/2006/relationships/hyperlink" TargetMode="External"></Relationship><Relationship Id="rId3603" Target="javascript:;" Type="http://schemas.openxmlformats.org/officeDocument/2006/relationships/hyperlink" TargetMode="External"></Relationship><Relationship Id="rId3604" Target="http://www.embassy-int.com" Type="http://schemas.openxmlformats.org/officeDocument/2006/relationships/hyperlink" TargetMode="External"></Relationship><Relationship Id="rId3605" Target="javascript:;" Type="http://schemas.openxmlformats.org/officeDocument/2006/relationships/hyperlink" TargetMode="External"></Relationship><Relationship Id="rId3606" Target="mailto:imai@b-grow.com" Type="http://schemas.openxmlformats.org/officeDocument/2006/relationships/hyperlink" TargetMode="External"></Relationship><Relationship Id="rId3607" Target="http://www.ms-belysning.no" Type="http://schemas.openxmlformats.org/officeDocument/2006/relationships/hyperlink" TargetMode="External"></Relationship><Relationship Id="rId3608" Target="mailto:info@cpe.it" Type="http://schemas.openxmlformats.org/officeDocument/2006/relationships/hyperlink" TargetMode="External"></Relationship><Relationship Id="rId3609" Target="javascript:;" Type="http://schemas.openxmlformats.org/officeDocument/2006/relationships/hyperlink" TargetMode="External"></Relationship><Relationship Id="rId3610" Target="mailto:sales@sangsang.com.hk" Type="http://schemas.openxmlformats.org/officeDocument/2006/relationships/hyperlink" TargetMode="External"></Relationship><Relationship Id="rId3611" Target="javascript:;" Type="http://schemas.openxmlformats.org/officeDocument/2006/relationships/hyperlink" TargetMode="External"></Relationship><Relationship Id="rId3612" Target="mailto:polar1@qwest.net" Type="http://schemas.openxmlformats.org/officeDocument/2006/relationships/hyperlink" TargetMode="External"></Relationship><Relationship Id="rId3613" Target="javascript:;" Type="http://schemas.openxmlformats.org/officeDocument/2006/relationships/hyperlink" TargetMode="External"></Relationship><Relationship Id="rId3614" Target="javascript:;" Type="http://schemas.openxmlformats.org/officeDocument/2006/relationships/hyperlink" TargetMode="External"></Relationship><Relationship Id="rId3615" Target="javascript:;" Type="http://schemas.openxmlformats.org/officeDocument/2006/relationships/hyperlink" TargetMode="External"></Relationship><Relationship Id="rId3616" Target="http://www.scrs.org" Type="http://schemas.openxmlformats.org/officeDocument/2006/relationships/hyperlink" TargetMode="External"></Relationship><Relationship Id="rId3617" Target="http://www.primulator.no" Type="http://schemas.openxmlformats.org/officeDocument/2006/relationships/hyperlink" TargetMode="External"></Relationship><Relationship Id="rId3618" Target="http://www.ttint.com" Type="http://schemas.openxmlformats.org/officeDocument/2006/relationships/hyperlink" TargetMode="External"></Relationship><Relationship Id="rId3619" Target="javascript:;" Type="http://schemas.openxmlformats.org/officeDocument/2006/relationships/hyperlink" TargetMode="External"></Relationship><Relationship Id="rId3620" Target="mailto:infovgnl@nl.piping.georgfischer.com" Type="http://schemas.openxmlformats.org/officeDocument/2006/relationships/hyperlink" TargetMode="External"></Relationship><Relationship Id="rId3621" Target="javascript:;" Type="http://schemas.openxmlformats.org/officeDocument/2006/relationships/hyperlink" TargetMode="External"></Relationship><Relationship Id="rId3622" Target="javascript:;" Type="http://schemas.openxmlformats.org/officeDocument/2006/relationships/hyperlink" TargetMode="External"></Relationship><Relationship Id="rId3623" Target="http://www.kthairimports.com" Type="http://schemas.openxmlformats.org/officeDocument/2006/relationships/hyperlink" TargetMode="External"></Relationship><Relationship Id="rId3624" Target="mailto:azemhbd@hotmail.com" Type="http://schemas.openxmlformats.org/officeDocument/2006/relationships/hyperlink" TargetMode="External"></Relationship><Relationship Id="rId3625" Target="javascript:;" Type="http://schemas.openxmlformats.org/officeDocument/2006/relationships/hyperlink" TargetMode="External"></Relationship><Relationship Id="rId3626" Target="mailto:setioso_8@hotmail.com" Type="http://schemas.openxmlformats.org/officeDocument/2006/relationships/hyperlink" TargetMode="External"></Relationship><Relationship Id="rId3627" Target="http://www.s-suzuran.co.jp" Type="http://schemas.openxmlformats.org/officeDocument/2006/relationships/hyperlink" TargetMode="External"></Relationship><Relationship Id="rId3628" Target="http://www.asahi-inter.co.jp" Type="http://schemas.openxmlformats.org/officeDocument/2006/relationships/hyperlink" TargetMode="External"></Relationship><Relationship Id="rId3629" Target="http://www.ripley.com.pe" Type="http://schemas.openxmlformats.org/officeDocument/2006/relationships/hyperlink" TargetMode="External"></Relationship><Relationship Id="rId3630" Target="javascript:;" Type="http://schemas.openxmlformats.org/officeDocument/2006/relationships/hyperlink" TargetMode="External"></Relationship><Relationship Id="rId3631" Target="javascript:;" Type="http://schemas.openxmlformats.org/officeDocument/2006/relationships/hyperlink" TargetMode="External"></Relationship><Relationship Id="rId3632" Target="mailto:dhawans@bellsouth.net" Type="http://schemas.openxmlformats.org/officeDocument/2006/relationships/hyperlink" TargetMode="External"></Relationship><Relationship Id="rId3633" Target="javascript:;" Type="http://schemas.openxmlformats.org/officeDocument/2006/relationships/hyperlink" TargetMode="External"></Relationship><Relationship Id="rId3634" Target="javascript:;" Type="http://schemas.openxmlformats.org/officeDocument/2006/relationships/hyperlink" TargetMode="External"></Relationship><Relationship Id="rId3635" Target="http://www.proventes.com" Type="http://schemas.openxmlformats.org/officeDocument/2006/relationships/hyperlink" TargetMode="External"></Relationship><Relationship Id="rId3636" Target="javascript:;" Type="http://schemas.openxmlformats.org/officeDocument/2006/relationships/hyperlink" TargetMode="External"></Relationship><Relationship Id="rId3637" Target="javascript:;" Type="http://schemas.openxmlformats.org/officeDocument/2006/relationships/hyperlink" TargetMode="External"></Relationship><Relationship Id="rId3638" Target="javascript:;" Type="http://schemas.openxmlformats.org/officeDocument/2006/relationships/hyperlink" TargetMode="External"></Relationship><Relationship Id="rId3639" Target="http://www.prestigecosmetics.it" Type="http://schemas.openxmlformats.org/officeDocument/2006/relationships/hyperlink" TargetMode="External"></Relationship><Relationship Id="rId3640" Target="javascript:;" Type="http://schemas.openxmlformats.org/officeDocument/2006/relationships/hyperlink" TargetMode="External"></Relationship><Relationship Id="rId3641" Target="http://www.dracoind.com" Type="http://schemas.openxmlformats.org/officeDocument/2006/relationships/hyperlink" TargetMode="External"></Relationship><Relationship Id="rId3642" Target="javascript:;" Type="http://schemas.openxmlformats.org/officeDocument/2006/relationships/hyperlink" TargetMode="External"></Relationship><Relationship Id="rId3643" Target="javascript:;" Type="http://schemas.openxmlformats.org/officeDocument/2006/relationships/hyperlink" TargetMode="External"></Relationship><Relationship Id="rId3644" Target="http://www.kyvas.com" Type="http://schemas.openxmlformats.org/officeDocument/2006/relationships/hyperlink" TargetMode="External"></Relationship><Relationship Id="rId3645" Target="http://www.daivie.com" Type="http://schemas.openxmlformats.org/officeDocument/2006/relationships/hyperlink" TargetMode="External"></Relationship><Relationship Id="rId3646" Target="mailto:shyxkoreanboi916@aol.com" Type="http://schemas.openxmlformats.org/officeDocument/2006/relationships/hyperlink" TargetMode="External"></Relationship><Relationship Id="rId3647" Target="mailto:deanb@hartman.com.au" Type="http://schemas.openxmlformats.org/officeDocument/2006/relationships/hyperlink" TargetMode="External"></Relationship><Relationship Id="rId3648" Target="http://www.lhyili.com" Type="http://schemas.openxmlformats.org/officeDocument/2006/relationships/hyperlink" TargetMode="External"></Relationship><Relationship Id="rId3649" Target="javascript:;" Type="http://schemas.openxmlformats.org/officeDocument/2006/relationships/hyperlink" TargetMode="External"></Relationship><Relationship Id="rId3650" Target="http://www.kada.at" Type="http://schemas.openxmlformats.org/officeDocument/2006/relationships/hyperlink" TargetMode="External"></Relationship><Relationship Id="rId3651" Target="mailto:info@crowdedmarket.com.au" Type="http://schemas.openxmlformats.org/officeDocument/2006/relationships/hyperlink" TargetMode="External"></Relationship><Relationship Id="rId3652" Target="javascript:;" Type="http://schemas.openxmlformats.org/officeDocument/2006/relationships/hyperlink" TargetMode="External"></Relationship><Relationship Id="rId3653" Target="mailto:da.jen@msa.hinet.net" Type="http://schemas.openxmlformats.org/officeDocument/2006/relationships/hyperlink" TargetMode="External"></Relationship><Relationship Id="rId3654" Target="javascript:;" Type="http://schemas.openxmlformats.org/officeDocument/2006/relationships/hyperlink" TargetMode="External"></Relationship><Relationship Id="rId3655" Target="javascript:;" Type="http://schemas.openxmlformats.org/officeDocument/2006/relationships/hyperlink" TargetMode="External"></Relationship><Relationship Id="rId3656" Target="http://www.karkkainen.com" Type="http://schemas.openxmlformats.org/officeDocument/2006/relationships/hyperlink" TargetMode="External"></Relationship><Relationship Id="rId3657" Target="javascript:;" Type="http://schemas.openxmlformats.org/officeDocument/2006/relationships/hyperlink" TargetMode="External"></Relationship><Relationship Id="rId3658" Target="javascript:;" Type="http://schemas.openxmlformats.org/officeDocument/2006/relationships/hyperlink" TargetMode="External"></Relationship><Relationship Id="rId3659" Target="mailto:sinamax@mail.ru" Type="http://schemas.openxmlformats.org/officeDocument/2006/relationships/hyperlink" TargetMode="External"></Relationship><Relationship Id="rId3660" Target="javascript:;" Type="http://schemas.openxmlformats.org/officeDocument/2006/relationships/hyperlink" TargetMode="External"></Relationship><Relationship Id="rId3661" Target="mailto:cabfyl@oreka.com" Type="http://schemas.openxmlformats.org/officeDocument/2006/relationships/hyperlink" TargetMode="External"></Relationship><Relationship Id="rId3662" Target="mailto:carrygolar@eircom.net" Type="http://schemas.openxmlformats.org/officeDocument/2006/relationships/hyperlink" TargetMode="External"></Relationship><Relationship Id="rId3663" Target="javascript:;" Type="http://schemas.openxmlformats.org/officeDocument/2006/relationships/hyperlink" TargetMode="External"></Relationship><Relationship Id="rId3664" Target="javascript:;" Type="http://schemas.openxmlformats.org/officeDocument/2006/relationships/hyperlink" TargetMode="External"></Relationship><Relationship Id="rId3665" Target="http://www.fercama.com.mx" Type="http://schemas.openxmlformats.org/officeDocument/2006/relationships/hyperlink" TargetMode="External"></Relationship><Relationship Id="rId3666" Target="javascript:;" Type="http://schemas.openxmlformats.org/officeDocument/2006/relationships/hyperlink" TargetMode="External"></Relationship><Relationship Id="rId3667" Target="mailto:emilioc@corinthianframes.com" Type="http://schemas.openxmlformats.org/officeDocument/2006/relationships/hyperlink" TargetMode="External"></Relationship><Relationship Id="rId3668" Target="javascript:;" Type="http://schemas.openxmlformats.org/officeDocument/2006/relationships/hyperlink" TargetMode="External"></Relationship><Relationship Id="rId3669" Target="javascript:;" Type="http://schemas.openxmlformats.org/officeDocument/2006/relationships/hyperlink" TargetMode="External"></Relationship><Relationship Id="rId3670" Target="mailto:cpthk@pacific.net.hk" Type="http://schemas.openxmlformats.org/officeDocument/2006/relationships/hyperlink" TargetMode="External"></Relationship><Relationship Id="rId3671" Target="javascript:;" Type="http://schemas.openxmlformats.org/officeDocument/2006/relationships/hyperlink" TargetMode="External"></Relationship><Relationship Id="rId3672" Target="mailto:cbguangzhou@cedar.brook.bc.ca" Type="http://schemas.openxmlformats.org/officeDocument/2006/relationships/hyperlink" TargetMode="External"></Relationship><Relationship Id="rId3673" Target="javascript:;" Type="http://schemas.openxmlformats.org/officeDocument/2006/relationships/hyperlink" TargetMode="External"></Relationship><Relationship Id="rId3674" Target="mailto:info@blozo.nl" Type="http://schemas.openxmlformats.org/officeDocument/2006/relationships/hyperlink" TargetMode="External"></Relationship><Relationship Id="rId3675" Target="javascript:;" Type="http://schemas.openxmlformats.org/officeDocument/2006/relationships/hyperlink" TargetMode="External"></Relationship><Relationship Id="rId3676" Target="mailto:herm.rahmer@t-online.de" Type="http://schemas.openxmlformats.org/officeDocument/2006/relationships/hyperlink" TargetMode="External"></Relationship><Relationship Id="rId3677" Target="javascript:;" Type="http://schemas.openxmlformats.org/officeDocument/2006/relationships/hyperlink" TargetMode="External"></Relationship><Relationship Id="rId3678" Target="mailto:and19642003@yahoo.com" Type="http://schemas.openxmlformats.org/officeDocument/2006/relationships/hyperlink" TargetMode="External"></Relationship><Relationship Id="rId3679" Target="javascript:;" Type="http://schemas.openxmlformats.org/officeDocument/2006/relationships/hyperlink" TargetMode="External"></Relationship><Relationship Id="rId3680" Target="mailto:justinn.sze@gmail.com" Type="http://schemas.openxmlformats.org/officeDocument/2006/relationships/hyperlink" TargetMode="External"></Relationship><Relationship Id="rId3681" Target="javascript:;" Type="http://schemas.openxmlformats.org/officeDocument/2006/relationships/hyperlink" TargetMode="External"></Relationship><Relationship Id="rId3682" Target="http://www.adspechk.com" Type="http://schemas.openxmlformats.org/officeDocument/2006/relationships/hyperlink" TargetMode="External"></Relationship><Relationship Id="rId3683" Target="javascript:;" Type="http://schemas.openxmlformats.org/officeDocument/2006/relationships/hyperlink" TargetMode="External"></Relationship><Relationship Id="rId3684" Target="javascript:;" Type="http://schemas.openxmlformats.org/officeDocument/2006/relationships/hyperlink" TargetMode="External"></Relationship><Relationship Id="rId3685" Target="http://www.mohcars.com" Type="http://schemas.openxmlformats.org/officeDocument/2006/relationships/hyperlink" TargetMode="External"></Relationship><Relationship Id="rId3686" Target="javascript:;" Type="http://schemas.openxmlformats.org/officeDocument/2006/relationships/hyperlink" TargetMode="External"></Relationship><Relationship Id="rId3687" Target="mailto:info@macyscanbies.com" Type="http://schemas.openxmlformats.org/officeDocument/2006/relationships/hyperlink" TargetMode="External"></Relationship><Relationship Id="rId3688" Target="mailto:info@rsw-group.co.uk" Type="http://schemas.openxmlformats.org/officeDocument/2006/relationships/hyperlink" TargetMode="External"></Relationship><Relationship Id="rId3689" Target="mailto:brunoricha@aol.com" Type="http://schemas.openxmlformats.org/officeDocument/2006/relationships/hyperlink" TargetMode="External"></Relationship><Relationship Id="rId3690" Target="http://www.schultzsupply.com" Type="http://schemas.openxmlformats.org/officeDocument/2006/relationships/hyperlink" TargetMode="External"></Relationship><Relationship Id="rId3691" Target="mailto:leonco@ms19.hinet.net" Type="http://schemas.openxmlformats.org/officeDocument/2006/relationships/hyperlink" TargetMode="External"></Relationship><Relationship Id="rId3692" Target="javascript:;" Type="http://schemas.openxmlformats.org/officeDocument/2006/relationships/hyperlink" TargetMode="External"></Relationship><Relationship Id="rId3693" Target="javascript:;" Type="http://schemas.openxmlformats.org/officeDocument/2006/relationships/hyperlink" TargetMode="External"></Relationship><Relationship Id="rId3694" Target="mailto:kevinteng@rogers.com" Type="http://schemas.openxmlformats.org/officeDocument/2006/relationships/hyperlink" TargetMode="External"></Relationship><Relationship Id="rId3695" Target="mailto:ko@scar.com.hk" Type="http://schemas.openxmlformats.org/officeDocument/2006/relationships/hyperlink" TargetMode="External"></Relationship><Relationship Id="rId3696" Target="javascript:;" Type="http://schemas.openxmlformats.org/officeDocument/2006/relationships/hyperlink" TargetMode="External"></Relationship><Relationship Id="rId3697" Target="javascript:;" Type="http://schemas.openxmlformats.org/officeDocument/2006/relationships/hyperlink" TargetMode="External"></Relationship><Relationship Id="rId3698" Target="mailto:rcm179@wanadooadsl.net" Type="http://schemas.openxmlformats.org/officeDocument/2006/relationships/hyperlink" TargetMode="External"></Relationship><Relationship Id="rId3699" Target="mailto:info@moyson-afterprint.be" Type="http://schemas.openxmlformats.org/officeDocument/2006/relationships/hyperlink" TargetMode="External"></Relationship><Relationship Id="rId3700" Target="http://www.bellacenter.dk" Type="http://schemas.openxmlformats.org/officeDocument/2006/relationships/hyperlink" TargetMode="External"></Relationship><Relationship Id="rId3701" Target="mailto:gorient@cyberway.com.sg" Type="http://schemas.openxmlformats.org/officeDocument/2006/relationships/hyperlink" TargetMode="External"></Relationship><Relationship Id="rId3702" Target="javascript:;" Type="http://schemas.openxmlformats.org/officeDocument/2006/relationships/hyperlink" TargetMode="External"></Relationship><Relationship Id="rId3703" Target="mailto:twwang@ctimail3.com" Type="http://schemas.openxmlformats.org/officeDocument/2006/relationships/hyperlink" TargetMode="External"></Relationship><Relationship Id="rId3704" Target="javascript:;" Type="http://schemas.openxmlformats.org/officeDocument/2006/relationships/hyperlink" TargetMode="External"></Relationship><Relationship Id="rId3705" Target="mailto:bonanos@pathfinder.gr" Type="http://schemas.openxmlformats.org/officeDocument/2006/relationships/hyperlink" TargetMode="External"></Relationship><Relationship Id="rId3706" Target="mailto:bruceharrison1@hotmail.com" Type="http://schemas.openxmlformats.org/officeDocument/2006/relationships/hyperlink" TargetMode="External"></Relationship><Relationship Id="rId3707" Target="javascript:;" Type="http://schemas.openxmlformats.org/officeDocument/2006/relationships/hyperlink" TargetMode="External"></Relationship><Relationship Id="rId3708" Target="javascript:;" Type="http://schemas.openxmlformats.org/officeDocument/2006/relationships/hyperlink" TargetMode="External"></Relationship><Relationship Id="rId3709" Target="mailto:jsetton@ipromoworx.com" Type="http://schemas.openxmlformats.org/officeDocument/2006/relationships/hyperlink" TargetMode="External"></Relationship><Relationship Id="rId3710" Target="mailto:hilda@adspechk.com" Type="http://schemas.openxmlformats.org/officeDocument/2006/relationships/hyperlink" TargetMode="External"></Relationship><Relationship Id="rId3711" Target="javascript:;" Type="http://schemas.openxmlformats.org/officeDocument/2006/relationships/hyperlink" TargetMode="External"></Relationship><Relationship Id="rId3712" Target="javascript:;" Type="http://schemas.openxmlformats.org/officeDocument/2006/relationships/hyperlink" TargetMode="External"></Relationship><Relationship Id="rId3713" Target="javascript:;" Type="http://schemas.openxmlformats.org/officeDocument/2006/relationships/hyperlink" TargetMode="External"></Relationship><Relationship Id="rId3714" Target="http://www.mane.com" Type="http://schemas.openxmlformats.org/officeDocument/2006/relationships/hyperlink" TargetMode="External"></Relationship><Relationship Id="rId3715" Target="http://www.viancamarketing.com" Type="http://schemas.openxmlformats.org/officeDocument/2006/relationships/hyperlink" TargetMode="External"></Relationship><Relationship Id="rId3716" Target="http://www.kuntals.co.uk" Type="http://schemas.openxmlformats.org/officeDocument/2006/relationships/hyperlink" TargetMode="External"></Relationship><Relationship Id="rId3717" Target="mailto:duree28@netvigator.com" Type="http://schemas.openxmlformats.org/officeDocument/2006/relationships/hyperlink" TargetMode="External"></Relationship><Relationship Id="rId3718" Target="javascript:;" Type="http://schemas.openxmlformats.org/officeDocument/2006/relationships/hyperlink" TargetMode="External"></Relationship><Relationship Id="rId3719" Target="mailto:general@nresponse.com" Type="http://schemas.openxmlformats.org/officeDocument/2006/relationships/hyperlink" TargetMode="External"></Relationship><Relationship Id="rId3720" Target="javascript:;" Type="http://schemas.openxmlformats.org/officeDocument/2006/relationships/hyperlink" TargetMode="External"></Relationship><Relationship Id="rId3721" Target="mailto:tc.jin@yahoo.com" Type="http://schemas.openxmlformats.org/officeDocument/2006/relationships/hyperlink" TargetMode="External"></Relationship><Relationship Id="rId3722" Target="javascript:;" Type="http://schemas.openxmlformats.org/officeDocument/2006/relationships/hyperlink" TargetMode="External"></Relationship><Relationship Id="rId3723" Target="mailto:helen.bennett@thorntons.co.uk" Type="http://schemas.openxmlformats.org/officeDocument/2006/relationships/hyperlink" TargetMode="External"></Relationship><Relationship Id="rId3724" Target="http://www.ah-bolte.dk" Type="http://schemas.openxmlformats.org/officeDocument/2006/relationships/hyperlink" TargetMode="External"></Relationship><Relationship Id="rId3725" Target="http://www.fercama.com.mx" Type="http://schemas.openxmlformats.org/officeDocument/2006/relationships/hyperlink" TargetMode="External"></Relationship><Relationship Id="rId3726" Target="http://www.trust-mart.com" Type="http://schemas.openxmlformats.org/officeDocument/2006/relationships/hyperlink" TargetMode="External"></Relationship><Relationship Id="rId3727" Target="http://www.boschappliances.co.uk" Type="http://schemas.openxmlformats.org/officeDocument/2006/relationships/hyperlink" TargetMode="External"></Relationship><Relationship Id="rId3728" Target="mailto:kerry@global-advantage-llc.com" Type="http://schemas.openxmlformats.org/officeDocument/2006/relationships/hyperlink" TargetMode="External"></Relationship><Relationship Id="rId3729" Target="javascript:;" Type="http://schemas.openxmlformats.org/officeDocument/2006/relationships/hyperlink" TargetMode="External"></Relationship><Relationship Id="rId3730" Target="javascript:;" Type="http://schemas.openxmlformats.org/officeDocument/2006/relationships/hyperlink" TargetMode="External"></Relationship><Relationship Id="rId3731" Target="mailto:limogetoumic.madronet@wanadoo.fr" Type="http://schemas.openxmlformats.org/officeDocument/2006/relationships/hyperlink" TargetMode="External"></Relationship><Relationship Id="rId3732" Target="mailto:fredromano26@hotmail.com" Type="http://schemas.openxmlformats.org/officeDocument/2006/relationships/hyperlink" TargetMode="External"></Relationship><Relationship Id="rId3733" Target="mailto:pytoni@it.pl" Type="http://schemas.openxmlformats.org/officeDocument/2006/relationships/hyperlink" TargetMode="External"></Relationship><Relationship Id="rId3734" Target="http://www.stawholesale.com" Type="http://schemas.openxmlformats.org/officeDocument/2006/relationships/hyperlink" TargetMode="External"></Relationship><Relationship Id="rId3735" Target="mailto:joelk@negrao.com" Type="http://schemas.openxmlformats.org/officeDocument/2006/relationships/hyperlink" TargetMode="External"></Relationship><Relationship Id="rId3736" Target="mailto:2285222@86765.com" Type="http://schemas.openxmlformats.org/officeDocument/2006/relationships/hyperlink" TargetMode="External"></Relationship><Relationship Id="rId3737" Target="javascript:;" Type="http://schemas.openxmlformats.org/officeDocument/2006/relationships/hyperlink" TargetMode="External"></Relationship><Relationship Id="rId3738" Target="mailto:hsinkuang@hsinkuang.com.hk" Type="http://schemas.openxmlformats.org/officeDocument/2006/relationships/hyperlink" TargetMode="External"></Relationship><Relationship Id="rId3739" Target="javascript:;" Type="http://schemas.openxmlformats.org/officeDocument/2006/relationships/hyperlink" TargetMode="External"></Relationship><Relationship Id="rId3740" Target="javascript:;" Type="http://schemas.openxmlformats.org/officeDocument/2006/relationships/hyperlink" TargetMode="External"></Relationship><Relationship Id="rId3741" Target="javascript:;" Type="http://schemas.openxmlformats.org/officeDocument/2006/relationships/hyperlink" TargetMode="External"></Relationship><Relationship Id="rId3742" Target="javascript:;" Type="http://schemas.openxmlformats.org/officeDocument/2006/relationships/hyperlink" TargetMode="External"></Relationship><Relationship Id="rId3743" Target="javascript:;" Type="http://schemas.openxmlformats.org/officeDocument/2006/relationships/hyperlink" TargetMode="External"></Relationship><Relationship Id="rId3744" Target="javascript:;" Type="http://schemas.openxmlformats.org/officeDocument/2006/relationships/hyperlink" TargetMode="External"></Relationship><Relationship Id="rId3745" Target="mailto:d.belpaire@belgoconcept.com" Type="http://schemas.openxmlformats.org/officeDocument/2006/relationships/hyperlink" TargetMode="External"></Relationship><Relationship Id="rId3746" Target="mailto:antonchu@softhome.net" Type="http://schemas.openxmlformats.org/officeDocument/2006/relationships/hyperlink" TargetMode="External"></Relationship><Relationship Id="rId3747" Target="javascript:;" Type="http://schemas.openxmlformats.org/officeDocument/2006/relationships/hyperlink" TargetMode="External"></Relationship><Relationship Id="rId3748" Target="javascript:;" Type="http://schemas.openxmlformats.org/officeDocument/2006/relationships/hyperlink" TargetMode="External"></Relationship><Relationship Id="rId3749" Target="javascript:;" Type="http://schemas.openxmlformats.org/officeDocument/2006/relationships/hyperlink" TargetMode="External"></Relationship><Relationship Id="rId3750" Target="mailto:contraband@btclick.com" Type="http://schemas.openxmlformats.org/officeDocument/2006/relationships/hyperlink" TargetMode="External"></Relationship><Relationship Id="rId3751" Target="mailto:yehron@fpcusa.com" Type="http://schemas.openxmlformats.org/officeDocument/2006/relationships/hyperlink" TargetMode="External"></Relationship><Relationship Id="rId3752" Target="javascript:;" Type="http://schemas.openxmlformats.org/officeDocument/2006/relationships/hyperlink" TargetMode="External"></Relationship><Relationship Id="rId3753" Target="javascript:;" Type="http://schemas.openxmlformats.org/officeDocument/2006/relationships/hyperlink" TargetMode="External"></Relationship><Relationship Id="rId3754" Target="javascript:;" Type="http://schemas.openxmlformats.org/officeDocument/2006/relationships/hyperlink" TargetMode="External"></Relationship><Relationship Id="rId3755" Target="javascript:;" Type="http://schemas.openxmlformats.org/officeDocument/2006/relationships/hyperlink" TargetMode="External"></Relationship><Relationship Id="rId3756" Target="mailto:amyma@europacific.cn" Type="http://schemas.openxmlformats.org/officeDocument/2006/relationships/hyperlink" TargetMode="External"></Relationship><Relationship Id="rId3757" Target="http://www.crest.ocn.ne.jp" Type="http://schemas.openxmlformats.org/officeDocument/2006/relationships/hyperlink" TargetMode="External"></Relationship><Relationship Id="rId3758" Target="javascript:;" Type="http://schemas.openxmlformats.org/officeDocument/2006/relationships/hyperlink" TargetMode="External"></Relationship><Relationship Id="rId3759" Target="javascript:;" Type="http://schemas.openxmlformats.org/officeDocument/2006/relationships/hyperlink" TargetMode="External"></Relationship><Relationship Id="rId3760" Target="javascript:;" Type="http://schemas.openxmlformats.org/officeDocument/2006/relationships/hyperlink" TargetMode="External"></Relationship><Relationship Id="rId3761" Target="javascript:;" Type="http://schemas.openxmlformats.org/officeDocument/2006/relationships/hyperlink" TargetMode="External"></Relationship><Relationship Id="rId3762" Target="mailto:vol@singnet.com.sg" Type="http://schemas.openxmlformats.org/officeDocument/2006/relationships/hyperlink" TargetMode="External"></Relationship><Relationship Id="rId3763" Target="mailto:rachels@bambuhome.com" Type="http://schemas.openxmlformats.org/officeDocument/2006/relationships/hyperlink" TargetMode="External"></Relationship><Relationship Id="rId3764" Target="mailto:modeep@web.de" Type="http://schemas.openxmlformats.org/officeDocument/2006/relationships/hyperlink" TargetMode="External"></Relationship><Relationship Id="rId3765" Target="javascript:;" Type="http://schemas.openxmlformats.org/officeDocument/2006/relationships/hyperlink" TargetMode="External"></Relationship><Relationship Id="rId3766" Target="http://www.addcom.de" Type="http://schemas.openxmlformats.org/officeDocument/2006/relationships/hyperlink" TargetMode="External"></Relationship><Relationship Id="rId3767" Target="http://www.asiapacificbrands.com" Type="http://schemas.openxmlformats.org/officeDocument/2006/relationships/hyperlink" TargetMode="External"></Relationship><Relationship Id="rId3768" Target="mailto:genovese@guate.net.gt" Type="http://schemas.openxmlformats.org/officeDocument/2006/relationships/hyperlink" TargetMode="External"></Relationship><Relationship Id="rId3769" Target="javascript:;" Type="http://schemas.openxmlformats.org/officeDocument/2006/relationships/hyperlink" TargetMode="External"></Relationship><Relationship Id="rId3770" Target="mailto:rhombusgrapplechina@gmail.com" Type="http://schemas.openxmlformats.org/officeDocument/2006/relationships/hyperlink" TargetMode="External"></Relationship><Relationship Id="rId3771" Target="javascript:;" Type="http://schemas.openxmlformats.org/officeDocument/2006/relationships/hyperlink" TargetMode="External"></Relationship><Relationship Id="rId3772" Target="http://www.american-farms.com" Type="http://schemas.openxmlformats.org/officeDocument/2006/relationships/hyperlink" TargetMode="External"></Relationship><Relationship Id="rId3773" Target="javascript:;" Type="http://schemas.openxmlformats.org/officeDocument/2006/relationships/hyperlink" TargetMode="External"></Relationship><Relationship Id="rId3774" Target="javascript:;" Type="http://schemas.openxmlformats.org/officeDocument/2006/relationships/hyperlink" TargetMode="External"></Relationship><Relationship Id="rId3775" Target="mailto:as.kitchen@sps.sa" Type="http://schemas.openxmlformats.org/officeDocument/2006/relationships/hyperlink" TargetMode="External"></Relationship><Relationship Id="rId3776" Target="mailto:ikkee@streamyx.com" Type="http://schemas.openxmlformats.org/officeDocument/2006/relationships/hyperlink" TargetMode="External"></Relationship><Relationship Id="rId3777" Target="javascript:;" Type="http://schemas.openxmlformats.org/officeDocument/2006/relationships/hyperlink" TargetMode="External"></Relationship><Relationship Id="rId3778" Target="http://www.hartman.com.au" Type="http://schemas.openxmlformats.org/officeDocument/2006/relationships/hyperlink" TargetMode="External"></Relationship><Relationship Id="rId3779" Target="mailto:karyeeyip@yahoo.com.hk" Type="http://schemas.openxmlformats.org/officeDocument/2006/relationships/hyperlink" TargetMode="External"></Relationship><Relationship Id="rId3780" Target="javascript:;" Type="http://schemas.openxmlformats.org/officeDocument/2006/relationships/hyperlink" TargetMode="External"></Relationship><Relationship Id="rId3781" Target="mailto:msl.az5@dream.com" Type="http://schemas.openxmlformats.org/officeDocument/2006/relationships/hyperlink" TargetMode="External"></Relationship><Relationship Id="rId3782" Target="mailto:akesukit@thailand.com" Type="http://schemas.openxmlformats.org/officeDocument/2006/relationships/hyperlink" TargetMode="External"></Relationship><Relationship Id="rId3783" Target="http://www.prdcorp.com" Type="http://schemas.openxmlformats.org/officeDocument/2006/relationships/hyperlink" TargetMode="External"></Relationship><Relationship Id="rId3784" Target="javascript:;" Type="http://schemas.openxmlformats.org/officeDocument/2006/relationships/hyperlink" TargetMode="External"></Relationship><Relationship Id="rId3785" Target="javascript:;" Type="http://schemas.openxmlformats.org/officeDocument/2006/relationships/hyperlink" TargetMode="External"></Relationship><Relationship Id="rId3786" Target="mailto:david.moses@onecoast.com" Type="http://schemas.openxmlformats.org/officeDocument/2006/relationships/hyperlink" TargetMode="External"></Relationship><Relationship Id="rId3787" Target="javascript:;" Type="http://schemas.openxmlformats.org/officeDocument/2006/relationships/hyperlink" TargetMode="External"></Relationship><Relationship Id="rId3788" Target="javascript:;" Type="http://schemas.openxmlformats.org/officeDocument/2006/relationships/hyperlink" TargetMode="External"></Relationship><Relationship Id="rId3789" Target="javascript:;" Type="http://schemas.openxmlformats.org/officeDocument/2006/relationships/hyperlink" TargetMode="External"></Relationship><Relationship Id="rId3790" Target="javascript:;" Type="http://schemas.openxmlformats.org/officeDocument/2006/relationships/hyperlink" TargetMode="External"></Relationship><Relationship Id="rId3791" Target="mailto:jrahm@cox.net" Type="http://schemas.openxmlformats.org/officeDocument/2006/relationships/hyperlink" TargetMode="External"></Relationship><Relationship Id="rId3792" Target="javascript:;" Type="http://schemas.openxmlformats.org/officeDocument/2006/relationships/hyperlink" TargetMode="External"></Relationship><Relationship Id="rId3793" Target="mailto:benjamin@benmart.corp.com.hk" Type="http://schemas.openxmlformats.org/officeDocument/2006/relationships/hyperlink" TargetMode="External"></Relationship><Relationship Id="rId3794" Target="mailto:cmathiot@callens-lesage.fr" Type="http://schemas.openxmlformats.org/officeDocument/2006/relationships/hyperlink" TargetMode="External"></Relationship><Relationship Id="rId3795" Target="http://www.simon.intertel.hn" Type="http://schemas.openxmlformats.org/officeDocument/2006/relationships/hyperlink" TargetMode="External"></Relationship><Relationship Id="rId3796" Target="javascript:;" Type="http://schemas.openxmlformats.org/officeDocument/2006/relationships/hyperlink" TargetMode="External"></Relationship><Relationship Id="rId3797" Target="http://www.beverlyhangers.com.hk" Type="http://schemas.openxmlformats.org/officeDocument/2006/relationships/hyperlink" TargetMode="External"></Relationship><Relationship Id="rId3798" Target="mailto:info@kcfproducs.com" Type="http://schemas.openxmlformats.org/officeDocument/2006/relationships/hyperlink" TargetMode="External"></Relationship><Relationship Id="rId3799" Target="http://www.km2inc.com" Type="http://schemas.openxmlformats.org/officeDocument/2006/relationships/hyperlink" TargetMode="External"></Relationship><Relationship Id="rId3800" Target="mailto:eckartabel@racsa.co" Type="http://schemas.openxmlformats.org/officeDocument/2006/relationships/hyperlink" TargetMode="External"></Relationship><Relationship Id="rId3801" Target="http://www.barnabopietro.it" Type="http://schemas.openxmlformats.org/officeDocument/2006/relationships/hyperlink" TargetMode="External"></Relationship><Relationship Id="rId3802" Target="http://www.easynet.fr" Type="http://schemas.openxmlformats.org/officeDocument/2006/relationships/hyperlink" TargetMode="External"></Relationship><Relationship Id="rId3803" Target="javascript:;" Type="http://schemas.openxmlformats.org/officeDocument/2006/relationships/hyperlink" TargetMode="External"></Relationship><Relationship Id="rId3804" Target="http://www.fernwoodporcelain.com" Type="http://schemas.openxmlformats.org/officeDocument/2006/relationships/hyperlink" TargetMode="External"></Relationship><Relationship Id="rId3805" Target="mailto:arturo@mitzu.com" Type="http://schemas.openxmlformats.org/officeDocument/2006/relationships/hyperlink" TargetMode="External"></Relationship><Relationship Id="rId3806" Target="javascript:;" Type="http://schemas.openxmlformats.org/officeDocument/2006/relationships/hyperlink" TargetMode="External"></Relationship><Relationship Id="rId3807" Target="javascript:;" Type="http://schemas.openxmlformats.org/officeDocument/2006/relationships/hyperlink" TargetMode="External"></Relationship><Relationship Id="rId3808" Target="javascript:;" Type="http://schemas.openxmlformats.org/officeDocument/2006/relationships/hyperlink" TargetMode="External"></Relationship><Relationship Id="rId3809" Target="http://www.nirsol.co.il" Type="http://schemas.openxmlformats.org/officeDocument/2006/relationships/hyperlink" TargetMode="External"></Relationship><Relationship Id="rId3810" Target="mailto:t-mitsuda@leadshoji.co" Type="http://schemas.openxmlformats.org/officeDocument/2006/relationships/hyperlink" TargetMode="External"></Relationship><Relationship Id="rId3811" Target="javascript:;" Type="http://schemas.openxmlformats.org/officeDocument/2006/relationships/hyperlink" TargetMode="External"></Relationship><Relationship Id="rId3812" Target="javascript:;" Type="http://schemas.openxmlformats.org/officeDocument/2006/relationships/hyperlink" TargetMode="External"></Relationship><Relationship Id="rId3813" Target="http://www.metro-mgb.com.cn" Type="http://schemas.openxmlformats.org/officeDocument/2006/relationships/hyperlink" TargetMode="External"></Relationship><Relationship Id="rId3814" Target="javascript:;" Type="http://schemas.openxmlformats.org/officeDocument/2006/relationships/hyperlink" TargetMode="External"></Relationship><Relationship Id="rId3815" Target="mailto:hedi@hedi.fi" Type="http://schemas.openxmlformats.org/officeDocument/2006/relationships/hyperlink" TargetMode="External"></Relationship><Relationship Id="rId3816" Target="mailto:lemon-0912@263.net" Type="http://schemas.openxmlformats.org/officeDocument/2006/relationships/hyperlink" TargetMode="External"></Relationship><Relationship Id="rId3817" Target="http://www.kramer.nl" Type="http://schemas.openxmlformats.org/officeDocument/2006/relationships/hyperlink" TargetMode="External"></Relationship><Relationship Id="rId3818" Target="mailto:ssilvester@aol.com" Type="http://schemas.openxmlformats.org/officeDocument/2006/relationships/hyperlink" TargetMode="External"></Relationship><Relationship Id="rId3819" Target="http://www.forshedaverken.se" Type="http://schemas.openxmlformats.org/officeDocument/2006/relationships/hyperlink" TargetMode="External"></Relationship><Relationship Id="rId3820" Target="javascript:;" Type="http://schemas.openxmlformats.org/officeDocument/2006/relationships/hyperlink" TargetMode="External"></Relationship><Relationship Id="rId3821" Target="mailto:distribution.edouard@wanadoo.fr" Type="http://schemas.openxmlformats.org/officeDocument/2006/relationships/hyperlink" TargetMode="External"></Relationship><Relationship Id="rId3822" Target="mailto:shawn@oshinimport.com" Type="http://schemas.openxmlformats.org/officeDocument/2006/relationships/hyperlink" TargetMode="External"></Relationship><Relationship Id="rId3823" Target="javascript:;" Type="http://schemas.openxmlformats.org/officeDocument/2006/relationships/hyperlink" TargetMode="External"></Relationship><Relationship Id="rId3824" Target="javascript:;" Type="http://schemas.openxmlformats.org/officeDocument/2006/relationships/hyperlink" TargetMode="External"></Relationship><Relationship Id="rId3825" Target="javascript:;" Type="http://schemas.openxmlformats.org/officeDocument/2006/relationships/hyperlink" TargetMode="External"></Relationship><Relationship Id="rId3826" Target="mailto:info@plankeukens.nl" Type="http://schemas.openxmlformats.org/officeDocument/2006/relationships/hyperlink" TargetMode="External"></Relationship><Relationship Id="rId3827" Target="http://www.dreamwiz.com" Type="http://schemas.openxmlformats.org/officeDocument/2006/relationships/hyperlink" TargetMode="External"></Relationship><Relationship Id="rId3828" Target="javascript:;" Type="http://schemas.openxmlformats.org/officeDocument/2006/relationships/hyperlink" TargetMode="External"></Relationship><Relationship Id="rId3829" Target="http://www.kikkoman.com" Type="http://schemas.openxmlformats.org/officeDocument/2006/relationships/hyperlink" TargetMode="External"></Relationship><Relationship Id="rId3830" Target="http://www.palaisdesthes.com" Type="http://schemas.openxmlformats.org/officeDocument/2006/relationships/hyperlink" TargetMode="External"></Relationship><Relationship Id="rId3831" Target="javascript:;" Type="http://schemas.openxmlformats.org/officeDocument/2006/relationships/hyperlink" TargetMode="External"></Relationship><Relationship Id="rId3832" Target="http://www.giasmd01.vsnl.net.in" Type="http://schemas.openxmlformats.org/officeDocument/2006/relationships/hyperlink" TargetMode="External"></Relationship><Relationship Id="rId3833" Target="mailto:orbithandels@bluemail.ch" Type="http://schemas.openxmlformats.org/officeDocument/2006/relationships/hyperlink" TargetMode="External"></Relationship><Relationship Id="rId3834" Target="javascript:;" Type="http://schemas.openxmlformats.org/officeDocument/2006/relationships/hyperlink" TargetMode="External"></Relationship><Relationship Id="rId3835" Target="javascript:;" Type="http://schemas.openxmlformats.org/officeDocument/2006/relationships/hyperlink" TargetMode="External"></Relationship><Relationship Id="rId3836" Target="javascript:;" Type="http://schemas.openxmlformats.org/officeDocument/2006/relationships/hyperlink" TargetMode="External"></Relationship><Relationship Id="rId3837" Target="http://www.summit-china.com" Type="http://schemas.openxmlformats.org/officeDocument/2006/relationships/hyperlink" TargetMode="External"></Relationship><Relationship Id="rId3838" Target="javascript:;" Type="http://schemas.openxmlformats.org/officeDocument/2006/relationships/hyperlink" TargetMode="External"></Relationship><Relationship Id="rId3839" Target="mailto:akramabid@yahoo.com" Type="http://schemas.openxmlformats.org/officeDocument/2006/relationships/hyperlink" TargetMode="External"></Relationship><Relationship Id="rId3840" Target="mailto:rhombusgrapplechina@gmail.com" Type="http://schemas.openxmlformats.org/officeDocument/2006/relationships/hyperlink" TargetMode="External"></Relationship><Relationship Id="rId3841" Target="mailto:ornateinternational@rediff.com" Type="http://schemas.openxmlformats.org/officeDocument/2006/relationships/hyperlink" TargetMode="External"></Relationship><Relationship Id="rId3842" Target="javascript:;" Type="http://schemas.openxmlformats.org/officeDocument/2006/relationships/hyperlink" TargetMode="External"></Relationship><Relationship Id="rId3843" Target="http://www.eskymart.com" Type="http://schemas.openxmlformats.org/officeDocument/2006/relationships/hyperlink" TargetMode="External"></Relationship><Relationship Id="rId3844" Target="mailto:cmetts@holtsublimation.com" Type="http://schemas.openxmlformats.org/officeDocument/2006/relationships/hyperlink" TargetMode="External"></Relationship><Relationship Id="rId3845" Target="mailto:per@hcm.vnn.vn" Type="http://schemas.openxmlformats.org/officeDocument/2006/relationships/hyperlink" TargetMode="External"></Relationship><Relationship Id="rId3846" Target="javascript:;" Type="http://schemas.openxmlformats.org/officeDocument/2006/relationships/hyperlink" TargetMode="External"></Relationship><Relationship Id="rId3847" Target="mailto:info@adamant.se" Type="http://schemas.openxmlformats.org/officeDocument/2006/relationships/hyperlink" TargetMode="External"></Relationship><Relationship Id="rId3848" Target="javascript:;" Type="http://schemas.openxmlformats.org/officeDocument/2006/relationships/hyperlink" TargetMode="External"></Relationship><Relationship Id="rId3849" Target="javascript:;" Type="http://schemas.openxmlformats.org/officeDocument/2006/relationships/hyperlink" TargetMode="External"></Relationship><Relationship Id="rId3850" Target="http://www.gwentmortgage.co.uk" Type="http://schemas.openxmlformats.org/officeDocument/2006/relationships/hyperlink" TargetMode="External"></Relationship><Relationship Id="rId3851" Target="http://www.taisun.com.sg" Type="http://schemas.openxmlformats.org/officeDocument/2006/relationships/hyperlink" TargetMode="External"></Relationship><Relationship Id="rId3852" Target="http://www.stabilus.com" Type="http://schemas.openxmlformats.org/officeDocument/2006/relationships/hyperlink" TargetMode="External"></Relationship><Relationship Id="rId3853" Target="javascript:;" Type="http://schemas.openxmlformats.org/officeDocument/2006/relationships/hyperlink" TargetMode="External"></Relationship><Relationship Id="rId3854" Target="http://www.ridge.com" Type="http://schemas.openxmlformats.org/officeDocument/2006/relationships/hyperlink" TargetMode="External"></Relationship><Relationship Id="rId3855" Target="javascript:;" Type="http://schemas.openxmlformats.org/officeDocument/2006/relationships/hyperlink" TargetMode="External"></Relationship><Relationship Id="rId3856" Target="mailto:nicco852@hotmail.com" Type="http://schemas.openxmlformats.org/officeDocument/2006/relationships/hyperlink" TargetMode="External"></Relationship><Relationship Id="rId3857" Target="mailto:lik@centrin.net.id" Type="http://schemas.openxmlformats.org/officeDocument/2006/relationships/hyperlink" TargetMode="External"></Relationship><Relationship Id="rId3858" Target="http://www.zexam.co.uk" Type="http://schemas.openxmlformats.org/officeDocument/2006/relationships/hyperlink" TargetMode="External"></Relationship><Relationship Id="rId3859" Target="javascript:;" Type="http://schemas.openxmlformats.org/officeDocument/2006/relationships/hyperlink" TargetMode="External"></Relationship><Relationship Id="rId3860" Target="javascript:;" Type="http://schemas.openxmlformats.org/officeDocument/2006/relationships/hyperlink" TargetMode="External"></Relationship><Relationship Id="rId3861" Target="mailto:abdurhman114@hotmail.com" Type="http://schemas.openxmlformats.org/officeDocument/2006/relationships/hyperlink" TargetMode="External"></Relationship><Relationship Id="rId3862" Target="javascript:;" Type="http://schemas.openxmlformats.org/officeDocument/2006/relationships/hyperlink" TargetMode="External"></Relationship><Relationship Id="rId3863" Target="javascript:;" Type="http://schemas.openxmlformats.org/officeDocument/2006/relationships/hyperlink" TargetMode="External"></Relationship><Relationship Id="rId3864" Target="http://www.nt.takashimaya.co.jp" Type="http://schemas.openxmlformats.org/officeDocument/2006/relationships/hyperlink" TargetMode="External"></Relationship><Relationship Id="rId3865" Target="mailto:kusechk@netvigator.com" Type="http://schemas.openxmlformats.org/officeDocument/2006/relationships/hyperlink" TargetMode="External"></Relationship><Relationship Id="rId3866" Target="javascript:;" Type="http://schemas.openxmlformats.org/officeDocument/2006/relationships/hyperlink" TargetMode="External"></Relationship><Relationship Id="rId3867" Target="http://www.sharperimage.com" Type="http://schemas.openxmlformats.org/officeDocument/2006/relationships/hyperlink" TargetMode="External"></Relationship><Relationship Id="rId3868" Target="http://www.pasifikgrup.com" Type="http://schemas.openxmlformats.org/officeDocument/2006/relationships/hyperlink" TargetMode="External"></Relationship><Relationship Id="rId3869" Target="javascript:;" Type="http://schemas.openxmlformats.org/officeDocument/2006/relationships/hyperlink" TargetMode="External"></Relationship><Relationship Id="rId3870" Target="mailto:info@koch-westerburg.de" Type="http://schemas.openxmlformats.org/officeDocument/2006/relationships/hyperlink" TargetMode="External"></Relationship><Relationship Id="rId3871" Target="javascript:;" Type="http://schemas.openxmlformats.org/officeDocument/2006/relationships/hyperlink" TargetMode="External"></Relationship><Relationship Id="rId3872" Target="mailto:committee850@hotmail.com" Type="http://schemas.openxmlformats.org/officeDocument/2006/relationships/hyperlink" TargetMode="External"></Relationship><Relationship Id="rId3873" Target="mailto:info@sprintvac.co.uk" Type="http://schemas.openxmlformats.org/officeDocument/2006/relationships/hyperlink" TargetMode="External"></Relationship><Relationship Id="rId3874" Target="http://www.baader.com" Type="http://schemas.openxmlformats.org/officeDocument/2006/relationships/hyperlink" TargetMode="External"></Relationship><Relationship Id="rId3875" Target="javascript:;" Type="http://schemas.openxmlformats.org/officeDocument/2006/relationships/hyperlink" TargetMode="External"></Relationship><Relationship Id="rId3876" Target="mailto:mindsproutt@hotmail.com" Type="http://schemas.openxmlformats.org/officeDocument/2006/relationships/hyperlink" TargetMode="External"></Relationship><Relationship Id="rId3877" Target="javascript:;" Type="http://schemas.openxmlformats.org/officeDocument/2006/relationships/hyperlink" TargetMode="External"></Relationship><Relationship Id="rId3878" Target="http://www.richjoy.com" Type="http://schemas.openxmlformats.org/officeDocument/2006/relationships/hyperlink" TargetMode="External"></Relationship><Relationship Id="rId3879" Target="javascript:;" Type="http://schemas.openxmlformats.org/officeDocument/2006/relationships/hyperlink" TargetMode="External"></Relationship><Relationship Id="rId3880" Target="javascript:;" Type="http://schemas.openxmlformats.org/officeDocument/2006/relationships/hyperlink" TargetMode="External"></Relationship><Relationship Id="rId3881" Target="mailto:info@shunsang.com" Type="http://schemas.openxmlformats.org/officeDocument/2006/relationships/hyperlink" TargetMode="External"></Relationship><Relationship Id="rId3882" Target="mailto:shandgmach@aol.com" Type="http://schemas.openxmlformats.org/officeDocument/2006/relationships/hyperlink" TargetMode="External"></Relationship><Relationship Id="rId3883" Target="javascript:;" Type="http://schemas.openxmlformats.org/officeDocument/2006/relationships/hyperlink" TargetMode="External"></Relationship><Relationship Id="rId3884" Target="mailto:aeys88@hotmail.com" Type="http://schemas.openxmlformats.org/officeDocument/2006/relationships/hyperlink" TargetMode="External"></Relationship><Relationship Id="rId3885" Target="javascript:;" Type="http://schemas.openxmlformats.org/officeDocument/2006/relationships/hyperlink" TargetMode="External"></Relationship><Relationship Id="rId3886" Target="javascript:;" Type="http://schemas.openxmlformats.org/officeDocument/2006/relationships/hyperlink" TargetMode="External"></Relationship><Relationship Id="rId3887" Target="mailto:sanaent@aol.com" Type="http://schemas.openxmlformats.org/officeDocument/2006/relationships/hyperlink" TargetMode="External"></Relationship><Relationship Id="rId3888" Target="mailto:uno097@hotmail.com" Type="http://schemas.openxmlformats.org/officeDocument/2006/relationships/hyperlink" TargetMode="External"></Relationship><Relationship Id="rId3889" Target="http://www.bttb.net.bd" Type="http://schemas.openxmlformats.org/officeDocument/2006/relationships/hyperlink" TargetMode="External"></Relationship><Relationship Id="rId3890" Target="javascript:;" Type="http://schemas.openxmlformats.org/officeDocument/2006/relationships/hyperlink" TargetMode="External"></Relationship><Relationship Id="rId3891" Target="http://www.royal-doulton.com" Type="http://schemas.openxmlformats.org/officeDocument/2006/relationships/hyperlink" TargetMode="External"></Relationship><Relationship Id="rId3892" Target="javascript:;" Type="http://schemas.openxmlformats.org/officeDocument/2006/relationships/hyperlink" TargetMode="External"></Relationship><Relationship Id="rId3893" Target="javascript:;" Type="http://schemas.openxmlformats.org/officeDocument/2006/relationships/hyperlink" TargetMode="External"></Relationship><Relationship Id="rId3894" Target="mailto:vevevich@dol.ru" Type="http://schemas.openxmlformats.org/officeDocument/2006/relationships/hyperlink" TargetMode="External"></Relationship><Relationship Id="rId3895" Target="http://www.grecoframe.com" Type="http://schemas.openxmlformats.org/officeDocument/2006/relationships/hyperlink" TargetMode="External"></Relationship><Relationship Id="rId3896" Target="http://www.btc-dbglass.com" Type="http://schemas.openxmlformats.org/officeDocument/2006/relationships/hyperlink" TargetMode="External"></Relationship><Relationship Id="rId3897" Target="javascript:;" Type="http://schemas.openxmlformats.org/officeDocument/2006/relationships/hyperlink" TargetMode="External"></Relationship><Relationship Id="rId3898" Target="javascript:;" Type="http://schemas.openxmlformats.org/officeDocument/2006/relationships/hyperlink" TargetMode="External"></Relationship><Relationship Id="rId3899" Target="javascript:;" Type="http://schemas.openxmlformats.org/officeDocument/2006/relationships/hyperlink" TargetMode="External"></Relationship><Relationship Id="rId3900" Target="javascript:;" Type="http://schemas.openxmlformats.org/officeDocument/2006/relationships/hyperlink" TargetMode="External"></Relationship><Relationship Id="rId3901" Target="mailto:luciahuiking@hotmail.com" Type="http://schemas.openxmlformats.org/officeDocument/2006/relationships/hyperlink" TargetMode="External"></Relationship><Relationship Id="rId3902" Target="mailto:charlene@intely.com" Type="http://schemas.openxmlformats.org/officeDocument/2006/relationships/hyperlink" TargetMode="External"></Relationship><Relationship Id="rId3903" Target="http://www.gernglas.com" Type="http://schemas.openxmlformats.org/officeDocument/2006/relationships/hyperlink" TargetMode="External"></Relationship><Relationship Id="rId3904" Target="mailto:nimish_kanoi@vsnl.net" Type="http://schemas.openxmlformats.org/officeDocument/2006/relationships/hyperlink" TargetMode="External"></Relationship><Relationship Id="rId3905" Target="javascript:;" Type="http://schemas.openxmlformats.org/officeDocument/2006/relationships/hyperlink" TargetMode="External"></Relationship><Relationship Id="rId3906" Target="mailto:dsvbs@lycos.com" Type="http://schemas.openxmlformats.org/officeDocument/2006/relationships/hyperlink" TargetMode="External"></Relationship><Relationship Id="rId3907" Target="http://www.koch-westerburg.de" Type="http://schemas.openxmlformats.org/officeDocument/2006/relationships/hyperlink" TargetMode="External"></Relationship><Relationship Id="rId3908" Target="mailto:fanny_l@jensen.com.hk" Type="http://schemas.openxmlformats.org/officeDocument/2006/relationships/hyperlink" TargetMode="External"></Relationship><Relationship Id="rId3909" Target="http://www.bokken.no" Type="http://schemas.openxmlformats.org/officeDocument/2006/relationships/hyperlink" TargetMode="External"></Relationship><Relationship Id="rId3910" Target="mailto:am@archiesonline.com" Type="http://schemas.openxmlformats.org/officeDocument/2006/relationships/hyperlink" TargetMode="External"></Relationship><Relationship Id="rId3911" Target="mailto:craig.muir@europackaging.co.uk" Type="http://schemas.openxmlformats.org/officeDocument/2006/relationships/hyperlink" TargetMode="External"></Relationship><Relationship Id="rId3912" Target="http://www.inado.nl" Type="http://schemas.openxmlformats.org/officeDocument/2006/relationships/hyperlink" TargetMode="External"></Relationship><Relationship Id="rId3913" Target="javascript:;" Type="http://schemas.openxmlformats.org/officeDocument/2006/relationships/hyperlink" TargetMode="External"></Relationship><Relationship Id="rId3914" Target="http://www.loew-cornell.com" Type="http://schemas.openxmlformats.org/officeDocument/2006/relationships/hyperlink" TargetMode="External"></Relationship><Relationship Id="rId3915" Target="http://www.metalostudio.com" Type="http://schemas.openxmlformats.org/officeDocument/2006/relationships/hyperlink" TargetMode="External"></Relationship><Relationship Id="rId3916" Target="javascript:;" Type="http://schemas.openxmlformats.org/officeDocument/2006/relationships/hyperlink" TargetMode="External"></Relationship><Relationship Id="rId3917" Target="http://www.alcatelusa.com" Type="http://schemas.openxmlformats.org/officeDocument/2006/relationships/hyperlink" TargetMode="External"></Relationship><Relationship Id="rId3918" Target="javascript:;" Type="http://schemas.openxmlformats.org/officeDocument/2006/relationships/hyperlink" TargetMode="External"></Relationship><Relationship Id="rId3919" Target="javascript:;" Type="http://schemas.openxmlformats.org/officeDocument/2006/relationships/hyperlink" TargetMode="External"></Relationship><Relationship Id="rId3920" Target="mailto:wendy.kwan@idsgroup.com" Type="http://schemas.openxmlformats.org/officeDocument/2006/relationships/hyperlink" TargetMode="External"></Relationship><Relationship Id="rId3921" Target="javascript:;" Type="http://schemas.openxmlformats.org/officeDocument/2006/relationships/hyperlink" TargetMode="External"></Relationship><Relationship Id="rId3922" Target="javascript:;" Type="http://schemas.openxmlformats.org/officeDocument/2006/relationships/hyperlink" TargetMode="External"></Relationship><Relationship Id="rId3923" Target="javascript:;" Type="http://schemas.openxmlformats.org/officeDocument/2006/relationships/hyperlink" TargetMode="External"></Relationship><Relationship Id="rId3924" Target="mailto:rkhadria@hotmail.com" Type="http://schemas.openxmlformats.org/officeDocument/2006/relationships/hyperlink" TargetMode="External"></Relationship><Relationship Id="rId3925" Target="http://www.fastdirections.com" Type="http://schemas.openxmlformats.org/officeDocument/2006/relationships/hyperlink" TargetMode="External"></Relationship><Relationship Id="rId3926" Target="javascript:;" Type="http://schemas.openxmlformats.org/officeDocument/2006/relationships/hyperlink" TargetMode="External"></Relationship><Relationship Id="rId3927" Target="javascript:;" Type="http://schemas.openxmlformats.org/officeDocument/2006/relationships/hyperlink" TargetMode="External"></Relationship><Relationship Id="rId3928" Target="javascript:;" Type="http://schemas.openxmlformats.org/officeDocument/2006/relationships/hyperlink" TargetMode="External"></Relationship><Relationship Id="rId3929" Target="javascript:;" Type="http://schemas.openxmlformats.org/officeDocument/2006/relationships/hyperlink" TargetMode="External"></Relationship><Relationship Id="rId3930" Target="javascript:;" Type="http://schemas.openxmlformats.org/officeDocument/2006/relationships/hyperlink" TargetMode="External"></Relationship><Relationship Id="rId3931" Target="mailto:mitco@unitel.co" Type="http://schemas.openxmlformats.org/officeDocument/2006/relationships/hyperlink" TargetMode="External"></Relationship><Relationship Id="rId3932" Target="mailto:biarritz@ms25.hinet.net" Type="http://schemas.openxmlformats.org/officeDocument/2006/relationships/hyperlink" TargetMode="External"></Relationship><Relationship Id="rId3933" Target="javascript:;" Type="http://schemas.openxmlformats.org/officeDocument/2006/relationships/hyperlink" TargetMode="External"></Relationship><Relationship Id="rId3934" Target="mailto:keywood@ms13.hinet.net" Type="http://schemas.openxmlformats.org/officeDocument/2006/relationships/hyperlink" TargetMode="External"></Relationship><Relationship Id="rId3935" Target="javascript:;" Type="http://schemas.openxmlformats.org/officeDocument/2006/relationships/hyperlink" TargetMode="External"></Relationship><Relationship Id="rId3936" Target="mailto:info@greensq.com" Type="http://schemas.openxmlformats.org/officeDocument/2006/relationships/hyperlink" TargetMode="External"></Relationship><Relationship Id="rId3937" Target="javascript:;" Type="http://schemas.openxmlformats.org/officeDocument/2006/relationships/hyperlink" TargetMode="External"></Relationship><Relationship Id="rId3938" Target="javascript:;" Type="http://schemas.openxmlformats.org/officeDocument/2006/relationships/hyperlink" TargetMode="External"></Relationship><Relationship Id="rId3939" Target="mailto:gcote@trispec.com" Type="http://schemas.openxmlformats.org/officeDocument/2006/relationships/hyperlink" TargetMode="External"></Relationship><Relationship Id="rId3940" Target="javascript:;" Type="http://schemas.openxmlformats.org/officeDocument/2006/relationships/hyperlink" TargetMode="External"></Relationship><Relationship Id="rId3941" Target="http://www.diredway.com" Type="http://schemas.openxmlformats.org/officeDocument/2006/relationships/hyperlink" TargetMode="External"></Relationship><Relationship Id="rId3942" Target="mailto:argoscofidave@argos-hygiene.fr" Type="http://schemas.openxmlformats.org/officeDocument/2006/relationships/hyperlink" TargetMode="External"></Relationship><Relationship Id="rId3943" Target="javascript:;" Type="http://schemas.openxmlformats.org/officeDocument/2006/relationships/hyperlink" TargetMode="External"></Relationship><Relationship Id="rId3944" Target="javascript:;" Type="http://schemas.openxmlformats.org/officeDocument/2006/relationships/hyperlink" TargetMode="External"></Relationship><Relationship Id="rId3945" Target="http://www.ms-belysning.no" Type="http://schemas.openxmlformats.org/officeDocument/2006/relationships/hyperlink" TargetMode="External"></Relationship><Relationship Id="rId3946" Target="javascript:;" Type="http://schemas.openxmlformats.org/officeDocument/2006/relationships/hyperlink" TargetMode="External"></Relationship><Relationship Id="rId3947" Target="http://www.patchrubber.co.nz" Type="http://schemas.openxmlformats.org/officeDocument/2006/relationships/hyperlink" TargetMode="External"></Relationship><Relationship Id="rId3948" Target="mailto:coliman@montevideo.com.uy" Type="http://schemas.openxmlformats.org/officeDocument/2006/relationships/hyperlink" TargetMode="External"></Relationship><Relationship Id="rId3949" Target="mailto:euro-imex.switzerland@web.de" Type="http://schemas.openxmlformats.org/officeDocument/2006/relationships/hyperlink" TargetMode="External"></Relationship><Relationship Id="rId3950" Target="http://www.fsd.comsats.net.pk" Type="http://schemas.openxmlformats.org/officeDocument/2006/relationships/hyperlink" TargetMode="External"></Relationship><Relationship Id="rId3951" Target="mailto:aysen2002@entelchile.net" Type="http://schemas.openxmlformats.org/officeDocument/2006/relationships/hyperlink" TargetMode="External"></Relationship><Relationship Id="rId3952" Target="javascript:;" Type="http://schemas.openxmlformats.org/officeDocument/2006/relationships/hyperlink" TargetMode="External"></Relationship><Relationship Id="rId3953" Target="mailto:kimura@marukai.com" Type="http://schemas.openxmlformats.org/officeDocument/2006/relationships/hyperlink" TargetMode="External"></Relationship><Relationship Id="rId3954" Target="mailto:alanhnw@yahoo.com" Type="http://schemas.openxmlformats.org/officeDocument/2006/relationships/hyperlink" TargetMode="External"></Relationship><Relationship Id="rId3955" Target="http://www.nordingpipes.com" Type="http://schemas.openxmlformats.org/officeDocument/2006/relationships/hyperlink" TargetMode="External"></Relationship><Relationship Id="rId3956" Target="mailto:aachen@celulosasvascas.com" Type="http://schemas.openxmlformats.org/officeDocument/2006/relationships/hyperlink" TargetMode="External"></Relationship><Relationship Id="rId3957" Target="mailto:bhasin@siren.ocn.ne.jp" Type="http://schemas.openxmlformats.org/officeDocument/2006/relationships/hyperlink" TargetMode="External"></Relationship><Relationship Id="rId3958" Target="javascript:;" Type="http://schemas.openxmlformats.org/officeDocument/2006/relationships/hyperlink" TargetMode="External"></Relationship><Relationship Id="rId3959" Target="javascript:;" Type="http://schemas.openxmlformats.org/officeDocument/2006/relationships/hyperlink" TargetMode="External"></Relationship><Relationship Id="rId3960" Target="mailto:rosebertol@netvigator.com" Type="http://schemas.openxmlformats.org/officeDocument/2006/relationships/hyperlink" TargetMode="External"></Relationship><Relationship Id="rId3961" Target="mailto:artven@dreamwiz.com" Type="http://schemas.openxmlformats.org/officeDocument/2006/relationships/hyperlink" TargetMode="External"></Relationship><Relationship Id="rId3962" Target="javascript:;" Type="http://schemas.openxmlformats.org/officeDocument/2006/relationships/hyperlink" TargetMode="External"></Relationship><Relationship Id="rId3963" Target="mailto:anson@hellasnet.gr" Type="http://schemas.openxmlformats.org/officeDocument/2006/relationships/hyperlink" TargetMode="External"></Relationship><Relationship Id="rId3964" Target="mailto:yvonne@geared.net.au" Type="http://schemas.openxmlformats.org/officeDocument/2006/relationships/hyperlink" TargetMode="External"></Relationship><Relationship Id="rId3965" Target="mailto:merch@summit-china.com" Type="http://schemas.openxmlformats.org/officeDocument/2006/relationships/hyperlink" TargetMode="External"></Relationship><Relationship Id="rId3966" Target="mailto:david@diamondstarglass.com" Type="http://schemas.openxmlformats.org/officeDocument/2006/relationships/hyperlink" TargetMode="External"></Relationship><Relationship Id="rId3967" Target="http://www.tradingpostuk.com" Type="http://schemas.openxmlformats.org/officeDocument/2006/relationships/hyperlink" TargetMode="External"></Relationship><Relationship Id="rId3968" Target="javascript:;" Type="http://schemas.openxmlformats.org/officeDocument/2006/relationships/hyperlink" TargetMode="External"></Relationship><Relationship Id="rId3969" Target="javascript:;" Type="http://schemas.openxmlformats.org/officeDocument/2006/relationships/hyperlink" TargetMode="External"></Relationship><Relationship Id="rId3970" Target="javascript:;" Type="http://schemas.openxmlformats.org/officeDocument/2006/relationships/hyperlink" TargetMode="External"></Relationship><Relationship Id="rId3971" Target="http://www.atmartlomousa.com" Type="http://schemas.openxmlformats.org/officeDocument/2006/relationships/hyperlink" TargetMode="External"></Relationship><Relationship Id="rId3972" Target="javascript:;" Type="http://schemas.openxmlformats.org/officeDocument/2006/relationships/hyperlink" TargetMode="External"></Relationship><Relationship Id="rId3973" Target="mailto:afaz@bdonline.com" Type="http://schemas.openxmlformats.org/officeDocument/2006/relationships/hyperlink" TargetMode="External"></Relationship><Relationship Id="rId3974" Target="mailto:kheraj@vsnl.com" Type="http://schemas.openxmlformats.org/officeDocument/2006/relationships/hyperlink" TargetMode="External"></Relationship><Relationship Id="rId3975" Target="javascript:;" Type="http://schemas.openxmlformats.org/officeDocument/2006/relationships/hyperlink" TargetMode="External"></Relationship><Relationship Id="rId3976" Target="http://www.kornet.co.kr" Type="http://schemas.openxmlformats.org/officeDocument/2006/relationships/hyperlink" TargetMode="External"></Relationship><Relationship Id="rId3977" Target="javascript:;" Type="http://schemas.openxmlformats.org/officeDocument/2006/relationships/hyperlink" TargetMode="External"></Relationship><Relationship Id="rId3978" Target="javascript:;" Type="http://schemas.openxmlformats.org/officeDocument/2006/relationships/hyperlink" TargetMode="External"></Relationship><Relationship Id="rId3979" Target="http://www.ms29.hi.net.net" Type="http://schemas.openxmlformats.org/officeDocument/2006/relationships/hyperlink" TargetMode="External"></Relationship><Relationship Id="rId3980" Target="mailto:yamagata@hanadate.co" Type="http://schemas.openxmlformats.org/officeDocument/2006/relationships/hyperlink" TargetMode="External"></Relationship><Relationship Id="rId3981" Target="javascript:;" Type="http://schemas.openxmlformats.org/officeDocument/2006/relationships/hyperlink" TargetMode="External"></Relationship><Relationship Id="rId3982" Target="mailto:dharmeshk@tiscali.co.uk" Type="http://schemas.openxmlformats.org/officeDocument/2006/relationships/hyperlink" TargetMode="External"></Relationship><Relationship Id="rId3983" Target="mailto:aishin@luck.ocn.ne.jp" Type="http://schemas.openxmlformats.org/officeDocument/2006/relationships/hyperlink" TargetMode="External"></Relationship><Relationship Id="rId3984" Target="http://www.fimtec.pl" Type="http://schemas.openxmlformats.org/officeDocument/2006/relationships/hyperlink" TargetMode="External"></Relationship><Relationship Id="rId3985" Target="javascript:;" Type="http://schemas.openxmlformats.org/officeDocument/2006/relationships/hyperlink" TargetMode="External"></Relationship><Relationship Id="rId3986" Target="http://www.sindby.dk" Type="http://schemas.openxmlformats.org/officeDocument/2006/relationships/hyperlink" TargetMode="External"></Relationship><Relationship Id="rId3987" Target="javascript:;" Type="http://schemas.openxmlformats.org/officeDocument/2006/relationships/hyperlink" TargetMode="External"></Relationship><Relationship Id="rId3988" Target="javascript:;" Type="http://schemas.openxmlformats.org/officeDocument/2006/relationships/hyperlink" TargetMode="External"></Relationship><Relationship Id="rId3989" Target="javascript:;" Type="http://schemas.openxmlformats.org/officeDocument/2006/relationships/hyperlink" TargetMode="External"></Relationship><Relationship Id="rId3990" Target="http://www.a-top.com" Type="http://schemas.openxmlformats.org/officeDocument/2006/relationships/hyperlink" TargetMode="External"></Relationship><Relationship Id="rId3991" Target="http://www.ichibanasia.com.sg" Type="http://schemas.openxmlformats.org/officeDocument/2006/relationships/hyperlink" TargetMode="External"></Relationship><Relationship Id="rId3992" Target="http://www.stjohnsantiques.com" Type="http://schemas.openxmlformats.org/officeDocument/2006/relationships/hyperlink" TargetMode="External"></Relationship><Relationship Id="rId3993" Target="mailto:rshum48@hotmail.com" Type="http://schemas.openxmlformats.org/officeDocument/2006/relationships/hyperlink" TargetMode="External"></Relationship><Relationship Id="rId3994" Target="javascript:;" Type="http://schemas.openxmlformats.org/officeDocument/2006/relationships/hyperlink" TargetMode="External"></Relationship><Relationship Id="rId3995" Target="mailto:dorichja@ec-red.com" Type="http://schemas.openxmlformats.org/officeDocument/2006/relationships/hyperlink" TargetMode="External"></Relationship><Relationship Id="rId3996" Target="mailto:sscommodities@yahoo.com" Type="http://schemas.openxmlformats.org/officeDocument/2006/relationships/hyperlink" TargetMode="External"></Relationship><Relationship Id="rId3997" Target="mailto:renatofenzo@cristalart.cl" Type="http://schemas.openxmlformats.org/officeDocument/2006/relationships/hyperlink" TargetMode="External"></Relationship><Relationship Id="rId3998" Target="javascript:;" Type="http://schemas.openxmlformats.org/officeDocument/2006/relationships/hyperlink" TargetMode="External"></Relationship><Relationship Id="rId3999" Target="mailto:feiqiu@aol.com" Type="http://schemas.openxmlformats.org/officeDocument/2006/relationships/hyperlink" TargetMode="External"></Relationship><Relationship Id="rId4000" Target="javascript:;" Type="http://schemas.openxmlformats.org/officeDocument/2006/relationships/hyperlink" TargetMode="External"></Relationship><Relationship Id="rId4001" Target="javascript:;" Type="http://schemas.openxmlformats.org/officeDocument/2006/relationships/hyperlink" TargetMode="External"></Relationship><Relationship Id="rId4002" Target="mailto:anil@mayagift.com" Type="http://schemas.openxmlformats.org/officeDocument/2006/relationships/hyperlink" TargetMode="External"></Relationship><Relationship Id="rId4003" Target="http://www.hongkongdisneyland.com" Type="http://schemas.openxmlformats.org/officeDocument/2006/relationships/hyperlink" TargetMode="External"></Relationship><Relationship Id="rId4004" Target="mailto:alraef@go.com.jo" Type="http://schemas.openxmlformats.org/officeDocument/2006/relationships/hyperlink" TargetMode="External"></Relationship><Relationship Id="rId4005" Target="javascript:;" Type="http://schemas.openxmlformats.org/officeDocument/2006/relationships/hyperlink" TargetMode="External"></Relationship><Relationship Id="rId4006" Target="mailto:sakabe@cretom.co" Type="http://schemas.openxmlformats.org/officeDocument/2006/relationships/hyperlink" TargetMode="External"></Relationship><Relationship Id="rId4007" Target="mailto:dcna@netvigator.com" Type="http://schemas.openxmlformats.org/officeDocument/2006/relationships/hyperlink" TargetMode="External"></Relationship><Relationship Id="rId4008" Target="http://www.unifull.com" Type="http://schemas.openxmlformats.org/officeDocument/2006/relationships/hyperlink" TargetMode="External"></Relationship><Relationship Id="rId4009" Target="http://www.lopez-vera.com" Type="http://schemas.openxmlformats.org/officeDocument/2006/relationships/hyperlink" TargetMode="External"></Relationship><Relationship Id="rId4010" Target="http://www.achimonline.com" Type="http://schemas.openxmlformats.org/officeDocument/2006/relationships/hyperlink" TargetMode="External"></Relationship><Relationship Id="rId4011" Target="http://www.aronkasei.co.jp" Type="http://schemas.openxmlformats.org/officeDocument/2006/relationships/hyperlink" TargetMode="External"></Relationship><Relationship Id="rId4012" Target="javascript:;" Type="http://schemas.openxmlformats.org/officeDocument/2006/relationships/hyperlink" TargetMode="External"></Relationship><Relationship Id="rId4013" Target="mailto:iamtattat@hotmail.com" Type="http://schemas.openxmlformats.org/officeDocument/2006/relationships/hyperlink" TargetMode="External"></Relationship><Relationship Id="rId4014" Target="javascript:;" Type="http://schemas.openxmlformats.org/officeDocument/2006/relationships/hyperlink" TargetMode="External"></Relationship><Relationship Id="rId4015" Target="mailto:reellbv@reell.nl" Type="http://schemas.openxmlformats.org/officeDocument/2006/relationships/hyperlink" TargetMode="External"></Relationship><Relationship Id="rId4016" Target="javascript:;" Type="http://schemas.openxmlformats.org/officeDocument/2006/relationships/hyperlink" TargetMode="External"></Relationship><Relationship Id="rId4017" Target="mailto:wi.yasci@essen.com.ar" Type="http://schemas.openxmlformats.org/officeDocument/2006/relationships/hyperlink" TargetMode="External"></Relationship><Relationship Id="rId4018" Target="javascript:;" Type="http://schemas.openxmlformats.org/officeDocument/2006/relationships/hyperlink" TargetMode="External"></Relationship><Relationship Id="rId4019" Target="http://www.lincoln.no" Type="http://schemas.openxmlformats.org/officeDocument/2006/relationships/hyperlink" TargetMode="External"></Relationship><Relationship Id="rId4020" Target="mailto:deven@miron.com.hk" Type="http://schemas.openxmlformats.org/officeDocument/2006/relationships/hyperlink" TargetMode="External"></Relationship><Relationship Id="rId4021" Target="javascript:;" Type="http://schemas.openxmlformats.org/officeDocument/2006/relationships/hyperlink" TargetMode="External"></Relationship><Relationship Id="rId4022" Target="http://www.sesj.co.jp" Type="http://schemas.openxmlformats.org/officeDocument/2006/relationships/hyperlink" TargetMode="External"></Relationship><Relationship Id="rId4023" Target="mailto:robertone@tin.it" Type="http://schemas.openxmlformats.org/officeDocument/2006/relationships/hyperlink" TargetMode="External"></Relationship><Relationship Id="rId4024" Target="http://www.royalrich-china.com" Type="http://schemas.openxmlformats.org/officeDocument/2006/relationships/hyperlink" TargetMode="External"></Relationship><Relationship Id="rId4025" Target="mailto:order@pueblohotelsupply.com" Type="http://schemas.openxmlformats.org/officeDocument/2006/relationships/hyperlink" TargetMode="External"></Relationship><Relationship Id="rId4026" Target="mailto:akl@advancedclean.co.nz" Type="http://schemas.openxmlformats.org/officeDocument/2006/relationships/hyperlink" TargetMode="External"></Relationship><Relationship Id="rId4027" Target="http://www.homecenter.com.sa" Type="http://schemas.openxmlformats.org/officeDocument/2006/relationships/hyperlink" TargetMode="External"></Relationship><Relationship Id="rId4028" Target="javascript:;" Type="http://schemas.openxmlformats.org/officeDocument/2006/relationships/hyperlink" TargetMode="External"></Relationship><Relationship Id="rId4029" Target="javascript:;" Type="http://schemas.openxmlformats.org/officeDocument/2006/relationships/hyperlink" TargetMode="External"></Relationship><Relationship Id="rId4030" Target="mailto:petermao@sunoceans.com" Type="http://schemas.openxmlformats.org/officeDocument/2006/relationships/hyperlink" TargetMode="External"></Relationship><Relationship Id="rId4031" Target="javascript:;" Type="http://schemas.openxmlformats.org/officeDocument/2006/relationships/hyperlink" TargetMode="External"></Relationship><Relationship Id="rId4032" Target="http://www.kcfproducts.com" Type="http://schemas.openxmlformats.org/officeDocument/2006/relationships/hyperlink" TargetMode="External"></Relationship><Relationship Id="rId4033" Target="javascript:;" Type="http://schemas.openxmlformats.org/officeDocument/2006/relationships/hyperlink" TargetMode="External"></Relationship><Relationship Id="rId4034" Target="javascript:;" Type="http://schemas.openxmlformats.org/officeDocument/2006/relationships/hyperlink" TargetMode="External"></Relationship><Relationship Id="rId4035" Target="javascript:;" Type="http://schemas.openxmlformats.org/officeDocument/2006/relationships/hyperlink" TargetMode="External"></Relationship><Relationship Id="rId4036" Target="mailto:armstrongimport@ozemail.com.au" Type="http://schemas.openxmlformats.org/officeDocument/2006/relationships/hyperlink" TargetMode="External"></Relationship><Relationship Id="rId4037" Target="javascript:;" Type="http://schemas.openxmlformats.org/officeDocument/2006/relationships/hyperlink" TargetMode="External"></Relationship><Relationship Id="rId4038" Target="mailto:newworldtrading@bigpond.com.au" Type="http://schemas.openxmlformats.org/officeDocument/2006/relationships/hyperlink" TargetMode="External"></Relationship><Relationship Id="rId4039" Target="mailto:franceaffa@aol.com" Type="http://schemas.openxmlformats.org/officeDocument/2006/relationships/hyperlink" TargetMode="External"></Relationship><Relationship Id="rId4040" Target="javascript:;" Type="http://schemas.openxmlformats.org/officeDocument/2006/relationships/hyperlink" TargetMode="External"></Relationship><Relationship Id="rId4041" Target="mailto:heroyear@i-cable.com" Type="http://schemas.openxmlformats.org/officeDocument/2006/relationships/hyperlink" TargetMode="External"></Relationship><Relationship Id="rId4042" Target="mailto:keipp@keipp.com" Type="http://schemas.openxmlformats.org/officeDocument/2006/relationships/hyperlink" TargetMode="External"></Relationship><Relationship Id="rId4043" Target="javascript:;" Type="http://schemas.openxmlformats.org/officeDocument/2006/relationships/hyperlink" TargetMode="External"></Relationship><Relationship Id="rId4044" Target="javascript:;" Type="http://schemas.openxmlformats.org/officeDocument/2006/relationships/hyperlink" TargetMode="External"></Relationship><Relationship Id="rId4045" Target="mailto:papelorey@armagnac-larressingle.com" Type="http://schemas.openxmlformats.org/officeDocument/2006/relationships/hyperlink" TargetMode="External"></Relationship><Relationship Id="rId4046" Target="javascript:;" Type="http://schemas.openxmlformats.org/officeDocument/2006/relationships/hyperlink" TargetMode="External"></Relationship><Relationship Id="rId4047" Target="mailto:bfernandez@ripley.com.pe" Type="http://schemas.openxmlformats.org/officeDocument/2006/relationships/hyperlink" TargetMode="External"></Relationship><Relationship Id="rId4048" Target="http://www.bahlsen.co.uk" Type="http://schemas.openxmlformats.org/officeDocument/2006/relationships/hyperlink" TargetMode="External"></Relationship><Relationship Id="rId4049" Target="http://www.ellimtrade.com" Type="http://schemas.openxmlformats.org/officeDocument/2006/relationships/hyperlink" TargetMode="External"></Relationship><Relationship Id="rId4050" Target="mailto:ahmadsq@hotmail.com" Type="http://schemas.openxmlformats.org/officeDocument/2006/relationships/hyperlink" TargetMode="External"></Relationship><Relationship Id="rId4051" Target="javascript:;" Type="http://schemas.openxmlformats.org/officeDocument/2006/relationships/hyperlink" TargetMode="External"></Relationship><Relationship Id="rId4052" Target="mailto:alen@sherav.com.hk" Type="http://schemas.openxmlformats.org/officeDocument/2006/relationships/hyperlink" TargetMode="External"></Relationship><Relationship Id="rId4053" Target="http://www.resineadamoli.it" Type="http://schemas.openxmlformats.org/officeDocument/2006/relationships/hyperlink" TargetMode="External"></Relationship><Relationship Id="rId4054" Target="mailto:adarsha@aitlbd.net" Type="http://schemas.openxmlformats.org/officeDocument/2006/relationships/hyperlink" TargetMode="External"></Relationship><Relationship Id="rId4055" Target="http://www.awal.net.net.sa" Type="http://schemas.openxmlformats.org/officeDocument/2006/relationships/hyperlink" TargetMode="External"></Relationship><Relationship Id="rId4056" Target="mailto:ming.y@virgin.net" Type="http://schemas.openxmlformats.org/officeDocument/2006/relationships/hyperlink" TargetMode="External"></Relationship><Relationship Id="rId4057" Target="javascript:;" Type="http://schemas.openxmlformats.org/officeDocument/2006/relationships/hyperlink" TargetMode="External"></Relationship><Relationship Id="rId4058" Target="mailto:manuhira@indo.net.id" Type="http://schemas.openxmlformats.org/officeDocument/2006/relationships/hyperlink" TargetMode="External"></Relationship><Relationship Id="rId4059" Target="http://www.quasarelectronics.it" Type="http://schemas.openxmlformats.org/officeDocument/2006/relationships/hyperlink" TargetMode="External"></Relationship><Relationship Id="rId4060" Target="javascript:;" Type="http://schemas.openxmlformats.org/officeDocument/2006/relationships/hyperlink" TargetMode="External"></Relationship><Relationship Id="rId4061" Target="javascript:;" Type="http://schemas.openxmlformats.org/officeDocument/2006/relationships/hyperlink" TargetMode="External"></Relationship><Relationship Id="rId4062" Target="mailto:meifengco@163.com" Type="http://schemas.openxmlformats.org/officeDocument/2006/relationships/hyperlink" TargetMode="External"></Relationship><Relationship Id="rId4063" Target="http://www.w3c.com" Type="http://schemas.openxmlformats.org/officeDocument/2006/relationships/hyperlink" TargetMode="External"></Relationship><Relationship Id="rId4064" Target="http://www.guntersmeuser.nl" Type="http://schemas.openxmlformats.org/officeDocument/2006/relationships/hyperlink" TargetMode="External"></Relationship><Relationship Id="rId4065" Target="mailto:bgapl@sancharnet.in" Type="http://schemas.openxmlformats.org/officeDocument/2006/relationships/hyperlink" TargetMode="External"></Relationship><Relationship Id="rId4066" Target="javascript:;" Type="http://schemas.openxmlformats.org/officeDocument/2006/relationships/hyperlink" TargetMode="External"></Relationship><Relationship Id="rId4067" Target="mailto:royalheirlooms@aol.com" Type="http://schemas.openxmlformats.org/officeDocument/2006/relationships/hyperlink" TargetMode="External"></Relationship><Relationship Id="rId4068" Target="http://www.airtelmail.com" Type="http://schemas.openxmlformats.org/officeDocument/2006/relationships/hyperlink" TargetMode="External"></Relationship><Relationship Id="rId4069" Target="mailto:john@sambro.co.uk" Type="http://schemas.openxmlformats.org/officeDocument/2006/relationships/hyperlink" TargetMode="External"></Relationship><Relationship Id="rId4070" Target="http://www.ms58.hinet.net" Type="http://schemas.openxmlformats.org/officeDocument/2006/relationships/hyperlink" TargetMode="External"></Relationship><Relationship Id="rId4071" Target="javascript:;" Type="http://schemas.openxmlformats.org/officeDocument/2006/relationships/hyperlink" TargetMode="External"></Relationship><Relationship Id="rId4072" Target="javascript:;" Type="http://schemas.openxmlformats.org/officeDocument/2006/relationships/hyperlink" TargetMode="External"></Relationship><Relationship Id="rId4073" Target="javascript:;" Type="http://schemas.openxmlformats.org/officeDocument/2006/relationships/hyperlink" TargetMode="External"></Relationship><Relationship Id="rId4074" Target="mailto:swinkkk@mail.cscoms.com" Type="http://schemas.openxmlformats.org/officeDocument/2006/relationships/hyperlink" TargetMode="External"></Relationship><Relationship Id="rId4075" Target="javascript:;" Type="http://schemas.openxmlformats.org/officeDocument/2006/relationships/hyperlink" TargetMode="External"></Relationship><Relationship Id="rId4076" Target="mailto:launchworks@pacific.net.sg" Type="http://schemas.openxmlformats.org/officeDocument/2006/relationships/hyperlink" TargetMode="External"></Relationship><Relationship Id="rId4077" Target="http://www.ae.net.sa" Type="http://schemas.openxmlformats.org/officeDocument/2006/relationships/hyperlink" TargetMode="External"></Relationship><Relationship Id="rId4078" Target="javascript:;" Type="http://schemas.openxmlformats.org/officeDocument/2006/relationships/hyperlink" TargetMode="External"></Relationship><Relationship Id="rId4079" Target="javascript:;" Type="http://schemas.openxmlformats.org/officeDocument/2006/relationships/hyperlink" TargetMode="External"></Relationship><Relationship Id="rId4080" Target="http://www.agaria.se" Type="http://schemas.openxmlformats.org/officeDocument/2006/relationships/hyperlink" TargetMode="External"></Relationship><Relationship Id="rId4081" Target="http://www.shopnorthern.com" Type="http://schemas.openxmlformats.org/officeDocument/2006/relationships/hyperlink" TargetMode="External"></Relationship><Relationship Id="rId4082" Target="javascript:;" Type="http://schemas.openxmlformats.org/officeDocument/2006/relationships/hyperlink" TargetMode="External"></Relationship><Relationship Id="rId4083" Target="http://www.admea.com" Type="http://schemas.openxmlformats.org/officeDocument/2006/relationships/hyperlink" TargetMode="External"></Relationship><Relationship Id="rId4084" Target="javascript:;" Type="http://schemas.openxmlformats.org/officeDocument/2006/relationships/hyperlink" TargetMode="External"></Relationship><Relationship Id="rId4085" Target="mailto:myynti@suomenturvalaitepalvelu.fi" Type="http://schemas.openxmlformats.org/officeDocument/2006/relationships/hyperlink" TargetMode="External"></Relationship><Relationship Id="rId4086" Target="mailto:pramukhconsultancy@yahoo.co.in" Type="http://schemas.openxmlformats.org/officeDocument/2006/relationships/hyperlink" TargetMode="External"></Relationship><Relationship Id="rId4087" Target="javascript:;" Type="http://schemas.openxmlformats.org/officeDocument/2006/relationships/hyperlink" TargetMode="External"></Relationship><Relationship Id="rId4088" Target="javascript:;" Type="http://schemas.openxmlformats.org/officeDocument/2006/relationships/hyperlink" TargetMode="External"></Relationship><Relationship Id="rId4089" Target="mailto:h.kohno@livheart.co.jp" Type="http://schemas.openxmlformats.org/officeDocument/2006/relationships/hyperlink" TargetMode="External"></Relationship><Relationship Id="rId4090" Target="javascript:;" Type="http://schemas.openxmlformats.org/officeDocument/2006/relationships/hyperlink" TargetMode="External"></Relationship><Relationship Id="rId4091" Target="http://www.srknives.com" Type="http://schemas.openxmlformats.org/officeDocument/2006/relationships/hyperlink" TargetMode="External"></Relationship><Relationship Id="rId4092" Target="mailto:wing.chor@banca.mps.it" Type="http://schemas.openxmlformats.org/officeDocument/2006/relationships/hyperlink" TargetMode="External"></Relationship><Relationship Id="rId4093" Target="http://www.fidusinnredning.no" Type="http://schemas.openxmlformats.org/officeDocument/2006/relationships/hyperlink" TargetMode="External"></Relationship><Relationship Id="rId4094" Target="javascript:;" Type="http://schemas.openxmlformats.org/officeDocument/2006/relationships/hyperlink" TargetMode="External"></Relationship><Relationship Id="rId4095" Target="javascript:;" Type="http://schemas.openxmlformats.org/officeDocument/2006/relationships/hyperlink" TargetMode="External"></Relationship><Relationship Id="rId4096" Target="javascript:;" Type="http://schemas.openxmlformats.org/officeDocument/2006/relationships/hyperlink" TargetMode="External"></Relationship><Relationship Id="rId4097" Target="javascript:;" Type="http://schemas.openxmlformats.org/officeDocument/2006/relationships/hyperlink" TargetMode="External"></Relationship><Relationship Id="rId4098" Target="javascript:;" Type="http://schemas.openxmlformats.org/officeDocument/2006/relationships/hyperlink" TargetMode="External"></Relationship><Relationship Id="rId4099" Target="http://www.baudoin.nl" Type="http://schemas.openxmlformats.org/officeDocument/2006/relationships/hyperlink" TargetMode="External"></Relationship><Relationship Id="rId4100" Target="javascript:;" Type="http://schemas.openxmlformats.org/officeDocument/2006/relationships/hyperlink" TargetMode="External"></Relationship><Relationship Id="rId4101" Target="javascript:;" Type="http://schemas.openxmlformats.org/officeDocument/2006/relationships/hyperlink" TargetMode="External"></Relationship><Relationship Id="rId4102" Target="mailto:barbara@lampsrl.it" Type="http://schemas.openxmlformats.org/officeDocument/2006/relationships/hyperlink" TargetMode="External"></Relationship><Relationship Id="rId4103" Target="javascript:;" Type="http://schemas.openxmlformats.org/officeDocument/2006/relationships/hyperlink" TargetMode="External"></Relationship><Relationship Id="rId4104" Target="mailto:rivolly@yahoo.com" Type="http://schemas.openxmlformats.org/officeDocument/2006/relationships/hyperlink" TargetMode="External"></Relationship><Relationship Id="rId4105" Target="http://www.remycointreau.com" Type="http://schemas.openxmlformats.org/officeDocument/2006/relationships/hyperlink" TargetMode="External"></Relationship><Relationship Id="rId4106" Target="javascript:;" Type="http://schemas.openxmlformats.org/officeDocument/2006/relationships/hyperlink" TargetMode="External"></Relationship><Relationship Id="rId4107" Target="javascript:;" Type="http://schemas.openxmlformats.org/officeDocument/2006/relationships/hyperlink" TargetMode="External"></Relationship><Relationship Id="rId4108" Target="javascript:;" Type="http://schemas.openxmlformats.org/officeDocument/2006/relationships/hyperlink" TargetMode="External"></Relationship><Relationship Id="rId4109" Target="http://www.jedinews.com" Type="http://schemas.openxmlformats.org/officeDocument/2006/relationships/hyperlink" TargetMode="External"></Relationship><Relationship Id="rId4110" Target="javascript:;" Type="http://schemas.openxmlformats.org/officeDocument/2006/relationships/hyperlink" TargetMode="External"></Relationship><Relationship Id="rId4111" Target="http://www.regalllc.com" Type="http://schemas.openxmlformats.org/officeDocument/2006/relationships/hyperlink" TargetMode="External"></Relationship><Relationship Id="rId4112" Target="javascript:;" Type="http://schemas.openxmlformats.org/officeDocument/2006/relationships/hyperlink" TargetMode="External"></Relationship><Relationship Id="rId4113" Target="http://www.huppe.com" Type="http://schemas.openxmlformats.org/officeDocument/2006/relationships/hyperlink" TargetMode="External"></Relationship><Relationship Id="rId4114" Target="http://www.niccochina.com" Type="http://schemas.openxmlformats.org/officeDocument/2006/relationships/hyperlink" TargetMode="External"></Relationship><Relationship Id="rId4115" Target="mailto:janewang@sprint.ca" Type="http://schemas.openxmlformats.org/officeDocument/2006/relationships/hyperlink" TargetMode="External"></Relationship><Relationship Id="rId4116" Target="http://www.changan.net" Type="http://schemas.openxmlformats.org/officeDocument/2006/relationships/hyperlink" TargetMode="External"></Relationship><Relationship Id="rId4117" Target="mailto:admin@shoppebaroda.com" Type="http://schemas.openxmlformats.org/officeDocument/2006/relationships/hyperlink" TargetMode="External"></Relationship><Relationship Id="rId4118" Target="javascript:;" Type="http://schemas.openxmlformats.org/officeDocument/2006/relationships/hyperlink" TargetMode="External"></Relationship><Relationship Id="rId4119" Target="javascript:;" Type="http://schemas.openxmlformats.org/officeDocument/2006/relationships/hyperlink" TargetMode="External"></Relationship><Relationship Id="rId4120" Target="http://www.naber.de" Type="http://schemas.openxmlformats.org/officeDocument/2006/relationships/hyperlink" TargetMode="External"></Relationship><Relationship Id="rId4121" Target="javascript:;" Type="http://schemas.openxmlformats.org/officeDocument/2006/relationships/hyperlink" TargetMode="External"></Relationship><Relationship Id="rId4122" Target="javascript:;" Type="http://schemas.openxmlformats.org/officeDocument/2006/relationships/hyperlink" TargetMode="External"></Relationship><Relationship Id="rId4123" Target="http://www.p-i-s.com" Type="http://schemas.openxmlformats.org/officeDocument/2006/relationships/hyperlink" TargetMode="External"></Relationship><Relationship Id="rId4124" Target="javascript:;" Type="http://schemas.openxmlformats.org/officeDocument/2006/relationships/hyperlink" TargetMode="External"></Relationship><Relationship Id="rId4125" Target="http://www.luzo.com" Type="http://schemas.openxmlformats.org/officeDocument/2006/relationships/hyperlink" TargetMode="External"></Relationship><Relationship Id="rId4126" Target="mailto:iamtattat@hotmail.com" Type="http://schemas.openxmlformats.org/officeDocument/2006/relationships/hyperlink" TargetMode="External"></Relationship><Relationship Id="rId4127" Target="http://www.diamondstarglass.com" Type="http://schemas.openxmlformats.org/officeDocument/2006/relationships/hyperlink" TargetMode="External"></Relationship><Relationship Id="rId4128" Target="mailto:info@overseasmillwork.com" Type="http://schemas.openxmlformats.org/officeDocument/2006/relationships/hyperlink" TargetMode="External"></Relationship><Relationship Id="rId4129" Target="http://www.lynx.net" Type="http://schemas.openxmlformats.org/officeDocument/2006/relationships/hyperlink" TargetMode="External"></Relationship><Relationship Id="rId4130" Target="mailto:catherinemoutet@wanadoo.fr" Type="http://schemas.openxmlformats.org/officeDocument/2006/relationships/hyperlink" TargetMode="External"></Relationship><Relationship Id="rId4131" Target="mailto:parts@apconline.com" Type="http://schemas.openxmlformats.org/officeDocument/2006/relationships/hyperlink" TargetMode="External"></Relationship><Relationship Id="rId4132" Target="mailto:info@fastdirections.com" Type="http://schemas.openxmlformats.org/officeDocument/2006/relationships/hyperlink" TargetMode="External"></Relationship><Relationship Id="rId4133" Target="javascript:;" Type="http://schemas.openxmlformats.org/officeDocument/2006/relationships/hyperlink" TargetMode="External"></Relationship><Relationship Id="rId4134" Target="mailto:nfasouliotis@cytanet.com.cy" Type="http://schemas.openxmlformats.org/officeDocument/2006/relationships/hyperlink" TargetMode="External"></Relationship><Relationship Id="rId4135" Target="http://www.alabamainterforest.com" Type="http://schemas.openxmlformats.org/officeDocument/2006/relationships/hyperlink" TargetMode="External"></Relationship><Relationship Id="rId4136" Target="mailto:vieba@hn.vnn.vn" Type="http://schemas.openxmlformats.org/officeDocument/2006/relationships/hyperlink" TargetMode="External"></Relationship><Relationship Id="rId4137" Target="mailto:weimen1682008@yahoo.com.hk" Type="http://schemas.openxmlformats.org/officeDocument/2006/relationships/hyperlink" TargetMode="External"></Relationship><Relationship Id="rId4138" Target="javascript:;" Type="http://schemas.openxmlformats.org/officeDocument/2006/relationships/hyperlink" TargetMode="External"></Relationship><Relationship Id="rId4139" Target="http://www.cadro.de" Type="http://schemas.openxmlformats.org/officeDocument/2006/relationships/hyperlink" TargetMode="External"></Relationship><Relationship Id="rId4140" Target="http://www.executiveclass.net" Type="http://schemas.openxmlformats.org/officeDocument/2006/relationships/hyperlink" TargetMode="External"></Relationship><Relationship Id="rId4141" Target="http://www.thai.net" Type="http://schemas.openxmlformats.org/officeDocument/2006/relationships/hyperlink" TargetMode="External"></Relationship><Relationship Id="rId4142" Target="javascript:;" Type="http://schemas.openxmlformats.org/officeDocument/2006/relationships/hyperlink" TargetMode="External"></Relationship><Relationship Id="rId4143" Target="mailto:alexwu@benico.co" Type="http://schemas.openxmlformats.org/officeDocument/2006/relationships/hyperlink" TargetMode="External"></Relationship><Relationship Id="rId4144" Target="mailto:carina@kedaung.com" Type="http://schemas.openxmlformats.org/officeDocument/2006/relationships/hyperlink" TargetMode="External"></Relationship><Relationship Id="rId4145" Target="mailto:rourkes8@aol.com" Type="http://schemas.openxmlformats.org/officeDocument/2006/relationships/hyperlink" TargetMode="External"></Relationship><Relationship Id="rId4146" Target="http://www.selvigas.no" Type="http://schemas.openxmlformats.org/officeDocument/2006/relationships/hyperlink" TargetMode="External"></Relationship><Relationship Id="rId4147" Target="http://www.extratrading.com.hk" Type="http://schemas.openxmlformats.org/officeDocument/2006/relationships/hyperlink" TargetMode="External"></Relationship><Relationship Id="rId4148" Target="javascript:;" Type="http://schemas.openxmlformats.org/officeDocument/2006/relationships/hyperlink" TargetMode="External"></Relationship><Relationship Id="rId4149" Target="http://www.pbarep.com" Type="http://schemas.openxmlformats.org/officeDocument/2006/relationships/hyperlink" TargetMode="External"></Relationship><Relationship Id="rId4150" Target="mailto:fmjp@sltnet.lk" Type="http://schemas.openxmlformats.org/officeDocument/2006/relationships/hyperlink" TargetMode="External"></Relationship><Relationship Id="rId4151" Target="mailto:purifurniture@yahoo.com" Type="http://schemas.openxmlformats.org/officeDocument/2006/relationships/hyperlink" TargetMode="External"></Relationship><Relationship Id="rId4152" Target="javascript:;" Type="http://schemas.openxmlformats.org/officeDocument/2006/relationships/hyperlink" TargetMode="External"></Relationship><Relationship Id="rId4153" Target="mailto:renetrani@wanadoo.fr" Type="http://schemas.openxmlformats.org/officeDocument/2006/relationships/hyperlink" TargetMode="External"></Relationship><Relationship Id="rId4154" Target="mailto:sibom@rediffmail.com" Type="http://schemas.openxmlformats.org/officeDocument/2006/relationships/hyperlink" TargetMode="External"></Relationship><Relationship Id="rId4155" Target="http://www.angella.net" Type="http://schemas.openxmlformats.org/officeDocument/2006/relationships/hyperlink" TargetMode="External"></Relationship><Relationship Id="rId4156" Target="mailto:agrolog@pd.jaring.my" Type="http://schemas.openxmlformats.org/officeDocument/2006/relationships/hyperlink" TargetMode="External"></Relationship><Relationship Id="rId4157" Target="javascript:;" Type="http://schemas.openxmlformats.org/officeDocument/2006/relationships/hyperlink" TargetMode="External"></Relationship><Relationship Id="rId4158" Target="http://www.grillpod.com" Type="http://schemas.openxmlformats.org/officeDocument/2006/relationships/hyperlink" TargetMode="External"></Relationship><Relationship Id="rId4159" Target="mailto:chris@fuj.itronic.com" Type="http://schemas.openxmlformats.org/officeDocument/2006/relationships/hyperlink" TargetMode="External"></Relationship><Relationship Id="rId4160" Target="http://www.bokken.no" Type="http://schemas.openxmlformats.org/officeDocument/2006/relationships/hyperlink" TargetMode="External"></Relationship><Relationship Id="rId4161" Target="javascript:;" Type="http://schemas.openxmlformats.org/officeDocument/2006/relationships/hyperlink" TargetMode="External"></Relationship><Relationship Id="rId4162" Target="mailto:jc1@tokyo.email.ne.jp" Type="http://schemas.openxmlformats.org/officeDocument/2006/relationships/hyperlink" TargetMode="External"></Relationship><Relationship Id="rId4163" Target="http://www.cookking.com" Type="http://schemas.openxmlformats.org/officeDocument/2006/relationships/hyperlink" TargetMode="External"></Relationship><Relationship Id="rId4164" Target="mailto:allsmart@tm.net.my" Type="http://schemas.openxmlformats.org/officeDocument/2006/relationships/hyperlink" TargetMode="External"></Relationship><Relationship Id="rId4165" Target="http://www.singerequipment.com" Type="http://schemas.openxmlformats.org/officeDocument/2006/relationships/hyperlink" TargetMode="External"></Relationship><Relationship Id="rId4166" Target="http://www.bdonline.com" Type="http://schemas.openxmlformats.org/officeDocument/2006/relationships/hyperlink" TargetMode="External"></Relationship><Relationship Id="rId4167" Target="javascript:;" Type="http://schemas.openxmlformats.org/officeDocument/2006/relationships/hyperlink" TargetMode="External"></Relationship><Relationship Id="rId4168" Target="http://www.orthex.se" Type="http://schemas.openxmlformats.org/officeDocument/2006/relationships/hyperlink" TargetMode="External"></Relationship><Relationship Id="rId4169" Target="mailto:dkundi@hotmail.com" Type="http://schemas.openxmlformats.org/officeDocument/2006/relationships/hyperlink" TargetMode="External"></Relationship><Relationship Id="rId4170" Target="javascript:;" Type="http://schemas.openxmlformats.org/officeDocument/2006/relationships/hyperlink" TargetMode="External"></Relationship><Relationship Id="rId4171" Target="mailto:info@jansen.de" Type="http://schemas.openxmlformats.org/officeDocument/2006/relationships/hyperlink" TargetMode="External"></Relationship><Relationship Id="rId4172" Target="mailto:guruover@yahoo.com" Type="http://schemas.openxmlformats.org/officeDocument/2006/relationships/hyperlink" TargetMode="External"></Relationship><Relationship Id="rId4173" Target="mailto:kaufgut@cenida.it" Type="http://schemas.openxmlformats.org/officeDocument/2006/relationships/hyperlink" TargetMode="External"></Relationship><Relationship Id="rId4174" Target="http://www.oshinimport.com" Type="http://schemas.openxmlformats.org/officeDocument/2006/relationships/hyperlink" TargetMode="External"></Relationship><Relationship Id="rId4175" Target="javascript:;" Type="http://schemas.openxmlformats.org/officeDocument/2006/relationships/hyperlink" TargetMode="External"></Relationship><Relationship Id="rId4176" Target="mailto:bill@global-greatway.com" Type="http://schemas.openxmlformats.org/officeDocument/2006/relationships/hyperlink" TargetMode="External"></Relationship><Relationship Id="rId4177" Target="javascript:;" Type="http://schemas.openxmlformats.org/officeDocument/2006/relationships/hyperlink" TargetMode="External"></Relationship><Relationship Id="rId4178" Target="mailto:abbas10@btopenworld.com" Type="http://schemas.openxmlformats.org/officeDocument/2006/relationships/hyperlink" TargetMode="External"></Relationship><Relationship Id="rId4179" Target="mailto:vishal_ratta@indialines.com" Type="http://schemas.openxmlformats.org/officeDocument/2006/relationships/hyperlink" TargetMode="External"></Relationship><Relationship Id="rId4180" Target="javascript:;" Type="http://schemas.openxmlformats.org/officeDocument/2006/relationships/hyperlink" TargetMode="External"></Relationship><Relationship Id="rId4181" Target="http://www.swissonline.ch" Type="http://schemas.openxmlformats.org/officeDocument/2006/relationships/hyperlink" TargetMode="External"></Relationship><Relationship Id="rId4182" Target="javascript:;" Type="http://schemas.openxmlformats.org/officeDocument/2006/relationships/hyperlink" TargetMode="External"></Relationship><Relationship Id="rId4183" Target="javascript:;" Type="http://schemas.openxmlformats.org/officeDocument/2006/relationships/hyperlink" TargetMode="External"></Relationship><Relationship Id="rId4184" Target="http://www.keipp.com" Type="http://schemas.openxmlformats.org/officeDocument/2006/relationships/hyperlink" TargetMode="External"></Relationship><Relationship Id="rId4185" Target="http://www.duckwall.com" Type="http://schemas.openxmlformats.org/officeDocument/2006/relationships/hyperlink" TargetMode="External"></Relationship><Relationship Id="rId4186" Target="mailto:rshum48@hotmail.com" Type="http://schemas.openxmlformats.org/officeDocument/2006/relationships/hyperlink" TargetMode="External"></Relationship><Relationship Id="rId4187" Target="javascript:;" Type="http://schemas.openxmlformats.org/officeDocument/2006/relationships/hyperlink" TargetMode="External"></Relationship><Relationship Id="rId4188" Target="mailto:aswani@regalhkg.com" Type="http://schemas.openxmlformats.org/officeDocument/2006/relationships/hyperlink" TargetMode="External"></Relationship><Relationship Id="rId4189" Target="http://www.hts.com" Type="http://schemas.openxmlformats.org/officeDocument/2006/relationships/hyperlink" TargetMode="External"></Relationship><Relationship Id="rId4190" Target="javascript:;" Type="http://schemas.openxmlformats.org/officeDocument/2006/relationships/hyperlink" TargetMode="External"></Relationship><Relationship Id="rId4191" Target="javascript:;" Type="http://schemas.openxmlformats.org/officeDocument/2006/relationships/hyperlink" TargetMode="External"></Relationship><Relationship Id="rId4192" Target="mailto:kbjsb@katrinbj.com" Type="http://schemas.openxmlformats.org/officeDocument/2006/relationships/hyperlink" TargetMode="External"></Relationship><Relationship Id="rId4193" Target="mailto:bruce@bhi-group.com" Type="http://schemas.openxmlformats.org/officeDocument/2006/relationships/hyperlink" TargetMode="External"></Relationship><Relationship Id="rId4194" Target="javascript:;" Type="http://schemas.openxmlformats.org/officeDocument/2006/relationships/hyperlink" TargetMode="External"></Relationship><Relationship Id="rId4195" Target="mailto:post@stera.no" Type="http://schemas.openxmlformats.org/officeDocument/2006/relationships/hyperlink" TargetMode="External"></Relationship><Relationship Id="rId4196" Target="javascript:;" Type="http://schemas.openxmlformats.org/officeDocument/2006/relationships/hyperlink" TargetMode="External"></Relationship><Relationship Id="rId4197" Target="http://www.moebel-ludwig.at" Type="http://schemas.openxmlformats.org/officeDocument/2006/relationships/hyperlink" TargetMode="External"></Relationship><Relationship Id="rId4198" Target="javascript:;" Type="http://schemas.openxmlformats.org/officeDocument/2006/relationships/hyperlink" TargetMode="External"></Relationship><Relationship Id="rId4199" Target="javascript:;" Type="http://schemas.openxmlformats.org/officeDocument/2006/relationships/hyperlink" TargetMode="External"></Relationship><Relationship Id="rId4200" Target="javascript:;" Type="http://schemas.openxmlformats.org/officeDocument/2006/relationships/hyperlink" TargetMode="External"></Relationship><Relationship Id="rId4201" Target="mailto:cristinafiorenza@yahoo.com.au" Type="http://schemas.openxmlformats.org/officeDocument/2006/relationships/hyperlink" TargetMode="External"></Relationship><Relationship Id="rId4202" Target="mailto:sales@epicureaneurope.co.uk" Type="http://schemas.openxmlformats.org/officeDocument/2006/relationships/hyperlink" TargetMode="External"></Relationship><Relationship Id="rId4203" Target="mailto:henrywu@lucas.com.sg" Type="http://schemas.openxmlformats.org/officeDocument/2006/relationships/hyperlink" TargetMode="External"></Relationship><Relationship Id="rId4204" Target="mailto:emreide@mail.koc.net" Type="http://schemas.openxmlformats.org/officeDocument/2006/relationships/hyperlink" TargetMode="External"></Relationship><Relationship Id="rId4205" Target="javascript:;" Type="http://schemas.openxmlformats.org/officeDocument/2006/relationships/hyperlink" TargetMode="External"></Relationship><Relationship Id="rId4206" Target="http://www.anssin.com.sg" Type="http://schemas.openxmlformats.org/officeDocument/2006/relationships/hyperlink" TargetMode="External"></Relationship><Relationship Id="rId4207" Target="http://www.levelgifts.com" Type="http://schemas.openxmlformats.org/officeDocument/2006/relationships/hyperlink" TargetMode="External"></Relationship><Relationship Id="rId4208" Target="javascript:;" Type="http://schemas.openxmlformats.org/officeDocument/2006/relationships/hyperlink" TargetMode="External"></Relationship><Relationship Id="rId4209" Target="javascript:;" Type="http://schemas.openxmlformats.org/officeDocument/2006/relationships/hyperlink" TargetMode="External"></Relationship><Relationship Id="rId4210" Target="javascript:;" Type="http://schemas.openxmlformats.org/officeDocument/2006/relationships/hyperlink" TargetMode="External"></Relationship><Relationship Id="rId4211" Target="mailto:tokyo@corpo.co" Type="http://schemas.openxmlformats.org/officeDocument/2006/relationships/hyperlink" TargetMode="External"></Relationship><Relationship Id="rId4212" Target="http://www.mjpromotionalsales.net" Type="http://schemas.openxmlformats.org/officeDocument/2006/relationships/hyperlink" TargetMode="External"></Relationship><Relationship Id="rId4213" Target="mailto:info@neticon.co.uk" Type="http://schemas.openxmlformats.org/officeDocument/2006/relationships/hyperlink" TargetMode="External"></Relationship><Relationship Id="rId4214" Target="mailto:money@eureka.lk" Type="http://schemas.openxmlformats.org/officeDocument/2006/relationships/hyperlink" TargetMode="External"></Relationship><Relationship Id="rId4215" Target="javascript:;" Type="http://schemas.openxmlformats.org/officeDocument/2006/relationships/hyperlink" TargetMode="External"></Relationship><Relationship Id="rId4216" Target="javascript:;" Type="http://schemas.openxmlformats.org/officeDocument/2006/relationships/hyperlink" TargetMode="External"></Relationship><Relationship Id="rId4217" Target="mailto:ebowles@bantafoods.com" Type="http://schemas.openxmlformats.org/officeDocument/2006/relationships/hyperlink" TargetMode="External"></Relationship><Relationship Id="rId4218" Target="javascript:;" Type="http://schemas.openxmlformats.org/officeDocument/2006/relationships/hyperlink" TargetMode="External"></Relationship><Relationship Id="rId4219" Target="mailto:sscom@pworld.net.ph" Type="http://schemas.openxmlformats.org/officeDocument/2006/relationships/hyperlink" TargetMode="External"></Relationship><Relationship Id="rId4220" Target="javascript:;" Type="http://schemas.openxmlformats.org/officeDocument/2006/relationships/hyperlink" TargetMode="External"></Relationship><Relationship Id="rId4221" Target="mailto:altawheed@altawheedco.com" Type="http://schemas.openxmlformats.org/officeDocument/2006/relationships/hyperlink" TargetMode="External"></Relationship><Relationship Id="rId4222" Target="javascript:;" Type="http://schemas.openxmlformats.org/officeDocument/2006/relationships/hyperlink" TargetMode="External"></Relationship><Relationship Id="rId4223" Target="mailto:yiwei@bbq-valve.com" Type="http://schemas.openxmlformats.org/officeDocument/2006/relationships/hyperlink" TargetMode="External"></Relationship><Relationship Id="rId4224" Target="javascript:;" Type="http://schemas.openxmlformats.org/officeDocument/2006/relationships/hyperlink" TargetMode="External"></Relationship><Relationship Id="rId4225" Target="mailto:chum2@kyvas.com" Type="http://schemas.openxmlformats.org/officeDocument/2006/relationships/hyperlink" TargetMode="External"></Relationship><Relationship Id="rId4226" Target="javascript:;" Type="http://schemas.openxmlformats.org/officeDocument/2006/relationships/hyperlink" TargetMode="External"></Relationship><Relationship Id="rId4227" Target="mailto:cbmhk@netvigator.com" Type="http://schemas.openxmlformats.org/officeDocument/2006/relationships/hyperlink" TargetMode="External"></Relationship><Relationship Id="rId4228" Target="mailto:hc-marketing@ikawa.co" Type="http://schemas.openxmlformats.org/officeDocument/2006/relationships/hyperlink" TargetMode="External"></Relationship><Relationship Id="rId4229" Target="http://www.kshape.com" Type="http://schemas.openxmlformats.org/officeDocument/2006/relationships/hyperlink" TargetMode="External"></Relationship><Relationship Id="rId4230" Target="http://www.uio.satnet.net" Type="http://schemas.openxmlformats.org/officeDocument/2006/relationships/hyperlink" TargetMode="External"></Relationship><Relationship Id="rId4231" Target="javascript:;" Type="http://schemas.openxmlformats.org/officeDocument/2006/relationships/hyperlink" TargetMode="External"></Relationship><Relationship Id="rId4232" Target="javascript:;" Type="http://schemas.openxmlformats.org/officeDocument/2006/relationships/hyperlink" TargetMode="External"></Relationship><Relationship Id="rId4233" Target="http://www.pizzapizza.ca" Type="http://schemas.openxmlformats.org/officeDocument/2006/relationships/hyperlink" TargetMode="External"></Relationship><Relationship Id="rId4234" Target="javascript:;" Type="http://schemas.openxmlformats.org/officeDocument/2006/relationships/hyperlink" TargetMode="External"></Relationship><Relationship Id="rId4235" Target="mailto:m_samla2k@hotmail.com" Type="http://schemas.openxmlformats.org/officeDocument/2006/relationships/hyperlink" TargetMode="External"></Relationship><Relationship Id="rId4236" Target="mailto:janice_zh_115@netzero.net" Type="http://schemas.openxmlformats.org/officeDocument/2006/relationships/hyperlink" TargetMode="External"></Relationship><Relationship Id="rId4237" Target="mailto:ar@ar-srl.com" Type="http://schemas.openxmlformats.org/officeDocument/2006/relationships/hyperlink" TargetMode="External"></Relationship><Relationship Id="rId4238" Target="mailto:info@moyson-afterprint.be" Type="http://schemas.openxmlformats.org/officeDocument/2006/relationships/hyperlink" TargetMode="External"></Relationship><Relationship Id="rId4239" Target="javascript:;" Type="http://schemas.openxmlformats.org/officeDocument/2006/relationships/hyperlink" TargetMode="External"></Relationship><Relationship Id="rId4240" Target="mailto:ascohen@graffiti.com.ve" Type="http://schemas.openxmlformats.org/officeDocument/2006/relationships/hyperlink" TargetMode="External"></Relationship><Relationship Id="rId4241" Target="javascript:;" Type="http://schemas.openxmlformats.org/officeDocument/2006/relationships/hyperlink" TargetMode="External"></Relationship><Relationship Id="rId4242" Target="mailto:sales@mbspimport.com.au" Type="http://schemas.openxmlformats.org/officeDocument/2006/relationships/hyperlink" TargetMode="External"></Relationship><Relationship Id="rId4243" Target="javascript:;" Type="http://schemas.openxmlformats.org/officeDocument/2006/relationships/hyperlink" TargetMode="External"></Relationship><Relationship Id="rId4244" Target="javascript:;" Type="http://schemas.openxmlformats.org/officeDocument/2006/relationships/hyperlink" TargetMode="External"></Relationship><Relationship Id="rId4245" Target="http://www.katrinbj.com" Type="http://schemas.openxmlformats.org/officeDocument/2006/relationships/hyperlink" TargetMode="External"></Relationship><Relationship Id="rId4246" Target="mailto:magdaguevara@yahoo.com" Type="http://schemas.openxmlformats.org/officeDocument/2006/relationships/hyperlink" TargetMode="External"></Relationship><Relationship Id="rId4247" Target="javascript:;" Type="http://schemas.openxmlformats.org/officeDocument/2006/relationships/hyperlink" TargetMode="External"></Relationship><Relationship Id="rId4248" Target="javascript:;" Type="http://schemas.openxmlformats.org/officeDocument/2006/relationships/hyperlink" TargetMode="External"></Relationship><Relationship Id="rId4249" Target="mailto:premiere@premiereproducts.co.uk" Type="http://schemas.openxmlformats.org/officeDocument/2006/relationships/hyperlink" TargetMode="External"></Relationship><Relationship Id="rId4250" Target="mailto:algarawigroup@saudi.net.sa" Type="http://schemas.openxmlformats.org/officeDocument/2006/relationships/hyperlink" TargetMode="External"></Relationship><Relationship Id="rId4251" Target="http://www.citartech.com" Type="http://schemas.openxmlformats.org/officeDocument/2006/relationships/hyperlink" TargetMode="External"></Relationship><Relationship Id="rId4252" Target="mailto:info@kramer.nl" Type="http://schemas.openxmlformats.org/officeDocument/2006/relationships/hyperlink" TargetMode="External"></Relationship><Relationship Id="rId4253" Target="javascript:;" Type="http://schemas.openxmlformats.org/officeDocument/2006/relationships/hyperlink" TargetMode="External"></Relationship><Relationship Id="rId4254" Target="mailto:e.mail_somapack@club.internet.fr" Type="http://schemas.openxmlformats.org/officeDocument/2006/relationships/hyperlink" TargetMode="External"></Relationship><Relationship Id="rId4255" Target="http://www.nixtrend.com" Type="http://schemas.openxmlformats.org/officeDocument/2006/relationships/hyperlink" TargetMode="External"></Relationship><Relationship Id="rId4256" Target="mailto:anders.krigsvoll@krigsvoll.no" Type="http://schemas.openxmlformats.org/officeDocument/2006/relationships/hyperlink" TargetMode="External"></Relationship><Relationship Id="rId4257" Target="http://www.boorwerk.nl" Type="http://schemas.openxmlformats.org/officeDocument/2006/relationships/hyperlink" TargetMode="External"></Relationship><Relationship Id="rId4258" Target="javascript:;" Type="http://schemas.openxmlformats.org/officeDocument/2006/relationships/hyperlink" TargetMode="External"></Relationship><Relationship Id="rId4259" Target="http://www.mail.cscoms.com" Type="http://schemas.openxmlformats.org/officeDocument/2006/relationships/hyperlink" TargetMode="External"></Relationship><Relationship Id="rId4260" Target="mailto:frankwang@stny.rr.com" Type="http://schemas.openxmlformats.org/officeDocument/2006/relationships/hyperlink" TargetMode="External"></Relationship><Relationship Id="rId4261" Target="http://www.marinomop.com" Type="http://schemas.openxmlformats.org/officeDocument/2006/relationships/hyperlink" TargetMode="External"></Relationship><Relationship Id="rId4262" Target="javascript:;" Type="http://schemas.openxmlformats.org/officeDocument/2006/relationships/hyperlink" TargetMode="External"></Relationship><Relationship Id="rId4263" Target="mailto:sonja@amefa.com.hk" Type="http://schemas.openxmlformats.org/officeDocument/2006/relationships/hyperlink" TargetMode="External"></Relationship><Relationship Id="rId4264" Target="mailto:t-p@yahoo.com" Type="http://schemas.openxmlformats.org/officeDocument/2006/relationships/hyperlink" TargetMode="External"></Relationship><Relationship Id="rId4265" Target="javascript:;" Type="http://schemas.openxmlformats.org/officeDocument/2006/relationships/hyperlink" TargetMode="External"></Relationship><Relationship Id="rId4266" Target="javascript:;" Type="http://schemas.openxmlformats.org/officeDocument/2006/relationships/hyperlink" TargetMode="External"></Relationship><Relationship Id="rId4267" Target="mailto:aldis@tactdc.com.hk" Type="http://schemas.openxmlformats.org/officeDocument/2006/relationships/hyperlink" TargetMode="External"></Relationship><Relationship Id="rId4268" Target="http://www.regolo.it" Type="http://schemas.openxmlformats.org/officeDocument/2006/relationships/hyperlink" TargetMode="External"></Relationship><Relationship Id="rId4269" Target="javascript:;" Type="http://schemas.openxmlformats.org/officeDocument/2006/relationships/hyperlink" TargetMode="External"></Relationship><Relationship Id="rId4270" Target="mailto:salg@bevola.dk" Type="http://schemas.openxmlformats.org/officeDocument/2006/relationships/hyperlink" TargetMode="External"></Relationship><Relationship Id="rId4271" Target="mailto:hdubfur@hatmail.com" Type="http://schemas.openxmlformats.org/officeDocument/2006/relationships/hyperlink" TargetMode="External"></Relationship><Relationship Id="rId4272" Target="http://www.namba.net" Type="http://schemas.openxmlformats.org/officeDocument/2006/relationships/hyperlink" TargetMode="External"></Relationship><Relationship Id="rId4273" Target="http://www.mrj.co.uk" Type="http://schemas.openxmlformats.org/officeDocument/2006/relationships/hyperlink" TargetMode="External"></Relationship><Relationship Id="rId4274" Target="javascript:;" Type="http://schemas.openxmlformats.org/officeDocument/2006/relationships/hyperlink" TargetMode="External"></Relationship><Relationship Id="rId4275" Target="http://www.jawoll.de" Type="http://schemas.openxmlformats.org/officeDocument/2006/relationships/hyperlink" TargetMode="External"></Relationship><Relationship Id="rId4276" Target="javascript:;" Type="http://schemas.openxmlformats.org/officeDocument/2006/relationships/hyperlink" TargetMode="External"></Relationship><Relationship Id="rId4277" Target="http://www.adv-imports.com" Type="http://schemas.openxmlformats.org/officeDocument/2006/relationships/hyperlink" TargetMode="External"></Relationship><Relationship Id="rId4278" Target="mailto:smilers@netvigator.com" Type="http://schemas.openxmlformats.org/officeDocument/2006/relationships/hyperlink" TargetMode="External"></Relationship><Relationship Id="rId4279" Target="mailto:tessile@tin.it" Type="http://schemas.openxmlformats.org/officeDocument/2006/relationships/hyperlink" TargetMode="External"></Relationship><Relationship Id="rId4280" Target="javascript:;" Type="http://schemas.openxmlformats.org/officeDocument/2006/relationships/hyperlink" TargetMode="External"></Relationship><Relationship Id="rId4281" Target="javascript:;" Type="http://schemas.openxmlformats.org/officeDocument/2006/relationships/hyperlink" TargetMode="External"></Relationship><Relationship Id="rId4282" Target="http://www.oswalt-okc.com" Type="http://schemas.openxmlformats.org/officeDocument/2006/relationships/hyperlink" TargetMode="External"></Relationship><Relationship Id="rId4283" Target="mailto:mandarincompany@yahoo.com.hk" Type="http://schemas.openxmlformats.org/officeDocument/2006/relationships/hyperlink" TargetMode="External"></Relationship><Relationship Id="rId4284" Target="http://www.inoxmare.it" Type="http://schemas.openxmlformats.org/officeDocument/2006/relationships/hyperlink" TargetMode="External"></Relationship><Relationship Id="rId4285" Target="javascript:;" Type="http://schemas.openxmlformats.org/officeDocument/2006/relationships/hyperlink" TargetMode="External"></Relationship><Relationship Id="rId4286" Target="http://www.benico.co" Type="http://schemas.openxmlformats.org/officeDocument/2006/relationships/hyperlink" TargetMode="External"></Relationship><Relationship Id="rId4287" Target="http://www.alfaco.com" Type="http://schemas.openxmlformats.org/officeDocument/2006/relationships/hyperlink" TargetMode="External"></Relationship><Relationship Id="rId4288" Target="javascript:;" Type="http://schemas.openxmlformats.org/officeDocument/2006/relationships/hyperlink" TargetMode="External"></Relationship><Relationship Id="rId4289" Target="http://www.agencynz.co.nz" Type="http://schemas.openxmlformats.org/officeDocument/2006/relationships/hyperlink" TargetMode="External"></Relationship><Relationship Id="rId4290" Target="mailto:illycaffe-france@illy.fr" Type="http://schemas.openxmlformats.org/officeDocument/2006/relationships/hyperlink" TargetMode="External"></Relationship><Relationship Id="rId4291" Target="javascript:;" Type="http://schemas.openxmlformats.org/officeDocument/2006/relationships/hyperlink" TargetMode="External"></Relationship><Relationship Id="rId4292" Target="http://www.zoom.co.uk" Type="http://schemas.openxmlformats.org/officeDocument/2006/relationships/hyperlink" TargetMode="External"></Relationship><Relationship Id="rId4293" Target="javascript:;" Type="http://schemas.openxmlformats.org/officeDocument/2006/relationships/hyperlink" TargetMode="External"></Relationship><Relationship Id="rId4294" Target="javascript:;" Type="http://schemas.openxmlformats.org/officeDocument/2006/relationships/hyperlink" TargetMode="External"></Relationship><Relationship Id="rId4295" Target="javascript:;" Type="http://schemas.openxmlformats.org/officeDocument/2006/relationships/hyperlink" TargetMode="External"></Relationship><Relationship Id="rId4296" Target="mailto:ktplastic@yahoo.com" Type="http://schemas.openxmlformats.org/officeDocument/2006/relationships/hyperlink" TargetMode="External"></Relationship><Relationship Id="rId4297" Target="javascript:;" Type="http://schemas.openxmlformats.org/officeDocument/2006/relationships/hyperlink" TargetMode="External"></Relationship><Relationship Id="rId4298" Target="javascript:;" Type="http://schemas.openxmlformats.org/officeDocument/2006/relationships/hyperlink" TargetMode="External"></Relationship><Relationship Id="rId4299" Target="mailto:akg@so-net.com.hk" Type="http://schemas.openxmlformats.org/officeDocument/2006/relationships/hyperlink" TargetMode="External"></Relationship><Relationship Id="rId4300" Target="http://www.borstlap.com" Type="http://schemas.openxmlformats.org/officeDocument/2006/relationships/hyperlink" TargetMode="External"></Relationship><Relationship Id="rId4301" Target="mailto:bhavin78@yahoo.com" Type="http://schemas.openxmlformats.org/officeDocument/2006/relationships/hyperlink" TargetMode="External"></Relationship><Relationship Id="rId4302" Target="http://www.argal.co.il" Type="http://schemas.openxmlformats.org/officeDocument/2006/relationships/hyperlink" TargetMode="External"></Relationship><Relationship Id="rId4303" Target="http://www.overseasmillwork.com" Type="http://schemas.openxmlformats.org/officeDocument/2006/relationships/hyperlink" TargetMode="External"></Relationship><Relationship Id="rId4304" Target="http://www.chomette.co.uk" Type="http://schemas.openxmlformats.org/officeDocument/2006/relationships/hyperlink" TargetMode="External"></Relationship><Relationship Id="rId4305" Target="mailto:m.auricio_erazo@megasantamaria.com" Type="http://schemas.openxmlformats.org/officeDocument/2006/relationships/hyperlink" TargetMode="External"></Relationship><Relationship Id="rId4306" Target="javascript:;" Type="http://schemas.openxmlformats.org/officeDocument/2006/relationships/hyperlink" TargetMode="External"></Relationship><Relationship Id="rId4307" Target="javascript:;" Type="http://schemas.openxmlformats.org/officeDocument/2006/relationships/hyperlink" TargetMode="External"></Relationship><Relationship Id="rId4308" Target="http://www.auximeca.be" Type="http://schemas.openxmlformats.org/officeDocument/2006/relationships/hyperlink" TargetMode="External"></Relationship><Relationship Id="rId4309" Target="http://www.siahuat.com.sg" Type="http://schemas.openxmlformats.org/officeDocument/2006/relationships/hyperlink" TargetMode="External"></Relationship><Relationship Id="rId4310" Target="mailto:info@kahama.co" Type="http://schemas.openxmlformats.org/officeDocument/2006/relationships/hyperlink" TargetMode="External"></Relationship><Relationship Id="rId4311" Target="mailto:freeisland@yahoo.com" Type="http://schemas.openxmlformats.org/officeDocument/2006/relationships/hyperlink" TargetMode="External"></Relationship><Relationship Id="rId4312" Target="http://www.schneider.co.il" Type="http://schemas.openxmlformats.org/officeDocument/2006/relationships/hyperlink" TargetMode="External"></Relationship><Relationship Id="rId4313" Target="mailto:frscom@d1.dion.ne.jp" Type="http://schemas.openxmlformats.org/officeDocument/2006/relationships/hyperlink" TargetMode="External"></Relationship><Relationship Id="rId4314" Target="http://www.bladeshoppe.com" Type="http://schemas.openxmlformats.org/officeDocument/2006/relationships/hyperlink" TargetMode="External"></Relationship><Relationship Id="rId4315" Target="javascript:;" Type="http://schemas.openxmlformats.org/officeDocument/2006/relationships/hyperlink" TargetMode="External"></Relationship><Relationship Id="rId4316" Target="http://www.cathayprosper.com" Type="http://schemas.openxmlformats.org/officeDocument/2006/relationships/hyperlink" TargetMode="External"></Relationship><Relationship Id="rId4317" Target="mailto:raycoaga@hkstar.com" Type="http://schemas.openxmlformats.org/officeDocument/2006/relationships/hyperlink" TargetMode="External"></Relationship><Relationship Id="rId4318" Target="javascript:;" Type="http://schemas.openxmlformats.org/officeDocument/2006/relationships/hyperlink" TargetMode="External"></Relationship><Relationship Id="rId4319" Target="http://www.gautzsch.de" Type="http://schemas.openxmlformats.org/officeDocument/2006/relationships/hyperlink" TargetMode="External"></Relationship><Relationship Id="rId4320" Target="javascript:;" Type="http://schemas.openxmlformats.org/officeDocument/2006/relationships/hyperlink" TargetMode="External"></Relationship><Relationship Id="rId4321" Target="javascript:;" Type="http://schemas.openxmlformats.org/officeDocument/2006/relationships/hyperlink" TargetMode="External"></Relationship><Relationship Id="rId4322" Target="http://www.banyantree.com" Type="http://schemas.openxmlformats.org/officeDocument/2006/relationships/hyperlink" TargetMode="External"></Relationship><Relationship Id="rId4323" Target="http://www.mete.com.tr" Type="http://schemas.openxmlformats.org/officeDocument/2006/relationships/hyperlink" TargetMode="External"></Relationship><Relationship Id="rId4324" Target="javascript:;" Type="http://schemas.openxmlformats.org/officeDocument/2006/relationships/hyperlink" TargetMode="External"></Relationship><Relationship Id="rId4325" Target="http://www.jackautomations.com" Type="http://schemas.openxmlformats.org/officeDocument/2006/relationships/hyperlink" TargetMode="External"></Relationship><Relationship Id="rId4326" Target="javascript:;" Type="http://schemas.openxmlformats.org/officeDocument/2006/relationships/hyperlink" TargetMode="External"></Relationship><Relationship Id="rId4327" Target="http://www.manneh.com.jo" Type="http://schemas.openxmlformats.org/officeDocument/2006/relationships/hyperlink" TargetMode="External"></Relationship><Relationship Id="rId4328" Target="javascript:;" Type="http://schemas.openxmlformats.org/officeDocument/2006/relationships/hyperlink" TargetMode="External"></Relationship><Relationship Id="rId4329" Target="javascript:;" Type="http://schemas.openxmlformats.org/officeDocument/2006/relationships/hyperlink" TargetMode="External"></Relationship><Relationship Id="rId4330" Target="javascript:;" Type="http://schemas.openxmlformats.org/officeDocument/2006/relationships/hyperlink" TargetMode="External"></Relationship><Relationship Id="rId4331" Target="javascript:;" Type="http://schemas.openxmlformats.org/officeDocument/2006/relationships/hyperlink" TargetMode="External"></Relationship><Relationship Id="rId4332" Target="javascript:;" Type="http://schemas.openxmlformats.org/officeDocument/2006/relationships/hyperlink" TargetMode="External"></Relationship><Relationship Id="rId4333" Target="http://www.sara-eu.com" Type="http://schemas.openxmlformats.org/officeDocument/2006/relationships/hyperlink" TargetMode="External"></Relationship><Relationship Id="rId4334" Target="javascript:;" Type="http://schemas.openxmlformats.org/officeDocument/2006/relationships/hyperlink" TargetMode="External"></Relationship><Relationship Id="rId4335" Target="javascript:;" Type="http://schemas.openxmlformats.org/officeDocument/2006/relationships/hyperlink" TargetMode="External"></Relationship><Relationship Id="rId4336" Target="javascript:;" Type="http://schemas.openxmlformats.org/officeDocument/2006/relationships/hyperlink" TargetMode="External"></Relationship><Relationship Id="rId4337" Target="mailto:hs1959@hotmail.com" Type="http://schemas.openxmlformats.org/officeDocument/2006/relationships/hyperlink" TargetMode="External"></Relationship><Relationship Id="rId4338" Target="javascript:;" Type="http://schemas.openxmlformats.org/officeDocument/2006/relationships/hyperlink" TargetMode="External"></Relationship><Relationship Id="rId4339" Target="http://www.chplastic.com" Type="http://schemas.openxmlformats.org/officeDocument/2006/relationships/hyperlink" TargetMode="External"></Relationship><Relationship Id="rId4340" Target="javascript:;" Type="http://schemas.openxmlformats.org/officeDocument/2006/relationships/hyperlink" TargetMode="External"></Relationship><Relationship Id="rId4341" Target="javascript:;" Type="http://schemas.openxmlformats.org/officeDocument/2006/relationships/hyperlink" TargetMode="External"></Relationship><Relationship Id="rId4342" Target="mailto:rinquin65@hotmail.com" Type="http://schemas.openxmlformats.org/officeDocument/2006/relationships/hyperlink" TargetMode="External"></Relationship><Relationship Id="rId4343" Target="javascript:;" Type="http://schemas.openxmlformats.org/officeDocument/2006/relationships/hyperlink" TargetMode="External"></Relationship><Relationship Id="rId4344" Target="mailto:sales@borstlap.com" Type="http://schemas.openxmlformats.org/officeDocument/2006/relationships/hyperlink" TargetMode="External"></Relationship><Relationship Id="rId4345" Target="javascript:;" Type="http://schemas.openxmlformats.org/officeDocument/2006/relationships/hyperlink" TargetMode="External"></Relationship><Relationship Id="rId4346" Target="mailto:cigc@pacific.net.ph" Type="http://schemas.openxmlformats.org/officeDocument/2006/relationships/hyperlink" TargetMode="External"></Relationship><Relationship Id="rId4347" Target="http://www.powerline-hk.com" Type="http://schemas.openxmlformats.org/officeDocument/2006/relationships/hyperlink" TargetMode="External"></Relationship><Relationship Id="rId4348" Target="http://www.howfitness.com" Type="http://schemas.openxmlformats.org/officeDocument/2006/relationships/hyperlink" TargetMode="External"></Relationship><Relationship Id="rId4349" Target="mailto:joe.mineo@proprietarytrade.com" Type="http://schemas.openxmlformats.org/officeDocument/2006/relationships/hyperlink" TargetMode="External"></Relationship><Relationship Id="rId4350" Target="mailto:aminmy@dataxpress.com.eg" Type="http://schemas.openxmlformats.org/officeDocument/2006/relationships/hyperlink" TargetMode="External"></Relationship><Relationship Id="rId4351" Target="javascript:;" Type="http://schemas.openxmlformats.org/officeDocument/2006/relationships/hyperlink" TargetMode="External"></Relationship><Relationship Id="rId4352" Target="mailto:peter@glasswareandchina.com.au" Type="http://schemas.openxmlformats.org/officeDocument/2006/relationships/hyperlink" TargetMode="External"></Relationship><Relationship Id="rId4353" Target="javascript:;" Type="http://schemas.openxmlformats.org/officeDocument/2006/relationships/hyperlink" TargetMode="External"></Relationship><Relationship Id="rId4354" Target="http://www.justinhouse.co.uk" Type="http://schemas.openxmlformats.org/officeDocument/2006/relationships/hyperlink" TargetMode="External"></Relationship><Relationship Id="rId4355" Target="mailto:inforeq@berceliusa.com" Type="http://schemas.openxmlformats.org/officeDocument/2006/relationships/hyperlink" TargetMode="External"></Relationship><Relationship Id="rId4356" Target="mailto:sales@parrs.co.uk" Type="http://schemas.openxmlformats.org/officeDocument/2006/relationships/hyperlink" TargetMode="External"></Relationship><Relationship Id="rId4357" Target="javascript:;" Type="http://schemas.openxmlformats.org/officeDocument/2006/relationships/hyperlink" TargetMode="External"></Relationship><Relationship Id="rId4358" Target="javascript:;" Type="http://schemas.openxmlformats.org/officeDocument/2006/relationships/hyperlink" TargetMode="External"></Relationship><Relationship Id="rId4359" Target="javascript:;" Type="http://schemas.openxmlformats.org/officeDocument/2006/relationships/hyperlink" TargetMode="External"></Relationship><Relationship Id="rId4360" Target="javascript:;" Type="http://schemas.openxmlformats.org/officeDocument/2006/relationships/hyperlink" TargetMode="External"></Relationship><Relationship Id="rId4361" Target="javascript:;" Type="http://schemas.openxmlformats.org/officeDocument/2006/relationships/hyperlink" TargetMode="External"></Relationship><Relationship Id="rId4362" Target="http://www.gulistandekal.com.tr" Type="http://schemas.openxmlformats.org/officeDocument/2006/relationships/hyperlink" TargetMode="External"></Relationship><Relationship Id="rId4363" Target="mailto:overseasnet@jrsa.or.jp" Type="http://schemas.openxmlformats.org/officeDocument/2006/relationships/hyperlink" TargetMode="External"></Relationship><Relationship Id="rId4364" Target="mailto:ambienceint@yahoo.com" Type="http://schemas.openxmlformats.org/officeDocument/2006/relationships/hyperlink" TargetMode="External"></Relationship><Relationship Id="rId4365" Target="http://www.feliz-fashion.com" Type="http://schemas.openxmlformats.org/officeDocument/2006/relationships/hyperlink" TargetMode="External"></Relationship><Relationship Id="rId4366" Target="mailto:legrand@netvigator.com" Type="http://schemas.openxmlformats.org/officeDocument/2006/relationships/hyperlink" TargetMode="External"></Relationship><Relationship Id="rId4367" Target="javascript:;" Type="http://schemas.openxmlformats.org/officeDocument/2006/relationships/hyperlink" TargetMode="External"></Relationship><Relationship Id="rId4368" Target="javascript:;" Type="http://schemas.openxmlformats.org/officeDocument/2006/relationships/hyperlink" TargetMode="External"></Relationship><Relationship Id="rId4369" Target="mailto:information@picatrade.com" Type="http://schemas.openxmlformats.org/officeDocument/2006/relationships/hyperlink" TargetMode="External"></Relationship><Relationship Id="rId4370" Target="mailto:post@lindrupmartinsen.no" Type="http://schemas.openxmlformats.org/officeDocument/2006/relationships/hyperlink" TargetMode="External"></Relationship><Relationship Id="rId4371" Target="mailto:taste@infonegocio.com" Type="http://schemas.openxmlformats.org/officeDocument/2006/relationships/hyperlink" TargetMode="External"></Relationship><Relationship Id="rId4372" Target="javascript:;" Type="http://schemas.openxmlformats.org/officeDocument/2006/relationships/hyperlink" TargetMode="External"></Relationship><Relationship Id="rId4373" Target="http://www.homeloancenter.com" Type="http://schemas.openxmlformats.org/officeDocument/2006/relationships/hyperlink" TargetMode="External"></Relationship><Relationship Id="rId4374" Target="mailto:harvest@macau.ctm.net" Type="http://schemas.openxmlformats.org/officeDocument/2006/relationships/hyperlink" TargetMode="External"></Relationship><Relationship Id="rId4375" Target="javascript:;" Type="http://schemas.openxmlformats.org/officeDocument/2006/relationships/hyperlink" TargetMode="External"></Relationship><Relationship Id="rId4376" Target="javascript:;" Type="http://schemas.openxmlformats.org/officeDocument/2006/relationships/hyperlink" TargetMode="External"></Relationship><Relationship Id="rId4377" Target="http://www.bakerfurniture.com" Type="http://schemas.openxmlformats.org/officeDocument/2006/relationships/hyperlink" TargetMode="External"></Relationship><Relationship Id="rId4378" Target="javascript:;" Type="http://schemas.openxmlformats.org/officeDocument/2006/relationships/hyperlink" TargetMode="External"></Relationship><Relationship Id="rId4379" Target="javascript:;" Type="http://schemas.openxmlformats.org/officeDocument/2006/relationships/hyperlink" TargetMode="External"></Relationship><Relationship Id="rId4380" Target="mailto:suzielee2002@yahoo.com" Type="http://schemas.openxmlformats.org/officeDocument/2006/relationships/hyperlink" TargetMode="External"></Relationship><Relationship Id="rId4381" Target="javascript:;" Type="http://schemas.openxmlformats.org/officeDocument/2006/relationships/hyperlink" TargetMode="External"></Relationship><Relationship Id="rId4382" Target="mailto:info@krefting.de" Type="http://schemas.openxmlformats.org/officeDocument/2006/relationships/hyperlink" TargetMode="External"></Relationship><Relationship Id="rId4383" Target="mailto:afaz@bdonline.com" Type="http://schemas.openxmlformats.org/officeDocument/2006/relationships/hyperlink" TargetMode="External"></Relationship><Relationship Id="rId4384" Target="javascript:;" Type="http://schemas.openxmlformats.org/officeDocument/2006/relationships/hyperlink" TargetMode="External"></Relationship><Relationship Id="rId4385" Target="http://www.dacaposilver.se" Type="http://schemas.openxmlformats.org/officeDocument/2006/relationships/hyperlink" TargetMode="External"></Relationship><Relationship Id="rId4386" Target="javascript:;" Type="http://schemas.openxmlformats.org/officeDocument/2006/relationships/hyperlink" TargetMode="External"></Relationship><Relationship Id="rId4387" Target="http://www.lydiashouse.org" Type="http://schemas.openxmlformats.org/officeDocument/2006/relationships/hyperlink" TargetMode="External"></Relationship><Relationship Id="rId4388" Target="javascript:;" Type="http://schemas.openxmlformats.org/officeDocument/2006/relationships/hyperlink" TargetMode="External"></Relationship><Relationship Id="rId4389" Target="mailto:info@outdoorwarehouse.com" Type="http://schemas.openxmlformats.org/officeDocument/2006/relationships/hyperlink" TargetMode="External"></Relationship><Relationship Id="rId4390" Target="javascript:;" Type="http://schemas.openxmlformats.org/officeDocument/2006/relationships/hyperlink" TargetMode="External"></Relationship><Relationship Id="rId4391" Target="mailto:tis.beaulieu@wanadoo.fr" Type="http://schemas.openxmlformats.org/officeDocument/2006/relationships/hyperlink" TargetMode="External"></Relationship><Relationship Id="rId4392" Target="http://www.eternal-blaze.com" Type="http://schemas.openxmlformats.org/officeDocument/2006/relationships/hyperlink" TargetMode="External"></Relationship><Relationship Id="rId4393" Target="mailto:ias@riswmond-air-service.nl" Type="http://schemas.openxmlformats.org/officeDocument/2006/relationships/hyperlink" TargetMode="External"></Relationship><Relationship Id="rId4394" Target="mailto:majidstore@zanlink.com" Type="http://schemas.openxmlformats.org/officeDocument/2006/relationships/hyperlink" TargetMode="External"></Relationship><Relationship Id="rId4395" Target="mailto:ideas@w3c.com" Type="http://schemas.openxmlformats.org/officeDocument/2006/relationships/hyperlink" TargetMode="External"></Relationship><Relationship Id="rId4396" Target="javascript:;" Type="http://schemas.openxmlformats.org/officeDocument/2006/relationships/hyperlink" TargetMode="External"></Relationship><Relationship Id="rId4397" Target="mailto:mktg@fonghua.com.hk" Type="http://schemas.openxmlformats.org/officeDocument/2006/relationships/hyperlink" TargetMode="External"></Relationship><Relationship Id="rId4398" Target="javascript:;" Type="http://schemas.openxmlformats.org/officeDocument/2006/relationships/hyperlink" TargetMode="External"></Relationship><Relationship Id="rId4399" Target="javascript:;" Type="http://schemas.openxmlformats.org/officeDocument/2006/relationships/hyperlink" TargetMode="External"></Relationship><Relationship Id="rId4400" Target="mailto:ambaware@sbcglobal.net" Type="http://schemas.openxmlformats.org/officeDocument/2006/relationships/hyperlink" TargetMode="External"></Relationship><Relationship Id="rId4401" Target="http://www.georgestock.co.nz" Type="http://schemas.openxmlformats.org/officeDocument/2006/relationships/hyperlink" TargetMode="External"></Relationship><Relationship Id="rId4402" Target="mailto:cmtintlltd@yahoo.com" Type="http://schemas.openxmlformats.org/officeDocument/2006/relationships/hyperlink" TargetMode="External"></Relationship><Relationship Id="rId4403" Target="javascript:;" Type="http://schemas.openxmlformats.org/officeDocument/2006/relationships/hyperlink" TargetMode="External"></Relationship><Relationship Id="rId4404" Target="javascript:;" Type="http://schemas.openxmlformats.org/officeDocument/2006/relationships/hyperlink" TargetMode="External"></Relationship><Relationship Id="rId4405" Target="javascript:;" Type="http://schemas.openxmlformats.org/officeDocument/2006/relationships/hyperlink" TargetMode="External"></Relationship><Relationship Id="rId4406" Target="http://www.metos.com" Type="http://schemas.openxmlformats.org/officeDocument/2006/relationships/hyperlink" TargetMode="External"></Relationship><Relationship Id="rId4407" Target="javascript:;" Type="http://schemas.openxmlformats.org/officeDocument/2006/relationships/hyperlink" TargetMode="External"></Relationship><Relationship Id="rId4408" Target="http://www.rpc-tedeco-gizeh.com" Type="http://schemas.openxmlformats.org/officeDocument/2006/relationships/hyperlink" TargetMode="External"></Relationship><Relationship Id="rId4409" Target="mailto:ibrahim@yumurcakoyuncak.com.tr" Type="http://schemas.openxmlformats.org/officeDocument/2006/relationships/hyperlink" TargetMode="External"></Relationship><Relationship Id="rId4410" Target="mailto:nina@sla.net.au" Type="http://schemas.openxmlformats.org/officeDocument/2006/relationships/hyperlink" TargetMode="External"></Relationship><Relationship Id="rId4411" Target="mailto:spillwellengent@hotmail.com" Type="http://schemas.openxmlformats.org/officeDocument/2006/relationships/hyperlink" TargetMode="External"></Relationship><Relationship Id="rId4412" Target="javascript:;" Type="http://schemas.openxmlformats.org/officeDocument/2006/relationships/hyperlink" TargetMode="External"></Relationship><Relationship Id="rId4413" Target="mailto:buncalvin@hanmail.net" Type="http://schemas.openxmlformats.org/officeDocument/2006/relationships/hyperlink" TargetMode="External"></Relationship><Relationship Id="rId4414" Target="http://www.fps.com.hk" Type="http://schemas.openxmlformats.org/officeDocument/2006/relationships/hyperlink" TargetMode="External"></Relationship><Relationship Id="rId4415" Target="http://www.oreka.com" Type="http://schemas.openxmlformats.org/officeDocument/2006/relationships/hyperlink" TargetMode="External"></Relationship><Relationship Id="rId4416" Target="mailto:halina@pol-china.com" Type="http://schemas.openxmlformats.org/officeDocument/2006/relationships/hyperlink" TargetMode="External"></Relationship><Relationship Id="rId4417" Target="javascript:;" Type="http://schemas.openxmlformats.org/officeDocument/2006/relationships/hyperlink" TargetMode="External"></Relationship><Relationship Id="rId4418" Target="http://www.chevpac.co.nz" Type="http://schemas.openxmlformats.org/officeDocument/2006/relationships/hyperlink" TargetMode="External"></Relationship><Relationship Id="rId4419" Target="javascript:;" Type="http://schemas.openxmlformats.org/officeDocument/2006/relationships/hyperlink" TargetMode="External"></Relationship><Relationship Id="rId4420" Target="javascript:;" Type="http://schemas.openxmlformats.org/officeDocument/2006/relationships/hyperlink" TargetMode="External"></Relationship><Relationship Id="rId4421" Target="http://www.remcousa.com" Type="http://schemas.openxmlformats.org/officeDocument/2006/relationships/hyperlink" TargetMode="External"></Relationship><Relationship Id="rId4422" Target="http://www.plieger.nl" Type="http://schemas.openxmlformats.org/officeDocument/2006/relationships/hyperlink" TargetMode="External"></Relationship><Relationship Id="rId4423" Target="mailto:vdeng@163.com" Type="http://schemas.openxmlformats.org/officeDocument/2006/relationships/hyperlink" TargetMode="External"></Relationship><Relationship Id="rId4424" Target="mailto:hbennit@gwentmortgage.co.uk" Type="http://schemas.openxmlformats.org/officeDocument/2006/relationships/hyperlink" TargetMode="External"></Relationship><Relationship Id="rId4425" Target="javascript:;" Type="http://schemas.openxmlformats.org/officeDocument/2006/relationships/hyperlink" TargetMode="External"></Relationship><Relationship Id="rId4426" Target="http://www.superbien.com.hk" Type="http://schemas.openxmlformats.org/officeDocument/2006/relationships/hyperlink" TargetMode="External"></Relationship><Relationship Id="rId4427" Target="javascript:;" Type="http://schemas.openxmlformats.org/officeDocument/2006/relationships/hyperlink" TargetMode="External"></Relationship><Relationship Id="rId4428" Target="mailto:info@tiger.nl" Type="http://schemas.openxmlformats.org/officeDocument/2006/relationships/hyperlink" TargetMode="External"></Relationship><Relationship Id="rId4429" Target="mailto:moni.white@btinternet.com" Type="http://schemas.openxmlformats.org/officeDocument/2006/relationships/hyperlink" TargetMode="External"></Relationship><Relationship Id="rId4430" Target="mailto:info@guntersmeuser.nl" Type="http://schemas.openxmlformats.org/officeDocument/2006/relationships/hyperlink" TargetMode="External"></Relationship><Relationship Id="rId4431" Target="javascript:;" Type="http://schemas.openxmlformats.org/officeDocument/2006/relationships/hyperlink" TargetMode="External"></Relationship><Relationship Id="rId4432" Target="http://www.global-advantage-llc.com" Type="http://schemas.openxmlformats.org/officeDocument/2006/relationships/hyperlink" TargetMode="External"></Relationship><Relationship Id="rId4433" Target="http://www.filzer.com" Type="http://schemas.openxmlformats.org/officeDocument/2006/relationships/hyperlink" TargetMode="External"></Relationship><Relationship Id="rId4434" Target="mailto:alielnily@yahoo.com" Type="http://schemas.openxmlformats.org/officeDocument/2006/relationships/hyperlink" TargetMode="External"></Relationship><Relationship Id="rId4435" Target="http://www.limage_toumic_madronet.com" Type="http://schemas.openxmlformats.org/officeDocument/2006/relationships/hyperlink" TargetMode="External"></Relationship><Relationship Id="rId4436" Target="javascript:;" Type="http://schemas.openxmlformats.org/officeDocument/2006/relationships/hyperlink" TargetMode="External"></Relationship><Relationship Id="rId4437" Target="mailto:713546@ican.net" Type="http://schemas.openxmlformats.org/officeDocument/2006/relationships/hyperlink" TargetMode="External"></Relationship><Relationship Id="rId4438" Target="mailto:ajacob@skypro.be" Type="http://schemas.openxmlformats.org/officeDocument/2006/relationships/hyperlink" TargetMode="External"></Relationship><Relationship Id="rId4439" Target="mailto:hgqing@hotmail.com" Type="http://schemas.openxmlformats.org/officeDocument/2006/relationships/hyperlink" TargetMode="External"></Relationship><Relationship Id="rId4440" Target="mailto:jcdybes@cox.net" Type="http://schemas.openxmlformats.org/officeDocument/2006/relationships/hyperlink" TargetMode="External"></Relationship><Relationship Id="rId4441" Target="javascript:;" Type="http://schemas.openxmlformats.org/officeDocument/2006/relationships/hyperlink" TargetMode="External"></Relationship><Relationship Id="rId4442" Target="http://www.roto.be" Type="http://schemas.openxmlformats.org/officeDocument/2006/relationships/hyperlink" TargetMode="External"></Relationship><Relationship Id="rId4443" Target="mailto:oneww@mail.matav.hu" Type="http://schemas.openxmlformats.org/officeDocument/2006/relationships/hyperlink" TargetMode="External"></Relationship><Relationship Id="rId4444" Target="mailto:nanz@one-99shop.com" Type="http://schemas.openxmlformats.org/officeDocument/2006/relationships/hyperlink" TargetMode="External"></Relationship><Relationship Id="rId4445" Target="mailto:gatofoly@wanadoo.fr" Type="http://schemas.openxmlformats.org/officeDocument/2006/relationships/hyperlink" TargetMode="External"></Relationship><Relationship Id="rId4446" Target="mailto:sp.co.ltd@hongkong.com" Type="http://schemas.openxmlformats.org/officeDocument/2006/relationships/hyperlink" TargetMode="External"></Relationship><Relationship Id="rId4447" Target="javascript:;" Type="http://schemas.openxmlformats.org/officeDocument/2006/relationships/hyperlink" TargetMode="External"></Relationship><Relationship Id="rId4448" Target="javascript:;" Type="http://schemas.openxmlformats.org/officeDocument/2006/relationships/hyperlink" TargetMode="External"></Relationship><Relationship Id="rId4449" Target="javascript:;" Type="http://schemas.openxmlformats.org/officeDocument/2006/relationships/hyperlink" TargetMode="External"></Relationship><Relationship Id="rId4450" Target="javascript:;" Type="http://schemas.openxmlformats.org/officeDocument/2006/relationships/hyperlink" TargetMode="External"></Relationship><Relationship Id="rId4451" Target="http://www.karolwestern.com" Type="http://schemas.openxmlformats.org/officeDocument/2006/relationships/hyperlink" TargetMode="External"></Relationship><Relationship Id="rId4452" Target="mailto:sales@rushbrookes.co.uk" Type="http://schemas.openxmlformats.org/officeDocument/2006/relationships/hyperlink" TargetMode="External"></Relationship><Relationship Id="rId4453" Target="javascript:;" Type="http://schemas.openxmlformats.org/officeDocument/2006/relationships/hyperlink" TargetMode="External"></Relationship><Relationship Id="rId4454" Target="javascript:;" Type="http://schemas.openxmlformats.org/officeDocument/2006/relationships/hyperlink" TargetMode="External"></Relationship><Relationship Id="rId4455" Target="mailto:info@harrogate-house.com" Type="http://schemas.openxmlformats.org/officeDocument/2006/relationships/hyperlink" TargetMode="External"></Relationship><Relationship Id="rId4456" Target="http://www.id-sight.com" Type="http://schemas.openxmlformats.org/officeDocument/2006/relationships/hyperlink" TargetMode="External"></Relationship><Relationship Id="rId4457" Target="http://www.ocl.com.hk" Type="http://schemas.openxmlformats.org/officeDocument/2006/relationships/hyperlink" TargetMode="External"></Relationship><Relationship Id="rId4458" Target="mailto:thriftie@aol.com" Type="http://schemas.openxmlformats.org/officeDocument/2006/relationships/hyperlink" TargetMode="External"></Relationship><Relationship Id="rId4459" Target="javascript:;" Type="http://schemas.openxmlformats.org/officeDocument/2006/relationships/hyperlink" TargetMode="External"></Relationship><Relationship Id="rId4460" Target="http://www.mobelringen.no" Type="http://schemas.openxmlformats.org/officeDocument/2006/relationships/hyperlink" TargetMode="External"></Relationship><Relationship Id="rId4461" Target="http://www.siahuat.com.sg" Type="http://schemas.openxmlformats.org/officeDocument/2006/relationships/hyperlink" TargetMode="External"></Relationship><Relationship Id="rId4462" Target="mailto:fydsa@netvigator.com" Type="http://schemas.openxmlformats.org/officeDocument/2006/relationships/hyperlink" TargetMode="External"></Relationship><Relationship Id="rId4463" Target="mailto:roger@alfaco.com" Type="http://schemas.openxmlformats.org/officeDocument/2006/relationships/hyperlink" TargetMode="External"></Relationship><Relationship Id="rId4464" Target="http://www.buningh.nl" Type="http://schemas.openxmlformats.org/officeDocument/2006/relationships/hyperlink" TargetMode="External"></Relationship><Relationship Id="rId4465" Target="http://www.corinthianframes.com" Type="http://schemas.openxmlformats.org/officeDocument/2006/relationships/hyperlink" TargetMode="External"></Relationship><Relationship Id="rId4466" Target="mailto:sirkwart@hotmail.com" Type="http://schemas.openxmlformats.org/officeDocument/2006/relationships/hyperlink" TargetMode="External"></Relationship><Relationship Id="rId4467" Target="http://www.ms45.hi.net.net" Type="http://schemas.openxmlformats.org/officeDocument/2006/relationships/hyperlink" TargetMode="External"></Relationship><Relationship Id="rId4468" Target="http://www.batelnet.bs" Type="http://schemas.openxmlformats.org/officeDocument/2006/relationships/hyperlink" TargetMode="External"></Relationship><Relationship Id="rId4469" Target="mailto:juba@vsnl.com" Type="http://schemas.openxmlformats.org/officeDocument/2006/relationships/hyperlink" TargetMode="External"></Relationship><Relationship Id="rId4470" Target="javascript:;" Type="http://schemas.openxmlformats.org/officeDocument/2006/relationships/hyperlink" TargetMode="External"></Relationship><Relationship Id="rId4471" Target="mailto:info@alescon.nl" Type="http://schemas.openxmlformats.org/officeDocument/2006/relationships/hyperlink" TargetMode="External"></Relationship><Relationship Id="rId4472" Target="javascript:;" Type="http://schemas.openxmlformats.org/officeDocument/2006/relationships/hyperlink" TargetMode="External"></Relationship><Relationship Id="rId4473" Target="javascript:;" Type="http://schemas.openxmlformats.org/officeDocument/2006/relationships/hyperlink" TargetMode="External"></Relationship><Relationship Id="rId4474" Target="mailto:agutierrez@pasani.net" Type="http://schemas.openxmlformats.org/officeDocument/2006/relationships/hyperlink" TargetMode="External"></Relationship><Relationship Id="rId4475" Target="javascript:;" Type="http://schemas.openxmlformats.org/officeDocument/2006/relationships/hyperlink" TargetMode="External"></Relationship><Relationship Id="rId4476" Target="mailto:akesukit@thailand.com" Type="http://schemas.openxmlformats.org/officeDocument/2006/relationships/hyperlink" TargetMode="External"></Relationship><Relationship Id="rId4477" Target="javascript:;" Type="http://schemas.openxmlformats.org/officeDocument/2006/relationships/hyperlink" TargetMode="External"></Relationship><Relationship Id="rId4478" Target="mailto:info@sievers-ravenborg.de" Type="http://schemas.openxmlformats.org/officeDocument/2006/relationships/hyperlink" TargetMode="External"></Relationship><Relationship Id="rId4479" Target="javascript:;" Type="http://schemas.openxmlformats.org/officeDocument/2006/relationships/hyperlink" TargetMode="External"></Relationship><Relationship Id="rId4480" Target="javascript:;" Type="http://schemas.openxmlformats.org/officeDocument/2006/relationships/hyperlink" TargetMode="External"></Relationship><Relationship Id="rId4481" Target="mailto:paakoss@aol.com" Type="http://schemas.openxmlformats.org/officeDocument/2006/relationships/hyperlink" TargetMode="External"></Relationship><Relationship Id="rId4482" Target="mailto:kskapyak@aol.com" Type="http://schemas.openxmlformats.org/officeDocument/2006/relationships/hyperlink" TargetMode="External"></Relationship><Relationship Id="rId4483" Target="mailto:frscom@d1.dion.ne.jp" Type="http://schemas.openxmlformats.org/officeDocument/2006/relationships/hyperlink" TargetMode="External"></Relationship><Relationship Id="rId4484" Target="http://www.findhotelswebsite.com" Type="http://schemas.openxmlformats.org/officeDocument/2006/relationships/hyperlink" TargetMode="External"></Relationship><Relationship Id="rId4485" Target="mailto:mervfong@ix.netcom.com" Type="http://schemas.openxmlformats.org/officeDocument/2006/relationships/hyperlink" TargetMode="External"></Relationship><Relationship Id="rId4486" Target="javascript:;" Type="http://schemas.openxmlformats.org/officeDocument/2006/relationships/hyperlink" TargetMode="External"></Relationship><Relationship Id="rId4487" Target="mailto:richard@dextelle.com" Type="http://schemas.openxmlformats.org/officeDocument/2006/relationships/hyperlink" TargetMode="External"></Relationship><Relationship Id="rId4488" Target="http://www.citygalerien.de" Type="http://schemas.openxmlformats.org/officeDocument/2006/relationships/hyperlink" TargetMode="External"></Relationship><Relationship Id="rId4489" Target="mailto:t.hosokawa@k-onishimd.co.jp" Type="http://schemas.openxmlformats.org/officeDocument/2006/relationships/hyperlink" TargetMode="External"></Relationship><Relationship Id="rId4490" Target="mailto:venta@caimana.com" Type="http://schemas.openxmlformats.org/officeDocument/2006/relationships/hyperlink" TargetMode="External"></Relationship><Relationship Id="rId4491" Target="javascript:;" Type="http://schemas.openxmlformats.org/officeDocument/2006/relationships/hyperlink" TargetMode="External"></Relationship><Relationship Id="rId4492" Target="http://www.rocklandbakery.com" Type="http://schemas.openxmlformats.org/officeDocument/2006/relationships/hyperlink" TargetMode="External"></Relationship><Relationship Id="rId4493" Target="mailto:fralclam@vtc.edu.hk" Type="http://schemas.openxmlformats.org/officeDocument/2006/relationships/hyperlink" TargetMode="External"></Relationship><Relationship Id="rId4494" Target="javascript:;" Type="http://schemas.openxmlformats.org/officeDocument/2006/relationships/hyperlink" TargetMode="External"></Relationship><Relationship Id="rId4495" Target="javascript:;" Type="http://schemas.openxmlformats.org/officeDocument/2006/relationships/hyperlink" TargetMode="External"></Relationship><Relationship Id="rId4496" Target="javascript:;" Type="http://schemas.openxmlformats.org/officeDocument/2006/relationships/hyperlink" TargetMode="External"></Relationship><Relationship Id="rId4497" Target="mailto:gl@playmobil.de" Type="http://schemas.openxmlformats.org/officeDocument/2006/relationships/hyperlink" TargetMode="External"></Relationship><Relationship Id="rId4498" Target="javascript:;" Type="http://schemas.openxmlformats.org/officeDocument/2006/relationships/hyperlink" TargetMode="External"></Relationship><Relationship Id="rId4499" Target="mailto:peter.poon@nadel.com" Type="http://schemas.openxmlformats.org/officeDocument/2006/relationships/hyperlink" TargetMode="External"></Relationship><Relationship Id="rId4500" Target="http://www.brettsupplies.ie" Type="http://schemas.openxmlformats.org/officeDocument/2006/relationships/hyperlink" TargetMode="External"></Relationship><Relationship Id="rId4501" Target="javascript:;" Type="http://schemas.openxmlformats.org/officeDocument/2006/relationships/hyperlink" TargetMode="External"></Relationship><Relationship Id="rId4502" Target="mailto:zhang1016ying@yahoo.com.cn" Type="http://schemas.openxmlformats.org/officeDocument/2006/relationships/hyperlink" TargetMode="External"></Relationship><Relationship Id="rId4503" Target="mailto:melissa.mahnken@bedbath.com" Type="http://schemas.openxmlformats.org/officeDocument/2006/relationships/hyperlink" TargetMode="External"></Relationship><Relationship Id="rId4504" Target="javascript:;" Type="http://schemas.openxmlformats.org/officeDocument/2006/relationships/hyperlink" TargetMode="External"></Relationship><Relationship Id="rId4505" Target="javascript:;" Type="http://schemas.openxmlformats.org/officeDocument/2006/relationships/hyperlink" TargetMode="External"></Relationship><Relationship Id="rId4506" Target="mailto:klickltd@netvigator.com" Type="http://schemas.openxmlformats.org/officeDocument/2006/relationships/hyperlink" TargetMode="External"></Relationship><Relationship Id="rId4507" Target="http://www.giftpak.com.hk" Type="http://schemas.openxmlformats.org/officeDocument/2006/relationships/hyperlink" TargetMode="External"></Relationship><Relationship Id="rId4508" Target="javascript:;" Type="http://schemas.openxmlformats.org/officeDocument/2006/relationships/hyperlink" TargetMode="External"></Relationship><Relationship Id="rId4509" Target="javascript:;" Type="http://schemas.openxmlformats.org/officeDocument/2006/relationships/hyperlink" TargetMode="External"></Relationship><Relationship Id="rId4510" Target="http://www.maico.com" Type="http://schemas.openxmlformats.org/officeDocument/2006/relationships/hyperlink" TargetMode="External"></Relationship><Relationship Id="rId4511" Target="http://www.ibero.fi" Type="http://schemas.openxmlformats.org/officeDocument/2006/relationships/hyperlink" TargetMode="External"></Relationship><Relationship Id="rId4512" Target="http://www.mek.co.kr" Type="http://schemas.openxmlformats.org/officeDocument/2006/relationships/hyperlink" TargetMode="External"></Relationship><Relationship Id="rId4513" Target="http://www.sundaypaint.co.jp" Type="http://schemas.openxmlformats.org/officeDocument/2006/relationships/hyperlink" TargetMode="External"></Relationship><Relationship Id="rId4514" Target="mailto:daesong_py@hotmail.com" Type="http://schemas.openxmlformats.org/officeDocument/2006/relationships/hyperlink" TargetMode="External"></Relationship><Relationship Id="rId4515" Target="http://www.arnos.com.au" Type="http://schemas.openxmlformats.org/officeDocument/2006/relationships/hyperlink" TargetMode="External"></Relationship><Relationship Id="rId4516" Target="mailto:gmccrear@truserv.com" Type="http://schemas.openxmlformats.org/officeDocument/2006/relationships/hyperlink" TargetMode="External"></Relationship><Relationship Id="rId4517" Target="javascript:;" Type="http://schemas.openxmlformats.org/officeDocument/2006/relationships/hyperlink" TargetMode="External"></Relationship><Relationship Id="rId4518" Target="javascript:;" Type="http://schemas.openxmlformats.org/officeDocument/2006/relationships/hyperlink" TargetMode="External"></Relationship><Relationship Id="rId4519" Target="http://www.stny.rr.com" Type="http://schemas.openxmlformats.org/officeDocument/2006/relationships/hyperlink" TargetMode="External"></Relationship><Relationship Id="rId4520" Target="mailto:jiram_cn@vip.163.com" Type="http://schemas.openxmlformats.org/officeDocument/2006/relationships/hyperlink" TargetMode="External"></Relationship><Relationship Id="rId4521" Target="javascript:;" Type="http://schemas.openxmlformats.org/officeDocument/2006/relationships/hyperlink" TargetMode="External"></Relationship><Relationship Id="rId4522" Target="javascript:;" Type="http://schemas.openxmlformats.org/officeDocument/2006/relationships/hyperlink" TargetMode="External"></Relationship><Relationship Id="rId4523" Target="http://www.premiereproducts.co.uk" Type="http://schemas.openxmlformats.org/officeDocument/2006/relationships/hyperlink" TargetMode="External"></Relationship><Relationship Id="rId4524" Target="mailto:peer@info.com.ph" Type="http://schemas.openxmlformats.org/officeDocument/2006/relationships/hyperlink" TargetMode="External"></Relationship><Relationship Id="rId4525" Target="mailto:post@gernglas.com" Type="http://schemas.openxmlformats.org/officeDocument/2006/relationships/hyperlink" TargetMode="External"></Relationship><Relationship Id="rId4526" Target="http://www.marlowint.com" Type="http://schemas.openxmlformats.org/officeDocument/2006/relationships/hyperlink" TargetMode="External"></Relationship><Relationship Id="rId4527" Target="javascript:;" Type="http://schemas.openxmlformats.org/officeDocument/2006/relationships/hyperlink" TargetMode="External"></Relationship><Relationship Id="rId4528" Target="mailto:info@altikon.dk" Type="http://schemas.openxmlformats.org/officeDocument/2006/relationships/hyperlink" TargetMode="External"></Relationship><Relationship Id="rId4529" Target="javascript:;" Type="http://schemas.openxmlformats.org/officeDocument/2006/relationships/hyperlink" TargetMode="External"></Relationship><Relationship Id="rId4530" Target="javascript:;" Type="http://schemas.openxmlformats.org/officeDocument/2006/relationships/hyperlink" TargetMode="External"></Relationship><Relationship Id="rId4531" Target="javascript:;" Type="http://schemas.openxmlformats.org/officeDocument/2006/relationships/hyperlink" TargetMode="External"></Relationship><Relationship Id="rId4532" Target="javascript:;" Type="http://schemas.openxmlformats.org/officeDocument/2006/relationships/hyperlink" TargetMode="External"></Relationship><Relationship Id="rId4533" Target="mailto:sundef@yahoo.com" Type="http://schemas.openxmlformats.org/officeDocument/2006/relationships/hyperlink" TargetMode="External"></Relationship><Relationship Id="rId4534" Target="http://www.lacri.net" Type="http://schemas.openxmlformats.org/officeDocument/2006/relationships/hyperlink" TargetMode="External"></Relationship><Relationship Id="rId4535" Target="javascript:;" Type="http://schemas.openxmlformats.org/officeDocument/2006/relationships/hyperlink" TargetMode="External"></Relationship><Relationship Id="rId4536" Target="mailto:cheravattana@hotmail.com" Type="http://schemas.openxmlformats.org/officeDocument/2006/relationships/hyperlink" TargetMode="External"></Relationship><Relationship Id="rId4537" Target="http://www.jdasinc.com" Type="http://schemas.openxmlformats.org/officeDocument/2006/relationships/hyperlink" TargetMode="External"></Relationship><Relationship Id="rId4538" Target="http://www.ms58.hinet.net" Type="http://schemas.openxmlformats.org/officeDocument/2006/relationships/hyperlink" TargetMode="External"></Relationship><Relationship Id="rId4539" Target="mailto:info@gellbergab.se" Type="http://schemas.openxmlformats.org/officeDocument/2006/relationships/hyperlink" TargetMode="External"></Relationship><Relationship Id="rId4540" Target="http://www.aardewerkfabriek.nl" Type="http://schemas.openxmlformats.org/officeDocument/2006/relationships/hyperlink" TargetMode="External"></Relationship><Relationship Id="rId4541" Target="mailto:aldis@tactdc.com.hk" Type="http://schemas.openxmlformats.org/officeDocument/2006/relationships/hyperlink" TargetMode="External"></Relationship><Relationship Id="rId4542" Target="javascript:;" Type="http://schemas.openxmlformats.org/officeDocument/2006/relationships/hyperlink" TargetMode="External"></Relationship><Relationship Id="rId4543" Target="http://www.anchorhocking.com" Type="http://schemas.openxmlformats.org/officeDocument/2006/relationships/hyperlink" TargetMode="External"></Relationship><Relationship Id="rId4544" Target="mailto:vhmatz@kirk-matz.com" Type="http://schemas.openxmlformats.org/officeDocument/2006/relationships/hyperlink" TargetMode="External"></Relationship><Relationship Id="rId4545" Target="javascript:;" Type="http://schemas.openxmlformats.org/officeDocument/2006/relationships/hyperlink" TargetMode="External"></Relationship><Relationship Id="rId4546" Target="mailto:nivelmim@nivel.e.telefonica.net" Type="http://schemas.openxmlformats.org/officeDocument/2006/relationships/hyperlink" TargetMode="External"></Relationship><Relationship Id="rId4547" Target="mailto:expromt@utel.net.ua" Type="http://schemas.openxmlformats.org/officeDocument/2006/relationships/hyperlink" TargetMode="External"></Relationship><Relationship Id="rId4548" Target="javascript:;" Type="http://schemas.openxmlformats.org/officeDocument/2006/relationships/hyperlink" TargetMode="External"></Relationship><Relationship Id="rId4549" Target="javascript:;" Type="http://schemas.openxmlformats.org/officeDocument/2006/relationships/hyperlink" TargetMode="External"></Relationship><Relationship Id="rId4550" Target="javascript:;" Type="http://schemas.openxmlformats.org/officeDocument/2006/relationships/hyperlink" TargetMode="External"></Relationship><Relationship Id="rId4551" Target="http://www.scar.com.hk" Type="http://schemas.openxmlformats.org/officeDocument/2006/relationships/hyperlink" TargetMode="External"></Relationship><Relationship Id="rId4552" Target="javascript:;" Type="http://schemas.openxmlformats.org/officeDocument/2006/relationships/hyperlink" TargetMode="External"></Relationship><Relationship Id="rId4553" Target="javascript:;" Type="http://schemas.openxmlformats.org/officeDocument/2006/relationships/hyperlink" TargetMode="External"></Relationship><Relationship Id="rId4554" Target="javascript:;" Type="http://schemas.openxmlformats.org/officeDocument/2006/relationships/hyperlink" TargetMode="External"></Relationship><Relationship Id="rId4555" Target="mailto:info@taisun.com.sg" Type="http://schemas.openxmlformats.org/officeDocument/2006/relationships/hyperlink" TargetMode="External"></Relationship><Relationship Id="rId4556" Target="http://www.polyserv.dp.ua" Type="http://schemas.openxmlformats.org/officeDocument/2006/relationships/hyperlink" TargetMode="External"></Relationship><Relationship Id="rId4557" Target="http://www.jordanyp.com" Type="http://schemas.openxmlformats.org/officeDocument/2006/relationships/hyperlink" TargetMode="External"></Relationship><Relationship Id="rId4558" Target="http://www.bigerics.ca" Type="http://schemas.openxmlformats.org/officeDocument/2006/relationships/hyperlink" TargetMode="External"></Relationship><Relationship Id="rId4559" Target="http://www.sakszl.com" Type="http://schemas.openxmlformats.org/officeDocument/2006/relationships/hyperlink" TargetMode="External"></Relationship><Relationship Id="rId4560" Target="javascript:;" Type="http://schemas.openxmlformats.org/officeDocument/2006/relationships/hyperlink" TargetMode="External"></Relationship><Relationship Id="rId4561" Target="http://www.altrend.co.nz" Type="http://schemas.openxmlformats.org/officeDocument/2006/relationships/hyperlink" TargetMode="External"></Relationship><Relationship Id="rId4562" Target="mailto:fist@houston.rr.com" Type="http://schemas.openxmlformats.org/officeDocument/2006/relationships/hyperlink" TargetMode="External"></Relationship><Relationship Id="rId4563" Target="javascript:;" Type="http://schemas.openxmlformats.org/officeDocument/2006/relationships/hyperlink" TargetMode="External"></Relationship><Relationship Id="rId4564" Target="mailto:info@dupont.be" Type="http://schemas.openxmlformats.org/officeDocument/2006/relationships/hyperlink" TargetMode="External"></Relationship><Relationship Id="rId4565" Target="javascript:;" Type="http://schemas.openxmlformats.org/officeDocument/2006/relationships/hyperlink" TargetMode="External"></Relationship><Relationship Id="rId4566" Target="mailto:cvtgd@tiscali.it" Type="http://schemas.openxmlformats.org/officeDocument/2006/relationships/hyperlink" TargetMode="External"></Relationship><Relationship Id="rId4567" Target="javascript:;" Type="http://schemas.openxmlformats.org/officeDocument/2006/relationships/hyperlink" TargetMode="External"></Relationship><Relationship Id="rId4568" Target="javascript:;" Type="http://schemas.openxmlformats.org/officeDocument/2006/relationships/hyperlink" TargetMode="External"></Relationship><Relationship Id="rId4569" Target="mailto:onkahk@ctimail3.com" Type="http://schemas.openxmlformats.org/officeDocument/2006/relationships/hyperlink" TargetMode="External"></Relationship><Relationship Id="rId4570" Target="http://www.eurankuluttajatuotteet.fi" Type="http://schemas.openxmlformats.org/officeDocument/2006/relationships/hyperlink" TargetMode="External"></Relationship><Relationship Id="rId4571" Target="javascript:;" Type="http://schemas.openxmlformats.org/officeDocument/2006/relationships/hyperlink" TargetMode="External"></Relationship><Relationship Id="rId4572" Target="http://www.bronzmobilya.com.tr" Type="http://schemas.openxmlformats.org/officeDocument/2006/relationships/hyperlink" TargetMode="External"></Relationship><Relationship Id="rId4573" Target="http://www.swanson.co.jp" Type="http://schemas.openxmlformats.org/officeDocument/2006/relationships/hyperlink" TargetMode="External"></Relationship><Relationship Id="rId4574" Target="http://www.bickleup.be" Type="http://schemas.openxmlformats.org/officeDocument/2006/relationships/hyperlink" TargetMode="External"></Relationship><Relationship Id="rId4575" Target="javascript:;" Type="http://schemas.openxmlformats.org/officeDocument/2006/relationships/hyperlink" TargetMode="External"></Relationship><Relationship Id="rId4576" Target="mailto:keen889@hotmail.com" Type="http://schemas.openxmlformats.org/officeDocument/2006/relationships/hyperlink" TargetMode="External"></Relationship><Relationship Id="rId4577" Target="javascript:;" Type="http://schemas.openxmlformats.org/officeDocument/2006/relationships/hyperlink" TargetMode="External"></Relationship><Relationship Id="rId4578" Target="http://www.ryness.co.uk" Type="http://schemas.openxmlformats.org/officeDocument/2006/relationships/hyperlink" TargetMode="External"></Relationship><Relationship Id="rId4579" Target="mailto:malhi8@hotmail.com" Type="http://schemas.openxmlformats.org/officeDocument/2006/relationships/hyperlink" TargetMode="External"></Relationship><Relationship Id="rId4580" Target="javascript:;" Type="http://schemas.openxmlformats.org/officeDocument/2006/relationships/hyperlink" TargetMode="External"></Relationship><Relationship Id="rId4581" Target="http://www.leonardo.co.uk" Type="http://schemas.openxmlformats.org/officeDocument/2006/relationships/hyperlink" TargetMode="External"></Relationship><Relationship Id="rId4582" Target="http://www.kita.co.jp" Type="http://schemas.openxmlformats.org/officeDocument/2006/relationships/hyperlink" TargetMode="External"></Relationship><Relationship Id="rId4583" Target="mailto:hubsdad@aol.com" Type="http://schemas.openxmlformats.org/officeDocument/2006/relationships/hyperlink" TargetMode="External"></Relationship><Relationship Id="rId4584" Target="http://www.atlantisrestauranteq.com" Type="http://schemas.openxmlformats.org/officeDocument/2006/relationships/hyperlink" TargetMode="External"></Relationship><Relationship Id="rId4585" Target="http://www.exoticangel.com" Type="http://schemas.openxmlformats.org/officeDocument/2006/relationships/hyperlink" TargetMode="External"></Relationship><Relationship Id="rId4586" Target="mailto:kingsang@public.guangzhou.gd.cn" Type="http://schemas.openxmlformats.org/officeDocument/2006/relationships/hyperlink" TargetMode="External"></Relationship><Relationship Id="rId4587" Target="http://www.altawheedco.com" Type="http://schemas.openxmlformats.org/officeDocument/2006/relationships/hyperlink" TargetMode="External"></Relationship><Relationship Id="rId4588" Target="mailto:agrotrop@ghana.com" Type="http://schemas.openxmlformats.org/officeDocument/2006/relationships/hyperlink" TargetMode="External"></Relationship><Relationship Id="rId4589" Target="javascript:;" Type="http://schemas.openxmlformats.org/officeDocument/2006/relationships/hyperlink" TargetMode="External"></Relationship><Relationship Id="rId4590" Target="http://www.swisssiam.com" Type="http://schemas.openxmlformats.org/officeDocument/2006/relationships/hyperlink" TargetMode="External"></Relationship><Relationship Id="rId4591" Target="javascript:;" Type="http://schemas.openxmlformats.org/officeDocument/2006/relationships/hyperlink" TargetMode="External"></Relationship><Relationship Id="rId4592" Target="http://www.bilaltraders.com" Type="http://schemas.openxmlformats.org/officeDocument/2006/relationships/hyperlink" TargetMode="External"></Relationship><Relationship Id="rId4593" Target="mailto:equus@netvigator.com" Type="http://schemas.openxmlformats.org/officeDocument/2006/relationships/hyperlink" TargetMode="External"></Relationship><Relationship Id="rId4594" Target="mailto:xiaobingzs@hotmail.com" Type="http://schemas.openxmlformats.org/officeDocument/2006/relationships/hyperlink" TargetMode="External"></Relationship><Relationship Id="rId4595" Target="mailto:rain5767@aol.com" Type="http://schemas.openxmlformats.org/officeDocument/2006/relationships/hyperlink" TargetMode="External"></Relationship><Relationship Id="rId4596" Target="mailto:billyw@atlasglobal.com.hk" Type="http://schemas.openxmlformats.org/officeDocument/2006/relationships/hyperlink" TargetMode="External"></Relationship><Relationship Id="rId4597" Target="javascript:;" Type="http://schemas.openxmlformats.org/officeDocument/2006/relationships/hyperlink" TargetMode="External"></Relationship><Relationship Id="rId4598" Target="mailto:seorim3@yahoo.co" Type="http://schemas.openxmlformats.org/officeDocument/2006/relationships/hyperlink" TargetMode="External"></Relationship><Relationship Id="rId4599" Target="mailto:abl@ndb.vsnl.net.in" Type="http://schemas.openxmlformats.org/officeDocument/2006/relationships/hyperlink" TargetMode="External"></Relationship><Relationship Id="rId4600" Target="http://www.air-biz.org" Type="http://schemas.openxmlformats.org/officeDocument/2006/relationships/hyperlink" TargetMode="External"></Relationship><Relationship Id="rId4601" Target="http://www.bindgeorgfischer.nl" Type="http://schemas.openxmlformats.org/officeDocument/2006/relationships/hyperlink" TargetMode="External"></Relationship><Relationship Id="rId4602" Target="http://www.boonseng.com" Type="http://schemas.openxmlformats.org/officeDocument/2006/relationships/hyperlink" TargetMode="External"></Relationship><Relationship Id="rId4603" Target="javascript:;" Type="http://schemas.openxmlformats.org/officeDocument/2006/relationships/hyperlink" TargetMode="External"></Relationship><Relationship Id="rId4604" Target="http://www.lb.sgroup.ca" Type="http://schemas.openxmlformats.org/officeDocument/2006/relationships/hyperlink" TargetMode="External"></Relationship><Relationship Id="rId4605" Target="javascript:;" Type="http://schemas.openxmlformats.org/officeDocument/2006/relationships/hyperlink" TargetMode="External"></Relationship><Relationship Id="rId4606" Target="javascript:;" Type="http://schemas.openxmlformats.org/officeDocument/2006/relationships/hyperlink" TargetMode="External"></Relationship><Relationship Id="rId4607" Target="javascript:;" Type="http://schemas.openxmlformats.org/officeDocument/2006/relationships/hyperlink" TargetMode="External"></Relationship><Relationship Id="rId4608" Target="http://www.so-net.com.hk" Type="http://schemas.openxmlformats.org/officeDocument/2006/relationships/hyperlink" TargetMode="External"></Relationship><Relationship Id="rId4609" Target="javascript:;" Type="http://schemas.openxmlformats.org/officeDocument/2006/relationships/hyperlink" TargetMode="External"></Relationship><Relationship Id="rId4610" Target="mailto:nirosol@walla.co" Type="http://schemas.openxmlformats.org/officeDocument/2006/relationships/hyperlink" TargetMode="External"></Relationship><Relationship Id="rId4611" Target="http://www.cretom.co.jp" Type="http://schemas.openxmlformats.org/officeDocument/2006/relationships/hyperlink" TargetMode="External"></Relationship><Relationship Id="rId4612" Target="javascript:;" Type="http://schemas.openxmlformats.org/officeDocument/2006/relationships/hyperlink" TargetMode="External"></Relationship><Relationship Id="rId4613" Target="javascript:;" Type="http://schemas.openxmlformats.org/officeDocument/2006/relationships/hyperlink" TargetMode="External"></Relationship><Relationship Id="rId4614" Target="mailto:fahad@babatin.com" Type="http://schemas.openxmlformats.org/officeDocument/2006/relationships/hyperlink" TargetMode="External"></Relationship><Relationship Id="rId4615" Target="javascript:;" Type="http://schemas.openxmlformats.org/officeDocument/2006/relationships/hyperlink" TargetMode="External"></Relationship><Relationship Id="rId4616" Target="mailto:kbjsb@katrinbj.com" Type="http://schemas.openxmlformats.org/officeDocument/2006/relationships/hyperlink" TargetMode="External"></Relationship><Relationship Id="rId4617" Target="javascript:;" Type="http://schemas.openxmlformats.org/officeDocument/2006/relationships/hyperlink" TargetMode="External"></Relationship><Relationship Id="rId4618" Target="mailto:avdo@bigpond.net.au" Type="http://schemas.openxmlformats.org/officeDocument/2006/relationships/hyperlink" TargetMode="External"></Relationship><Relationship Id="rId4619" Target="http://www.lopez-vera.com" Type="http://schemas.openxmlformats.org/officeDocument/2006/relationships/hyperlink" TargetMode="External"></Relationship><Relationship Id="rId4620" Target="javascript:;" Type="http://schemas.openxmlformats.org/officeDocument/2006/relationships/hyperlink" TargetMode="External"></Relationship><Relationship Id="rId4621" Target="javascript:;" Type="http://schemas.openxmlformats.org/officeDocument/2006/relationships/hyperlink" TargetMode="External"></Relationship><Relationship Id="rId4622" Target="javascript:;" Type="http://schemas.openxmlformats.org/officeDocument/2006/relationships/hyperlink" TargetMode="External"></Relationship><Relationship Id="rId4623" Target="http://www.algisrl.com" Type="http://schemas.openxmlformats.org/officeDocument/2006/relationships/hyperlink" TargetMode="External"></Relationship><Relationship Id="rId4624" Target="mailto:hamgera@apadana.com" Type="http://schemas.openxmlformats.org/officeDocument/2006/relationships/hyperlink" TargetMode="External"></Relationship><Relationship Id="rId4625" Target="javascript:;" Type="http://schemas.openxmlformats.org/officeDocument/2006/relationships/hyperlink" TargetMode="External"></Relationship><Relationship Id="rId4626" Target="javascript:;" Type="http://schemas.openxmlformats.org/officeDocument/2006/relationships/hyperlink" TargetMode="External"></Relationship><Relationship Id="rId4627" Target="http://www.homewell-co.com" Type="http://schemas.openxmlformats.org/officeDocument/2006/relationships/hyperlink" TargetMode="External"></Relationship><Relationship Id="rId4628" Target="http://www.rr.iij4u.or.jp" Type="http://schemas.openxmlformats.org/officeDocument/2006/relationships/hyperlink" TargetMode="External"></Relationship><Relationship Id="rId4629" Target="javascript:;" Type="http://schemas.openxmlformats.org/officeDocument/2006/relationships/hyperlink" TargetMode="External"></Relationship><Relationship Id="rId4630" Target="mailto:swcorp@kornet.co" Type="http://schemas.openxmlformats.org/officeDocument/2006/relationships/hyperlink" TargetMode="External"></Relationship><Relationship Id="rId4631" Target="javascript:;" Type="http://schemas.openxmlformats.org/officeDocument/2006/relationships/hyperlink" TargetMode="External"></Relationship><Relationship Id="rId4632" Target="javascript:;" Type="http://schemas.openxmlformats.org/officeDocument/2006/relationships/hyperlink" TargetMode="External"></Relationship><Relationship Id="rId4633" Target="mailto:debsagye@telconet.net" Type="http://schemas.openxmlformats.org/officeDocument/2006/relationships/hyperlink" TargetMode="External"></Relationship><Relationship Id="rId4634" Target="mailto:jcagroup@tm.net.my" Type="http://schemas.openxmlformats.org/officeDocument/2006/relationships/hyperlink" TargetMode="External"></Relationship><Relationship Id="rId4635" Target="javascript:;" Type="http://schemas.openxmlformats.org/officeDocument/2006/relationships/hyperlink" TargetMode="External"></Relationship><Relationship Id="rId4636" Target="http://www.leoncop.com" Type="http://schemas.openxmlformats.org/officeDocument/2006/relationships/hyperlink" TargetMode="External"></Relationship><Relationship Id="rId4637" Target="javascript:;" Type="http://schemas.openxmlformats.org/officeDocument/2006/relationships/hyperlink" TargetMode="External"></Relationship><Relationship Id="rId4638" Target="javascript:;" Type="http://schemas.openxmlformats.org/officeDocument/2006/relationships/hyperlink" TargetMode="External"></Relationship><Relationship Id="rId4639" Target="http://www.hntour.net" Type="http://schemas.openxmlformats.org/officeDocument/2006/relationships/hyperlink" TargetMode="External"></Relationship><Relationship Id="rId4640" Target="http://www.jctd.co.jp" Type="http://schemas.openxmlformats.org/officeDocument/2006/relationships/hyperlink" TargetMode="External"></Relationship><Relationship Id="rId4641" Target="http://www.adventure-bags.com" Type="http://schemas.openxmlformats.org/officeDocument/2006/relationships/hyperlink" TargetMode="External"></Relationship><Relationship Id="rId4642" Target="javascript:;" Type="http://schemas.openxmlformats.org/officeDocument/2006/relationships/hyperlink" TargetMode="External"></Relationship><Relationship Id="rId4643" Target="mailto:homemake@ms45.hi.net.net" Type="http://schemas.openxmlformats.org/officeDocument/2006/relationships/hyperlink" TargetMode="External"></Relationship><Relationship Id="rId4644" Target="mailto:sitcoim@aol.com" Type="http://schemas.openxmlformats.org/officeDocument/2006/relationships/hyperlink" TargetMode="External"></Relationship><Relationship Id="rId4645" Target="mailto:australianaproducts@ausinfo.com.au" Type="http://schemas.openxmlformats.org/officeDocument/2006/relationships/hyperlink" TargetMode="External"></Relationship><Relationship Id="rId4646" Target="javascript:;" Type="http://schemas.openxmlformats.org/officeDocument/2006/relationships/hyperlink" TargetMode="External"></Relationship><Relationship Id="rId4647" Target="http://www.nipponkoa.co.jp" Type="http://schemas.openxmlformats.org/officeDocument/2006/relationships/hyperlink" TargetMode="External"></Relationship><Relationship Id="rId4648" Target="http://www.franceaffaires.fr" Type="http://schemas.openxmlformats.org/officeDocument/2006/relationships/hyperlink" TargetMode="External"></Relationship><Relationship Id="rId4649" Target="javascript:;" Type="http://schemas.openxmlformats.org/officeDocument/2006/relationships/hyperlink" TargetMode="External"></Relationship><Relationship Id="rId4650" Target="mailto:kada@kada.at" Type="http://schemas.openxmlformats.org/officeDocument/2006/relationships/hyperlink" TargetMode="External"></Relationship><Relationship Id="rId4651" Target="http://www.hkscale.com" Type="http://schemas.openxmlformats.org/officeDocument/2006/relationships/hyperlink" TargetMode="External"></Relationship><Relationship Id="rId4652" Target="mailto:info@influxco.com.hk" Type="http://schemas.openxmlformats.org/officeDocument/2006/relationships/hyperlink" TargetMode="External"></Relationship><Relationship Id="rId4653" Target="http://www.sarantintl.com" Type="http://schemas.openxmlformats.org/officeDocument/2006/relationships/hyperlink" TargetMode="External"></Relationship><Relationship Id="rId4654" Target="javascript:;" Type="http://schemas.openxmlformats.org/officeDocument/2006/relationships/hyperlink" TargetMode="External"></Relationship><Relationship Id="rId4655" Target="mailto:pitjin@tm.net.my" Type="http://schemas.openxmlformats.org/officeDocument/2006/relationships/hyperlink" TargetMode="External"></Relationship><Relationship Id="rId4656" Target="http://www.formcase.com" Type="http://schemas.openxmlformats.org/officeDocument/2006/relationships/hyperlink" TargetMode="External"></Relationship><Relationship Id="rId4657" Target="http://www.moyson-afterprint.be" Type="http://schemas.openxmlformats.org/officeDocument/2006/relationships/hyperlink" TargetMode="External"></Relationship><Relationship Id="rId4658" Target="mailto:laskarides@otenet.gr" Type="http://schemas.openxmlformats.org/officeDocument/2006/relationships/hyperlink" TargetMode="External"></Relationship><Relationship Id="rId4659" Target="javascript:;" Type="http://schemas.openxmlformats.org/officeDocument/2006/relationships/hyperlink" TargetMode="External"></Relationship><Relationship Id="rId4660" Target="mailto:smitchinternational@msn.com" Type="http://schemas.openxmlformats.org/officeDocument/2006/relationships/hyperlink" TargetMode="External"></Relationship><Relationship Id="rId4661" Target="javascript:;" Type="http://schemas.openxmlformats.org/officeDocument/2006/relationships/hyperlink" TargetMode="External"></Relationship><Relationship Id="rId4662" Target="http://www.kaufgut.it" Type="http://schemas.openxmlformats.org/officeDocument/2006/relationships/hyperlink" TargetMode="External"></Relationship><Relationship Id="rId4663" Target="mailto:babar@dhaka.net" Type="http://schemas.openxmlformats.org/officeDocument/2006/relationships/hyperlink" TargetMode="External"></Relationship><Relationship Id="rId4664" Target="javascript:;" Type="http://schemas.openxmlformats.org/officeDocument/2006/relationships/hyperlink" TargetMode="External"></Relationship><Relationship Id="rId4665" Target="mailto:shrena1999@yahoo.com" Type="http://schemas.openxmlformats.org/officeDocument/2006/relationships/hyperlink" TargetMode="External"></Relationship><Relationship Id="rId4666" Target="javascript:;" Type="http://schemas.openxmlformats.org/officeDocument/2006/relationships/hyperlink" TargetMode="External"></Relationship><Relationship Id="rId4667" Target="http://www.harrispaper.com.au" Type="http://schemas.openxmlformats.org/officeDocument/2006/relationships/hyperlink" TargetMode="External"></Relationship><Relationship Id="rId4668" Target="http://www.scam-sas.it" Type="http://schemas.openxmlformats.org/officeDocument/2006/relationships/hyperlink" TargetMode="External"></Relationship><Relationship Id="rId4669" Target="mailto:rogerzhao@optusnet.com.au" Type="http://schemas.openxmlformats.org/officeDocument/2006/relationships/hyperlink" TargetMode="External"></Relationship><Relationship Id="rId4670" Target="http://www.beukhoreca.nl" Type="http://schemas.openxmlformats.org/officeDocument/2006/relationships/hyperlink" TargetMode="External"></Relationship><Relationship Id="rId4671" Target="javascript:;" Type="http://schemas.openxmlformats.org/officeDocument/2006/relationships/hyperlink" TargetMode="External"></Relationship><Relationship Id="rId4672" Target="mailto:mehulmodi68@hotmail.com" Type="http://schemas.openxmlformats.org/officeDocument/2006/relationships/hyperlink" TargetMode="External"></Relationship><Relationship Id="rId4673" Target="javascript:;" Type="http://schemas.openxmlformats.org/officeDocument/2006/relationships/hyperlink" TargetMode="External"></Relationship><Relationship Id="rId4674" Target="javascript:;" Type="http://schemas.openxmlformats.org/officeDocument/2006/relationships/hyperlink" TargetMode="External"></Relationship><Relationship Id="rId4675" Target="javascript:;" Type="http://schemas.openxmlformats.org/officeDocument/2006/relationships/hyperlink" TargetMode="External"></Relationship><Relationship Id="rId4676" Target="javascript:;" Type="http://schemas.openxmlformats.org/officeDocument/2006/relationships/hyperlink" TargetMode="External"></Relationship><Relationship Id="rId4677" Target="javascript:;" Type="http://schemas.openxmlformats.org/officeDocument/2006/relationships/hyperlink" TargetMode="External"></Relationship><Relationship Id="rId4678" Target="mailto:richard@bromacltd.co.uk" Type="http://schemas.openxmlformats.org/officeDocument/2006/relationships/hyperlink" TargetMode="External"></Relationship><Relationship Id="rId4679" Target="http://www.allamericanhotdog.org" Type="http://schemas.openxmlformats.org/officeDocument/2006/relationships/hyperlink" TargetMode="External"></Relationship><Relationship Id="rId4680" Target="mailto:frojas@infinituscorp.com" Type="http://schemas.openxmlformats.org/officeDocument/2006/relationships/hyperlink" TargetMode="External"></Relationship><Relationship Id="rId4681" Target="javascript:;" Type="http://schemas.openxmlformats.org/officeDocument/2006/relationships/hyperlink" TargetMode="External"></Relationship><Relationship Id="rId4682" Target="javascript:;" Type="http://schemas.openxmlformats.org/officeDocument/2006/relationships/hyperlink" TargetMode="External"></Relationship><Relationship Id="rId4683" Target="http://www.limage_toumic_madronet.com" Type="http://schemas.openxmlformats.org/officeDocument/2006/relationships/hyperlink" TargetMode="External"></Relationship><Relationship Id="rId4684" Target="mailto:v.levin@pasifikgrup.com" Type="http://schemas.openxmlformats.org/officeDocument/2006/relationships/hyperlink" TargetMode="External"></Relationship><Relationship Id="rId4685" Target="http://www.rheita.com" Type="http://schemas.openxmlformats.org/officeDocument/2006/relationships/hyperlink" TargetMode="External"></Relationship><Relationship Id="rId4686" Target="mailto:stehanie.fegura@soreau.fr" Type="http://schemas.openxmlformats.org/officeDocument/2006/relationships/hyperlink" TargetMode="External"></Relationship><Relationship Id="rId4687" Target="http://www.lucas.com.sg" Type="http://schemas.openxmlformats.org/officeDocument/2006/relationships/hyperlink" TargetMode="External"></Relationship><Relationship Id="rId4688" Target="javascript:;" Type="http://schemas.openxmlformats.org/officeDocument/2006/relationships/hyperlink" TargetMode="External"></Relationship><Relationship Id="rId4689" Target="javascript:;" Type="http://schemas.openxmlformats.org/officeDocument/2006/relationships/hyperlink" TargetMode="External"></Relationship><Relationship Id="rId4690" Target="http://www.sangsang.com.hk" Type="http://schemas.openxmlformats.org/officeDocument/2006/relationships/hyperlink" TargetMode="External"></Relationship><Relationship Id="rId4691" Target="http://www.sasivarna.com" Type="http://schemas.openxmlformats.org/officeDocument/2006/relationships/hyperlink" TargetMode="External"></Relationship><Relationship Id="rId4692" Target="javascript:;" Type="http://schemas.openxmlformats.org/officeDocument/2006/relationships/hyperlink" TargetMode="External"></Relationship><Relationship Id="rId4693" Target="mailto:pliancato@pliancatocasri.it" Type="http://schemas.openxmlformats.org/officeDocument/2006/relationships/hyperlink" TargetMode="External"></Relationship><Relationship Id="rId4694" Target="javascript:;" Type="http://schemas.openxmlformats.org/officeDocument/2006/relationships/hyperlink" TargetMode="External"></Relationship><Relationship Id="rId4695" Target="mailto:chair@eth.net" Type="http://schemas.openxmlformats.org/officeDocument/2006/relationships/hyperlink" TargetMode="External"></Relationship><Relationship Id="rId4696" Target="javascript:;" Type="http://schemas.openxmlformats.org/officeDocument/2006/relationships/hyperlink" TargetMode="External"></Relationship><Relationship Id="rId4697" Target="javascript:;" Type="http://schemas.openxmlformats.org/officeDocument/2006/relationships/hyperlink" TargetMode="External"></Relationship><Relationship Id="rId4698" Target="mailto:post@lillehammer.no" Type="http://schemas.openxmlformats.org/officeDocument/2006/relationships/hyperlink" TargetMode="External"></Relationship><Relationship Id="rId4699" Target="http://www.email18.com" Type="http://schemas.openxmlformats.org/officeDocument/2006/relationships/hyperlink" TargetMode="External"></Relationship><Relationship Id="rId4700" Target="http://www.hellasnet.gr" Type="http://schemas.openxmlformats.org/officeDocument/2006/relationships/hyperlink" TargetMode="External"></Relationship><Relationship Id="rId4701" Target="javascript:;" Type="http://schemas.openxmlformats.org/officeDocument/2006/relationships/hyperlink" TargetMode="External"></Relationship><Relationship Id="rId4702" Target="javascript:;" Type="http://schemas.openxmlformats.org/officeDocument/2006/relationships/hyperlink" TargetMode="External"></Relationship><Relationship Id="rId4703" Target="mailto:lamlin@garwick.corp.com.hk" Type="http://schemas.openxmlformats.org/officeDocument/2006/relationships/hyperlink" TargetMode="External"></Relationship><Relationship Id="rId4704" Target="http://www.corpo.co.jp" Type="http://schemas.openxmlformats.org/officeDocument/2006/relationships/hyperlink" TargetMode="External"></Relationship><Relationship Id="rId4705" Target="mailto:dizas@hol.gr" Type="http://schemas.openxmlformats.org/officeDocument/2006/relationships/hyperlink" TargetMode="External"></Relationship><Relationship Id="rId4706" Target="http://www.idpny.com" Type="http://schemas.openxmlformats.org/officeDocument/2006/relationships/hyperlink" TargetMode="External"></Relationship><Relationship Id="rId4707" Target="mailto:m@salaamat.com" Type="http://schemas.openxmlformats.org/officeDocument/2006/relationships/hyperlink" TargetMode="External"></Relationship><Relationship Id="rId4708" Target="javascript:;" Type="http://schemas.openxmlformats.org/officeDocument/2006/relationships/hyperlink" TargetMode="External"></Relationship><Relationship Id="rId4709" Target="mailto:bwayent@hanmail.net" Type="http://schemas.openxmlformats.org/officeDocument/2006/relationships/hyperlink" TargetMode="External"></Relationship><Relationship Id="rId4710" Target="mailto:jenny@hsmp.com" Type="http://schemas.openxmlformats.org/officeDocument/2006/relationships/hyperlink" TargetMode="External"></Relationship><Relationship Id="rId4711" Target="javascript:;" Type="http://schemas.openxmlformats.org/officeDocument/2006/relationships/hyperlink" TargetMode="External"></Relationship><Relationship Id="rId4712" Target="mailto:richard@iids.com" Type="http://schemas.openxmlformats.org/officeDocument/2006/relationships/hyperlink" TargetMode="External"></Relationship><Relationship Id="rId4713" Target="javascript:;" Type="http://schemas.openxmlformats.org/officeDocument/2006/relationships/hyperlink" TargetMode="External"></Relationship><Relationship Id="rId4714" Target="mailto:hawko@pacific.net.sg" Type="http://schemas.openxmlformats.org/officeDocument/2006/relationships/hyperlink" TargetMode="External"></Relationship><Relationship Id="rId4715" Target="http://www.oswalt-okc.com" Type="http://schemas.openxmlformats.org/officeDocument/2006/relationships/hyperlink" TargetMode="External"></Relationship><Relationship Id="rId4716" Target="javascript:;" Type="http://schemas.openxmlformats.org/officeDocument/2006/relationships/hyperlink" TargetMode="External"></Relationship><Relationship Id="rId4717" Target="javascript:;" Type="http://schemas.openxmlformats.org/officeDocument/2006/relationships/hyperlink" TargetMode="External"></Relationship><Relationship Id="rId4718" Target="javascript:;" Type="http://schemas.openxmlformats.org/officeDocument/2006/relationships/hyperlink" TargetMode="External"></Relationship><Relationship Id="rId4719" Target="javascript:;" Type="http://schemas.openxmlformats.org/officeDocument/2006/relationships/hyperlink" TargetMode="External"></Relationship><Relationship Id="rId4720" Target="javascript:;" Type="http://schemas.openxmlformats.org/officeDocument/2006/relationships/hyperlink" TargetMode="External"></Relationship><Relationship Id="rId4721" Target="http://www.coxtradingltd.com" Type="http://schemas.openxmlformats.org/officeDocument/2006/relationships/hyperlink" TargetMode="External"></Relationship><Relationship Id="rId4722" Target="javascript:;" Type="http://schemas.openxmlformats.org/officeDocument/2006/relationships/hyperlink" TargetMode="External"></Relationship><Relationship Id="rId4723" Target="http://www.adprint.com.ua" Type="http://schemas.openxmlformats.org/officeDocument/2006/relationships/hyperlink" TargetMode="External"></Relationship><Relationship Id="rId4724" Target="javascript:;" Type="http://schemas.openxmlformats.org/officeDocument/2006/relationships/hyperlink" TargetMode="External"></Relationship><Relationship Id="rId4725" Target="mailto:ctis_group@hotmail.com" Type="http://schemas.openxmlformats.org/officeDocument/2006/relationships/hyperlink" TargetMode="External"></Relationship><Relationship Id="rId4726" Target="javascript:;" Type="http://schemas.openxmlformats.org/officeDocument/2006/relationships/hyperlink" TargetMode="External"></Relationship><Relationship Id="rId4727" Target="http://info@s#ssco.de" Type="http://schemas.openxmlformats.org/officeDocument/2006/relationships/hyperlink" TargetMode="External"></Relationship><Relationship Id="rId4728" Target="javascript:;" Type="http://schemas.openxmlformats.org/officeDocument/2006/relationships/hyperlink" TargetMode="External"></Relationship><Relationship Id="rId4729" Target="mailto:info@certex.se" Type="http://schemas.openxmlformats.org/officeDocument/2006/relationships/hyperlink" TargetMode="External"></Relationship><Relationship Id="rId4730" Target="mailto:almwasil@yahoo.com" Type="http://schemas.openxmlformats.org/officeDocument/2006/relationships/hyperlink" TargetMode="External"></Relationship><Relationship Id="rId4731" Target="javascript:;" Type="http://schemas.openxmlformats.org/officeDocument/2006/relationships/hyperlink" TargetMode="External"></Relationship><Relationship Id="rId4732" Target="javascript:;" Type="http://schemas.openxmlformats.org/officeDocument/2006/relationships/hyperlink" TargetMode="External"></Relationship><Relationship Id="rId4733" Target="http://www.hendrikveder.nl" Type="http://schemas.openxmlformats.org/officeDocument/2006/relationships/hyperlink" TargetMode="External"></Relationship><Relationship Id="rId4734" Target="http://www.asiagateway.co.uk" Type="http://schemas.openxmlformats.org/officeDocument/2006/relationships/hyperlink" TargetMode="External"></Relationship><Relationship Id="rId4735" Target="javascript:;" Type="http://schemas.openxmlformats.org/officeDocument/2006/relationships/hyperlink" TargetMode="External"></Relationship><Relationship Id="rId4736" Target="javascript:;" Type="http://schemas.openxmlformats.org/officeDocument/2006/relationships/hyperlink" TargetMode="External"></Relationship><Relationship Id="rId4737" Target="mailto:vcampuzano@viancamarketing.com" Type="http://schemas.openxmlformats.org/officeDocument/2006/relationships/hyperlink" TargetMode="External"></Relationship><Relationship Id="rId4738" Target="mailto:limeks@limeks.com" Type="http://schemas.openxmlformats.org/officeDocument/2006/relationships/hyperlink" TargetMode="External"></Relationship><Relationship Id="rId4739" Target="mailto:info@bakersbestinc.com" Type="http://schemas.openxmlformats.org/officeDocument/2006/relationships/hyperlink" TargetMode="External"></Relationship><Relationship Id="rId4740" Target="http://www.advedge.com" Type="http://schemas.openxmlformats.org/officeDocument/2006/relationships/hyperlink" TargetMode="External"></Relationship><Relationship Id="rId4741" Target="http://www.usaypage.com" Type="http://schemas.openxmlformats.org/officeDocument/2006/relationships/hyperlink" TargetMode="External"></Relationship><Relationship Id="rId4742" Target="mailto:pazarlama@bronzmobilya.com.tr" Type="http://schemas.openxmlformats.org/officeDocument/2006/relationships/hyperlink" TargetMode="External"></Relationship><Relationship Id="rId4743" Target="mailto:uwr@gmx.ch" Type="http://schemas.openxmlformats.org/officeDocument/2006/relationships/hyperlink" TargetMode="External"></Relationship><Relationship Id="rId4744" Target="javascript:;" Type="http://schemas.openxmlformats.org/officeDocument/2006/relationships/hyperlink" TargetMode="External"></Relationship><Relationship Id="rId4745" Target="javascript:;" Type="http://schemas.openxmlformats.org/officeDocument/2006/relationships/hyperlink" TargetMode="External"></Relationship><Relationship Id="rId4746" Target="http://www.hdzmann.at" Type="http://schemas.openxmlformats.org/officeDocument/2006/relationships/hyperlink" TargetMode="External"></Relationship><Relationship Id="rId4747" Target="mailto:ces@eilcom.net" Type="http://schemas.openxmlformats.org/officeDocument/2006/relationships/hyperlink" TargetMode="External"></Relationship><Relationship Id="rId4748" Target="mailto:info@dracoind.com" Type="http://schemas.openxmlformats.org/officeDocument/2006/relationships/hyperlink" TargetMode="External"></Relationship><Relationship Id="rId4749" Target="http://www.kohls.com" Type="http://schemas.openxmlformats.org/officeDocument/2006/relationships/hyperlink" TargetMode="External"></Relationship><Relationship Id="rId4750" Target="mailto:info@marumasa.co" Type="http://schemas.openxmlformats.org/officeDocument/2006/relationships/hyperlink" TargetMode="External"></Relationship><Relationship Id="rId4751" Target="mailto:naigaidt@mb.infoweb.ne.jp" Type="http://schemas.openxmlformats.org/officeDocument/2006/relationships/hyperlink" TargetMode="External"></Relationship><Relationship Id="rId4752" Target="javascript:;" Type="http://schemas.openxmlformats.org/officeDocument/2006/relationships/hyperlink" TargetMode="External"></Relationship><Relationship Id="rId4753" Target="javascript:;" Type="http://schemas.openxmlformats.org/officeDocument/2006/relationships/hyperlink" TargetMode="External"></Relationship><Relationship Id="rId4754" Target="mailto:goldenvictoria@iprimus.com.au" Type="http://schemas.openxmlformats.org/officeDocument/2006/relationships/hyperlink" TargetMode="External"></Relationship><Relationship Id="rId4755" Target="http://www.hcc5.bai.ne.jp" Type="http://schemas.openxmlformats.org/officeDocument/2006/relationships/hyperlink" TargetMode="External"></Relationship><Relationship Id="rId4756" Target="http://www.firstnet.com.jo" Type="http://schemas.openxmlformats.org/officeDocument/2006/relationships/hyperlink" TargetMode="External"></Relationship><Relationship Id="rId4757" Target="javascript:;" Type="http://schemas.openxmlformats.org/officeDocument/2006/relationships/hyperlink" TargetMode="External"></Relationship><Relationship Id="rId4758" Target="http://www.baseintltd.com" Type="http://schemas.openxmlformats.org/officeDocument/2006/relationships/hyperlink" TargetMode="External"></Relationship><Relationship Id="rId4759" Target="mailto:shawn@oshinimport.com" Type="http://schemas.openxmlformats.org/officeDocument/2006/relationships/hyperlink" TargetMode="External"></Relationship><Relationship Id="rId4760" Target="mailto:nilealtd@cytanet.com.cy" Type="http://schemas.openxmlformats.org/officeDocument/2006/relationships/hyperlink" TargetMode="External"></Relationship><Relationship Id="rId4761" Target="http://www.pathfinder.gr" Type="http://schemas.openxmlformats.org/officeDocument/2006/relationships/hyperlink" TargetMode="External"></Relationship><Relationship Id="rId4762" Target="mailto:cnfcy@saigonnet.vn" Type="http://schemas.openxmlformats.org/officeDocument/2006/relationships/hyperlink" TargetMode="External"></Relationship><Relationship Id="rId4763" Target="mailto:bferral@tin.it" Type="http://schemas.openxmlformats.org/officeDocument/2006/relationships/hyperlink" TargetMode="External"></Relationship><Relationship Id="rId4764" Target="javascript:;" Type="http://schemas.openxmlformats.org/officeDocument/2006/relationships/hyperlink" TargetMode="External"></Relationship><Relationship Id="rId4765" Target="mailto:rosenthal-wood@wanadoo.fr" Type="http://schemas.openxmlformats.org/officeDocument/2006/relationships/hyperlink" TargetMode="External"></Relationship><Relationship Id="rId4766" Target="javascript:;" Type="http://schemas.openxmlformats.org/officeDocument/2006/relationships/hyperlink" TargetMode="External"></Relationship><Relationship Id="rId4767" Target="mailto:ronald.brons@hotmail.com" Type="http://schemas.openxmlformats.org/officeDocument/2006/relationships/hyperlink" TargetMode="External"></Relationship><Relationship Id="rId4768" Target="http://www.porkka.no" Type="http://schemas.openxmlformats.org/officeDocument/2006/relationships/hyperlink" TargetMode="External"></Relationship><Relationship Id="rId4769" Target="mailto:info@saniflo.se" Type="http://schemas.openxmlformats.org/officeDocument/2006/relationships/hyperlink" TargetMode="External"></Relationship><Relationship Id="rId4770" Target="javascript:;" Type="http://schemas.openxmlformats.org/officeDocument/2006/relationships/hyperlink" TargetMode="External"></Relationship><Relationship Id="rId4771" Target="javascript:;" Type="http://schemas.openxmlformats.org/officeDocument/2006/relationships/hyperlink" TargetMode="External"></Relationship><Relationship Id="rId4772" Target="mailto:atlgroep@freeler.nl" Type="http://schemas.openxmlformats.org/officeDocument/2006/relationships/hyperlink" TargetMode="External"></Relationship><Relationship Id="rId4773" Target="http://www.billsouth.net" Type="http://schemas.openxmlformats.org/officeDocument/2006/relationships/hyperlink" TargetMode="External"></Relationship><Relationship Id="rId4774" Target="javascript:;" Type="http://schemas.openxmlformats.org/officeDocument/2006/relationships/hyperlink" TargetMode="External"></Relationship><Relationship Id="rId4775" Target="mailto:fortal@multi.com.uy" Type="http://schemas.openxmlformats.org/officeDocument/2006/relationships/hyperlink" TargetMode="External"></Relationship><Relationship Id="rId4776" Target="javascript:;" Type="http://schemas.openxmlformats.org/officeDocument/2006/relationships/hyperlink" TargetMode="External"></Relationship><Relationship Id="rId4777" Target="http://www.oldline.it" Type="http://schemas.openxmlformats.org/officeDocument/2006/relationships/hyperlink" TargetMode="External"></Relationship><Relationship Id="rId4778" Target="http://www.time.net.my" Type="http://schemas.openxmlformats.org/officeDocument/2006/relationships/hyperlink" TargetMode="External"></Relationship><Relationship Id="rId4779" Target="javascript:;" Type="http://schemas.openxmlformats.org/officeDocument/2006/relationships/hyperlink" TargetMode="External"></Relationship><Relationship Id="rId4780" Target="javascript:;" Type="http://schemas.openxmlformats.org/officeDocument/2006/relationships/hyperlink" TargetMode="External"></Relationship><Relationship Id="rId4781" Target="javascript:;" Type="http://schemas.openxmlformats.org/officeDocument/2006/relationships/hyperlink" TargetMode="External"></Relationship><Relationship Id="rId4782" Target="mailto:fangerencia@epm.net.co" Type="http://schemas.openxmlformats.org/officeDocument/2006/relationships/hyperlink" TargetMode="External"></Relationship><Relationship Id="rId4783" Target="javascript:;" Type="http://schemas.openxmlformats.org/officeDocument/2006/relationships/hyperlink" TargetMode="External"></Relationship><Relationship Id="rId4784" Target="http://www.ea.no" Type="http://schemas.openxmlformats.org/officeDocument/2006/relationships/hyperlink" TargetMode="External"></Relationship><Relationship Id="rId4785" Target="javascript:;" Type="http://schemas.openxmlformats.org/officeDocument/2006/relationships/hyperlink" TargetMode="External"></Relationship><Relationship Id="rId4786" Target="http://www.prashtrading.com" Type="http://schemas.openxmlformats.org/officeDocument/2006/relationships/hyperlink" TargetMode="External"></Relationship><Relationship Id="rId4787" Target="javascript:;" Type="http://schemas.openxmlformats.org/officeDocument/2006/relationships/hyperlink" TargetMode="External"></Relationship><Relationship Id="rId4788" Target="http://www.ergomaxx.com" Type="http://schemas.openxmlformats.org/officeDocument/2006/relationships/hyperlink" TargetMode="External"></Relationship><Relationship Id="rId4789" Target="javascript:;" Type="http://schemas.openxmlformats.org/officeDocument/2006/relationships/hyperlink" TargetMode="External"></Relationship><Relationship Id="rId4790" Target="javascript:;" Type="http://schemas.openxmlformats.org/officeDocument/2006/relationships/hyperlink" TargetMode="External"></Relationship><Relationship Id="rId4791" Target="javascript:;" Type="http://schemas.openxmlformats.org/officeDocument/2006/relationships/hyperlink" TargetMode="External"></Relationship><Relationship Id="rId4792" Target="http://www.howex.com.au" Type="http://schemas.openxmlformats.org/officeDocument/2006/relationships/hyperlink" TargetMode="External"></Relationship><Relationship Id="rId4793" Target="http://www.fmail.vnn.vn" Type="http://schemas.openxmlformats.org/officeDocument/2006/relationships/hyperlink" TargetMode="External"></Relationship><Relationship Id="rId4794" Target="http://www.bonchef.com" Type="http://schemas.openxmlformats.org/officeDocument/2006/relationships/hyperlink" TargetMode="External"></Relationship><Relationship Id="rId4795" Target="javascript:;" Type="http://schemas.openxmlformats.org/officeDocument/2006/relationships/hyperlink" TargetMode="External"></Relationship><Relationship Id="rId4796" Target="mailto:bipin@cal3.vsnl.net.in" Type="http://schemas.openxmlformats.org/officeDocument/2006/relationships/hyperlink" TargetMode="External"></Relationship><Relationship Id="rId4797" Target="javascript:;" Type="http://schemas.openxmlformats.org/officeDocument/2006/relationships/hyperlink" TargetMode="External"></Relationship><Relationship Id="rId4798" Target="javascript:;" Type="http://schemas.openxmlformats.org/officeDocument/2006/relationships/hyperlink" TargetMode="External"></Relationship><Relationship Id="rId4799" Target="http://www.bambuhome.com" Type="http://schemas.openxmlformats.org/officeDocument/2006/relationships/hyperlink" TargetMode="External"></Relationship><Relationship Id="rId4800" Target="mailto:rmamtaus@alel-tp.com" Type="http://schemas.openxmlformats.org/officeDocument/2006/relationships/hyperlink" TargetMode="External"></Relationship><Relationship Id="rId4801" Target="javascript:;" Type="http://schemas.openxmlformats.org/officeDocument/2006/relationships/hyperlink" TargetMode="External"></Relationship><Relationship Id="rId4802" Target="mailto:adnan@bajwa-enterprises.com" Type="http://schemas.openxmlformats.org/officeDocument/2006/relationships/hyperlink" TargetMode="External"></Relationship><Relationship Id="rId4803" Target="mailto:j.lamski@jaeggi.com" Type="http://schemas.openxmlformats.org/officeDocument/2006/relationships/hyperlink" TargetMode="External"></Relationship><Relationship Id="rId4804" Target="javascript:;" Type="http://schemas.openxmlformats.org/officeDocument/2006/relationships/hyperlink" TargetMode="External"></Relationship><Relationship Id="rId4805" Target="mailto:dpkco@hol.gr" Type="http://schemas.openxmlformats.org/officeDocument/2006/relationships/hyperlink" TargetMode="External"></Relationship><Relationship Id="rId4806" Target="mailto:cbrussow@duckwall.com" Type="http://schemas.openxmlformats.org/officeDocument/2006/relationships/hyperlink" TargetMode="External"></Relationship><Relationship Id="rId4807" Target="javascript:;" Type="http://schemas.openxmlformats.org/officeDocument/2006/relationships/hyperlink" TargetMode="External"></Relationship><Relationship Id="rId4808" Target="mailto:cvtgd@tiscali.it" Type="http://schemas.openxmlformats.org/officeDocument/2006/relationships/hyperlink" TargetMode="External"></Relationship><Relationship Id="rId4809" Target="mailto:jimmy@ocl.com.hk" Type="http://schemas.openxmlformats.org/officeDocument/2006/relationships/hyperlink" TargetMode="External"></Relationship><Relationship Id="rId4810" Target="http://www.hod.care" Type="http://schemas.openxmlformats.org/officeDocument/2006/relationships/hyperlink" TargetMode="External"></Relationship><Relationship Id="rId4811" Target="mailto:contact@paredes.fr" Type="http://schemas.openxmlformats.org/officeDocument/2006/relationships/hyperlink" TargetMode="External"></Relationship><Relationship Id="rId4812" Target="mailto:info@cafemart.com" Type="http://schemas.openxmlformats.org/officeDocument/2006/relationships/hyperlink" TargetMode="External"></Relationship><Relationship Id="rId4813" Target="javascript:;" Type="http://schemas.openxmlformats.org/officeDocument/2006/relationships/hyperlink" TargetMode="External"></Relationship><Relationship Id="rId4814" Target="http://www.muse.ocn.ne.jp" Type="http://schemas.openxmlformats.org/officeDocument/2006/relationships/hyperlink" TargetMode="External"></Relationship><Relationship Id="rId4815" Target="mailto:info@anodica.it" Type="http://schemas.openxmlformats.org/officeDocument/2006/relationships/hyperlink" TargetMode="External"></Relationship><Relationship Id="rId4816" Target="mailto:usamfgrep@hotmail.com" Type="http://schemas.openxmlformats.org/officeDocument/2006/relationships/hyperlink" TargetMode="External"></Relationship><Relationship Id="rId4817" Target="mailto:info@jansendak.nl" Type="http://schemas.openxmlformats.org/officeDocument/2006/relationships/hyperlink" TargetMode="External"></Relationship><Relationship Id="rId4818" Target="mailto:info@schneider.co" Type="http://schemas.openxmlformats.org/officeDocument/2006/relationships/hyperlink" TargetMode="External"></Relationship><Relationship Id="rId4819" Target="mailto:damo@soundslikehome.com.au" Type="http://schemas.openxmlformats.org/officeDocument/2006/relationships/hyperlink" TargetMode="External"></Relationship><Relationship Id="rId4820" Target="javascript:;" Type="http://schemas.openxmlformats.org/officeDocument/2006/relationships/hyperlink" TargetMode="External"></Relationship><Relationship Id="rId4821" Target="mailto:barbara.balistreri@paglieri.com" Type="http://schemas.openxmlformats.org/officeDocument/2006/relationships/hyperlink" TargetMode="External"></Relationship><Relationship Id="rId4822" Target="javascript:;" Type="http://schemas.openxmlformats.org/officeDocument/2006/relationships/hyperlink" TargetMode="External"></Relationship><Relationship Id="rId4823" Target="mailto:chair@eth.net" Type="http://schemas.openxmlformats.org/officeDocument/2006/relationships/hyperlink" TargetMode="External"></Relationship><Relationship Id="rId4824" Target="http://www.kirk-matz.com" Type="http://schemas.openxmlformats.org/officeDocument/2006/relationships/hyperlink" TargetMode="External"></Relationship><Relationship Id="rId4825" Target="mailto:asbt@i-manila.com.ph" Type="http://schemas.openxmlformats.org/officeDocument/2006/relationships/hyperlink" TargetMode="External"></Relationship><Relationship Id="rId4826" Target="http://www.zoom.co.uk" Type="http://schemas.openxmlformats.org/officeDocument/2006/relationships/hyperlink" TargetMode="External"></Relationship><Relationship Id="rId4827" Target="javascript:;" Type="http://schemas.openxmlformats.org/officeDocument/2006/relationships/hyperlink" TargetMode="External"></Relationship><Relationship Id="rId4828" Target="mailto:info@roto.be" Type="http://schemas.openxmlformats.org/officeDocument/2006/relationships/hyperlink" TargetMode="External"></Relationship><Relationship Id="rId4829" Target="javascript:;" Type="http://schemas.openxmlformats.org/officeDocument/2006/relationships/hyperlink" TargetMode="External"></Relationship><Relationship Id="rId4830" Target="http://www.parsons-intl.com.hk" Type="http://schemas.openxmlformats.org/officeDocument/2006/relationships/hyperlink" TargetMode="External"></Relationship><Relationship Id="rId4831" Target="javascript:;" Type="http://schemas.openxmlformats.org/officeDocument/2006/relationships/hyperlink" TargetMode="External"></Relationship><Relationship Id="rId4832" Target="http://www.mccsc.edu" Type="http://schemas.openxmlformats.org/officeDocument/2006/relationships/hyperlink" TargetMode="External"></Relationship><Relationship Id="rId4833" Target="mailto:new-toys@163.com" Type="http://schemas.openxmlformats.org/officeDocument/2006/relationships/hyperlink" TargetMode="External"></Relationship><Relationship Id="rId4834" Target="javascript:;" Type="http://schemas.openxmlformats.org/officeDocument/2006/relationships/hyperlink" TargetMode="External"></Relationship><Relationship Id="rId4835" Target="http://www.infoweb.abs.net" Type="http://schemas.openxmlformats.org/officeDocument/2006/relationships/hyperlink" TargetMode="External"></Relationship><Relationship Id="rId4836" Target="mailto:sanimpex@ndb.vsnl.net.in" Type="http://schemas.openxmlformats.org/officeDocument/2006/relationships/hyperlink" TargetMode="External"></Relationship><Relationship Id="rId4837" Target="http://www.hanadate.co.jp" Type="http://schemas.openxmlformats.org/officeDocument/2006/relationships/hyperlink" TargetMode="External"></Relationship><Relationship Id="rId4838" Target="mailto:dkmutha@mmexports.com" Type="http://schemas.openxmlformats.org/officeDocument/2006/relationships/hyperlink" TargetMode="External"></Relationship><Relationship Id="rId4839" Target="http://www.espritetlevin.com" Type="http://schemas.openxmlformats.org/officeDocument/2006/relationships/hyperlink" TargetMode="External"></Relationship><Relationship Id="rId4840" Target="http://www.betlan.com" Type="http://schemas.openxmlformats.org/officeDocument/2006/relationships/hyperlink" TargetMode="External"></Relationship><Relationship Id="rId4841" Target="javascript:;" Type="http://schemas.openxmlformats.org/officeDocument/2006/relationships/hyperlink" TargetMode="External"></Relationship><Relationship Id="rId4842" Target="javascript:;" Type="http://schemas.openxmlformats.org/officeDocument/2006/relationships/hyperlink" TargetMode="External"></Relationship><Relationship Id="rId4843" Target="javascript:;" Type="http://schemas.openxmlformats.org/officeDocument/2006/relationships/hyperlink" TargetMode="External"></Relationship><Relationship Id="rId4844" Target="javascript:;" Type="http://schemas.openxmlformats.org/officeDocument/2006/relationships/hyperlink" TargetMode="External"></Relationship><Relationship Id="rId4845" Target="mailto:supercitymnl@yahoo.com" Type="http://schemas.openxmlformats.org/officeDocument/2006/relationships/hyperlink" TargetMode="External"></Relationship><Relationship Id="rId4846" Target="javascript:;" Type="http://schemas.openxmlformats.org/officeDocument/2006/relationships/hyperlink" TargetMode="External"></Relationship><Relationship Id="rId4847" Target="javascript:;" Type="http://schemas.openxmlformats.org/officeDocument/2006/relationships/hyperlink" TargetMode="External"></Relationship><Relationship Id="rId4848" Target="mailto:sirkwart@hotmail.com" Type="http://schemas.openxmlformats.org/officeDocument/2006/relationships/hyperlink" TargetMode="External"></Relationship><Relationship Id="rId4849" Target="javascript:;" Type="http://schemas.openxmlformats.org/officeDocument/2006/relationships/hyperlink" TargetMode="External"></Relationship><Relationship Id="rId4850" Target="http://www.mos.com.np" Type="http://schemas.openxmlformats.org/officeDocument/2006/relationships/hyperlink" TargetMode="External"></Relationship><Relationship Id="rId4851" Target="mailto:.comphome@tpg.com..au" Type="http://schemas.openxmlformats.org/officeDocument/2006/relationships/hyperlink" TargetMode="External"></Relationship><Relationship Id="rId4852" Target="http://www.etceteras.com.hk" Type="http://schemas.openxmlformats.org/officeDocument/2006/relationships/hyperlink" TargetMode="External"></Relationship><Relationship Id="rId4853" Target="javascript:;" Type="http://schemas.openxmlformats.org/officeDocument/2006/relationships/hyperlink" TargetMode="External"></Relationship><Relationship Id="rId4854" Target="http://www.archonlab.com" Type="http://schemas.openxmlformats.org/officeDocument/2006/relationships/hyperlink" TargetMode="External"></Relationship><Relationship Id="rId4855" Target="javascript:;" Type="http://schemas.openxmlformats.org/officeDocument/2006/relationships/hyperlink" TargetMode="External"></Relationship><Relationship Id="rId4856" Target="mailto:info@tg-woodware.com" Type="http://schemas.openxmlformats.org/officeDocument/2006/relationships/hyperlink" TargetMode="External"></Relationship><Relationship Id="rId4857" Target="javascript:;" Type="http://schemas.openxmlformats.org/officeDocument/2006/relationships/hyperlink" TargetMode="External"></Relationship><Relationship Id="rId4858" Target="javascript:;" Type="http://schemas.openxmlformats.org/officeDocument/2006/relationships/hyperlink" TargetMode="External"></Relationship><Relationship Id="rId4859" Target="mailto:sreid@lb.sgroup.ca" Type="http://schemas.openxmlformats.org/officeDocument/2006/relationships/hyperlink" TargetMode="External"></Relationship><Relationship Id="rId4860" Target="mailto:avdo@bigpond.net.au" Type="http://schemas.openxmlformats.org/officeDocument/2006/relationships/hyperlink" TargetMode="External"></Relationship><Relationship Id="rId4861" Target="mailto:eric.boin@remycointreau.com" Type="http://schemas.openxmlformats.org/officeDocument/2006/relationships/hyperlink" TargetMode="External"></Relationship><Relationship Id="rId4862" Target="javascript:;" Type="http://schemas.openxmlformats.org/officeDocument/2006/relationships/hyperlink" TargetMode="External"></Relationship><Relationship Id="rId4863" Target="mailto:papotti.srl@iol.it" Type="http://schemas.openxmlformats.org/officeDocument/2006/relationships/hyperlink" TargetMode="External"></Relationship><Relationship Id="rId4864" Target="mailto:jma@j-me.co.uk" Type="http://schemas.openxmlformats.org/officeDocument/2006/relationships/hyperlink" TargetMode="External"></Relationship><Relationship Id="rId4865" Target="javascript:;" Type="http://schemas.openxmlformats.org/officeDocument/2006/relationships/hyperlink" TargetMode="External"></Relationship><Relationship Id="rId4866" Target="http://www.sampurnaservices.com" Type="http://schemas.openxmlformats.org/officeDocument/2006/relationships/hyperlink" TargetMode="External"></Relationship><Relationship Id="rId4867" Target="http://www.silkroadassociates.com" Type="http://schemas.openxmlformats.org/officeDocument/2006/relationships/hyperlink" TargetMode="External"></Relationship><Relationship Id="rId4868" Target="mailto:stefano.motta@kshape.com" Type="http://schemas.openxmlformats.org/officeDocument/2006/relationships/hyperlink" TargetMode="External"></Relationship><Relationship Id="rId4869" Target="mailto:xjieqiong@hotmail.com" Type="http://schemas.openxmlformats.org/officeDocument/2006/relationships/hyperlink" TargetMode="External"></Relationship><Relationship Id="rId4870" Target="http://www.rainbowwholesale.com" Type="http://schemas.openxmlformats.org/officeDocument/2006/relationships/hyperlink" TargetMode="External"></Relationship><Relationship Id="rId4871" Target="javascript:;" Type="http://schemas.openxmlformats.org/officeDocument/2006/relationships/hyperlink" TargetMode="External"></Relationship><Relationship Id="rId4872" Target="http://www.basketrack.com" Type="http://schemas.openxmlformats.org/officeDocument/2006/relationships/hyperlink" TargetMode="External"></Relationship><Relationship Id="rId4873" Target="mailto:marudhara@vsnl.net" Type="http://schemas.openxmlformats.org/officeDocument/2006/relationships/hyperlink" TargetMode="External"></Relationship><Relationship Id="rId4874" Target="http://www.laltex.com" Type="http://schemas.openxmlformats.org/officeDocument/2006/relationships/hyperlink" TargetMode="External"></Relationship><Relationship Id="rId4875" Target="javascript:;" Type="http://schemas.openxmlformats.org/officeDocument/2006/relationships/hyperlink" TargetMode="External"></Relationship><Relationship Id="rId4876" Target="mailto:rehmanfaizal@aol.com" Type="http://schemas.openxmlformats.org/officeDocument/2006/relationships/hyperlink" TargetMode="External"></Relationship><Relationship Id="rId4877" Target="http://www.mx3.alpha-web.ne.jp" Type="http://schemas.openxmlformats.org/officeDocument/2006/relationships/hyperlink" TargetMode="External"></Relationship><Relationship Id="rId4878" Target="javascript:;" Type="http://schemas.openxmlformats.org/officeDocument/2006/relationships/hyperlink" TargetMode="External"></Relationship><Relationship Id="rId4879" Target="http://www.bajwa-enterprises.com" Type="http://schemas.openxmlformats.org/officeDocument/2006/relationships/hyperlink" TargetMode="External"></Relationship><Relationship Id="rId4880" Target="javascript:;" Type="http://schemas.openxmlformats.org/officeDocument/2006/relationships/hyperlink" TargetMode="External"></Relationship><Relationship Id="rId4881" Target="javascript:;" Type="http://schemas.openxmlformats.org/officeDocument/2006/relationships/hyperlink" TargetMode="External"></Relationship><Relationship Id="rId4882" Target="javascript:;" Type="http://schemas.openxmlformats.org/officeDocument/2006/relationships/hyperlink" TargetMode="External"></Relationship><Relationship Id="rId4883" Target="http://www.sbaltd.com" Type="http://schemas.openxmlformats.org/officeDocument/2006/relationships/hyperlink" TargetMode="External"></Relationship><Relationship Id="rId4884" Target="javascript:;" Type="http://schemas.openxmlformats.org/officeDocument/2006/relationships/hyperlink" TargetMode="External"></Relationship><Relationship Id="rId4885" Target="mailto:jiram_cn@vip.163.com" Type="http://schemas.openxmlformats.org/officeDocument/2006/relationships/hyperlink" TargetMode="External"></Relationship><Relationship Id="rId4886" Target="http://www.microtechniek.nl" Type="http://schemas.openxmlformats.org/officeDocument/2006/relationships/hyperlink" TargetMode="External"></Relationship><Relationship Id="rId4887" Target="mailto:fujisho@netvigator.com" Type="http://schemas.openxmlformats.org/officeDocument/2006/relationships/hyperlink" TargetMode="External"></Relationship><Relationship Id="rId4888" Target="http://www.argos-hygiene.fr" Type="http://schemas.openxmlformats.org/officeDocument/2006/relationships/hyperlink" TargetMode="External"></Relationship><Relationship Id="rId4889" Target="javascript:;" Type="http://schemas.openxmlformats.org/officeDocument/2006/relationships/hyperlink" TargetMode="External"></Relationship><Relationship Id="rId4890" Target="javascript:;" Type="http://schemas.openxmlformats.org/officeDocument/2006/relationships/hyperlink" TargetMode="External"></Relationship><Relationship Id="rId4891" Target="javascript:;" Type="http://schemas.openxmlformats.org/officeDocument/2006/relationships/hyperlink" TargetMode="External"></Relationship><Relationship Id="rId4892" Target="javascript:;" Type="http://schemas.openxmlformats.org/officeDocument/2006/relationships/hyperlink" TargetMode="External"></Relationship><Relationship Id="rId4893" Target="http://www.larkspur.com.hk" Type="http://schemas.openxmlformats.org/officeDocument/2006/relationships/hyperlink" TargetMode="External"></Relationship><Relationship Id="rId4894" Target="mailto:orientalbase@yahoo.com" Type="http://schemas.openxmlformats.org/officeDocument/2006/relationships/hyperlink" TargetMode="External"></Relationship><Relationship Id="rId4895" Target="javascript:;" Type="http://schemas.openxmlformats.org/officeDocument/2006/relationships/hyperlink" TargetMode="External"></Relationship><Relationship Id="rId4896" Target="javascript:;" Type="http://schemas.openxmlformats.org/officeDocument/2006/relationships/hyperlink" TargetMode="External"></Relationship><Relationship Id="rId4897" Target="javascript:;" Type="http://schemas.openxmlformats.org/officeDocument/2006/relationships/hyperlink" TargetMode="External"></Relationship><Relationship Id="rId4898" Target="mailto:enquiries@fwb.co.uk" Type="http://schemas.openxmlformats.org/officeDocument/2006/relationships/hyperlink" TargetMode="External"></Relationship><Relationship Id="rId4899" Target="http://www.dickomat.se" Type="http://schemas.openxmlformats.org/officeDocument/2006/relationships/hyperlink" TargetMode="External"></Relationship><Relationship Id="rId4900" Target="http://www.mytra.no" Type="http://schemas.openxmlformats.org/officeDocument/2006/relationships/hyperlink" TargetMode="External"></Relationship><Relationship Id="rId4901" Target="mailto:annyipsw@hotmail.com" Type="http://schemas.openxmlformats.org/officeDocument/2006/relationships/hyperlink" TargetMode="External"></Relationship><Relationship Id="rId4902" Target="javascript:;" Type="http://schemas.openxmlformats.org/officeDocument/2006/relationships/hyperlink" TargetMode="External"></Relationship><Relationship Id="rId4903" Target="mailto:nuovasaist@tin.it" Type="http://schemas.openxmlformats.org/officeDocument/2006/relationships/hyperlink" TargetMode="External"></Relationship><Relationship Id="rId4904" Target="mailto:haller.consulting@t-online.de" Type="http://schemas.openxmlformats.org/officeDocument/2006/relationships/hyperlink" TargetMode="External"></Relationship><Relationship Id="rId4905" Target="http://www.dream.com" Type="http://schemas.openxmlformats.org/officeDocument/2006/relationships/hyperlink" TargetMode="External"></Relationship><Relationship Id="rId4906" Target="http://www.hawa.se" Type="http://schemas.openxmlformats.org/officeDocument/2006/relationships/hyperlink" TargetMode="External"></Relationship><Relationship Id="rId4907" Target="http://www.generalfair.com" Type="http://schemas.openxmlformats.org/officeDocument/2006/relationships/hyperlink" TargetMode="External"></Relationship><Relationship Id="rId4908" Target="javascript:;" Type="http://schemas.openxmlformats.org/officeDocument/2006/relationships/hyperlink" TargetMode="External"></Relationship><Relationship Id="rId4909" Target="javascript:;" Type="http://schemas.openxmlformats.org/officeDocument/2006/relationships/hyperlink" TargetMode="External"></Relationship><Relationship Id="rId4910" Target="javascript:;" Type="http://schemas.openxmlformats.org/officeDocument/2006/relationships/hyperlink" TargetMode="External"></Relationship><Relationship Id="rId4911" Target="javascript:;" Type="http://schemas.openxmlformats.org/officeDocument/2006/relationships/hyperlink" TargetMode="External"></Relationship><Relationship Id="rId4912" Target="javascript:;" Type="http://schemas.openxmlformats.org/officeDocument/2006/relationships/hyperlink" TargetMode="External"></Relationship><Relationship Id="rId4913" Target="http://www.jackautomations.com" Type="http://schemas.openxmlformats.org/officeDocument/2006/relationships/hyperlink" TargetMode="External"></Relationship><Relationship Id="rId4914" Target="http://www.aksinnredning.no" Type="http://schemas.openxmlformats.org/officeDocument/2006/relationships/hyperlink" TargetMode="External"></Relationship><Relationship Id="rId4915" Target="javascript:;" Type="http://schemas.openxmlformats.org/officeDocument/2006/relationships/hyperlink" TargetMode="External"></Relationship><Relationship Id="rId4916" Target="javascript:;" Type="http://schemas.openxmlformats.org/officeDocument/2006/relationships/hyperlink" TargetMode="External"></Relationship><Relationship Id="rId4917" Target="http://www.telconet.net" Type="http://schemas.openxmlformats.org/officeDocument/2006/relationships/hyperlink" TargetMode="External"></Relationship><Relationship Id="rId4918" Target="http://www.artefact-diara.com" Type="http://schemas.openxmlformats.org/officeDocument/2006/relationships/hyperlink" TargetMode="External"></Relationship><Relationship Id="rId4919" Target="javascript:;" Type="http://schemas.openxmlformats.org/officeDocument/2006/relationships/hyperlink" TargetMode="External"></Relationship><Relationship Id="rId4920" Target="http://www.devicesinc.net" Type="http://schemas.openxmlformats.org/officeDocument/2006/relationships/hyperlink" TargetMode="External"></Relationship><Relationship Id="rId4921" Target="http://www.ambiencelights.com" Type="http://schemas.openxmlformats.org/officeDocument/2006/relationships/hyperlink" TargetMode="External"></Relationship><Relationship Id="rId4922" Target="http://www.kennedyinternational.com" Type="http://schemas.openxmlformats.org/officeDocument/2006/relationships/hyperlink" TargetMode="External"></Relationship><Relationship Id="rId4923" Target="http://www.maximumgifts.net" Type="http://schemas.openxmlformats.org/officeDocument/2006/relationships/hyperlink" TargetMode="External"></Relationship><Relationship Id="rId4924" Target="javascript:;" Type="http://schemas.openxmlformats.org/officeDocument/2006/relationships/hyperlink" TargetMode="External"></Relationship><Relationship Id="rId4925" Target="javascript:;" Type="http://schemas.openxmlformats.org/officeDocument/2006/relationships/hyperlink" TargetMode="External"></Relationship><Relationship Id="rId4926" Target="javascript:;" Type="http://schemas.openxmlformats.org/officeDocument/2006/relationships/hyperlink" TargetMode="External"></Relationship><Relationship Id="rId4927" Target="javascript:;" Type="http://schemas.openxmlformats.org/officeDocument/2006/relationships/hyperlink" TargetMode="External"></Relationship><Relationship Id="rId4928" Target="http://www.myevergreen.com" Type="http://schemas.openxmlformats.org/officeDocument/2006/relationships/hyperlink" TargetMode="External"></Relationship><Relationship Id="rId4929" Target="javascript:;" Type="http://schemas.openxmlformats.org/officeDocument/2006/relationships/hyperlink" TargetMode="External"></Relationship><Relationship Id="rId4930" Target="mailto:michael.ma@amazingmortgage.net" Type="http://schemas.openxmlformats.org/officeDocument/2006/relationships/hyperlink" TargetMode="External"></Relationship><Relationship Id="rId4931" Target="http://www.tsubame.or.jp" Type="http://schemas.openxmlformats.org/officeDocument/2006/relationships/hyperlink" TargetMode="External"></Relationship><Relationship Id="rId4932" Target="javascript:;" Type="http://schemas.openxmlformats.org/officeDocument/2006/relationships/hyperlink" TargetMode="External"></Relationship><Relationship Id="rId4933" Target="http://www.perfire.com" Type="http://schemas.openxmlformats.org/officeDocument/2006/relationships/hyperlink" TargetMode="External"></Relationship><Relationship Id="rId4934" Target="mailto:ychelly@hotmail.com" Type="http://schemas.openxmlformats.org/officeDocument/2006/relationships/hyperlink" TargetMode="External"></Relationship><Relationship Id="rId4935" Target="javascript:;" Type="http://schemas.openxmlformats.org/officeDocument/2006/relationships/hyperlink" TargetMode="External"></Relationship><Relationship Id="rId4936" Target="mailto:amui-ya@crux.ocn.ne.jp" Type="http://schemas.openxmlformats.org/officeDocument/2006/relationships/hyperlink" TargetMode="External"></Relationship><Relationship Id="rId4937" Target="javascript:;" Type="http://schemas.openxmlformats.org/officeDocument/2006/relationships/hyperlink" TargetMode="External"></Relationship><Relationship Id="rId4938" Target="mailto:arnold@vasia.com" Type="http://schemas.openxmlformats.org/officeDocument/2006/relationships/hyperlink" TargetMode="External"></Relationship><Relationship Id="rId4939" Target="javascript:;" Type="http://schemas.openxmlformats.org/officeDocument/2006/relationships/hyperlink" TargetMode="External"></Relationship><Relationship Id="rId4940" Target="mailto:hfindco1@netvigator.com" Type="http://schemas.openxmlformats.org/officeDocument/2006/relationships/hyperlink" TargetMode="External"></Relationship><Relationship Id="rId4941" Target="http://www.grupodelta.com.ar" Type="http://schemas.openxmlformats.org/officeDocument/2006/relationships/hyperlink" TargetMode="External"></Relationship><Relationship Id="rId4942" Target="javascript:;" Type="http://schemas.openxmlformats.org/officeDocument/2006/relationships/hyperlink" TargetMode="External"></Relationship><Relationship Id="rId4943" Target="mailto:salg@cafebar.dk" Type="http://schemas.openxmlformats.org/officeDocument/2006/relationships/hyperlink" TargetMode="External"></Relationship><Relationship Id="rId4944" Target="http://www.hsinkuang.com.hk" Type="http://schemas.openxmlformats.org/officeDocument/2006/relationships/hyperlink" TargetMode="External"></Relationship><Relationship Id="rId4945" Target="mailto:info.ihr@t-online.de" Type="http://schemas.openxmlformats.org/officeDocument/2006/relationships/hyperlink" TargetMode="External"></Relationship><Relationship Id="rId4946" Target="mailto:guitia_lenne@grim_import.fr" Type="http://schemas.openxmlformats.org/officeDocument/2006/relationships/hyperlink" TargetMode="External"></Relationship><Relationship Id="rId4947" Target="mailto:comercial@rovalma.com" Type="http://schemas.openxmlformats.org/officeDocument/2006/relationships/hyperlink" TargetMode="External"></Relationship><Relationship Id="rId4948" Target="http://www.asiagateway.co.uk" Type="http://schemas.openxmlformats.org/officeDocument/2006/relationships/hyperlink" TargetMode="External"></Relationship><Relationship Id="rId4949" Target="javascript:;" Type="http://schemas.openxmlformats.org/officeDocument/2006/relationships/hyperlink" TargetMode="External"></Relationship><Relationship Id="rId4950" Target="http://www.furnco.se" Type="http://schemas.openxmlformats.org/officeDocument/2006/relationships/hyperlink" TargetMode="External"></Relationship><Relationship Id="rId4951" Target="http://www.d1.dion.ne.jp" Type="http://schemas.openxmlformats.org/officeDocument/2006/relationships/hyperlink" TargetMode="External"></Relationship><Relationship Id="rId4952" Target="http://www.ikawa.co.jp" Type="http://schemas.openxmlformats.org/officeDocument/2006/relationships/hyperlink" TargetMode="External"></Relationship><Relationship Id="rId4953" Target="http://www.hillworldwide.com.tw" Type="http://schemas.openxmlformats.org/officeDocument/2006/relationships/hyperlink" TargetMode="External"></Relationship><Relationship Id="rId4954" Target="http://www.gellbergab.se" Type="http://schemas.openxmlformats.org/officeDocument/2006/relationships/hyperlink" TargetMode="External"></Relationship><Relationship Id="rId4955" Target="http://www.primotex.com" Type="http://schemas.openxmlformats.org/officeDocument/2006/relationships/hyperlink" TargetMode="External"></Relationship><Relationship Id="rId4956" Target="javascript:;" Type="http://schemas.openxmlformats.org/officeDocument/2006/relationships/hyperlink" TargetMode="External"></Relationship><Relationship Id="rId4957" Target="javascript:;" Type="http://schemas.openxmlformats.org/officeDocument/2006/relationships/hyperlink" TargetMode="External"></Relationship><Relationship Id="rId4958" Target="javascript:;" Type="http://schemas.openxmlformats.org/officeDocument/2006/relationships/hyperlink" TargetMode="External"></Relationship><Relationship Id="rId4959" Target="mailto:yip_joy@hotmail.com" Type="http://schemas.openxmlformats.org/officeDocument/2006/relationships/hyperlink" TargetMode="External"></Relationship><Relationship Id="rId4960" Target="javascript:;" Type="http://schemas.openxmlformats.org/officeDocument/2006/relationships/hyperlink" TargetMode="External"></Relationship><Relationship Id="rId4961" Target="http://www.benixandco.com" Type="http://schemas.openxmlformats.org/officeDocument/2006/relationships/hyperlink" TargetMode="External"></Relationship><Relationship Id="rId4962" Target="http://www.frau.es" Type="http://schemas.openxmlformats.org/officeDocument/2006/relationships/hyperlink" TargetMode="External"></Relationship><Relationship Id="rId4963" Target="http://www.poboxes.com" Type="http://schemas.openxmlformats.org/officeDocument/2006/relationships/hyperlink" TargetMode="External"></Relationship><Relationship Id="rId4964" Target="javascript:;" Type="http://schemas.openxmlformats.org/officeDocument/2006/relationships/hyperlink" TargetMode="External"></Relationship><Relationship Id="rId4965" Target="javascript:;" Type="http://schemas.openxmlformats.org/officeDocument/2006/relationships/hyperlink" TargetMode="External"></Relationship><Relationship Id="rId4966" Target="javascript:;" Type="http://schemas.openxmlformats.org/officeDocument/2006/relationships/hyperlink" TargetMode="External"></Relationship><Relationship Id="rId4967" Target="mailto:cantonfairorg.4sg@gishpuppy.com" Type="http://schemas.openxmlformats.org/officeDocument/2006/relationships/hyperlink" TargetMode="External"></Relationship><Relationship Id="rId4968" Target="mailto:aksoytex@e-kolay.net" Type="http://schemas.openxmlformats.org/officeDocument/2006/relationships/hyperlink" TargetMode="External"></Relationship><Relationship Id="rId4969" Target="mailto:novasanit@novasanit.fr" Type="http://schemas.openxmlformats.org/officeDocument/2006/relationships/hyperlink" TargetMode="External"></Relationship><Relationship Id="rId4970" Target="javascript:;" Type="http://schemas.openxmlformats.org/officeDocument/2006/relationships/hyperlink" TargetMode="External"></Relationship><Relationship Id="rId4971" Target="javascript:;" Type="http://schemas.openxmlformats.org/officeDocument/2006/relationships/hyperlink" TargetMode="External"></Relationship><Relationship Id="rId4972" Target="mailto:msl.az5@dream.com" Type="http://schemas.openxmlformats.org/officeDocument/2006/relationships/hyperlink" TargetMode="External"></Relationship><Relationship Id="rId4973" Target="javascript:;" Type="http://schemas.openxmlformats.org/officeDocument/2006/relationships/hyperlink" TargetMode="External"></Relationship><Relationship Id="rId4974" Target="javascript:;" Type="http://schemas.openxmlformats.org/officeDocument/2006/relationships/hyperlink" TargetMode="External"></Relationship><Relationship Id="rId4975" Target="mailto:myhk4@netvigator.com" Type="http://schemas.openxmlformats.org/officeDocument/2006/relationships/hyperlink" TargetMode="External"></Relationship><Relationship Id="rId4976" Target="mailto:trustee@ms24.hinet.net" Type="http://schemas.openxmlformats.org/officeDocument/2006/relationships/hyperlink" TargetMode="External"></Relationship><Relationship Id="rId4977" Target="mailto:m.aswas@scs-net.org" Type="http://schemas.openxmlformats.org/officeDocument/2006/relationships/hyperlink" TargetMode="External"></Relationship><Relationship Id="rId4978" Target="http://www.savontv.com" Type="http://schemas.openxmlformats.org/officeDocument/2006/relationships/hyperlink" TargetMode="External"></Relationship><Relationship Id="rId4979" Target="javascript:;" Type="http://schemas.openxmlformats.org/officeDocument/2006/relationships/hyperlink" TargetMode="External"></Relationship><Relationship Id="rId4980" Target="mailto:info@bunsl.nl" Type="http://schemas.openxmlformats.org/officeDocument/2006/relationships/hyperlink" TargetMode="External"></Relationship><Relationship Id="rId4981" Target="http://www.renab.se" Type="http://schemas.openxmlformats.org/officeDocument/2006/relationships/hyperlink" TargetMode="External"></Relationship><Relationship Id="rId4982" Target="http://www.ikea.fi" Type="http://schemas.openxmlformats.org/officeDocument/2006/relationships/hyperlink" TargetMode="External"></Relationship><Relationship Id="rId4983" Target="http://www.earthnymph.com.au" Type="http://schemas.openxmlformats.org/officeDocument/2006/relationships/hyperlink" TargetMode="External"></Relationship><Relationship Id="rId4984" Target="javascript:;" Type="http://schemas.openxmlformats.org/officeDocument/2006/relationships/hyperlink" TargetMode="External"></Relationship><Relationship Id="rId4985" Target="javascript:;" Type="http://schemas.openxmlformats.org/officeDocument/2006/relationships/hyperlink" TargetMode="External"></Relationship><Relationship Id="rId4986" Target="javascript:;" Type="http://schemas.openxmlformats.org/officeDocument/2006/relationships/hyperlink" TargetMode="External"></Relationship><Relationship Id="rId4987" Target="mailto:gantzer@pigmentfrance.com" Type="http://schemas.openxmlformats.org/officeDocument/2006/relationships/hyperlink" TargetMode="External"></Relationship><Relationship Id="rId4988" Target="http://www.b6.dk" Type="http://schemas.openxmlformats.org/officeDocument/2006/relationships/hyperlink" TargetMode="External"></Relationship><Relationship Id="rId4989" Target="mailto:info@fordcohk.com" Type="http://schemas.openxmlformats.org/officeDocument/2006/relationships/hyperlink" TargetMode="External"></Relationship><Relationship Id="rId4990" Target="mailto:sharpelectronic@hotmail.com" Type="http://schemas.openxmlformats.org/officeDocument/2006/relationships/hyperlink" TargetMode="External"></Relationship><Relationship Id="rId4991" Target="javascript:;" Type="http://schemas.openxmlformats.org/officeDocument/2006/relationships/hyperlink" TargetMode="External"></Relationship><Relationship Id="rId4992" Target="http://www.soeffing.de" Type="http://schemas.openxmlformats.org/officeDocument/2006/relationships/hyperlink" TargetMode="External"></Relationship><Relationship Id="rId4993" Target="http://www.tokyo.email.ne.jp" Type="http://schemas.openxmlformats.org/officeDocument/2006/relationships/hyperlink" TargetMode="External"></Relationship><Relationship Id="rId4994" Target="mailto:oguzcaglayan@cagsanmerdiven.com" Type="http://schemas.openxmlformats.org/officeDocument/2006/relationships/hyperlink" TargetMode="External"></Relationship><Relationship Id="rId4995" Target="mailto:general@nresponse.com" Type="http://schemas.openxmlformats.org/officeDocument/2006/relationships/hyperlink" TargetMode="External"></Relationship><Relationship Id="rId4996" Target="http://www.gross-muggensturm.de" Type="http://schemas.openxmlformats.org/officeDocument/2006/relationships/hyperlink" TargetMode="External"></Relationship><Relationship Id="rId4997" Target="javascript:;" Type="http://schemas.openxmlformats.org/officeDocument/2006/relationships/hyperlink" TargetMode="External"></Relationship><Relationship Id="rId4998" Target="javascript:;" Type="http://schemas.openxmlformats.org/officeDocument/2006/relationships/hyperlink" TargetMode="External"></Relationship><Relationship Id="rId4999" Target="javascript:;" Type="http://schemas.openxmlformats.org/officeDocument/2006/relationships/hyperlink" TargetMode="External"></Relationship><Relationship Id="rId5000" Target="mailto:lph08us@yahoo.com" Type="http://schemas.openxmlformats.org/officeDocument/2006/relationships/hyperlink" TargetMode="External"></Relationship><Relationship Id="rId5001" Target="mailto:plateriajack@prodigy.net.mx" Type="http://schemas.openxmlformats.org/officeDocument/2006/relationships/hyperlink" TargetMode="External"></Relationship><Relationship Id="rId5002" Target="http://www.armagnac-larressingle.com" Type="http://schemas.openxmlformats.org/officeDocument/2006/relationships/hyperlink" TargetMode="External"></Relationship><Relationship Id="rId5003" Target="javascript:;" Type="http://schemas.openxmlformats.org/officeDocument/2006/relationships/hyperlink" TargetMode="External"></Relationship><Relationship Id="rId5004" Target="javascript:;" Type="http://schemas.openxmlformats.org/officeDocument/2006/relationships/hyperlink" TargetMode="External"></Relationship><Relationship Id="rId5005" Target="javascript:;" Type="http://schemas.openxmlformats.org/officeDocument/2006/relationships/hyperlink" TargetMode="External"></Relationship><Relationship Id="rId5006" Target="mailto:info@kaffekompaniet.se" Type="http://schemas.openxmlformats.org/officeDocument/2006/relationships/hyperlink" TargetMode="External"></Relationship><Relationship Id="rId5007" Target="javascript:;" Type="http://schemas.openxmlformats.org/officeDocument/2006/relationships/hyperlink" TargetMode="External"></Relationship><Relationship Id="rId5008" Target="javascript:;" Type="http://schemas.openxmlformats.org/officeDocument/2006/relationships/hyperlink" TargetMode="External"></Relationship><Relationship Id="rId5009" Target="http://www.damsel.fi" Type="http://schemas.openxmlformats.org/officeDocument/2006/relationships/hyperlink" TargetMode="External"></Relationship><Relationship Id="rId5010" Target="javascript:;" Type="http://schemas.openxmlformats.org/officeDocument/2006/relationships/hyperlink" TargetMode="External"></Relationship><Relationship Id="rId5011" Target="mailto:herphys4tade@yahoo.com" Type="http://schemas.openxmlformats.org/officeDocument/2006/relationships/hyperlink" TargetMode="External"></Relationship><Relationship Id="rId5012" Target="javascript:;" Type="http://schemas.openxmlformats.org/officeDocument/2006/relationships/hyperlink" TargetMode="External"></Relationship><Relationship Id="rId5013" Target="mailto:briteco_martin@yahoo.com" Type="http://schemas.openxmlformats.org/officeDocument/2006/relationships/hyperlink" TargetMode="External"></Relationship><Relationship Id="rId5014" Target="mailto:alex@emiplastic.com" Type="http://schemas.openxmlformats.org/officeDocument/2006/relationships/hyperlink" TargetMode="External"></Relationship><Relationship Id="rId5015" Target="javascript:;" Type="http://schemas.openxmlformats.org/officeDocument/2006/relationships/hyperlink" TargetMode="External"></Relationship><Relationship Id="rId5016" Target="http://www.bakersbestinc.com" Type="http://schemas.openxmlformats.org/officeDocument/2006/relationships/hyperlink" TargetMode="External"></Relationship><Relationship Id="rId5017" Target="http://www.bellsouth.cl" Type="http://schemas.openxmlformats.org/officeDocument/2006/relationships/hyperlink" TargetMode="External"></Relationship><Relationship Id="rId5018" Target="javascript:;" Type="http://schemas.openxmlformats.org/officeDocument/2006/relationships/hyperlink" TargetMode="External"></Relationship><Relationship Id="rId5019" Target="mailto:imparatorltd@yahoo.com" Type="http://schemas.openxmlformats.org/officeDocument/2006/relationships/hyperlink" TargetMode="External"></Relationship><Relationship Id="rId5020" Target="mailto:bstark@alliedmarketinggroup.com" Type="http://schemas.openxmlformats.org/officeDocument/2006/relationships/hyperlink" TargetMode="External"></Relationship><Relationship Id="rId5021" Target="mailto:michelle@extratrading.com.hk" Type="http://schemas.openxmlformats.org/officeDocument/2006/relationships/hyperlink" TargetMode="External"></Relationship><Relationship Id="rId5022" Target="javascript:;" Type="http://schemas.openxmlformats.org/officeDocument/2006/relationships/hyperlink" TargetMode="External"></Relationship><Relationship Id="rId5023" Target="javascript:;" Type="http://schemas.openxmlformats.org/officeDocument/2006/relationships/hyperlink" TargetMode="External"></Relationship><Relationship Id="rId5024" Target="http://www.newkingstonfashion.com" Type="http://schemas.openxmlformats.org/officeDocument/2006/relationships/hyperlink" TargetMode="External"></Relationship><Relationship Id="rId5025" Target="mailto:dorong@on-line.co" Type="http://schemas.openxmlformats.org/officeDocument/2006/relationships/hyperlink" TargetMode="External"></Relationship><Relationship Id="rId5026" Target="http://www.shichikuya.com" Type="http://schemas.openxmlformats.org/officeDocument/2006/relationships/hyperlink" TargetMode="External"></Relationship><Relationship Id="rId5027" Target="javascript:;" Type="http://schemas.openxmlformats.org/officeDocument/2006/relationships/hyperlink" TargetMode="External"></Relationship><Relationship Id="rId5028" Target="mailto:tracesale@hotmail.com" Type="http://schemas.openxmlformats.org/officeDocument/2006/relationships/hyperlink" TargetMode="External"></Relationship><Relationship Id="rId5029" Target="javascript:;" Type="http://schemas.openxmlformats.org/officeDocument/2006/relationships/hyperlink" TargetMode="External"></Relationship><Relationship Id="rId5030" Target="javascript:;" Type="http://schemas.openxmlformats.org/officeDocument/2006/relationships/hyperlink" TargetMode="External"></Relationship><Relationship Id="rId5031" Target="javascript:;" Type="http://schemas.openxmlformats.org/officeDocument/2006/relationships/hyperlink" TargetMode="External"></Relationship><Relationship Id="rId5032" Target="javascript:;" Type="http://schemas.openxmlformats.org/officeDocument/2006/relationships/hyperlink" TargetMode="External"></Relationship><Relationship Id="rId5033" Target="mailto:pollin@higashi.com.cn" Type="http://schemas.openxmlformats.org/officeDocument/2006/relationships/hyperlink" TargetMode="External"></Relationship><Relationship Id="rId5034" Target="mailto:office@sotal-win.at" Type="http://schemas.openxmlformats.org/officeDocument/2006/relationships/hyperlink" TargetMode="External"></Relationship><Relationship Id="rId5035" Target="mailto:web-sales@bbr.com.hk" Type="http://schemas.openxmlformats.org/officeDocument/2006/relationships/hyperlink" TargetMode="External"></Relationship><Relationship Id="rId5036" Target="javascript:;" Type="http://schemas.openxmlformats.org/officeDocument/2006/relationships/hyperlink" TargetMode="External"></Relationship><Relationship Id="rId5037" Target="mailto:beatyequip@aol.com" Type="http://schemas.openxmlformats.org/officeDocument/2006/relationships/hyperlink" TargetMode="External"></Relationship><Relationship Id="rId5038" Target="http://www.esselpropack.com" Type="http://schemas.openxmlformats.org/officeDocument/2006/relationships/hyperlink" TargetMode="External"></Relationship><Relationship Id="rId5039" Target="javascript:;" Type="http://schemas.openxmlformats.org/officeDocument/2006/relationships/hyperlink" TargetMode="External"></Relationship><Relationship Id="rId5040" Target="javascript:;" Type="http://schemas.openxmlformats.org/officeDocument/2006/relationships/hyperlink" TargetMode="External"></Relationship><Relationship Id="rId5041" Target="http://www.eika.es" Type="http://schemas.openxmlformats.org/officeDocument/2006/relationships/hyperlink" TargetMode="External"></Relationship><Relationship Id="rId5042" Target="http://www.lecomtoircuisine.com" Type="http://schemas.openxmlformats.org/officeDocument/2006/relationships/hyperlink" TargetMode="External"></Relationship><Relationship Id="rId5043" Target="http://www.karmaglobal.com" Type="http://schemas.openxmlformats.org/officeDocument/2006/relationships/hyperlink" TargetMode="External"></Relationship><Relationship Id="rId5044" Target="javascript:;" Type="http://schemas.openxmlformats.org/officeDocument/2006/relationships/hyperlink" TargetMode="External"></Relationship><Relationship Id="rId5045" Target="http://www.taiwantiand.com" Type="http://schemas.openxmlformats.org/officeDocument/2006/relationships/hyperlink" TargetMode="External"></Relationship><Relationship Id="rId5046" Target="javascript:;" Type="http://schemas.openxmlformats.org/officeDocument/2006/relationships/hyperlink" TargetMode="External"></Relationship><Relationship Id="rId5047" Target="mailto:coralsj@hotmail.com" Type="http://schemas.openxmlformats.org/officeDocument/2006/relationships/hyperlink" TargetMode="External"></Relationship><Relationship Id="rId5048" Target="http://www.sefama.fr" Type="http://schemas.openxmlformats.org/officeDocument/2006/relationships/hyperlink" TargetMode="External"></Relationship><Relationship Id="rId5049" Target="javascript:;" Type="http://schemas.openxmlformats.org/officeDocument/2006/relationships/hyperlink" TargetMode="External"></Relationship><Relationship Id="rId5050" Target="mailto:richardson@richardson-jp.com" Type="http://schemas.openxmlformats.org/officeDocument/2006/relationships/hyperlink" TargetMode="External"></Relationship><Relationship Id="rId5051" Target="http://www.gsab-mabu.se" Type="http://schemas.openxmlformats.org/officeDocument/2006/relationships/hyperlink" TargetMode="External"></Relationship><Relationship Id="rId5052" Target="http://www.higashi.com.cn" Type="http://schemas.openxmlformats.org/officeDocument/2006/relationships/hyperlink" TargetMode="External"></Relationship><Relationship Id="rId5053" Target="mailto:lik@centrin.net.id" Type="http://schemas.openxmlformats.org/officeDocument/2006/relationships/hyperlink" TargetMode="External"></Relationship><Relationship Id="rId5054" Target="javascript:;" Type="http://schemas.openxmlformats.org/officeDocument/2006/relationships/hyperlink" TargetMode="External"></Relationship><Relationship Id="rId5055" Target="javascript:;" Type="http://schemas.openxmlformats.org/officeDocument/2006/relationships/hyperlink" TargetMode="External"></Relationship><Relationship Id="rId5056" Target="http://www.brasstech.com" Type="http://schemas.openxmlformats.org/officeDocument/2006/relationships/hyperlink" TargetMode="External"></Relationship><Relationship Id="rId5057" Target="javascript:;" Type="http://schemas.openxmlformats.org/officeDocument/2006/relationships/hyperlink" TargetMode="External"></Relationship><Relationship Id="rId5058" Target="http://www.skyrise.com.ph" Type="http://schemas.openxmlformats.org/officeDocument/2006/relationships/hyperlink" TargetMode="External"></Relationship><Relationship Id="rId5059" Target="mailto:.autosound@wanadoopro.ma" Type="http://schemas.openxmlformats.org/officeDocument/2006/relationships/hyperlink" TargetMode="External"></Relationship><Relationship Id="rId5060" Target="mailto:morton@silkroadassociates.com" Type="http://schemas.openxmlformats.org/officeDocument/2006/relationships/hyperlink" TargetMode="External"></Relationship><Relationship Id="rId5061" Target="javascript:;" Type="http://schemas.openxmlformats.org/officeDocument/2006/relationships/hyperlink" TargetMode="External"></Relationship><Relationship Id="rId5062" Target="javascript:;" Type="http://schemas.openxmlformats.org/officeDocument/2006/relationships/hyperlink" TargetMode="External"></Relationship><Relationship Id="rId5063" Target="http://www.ican.net" Type="http://schemas.openxmlformats.org/officeDocument/2006/relationships/hyperlink" TargetMode="External"></Relationship><Relationship Id="rId5064" Target="javascript:;" Type="http://schemas.openxmlformats.org/officeDocument/2006/relationships/hyperlink" TargetMode="External"></Relationship><Relationship Id="rId5065" Target="javascript:;" Type="http://schemas.openxmlformats.org/officeDocument/2006/relationships/hyperlink" TargetMode="External"></Relationship><Relationship Id="rId5066" Target="mailto:dongfang@po3.synapse.ne.jp" Type="http://schemas.openxmlformats.org/officeDocument/2006/relationships/hyperlink" TargetMode="External"></Relationship><Relationship Id="rId5067" Target="javascript:;" Type="http://schemas.openxmlformats.org/officeDocument/2006/relationships/hyperlink" TargetMode="External"></Relationship><Relationship Id="rId5068" Target="mailto:akg@so-net.com.hk" Type="http://schemas.openxmlformats.org/officeDocument/2006/relationships/hyperlink" TargetMode="External"></Relationship><Relationship Id="rId5069" Target="javascript:;" Type="http://schemas.openxmlformats.org/officeDocument/2006/relationships/hyperlink" TargetMode="External"></Relationship><Relationship Id="rId5070" Target="javascript:;" Type="http://schemas.openxmlformats.org/officeDocument/2006/relationships/hyperlink" TargetMode="External"></Relationship><Relationship Id="rId5071" Target="javascript:;" Type="http://schemas.openxmlformats.org/officeDocument/2006/relationships/hyperlink" TargetMode="External"></Relationship><Relationship Id="rId5072" Target="javascript:;" Type="http://schemas.openxmlformats.org/officeDocument/2006/relationships/hyperlink" TargetMode="External"></Relationship><Relationship Id="rId5073" Target="javascript:;" Type="http://schemas.openxmlformats.org/officeDocument/2006/relationships/hyperlink" TargetMode="External"></Relationship><Relationship Id="rId5074" Target="javascript:;" Type="http://schemas.openxmlformats.org/officeDocument/2006/relationships/hyperlink" TargetMode="External"></Relationship><Relationship Id="rId5075" Target="mailto:corsun@netvigator.com" Type="http://schemas.openxmlformats.org/officeDocument/2006/relationships/hyperlink" TargetMode="External"></Relationship><Relationship Id="rId5076" Target="http://www.herlitz.de" Type="http://schemas.openxmlformats.org/officeDocument/2006/relationships/hyperlink" TargetMode="External"></Relationship><Relationship Id="rId5077" Target="mailto:info@aardewerkfabriek.nl" Type="http://schemas.openxmlformats.org/officeDocument/2006/relationships/hyperlink" TargetMode="External"></Relationship><Relationship Id="rId5078" Target="javascript:;" Type="http://schemas.openxmlformats.org/officeDocument/2006/relationships/hyperlink" TargetMode="External"></Relationship><Relationship Id="rId5079" Target="mailto:airbizco@netvigator.com" Type="http://schemas.openxmlformats.org/officeDocument/2006/relationships/hyperlink" TargetMode="External"></Relationship><Relationship Id="rId5080" Target="javascript:;" Type="http://schemas.openxmlformats.org/officeDocument/2006/relationships/hyperlink" TargetMode="External"></Relationship><Relationship Id="rId5081" Target="mailto:info@tecnogas.it" Type="http://schemas.openxmlformats.org/officeDocument/2006/relationships/hyperlink" TargetMode="External"></Relationship><Relationship Id="rId5082" Target="javascript:;" Type="http://schemas.openxmlformats.org/officeDocument/2006/relationships/hyperlink" TargetMode="External"></Relationship><Relationship Id="rId5083" Target="http://www.amsie.com" Type="http://schemas.openxmlformats.org/officeDocument/2006/relationships/hyperlink" TargetMode="External"></Relationship><Relationship Id="rId5084" Target="javascript:;" Type="http://schemas.openxmlformats.org/officeDocument/2006/relationships/hyperlink" TargetMode="External"></Relationship><Relationship Id="rId5085" Target="javascript:;" Type="http://schemas.openxmlformats.org/officeDocument/2006/relationships/hyperlink" TargetMode="External"></Relationship><Relationship Id="rId5086" Target="javascript:;" Type="http://schemas.openxmlformats.org/officeDocument/2006/relationships/hyperlink" TargetMode="External"></Relationship><Relationship Id="rId5087" Target="http://www.negrao.com" Type="http://schemas.openxmlformats.org/officeDocument/2006/relationships/hyperlink" TargetMode="External"></Relationship><Relationship Id="rId5088" Target="mailto:atlantis@atlantisrestauranteq.com" Type="http://schemas.openxmlformats.org/officeDocument/2006/relationships/hyperlink" TargetMode="External"></Relationship><Relationship Id="rId5089" Target="http://www.papazian.fr" Type="http://schemas.openxmlformats.org/officeDocument/2006/relationships/hyperlink" TargetMode="External"></Relationship><Relationship Id="rId5090" Target="mailto:ester@sharpwell.com" Type="http://schemas.openxmlformats.org/officeDocument/2006/relationships/hyperlink" TargetMode="External"></Relationship><Relationship Id="rId5091" Target="javascript:;" Type="http://schemas.openxmlformats.org/officeDocument/2006/relationships/hyperlink" TargetMode="External"></Relationship><Relationship Id="rId5092" Target="mailto:acaza@uio.satnet.net" Type="http://schemas.openxmlformats.org/officeDocument/2006/relationships/hyperlink" TargetMode="External"></Relationship><Relationship Id="rId5093" Target="mailto:bc@bellacenter.dk" Type="http://schemas.openxmlformats.org/officeDocument/2006/relationships/hyperlink" TargetMode="External"></Relationship><Relationship Id="rId5094" Target="javascript:;" Type="http://schemas.openxmlformats.org/officeDocument/2006/relationships/hyperlink" TargetMode="External"></Relationship><Relationship Id="rId5095" Target="mailto:chester1122@yahoo.com" Type="http://schemas.openxmlformats.org/officeDocument/2006/relationships/hyperlink" TargetMode="External"></Relationship><Relationship Id="rId5096" Target="mailto:shoghi@inso_ate.co" Type="http://schemas.openxmlformats.org/officeDocument/2006/relationships/hyperlink" TargetMode="External"></Relationship><Relationship Id="rId5097" Target="javascript:;" Type="http://schemas.openxmlformats.org/officeDocument/2006/relationships/hyperlink" TargetMode="External"></Relationship><Relationship Id="rId5098" Target="http://www.nisshoji.co.jp" Type="http://schemas.openxmlformats.org/officeDocument/2006/relationships/hyperlink" TargetMode="External"></Relationship><Relationship Id="rId5099" Target="javascript:;" Type="http://schemas.openxmlformats.org/officeDocument/2006/relationships/hyperlink" TargetMode="External"></Relationship><Relationship Id="rId5100" Target="mailto:enterprise_unltd@hotmail.com" Type="http://schemas.openxmlformats.org/officeDocument/2006/relationships/hyperlink" TargetMode="External"></Relationship><Relationship Id="rId5101" Target="http://www.buxtonco.com" Type="http://schemas.openxmlformats.org/officeDocument/2006/relationships/hyperlink" TargetMode="External"></Relationship><Relationship Id="rId5102" Target="mailto:alaanada@hotmail.com" Type="http://schemas.openxmlformats.org/officeDocument/2006/relationships/hyperlink" TargetMode="External"></Relationship><Relationship Id="rId5103" Target="javascript:;" Type="http://schemas.openxmlformats.org/officeDocument/2006/relationships/hyperlink" TargetMode="External"></Relationship><Relationship Id="rId5104" Target="http://www.uncletobys.com.au" Type="http://schemas.openxmlformats.org/officeDocument/2006/relationships/hyperlink" TargetMode="External"></Relationship><Relationship Id="rId5105" Target="javascript:;" Type="http://schemas.openxmlformats.org/officeDocument/2006/relationships/hyperlink" TargetMode="External"></Relationship><Relationship Id="rId5106" Target="javascript:;" Type="http://schemas.openxmlformats.org/officeDocument/2006/relationships/hyperlink" TargetMode="External"></Relationship><Relationship Id="rId5107" Target="http://www.maxmate.com" Type="http://schemas.openxmlformats.org/officeDocument/2006/relationships/hyperlink" TargetMode="External"></Relationship><Relationship Id="rId5108" Target="mailto:porselen@ttnet.net.tr" Type="http://schemas.openxmlformats.org/officeDocument/2006/relationships/hyperlink" TargetMode="External"></Relationship><Relationship Id="rId5109" Target="javascript:;" Type="http://schemas.openxmlformats.org/officeDocument/2006/relationships/hyperlink" TargetMode="External"></Relationship><Relationship Id="rId5110" Target="http://www.kingsangplasticfactory.com" Type="http://schemas.openxmlformats.org/officeDocument/2006/relationships/hyperlink" TargetMode="External"></Relationship><Relationship Id="rId5111" Target="javascript:;" Type="http://schemas.openxmlformats.org/officeDocument/2006/relationships/hyperlink" TargetMode="External"></Relationship><Relationship Id="rId5112" Target="javascript:;" Type="http://schemas.openxmlformats.org/officeDocument/2006/relationships/hyperlink" TargetMode="External"></Relationship><Relationship Id="rId5113" Target="http://www.taurus.es" Type="http://schemas.openxmlformats.org/officeDocument/2006/relationships/hyperlink" TargetMode="External"></Relationship><Relationship Id="rId5114" Target="javascript:;" Type="http://schemas.openxmlformats.org/officeDocument/2006/relationships/hyperlink" TargetMode="External"></Relationship><Relationship Id="rId5115" Target="javascript:;" Type="http://schemas.openxmlformats.org/officeDocument/2006/relationships/hyperlink" TargetMode="External"></Relationship><Relationship Id="rId5116" Target="http://www.aatsales.com" Type="http://schemas.openxmlformats.org/officeDocument/2006/relationships/hyperlink" TargetMode="External"></Relationship><Relationship Id="rId5117" Target="javascript:;" Type="http://schemas.openxmlformats.org/officeDocument/2006/relationships/hyperlink" TargetMode="External"></Relationship><Relationship Id="rId5118" Target="javascript:;" Type="http://schemas.openxmlformats.org/officeDocument/2006/relationships/hyperlink" TargetMode="External"></Relationship><Relationship Id="rId5119" Target="javascript:;" Type="http://schemas.openxmlformats.org/officeDocument/2006/relationships/hyperlink" TargetMode="External"></Relationship><Relationship Id="rId5120" Target="mailto:dzcomputer@hotmail.com" Type="http://schemas.openxmlformats.org/officeDocument/2006/relationships/hyperlink" TargetMode="External"></Relationship><Relationship Id="rId5121" Target="http://www.scrs.org" Type="http://schemas.openxmlformats.org/officeDocument/2006/relationships/hyperlink" TargetMode="External"></Relationship><Relationship Id="rId5122" Target="http://www.alusa.cl" Type="http://schemas.openxmlformats.org/officeDocument/2006/relationships/hyperlink" TargetMode="External"></Relationship><Relationship Id="rId5123" Target="mailto:shahqaz1@emirates.net" Type="http://schemas.openxmlformats.org/officeDocument/2006/relationships/hyperlink" TargetMode="External"></Relationship><Relationship Id="rId5124" Target="mailto:foodaids@hclinfinet.com" Type="http://schemas.openxmlformats.org/officeDocument/2006/relationships/hyperlink" TargetMode="External"></Relationship><Relationship Id="rId5125" Target="mailto:chin.shangpi@msa.hinet.net" Type="http://schemas.openxmlformats.org/officeDocument/2006/relationships/hyperlink" TargetMode="External"></Relationship><Relationship Id="rId5126" Target="http://www.hiroka.info" Type="http://schemas.openxmlformats.org/officeDocument/2006/relationships/hyperlink" TargetMode="External"></Relationship><Relationship Id="rId5127" Target="javascript:;" Type="http://schemas.openxmlformats.org/officeDocument/2006/relationships/hyperlink" TargetMode="External"></Relationship><Relationship Id="rId5128" Target="mailto:josephine.desimpel@chinoh.be" Type="http://schemas.openxmlformats.org/officeDocument/2006/relationships/hyperlink" TargetMode="External"></Relationship><Relationship Id="rId5129" Target="mailto:active_line@clickta.com" Type="http://schemas.openxmlformats.org/officeDocument/2006/relationships/hyperlink" TargetMode="External"></Relationship><Relationship Id="rId5130" Target="mailto:info@rheita.com" Type="http://schemas.openxmlformats.org/officeDocument/2006/relationships/hyperlink" TargetMode="External"></Relationship><Relationship Id="rId5131" Target="http://www.revlon.com" Type="http://schemas.openxmlformats.org/officeDocument/2006/relationships/hyperlink" TargetMode="External"></Relationship><Relationship Id="rId5132" Target="javascript:;" Type="http://schemas.openxmlformats.org/officeDocument/2006/relationships/hyperlink" TargetMode="External"></Relationship><Relationship Id="rId5133" Target="javascript:;" Type="http://schemas.openxmlformats.org/officeDocument/2006/relationships/hyperlink" TargetMode="External"></Relationship><Relationship Id="rId5134" Target="javascript:;" Type="http://schemas.openxmlformats.org/officeDocument/2006/relationships/hyperlink" TargetMode="External"></Relationship><Relationship Id="rId5135" Target="mailto:champboxing@yahoo.com" Type="http://schemas.openxmlformats.org/officeDocument/2006/relationships/hyperlink" TargetMode="External"></Relationship><Relationship Id="rId5136" Target="mailto:leitech@macau.ctm.net" Type="http://schemas.openxmlformats.org/officeDocument/2006/relationships/hyperlink" TargetMode="External"></Relationship><Relationship Id="rId5137" Target="http://www.olympic-as.dk" Type="http://schemas.openxmlformats.org/officeDocument/2006/relationships/hyperlink" TargetMode="External"></Relationship><Relationship Id="rId5138" Target="mailto:info@tomtom.no" Type="http://schemas.openxmlformats.org/officeDocument/2006/relationships/hyperlink" TargetMode="External"></Relationship><Relationship Id="rId5139" Target="javascript:;" Type="http://schemas.openxmlformats.org/officeDocument/2006/relationships/hyperlink" TargetMode="External"></Relationship><Relationship Id="rId5140" Target="http://www.globallinkmarketing.com" Type="http://schemas.openxmlformats.org/officeDocument/2006/relationships/hyperlink" TargetMode="External"></Relationship><Relationship Id="rId5141" Target="http://www.oceanmarketing.com.sg" Type="http://schemas.openxmlformats.org/officeDocument/2006/relationships/hyperlink" TargetMode="External"></Relationship><Relationship Id="rId5142" Target="javascript:;" Type="http://schemas.openxmlformats.org/officeDocument/2006/relationships/hyperlink" TargetMode="External"></Relationship><Relationship Id="rId5143" Target="http://www.huarun.us" Type="http://schemas.openxmlformats.org/officeDocument/2006/relationships/hyperlink" TargetMode="External"></Relationship><Relationship Id="rId5144" Target="http://www.sda-distributors.co.uk" Type="http://schemas.openxmlformats.org/officeDocument/2006/relationships/hyperlink" TargetMode="External"></Relationship><Relationship Id="rId5145" Target="mailto:liksenghong@hotmail.com" Type="http://schemas.openxmlformats.org/officeDocument/2006/relationships/hyperlink" TargetMode="External"></Relationship><Relationship Id="rId5146" Target="http://www.protecta.gr" Type="http://schemas.openxmlformats.org/officeDocument/2006/relationships/hyperlink" TargetMode="External"></Relationship><Relationship Id="rId5147" Target="javascript:;" Type="http://schemas.openxmlformats.org/officeDocument/2006/relationships/hyperlink" TargetMode="External"></Relationship><Relationship Id="rId5148" Target="http://www.franceaffaires.fr" Type="http://schemas.openxmlformats.org/officeDocument/2006/relationships/hyperlink" TargetMode="External"></Relationship><Relationship Id="rId5149" Target="javascript:;" Type="http://schemas.openxmlformats.org/officeDocument/2006/relationships/hyperlink" TargetMode="External"></Relationship><Relationship Id="rId5150" Target="javascript:;" Type="http://schemas.openxmlformats.org/officeDocument/2006/relationships/hyperlink" TargetMode="External"></Relationship><Relationship Id="rId5151" Target="mailto:contact@generalfair.com" Type="http://schemas.openxmlformats.org/officeDocument/2006/relationships/hyperlink" TargetMode="External"></Relationship><Relationship Id="rId5152" Target="http://www.baader.com" Type="http://schemas.openxmlformats.org/officeDocument/2006/relationships/hyperlink" TargetMode="External"></Relationship><Relationship Id="rId5153" Target="mailto:ccooksey@brownjordan.com" Type="http://schemas.openxmlformats.org/officeDocument/2006/relationships/hyperlink" TargetMode="External"></Relationship><Relationship Id="rId5154" Target="mailto:gelondre@yahoo.com" Type="http://schemas.openxmlformats.org/officeDocument/2006/relationships/hyperlink" TargetMode="External"></Relationship><Relationship Id="rId5155" Target="http://www.trithuc.net" Type="http://schemas.openxmlformats.org/officeDocument/2006/relationships/hyperlink" TargetMode="External"></Relationship><Relationship Id="rId5156" Target="http://www.romanowski-design.de" Type="http://schemas.openxmlformats.org/officeDocument/2006/relationships/hyperlink" TargetMode="External"></Relationship><Relationship Id="rId5157" Target="http://www.albakeurope.com" Type="http://schemas.openxmlformats.org/officeDocument/2006/relationships/hyperlink" TargetMode="External"></Relationship><Relationship Id="rId5158" Target="http://www.zeitek.com.tw" Type="http://schemas.openxmlformats.org/officeDocument/2006/relationships/hyperlink" TargetMode="External"></Relationship><Relationship Id="rId5159" Target="javascript:;" Type="http://schemas.openxmlformats.org/officeDocument/2006/relationships/hyperlink" TargetMode="External"></Relationship><Relationship Id="rId5160" Target="mailto:sharron.benaich@cancer.org.uk" Type="http://schemas.openxmlformats.org/officeDocument/2006/relationships/hyperlink" TargetMode="External"></Relationship><Relationship Id="rId5161" Target="mailto:tanakasei@hkg.odm.ne.jp" Type="http://schemas.openxmlformats.org/officeDocument/2006/relationships/hyperlink" TargetMode="External"></Relationship><Relationship Id="rId5162" Target="mailto:alu@toennjes.de" Type="http://schemas.openxmlformats.org/officeDocument/2006/relationships/hyperlink" TargetMode="External"></Relationship><Relationship Id="rId5163" Target="http://www.idgroup.it" Type="http://schemas.openxmlformats.org/officeDocument/2006/relationships/hyperlink" TargetMode="External"></Relationship><Relationship Id="rId5164" Target="http://www.taisun.com.sg" Type="http://schemas.openxmlformats.org/officeDocument/2006/relationships/hyperlink" TargetMode="External"></Relationship><Relationship Id="rId5165" Target="mailto:info@daivie.com" Type="http://schemas.openxmlformats.org/officeDocument/2006/relationships/hyperlink" TargetMode="External"></Relationship><Relationship Id="rId5166" Target="mailto:di1979@yahoo.com" Type="http://schemas.openxmlformats.org/officeDocument/2006/relationships/hyperlink" TargetMode="External"></Relationship><Relationship Id="rId5167" Target="javascript:;" Type="http://schemas.openxmlformats.org/officeDocument/2006/relationships/hyperlink" TargetMode="External"></Relationship><Relationship Id="rId5168" Target="http://www.iqbalgroup.com" Type="http://schemas.openxmlformats.org/officeDocument/2006/relationships/hyperlink" TargetMode="External"></Relationship><Relationship Id="rId5169" Target="mailto:pt_tms@cbn.net.id" Type="http://schemas.openxmlformats.org/officeDocument/2006/relationships/hyperlink" TargetMode="External"></Relationship><Relationship Id="rId5170" Target="http://www.asiaaccess.net.th" Type="http://schemas.openxmlformats.org/officeDocument/2006/relationships/hyperlink" TargetMode="External"></Relationship><Relationship Id="rId5171" Target="mailto:krisbell@hotmail.com" Type="http://schemas.openxmlformats.org/officeDocument/2006/relationships/hyperlink" TargetMode="External"></Relationship><Relationship Id="rId5172" Target="javascript:;" Type="http://schemas.openxmlformats.org/officeDocument/2006/relationships/hyperlink" TargetMode="External"></Relationship><Relationship Id="rId5173" Target="mailto:hansol-deco@nate.com" Type="http://schemas.openxmlformats.org/officeDocument/2006/relationships/hyperlink" TargetMode="External"></Relationship><Relationship Id="rId5174" Target="mailto:ikeora@hotmail.com" Type="http://schemas.openxmlformats.org/officeDocument/2006/relationships/hyperlink" TargetMode="External"></Relationship><Relationship Id="rId5175" Target="javascript:;" Type="http://schemas.openxmlformats.org/officeDocument/2006/relationships/hyperlink" TargetMode="External"></Relationship><Relationship Id="rId5176" Target="javascript:;" Type="http://schemas.openxmlformats.org/officeDocument/2006/relationships/hyperlink" TargetMode="External"></Relationship><Relationship Id="rId5177" Target="javascript:;" Type="http://schemas.openxmlformats.org/officeDocument/2006/relationships/hyperlink" TargetMode="External"></Relationship><Relationship Id="rId5178" Target="http://www.ap.to" Type="http://schemas.openxmlformats.org/officeDocument/2006/relationships/hyperlink" TargetMode="External"></Relationship><Relationship Id="rId5179" Target="http://www.chupwo.com" Type="http://schemas.openxmlformats.org/officeDocument/2006/relationships/hyperlink" TargetMode="External"></Relationship><Relationship Id="rId5180" Target="http://www.trainingpro.hk" Type="http://schemas.openxmlformats.org/officeDocument/2006/relationships/hyperlink" TargetMode="External"></Relationship><Relationship Id="rId5181" Target="javascript:;" Type="http://schemas.openxmlformats.org/officeDocument/2006/relationships/hyperlink" TargetMode="External"></Relationship><Relationship Id="rId5182" Target="mailto:koohjh@kornet.net" Type="http://schemas.openxmlformats.org/officeDocument/2006/relationships/hyperlink" TargetMode="External"></Relationship><Relationship Id="rId5183" Target="mailto:pierre@bercato.se" Type="http://schemas.openxmlformats.org/officeDocument/2006/relationships/hyperlink" TargetMode="External"></Relationship><Relationship Id="rId5184" Target="javascript:;" Type="http://schemas.openxmlformats.org/officeDocument/2006/relationships/hyperlink" TargetMode="External"></Relationship><Relationship Id="rId5185" Target="javascript:;" Type="http://schemas.openxmlformats.org/officeDocument/2006/relationships/hyperlink" TargetMode="External"></Relationship><Relationship Id="rId5186" Target="mailto:abdulelah@almoayyad.com" Type="http://schemas.openxmlformats.org/officeDocument/2006/relationships/hyperlink" TargetMode="External"></Relationship><Relationship Id="rId5187" Target="http://www.tiger.co.jp" Type="http://schemas.openxmlformats.org/officeDocument/2006/relationships/hyperlink" TargetMode="External"></Relationship><Relationship Id="rId5188" Target="http://www.imagemrio.com.br" Type="http://schemas.openxmlformats.org/officeDocument/2006/relationships/hyperlink" TargetMode="External"></Relationship><Relationship Id="rId5189" Target="javascript:;" Type="http://schemas.openxmlformats.org/officeDocument/2006/relationships/hyperlink" TargetMode="External"></Relationship><Relationship Id="rId5190" Target="http://www.snpalliance.org" Type="http://schemas.openxmlformats.org/officeDocument/2006/relationships/hyperlink" TargetMode="External"></Relationship><Relationship Id="rId5191" Target="http://www.bidvest.com.au" Type="http://schemas.openxmlformats.org/officeDocument/2006/relationships/hyperlink" TargetMode="External"></Relationship><Relationship Id="rId5192" Target="javascript:;" Type="http://schemas.openxmlformats.org/officeDocument/2006/relationships/hyperlink" TargetMode="External"></Relationship><Relationship Id="rId5193" Target="javascript:;" Type="http://schemas.openxmlformats.org/officeDocument/2006/relationships/hyperlink" TargetMode="External"></Relationship><Relationship Id="rId5194" Target="mailto:indealinc@crosslink.net" Type="http://schemas.openxmlformats.org/officeDocument/2006/relationships/hyperlink" TargetMode="External"></Relationship><Relationship Id="rId5195" Target="mailto:seled@cso.at" Type="http://schemas.openxmlformats.org/officeDocument/2006/relationships/hyperlink" TargetMode="External"></Relationship><Relationship Id="rId5196" Target="javascript:;" Type="http://schemas.openxmlformats.org/officeDocument/2006/relationships/hyperlink" TargetMode="External"></Relationship><Relationship Id="rId5197" Target="http://www.malroy.co.uk" Type="http://schemas.openxmlformats.org/officeDocument/2006/relationships/hyperlink" TargetMode="External"></Relationship><Relationship Id="rId5198" Target="mailto:alkury@firstnet.com.jo" Type="http://schemas.openxmlformats.org/officeDocument/2006/relationships/hyperlink" TargetMode="External"></Relationship><Relationship Id="rId5199" Target="mailto:onwardks@ob.aitai.ne.jp" Type="http://schemas.openxmlformats.org/officeDocument/2006/relationships/hyperlink" TargetMode="External"></Relationship><Relationship Id="rId5200" Target="javascript:;" Type="http://schemas.openxmlformats.org/officeDocument/2006/relationships/hyperlink" TargetMode="External"></Relationship><Relationship Id="rId5201" Target="http://www.tg-woodware.com" Type="http://schemas.openxmlformats.org/officeDocument/2006/relationships/hyperlink" TargetMode="External"></Relationship><Relationship Id="rId5202" Target="javascript:;" Type="http://schemas.openxmlformats.org/officeDocument/2006/relationships/hyperlink" TargetMode="External"></Relationship><Relationship Id="rId5203" Target="javascript:;" Type="http://schemas.openxmlformats.org/officeDocument/2006/relationships/hyperlink" TargetMode="External"></Relationship><Relationship Id="rId5204" Target="mailto:kahramanh@e-kolay.net" Type="http://schemas.openxmlformats.org/officeDocument/2006/relationships/hyperlink" TargetMode="External"></Relationship><Relationship Id="rId5205" Target="mailto:cantonfairorg.4sg@gishpuppy.com" Type="http://schemas.openxmlformats.org/officeDocument/2006/relationships/hyperlink" TargetMode="External"></Relationship><Relationship Id="rId5206" Target="http://www.bbn.co.uk" Type="http://schemas.openxmlformats.org/officeDocument/2006/relationships/hyperlink" TargetMode="External"></Relationship><Relationship Id="rId5207" Target="mailto:ken-sawhney@blueyonder.co.uk" Type="http://schemas.openxmlformats.org/officeDocument/2006/relationships/hyperlink" TargetMode="External"></Relationship><Relationship Id="rId5208" Target="javascript:;" Type="http://schemas.openxmlformats.org/officeDocument/2006/relationships/hyperlink" TargetMode="External"></Relationship><Relationship Id="rId5209" Target="mailto:shahin.n@sbcglobal.net" Type="http://schemas.openxmlformats.org/officeDocument/2006/relationships/hyperlink" TargetMode="External"></Relationship><Relationship Id="rId5210" Target="javascript:;" Type="http://schemas.openxmlformats.org/officeDocument/2006/relationships/hyperlink" TargetMode="External"></Relationship><Relationship Id="rId5211" Target="javascript:;" Type="http://schemas.openxmlformats.org/officeDocument/2006/relationships/hyperlink" TargetMode="External"></Relationship><Relationship Id="rId5212" Target="javascript:;" Type="http://schemas.openxmlformats.org/officeDocument/2006/relationships/hyperlink" TargetMode="External"></Relationship><Relationship Id="rId5213" Target="javascript:;" Type="http://schemas.openxmlformats.org/officeDocument/2006/relationships/hyperlink" TargetMode="External"></Relationship><Relationship Id="rId5214" Target="javascript:;" Type="http://schemas.openxmlformats.org/officeDocument/2006/relationships/hyperlink" TargetMode="External"></Relationship><Relationship Id="rId5215" Target="javascript:;" Type="http://schemas.openxmlformats.org/officeDocument/2006/relationships/hyperlink" TargetMode="External"></Relationship><Relationship Id="rId5216" Target="http://www.mytra.no" Type="http://schemas.openxmlformats.org/officeDocument/2006/relationships/hyperlink" TargetMode="External"></Relationship><Relationship Id="rId5217" Target="http://www.kaufgut.it" Type="http://schemas.openxmlformats.org/officeDocument/2006/relationships/hyperlink" TargetMode="External"></Relationship><Relationship Id="rId5218" Target="javascript:;" Type="http://schemas.openxmlformats.org/officeDocument/2006/relationships/hyperlink" TargetMode="External"></Relationship><Relationship Id="rId5219" Target="javascript:;" Type="http://schemas.openxmlformats.org/officeDocument/2006/relationships/hyperlink" TargetMode="External"></Relationship><Relationship Id="rId5220" Target="javascript:;" Type="http://schemas.openxmlformats.org/officeDocument/2006/relationships/hyperlink" TargetMode="External"></Relationship><Relationship Id="rId5221" Target="http://www.winning.com" Type="http://schemas.openxmlformats.org/officeDocument/2006/relationships/hyperlink" TargetMode="External"></Relationship><Relationship Id="rId5222" Target="http://www.advantageglobal.com" Type="http://schemas.openxmlformats.org/officeDocument/2006/relationships/hyperlink" TargetMode="External"></Relationship><Relationship Id="rId5223" Target="mailto:eminag@ecua.net.ec" Type="http://schemas.openxmlformats.org/officeDocument/2006/relationships/hyperlink" TargetMode="External"></Relationship><Relationship Id="rId5224" Target="mailto:ctgoods@biznetvigator.com" Type="http://schemas.openxmlformats.org/officeDocument/2006/relationships/hyperlink" TargetMode="External"></Relationship><Relationship Id="rId5225" Target="mailto:carverjs@aol.com" Type="http://schemas.openxmlformats.org/officeDocument/2006/relationships/hyperlink" TargetMode="External"></Relationship><Relationship Id="rId5226" Target="mailto:lala8849@yahoo.com" Type="http://schemas.openxmlformats.org/officeDocument/2006/relationships/hyperlink" TargetMode="External"></Relationship><Relationship Id="rId5227" Target="http://www.galagalison.com" Type="http://schemas.openxmlformats.org/officeDocument/2006/relationships/hyperlink" TargetMode="External"></Relationship><Relationship Id="rId5228" Target="mailto:piyush_24_2000@yahoo.com" Type="http://schemas.openxmlformats.org/officeDocument/2006/relationships/hyperlink" TargetMode="External"></Relationship><Relationship Id="rId5229" Target="javascript:;" Type="http://schemas.openxmlformats.org/officeDocument/2006/relationships/hyperlink" TargetMode="External"></Relationship><Relationship Id="rId5230" Target="mailto:manneil@sinaman.com" Type="http://schemas.openxmlformats.org/officeDocument/2006/relationships/hyperlink" TargetMode="External"></Relationship><Relationship Id="rId5231" Target="http://www.mayagift.com" Type="http://schemas.openxmlformats.org/officeDocument/2006/relationships/hyperlink" TargetMode="External"></Relationship><Relationship Id="rId5232" Target="javascript:;" Type="http://schemas.openxmlformats.org/officeDocument/2006/relationships/hyperlink" TargetMode="External"></Relationship><Relationship Id="rId5233" Target="mailto:staenterprise@aol.com" Type="http://schemas.openxmlformats.org/officeDocument/2006/relationships/hyperlink" TargetMode="External"></Relationship><Relationship Id="rId5234" Target="javascript:;" Type="http://schemas.openxmlformats.org/officeDocument/2006/relationships/hyperlink" TargetMode="External"></Relationship><Relationship Id="rId5235" Target="javascript:;" Type="http://schemas.openxmlformats.org/officeDocument/2006/relationships/hyperlink" TargetMode="External"></Relationship><Relationship Id="rId5236" Target="http://www.paolaimpex.co.uk" Type="http://schemas.openxmlformats.org/officeDocument/2006/relationships/hyperlink" TargetMode="External"></Relationship><Relationship Id="rId5237" Target="mailto:gspdmagicbox8@cs.com" Type="http://schemas.openxmlformats.org/officeDocument/2006/relationships/hyperlink" TargetMode="External"></Relationship><Relationship Id="rId5238" Target="javascript:;" Type="http://schemas.openxmlformats.org/officeDocument/2006/relationships/hyperlink" TargetMode="External"></Relationship><Relationship Id="rId5239" Target="javascript:;" Type="http://schemas.openxmlformats.org/officeDocument/2006/relationships/hyperlink" TargetMode="External"></Relationship><Relationship Id="rId5240" Target="http://www.abbeycarpet.com" Type="http://schemas.openxmlformats.org/officeDocument/2006/relationships/hyperlink" TargetMode="External"></Relationship><Relationship Id="rId5241" Target="javascript:;" Type="http://schemas.openxmlformats.org/officeDocument/2006/relationships/hyperlink" TargetMode="External"></Relationship><Relationship Id="rId5242" Target="http://www.richimports.com" Type="http://schemas.openxmlformats.org/officeDocument/2006/relationships/hyperlink" TargetMode="External"></Relationship><Relationship Id="rId5243" Target="http://www.bghome.ie" Type="http://schemas.openxmlformats.org/officeDocument/2006/relationships/hyperlink" TargetMode="External"></Relationship><Relationship Id="rId5244" Target="http://www.ctisgroup.com" Type="http://schemas.openxmlformats.org/officeDocument/2006/relationships/hyperlink" TargetMode="External"></Relationship><Relationship Id="rId5245" Target="mailto:info@renab.se" Type="http://schemas.openxmlformats.org/officeDocument/2006/relationships/hyperlink" TargetMode="External"></Relationship><Relationship Id="rId5246" Target="javascript:;" Type="http://schemas.openxmlformats.org/officeDocument/2006/relationships/hyperlink" TargetMode="External"></Relationship><Relationship Id="rId5247" Target="mailto:kuntals10@hotmail.com" Type="http://schemas.openxmlformats.org/officeDocument/2006/relationships/hyperlink" TargetMode="External"></Relationship><Relationship Id="rId5248" Target="javascript:;" Type="http://schemas.openxmlformats.org/officeDocument/2006/relationships/hyperlink" TargetMode="External"></Relationship><Relationship Id="rId5249" Target="http://www.kaihing.com.hk" Type="http://schemas.openxmlformats.org/officeDocument/2006/relationships/hyperlink" TargetMode="External"></Relationship><Relationship Id="rId5250" Target="http://www.oskarinhelat.fi" Type="http://schemas.openxmlformats.org/officeDocument/2006/relationships/hyperlink" TargetMode="External"></Relationship><Relationship Id="rId5251" Target="javascript:;" Type="http://schemas.openxmlformats.org/officeDocument/2006/relationships/hyperlink" TargetMode="External"></Relationship><Relationship Id="rId5252" Target="javascript:;" Type="http://schemas.openxmlformats.org/officeDocument/2006/relationships/hyperlink" TargetMode="External"></Relationship><Relationship Id="rId5253" Target="javascript:;" Type="http://schemas.openxmlformats.org/officeDocument/2006/relationships/hyperlink" TargetMode="External"></Relationship><Relationship Id="rId5254" Target="http://www.creativeartsinc.com" Type="http://schemas.openxmlformats.org/officeDocument/2006/relationships/hyperlink" TargetMode="External"></Relationship><Relationship Id="rId5255" Target="http://www.k-onishimd.co.jp" Type="http://schemas.openxmlformats.org/officeDocument/2006/relationships/hyperlink" TargetMode="External"></Relationship><Relationship Id="rId5256" Target="http://www.namba.net" Type="http://schemas.openxmlformats.org/officeDocument/2006/relationships/hyperlink" TargetMode="External"></Relationship><Relationship Id="rId5257" Target="http://www.sotal-win.at" Type="http://schemas.openxmlformats.org/officeDocument/2006/relationships/hyperlink" TargetMode="External"></Relationship><Relationship Id="rId5258" Target="javascript:;" Type="http://schemas.openxmlformats.org/officeDocument/2006/relationships/hyperlink" TargetMode="External"></Relationship><Relationship Id="rId5259" Target="http://www.aeternum.com" Type="http://schemas.openxmlformats.org/officeDocument/2006/relationships/hyperlink" TargetMode="External"></Relationship><Relationship Id="rId5260" Target="mailto:mark.krymalowski@asiagateway.co.uk" Type="http://schemas.openxmlformats.org/officeDocument/2006/relationships/hyperlink" TargetMode="External"></Relationship><Relationship Id="rId5261" Target="javascript:;" Type="http://schemas.openxmlformats.org/officeDocument/2006/relationships/hyperlink" TargetMode="External"></Relationship><Relationship Id="rId5262" Target="javascript:;" Type="http://schemas.openxmlformats.org/officeDocument/2006/relationships/hyperlink" TargetMode="External"></Relationship><Relationship Id="rId5263" Target="mailto:dortiz@thebuzzgroup.com" Type="http://schemas.openxmlformats.org/officeDocument/2006/relationships/hyperlink" TargetMode="External"></Relationship><Relationship Id="rId5264" Target="mailto:info@hermelinhandels.se" Type="http://schemas.openxmlformats.org/officeDocument/2006/relationships/hyperlink" TargetMode="External"></Relationship><Relationship Id="rId5265" Target="javascript:;" Type="http://schemas.openxmlformats.org/officeDocument/2006/relationships/hyperlink" TargetMode="External"></Relationship><Relationship Id="rId5266" Target="http://www.tfchen.com.tw" Type="http://schemas.openxmlformats.org/officeDocument/2006/relationships/hyperlink" TargetMode="External"></Relationship><Relationship Id="rId5267" Target="javascript:;" Type="http://schemas.openxmlformats.org/officeDocument/2006/relationships/hyperlink" TargetMode="External"></Relationship><Relationship Id="rId5268" Target="mailto:stehanie.fegura@soreau.fr" Type="http://schemas.openxmlformats.org/officeDocument/2006/relationships/hyperlink" TargetMode="External"></Relationship><Relationship Id="rId5269" Target="mailto:imaco@imacosa.com" Type="http://schemas.openxmlformats.org/officeDocument/2006/relationships/hyperlink" TargetMode="External"></Relationship><Relationship Id="rId5270" Target="http://www.sakszl.com" Type="http://schemas.openxmlformats.org/officeDocument/2006/relationships/hyperlink" TargetMode="External"></Relationship><Relationship Id="rId5271" Target="javascript:;" Type="http://schemas.openxmlformats.org/officeDocument/2006/relationships/hyperlink" TargetMode="External"></Relationship><Relationship Id="rId5272" Target="mailto:auraleigh@micsa.co" Type="http://schemas.openxmlformats.org/officeDocument/2006/relationships/hyperlink" TargetMode="External"></Relationship><Relationship Id="rId5273" Target="javascript:;" Type="http://schemas.openxmlformats.org/officeDocument/2006/relationships/hyperlink" TargetMode="External"></Relationship><Relationship Id="rId5274" Target="http://www.guate.net.gt" Type="http://schemas.openxmlformats.org/officeDocument/2006/relationships/hyperlink" TargetMode="External"></Relationship><Relationship Id="rId5275" Target="javascript:;" Type="http://schemas.openxmlformats.org/officeDocument/2006/relationships/hyperlink" TargetMode="External"></Relationship><Relationship Id="rId5276" Target="javascript:;" Type="http://schemas.openxmlformats.org/officeDocument/2006/relationships/hyperlink" TargetMode="External"></Relationship><Relationship Id="rId5277" Target="mailto:n.coles@horwood.co.uk" Type="http://schemas.openxmlformats.org/officeDocument/2006/relationships/hyperlink" TargetMode="External"></Relationship><Relationship Id="rId5278" Target="javascript:;" Type="http://schemas.openxmlformats.org/officeDocument/2006/relationships/hyperlink" TargetMode="External"></Relationship><Relationship Id="rId5279" Target="http://www.boschappliances.co.uk" Type="http://schemas.openxmlformats.org/officeDocument/2006/relationships/hyperlink" TargetMode="External"></Relationship><Relationship Id="rId5280" Target="http://www.bioperfectus.com" Type="http://schemas.openxmlformats.org/officeDocument/2006/relationships/hyperlink" TargetMode="External"></Relationship><Relationship Id="rId5281" Target="mailto:laimankei@hotmail.com" Type="http://schemas.openxmlformats.org/officeDocument/2006/relationships/hyperlink" TargetMode="External"></Relationship><Relationship Id="rId5282" Target="javascript:;" Type="http://schemas.openxmlformats.org/officeDocument/2006/relationships/hyperlink" TargetMode="External"></Relationship><Relationship Id="rId5283" Target="mailto:ligexp@aol.com" Type="http://schemas.openxmlformats.org/officeDocument/2006/relationships/hyperlink" TargetMode="External"></Relationship><Relationship Id="rId5284" Target="mailto:regalgifts@regalllc.com" Type="http://schemas.openxmlformats.org/officeDocument/2006/relationships/hyperlink" TargetMode="External"></Relationship><Relationship Id="rId5285" Target="javascript:;" Type="http://schemas.openxmlformats.org/officeDocument/2006/relationships/hyperlink" TargetMode="External"></Relationship><Relationship Id="rId5286" Target="http://www.dracoind.com" Type="http://schemas.openxmlformats.org/officeDocument/2006/relationships/hyperlink" TargetMode="External"></Relationship><Relationship Id="rId5287" Target="http://www.scoop.co.nz" Type="http://schemas.openxmlformats.org/officeDocument/2006/relationships/hyperlink" TargetMode="External"></Relationship><Relationship Id="rId5288" Target="javascript:;" Type="http://schemas.openxmlformats.org/officeDocument/2006/relationships/hyperlink" TargetMode="External"></Relationship><Relationship Id="rId5289" Target="javascript:;" Type="http://schemas.openxmlformats.org/officeDocument/2006/relationships/hyperlink" TargetMode="External"></Relationship><Relationship Id="rId5290" Target="javascript:;" Type="http://schemas.openxmlformats.org/officeDocument/2006/relationships/hyperlink" TargetMode="External"></Relationship><Relationship Id="rId5291" Target="mailto:t.hosokawa@k-onishimd.co.jp" Type="http://schemas.openxmlformats.org/officeDocument/2006/relationships/hyperlink" TargetMode="External"></Relationship><Relationship Id="rId5292" Target="mailto:jbcl_usa@yahoo.com" Type="http://schemas.openxmlformats.org/officeDocument/2006/relationships/hyperlink" TargetMode="External"></Relationship><Relationship Id="rId5293" Target="javascript:;" Type="http://schemas.openxmlformats.org/officeDocument/2006/relationships/hyperlink" TargetMode="External"></Relationship><Relationship Id="rId5294" Target="javascript:;" Type="http://schemas.openxmlformats.org/officeDocument/2006/relationships/hyperlink" TargetMode="External"></Relationship><Relationship Id="rId5295" Target="javascript:;" Type="http://schemas.openxmlformats.org/officeDocument/2006/relationships/hyperlink" TargetMode="External"></Relationship><Relationship Id="rId5296" Target="javascript:;" Type="http://schemas.openxmlformats.org/officeDocument/2006/relationships/hyperlink" TargetMode="External"></Relationship><Relationship Id="rId5297" Target="javascript:;" Type="http://schemas.openxmlformats.org/officeDocument/2006/relationships/hyperlink" TargetMode="External"></Relationship><Relationship Id="rId5298" Target="http://www.kedaung.com" Type="http://schemas.openxmlformats.org/officeDocument/2006/relationships/hyperlink" TargetMode="External"></Relationship><Relationship Id="rId5299" Target="javascript:;" Type="http://schemas.openxmlformats.org/officeDocument/2006/relationships/hyperlink" TargetMode="External"></Relationship><Relationship Id="rId5300" Target="mailto:animasaref@yahoo.co.uk" Type="http://schemas.openxmlformats.org/officeDocument/2006/relationships/hyperlink" TargetMode="External"></Relationship><Relationship Id="rId5301" Target="javascript:;" Type="http://schemas.openxmlformats.org/officeDocument/2006/relationships/hyperlink" TargetMode="External"></Relationship><Relationship Id="rId5302" Target="javascript:;" Type="http://schemas.openxmlformats.org/officeDocument/2006/relationships/hyperlink" TargetMode="External"></Relationship><Relationship Id="rId5303" Target="mailto:zhanyonghang@hotmail.com" Type="http://schemas.openxmlformats.org/officeDocument/2006/relationships/hyperlink" TargetMode="External"></Relationship><Relationship Id="rId5304" Target="javascript:;" Type="http://schemas.openxmlformats.org/officeDocument/2006/relationships/hyperlink" TargetMode="External"></Relationship><Relationship Id="rId5305" Target="mailto:castilian@castilian.com" Type="http://schemas.openxmlformats.org/officeDocument/2006/relationships/hyperlink" TargetMode="External"></Relationship><Relationship Id="rId5306" Target="javascript:;" Type="http://schemas.openxmlformats.org/officeDocument/2006/relationships/hyperlink" TargetMode="External"></Relationship><Relationship Id="rId5307" Target="javascript:;" Type="http://schemas.openxmlformats.org/officeDocument/2006/relationships/hyperlink" TargetMode="External"></Relationship><Relationship Id="rId5308" Target="http://www.duckwall.com" Type="http://schemas.openxmlformats.org/officeDocument/2006/relationships/hyperlink" TargetMode="External"></Relationship><Relationship Id="rId5309" Target="javascript:;" Type="http://schemas.openxmlformats.org/officeDocument/2006/relationships/hyperlink" TargetMode="External"></Relationship><Relationship Id="rId5310" Target="http://www.sbaltd.com" Type="http://schemas.openxmlformats.org/officeDocument/2006/relationships/hyperlink" TargetMode="External"></Relationship><Relationship Id="rId5311" Target="mailto:henwi-thomas.may@t-online.de" Type="http://schemas.openxmlformats.org/officeDocument/2006/relationships/hyperlink" TargetMode="External"></Relationship><Relationship Id="rId5312" Target="mailto:slanfranchi@cristaldeboheme.fr" Type="http://schemas.openxmlformats.org/officeDocument/2006/relationships/hyperlink" TargetMode="External"></Relationship><Relationship Id="rId5313" Target="javascript:;" Type="http://schemas.openxmlformats.org/officeDocument/2006/relationships/hyperlink" TargetMode="External"></Relationship><Relationship Id="rId5314" Target="http://www.milltecindia.com" Type="http://schemas.openxmlformats.org/officeDocument/2006/relationships/hyperlink" TargetMode="External"></Relationship><Relationship Id="rId5315" Target="javascript:;" Type="http://schemas.openxmlformats.org/officeDocument/2006/relationships/hyperlink" TargetMode="External"></Relationship><Relationship Id="rId5316" Target="javascript:;" Type="http://schemas.openxmlformats.org/officeDocument/2006/relationships/hyperlink" TargetMode="External"></Relationship><Relationship Id="rId5317" Target="mailto:colinw@chinabiz88.com" Type="http://schemas.openxmlformats.org/officeDocument/2006/relationships/hyperlink" TargetMode="External"></Relationship><Relationship Id="rId5318" Target="http://www.hclinfinet.com" Type="http://schemas.openxmlformats.org/officeDocument/2006/relationships/hyperlink" TargetMode="External"></Relationship><Relationship Id="rId5319" Target="mailto:fcheung@yahoo.com" Type="http://schemas.openxmlformats.org/officeDocument/2006/relationships/hyperlink" TargetMode="External"></Relationship><Relationship Id="rId5320" Target="javascript:;" Type="http://schemas.openxmlformats.org/officeDocument/2006/relationships/hyperlink" TargetMode="External"></Relationship><Relationship Id="rId5321" Target="mailto:management@protecta.gr" Type="http://schemas.openxmlformats.org/officeDocument/2006/relationships/hyperlink" TargetMode="External"></Relationship><Relationship Id="rId5322" Target="mailto:saldi@emirates.net" Type="http://schemas.openxmlformats.org/officeDocument/2006/relationships/hyperlink" TargetMode="External"></Relationship><Relationship Id="rId5323" Target="mailto:alawany@rediffmail.com" Type="http://schemas.openxmlformats.org/officeDocument/2006/relationships/hyperlink" TargetMode="External"></Relationship><Relationship Id="rId5324" Target="javascript:;" Type="http://schemas.openxmlformats.org/officeDocument/2006/relationships/hyperlink" TargetMode="External"></Relationship><Relationship Id="rId5325" Target="mailto:info@sankeidou.co" Type="http://schemas.openxmlformats.org/officeDocument/2006/relationships/hyperlink" TargetMode="External"></Relationship><Relationship Id="rId5326" Target="mailto:amanda@trust-mart.com.cn" Type="http://schemas.openxmlformats.org/officeDocument/2006/relationships/hyperlink" TargetMode="External"></Relationship><Relationship Id="rId5327" Target="http://www.ivexhk.com" Type="http://schemas.openxmlformats.org/officeDocument/2006/relationships/hyperlink" TargetMode="External"></Relationship><Relationship Id="rId5328" Target="mailto:pthanh677@hcm.vnn.vn" Type="http://schemas.openxmlformats.org/officeDocument/2006/relationships/hyperlink" TargetMode="External"></Relationship><Relationship Id="rId5329" Target="javascript:;" Type="http://schemas.openxmlformats.org/officeDocument/2006/relationships/hyperlink" TargetMode="External"></Relationship><Relationship Id="rId5330" Target="mailto:denzey@ms29.hi.net.net" Type="http://schemas.openxmlformats.org/officeDocument/2006/relationships/hyperlink" TargetMode="External"></Relationship><Relationship Id="rId5331" Target="mailto:koyocom@ss5.inet-osaka.or.jp" Type="http://schemas.openxmlformats.org/officeDocument/2006/relationships/hyperlink" TargetMode="External"></Relationship><Relationship Id="rId5332" Target="mailto:elsybest@yahoo.com" Type="http://schemas.openxmlformats.org/officeDocument/2006/relationships/hyperlink" TargetMode="External"></Relationship><Relationship Id="rId5333" Target="mailto:jacpa@ejourney.com" Type="http://schemas.openxmlformats.org/officeDocument/2006/relationships/hyperlink" TargetMode="External"></Relationship><Relationship Id="rId5334" Target="javascript:;" Type="http://schemas.openxmlformats.org/officeDocument/2006/relationships/hyperlink" TargetMode="External"></Relationship><Relationship Id="rId5335" Target="javascript:;" Type="http://schemas.openxmlformats.org/officeDocument/2006/relationships/hyperlink" TargetMode="External"></Relationship><Relationship Id="rId5336" Target="http://www.gemware.com" Type="http://schemas.openxmlformats.org/officeDocument/2006/relationships/hyperlink" TargetMode="External"></Relationship><Relationship Id="rId5337" Target="javascript:;" Type="http://schemas.openxmlformats.org/officeDocument/2006/relationships/hyperlink" TargetMode="External"></Relationship><Relationship Id="rId5338" Target="javascript:;" Type="http://schemas.openxmlformats.org/officeDocument/2006/relationships/hyperlink" TargetMode="External"></Relationship><Relationship Id="rId5339" Target="mailto:jb16danquah@yahoo.com" Type="http://schemas.openxmlformats.org/officeDocument/2006/relationships/hyperlink" TargetMode="External"></Relationship><Relationship Id="rId5340" Target="javascript:;" Type="http://schemas.openxmlformats.org/officeDocument/2006/relationships/hyperlink" TargetMode="External"></Relationship><Relationship Id="rId5341" Target="http://www.mingluji.com" Type="http://schemas.openxmlformats.org/officeDocument/2006/relationships/hyperlink" TargetMode="External"></Relationship><Relationship Id="rId5342" Target="http://www.schenker.at" Type="http://schemas.openxmlformats.org/officeDocument/2006/relationships/hyperlink" TargetMode="External"></Relationship><Relationship Id="rId5343" Target="http://www.e-bag-morita.com" Type="http://schemas.openxmlformats.org/officeDocument/2006/relationships/hyperlink" TargetMode="External"></Relationship><Relationship Id="rId5344" Target="javascript:;" Type="http://schemas.openxmlformats.org/officeDocument/2006/relationships/hyperlink" TargetMode="External"></Relationship><Relationship Id="rId5345" Target="http://www.knkshipping.co.in" Type="http://schemas.openxmlformats.org/officeDocument/2006/relationships/hyperlink" TargetMode="External"></Relationship><Relationship Id="rId5346" Target="http://www.richimports.com" Type="http://schemas.openxmlformats.org/officeDocument/2006/relationships/hyperlink" TargetMode="External"></Relationship><Relationship Id="rId5347" Target="javascript:;" Type="http://schemas.openxmlformats.org/officeDocument/2006/relationships/hyperlink" TargetMode="External"></Relationship><Relationship Id="rId5348" Target="http://www.daitona.com" Type="http://schemas.openxmlformats.org/officeDocument/2006/relationships/hyperlink" TargetMode="External"></Relationship><Relationship Id="rId5349" Target="http://www.adriaticfurniture.com.au" Type="http://schemas.openxmlformats.org/officeDocument/2006/relationships/hyperlink" TargetMode="External"></Relationship><Relationship Id="rId5350" Target="http://www.geared.net.au" Type="http://schemas.openxmlformats.org/officeDocument/2006/relationships/hyperlink" TargetMode="External"></Relationship><Relationship Id="rId5351" Target="mailto:techno@asiaticgroup.com.sg" Type="http://schemas.openxmlformats.org/officeDocument/2006/relationships/hyperlink" TargetMode="External"></Relationship><Relationship Id="rId5352" Target="http://www.mps.it" Type="http://schemas.openxmlformats.org/officeDocument/2006/relationships/hyperlink" TargetMode="External"></Relationship><Relationship Id="rId5353" Target="javascript:;" Type="http://schemas.openxmlformats.org/officeDocument/2006/relationships/hyperlink" TargetMode="External"></Relationship><Relationship Id="rId5354" Target="javascript:;" Type="http://schemas.openxmlformats.org/officeDocument/2006/relationships/hyperlink" TargetMode="External"></Relationship><Relationship Id="rId5355" Target="http://MOB.SAN.VE" Type="http://schemas.openxmlformats.org/officeDocument/2006/relationships/hyperlink" TargetMode="External"></Relationship><Relationship Id="rId5356" Target="http://www.franke.com" Type="http://schemas.openxmlformats.org/officeDocument/2006/relationships/hyperlink" TargetMode="External"></Relationship><Relationship Id="rId5357" Target="javascript:;" Type="http://schemas.openxmlformats.org/officeDocument/2006/relationships/hyperlink" TargetMode="External"></Relationship><Relationship Id="rId5358" Target="mailto:erichonco@netvigator.com" Type="http://schemas.openxmlformats.org/officeDocument/2006/relationships/hyperlink" TargetMode="External"></Relationship><Relationship Id="rId5359" Target="http://www.brckitchens.com" Type="http://schemas.openxmlformats.org/officeDocument/2006/relationships/hyperlink" TargetMode="External"></Relationship><Relationship Id="rId5360" Target="mailto:keylime@keylimeproducts.com" Type="http://schemas.openxmlformats.org/officeDocument/2006/relationships/hyperlink" TargetMode="External"></Relationship><Relationship Id="rId5361" Target="mailto:idexport@idgroup.it" Type="http://schemas.openxmlformats.org/officeDocument/2006/relationships/hyperlink" TargetMode="External"></Relationship><Relationship Id="rId5362" Target="mailto:info@beukhoreca.nl" Type="http://schemas.openxmlformats.org/officeDocument/2006/relationships/hyperlink" TargetMode="External"></Relationship><Relationship Id="rId5363" Target="mailto:bill@tradewindseyewearc.om" Type="http://schemas.openxmlformats.org/officeDocument/2006/relationships/hyperlink" TargetMode="External"></Relationship><Relationship Id="rId5364" Target="mailto:sit@schur.com" Type="http://schemas.openxmlformats.org/officeDocument/2006/relationships/hyperlink" TargetMode="External"></Relationship><Relationship Id="rId5365" Target="javascript:;" Type="http://schemas.openxmlformats.org/officeDocument/2006/relationships/hyperlink" TargetMode="External"></Relationship><Relationship Id="rId5366" Target="http://www.dd-industries.com" Type="http://schemas.openxmlformats.org/officeDocument/2006/relationships/hyperlink" TargetMode="External"></Relationship><Relationship Id="rId5367" Target="javascript:;" Type="http://schemas.openxmlformats.org/officeDocument/2006/relationships/hyperlink" TargetMode="External"></Relationship><Relationship Id="rId5368" Target="mailto:bs-pkg@muse.ocn.ne.jp" Type="http://schemas.openxmlformats.org/officeDocument/2006/relationships/hyperlink" TargetMode="External"></Relationship><Relationship Id="rId5369" Target="javascript:;" Type="http://schemas.openxmlformats.org/officeDocument/2006/relationships/hyperlink" TargetMode="External"></Relationship><Relationship Id="rId5370" Target="http://www.naigaisizai.co.jp" Type="http://schemas.openxmlformats.org/officeDocument/2006/relationships/hyperlink" TargetMode="External"></Relationship><Relationship Id="rId5371" Target="http://www.ladylee.com" Type="http://schemas.openxmlformats.org/officeDocument/2006/relationships/hyperlink" TargetMode="External"></Relationship><Relationship Id="rId5372" Target="javascript:;" Type="http://schemas.openxmlformats.org/officeDocument/2006/relationships/hyperlink" TargetMode="External"></Relationship><Relationship Id="rId5373" Target="javascript:;" Type="http://schemas.openxmlformats.org/officeDocument/2006/relationships/hyperlink" TargetMode="External"></Relationship><Relationship Id="rId5374" Target="http://www.sintex.com.sg" Type="http://schemas.openxmlformats.org/officeDocument/2006/relationships/hyperlink" TargetMode="External"></Relationship><Relationship Id="rId5375" Target="javascript:;" Type="http://schemas.openxmlformats.org/officeDocument/2006/relationships/hyperlink" TargetMode="External"></Relationship><Relationship Id="rId5376" Target="mailto:info@pizziaredamenti.it" Type="http://schemas.openxmlformats.org/officeDocument/2006/relationships/hyperlink" TargetMode="External"></Relationship><Relationship Id="rId5377" Target="mailto:whan@fidalgo.net" Type="http://schemas.openxmlformats.org/officeDocument/2006/relationships/hyperlink" TargetMode="External"></Relationship><Relationship Id="rId5378" Target="mailto:herphys4tade@yahoo.com" Type="http://schemas.openxmlformats.org/officeDocument/2006/relationships/hyperlink" TargetMode="External"></Relationship><Relationship Id="rId5379" Target="javascript:;" Type="http://schemas.openxmlformats.org/officeDocument/2006/relationships/hyperlink" TargetMode="External"></Relationship><Relationship Id="rId5380" Target="javascript:;" Type="http://schemas.openxmlformats.org/officeDocument/2006/relationships/hyperlink" TargetMode="External"></Relationship><Relationship Id="rId5381" Target="javascript:;" Type="http://schemas.openxmlformats.org/officeDocument/2006/relationships/hyperlink" TargetMode="External"></Relationship><Relationship Id="rId5382" Target="javascript:;" Type="http://schemas.openxmlformats.org/officeDocument/2006/relationships/hyperlink" TargetMode="External"></Relationship><Relationship Id="rId5383" Target="javascript:;" Type="http://schemas.openxmlformats.org/officeDocument/2006/relationships/hyperlink" TargetMode="External"></Relationship><Relationship Id="rId5384" Target="http://www.posteneger.nl" Type="http://schemas.openxmlformats.org/officeDocument/2006/relationships/hyperlink" TargetMode="External"></Relationship><Relationship Id="rId5385" Target="javascript:;" Type="http://schemas.openxmlformats.org/officeDocument/2006/relationships/hyperlink" TargetMode="External"></Relationship><Relationship Id="rId5386" Target="mailto:kanda@richell.co" Type="http://schemas.openxmlformats.org/officeDocument/2006/relationships/hyperlink" TargetMode="External"></Relationship><Relationship Id="rId5387" Target="javascript:;" Type="http://schemas.openxmlformats.org/officeDocument/2006/relationships/hyperlink" TargetMode="External"></Relationship><Relationship Id="rId5388" Target="javascript:;" Type="http://schemas.openxmlformats.org/officeDocument/2006/relationships/hyperlink" TargetMode="External"></Relationship><Relationship Id="rId5389" Target="mailto:cboucher@leedsworld.com" Type="http://schemas.openxmlformats.org/officeDocument/2006/relationships/hyperlink" TargetMode="External"></Relationship><Relationship Id="rId5390" Target="mailto:btownsend@spire-developmnt.co.uk" Type="http://schemas.openxmlformats.org/officeDocument/2006/relationships/hyperlink" TargetMode="External"></Relationship><Relationship Id="rId5391" Target="mailto:al-shareef@awalnet.net.sa" Type="http://schemas.openxmlformats.org/officeDocument/2006/relationships/hyperlink" TargetMode="External"></Relationship><Relationship Id="rId5392" Target="javascript:;" Type="http://schemas.openxmlformats.org/officeDocument/2006/relationships/hyperlink" TargetMode="External"></Relationship><Relationship Id="rId5393" Target="javascript:;" Type="http://schemas.openxmlformats.org/officeDocument/2006/relationships/hyperlink" TargetMode="External"></Relationship><Relationship Id="rId5394" Target="mailto:info@bergmann-tmy.nl" Type="http://schemas.openxmlformats.org/officeDocument/2006/relationships/hyperlink" TargetMode="External"></Relationship><Relationship Id="rId5395" Target="javascript:;" Type="http://schemas.openxmlformats.org/officeDocument/2006/relationships/hyperlink" TargetMode="External"></Relationship><Relationship Id="rId5396" Target="javascript:;" Type="http://schemas.openxmlformats.org/officeDocument/2006/relationships/hyperlink" TargetMode="External"></Relationship><Relationship Id="rId5397" Target="javascript:;" Type="http://schemas.openxmlformats.org/officeDocument/2006/relationships/hyperlink" TargetMode="External"></Relationship><Relationship Id="rId5398" Target="mailto:eyuen2000@hotmail.com" Type="http://schemas.openxmlformats.org/officeDocument/2006/relationships/hyperlink" TargetMode="External"></Relationship><Relationship Id="rId5399" Target="mailto:armour@hkstar.com" Type="http://schemas.openxmlformats.org/officeDocument/2006/relationships/hyperlink" TargetMode="External"></Relationship><Relationship Id="rId5400" Target="http://www.tactdc.com.hk" Type="http://schemas.openxmlformats.org/officeDocument/2006/relationships/hyperlink" TargetMode="External"></Relationship><Relationship Id="rId5401" Target="http://www.dupont.be" Type="http://schemas.openxmlformats.org/officeDocument/2006/relationships/hyperlink" TargetMode="External"></Relationship><Relationship Id="rId5402" Target="javascript:;" Type="http://schemas.openxmlformats.org/officeDocument/2006/relationships/hyperlink" TargetMode="External"></Relationship><Relationship Id="rId5403" Target="http://www.noicom.net" Type="http://schemas.openxmlformats.org/officeDocument/2006/relationships/hyperlink" TargetMode="External"></Relationship><Relationship Id="rId5404" Target="javascript:;" Type="http://schemas.openxmlformats.org/officeDocument/2006/relationships/hyperlink" TargetMode="External"></Relationship><Relationship Id="rId5405" Target="mailto:info@alkaso.com" Type="http://schemas.openxmlformats.org/officeDocument/2006/relationships/hyperlink" TargetMode="External"></Relationship><Relationship Id="rId5406" Target="http://www.bondibeachbagco.com" Type="http://schemas.openxmlformats.org/officeDocument/2006/relationships/hyperlink" TargetMode="External"></Relationship><Relationship Id="rId5407" Target="javascript:;" Type="http://schemas.openxmlformats.org/officeDocument/2006/relationships/hyperlink" TargetMode="External"></Relationship><Relationship Id="rId5408" Target="http://www.leoncop.com" Type="http://schemas.openxmlformats.org/officeDocument/2006/relationships/hyperlink" TargetMode="External"></Relationship><Relationship Id="rId5409" Target="javascript:;" Type="http://schemas.openxmlformats.org/officeDocument/2006/relationships/hyperlink" TargetMode="External"></Relationship><Relationship Id="rId5410" Target="http://www.cyrstals.com.sg" Type="http://schemas.openxmlformats.org/officeDocument/2006/relationships/hyperlink" TargetMode="External"></Relationship><Relationship Id="rId5411" Target="mailto:graciela@cresko.com" Type="http://schemas.openxmlformats.org/officeDocument/2006/relationships/hyperlink" TargetMode="External"></Relationship><Relationship Id="rId5412" Target="javascript:;" Type="http://schemas.openxmlformats.org/officeDocument/2006/relationships/hyperlink" TargetMode="External"></Relationship><Relationship Id="rId5413" Target="http://www.rosenthal.de" Type="http://schemas.openxmlformats.org/officeDocument/2006/relationships/hyperlink" TargetMode="External"></Relationship><Relationship Id="rId5414" Target="javascript:;" Type="http://schemas.openxmlformats.org/officeDocument/2006/relationships/hyperlink" TargetMode="External"></Relationship><Relationship Id="rId5415" Target="mailto:mustafaziaa@hotmail.com" Type="http://schemas.openxmlformats.org/officeDocument/2006/relationships/hyperlink" TargetMode="External"></Relationship><Relationship Id="rId5416" Target="http://www.leifheit.com" Type="http://schemas.openxmlformats.org/officeDocument/2006/relationships/hyperlink" TargetMode="External"></Relationship><Relationship Id="rId5417" Target="mailto:kfrf2002@yahoo.com" Type="http://schemas.openxmlformats.org/officeDocument/2006/relationships/hyperlink" TargetMode="External"></Relationship><Relationship Id="rId5418" Target="javascript:;" Type="http://schemas.openxmlformats.org/officeDocument/2006/relationships/hyperlink" TargetMode="External"></Relationship><Relationship Id="rId5419" Target="mailto:hh@steps.dk" Type="http://schemas.openxmlformats.org/officeDocument/2006/relationships/hyperlink" TargetMode="External"></Relationship><Relationship Id="rId5420" Target="mailto:homemake@ms45.hi.net.net" Type="http://schemas.openxmlformats.org/officeDocument/2006/relationships/hyperlink" TargetMode="External"></Relationship><Relationship Id="rId5421" Target="http://www.shoppebaroda.com" Type="http://schemas.openxmlformats.org/officeDocument/2006/relationships/hyperlink" TargetMode="External"></Relationship><Relationship Id="rId5422" Target="javascript:;" Type="http://schemas.openxmlformats.org/officeDocument/2006/relationships/hyperlink" TargetMode="External"></Relationship><Relationship Id="rId5423" Target="http://www.stawholesale.com" Type="http://schemas.openxmlformats.org/officeDocument/2006/relationships/hyperlink" TargetMode="External"></Relationship><Relationship Id="rId5424" Target="http://www.neticon.co.uk" Type="http://schemas.openxmlformats.org/officeDocument/2006/relationships/hyperlink" TargetMode="External"></Relationship><Relationship Id="rId5425" Target="http://www.nissen.jp" Type="http://schemas.openxmlformats.org/officeDocument/2006/relationships/hyperlink" TargetMode="External"></Relationship><Relationship Id="rId5426" Target="javascript:;" Type="http://schemas.openxmlformats.org/officeDocument/2006/relationships/hyperlink" TargetMode="External"></Relationship><Relationship Id="rId5427" Target="mailto:adax@adax.dk" Type="http://schemas.openxmlformats.org/officeDocument/2006/relationships/hyperlink" TargetMode="External"></Relationship><Relationship Id="rId5428" Target="javascript:;" Type="http://schemas.openxmlformats.org/officeDocument/2006/relationships/hyperlink" TargetMode="External"></Relationship><Relationship Id="rId5429" Target="http://www.colonialtin.com" Type="http://schemas.openxmlformats.org/officeDocument/2006/relationships/hyperlink" TargetMode="External"></Relationship><Relationship Id="rId5430" Target="mailto:asonpurchase@usa.com" Type="http://schemas.openxmlformats.org/officeDocument/2006/relationships/hyperlink" TargetMode="External"></Relationship><Relationship Id="rId5431" Target="javascript:;" Type="http://schemas.openxmlformats.org/officeDocument/2006/relationships/hyperlink" TargetMode="External"></Relationship><Relationship Id="rId5432" Target="mailto:dag@mytra.no" Type="http://schemas.openxmlformats.org/officeDocument/2006/relationships/hyperlink" TargetMode="External"></Relationship><Relationship Id="rId5433" Target="mailto:marketing@energolux.ru" Type="http://schemas.openxmlformats.org/officeDocument/2006/relationships/hyperlink" TargetMode="External"></Relationship><Relationship Id="rId5434" Target="http://www.koolschijn.nl" Type="http://schemas.openxmlformats.org/officeDocument/2006/relationships/hyperlink" TargetMode="External"></Relationship><Relationship Id="rId5435" Target="javascript:;" Type="http://schemas.openxmlformats.org/officeDocument/2006/relationships/hyperlink" TargetMode="External"></Relationship><Relationship Id="rId5436" Target="http://www.saturnia.net" Type="http://schemas.openxmlformats.org/officeDocument/2006/relationships/hyperlink" TargetMode="External"></Relationship><Relationship Id="rId5437" Target="javascript:;" Type="http://schemas.openxmlformats.org/officeDocument/2006/relationships/hyperlink" TargetMode="External"></Relationship><Relationship Id="rId5438" Target="javascript:;" Type="http://schemas.openxmlformats.org/officeDocument/2006/relationships/hyperlink" TargetMode="External"></Relationship><Relationship Id="rId5439" Target="mailto:kappcyu@mail.wbs.ne.jp" Type="http://schemas.openxmlformats.org/officeDocument/2006/relationships/hyperlink" TargetMode="External"></Relationship><Relationship Id="rId5440" Target="http://www.atlas-ja.com" Type="http://schemas.openxmlformats.org/officeDocument/2006/relationships/hyperlink" TargetMode="External"></Relationship><Relationship Id="rId5441" Target="http://www.bevtec.no" Type="http://schemas.openxmlformats.org/officeDocument/2006/relationships/hyperlink" TargetMode="External"></Relationship><Relationship Id="rId5442" Target="mailto:briteco_martin@yahoo.com" Type="http://schemas.openxmlformats.org/officeDocument/2006/relationships/hyperlink" TargetMode="External"></Relationship><Relationship Id="rId5443" Target="mailto:emilioc@corinthianframes.com" Type="http://schemas.openxmlformats.org/officeDocument/2006/relationships/hyperlink" TargetMode="External"></Relationship><Relationship Id="rId5444" Target="mailto:debbie.tremble@homtomi.com" Type="http://schemas.openxmlformats.org/officeDocument/2006/relationships/hyperlink" TargetMode="External"></Relationship><Relationship Id="rId5445" Target="mailto:naber@naber.de" Type="http://schemas.openxmlformats.org/officeDocument/2006/relationships/hyperlink" TargetMode="External"></Relationship><Relationship Id="rId5446" Target="javascript:;" Type="http://schemas.openxmlformats.org/officeDocument/2006/relationships/hyperlink" TargetMode="External"></Relationship><Relationship Id="rId5447" Target="javascript:;" Type="http://schemas.openxmlformats.org/officeDocument/2006/relationships/hyperlink" TargetMode="External"></Relationship><Relationship Id="rId5448" Target="http://www.noloc.nl" Type="http://schemas.openxmlformats.org/officeDocument/2006/relationships/hyperlink" TargetMode="External"></Relationship><Relationship Id="rId5449" Target="javascript:;" Type="http://schemas.openxmlformats.org/officeDocument/2006/relationships/hyperlink" TargetMode="External"></Relationship><Relationship Id="rId5450" Target="javascript:;" Type="http://schemas.openxmlformats.org/officeDocument/2006/relationships/hyperlink" TargetMode="External"></Relationship><Relationship Id="rId5451" Target="javascript:;" Type="http://schemas.openxmlformats.org/officeDocument/2006/relationships/hyperlink" TargetMode="External"></Relationship><Relationship Id="rId5452" Target="javascript:;" Type="http://schemas.openxmlformats.org/officeDocument/2006/relationships/hyperlink" TargetMode="External"></Relationship><Relationship Id="rId5453" Target="javascript:;" Type="http://schemas.openxmlformats.org/officeDocument/2006/relationships/hyperlink" TargetMode="External"></Relationship><Relationship Id="rId5454" Target="mailto:charles.chabaud@wanadoo.fr" Type="http://schemas.openxmlformats.org/officeDocument/2006/relationships/hyperlink" TargetMode="External"></Relationship><Relationship Id="rId5455" Target="javascript:;" Type="http://schemas.openxmlformats.org/officeDocument/2006/relationships/hyperlink" TargetMode="External"></Relationship><Relationship Id="rId5456" Target="javascript:;" Type="http://schemas.openxmlformats.org/officeDocument/2006/relationships/hyperlink" TargetMode="External"></Relationship><Relationship Id="rId5457" Target="mailto:rexf@agencynz.co.nz" Type="http://schemas.openxmlformats.org/officeDocument/2006/relationships/hyperlink" TargetMode="External"></Relationship><Relationship Id="rId5458" Target="javascript:;" Type="http://schemas.openxmlformats.org/officeDocument/2006/relationships/hyperlink" TargetMode="External"></Relationship><Relationship Id="rId5459" Target="mailto:luccadev@sinatown.com" Type="http://schemas.openxmlformats.org/officeDocument/2006/relationships/hyperlink" TargetMode="External"></Relationship><Relationship Id="rId5460" Target="mailto:steph@bombayduck.co.uk" Type="http://schemas.openxmlformats.org/officeDocument/2006/relationships/hyperlink" TargetMode="External"></Relationship><Relationship Id="rId5461" Target="javascript:;" Type="http://schemas.openxmlformats.org/officeDocument/2006/relationships/hyperlink" TargetMode="External"></Relationship><Relationship Id="rId5462" Target="javascript:;" Type="http://schemas.openxmlformats.org/officeDocument/2006/relationships/hyperlink" TargetMode="External"></Relationship><Relationship Id="rId5463" Target="http://www.kowa.com.hk" Type="http://schemas.openxmlformats.org/officeDocument/2006/relationships/hyperlink" TargetMode="External"></Relationship><Relationship Id="rId5464" Target="javascript:;" Type="http://schemas.openxmlformats.org/officeDocument/2006/relationships/hyperlink" TargetMode="External"></Relationship><Relationship Id="rId5465" Target="http://www.alltrista.com" Type="http://schemas.openxmlformats.org/officeDocument/2006/relationships/hyperlink" TargetMode="External"></Relationship><Relationship Id="rId5466" Target="javascript:;" Type="http://schemas.openxmlformats.org/officeDocument/2006/relationships/hyperlink" TargetMode="External"></Relationship><Relationship Id="rId5467" Target="mailto:keley20002000@yahoo.com" Type="http://schemas.openxmlformats.org/officeDocument/2006/relationships/hyperlink" TargetMode="External"></Relationship><Relationship Id="rId5468" Target="http://www.alltools.com.au" Type="http://schemas.openxmlformats.org/officeDocument/2006/relationships/hyperlink" TargetMode="External"></Relationship><Relationship Id="rId5469" Target="http://www.harrogate-house.com" Type="http://schemas.openxmlformats.org/officeDocument/2006/relationships/hyperlink" TargetMode="External"></Relationship><Relationship Id="rId5470" Target="http://www.metminservices.com" Type="http://schemas.openxmlformats.org/officeDocument/2006/relationships/hyperlink" TargetMode="External"></Relationship><Relationship Id="rId5471" Target="javascript:;" Type="http://schemas.openxmlformats.org/officeDocument/2006/relationships/hyperlink" TargetMode="External"></Relationship><Relationship Id="rId5472" Target="javascript:;" Type="http://schemas.openxmlformats.org/officeDocument/2006/relationships/hyperlink" TargetMode="External"></Relationship><Relationship Id="rId5473" Target="mailto:bidvest@bidvest.com.au" Type="http://schemas.openxmlformats.org/officeDocument/2006/relationships/hyperlink" TargetMode="External"></Relationship><Relationship Id="rId5474" Target="http://www.aladdineurope.co.uk" Type="http://schemas.openxmlformats.org/officeDocument/2006/relationships/hyperlink" TargetMode="External"></Relationship><Relationship Id="rId5475" Target="mailto:ckem@tm.net.my" Type="http://schemas.openxmlformats.org/officeDocument/2006/relationships/hyperlink" TargetMode="External"></Relationship><Relationship Id="rId5476" Target="mailto:argoscofidave@argos-hygiene.fr" Type="http://schemas.openxmlformats.org/officeDocument/2006/relationships/hyperlink" TargetMode="External"></Relationship><Relationship Id="rId5477" Target="http://www.mail.koc.net" Type="http://schemas.openxmlformats.org/officeDocument/2006/relationships/hyperlink" TargetMode="External"></Relationship><Relationship Id="rId5478" Target="http://www.sscommercial.com" Type="http://schemas.openxmlformats.org/officeDocument/2006/relationships/hyperlink" TargetMode="External"></Relationship><Relationship Id="rId5479" Target="javascript:;" Type="http://schemas.openxmlformats.org/officeDocument/2006/relationships/hyperlink" TargetMode="External"></Relationship><Relationship Id="rId5480" Target="javascript:;" Type="http://schemas.openxmlformats.org/officeDocument/2006/relationships/hyperlink" TargetMode="External"></Relationship><Relationship Id="rId5481" Target="http://www.lycos.co.uk" Type="http://schemas.openxmlformats.org/officeDocument/2006/relationships/hyperlink" TargetMode="External"></Relationship><Relationship Id="rId5482" Target="mailto:customerservice@accu-serv.com" Type="http://schemas.openxmlformats.org/officeDocument/2006/relationships/hyperlink" TargetMode="External"></Relationship><Relationship Id="rId5483" Target="http://www.zexam.co.uk" Type="http://schemas.openxmlformats.org/officeDocument/2006/relationships/hyperlink" TargetMode="External"></Relationship><Relationship Id="rId5484" Target="http://www.marcille-sa.com" Type="http://schemas.openxmlformats.org/officeDocument/2006/relationships/hyperlink" TargetMode="External"></Relationship><Relationship Id="rId5485" Target="mailto:info@adventurebags.nl" Type="http://schemas.openxmlformats.org/officeDocument/2006/relationships/hyperlink" TargetMode="External"></Relationship><Relationship Id="rId5486" Target="javascript:;" Type="http://schemas.openxmlformats.org/officeDocument/2006/relationships/hyperlink" TargetMode="External"></Relationship><Relationship Id="rId5487" Target="mailto:acorrales@grupointeca.com" Type="http://schemas.openxmlformats.org/officeDocument/2006/relationships/hyperlink" TargetMode="External"></Relationship><Relationship Id="rId5488" Target="javascript:;" Type="http://schemas.openxmlformats.org/officeDocument/2006/relationships/hyperlink" TargetMode="External"></Relationship><Relationship Id="rId5489" Target="http://www.aaryaglobalexims.com" Type="http://schemas.openxmlformats.org/officeDocument/2006/relationships/hyperlink" TargetMode="External"></Relationship><Relationship Id="rId5490" Target="mailto:sarant@public.qd.sd.cn" Type="http://schemas.openxmlformats.org/officeDocument/2006/relationships/hyperlink" TargetMode="External"></Relationship><Relationship Id="rId5491" Target="javascript:;" Type="http://schemas.openxmlformats.org/officeDocument/2006/relationships/hyperlink" TargetMode="External"></Relationship><Relationship Id="rId5492" Target="http://www.barterhk.com" Type="http://schemas.openxmlformats.org/officeDocument/2006/relationships/hyperlink" TargetMode="External"></Relationship><Relationship Id="rId5493" Target="mailto:joed@adriaticfurniture.com.au" Type="http://schemas.openxmlformats.org/officeDocument/2006/relationships/hyperlink" TargetMode="External"></Relationship><Relationship Id="rId5494" Target="http://www.ifmat.org" Type="http://schemas.openxmlformats.org/officeDocument/2006/relationships/hyperlink" TargetMode="External"></Relationship><Relationship Id="rId5495" Target="javascript:;" Type="http://schemas.openxmlformats.org/officeDocument/2006/relationships/hyperlink" TargetMode="External"></Relationship><Relationship Id="rId5496" Target="http://www.regalhkg.com" Type="http://schemas.openxmlformats.org/officeDocument/2006/relationships/hyperlink" TargetMode="External"></Relationship><Relationship Id="rId5497" Target="javascript:;" Type="http://schemas.openxmlformats.org/officeDocument/2006/relationships/hyperlink" TargetMode="External"></Relationship><Relationship Id="rId5498" Target="mailto:peer@info.com.ph" Type="http://schemas.openxmlformats.org/officeDocument/2006/relationships/hyperlink" TargetMode="External"></Relationship><Relationship Id="rId5499" Target="javascript:;" Type="http://schemas.openxmlformats.org/officeDocument/2006/relationships/hyperlink" TargetMode="External"></Relationship><Relationship Id="rId5500" Target="mailto:edwinwong@homewell-co.com" Type="http://schemas.openxmlformats.org/officeDocument/2006/relationships/hyperlink" TargetMode="External"></Relationship><Relationship Id="rId5501" Target="http://www.oceantrading.co.jp" Type="http://schemas.openxmlformats.org/officeDocument/2006/relationships/hyperlink" TargetMode="External"></Relationship><Relationship Id="rId5502" Target="http://www.computerhome.com.au" Type="http://schemas.openxmlformats.org/officeDocument/2006/relationships/hyperlink" TargetMode="External"></Relationship><Relationship Id="rId5503" Target="http://www.maimoonhousehold.com" Type="http://schemas.openxmlformats.org/officeDocument/2006/relationships/hyperlink" TargetMode="External"></Relationship><Relationship Id="rId5504" Target="javascript:;" Type="http://schemas.openxmlformats.org/officeDocument/2006/relationships/hyperlink" TargetMode="External"></Relationship><Relationship Id="rId5505" Target="mailto:naranarajp@hotmail.com" Type="http://schemas.openxmlformats.org/officeDocument/2006/relationships/hyperlink" TargetMode="External"></Relationship><Relationship Id="rId5506" Target="javascript:;" Type="http://schemas.openxmlformats.org/officeDocument/2006/relationships/hyperlink" TargetMode="External"></Relationship><Relationship Id="rId5507" Target="http://www.softhome.net" Type="http://schemas.openxmlformats.org/officeDocument/2006/relationships/hyperlink" TargetMode="External"></Relationship><Relationship Id="rId5508" Target="javascript:;" Type="http://schemas.openxmlformats.org/officeDocument/2006/relationships/hyperlink" TargetMode="External"></Relationship><Relationship Id="rId5509" Target="mailto:mindsproutt@hotmail.com" Type="http://schemas.openxmlformats.org/officeDocument/2006/relationships/hyperlink" TargetMode="External"></Relationship><Relationship Id="rId5510" Target="javascript:;" Type="http://schemas.openxmlformats.org/officeDocument/2006/relationships/hyperlink" TargetMode="External"></Relationship><Relationship Id="rId5511" Target="javascript:;" Type="http://schemas.openxmlformats.org/officeDocument/2006/relationships/hyperlink" TargetMode="External"></Relationship><Relationship Id="rId5512" Target="mailto:info@branded.se" Type="http://schemas.openxmlformats.org/officeDocument/2006/relationships/hyperlink" TargetMode="External"></Relationship><Relationship Id="rId5513" Target="mailto:davidson_adex@yahoo.co.uk" Type="http://schemas.openxmlformats.org/officeDocument/2006/relationships/hyperlink" TargetMode="External"></Relationship><Relationship Id="rId5514" Target="javascript:;" Type="http://schemas.openxmlformats.org/officeDocument/2006/relationships/hyperlink" TargetMode="External"></Relationship><Relationship Id="rId5515" Target="javascript:;" Type="http://schemas.openxmlformats.org/officeDocument/2006/relationships/hyperlink" TargetMode="External"></Relationship><Relationship Id="rId5516" Target="mailto:info@remcousa.com" Type="http://schemas.openxmlformats.org/officeDocument/2006/relationships/hyperlink" TargetMode="External"></Relationship><Relationship Id="rId5517" Target="mailto:kr_rinnai@hanmail.net" Type="http://schemas.openxmlformats.org/officeDocument/2006/relationships/hyperlink" TargetMode="External"></Relationship><Relationship Id="rId5518" Target="javascript:;" Type="http://schemas.openxmlformats.org/officeDocument/2006/relationships/hyperlink" TargetMode="External"></Relationship><Relationship Id="rId5519" Target="mailto:max@howex.com.au" Type="http://schemas.openxmlformats.org/officeDocument/2006/relationships/hyperlink" TargetMode="External"></Relationship><Relationship Id="rId5520" Target="javascript:;" Type="http://schemas.openxmlformats.org/officeDocument/2006/relationships/hyperlink" TargetMode="External"></Relationship><Relationship Id="rId5521" Target="http://www.micsa.co.za" Type="http://schemas.openxmlformats.org/officeDocument/2006/relationships/hyperlink" TargetMode="External"></Relationship><Relationship Id="rId5522" Target="javascript:;" Type="http://schemas.openxmlformats.org/officeDocument/2006/relationships/hyperlink" TargetMode="External"></Relationship><Relationship Id="rId5523" Target="javascript:;" Type="http://schemas.openxmlformats.org/officeDocument/2006/relationships/hyperlink" TargetMode="External"></Relationship><Relationship Id="rId5524" Target="mailto:wangyi820@hotmail.com" Type="http://schemas.openxmlformats.org/officeDocument/2006/relationships/hyperlink" TargetMode="External"></Relationship><Relationship Id="rId5525" Target="javascript:;" Type="http://schemas.openxmlformats.org/officeDocument/2006/relationships/hyperlink" TargetMode="External"></Relationship><Relationship Id="rId5526" Target="mailto:iscwales@aol.com" Type="http://schemas.openxmlformats.org/officeDocument/2006/relationships/hyperlink" TargetMode="External"></Relationship><Relationship Id="rId5527" Target="mailto:marugo@blue.ocn.ne.jp" Type="http://schemas.openxmlformats.org/officeDocument/2006/relationships/hyperlink" TargetMode="External"></Relationship><Relationship Id="rId5528" Target="http://www.bmfbestecke.de" Type="http://schemas.openxmlformats.org/officeDocument/2006/relationships/hyperlink" TargetMode="External"></Relationship><Relationship Id="rId5529" Target="javascript:;" Type="http://schemas.openxmlformats.org/officeDocument/2006/relationships/hyperlink" TargetMode="External"></Relationship><Relationship Id="rId5530" Target="mailto:sindby@sindby.dk" Type="http://schemas.openxmlformats.org/officeDocument/2006/relationships/hyperlink" TargetMode="External"></Relationship><Relationship Id="rId5531" Target="javascript:;" Type="http://schemas.openxmlformats.org/officeDocument/2006/relationships/hyperlink" TargetMode="External"></Relationship><Relationship Id="rId5532" Target="mailto:stratagroup@att.net" Type="http://schemas.openxmlformats.org/officeDocument/2006/relationships/hyperlink" TargetMode="External"></Relationship><Relationship Id="rId5533" Target="javascript:;" Type="http://schemas.openxmlformats.org/officeDocument/2006/relationships/hyperlink" TargetMode="External"></Relationship><Relationship Id="rId5534" Target="mailto:htk@elifekey.com" Type="http://schemas.openxmlformats.org/officeDocument/2006/relationships/hyperlink" TargetMode="External"></Relationship><Relationship Id="rId5535" Target="http://www.kirans.com.hk" Type="http://schemas.openxmlformats.org/officeDocument/2006/relationships/hyperlink" TargetMode="External"></Relationship><Relationship Id="rId5536" Target="http://www.nourakish.com" Type="http://schemas.openxmlformats.org/officeDocument/2006/relationships/hyperlink" TargetMode="External"></Relationship><Relationship Id="rId5537" Target="javascript:;" Type="http://schemas.openxmlformats.org/officeDocument/2006/relationships/hyperlink" TargetMode="External"></Relationship><Relationship Id="rId5538" Target="javascript:;" Type="http://schemas.openxmlformats.org/officeDocument/2006/relationships/hyperlink" TargetMode="External"></Relationship><Relationship Id="rId5539" Target="javascript:;" Type="http://schemas.openxmlformats.org/officeDocument/2006/relationships/hyperlink" TargetMode="External"></Relationship><Relationship Id="rId5540" Target="mailto:chuanyi@pacific.net.sg" Type="http://schemas.openxmlformats.org/officeDocument/2006/relationships/hyperlink" TargetMode="External"></Relationship><Relationship Id="rId5541" Target="mailto:8918perfire@hanmail.net" Type="http://schemas.openxmlformats.org/officeDocument/2006/relationships/hyperlink" TargetMode="External"></Relationship><Relationship Id="rId5542" Target="javascript:;" Type="http://schemas.openxmlformats.org/officeDocument/2006/relationships/hyperlink" TargetMode="External"></Relationship><Relationship Id="rId5543" Target="mailto:hysteric@streamyx.com" Type="http://schemas.openxmlformats.org/officeDocument/2006/relationships/hyperlink" TargetMode="External"></Relationship><Relationship Id="rId5544" Target="javascript:;" Type="http://schemas.openxmlformats.org/officeDocument/2006/relationships/hyperlink" TargetMode="External"></Relationship><Relationship Id="rId5545" Target="http://www.sagafalabella.com" Type="http://schemas.openxmlformats.org/officeDocument/2006/relationships/hyperlink" TargetMode="External"></Relationship><Relationship Id="rId5546" Target="mailto:b6@b6.dk" Type="http://schemas.openxmlformats.org/officeDocument/2006/relationships/hyperlink" TargetMode="External"></Relationship><Relationship Id="rId5547" Target="mailto:kerryluo@eika.es" Type="http://schemas.openxmlformats.org/officeDocument/2006/relationships/hyperlink" TargetMode="External"></Relationship><Relationship Id="rId5548" Target="http://www.noble-exports.com" Type="http://schemas.openxmlformats.org/officeDocument/2006/relationships/hyperlink" TargetMode="External"></Relationship><Relationship Id="rId5549" Target="javascript:;" Type="http://schemas.openxmlformats.org/officeDocument/2006/relationships/hyperlink" TargetMode="External"></Relationship><Relationship Id="rId5550" Target="mailto:sreevybhav@vsnl.com" Type="http://schemas.openxmlformats.org/officeDocument/2006/relationships/hyperlink" TargetMode="External"></Relationship><Relationship Id="rId5551" Target="javascript:;" Type="http://schemas.openxmlformats.org/officeDocument/2006/relationships/hyperlink" TargetMode="External"></Relationship><Relationship Id="rId5552" Target="http://www.crux.ocn.ne.jp" Type="http://schemas.openxmlformats.org/officeDocument/2006/relationships/hyperlink" TargetMode="External"></Relationship><Relationship Id="rId5553" Target="http://www.sunwavecorp.com.hk" Type="http://schemas.openxmlformats.org/officeDocument/2006/relationships/hyperlink" TargetMode="External"></Relationship><Relationship Id="rId5554" Target="mailto:asaf@bengarabbit.com" Type="http://schemas.openxmlformats.org/officeDocument/2006/relationships/hyperlink" TargetMode="External"></Relationship><Relationship Id="rId5555" Target="javascript:;" Type="http://schemas.openxmlformats.org/officeDocument/2006/relationships/hyperlink" TargetMode="External"></Relationship><Relationship Id="rId5556" Target="http://www.alusa.cl" Type="http://schemas.openxmlformats.org/officeDocument/2006/relationships/hyperlink" TargetMode="External"></Relationship><Relationship Id="rId5557" Target="mailto:divinemaker5@yahoo.com" Type="http://schemas.openxmlformats.org/officeDocument/2006/relationships/hyperlink" TargetMode="External"></Relationship><Relationship Id="rId5558" Target="http://www.shelbonanehammond.com.au" Type="http://schemas.openxmlformats.org/officeDocument/2006/relationships/hyperlink" TargetMode="External"></Relationship><Relationship Id="rId5559" Target="javascript:;" Type="http://schemas.openxmlformats.org/officeDocument/2006/relationships/hyperlink" TargetMode="External"></Relationship><Relationship Id="rId5560" Target="mailto:lee_7@hotmail.com" Type="http://schemas.openxmlformats.org/officeDocument/2006/relationships/hyperlink" TargetMode="External"></Relationship><Relationship Id="rId5561" Target="javascript:;" Type="http://schemas.openxmlformats.org/officeDocument/2006/relationships/hyperlink" TargetMode="External"></Relationship><Relationship Id="rId5562" Target="javascript:;" Type="http://schemas.openxmlformats.org/officeDocument/2006/relationships/hyperlink" TargetMode="External"></Relationship><Relationship Id="rId5563" Target="http://www.zgrymonline.com" Type="http://schemas.openxmlformats.org/officeDocument/2006/relationships/hyperlink" TargetMode="External"></Relationship><Relationship Id="rId5564" Target="javascript:;" Type="http://schemas.openxmlformats.org/officeDocument/2006/relationships/hyperlink" TargetMode="External"></Relationship><Relationship Id="rId5565" Target="javascript:;" Type="http://schemas.openxmlformats.org/officeDocument/2006/relationships/hyperlink" TargetMode="External"></Relationship><Relationship Id="rId5566" Target="javascript:;" Type="http://schemas.openxmlformats.org/officeDocument/2006/relationships/hyperlink" TargetMode="External"></Relationship><Relationship Id="rId5567" Target="http://www.newwaly.com" Type="http://schemas.openxmlformats.org/officeDocument/2006/relationships/hyperlink" TargetMode="External"></Relationship><Relationship Id="rId5568" Target="mailto:e_duess.bergle@addcom.de" Type="http://schemas.openxmlformats.org/officeDocument/2006/relationships/hyperlink" TargetMode="External"></Relationship><Relationship Id="rId5569" Target="mailto:bokken@bokken.no" Type="http://schemas.openxmlformats.org/officeDocument/2006/relationships/hyperlink" TargetMode="External"></Relationship><Relationship Id="rId5570" Target="javascript:;" Type="http://schemas.openxmlformats.org/officeDocument/2006/relationships/hyperlink" TargetMode="External"></Relationship><Relationship Id="rId5571" Target="javascript:;" Type="http://schemas.openxmlformats.org/officeDocument/2006/relationships/hyperlink" TargetMode="External"></Relationship><Relationship Id="rId5572" Target="javascript:;" Type="http://schemas.openxmlformats.org/officeDocument/2006/relationships/hyperlink" TargetMode="External"></Relationship><Relationship Id="rId5573" Target="javascript:;" Type="http://schemas.openxmlformats.org/officeDocument/2006/relationships/hyperlink" TargetMode="External"></Relationship><Relationship Id="rId5574" Target="http://www.ener.no" Type="http://schemas.openxmlformats.org/officeDocument/2006/relationships/hyperlink" TargetMode="External"></Relationship><Relationship Id="rId5575" Target="mailto:lolga@polyserv.dp.ua" Type="http://schemas.openxmlformats.org/officeDocument/2006/relationships/hyperlink" TargetMode="External"></Relationship><Relationship Id="rId5576" Target="http://www.kenney.com" Type="http://schemas.openxmlformats.org/officeDocument/2006/relationships/hyperlink" TargetMode="External"></Relationship><Relationship Id="rId5577" Target="http://www.ramcousa.com" Type="http://schemas.openxmlformats.org/officeDocument/2006/relationships/hyperlink" TargetMode="External"></Relationship><Relationship Id="rId5578" Target="javascript:;" Type="http://schemas.openxmlformats.org/officeDocument/2006/relationships/hyperlink" TargetMode="External"></Relationship><Relationship Id="rId5579" Target="mailto:gap_ang@hotmail.com" Type="http://schemas.openxmlformats.org/officeDocument/2006/relationships/hyperlink" TargetMode="External"></Relationship><Relationship Id="rId5580" Target="mailto:flage@flage.no" Type="http://schemas.openxmlformats.org/officeDocument/2006/relationships/hyperlink" TargetMode="External"></Relationship><Relationship Id="rId5581" Target="http://www.lincraft.com.au" Type="http://schemas.openxmlformats.org/officeDocument/2006/relationships/hyperlink" TargetMode="External"></Relationship><Relationship Id="rId5582" Target="javascript:;" Type="http://schemas.openxmlformats.org/officeDocument/2006/relationships/hyperlink" TargetMode="External"></Relationship><Relationship Id="rId5583" Target="mailto:mori@sbaltd.com" Type="http://schemas.openxmlformats.org/officeDocument/2006/relationships/hyperlink" TargetMode="External"></Relationship><Relationship Id="rId5584" Target="mailto:shandgmach@aol.com" Type="http://schemas.openxmlformats.org/officeDocument/2006/relationships/hyperlink" TargetMode="External"></Relationship><Relationship Id="rId5585" Target="mailto:al-saery@arab.net.sa" Type="http://schemas.openxmlformats.org/officeDocument/2006/relationships/hyperlink" TargetMode="External"></Relationship><Relationship Id="rId5586" Target="javascript:;" Type="http://schemas.openxmlformats.org/officeDocument/2006/relationships/hyperlink" TargetMode="External"></Relationship><Relationship Id="rId5587" Target="mailto:cantra@infonegocio.com" Type="http://schemas.openxmlformats.org/officeDocument/2006/relationships/hyperlink" TargetMode="External"></Relationship><Relationship Id="rId5588" Target="javascript:;" Type="http://schemas.openxmlformats.org/officeDocument/2006/relationships/hyperlink" TargetMode="External"></Relationship><Relationship Id="rId5589" Target="http://www.balship.com.tr" Type="http://schemas.openxmlformats.org/officeDocument/2006/relationships/hyperlink" TargetMode="External"></Relationship><Relationship Id="rId5590" Target="javascript:;" Type="http://schemas.openxmlformats.org/officeDocument/2006/relationships/hyperlink" TargetMode="External"></Relationship><Relationship Id="rId5591" Target="javascript:;" Type="http://schemas.openxmlformats.org/officeDocument/2006/relationships/hyperlink" TargetMode="External"></Relationship><Relationship Id="rId5592" Target="mailto:mcmkuwait1@hotmail.com" Type="http://schemas.openxmlformats.org/officeDocument/2006/relationships/hyperlink" TargetMode="External"></Relationship><Relationship Id="rId5593" Target="javascript:;" Type="http://schemas.openxmlformats.org/officeDocument/2006/relationships/hyperlink" TargetMode="External"></Relationship><Relationship Id="rId5594" Target="javascript:;" Type="http://schemas.openxmlformats.org/officeDocument/2006/relationships/hyperlink" TargetMode="External"></Relationship><Relationship Id="rId5595" Target="javascript:;" Type="http://schemas.openxmlformats.org/officeDocument/2006/relationships/hyperlink" TargetMode="External"></Relationship><Relationship Id="rId5596" Target="javascript:;" Type="http://schemas.openxmlformats.org/officeDocument/2006/relationships/hyperlink" TargetMode="External"></Relationship><Relationship Id="rId5597" Target="javascript:;" Type="http://schemas.openxmlformats.org/officeDocument/2006/relationships/hyperlink" TargetMode="External"></Relationship><Relationship Id="rId5598" Target="mailto:luinljubo@yahoo.com" Type="http://schemas.openxmlformats.org/officeDocument/2006/relationships/hyperlink" TargetMode="External"></Relationship><Relationship Id="rId5599" Target="mailto:info@chplastic.com" Type="http://schemas.openxmlformats.org/officeDocument/2006/relationships/hyperlink" TargetMode="External"></Relationship><Relationship Id="rId5600" Target="javascript:;" Type="http://schemas.openxmlformats.org/officeDocument/2006/relationships/hyperlink" TargetMode="External"></Relationship><Relationship Id="rId5601" Target="http://www.leadshoji.co.jp" Type="http://schemas.openxmlformats.org/officeDocument/2006/relationships/hyperlink" TargetMode="External"></Relationship><Relationship Id="rId5602" Target="mailto:aleftotav@aol.com" Type="http://schemas.openxmlformats.org/officeDocument/2006/relationships/hyperlink" TargetMode="External"></Relationship><Relationship Id="rId5603" Target="mailto:info@global-export.co" Type="http://schemas.openxmlformats.org/officeDocument/2006/relationships/hyperlink" TargetMode="External"></Relationship><Relationship Id="rId5604" Target="javascript:;" Type="http://schemas.openxmlformats.org/officeDocument/2006/relationships/hyperlink" TargetMode="External"></Relationship><Relationship Id="rId5605" Target="mailto:mail@adv-imports.com" Type="http://schemas.openxmlformats.org/officeDocument/2006/relationships/hyperlink" TargetMode="External"></Relationship><Relationship Id="rId5606" Target="javascript:;" Type="http://schemas.openxmlformats.org/officeDocument/2006/relationships/hyperlink" TargetMode="External"></Relationship><Relationship Id="rId5607" Target="mailto:klickltd@netvigator.com" Type="http://schemas.openxmlformats.org/officeDocument/2006/relationships/hyperlink" TargetMode="External"></Relationship><Relationship Id="rId5608" Target="mailto:dickson@eternal-blaze.com" Type="http://schemas.openxmlformats.org/officeDocument/2006/relationships/hyperlink" TargetMode="External"></Relationship><Relationship Id="rId5609" Target="mailto:kabani@vsnl.com" Type="http://schemas.openxmlformats.org/officeDocument/2006/relationships/hyperlink" TargetMode="External"></Relationship><Relationship Id="rId5610" Target="javascript:;" Type="http://schemas.openxmlformats.org/officeDocument/2006/relationships/hyperlink" TargetMode="External"></Relationship><Relationship Id="rId5611" Target="http://www.hydrogrill.com" Type="http://schemas.openxmlformats.org/officeDocument/2006/relationships/hyperlink" TargetMode="External"></Relationship><Relationship Id="rId5612" Target="mailto:lanecapt@netvigator.com" Type="http://schemas.openxmlformats.org/officeDocument/2006/relationships/hyperlink" TargetMode="External"></Relationship><Relationship Id="rId5613" Target="mailto:boss@atlas-ja.com" Type="http://schemas.openxmlformats.org/officeDocument/2006/relationships/hyperlink" TargetMode="External"></Relationship><Relationship Id="rId5614" Target="javascript:;" Type="http://schemas.openxmlformats.org/officeDocument/2006/relationships/hyperlink" TargetMode="External"></Relationship><Relationship Id="rId5615" Target="javascript:;" Type="http://schemas.openxmlformats.org/officeDocument/2006/relationships/hyperlink" TargetMode="External"></Relationship><Relationship Id="rId5616" Target="javascript:;" Type="http://schemas.openxmlformats.org/officeDocument/2006/relationships/hyperlink" TargetMode="External"></Relationship><Relationship Id="rId5617" Target="mailto:akber911@hotmail.com" Type="http://schemas.openxmlformats.org/officeDocument/2006/relationships/hyperlink" TargetMode="External"></Relationship><Relationship Id="rId5618" Target="http://www.imacosa.com" Type="http://schemas.openxmlformats.org/officeDocument/2006/relationships/hyperlink" TargetMode="External"></Relationship><Relationship Id="rId5619" Target="http://www.award.co.nz" Type="http://schemas.openxmlformats.org/officeDocument/2006/relationships/hyperlink" TargetMode="External"></Relationship><Relationship Id="rId5620" Target="http://www.norconindustries.com" Type="http://schemas.openxmlformats.org/officeDocument/2006/relationships/hyperlink" TargetMode="External"></Relationship><Relationship Id="rId5621" Target="javascript:;" Type="http://schemas.openxmlformats.org/officeDocument/2006/relationships/hyperlink" TargetMode="External"></Relationship><Relationship Id="rId5622" Target="http://www.garth.com.au" Type="http://schemas.openxmlformats.org/officeDocument/2006/relationships/hyperlink" TargetMode="External"></Relationship><Relationship Id="rId5623" Target="mailto:info@giftlines.com.au" Type="http://schemas.openxmlformats.org/officeDocument/2006/relationships/hyperlink" TargetMode="External"></Relationship><Relationship Id="rId5624" Target="mailto:bfernandez@ripley.com.pe" Type="http://schemas.openxmlformats.org/officeDocument/2006/relationships/hyperlink" TargetMode="External"></Relationship><Relationship Id="rId5625" Target="http://www.san-remo.com.au" Type="http://schemas.openxmlformats.org/officeDocument/2006/relationships/hyperlink" TargetMode="External"></Relationship><Relationship Id="rId5626" Target="javascript:;" Type="http://schemas.openxmlformats.org/officeDocument/2006/relationships/hyperlink" TargetMode="External"></Relationship><Relationship Id="rId5627" Target="javascript:;" Type="http://schemas.openxmlformats.org/officeDocument/2006/relationships/hyperlink" TargetMode="External"></Relationship><Relationship Id="rId5628" Target="http://www.entheos.co.uk" Type="http://schemas.openxmlformats.org/officeDocument/2006/relationships/hyperlink" TargetMode="External"></Relationship><Relationship Id="rId5629" Target="javascript:;" Type="http://schemas.openxmlformats.org/officeDocument/2006/relationships/hyperlink" TargetMode="External"></Relationship><Relationship Id="rId5630" Target="mailto:michaelhu8@hotmail.com" Type="http://schemas.openxmlformats.org/officeDocument/2006/relationships/hyperlink" TargetMode="External"></Relationship><Relationship Id="rId5631" Target="javascript:;" Type="http://schemas.openxmlformats.org/officeDocument/2006/relationships/hyperlink" TargetMode="External"></Relationship><Relationship Id="rId5632" Target="http://www.asaba.co.id" Type="http://schemas.openxmlformats.org/officeDocument/2006/relationships/hyperlink" TargetMode="External"></Relationship><Relationship Id="rId5633" Target="javascript:;" Type="http://schemas.openxmlformats.org/officeDocument/2006/relationships/hyperlink" TargetMode="External"></Relationship><Relationship Id="rId5634" Target="http://www.barry-associates.us" Type="http://schemas.openxmlformats.org/officeDocument/2006/relationships/hyperlink" TargetMode="External"></Relationship><Relationship Id="rId5635" Target="mailto:info@ease-e-load.co.uk" Type="http://schemas.openxmlformats.org/officeDocument/2006/relationships/hyperlink" TargetMode="External"></Relationship><Relationship Id="rId5636" Target="javascript:;" Type="http://schemas.openxmlformats.org/officeDocument/2006/relationships/hyperlink" TargetMode="External"></Relationship><Relationship Id="rId5637" Target="javascript:;" Type="http://schemas.openxmlformats.org/officeDocument/2006/relationships/hyperlink" TargetMode="External"></Relationship><Relationship Id="rId5638" Target="javascript:;" Type="http://schemas.openxmlformats.org/officeDocument/2006/relationships/hyperlink" TargetMode="External"></Relationship><Relationship Id="rId5639" Target="javascript:;" Type="http://schemas.openxmlformats.org/officeDocument/2006/relationships/hyperlink" TargetMode="External"></Relationship><Relationship Id="rId5640" Target="javascript:;" Type="http://schemas.openxmlformats.org/officeDocument/2006/relationships/hyperlink" TargetMode="External"></Relationship><Relationship Id="rId5641" Target="javascript:;" Type="http://schemas.openxmlformats.org/officeDocument/2006/relationships/hyperlink" TargetMode="External"></Relationship><Relationship Id="rId5642" Target="javascript:;" Type="http://schemas.openxmlformats.org/officeDocument/2006/relationships/hyperlink" TargetMode="External"></Relationship><Relationship Id="rId5643" Target="javascript:;" Type="http://schemas.openxmlformats.org/officeDocument/2006/relationships/hyperlink" TargetMode="External"></Relationship><Relationship Id="rId5644" Target="http://www.influxco.com.hk" Type="http://schemas.openxmlformats.org/officeDocument/2006/relationships/hyperlink" TargetMode="External"></Relationship><Relationship Id="rId5645" Target="javascript:;" Type="http://schemas.openxmlformats.org/officeDocument/2006/relationships/hyperlink" TargetMode="External"></Relationship><Relationship Id="rId5646" Target="javascript:;" Type="http://schemas.openxmlformats.org/officeDocument/2006/relationships/hyperlink" TargetMode="External"></Relationship><Relationship Id="rId5647" Target="mailto:fine_reach@mail.hongkong.com" Type="http://schemas.openxmlformats.org/officeDocument/2006/relationships/hyperlink" TargetMode="External"></Relationship><Relationship Id="rId5648" Target="mailto:willyvanhove@hotmail.com" Type="http://schemas.openxmlformats.org/officeDocument/2006/relationships/hyperlink" TargetMode="External"></Relationship><Relationship Id="rId5649" Target="javascript:;" Type="http://schemas.openxmlformats.org/officeDocument/2006/relationships/hyperlink" TargetMode="External"></Relationship><Relationship Id="rId5650" Target="mailto:atop@hanafos.com" Type="http://schemas.openxmlformats.org/officeDocument/2006/relationships/hyperlink" TargetMode="External"></Relationship><Relationship Id="rId5651" Target="http://www.kuohan.com" Type="http://schemas.openxmlformats.org/officeDocument/2006/relationships/hyperlink" TargetMode="External"></Relationship><Relationship Id="rId5652" Target="http://www.enterpriseunltd.london" Type="http://schemas.openxmlformats.org/officeDocument/2006/relationships/hyperlink" TargetMode="External"></Relationship><Relationship Id="rId5653" Target="javascript:;" Type="http://schemas.openxmlformats.org/officeDocument/2006/relationships/hyperlink" TargetMode="External"></Relationship><Relationship Id="rId5654" Target="javascript:;" Type="http://schemas.openxmlformats.org/officeDocument/2006/relationships/hyperlink" TargetMode="External"></Relationship><Relationship Id="rId5655" Target="http://www.globalnet.au" Type="http://schemas.openxmlformats.org/officeDocument/2006/relationships/hyperlink" TargetMode="External"></Relationship><Relationship Id="rId5656" Target="javascript:;" Type="http://schemas.openxmlformats.org/officeDocument/2006/relationships/hyperlink" TargetMode="External"></Relationship><Relationship Id="rId5657" Target="javascript:;" Type="http://schemas.openxmlformats.org/officeDocument/2006/relationships/hyperlink" TargetMode="External"></Relationship><Relationship Id="rId5658" Target="mailto:sppl@mail.com" Type="http://schemas.openxmlformats.org/officeDocument/2006/relationships/hyperlink" TargetMode="External"></Relationship><Relationship Id="rId5659" Target="javascript:;" Type="http://schemas.openxmlformats.org/officeDocument/2006/relationships/hyperlink" TargetMode="External"></Relationship><Relationship Id="rId5660" Target="http://www.mp-industries.com" Type="http://schemas.openxmlformats.org/officeDocument/2006/relationships/hyperlink" TargetMode="External"></Relationship><Relationship Id="rId5661" Target="mailto:pacificbrighten@aol.com" Type="http://schemas.openxmlformats.org/officeDocument/2006/relationships/hyperlink" TargetMode="External"></Relationship><Relationship Id="rId5662" Target="javascript:;" Type="http://schemas.openxmlformats.org/officeDocument/2006/relationships/hyperlink" TargetMode="External"></Relationship><Relationship Id="rId5663" Target="mailto:vickyopoku1@aol.com" Type="http://schemas.openxmlformats.org/officeDocument/2006/relationships/hyperlink" TargetMode="External"></Relationship><Relationship Id="rId5664" Target="mailto:avextrax@uol.com.br" Type="http://schemas.openxmlformats.org/officeDocument/2006/relationships/hyperlink" TargetMode="External"></Relationship><Relationship Id="rId5665" Target="mailto:sales@leonardo.co.uk" Type="http://schemas.openxmlformats.org/officeDocument/2006/relationships/hyperlink" TargetMode="External"></Relationship><Relationship Id="rId5666" Target="javascript:;" Type="http://schemas.openxmlformats.org/officeDocument/2006/relationships/hyperlink" TargetMode="External"></Relationship><Relationship Id="rId5667" Target="mailto:bkksiam1@samart.co" Type="http://schemas.openxmlformats.org/officeDocument/2006/relationships/hyperlink" TargetMode="External"></Relationship><Relationship Id="rId5668" Target="mailto:anssin@suntex.com.sg" Type="http://schemas.openxmlformats.org/officeDocument/2006/relationships/hyperlink" TargetMode="External"></Relationship><Relationship Id="rId5669" Target="javascript:;" Type="http://schemas.openxmlformats.org/officeDocument/2006/relationships/hyperlink" TargetMode="External"></Relationship><Relationship Id="rId5670" Target="javascript:;" Type="http://schemas.openxmlformats.org/officeDocument/2006/relationships/hyperlink" TargetMode="External"></Relationship><Relationship Id="rId5671" Target="javascript:;" Type="http://schemas.openxmlformats.org/officeDocument/2006/relationships/hyperlink" TargetMode="External"></Relationship><Relationship Id="rId5672" Target="javascript:;" Type="http://schemas.openxmlformats.org/officeDocument/2006/relationships/hyperlink" TargetMode="External"></Relationship><Relationship Id="rId5673" Target="http://www.usarefi.org" Type="http://schemas.openxmlformats.org/officeDocument/2006/relationships/hyperlink" TargetMode="External"></Relationship><Relationship Id="rId5674" Target="http://www.chupwo.com" Type="http://schemas.openxmlformats.org/officeDocument/2006/relationships/hyperlink" TargetMode="External"></Relationship><Relationship Id="rId5675" Target="http://www.mieleitalia.it" Type="http://schemas.openxmlformats.org/officeDocument/2006/relationships/hyperlink" TargetMode="External"></Relationship><Relationship Id="rId5676" Target="mailto:lineaverde@snaidero.it" Type="http://schemas.openxmlformats.org/officeDocument/2006/relationships/hyperlink" TargetMode="External"></Relationship><Relationship Id="rId5677" Target="mailto:wphillips@aeromfg.com" Type="http://schemas.openxmlformats.org/officeDocument/2006/relationships/hyperlink" TargetMode="External"></Relationship><Relationship Id="rId5678" Target="mailto:info@oncbbq.com" Type="http://schemas.openxmlformats.org/officeDocument/2006/relationships/hyperlink" TargetMode="External"></Relationship><Relationship Id="rId5679" Target="javascript:;" Type="http://schemas.openxmlformats.org/officeDocument/2006/relationships/hyperlink" TargetMode="External"></Relationship><Relationship Id="rId5680" Target="mailto:htrading@prodigy.net.mx" Type="http://schemas.openxmlformats.org/officeDocument/2006/relationships/hyperlink" TargetMode="External"></Relationship><Relationship Id="rId5681" Target="http://www.lancord.ru" Type="http://schemas.openxmlformats.org/officeDocument/2006/relationships/hyperlink" TargetMode="External"></Relationship><Relationship Id="rId5682" Target="javascript:;" Type="http://schemas.openxmlformats.org/officeDocument/2006/relationships/hyperlink" TargetMode="External"></Relationship><Relationship Id="rId5683" Target="javascript:;" Type="http://schemas.openxmlformats.org/officeDocument/2006/relationships/hyperlink" TargetMode="External"></Relationship><Relationship Id="rId5684" Target="javascript:;" Type="http://schemas.openxmlformats.org/officeDocument/2006/relationships/hyperlink" TargetMode="External"></Relationship><Relationship Id="rId5685" Target="mailto:noor2@brain.net.pk" Type="http://schemas.openxmlformats.org/officeDocument/2006/relationships/hyperlink" TargetMode="External"></Relationship><Relationship Id="rId5686" Target="mailto:faimsnc@libero.it" Type="http://schemas.openxmlformats.org/officeDocument/2006/relationships/hyperlink" TargetMode="External"></Relationship><Relationship Id="rId5687" Target="javascript:;" Type="http://schemas.openxmlformats.org/officeDocument/2006/relationships/hyperlink" TargetMode="External"></Relationship><Relationship Id="rId5688" Target="http://www.thowkwang.com.sg" Type="http://schemas.openxmlformats.org/officeDocument/2006/relationships/hyperlink" TargetMode="External"></Relationship><Relationship Id="rId5689" Target="http://www.baccarat.fr" Type="http://schemas.openxmlformats.org/officeDocument/2006/relationships/hyperlink" TargetMode="External"></Relationship><Relationship Id="rId5690" Target="javascript:;" Type="http://schemas.openxmlformats.org/officeDocument/2006/relationships/hyperlink" TargetMode="External"></Relationship><Relationship Id="rId5691" Target="javascript:;" Type="http://schemas.openxmlformats.org/officeDocument/2006/relationships/hyperlink" TargetMode="External"></Relationship><Relationship Id="rId5692" Target="mailto:info@hf-c.dk" Type="http://schemas.openxmlformats.org/officeDocument/2006/relationships/hyperlink" TargetMode="External"></Relationship><Relationship Id="rId5693" Target="mailto:mani_jana@yahoo.com" Type="http://schemas.openxmlformats.org/officeDocument/2006/relationships/hyperlink" TargetMode="External"></Relationship><Relationship Id="rId5694" Target="http://www.frau.es" Type="http://schemas.openxmlformats.org/officeDocument/2006/relationships/hyperlink" TargetMode="External"></Relationship><Relationship Id="rId5695" Target="mailto:anwar_abilmona@hotmail.com" Type="http://schemas.openxmlformats.org/officeDocument/2006/relationships/hyperlink" TargetMode="External"></Relationship><Relationship Id="rId5696" Target="mailto:jferrer@sagafalabella.com.pe" Type="http://schemas.openxmlformats.org/officeDocument/2006/relationships/hyperlink" TargetMode="External"></Relationship><Relationship Id="rId5697" Target="javascript:;" Type="http://schemas.openxmlformats.org/officeDocument/2006/relationships/hyperlink" TargetMode="External"></Relationship><Relationship Id="rId5698" Target="mailto:alsafatrading@libertysurf.se" Type="http://schemas.openxmlformats.org/officeDocument/2006/relationships/hyperlink" TargetMode="External"></Relationship><Relationship Id="rId5699" Target="javascript:;" Type="http://schemas.openxmlformats.org/officeDocument/2006/relationships/hyperlink" TargetMode="External"></Relationship><Relationship Id="rId5700" Target="javascript:;" Type="http://schemas.openxmlformats.org/officeDocument/2006/relationships/hyperlink" TargetMode="External"></Relationship><Relationship Id="rId5701" Target="http://www.suomenturvalaitepalvelu.fi" Type="http://schemas.openxmlformats.org/officeDocument/2006/relationships/hyperlink" TargetMode="External"></Relationship><Relationship Id="rId5702" Target="mailto:eurapac@offratel.nc" Type="http://schemas.openxmlformats.org/officeDocument/2006/relationships/hyperlink" TargetMode="External"></Relationship><Relationship Id="rId5703" Target="javascript:;" Type="http://schemas.openxmlformats.org/officeDocument/2006/relationships/hyperlink" TargetMode="External"></Relationship><Relationship Id="rId5704" Target="javascript:;" Type="http://schemas.openxmlformats.org/officeDocument/2006/relationships/hyperlink" TargetMode="External"></Relationship><Relationship Id="rId5705" Target="javascript:;" Type="http://schemas.openxmlformats.org/officeDocument/2006/relationships/hyperlink" TargetMode="External"></Relationship><Relationship Id="rId5706" Target="javascript:;" Type="http://schemas.openxmlformats.org/officeDocument/2006/relationships/hyperlink" TargetMode="External"></Relationship><Relationship Id="rId5707" Target="mailto:contact@stationeryworld.com" Type="http://schemas.openxmlformats.org/officeDocument/2006/relationships/hyperlink" TargetMode="External"></Relationship><Relationship Id="rId5708" Target="http://www.igeco.fr" Type="http://schemas.openxmlformats.org/officeDocument/2006/relationships/hyperlink" TargetMode="External"></Relationship><Relationship Id="rId5709" Target="javascript:;" Type="http://schemas.openxmlformats.org/officeDocument/2006/relationships/hyperlink" TargetMode="External"></Relationship><Relationship Id="rId5710" Target="javascript:;" Type="http://schemas.openxmlformats.org/officeDocument/2006/relationships/hyperlink" TargetMode="External"></Relationship><Relationship Id="rId5711" Target="mailto:itrigo@ivexhk.com" Type="http://schemas.openxmlformats.org/officeDocument/2006/relationships/hyperlink" TargetMode="External"></Relationship><Relationship Id="rId5712" Target="mailto:umesh@etceteras.com.hk" Type="http://schemas.openxmlformats.org/officeDocument/2006/relationships/hyperlink" TargetMode="External"></Relationship><Relationship Id="rId5713" Target="mailto:traders@nisshoji.co" Type="http://schemas.openxmlformats.org/officeDocument/2006/relationships/hyperlink" TargetMode="External"></Relationship><Relationship Id="rId5714" Target="http://www.samtell.com" Type="http://schemas.openxmlformats.org/officeDocument/2006/relationships/hyperlink" TargetMode="External"></Relationship><Relationship Id="rId5715" Target="http://www.samsonsentp.com" Type="http://schemas.openxmlformats.org/officeDocument/2006/relationships/hyperlink" TargetMode="External"></Relationship><Relationship Id="rId5716" Target="mailto:intercom@gnet.tn" Type="http://schemas.openxmlformats.org/officeDocument/2006/relationships/hyperlink" TargetMode="External"></Relationship><Relationship Id="rId5717" Target="http://www.shimomura-kojyo.co.jp" Type="http://schemas.openxmlformats.org/officeDocument/2006/relationships/hyperlink" TargetMode="External"></Relationship><Relationship Id="rId5718" Target="mailto:agiddings@john-artis.ltd.uk" Type="http://schemas.openxmlformats.org/officeDocument/2006/relationships/hyperlink" TargetMode="External"></Relationship><Relationship Id="rId5719" Target="http://www.etl-neuhaus.de" Type="http://schemas.openxmlformats.org/officeDocument/2006/relationships/hyperlink" TargetMode="External"></Relationship><Relationship Id="rId5720" Target="javascript:;" Type="http://schemas.openxmlformats.org/officeDocument/2006/relationships/hyperlink" TargetMode="External"></Relationship><Relationship Id="rId5721" Target="mailto:julioroldan@triplasa.com" Type="http://schemas.openxmlformats.org/officeDocument/2006/relationships/hyperlink" TargetMode="External"></Relationship><Relationship Id="rId5722" Target="mailto:luie@thaimail.com" Type="http://schemas.openxmlformats.org/officeDocument/2006/relationships/hyperlink" TargetMode="External"></Relationship><Relationship Id="rId5723" Target="http://www.sears.ca" Type="http://schemas.openxmlformats.org/officeDocument/2006/relationships/hyperlink" TargetMode="External"></Relationship><Relationship Id="rId5724" Target="mailto:inter-tokyo@aa.uno.ne.jp" Type="http://schemas.openxmlformats.org/officeDocument/2006/relationships/hyperlink" TargetMode="External"></Relationship><Relationship Id="rId5725" Target="javascript:;" Type="http://schemas.openxmlformats.org/officeDocument/2006/relationships/hyperlink" TargetMode="External"></Relationship><Relationship Id="rId5726" Target="mailto:mike@barry-associates.us" Type="http://schemas.openxmlformats.org/officeDocument/2006/relationships/hyperlink" TargetMode="External"></Relationship><Relationship Id="rId5727" Target="mailto:smusa@parthlink.net" Type="http://schemas.openxmlformats.org/officeDocument/2006/relationships/hyperlink" TargetMode="External"></Relationship><Relationship Id="rId5728" Target="javascript:;" Type="http://schemas.openxmlformats.org/officeDocument/2006/relationships/hyperlink" TargetMode="External"></Relationship><Relationship Id="rId5729" Target="javascript:;" Type="http://schemas.openxmlformats.org/officeDocument/2006/relationships/hyperlink" TargetMode="External"></Relationship><Relationship Id="rId5730" Target="javascript:;" Type="http://schemas.openxmlformats.org/officeDocument/2006/relationships/hyperlink" TargetMode="External"></Relationship><Relationship Id="rId5731" Target="mailto:america.sul@terra.com.br" Type="http://schemas.openxmlformats.org/officeDocument/2006/relationships/hyperlink" TargetMode="External"></Relationship><Relationship Id="rId5732" Target="http://www.knwtrade.com" Type="http://schemas.openxmlformats.org/officeDocument/2006/relationships/hyperlink" TargetMode="External"></Relationship><Relationship Id="rId5733" Target="mailto:donroe@advedge.com" Type="http://schemas.openxmlformats.org/officeDocument/2006/relationships/hyperlink" TargetMode="External"></Relationship><Relationship Id="rId5734" Target="mailto:luinljubo@yahoo.com" Type="http://schemas.openxmlformats.org/officeDocument/2006/relationships/hyperlink" TargetMode="External"></Relationship><Relationship Id="rId5735" Target="http://www.gocobian.co.kr" Type="http://schemas.openxmlformats.org/officeDocument/2006/relationships/hyperlink" TargetMode="External"></Relationship><Relationship Id="rId5736" Target="http://www.ae-industries.com" Type="http://schemas.openxmlformats.org/officeDocument/2006/relationships/hyperlink" TargetMode="External"></Relationship><Relationship Id="rId5737" Target="javascript:;" Type="http://schemas.openxmlformats.org/officeDocument/2006/relationships/hyperlink" TargetMode="External"></Relationship><Relationship Id="rId5738" Target="http://www.lillehammer.no" Type="http://schemas.openxmlformats.org/officeDocument/2006/relationships/hyperlink" TargetMode="External"></Relationship><Relationship Id="rId5739" Target="javascript:;" Type="http://schemas.openxmlformats.org/officeDocument/2006/relationships/hyperlink" TargetMode="External"></Relationship><Relationship Id="rId5740" Target="javascript:;" Type="http://schemas.openxmlformats.org/officeDocument/2006/relationships/hyperlink" TargetMode="External"></Relationship><Relationship Id="rId5741" Target="http://www.bunsl.nl" Type="http://schemas.openxmlformats.org/officeDocument/2006/relationships/hyperlink" TargetMode="External"></Relationship><Relationship Id="rId5742" Target="javascript:;" Type="http://schemas.openxmlformats.org/officeDocument/2006/relationships/hyperlink" TargetMode="External"></Relationship><Relationship Id="rId5743" Target="http://www.sundef.com" Type="http://schemas.openxmlformats.org/officeDocument/2006/relationships/hyperlink" TargetMode="External"></Relationship><Relationship Id="rId5744" Target="http://www.mek.co.kr" Type="http://schemas.openxmlformats.org/officeDocument/2006/relationships/hyperlink" TargetMode="External"></Relationship><Relationship Id="rId5745" Target="javascript:;" Type="http://schemas.openxmlformats.org/officeDocument/2006/relationships/hyperlink" TargetMode="External"></Relationship><Relationship Id="rId5746" Target="javascript:;" Type="http://schemas.openxmlformats.org/officeDocument/2006/relationships/hyperlink" TargetMode="External"></Relationship><Relationship Id="rId5747" Target="http://www.basketrack.com" Type="http://schemas.openxmlformats.org/officeDocument/2006/relationships/hyperlink" TargetMode="External"></Relationship><Relationship Id="rId5748" Target="mailto:hveder@wxs.nl" Type="http://schemas.openxmlformats.org/officeDocument/2006/relationships/hyperlink" TargetMode="External"></Relationship><Relationship Id="rId5749" Target="javascript:;" Type="http://schemas.openxmlformats.org/officeDocument/2006/relationships/hyperlink" TargetMode="External"></Relationship><Relationship Id="rId5750" Target="mailto:arc94545@yahoo.com" Type="http://schemas.openxmlformats.org/officeDocument/2006/relationships/hyperlink" TargetMode="External"></Relationship><Relationship Id="rId5751" Target="javascript:;" Type="http://schemas.openxmlformats.org/officeDocument/2006/relationships/hyperlink" TargetMode="External"></Relationship><Relationship Id="rId5752" Target="javascript:;" Type="http://schemas.openxmlformats.org/officeDocument/2006/relationships/hyperlink" TargetMode="External"></Relationship><Relationship Id="rId5753" Target="javascript:;" Type="http://schemas.openxmlformats.org/officeDocument/2006/relationships/hyperlink" TargetMode="External"></Relationship><Relationship Id="rId5754" Target="mailto:piyush_24_2000@yahoo.com" Type="http://schemas.openxmlformats.org/officeDocument/2006/relationships/hyperlink" TargetMode="External"></Relationship><Relationship Id="rId5755" Target="javascript:;" Type="http://schemas.openxmlformats.org/officeDocument/2006/relationships/hyperlink" TargetMode="External"></Relationship><Relationship Id="rId5756" Target="mailto:hkjkdco@163.com" Type="http://schemas.openxmlformats.org/officeDocument/2006/relationships/hyperlink" TargetMode="External"></Relationship><Relationship Id="rId5757" Target="http://www.shunsang.com" Type="http://schemas.openxmlformats.org/officeDocument/2006/relationships/hyperlink" TargetMode="External"></Relationship><Relationship Id="rId5758" Target="javascript:;" Type="http://schemas.openxmlformats.org/officeDocument/2006/relationships/hyperlink" TargetMode="External"></Relationship><Relationship Id="rId5759" Target="javascript:;" Type="http://schemas.openxmlformats.org/officeDocument/2006/relationships/hyperlink" TargetMode="External"></Relationship><Relationship Id="rId5760" Target="javascript:;" Type="http://schemas.openxmlformats.org/officeDocument/2006/relationships/hyperlink" TargetMode="External"></Relationship><Relationship Id="rId5761" Target="mailto:sunny@atlantic-inc.com" Type="http://schemas.openxmlformats.org/officeDocument/2006/relationships/hyperlink" TargetMode="External"></Relationship><Relationship Id="rId5762" Target="http://www.maestro-storkjokken.no" Type="http://schemas.openxmlformats.org/officeDocument/2006/relationships/hyperlink" TargetMode="External"></Relationship><Relationship Id="rId5763" Target="mailto:sally@caresotech.com" Type="http://schemas.openxmlformats.org/officeDocument/2006/relationships/hyperlink" TargetMode="External"></Relationship><Relationship Id="rId5764" Target="javascript:;" Type="http://schemas.openxmlformats.org/officeDocument/2006/relationships/hyperlink" TargetMode="External"></Relationship><Relationship Id="rId5765" Target="javascript:;" Type="http://schemas.openxmlformats.org/officeDocument/2006/relationships/hyperlink" TargetMode="External"></Relationship><Relationship Id="rId5766" Target="javascript:;" Type="http://schemas.openxmlformats.org/officeDocument/2006/relationships/hyperlink" TargetMode="External"></Relationship><Relationship Id="rId5767" Target="http://www.navajomfg.com" Type="http://schemas.openxmlformats.org/officeDocument/2006/relationships/hyperlink" TargetMode="External"></Relationship><Relationship Id="rId5768" Target="mailto:tahsiree@yahoo.com" Type="http://schemas.openxmlformats.org/officeDocument/2006/relationships/hyperlink" TargetMode="External"></Relationship><Relationship Id="rId5769" Target="http://www.finemark.com.au" Type="http://schemas.openxmlformats.org/officeDocument/2006/relationships/hyperlink" TargetMode="External"></Relationship><Relationship Id="rId5770" Target="javascript:;" Type="http://schemas.openxmlformats.org/officeDocument/2006/relationships/hyperlink" TargetMode="External"></Relationship><Relationship Id="rId5771" Target="mailto:info@mediaparks.de" Type="http://schemas.openxmlformats.org/officeDocument/2006/relationships/hyperlink" TargetMode="External"></Relationship><Relationship Id="rId5772" Target="mailto:anthony@dbentoby.com" Type="http://schemas.openxmlformats.org/officeDocument/2006/relationships/hyperlink" TargetMode="External"></Relationship><Relationship Id="rId5773" Target="javascript:;" Type="http://schemas.openxmlformats.org/officeDocument/2006/relationships/hyperlink" TargetMode="External"></Relationship><Relationship Id="rId5774" Target="mailto:castleco@netvigator.com" Type="http://schemas.openxmlformats.org/officeDocument/2006/relationships/hyperlink" TargetMode="External"></Relationship><Relationship Id="rId5775" Target="mailto:dorichja@ec-red.com" Type="http://schemas.openxmlformats.org/officeDocument/2006/relationships/hyperlink" TargetMode="External"></Relationship><Relationship Id="rId5776" Target="http://www.deluxecoffeepasta.com" Type="http://schemas.openxmlformats.org/officeDocument/2006/relationships/hyperlink" TargetMode="External"></Relationship><Relationship Id="rId5777" Target="http://www.leonardo.co.uk" Type="http://schemas.openxmlformats.org/officeDocument/2006/relationships/hyperlink" TargetMode="External"></Relationship><Relationship Id="rId5778" Target="javascript:;" Type="http://schemas.openxmlformats.org/officeDocument/2006/relationships/hyperlink" TargetMode="External"></Relationship><Relationship Id="rId5779" Target="mailto:cht@planet.tn" Type="http://schemas.openxmlformats.org/officeDocument/2006/relationships/hyperlink" TargetMode="External"></Relationship><Relationship Id="rId5780" Target="javascript:;" Type="http://schemas.openxmlformats.org/officeDocument/2006/relationships/hyperlink" TargetMode="External"></Relationship><Relationship Id="rId5781" Target="http://www.devon-ceramics.co.uk" Type="http://schemas.openxmlformats.org/officeDocument/2006/relationships/hyperlink" TargetMode="External"></Relationship><Relationship Id="rId5782" Target="javascript:;" Type="http://schemas.openxmlformats.org/officeDocument/2006/relationships/hyperlink" TargetMode="External"></Relationship><Relationship Id="rId5783" Target="mailto:bginternational@21cn.com" Type="http://schemas.openxmlformats.org/officeDocument/2006/relationships/hyperlink" TargetMode="External"></Relationship><Relationship Id="rId5784" Target="mailto:beach133@net2000.com.au" Type="http://schemas.openxmlformats.org/officeDocument/2006/relationships/hyperlink" TargetMode="External"></Relationship><Relationship Id="rId5785" Target="mailto:geczy@onetel.com" Type="http://schemas.openxmlformats.org/officeDocument/2006/relationships/hyperlink" TargetMode="External"></Relationship><Relationship Id="rId5786" Target="http://www.softhome.net" Type="http://schemas.openxmlformats.org/officeDocument/2006/relationships/hyperlink" TargetMode="External"></Relationship><Relationship Id="rId5787" Target="http://www.bulgari.com" Type="http://schemas.openxmlformats.org/officeDocument/2006/relationships/hyperlink" TargetMode="External"></Relationship><Relationship Id="rId5788" Target="javascript:;" Type="http://schemas.openxmlformats.org/officeDocument/2006/relationships/hyperlink" TargetMode="External"></Relationship><Relationship Id="rId5789" Target="javascript:;" Type="http://schemas.openxmlformats.org/officeDocument/2006/relationships/hyperlink" TargetMode="External"></Relationship><Relationship Id="rId5790" Target="javascript:;" Type="http://schemas.openxmlformats.org/officeDocument/2006/relationships/hyperlink" TargetMode="External"></Relationship><Relationship Id="rId5791" Target="http://www.crabo.com" Type="http://schemas.openxmlformats.org/officeDocument/2006/relationships/hyperlink" TargetMode="External"></Relationship><Relationship Id="rId5792" Target="javascript:;" Type="http://schemas.openxmlformats.org/officeDocument/2006/relationships/hyperlink" TargetMode="External"></Relationship><Relationship Id="rId5793" Target="javascript:;" Type="http://schemas.openxmlformats.org/officeDocument/2006/relationships/hyperlink" TargetMode="External"></Relationship><Relationship Id="rId5794" Target="javascript:;" Type="http://schemas.openxmlformats.org/officeDocument/2006/relationships/hyperlink" TargetMode="External"></Relationship><Relationship Id="rId5795" Target="http://www.asglobaltrade.com" Type="http://schemas.openxmlformats.org/officeDocument/2006/relationships/hyperlink" TargetMode="External"></Relationship><Relationship Id="rId5796" Target="http://www.ihlas.net.tr" Type="http://schemas.openxmlformats.org/officeDocument/2006/relationships/hyperlink" TargetMode="External"></Relationship><Relationship Id="rId5797" Target="javascript:;" Type="http://schemas.openxmlformats.org/officeDocument/2006/relationships/hyperlink" TargetMode="External"></Relationship><Relationship Id="rId5798" Target="http://www.interpro.com" Type="http://schemas.openxmlformats.org/officeDocument/2006/relationships/hyperlink" TargetMode="External"></Relationship><Relationship Id="rId5799" Target="http://www.britainchinatrading.com" Type="http://schemas.openxmlformats.org/officeDocument/2006/relationships/hyperlink" TargetMode="External"></Relationship><Relationship Id="rId5800" Target="mailto:nagao_shoji@nissen.co" Type="http://schemas.openxmlformats.org/officeDocument/2006/relationships/hyperlink" TargetMode="External"></Relationship><Relationship Id="rId5801" Target="mailto:sales@tregout.nl" Type="http://schemas.openxmlformats.org/officeDocument/2006/relationships/hyperlink" TargetMode="External"></Relationship><Relationship Id="rId5802" Target="javascript:;" Type="http://schemas.openxmlformats.org/officeDocument/2006/relationships/hyperlink" TargetMode="External"></Relationship><Relationship Id="rId5803" Target="javascript:;" Type="http://schemas.openxmlformats.org/officeDocument/2006/relationships/hyperlink" TargetMode="External"></Relationship><Relationship Id="rId5804" Target="mailto:michelle@oman.com" Type="http://schemas.openxmlformats.org/officeDocument/2006/relationships/hyperlink" TargetMode="External"></Relationship><Relationship Id="rId5805" Target="javascript:;" Type="http://schemas.openxmlformats.org/officeDocument/2006/relationships/hyperlink" TargetMode="External"></Relationship><Relationship Id="rId5806" Target="mailto:zcina-bld@usa.net" Type="http://schemas.openxmlformats.org/officeDocument/2006/relationships/hyperlink" TargetMode="External"></Relationship><Relationship Id="rId5807" Target="http://www.aardewerkfabriek.nl" Type="http://schemas.openxmlformats.org/officeDocument/2006/relationships/hyperlink" TargetMode="External"></Relationship><Relationship Id="rId5808" Target="http://www.costarcookware.com" Type="http://schemas.openxmlformats.org/officeDocument/2006/relationships/hyperlink" TargetMode="External"></Relationship><Relationship Id="rId5809" Target="http://www.bravoport.com.hk" Type="http://schemas.openxmlformats.org/officeDocument/2006/relationships/hyperlink" TargetMode="External"></Relationship><Relationship Id="rId5810" Target="javascript:;" Type="http://schemas.openxmlformats.org/officeDocument/2006/relationships/hyperlink" TargetMode="External"></Relationship><Relationship Id="rId5811" Target="http://www.reliance.co.jp" Type="http://schemas.openxmlformats.org/officeDocument/2006/relationships/hyperlink" TargetMode="External"></Relationship><Relationship Id="rId5812" Target="http://www.browneco.com" Type="http://schemas.openxmlformats.org/officeDocument/2006/relationships/hyperlink" TargetMode="External"></Relationship><Relationship Id="rId5813" Target="mailto:m_browne@browneco.com" Type="http://schemas.openxmlformats.org/officeDocument/2006/relationships/hyperlink" TargetMode="External"></Relationship><Relationship Id="rId5814" Target="http://www.landhavenbandb.com" Type="http://schemas.openxmlformats.org/officeDocument/2006/relationships/hyperlink" TargetMode="External"></Relationship><Relationship Id="rId5815" Target="javascript:;" Type="http://schemas.openxmlformats.org/officeDocument/2006/relationships/hyperlink" TargetMode="External"></Relationship><Relationship Id="rId5816" Target="http://www.elrene.com" Type="http://schemas.openxmlformats.org/officeDocument/2006/relationships/hyperlink" TargetMode="External"></Relationship><Relationship Id="rId5817" Target="javascript:;" Type="http://schemas.openxmlformats.org/officeDocument/2006/relationships/hyperlink" TargetMode="External"></Relationship><Relationship Id="rId5818" Target="javascript:;" Type="http://schemas.openxmlformats.org/officeDocument/2006/relationships/hyperlink" TargetMode="External"></Relationship><Relationship Id="rId5819" Target="mailto:ornateinternational@rediff.com" Type="http://schemas.openxmlformats.org/officeDocument/2006/relationships/hyperlink" TargetMode="External"></Relationship><Relationship Id="rId5820" Target="javascript:;" Type="http://schemas.openxmlformats.org/officeDocument/2006/relationships/hyperlink" TargetMode="External"></Relationship><Relationship Id="rId5821" Target="javascript:;" Type="http://schemas.openxmlformats.org/officeDocument/2006/relationships/hyperlink" TargetMode="External"></Relationship><Relationship Id="rId5822" Target="javascript:;" Type="http://schemas.openxmlformats.org/officeDocument/2006/relationships/hyperlink" TargetMode="External"></Relationship><Relationship Id="rId5823" Target="http://www.spire-developmnt.co.uk" Type="http://schemas.openxmlformats.org/officeDocument/2006/relationships/hyperlink" TargetMode="External"></Relationship><Relationship Id="rId5824" Target="http://www.alkaso.com" Type="http://schemas.openxmlformats.org/officeDocument/2006/relationships/hyperlink" TargetMode="External"></Relationship><Relationship Id="rId5825" Target="mailto:dolphin_akhilgupta@hotmail.com" Type="http://schemas.openxmlformats.org/officeDocument/2006/relationships/hyperlink" TargetMode="External"></Relationship><Relationship Id="rId5826" Target="mailto:brian.gerrior@sears.ca" Type="http://schemas.openxmlformats.org/officeDocument/2006/relationships/hyperlink" TargetMode="External"></Relationship><Relationship Id="rId5827" Target="javascript:;" Type="http://schemas.openxmlformats.org/officeDocument/2006/relationships/hyperlink" TargetMode="External"></Relationship><Relationship Id="rId5828" Target="javascript:;" Type="http://schemas.openxmlformats.org/officeDocument/2006/relationships/hyperlink" TargetMode="External"></Relationship><Relationship Id="rId5829" Target="javascript:;" Type="http://schemas.openxmlformats.org/officeDocument/2006/relationships/hyperlink" TargetMode="External"></Relationship><Relationship Id="rId5830" Target="mailto:bdodhia@nbi.ispkenya.com" Type="http://schemas.openxmlformats.org/officeDocument/2006/relationships/hyperlink" TargetMode="External"></Relationship><Relationship Id="rId5831" Target="javascript:;" Type="http://schemas.openxmlformats.org/officeDocument/2006/relationships/hyperlink" TargetMode="External"></Relationship><Relationship Id="rId5832" Target="http://www.post.tele.dk" Type="http://schemas.openxmlformats.org/officeDocument/2006/relationships/hyperlink" TargetMode="External"></Relationship><Relationship Id="rId5833" Target="mailto:office@alfatechniek.nl" Type="http://schemas.openxmlformats.org/officeDocument/2006/relationships/hyperlink" TargetMode="External"></Relationship><Relationship Id="rId5834" Target="http://www.advancedelectricscooters.com" Type="http://schemas.openxmlformats.org/officeDocument/2006/relationships/hyperlink" TargetMode="External"></Relationship><Relationship Id="rId5835" Target="http://www.hendrikveder.nl" Type="http://schemas.openxmlformats.org/officeDocument/2006/relationships/hyperlink" TargetMode="External"></Relationship><Relationship Id="rId5836" Target="http://www.cresko.com" Type="http://schemas.openxmlformats.org/officeDocument/2006/relationships/hyperlink" TargetMode="External"></Relationship><Relationship Id="rId5837" Target="http://www.candlelight.gr" Type="http://schemas.openxmlformats.org/officeDocument/2006/relationships/hyperlink" TargetMode="External"></Relationship><Relationship Id="rId5838" Target="javascript:;" Type="http://schemas.openxmlformats.org/officeDocument/2006/relationships/hyperlink" TargetMode="External"></Relationship><Relationship Id="rId5839" Target="http://www.stjohnsantiques.com" Type="http://schemas.openxmlformats.org/officeDocument/2006/relationships/hyperlink" TargetMode="External"></Relationship><Relationship Id="rId5840" Target="mailto:gourmentworld88@yahoo.com" Type="http://schemas.openxmlformats.org/officeDocument/2006/relationships/hyperlink" TargetMode="External"></Relationship><Relationship Id="rId5841" Target="http://www.kaiserkraft.com" Type="http://schemas.openxmlformats.org/officeDocument/2006/relationships/hyperlink" TargetMode="External"></Relationship><Relationship Id="rId5842" Target="mailto:jas@sakszl.com" Type="http://schemas.openxmlformats.org/officeDocument/2006/relationships/hyperlink" TargetMode="External"></Relationship><Relationship Id="rId5843" Target="mailto:aitoseto@poppy.ocn.ne.jp" Type="http://schemas.openxmlformats.org/officeDocument/2006/relationships/hyperlink" TargetMode="External"></Relationship><Relationship Id="rId5844" Target="mailto:atmacael@superonline.com" Type="http://schemas.openxmlformats.org/officeDocument/2006/relationships/hyperlink" TargetMode="External"></Relationship><Relationship Id="rId5845" Target="javascript:;" Type="http://schemas.openxmlformats.org/officeDocument/2006/relationships/hyperlink" TargetMode="External"></Relationship><Relationship Id="rId5846" Target="javascript:;" Type="http://schemas.openxmlformats.org/officeDocument/2006/relationships/hyperlink" TargetMode="External"></Relationship><Relationship Id="rId5847" Target="mailto:sales@entheos.co.uk" Type="http://schemas.openxmlformats.org/officeDocument/2006/relationships/hyperlink" TargetMode="External"></Relationship><Relationship Id="rId5848" Target="http://www.granddistribution.net" Type="http://schemas.openxmlformats.org/officeDocument/2006/relationships/hyperlink" TargetMode="External"></Relationship><Relationship Id="rId5849" Target="javascript:;" Type="http://schemas.openxmlformats.org/officeDocument/2006/relationships/hyperlink" TargetMode="External"></Relationship><Relationship Id="rId5850" Target="javascript:;" Type="http://schemas.openxmlformats.org/officeDocument/2006/relationships/hyperlink" TargetMode="External"></Relationship><Relationship Id="rId5851" Target="http://www.rucanor.com" Type="http://schemas.openxmlformats.org/officeDocument/2006/relationships/hyperlink" TargetMode="External"></Relationship><Relationship Id="rId5852" Target="mailto:hs@ap.to" Type="http://schemas.openxmlformats.org/officeDocument/2006/relationships/hyperlink" TargetMode="External"></Relationship><Relationship Id="rId5853" Target="javascript:;" Type="http://schemas.openxmlformats.org/officeDocument/2006/relationships/hyperlink" TargetMode="External"></Relationship><Relationship Id="rId5854" Target="http://www.grand-marnier.com" Type="http://schemas.openxmlformats.org/officeDocument/2006/relationships/hyperlink" TargetMode="External"></Relationship><Relationship Id="rId5855" Target="javascript:;" Type="http://schemas.openxmlformats.org/officeDocument/2006/relationships/hyperlink" TargetMode="External"></Relationship><Relationship Id="rId5856" Target="http://www.eilcom.net" Type="http://schemas.openxmlformats.org/officeDocument/2006/relationships/hyperlink" TargetMode="External"></Relationship><Relationship Id="rId5857" Target="mailto:mclimited@ctimail.com" Type="http://schemas.openxmlformats.org/officeDocument/2006/relationships/hyperlink" TargetMode="External"></Relationship><Relationship Id="rId5858" Target="http://www.outdoorwarehouse.com" Type="http://schemas.openxmlformats.org/officeDocument/2006/relationships/hyperlink" TargetMode="External"></Relationship><Relationship Id="rId5859" Target="javascript:;" Type="http://schemas.openxmlformats.org/officeDocument/2006/relationships/hyperlink" TargetMode="External"></Relationship><Relationship Id="rId5860" Target="javascript:;" Type="http://schemas.openxmlformats.org/officeDocument/2006/relationships/hyperlink" TargetMode="External"></Relationship><Relationship Id="rId5861" Target="mailto:chrisso@avard-industries.com.au" Type="http://schemas.openxmlformats.org/officeDocument/2006/relationships/hyperlink" TargetMode="External"></Relationship><Relationship Id="rId5862" Target="javascript:;" Type="http://schemas.openxmlformats.org/officeDocument/2006/relationships/hyperlink" TargetMode="External"></Relationship><Relationship Id="rId5863" Target="javascript:;" Type="http://schemas.openxmlformats.org/officeDocument/2006/relationships/hyperlink" TargetMode="External"></Relationship><Relationship Id="rId5864" Target="mailto:barter@barterhk.com" Type="http://schemas.openxmlformats.org/officeDocument/2006/relationships/hyperlink" TargetMode="External"></Relationship><Relationship Id="rId5865" Target="javascript:;" Type="http://schemas.openxmlformats.org/officeDocument/2006/relationships/hyperlink" TargetMode="External"></Relationship><Relationship Id="rId5866" Target="javascript:;" Type="http://schemas.openxmlformats.org/officeDocument/2006/relationships/hyperlink" TargetMode="External"></Relationship><Relationship Id="rId5867" Target="mailto:zeguan@yahoo.com" Type="http://schemas.openxmlformats.org/officeDocument/2006/relationships/hyperlink" TargetMode="External"></Relationship><Relationship Id="rId5868" Target="javascript:;" Type="http://schemas.openxmlformats.org/officeDocument/2006/relationships/hyperlink" TargetMode="External"></Relationship><Relationship Id="rId5869" Target="mailto:info@ilmakunnas.com" Type="http://schemas.openxmlformats.org/officeDocument/2006/relationships/hyperlink" TargetMode="External"></Relationship><Relationship Id="rId5870" Target="javascript:;" Type="http://schemas.openxmlformats.org/officeDocument/2006/relationships/hyperlink" TargetMode="External"></Relationship><Relationship Id="rId5871" Target="mailto:romanowski-design@t-online.de" Type="http://schemas.openxmlformats.org/officeDocument/2006/relationships/hyperlink" TargetMode="External"></Relationship><Relationship Id="rId5872" Target="http://www.philips.ie" Type="http://schemas.openxmlformats.org/officeDocument/2006/relationships/hyperlink" TargetMode="External"></Relationship><Relationship Id="rId5873" Target="mailto:info@ah-bolte.dk" Type="http://schemas.openxmlformats.org/officeDocument/2006/relationships/hyperlink" TargetMode="External"></Relationship><Relationship Id="rId5874" Target="http://www.ankas.dk" Type="http://schemas.openxmlformats.org/officeDocument/2006/relationships/hyperlink" TargetMode="External"></Relationship><Relationship Id="rId5875" Target="javascript:;" Type="http://schemas.openxmlformats.org/officeDocument/2006/relationships/hyperlink" TargetMode="External"></Relationship><Relationship Id="rId5876" Target="http://www.arnos.com.au" Type="http://schemas.openxmlformats.org/officeDocument/2006/relationships/hyperlink" TargetMode="External"></Relationship><Relationship Id="rId5877" Target="http://www.juliangraves.co.uk" Type="http://schemas.openxmlformats.org/officeDocument/2006/relationships/hyperlink" TargetMode="External"></Relationship><Relationship Id="rId5878" Target="mailto:info@buningh.nl" Type="http://schemas.openxmlformats.org/officeDocument/2006/relationships/hyperlink" TargetMode="External"></Relationship><Relationship Id="rId5879" Target="http://www.talusproducts.com" Type="http://schemas.openxmlformats.org/officeDocument/2006/relationships/hyperlink" TargetMode="External"></Relationship><Relationship Id="rId5880" Target="mailto:daisyooi@hunzagroup.com" Type="http://schemas.openxmlformats.org/officeDocument/2006/relationships/hyperlink" TargetMode="External"></Relationship><Relationship Id="rId5881" Target="mailto:lrosesf@pacbell.net" Type="http://schemas.openxmlformats.org/officeDocument/2006/relationships/hyperlink" TargetMode="External"></Relationship><Relationship Id="rId5882" Target="mailto:caltsai@worldnet.att.net" Type="http://schemas.openxmlformats.org/officeDocument/2006/relationships/hyperlink" TargetMode="External"></Relationship><Relationship Id="rId5883" Target="javascript:;" Type="http://schemas.openxmlformats.org/officeDocument/2006/relationships/hyperlink" TargetMode="External"></Relationship><Relationship Id="rId5884" Target="mailto:catriona@nycmail.com" Type="http://schemas.openxmlformats.org/officeDocument/2006/relationships/hyperlink" TargetMode="External"></Relationship><Relationship Id="rId5885" Target="javascript:;" Type="http://schemas.openxmlformats.org/officeDocument/2006/relationships/hyperlink" TargetMode="External"></Relationship><Relationship Id="rId5886" Target="http://www.taj-online.com" Type="http://schemas.openxmlformats.org/officeDocument/2006/relationships/hyperlink" TargetMode="External"></Relationship><Relationship Id="rId5887" Target="http://www.ourlittleshop.com" Type="http://schemas.openxmlformats.org/officeDocument/2006/relationships/hyperlink" TargetMode="External"></Relationship><Relationship Id="rId5888" Target="javascript:;" Type="http://schemas.openxmlformats.org/officeDocument/2006/relationships/hyperlink" TargetMode="External"></Relationship><Relationship Id="rId5889" Target="mailto:pierre@bercato.se" Type="http://schemas.openxmlformats.org/officeDocument/2006/relationships/hyperlink" TargetMode="External"></Relationship><Relationship Id="rId5890" Target="http://www.toennjes.de" Type="http://schemas.openxmlformats.org/officeDocument/2006/relationships/hyperlink" TargetMode="External"></Relationship><Relationship Id="rId5891" Target="mailto:sales@rushbrookes.co.uk" Type="http://schemas.openxmlformats.org/officeDocument/2006/relationships/hyperlink" TargetMode="External"></Relationship><Relationship Id="rId5892" Target="javascript:;" Type="http://schemas.openxmlformats.org/officeDocument/2006/relationships/hyperlink" TargetMode="External"></Relationship><Relationship Id="rId5893" Target="javascript:;" Type="http://schemas.openxmlformats.org/officeDocument/2006/relationships/hyperlink" TargetMode="External"></Relationship><Relationship Id="rId5894" Target="javascript:;" Type="http://schemas.openxmlformats.org/officeDocument/2006/relationships/hyperlink" TargetMode="External"></Relationship><Relationship Id="rId5895" Target="mailto:harry@skyrise.com.ph" Type="http://schemas.openxmlformats.org/officeDocument/2006/relationships/hyperlink" TargetMode="External"></Relationship><Relationship Id="rId5896" Target="javascript:;" Type="http://schemas.openxmlformats.org/officeDocument/2006/relationships/hyperlink" TargetMode="External"></Relationship><Relationship Id="rId5897" Target="http://www.cristalart.com" Type="http://schemas.openxmlformats.org/officeDocument/2006/relationships/hyperlink" TargetMode="External"></Relationship><Relationship Id="rId5898" Target="mailto:virpi.makila@euracon.com" Type="http://schemas.openxmlformats.org/officeDocument/2006/relationships/hyperlink" TargetMode="External"></Relationship><Relationship Id="rId5899" Target="javascript:;" Type="http://schemas.openxmlformats.org/officeDocument/2006/relationships/hyperlink" TargetMode="External"></Relationship><Relationship Id="rId5900" Target="mailto:tdi-office@zd.wakwak.com" Type="http://schemas.openxmlformats.org/officeDocument/2006/relationships/hyperlink" TargetMode="External"></Relationship><Relationship Id="rId5901" Target="javascript:;" Type="http://schemas.openxmlformats.org/officeDocument/2006/relationships/hyperlink" TargetMode="External"></Relationship><Relationship Id="rId5902" Target="javascript:;" Type="http://schemas.openxmlformats.org/officeDocument/2006/relationships/hyperlink" TargetMode="External"></Relationship><Relationship Id="rId5903" Target="http://www.parrs.co.uk" Type="http://schemas.openxmlformats.org/officeDocument/2006/relationships/hyperlink" TargetMode="External"></Relationship><Relationship Id="rId5904" Target="http://www.panasonic.co.nz" Type="http://schemas.openxmlformats.org/officeDocument/2006/relationships/hyperlink" TargetMode="External"></Relationship><Relationship Id="rId5905" Target="http://www.intercreta.gr" Type="http://schemas.openxmlformats.org/officeDocument/2006/relationships/hyperlink" TargetMode="External"></Relationship><Relationship Id="rId5906" Target="mailto:enquiries@sda-distributors.co.uk" Type="http://schemas.openxmlformats.org/officeDocument/2006/relationships/hyperlink" TargetMode="External"></Relationship><Relationship Id="rId5907" Target="mailto:sanipousse@wanadoo.fr" Type="http://schemas.openxmlformats.org/officeDocument/2006/relationships/hyperlink" TargetMode="External"></Relationship><Relationship Id="rId5908" Target="javascript:;" Type="http://schemas.openxmlformats.org/officeDocument/2006/relationships/hyperlink" TargetMode="External"></Relationship><Relationship Id="rId5909" Target="http://www.tainam.com.hk" Type="http://schemas.openxmlformats.org/officeDocument/2006/relationships/hyperlink" TargetMode="External"></Relationship><Relationship Id="rId5910" Target="javascript:;" Type="http://schemas.openxmlformats.org/officeDocument/2006/relationships/hyperlink" TargetMode="External"></Relationship><Relationship Id="rId5911" Target="mailto:smilers@netvigator.com" Type="http://schemas.openxmlformats.org/officeDocument/2006/relationships/hyperlink" TargetMode="External"></Relationship><Relationship Id="rId5912" Target="javascript:;" Type="http://schemas.openxmlformats.org/officeDocument/2006/relationships/hyperlink" TargetMode="External"></Relationship><Relationship Id="rId5913" Target="mailto:dimitris@intercreta.gr" Type="http://schemas.openxmlformats.org/officeDocument/2006/relationships/hyperlink" TargetMode="External"></Relationship><Relationship Id="rId5914" Target="mailto:marcillesa@wanadoo.fr" Type="http://schemas.openxmlformats.org/officeDocument/2006/relationships/hyperlink" TargetMode="External"></Relationship><Relationship Id="rId5915" Target="mailto:post@mobelringen.no" Type="http://schemas.openxmlformats.org/officeDocument/2006/relationships/hyperlink" TargetMode="External"></Relationship><Relationship Id="rId5916" Target="http://www.onetel.com" Type="http://schemas.openxmlformats.org/officeDocument/2006/relationships/hyperlink" TargetMode="External"></Relationship><Relationship Id="rId5917" Target="javascript:;" Type="http://schemas.openxmlformats.org/officeDocument/2006/relationships/hyperlink" TargetMode="External"></Relationship><Relationship Id="rId5918" Target="javascript:;" Type="http://schemas.openxmlformats.org/officeDocument/2006/relationships/hyperlink" TargetMode="External"></Relationship><Relationship Id="rId5919" Target="javascript:;" Type="http://schemas.openxmlformats.org/officeDocument/2006/relationships/hyperlink" TargetMode="External"></Relationship><Relationship Id="rId5920" Target="http://www.eresmas.com" Type="http://schemas.openxmlformats.org/officeDocument/2006/relationships/hyperlink" TargetMode="External"></Relationship><Relationship Id="rId5921" Target="mailto:aqatchsport@eresmas.com" Type="http://schemas.openxmlformats.org/officeDocument/2006/relationships/hyperlink" TargetMode="External"></Relationship><Relationship Id="rId5922" Target="javascript:;" Type="http://schemas.openxmlformats.org/officeDocument/2006/relationships/hyperlink" TargetMode="External"></Relationship><Relationship Id="rId5923" Target="mailto:ikkee@streamyx.com" Type="http://schemas.openxmlformats.org/officeDocument/2006/relationships/hyperlink" TargetMode="External"></Relationship><Relationship Id="rId5924" Target="mailto:bhanfah@hotmail.com" Type="http://schemas.openxmlformats.org/officeDocument/2006/relationships/hyperlink" TargetMode="External"></Relationship><Relationship Id="rId5925" Target="mailto:alltoys@hk.super.net" Type="http://schemas.openxmlformats.org/officeDocument/2006/relationships/hyperlink" TargetMode="External"></Relationship><Relationship Id="rId5926" Target="javascript:;" Type="http://schemas.openxmlformats.org/officeDocument/2006/relationships/hyperlink" TargetMode="External"></Relationship><Relationship Id="rId5927" Target="mailto:hysteric@streamyx.com" Type="http://schemas.openxmlformats.org/officeDocument/2006/relationships/hyperlink" TargetMode="External"></Relationship><Relationship Id="rId5928" Target="javascript:;" Type="http://schemas.openxmlformats.org/officeDocument/2006/relationships/hyperlink" TargetMode="External"></Relationship><Relationship Id="rId5929" Target="javascript:;" Type="http://schemas.openxmlformats.org/officeDocument/2006/relationships/hyperlink" TargetMode="External"></Relationship><Relationship Id="rId5930" Target="javascript:;" Type="http://schemas.openxmlformats.org/officeDocument/2006/relationships/hyperlink" TargetMode="External"></Relationship><Relationship Id="rId5931" Target="javascript:;" Type="http://schemas.openxmlformats.org/officeDocument/2006/relationships/hyperlink" TargetMode="External"></Relationship><Relationship Id="rId5932" Target="mailto:jsp962@cbn.net.id" Type="http://schemas.openxmlformats.org/officeDocument/2006/relationships/hyperlink" TargetMode="External"></Relationship><Relationship Id="rId5933" Target="mailto:marius.meijer@vac.ch" Type="http://schemas.openxmlformats.org/officeDocument/2006/relationships/hyperlink" TargetMode="External"></Relationship><Relationship Id="rId5934" Target="http://www.quixs.net" Type="http://schemas.openxmlformats.org/officeDocument/2006/relationships/hyperlink" TargetMode="External"></Relationship><Relationship Id="rId5935" Target="mailto:chuni9@aol.com" Type="http://schemas.openxmlformats.org/officeDocument/2006/relationships/hyperlink" TargetMode="External"></Relationship><Relationship Id="rId5936" Target="javascript:;" Type="http://schemas.openxmlformats.org/officeDocument/2006/relationships/hyperlink" TargetMode="External"></Relationship><Relationship Id="rId5937" Target="http://www.deca.be" Type="http://schemas.openxmlformats.org/officeDocument/2006/relationships/hyperlink" TargetMode="External"></Relationship><Relationship Id="rId5938" Target="javascript:;" Type="http://schemas.openxmlformats.org/officeDocument/2006/relationships/hyperlink" TargetMode="External"></Relationship><Relationship Id="rId5939" Target="javascript:;" Type="http://schemas.openxmlformats.org/officeDocument/2006/relationships/hyperlink" TargetMode="External"></Relationship><Relationship Id="rId5940" Target="mailto:aqhandi@bigpond.net.au" Type="http://schemas.openxmlformats.org/officeDocument/2006/relationships/hyperlink" TargetMode="External"></Relationship><Relationship Id="rId5941" Target="http://www.lassonde.com" Type="http://schemas.openxmlformats.org/officeDocument/2006/relationships/hyperlink" TargetMode="External"></Relationship><Relationship Id="rId5942" Target="http://www.illy.com" Type="http://schemas.openxmlformats.org/officeDocument/2006/relationships/hyperlink" TargetMode="External"></Relationship><Relationship Id="rId5943" Target="javascript:;" Type="http://schemas.openxmlformats.org/officeDocument/2006/relationships/hyperlink" TargetMode="External"></Relationship><Relationship Id="rId5944" Target="http://www.flage.no" Type="http://schemas.openxmlformats.org/officeDocument/2006/relationships/hyperlink" TargetMode="External"></Relationship><Relationship Id="rId5945" Target="mailto:croteauc@lassonde.com" Type="http://schemas.openxmlformats.org/officeDocument/2006/relationships/hyperlink" TargetMode="External"></Relationship><Relationship Id="rId5946" Target="javascript:;" Type="http://schemas.openxmlformats.org/officeDocument/2006/relationships/hyperlink" TargetMode="External"></Relationship><Relationship Id="rId5947" Target="http://www.ichibancda.com" Type="http://schemas.openxmlformats.org/officeDocument/2006/relationships/hyperlink" TargetMode="External"></Relationship><Relationship Id="rId5948" Target="javascript:;" Type="http://schemas.openxmlformats.org/officeDocument/2006/relationships/hyperlink" TargetMode="External"></Relationship><Relationship Id="rId5949" Target="javascript:;" Type="http://schemas.openxmlformats.org/officeDocument/2006/relationships/hyperlink" TargetMode="External"></Relationship><Relationship Id="rId5950" Target="http://www.ghana.com" Type="http://schemas.openxmlformats.org/officeDocument/2006/relationships/hyperlink" TargetMode="External"></Relationship><Relationship Id="rId5951" Target="http://www.sanipousse.com" Type="http://schemas.openxmlformats.org/officeDocument/2006/relationships/hyperlink" TargetMode="External"></Relationship><Relationship Id="rId5952" Target="http://www.scbbs.net" Type="http://schemas.openxmlformats.org/officeDocument/2006/relationships/hyperlink" TargetMode="External"></Relationship><Relationship Id="rId5953" Target="mailto:edmonton@russellfood.ca" Type="http://schemas.openxmlformats.org/officeDocument/2006/relationships/hyperlink" TargetMode="External"></Relationship><Relationship Id="rId5954" Target="javascript:;" Type="http://schemas.openxmlformats.org/officeDocument/2006/relationships/hyperlink" TargetMode="External"></Relationship><Relationship Id="rId5955" Target="http://www.jumbobase.com" Type="http://schemas.openxmlformats.org/officeDocument/2006/relationships/hyperlink" TargetMode="External"></Relationship><Relationship Id="rId5956" Target="http://www.basyn.be" Type="http://schemas.openxmlformats.org/officeDocument/2006/relationships/hyperlink" TargetMode="External"></Relationship><Relationship Id="rId5957" Target="javascript:;" Type="http://schemas.openxmlformats.org/officeDocument/2006/relationships/hyperlink" TargetMode="External"></Relationship><Relationship Id="rId5958" Target="javascript:;" Type="http://schemas.openxmlformats.org/officeDocument/2006/relationships/hyperlink" TargetMode="External"></Relationship><Relationship Id="rId5959" Target="mailto:sanimpex@ndb.vsnl.net.in" Type="http://schemas.openxmlformats.org/officeDocument/2006/relationships/hyperlink" TargetMode="External"></Relationship><Relationship Id="rId5960" Target="javascript:;" Type="http://schemas.openxmlformats.org/officeDocument/2006/relationships/hyperlink" TargetMode="External"></Relationship><Relationship Id="rId5961" Target="javascript:;" Type="http://schemas.openxmlformats.org/officeDocument/2006/relationships/hyperlink" TargetMode="External"></Relationship><Relationship Id="rId5962" Target="javascript:;" Type="http://schemas.openxmlformats.org/officeDocument/2006/relationships/hyperlink" TargetMode="External"></Relationship><Relationship Id="rId5963" Target="mailto:soleary@chm.iol.ie" Type="http://schemas.openxmlformats.org/officeDocument/2006/relationships/hyperlink" TargetMode="External"></Relationship><Relationship Id="rId5964" Target="mailto:jnmhk@hotmail.com" Type="http://schemas.openxmlformats.org/officeDocument/2006/relationships/hyperlink" TargetMode="External"></Relationship><Relationship Id="rId5965" Target="javascript:;" Type="http://schemas.openxmlformats.org/officeDocument/2006/relationships/hyperlink" TargetMode="External"></Relationship><Relationship Id="rId5966" Target="mailto:safibros@hotmail.com" Type="http://schemas.openxmlformats.org/officeDocument/2006/relationships/hyperlink" TargetMode="External"></Relationship><Relationship Id="rId5967" Target="javascript:;" Type="http://schemas.openxmlformats.org/officeDocument/2006/relationships/hyperlink" TargetMode="External"></Relationship><Relationship Id="rId5968" Target="mailto:rotor1@seznam.cz" Type="http://schemas.openxmlformats.org/officeDocument/2006/relationships/hyperlink" TargetMode="External"></Relationship><Relationship Id="rId5969" Target="http://www.kitchenart.com" Type="http://schemas.openxmlformats.org/officeDocument/2006/relationships/hyperlink" TargetMode="External"></Relationship><Relationship Id="rId5970" Target="javascript:;" Type="http://schemas.openxmlformats.org/officeDocument/2006/relationships/hyperlink" TargetMode="External"></Relationship><Relationship Id="rId5971" Target="javascript:;" Type="http://schemas.openxmlformats.org/officeDocument/2006/relationships/hyperlink" TargetMode="External"></Relationship><Relationship Id="rId5972" Target="mailto:bevtec@bevtec.no" Type="http://schemas.openxmlformats.org/officeDocument/2006/relationships/hyperlink" TargetMode="External"></Relationship><Relationship Id="rId5973" Target="javascript:;" Type="http://schemas.openxmlformats.org/officeDocument/2006/relationships/hyperlink" TargetMode="External"></Relationship><Relationship Id="rId5974" Target="mailto:martyn.cooling@knitmesh.com" Type="http://schemas.openxmlformats.org/officeDocument/2006/relationships/hyperlink" TargetMode="External"></Relationship><Relationship Id="rId5975" Target="javascript:;" Type="http://schemas.openxmlformats.org/officeDocument/2006/relationships/hyperlink" TargetMode="External"></Relationship><Relationship Id="rId5976" Target="mailto:info@sultankaffe.com" Type="http://schemas.openxmlformats.org/officeDocument/2006/relationships/hyperlink" TargetMode="External"></Relationship><Relationship Id="rId5977" Target="http://www.frii.com" Type="http://schemas.openxmlformats.org/officeDocument/2006/relationships/hyperlink" TargetMode="External"></Relationship><Relationship Id="rId5978" Target="http://www.ap-int.com" Type="http://schemas.openxmlformats.org/officeDocument/2006/relationships/hyperlink" TargetMode="External"></Relationship><Relationship Id="rId5979" Target="mailto:m@salaamat.com" Type="http://schemas.openxmlformats.org/officeDocument/2006/relationships/hyperlink" TargetMode="External"></Relationship><Relationship Id="rId5980" Target="javascript:;" Type="http://schemas.openxmlformats.org/officeDocument/2006/relationships/hyperlink" TargetMode="External"></Relationship><Relationship Id="rId5981" Target="mailto:juzar@emirates.net" Type="http://schemas.openxmlformats.org/officeDocument/2006/relationships/hyperlink" TargetMode="External"></Relationship><Relationship Id="rId5982" Target="http://www.sobond.com" Type="http://schemas.openxmlformats.org/officeDocument/2006/relationships/hyperlink" TargetMode="External"></Relationship><Relationship Id="rId5983" Target="javascript:;" Type="http://schemas.openxmlformats.org/officeDocument/2006/relationships/hyperlink" TargetMode="External"></Relationship><Relationship Id="rId5984" Target="javascript:;" Type="http://schemas.openxmlformats.org/officeDocument/2006/relationships/hyperlink" TargetMode="External"></Relationship><Relationship Id="rId5985" Target="javascript:;" Type="http://schemas.openxmlformats.org/officeDocument/2006/relationships/hyperlink" TargetMode="External"></Relationship><Relationship Id="rId5986" Target="mailto:callas@artshoppe.net" Type="http://schemas.openxmlformats.org/officeDocument/2006/relationships/hyperlink" TargetMode="External"></Relationship><Relationship Id="rId5987" Target="javascript:;" Type="http://schemas.openxmlformats.org/officeDocument/2006/relationships/hyperlink" TargetMode="External"></Relationship><Relationship Id="rId5988" Target="mailto:lcstrdg@singnet.com.sg" Type="http://schemas.openxmlformats.org/officeDocument/2006/relationships/hyperlink" TargetMode="External"></Relationship><Relationship Id="rId5989" Target="mailto:pirjo.merio@ibero.fi" Type="http://schemas.openxmlformats.org/officeDocument/2006/relationships/hyperlink" TargetMode="External"></Relationship><Relationship Id="rId5990" Target="mailto:franceaffa@aol.com" Type="http://schemas.openxmlformats.org/officeDocument/2006/relationships/hyperlink" TargetMode="External"></Relationship><Relationship Id="rId5991" Target="javascript:;" Type="http://schemas.openxmlformats.org/officeDocument/2006/relationships/hyperlink" TargetMode="External"></Relationship><Relationship Id="rId5992" Target="mailto:eric.lau@linmark.com" Type="http://schemas.openxmlformats.org/officeDocument/2006/relationships/hyperlink" TargetMode="External"></Relationship><Relationship Id="rId5993" Target="mailto:raffaelesger@wanadoo.fr" Type="http://schemas.openxmlformats.org/officeDocument/2006/relationships/hyperlink" TargetMode="External"></Relationship><Relationship Id="rId5994" Target="javascript:;" Type="http://schemas.openxmlformats.org/officeDocument/2006/relationships/hyperlink" TargetMode="External"></Relationship><Relationship Id="rId5995" Target="http://www.spglobal.com" Type="http://schemas.openxmlformats.org/officeDocument/2006/relationships/hyperlink" TargetMode="External"></Relationship><Relationship Id="rId5996" Target="mailto:dovemanagement@netcabo.pt" Type="http://schemas.openxmlformats.org/officeDocument/2006/relationships/hyperlink" TargetMode="External"></Relationship><Relationship Id="rId5997" Target="mailto:andreszh88@infonegocio.net.pe" Type="http://schemas.openxmlformats.org/officeDocument/2006/relationships/hyperlink" TargetMode="External"></Relationship><Relationship Id="rId5998" Target="javascript:;" Type="http://schemas.openxmlformats.org/officeDocument/2006/relationships/hyperlink" TargetMode="External"></Relationship><Relationship Id="rId5999" Target="javascript:;" Type="http://schemas.openxmlformats.org/officeDocument/2006/relationships/hyperlink" TargetMode="External"></Relationship><Relationship Id="rId6000" Target="mailto:goldenbanayn@hotmail.com" Type="http://schemas.openxmlformats.org/officeDocument/2006/relationships/hyperlink" TargetMode="External"></Relationship><Relationship Id="rId6001" Target="mailto:slovig@bigpond.com" Type="http://schemas.openxmlformats.org/officeDocument/2006/relationships/hyperlink" TargetMode="External"></Relationship><Relationship Id="rId6002" Target="javascript:;" Type="http://schemas.openxmlformats.org/officeDocument/2006/relationships/hyperlink" TargetMode="External"></Relationship><Relationship Id="rId6003" Target="http://www.energolux.ru" Type="http://schemas.openxmlformats.org/officeDocument/2006/relationships/hyperlink" TargetMode="External"></Relationship><Relationship Id="rId6004" Target="http://www.blockmachinesindia.com" Type="http://schemas.openxmlformats.org/officeDocument/2006/relationships/hyperlink" TargetMode="External"></Relationship><Relationship Id="rId6005" Target="http://www.calranchfood.com" Type="http://schemas.openxmlformats.org/officeDocument/2006/relationships/hyperlink" TargetMode="External"></Relationship><Relationship Id="rId6006" Target="http://www.amarnani.com" Type="http://schemas.openxmlformats.org/officeDocument/2006/relationships/hyperlink" TargetMode="External"></Relationship><Relationship Id="rId6007" Target="http://www.bergouistimports.com" Type="http://schemas.openxmlformats.org/officeDocument/2006/relationships/hyperlink" TargetMode="External"></Relationship><Relationship Id="rId6008" Target="javascript:;" Type="http://schemas.openxmlformats.org/officeDocument/2006/relationships/hyperlink" TargetMode="External"></Relationship><Relationship Id="rId6009" Target="mailto:ricaminbm@libero.it" Type="http://schemas.openxmlformats.org/officeDocument/2006/relationships/hyperlink" TargetMode="External"></Relationship><Relationship Id="rId6010" Target="javascript:;" Type="http://schemas.openxmlformats.org/officeDocument/2006/relationships/hyperlink" TargetMode="External"></Relationship><Relationship Id="rId6011" Target="mailto:hopin.gifts@msa.hinet.net" Type="http://schemas.openxmlformats.org/officeDocument/2006/relationships/hyperlink" TargetMode="External"></Relationship><Relationship Id="rId6012" Target="javascript:;" Type="http://schemas.openxmlformats.org/officeDocument/2006/relationships/hyperlink" TargetMode="External"></Relationship><Relationship Id="rId6013" Target="mailto:dpkco@hol.gr" Type="http://schemas.openxmlformats.org/officeDocument/2006/relationships/hyperlink" TargetMode="External"></Relationship><Relationship Id="rId6014" Target="mailto:info@orthex.se" Type="http://schemas.openxmlformats.org/officeDocument/2006/relationships/hyperlink" TargetMode="External"></Relationship><Relationship Id="rId6015" Target="mailto:info@srknives.com" Type="http://schemas.openxmlformats.org/officeDocument/2006/relationships/hyperlink" TargetMode="External"></Relationship><Relationship Id="rId6016" Target="http://www.asiapacificbrands.com" Type="http://schemas.openxmlformats.org/officeDocument/2006/relationships/hyperlink" TargetMode="External"></Relationship><Relationship Id="rId6017" Target="mailto:t.dibs@evecom.ma" Type="http://schemas.openxmlformats.org/officeDocument/2006/relationships/hyperlink" TargetMode="External"></Relationship><Relationship Id="rId6018" Target="mailto:j.mistry@absamail.co.za" Type="http://schemas.openxmlformats.org/officeDocument/2006/relationships/hyperlink" TargetMode="External"></Relationship><Relationship Id="rId6019" Target="javascript:;" Type="http://schemas.openxmlformats.org/officeDocument/2006/relationships/hyperlink" TargetMode="External"></Relationship><Relationship Id="rId6020" Target="http://www.sansengco.com" Type="http://schemas.openxmlformats.org/officeDocument/2006/relationships/hyperlink" TargetMode="External"></Relationship><Relationship Id="rId6021" Target="http://www.168film.com" Type="http://schemas.openxmlformats.org/officeDocument/2006/relationships/hyperlink" TargetMode="External"></Relationship><Relationship Id="rId6022" Target="mailto:napierda@xtra.co.nz" Type="http://schemas.openxmlformats.org/officeDocument/2006/relationships/hyperlink" TargetMode="External"></Relationship><Relationship Id="rId6023" Target="http://www.beverlyhillsusa.com" Type="http://schemas.openxmlformats.org/officeDocument/2006/relationships/hyperlink" TargetMode="External"></Relationship><Relationship Id="rId6024" Target="javascript:;" Type="http://schemas.openxmlformats.org/officeDocument/2006/relationships/hyperlink" TargetMode="External"></Relationship><Relationship Id="rId6025" Target="http://www.import-traders.com" Type="http://schemas.openxmlformats.org/officeDocument/2006/relationships/hyperlink" TargetMode="External"></Relationship><Relationship Id="rId6026" Target="javascript:;" Type="http://schemas.openxmlformats.org/officeDocument/2006/relationships/hyperlink" TargetMode="External"></Relationship><Relationship Id="rId6027" Target="http://www.d1.dion.ne.jp" Type="http://schemas.openxmlformats.org/officeDocument/2006/relationships/hyperlink" TargetMode="External"></Relationship><Relationship Id="rId6028" Target="javascript:;" Type="http://schemas.openxmlformats.org/officeDocument/2006/relationships/hyperlink" TargetMode="External"></Relationship><Relationship Id="rId6029" Target="javascript:;" Type="http://schemas.openxmlformats.org/officeDocument/2006/relationships/hyperlink" TargetMode="External"></Relationship><Relationship Id="rId6030" Target="javascript:;" Type="http://schemas.openxmlformats.org/officeDocument/2006/relationships/hyperlink" TargetMode="External"></Relationship><Relationship Id="rId6031" Target="http://www.aifa.com.bn" Type="http://schemas.openxmlformats.org/officeDocument/2006/relationships/hyperlink" TargetMode="External"></Relationship><Relationship Id="rId6032" Target="mailto:msbss@unitel.co" Type="http://schemas.openxmlformats.org/officeDocument/2006/relationships/hyperlink" TargetMode="External"></Relationship><Relationship Id="rId6033" Target="javascript:;" Type="http://schemas.openxmlformats.org/officeDocument/2006/relationships/hyperlink" TargetMode="External"></Relationship><Relationship Id="rId6034" Target="javascript:;" Type="http://schemas.openxmlformats.org/officeDocument/2006/relationships/hyperlink" TargetMode="External"></Relationship><Relationship Id="rId6035" Target="javascript:;" Type="http://schemas.openxmlformats.org/officeDocument/2006/relationships/hyperlink" TargetMode="External"></Relationship><Relationship Id="rId6036" Target="http://www.parstechnic.com" Type="http://schemas.openxmlformats.org/officeDocument/2006/relationships/hyperlink" TargetMode="External"></Relationship><Relationship Id="rId6037" Target="http://www.indialines.com" Type="http://schemas.openxmlformats.org/officeDocument/2006/relationships/hyperlink" TargetMode="External"></Relationship><Relationship Id="rId6038" Target="mailto:redsilkcom@yahoo.com.hk" Type="http://schemas.openxmlformats.org/officeDocument/2006/relationships/hyperlink" TargetMode="External"></Relationship><Relationship Id="rId6039" Target="javascript:;" Type="http://schemas.openxmlformats.org/officeDocument/2006/relationships/hyperlink" TargetMode="External"></Relationship><Relationship Id="rId6040" Target="mailto:hcallau@scbbs.net" Type="http://schemas.openxmlformats.org/officeDocument/2006/relationships/hyperlink" TargetMode="External"></Relationship><Relationship Id="rId6041" Target="mailto:megatop@entelchile.net" Type="http://schemas.openxmlformats.org/officeDocument/2006/relationships/hyperlink" TargetMode="External"></Relationship><Relationship Id="rId6042" Target="http://www.clearwaterbath.co.nz" Type="http://schemas.openxmlformats.org/officeDocument/2006/relationships/hyperlink" TargetMode="External"></Relationship><Relationship Id="rId6043" Target="javascript:;" Type="http://schemas.openxmlformats.org/officeDocument/2006/relationships/hyperlink" TargetMode="External"></Relationship><Relationship Id="rId6044" Target="mailto:honesty@sannet.ne.jp" Type="http://schemas.openxmlformats.org/officeDocument/2006/relationships/hyperlink" TargetMode="External"></Relationship><Relationship Id="rId6045" Target="mailto:m.f.alhayek@mail.sy" Type="http://schemas.openxmlformats.org/officeDocument/2006/relationships/hyperlink" TargetMode="External"></Relationship><Relationship Id="rId6046" Target="http://www.stera.no" Type="http://schemas.openxmlformats.org/officeDocument/2006/relationships/hyperlink" TargetMode="External"></Relationship><Relationship Id="rId6047" Target="mailto:dalbel@dalbel.it" Type="http://schemas.openxmlformats.org/officeDocument/2006/relationships/hyperlink" TargetMode="External"></Relationship><Relationship Id="rId6048" Target="mailto:staenterprise@aol.com" Type="http://schemas.openxmlformats.org/officeDocument/2006/relationships/hyperlink" TargetMode="External"></Relationship><Relationship Id="rId6049" Target="mailto:3na@intracom.net" Type="http://schemas.openxmlformats.org/officeDocument/2006/relationships/hyperlink" TargetMode="External"></Relationship><Relationship Id="rId6050" Target="http://www.hahsbros.com" Type="http://schemas.openxmlformats.org/officeDocument/2006/relationships/hyperlink" TargetMode="External"></Relationship><Relationship Id="rId6051" Target="javascript:;" Type="http://schemas.openxmlformats.org/officeDocument/2006/relationships/hyperlink" TargetMode="External"></Relationship><Relationship Id="rId6052" Target="http://www.stranore.net" Type="http://schemas.openxmlformats.org/officeDocument/2006/relationships/hyperlink" TargetMode="External"></Relationship><Relationship Id="rId6053" Target="javascript:;" Type="http://schemas.openxmlformats.org/officeDocument/2006/relationships/hyperlink" TargetMode="External"></Relationship><Relationship Id="rId6054" Target="http://www.blozo.nl" Type="http://schemas.openxmlformats.org/officeDocument/2006/relationships/hyperlink" TargetMode="External"></Relationship><Relationship Id="rId6055" Target="http://www.ripley.com.pe" Type="http://schemas.openxmlformats.org/officeDocument/2006/relationships/hyperlink" TargetMode="External"></Relationship><Relationship Id="rId6056" Target="mailto:francis.chow@dd-industries.com" Type="http://schemas.openxmlformats.org/officeDocument/2006/relationships/hyperlink" TargetMode="External"></Relationship><Relationship Id="rId6057" Target="javascript:;" Type="http://schemas.openxmlformats.org/officeDocument/2006/relationships/hyperlink" TargetMode="External"></Relationship><Relationship Id="rId6058" Target="mailto:kheraj@vsnl.com" Type="http://schemas.openxmlformats.org/officeDocument/2006/relationships/hyperlink" TargetMode="External"></Relationship><Relationship Id="rId6059" Target="javascript:;" Type="http://schemas.openxmlformats.org/officeDocument/2006/relationships/hyperlink" TargetMode="External"></Relationship><Relationship Id="rId6060" Target="http://www.tacreations.com" Type="http://schemas.openxmlformats.org/officeDocument/2006/relationships/hyperlink" TargetMode="External"></Relationship><Relationship Id="rId6061" Target="mailto:akber911@hotmail.com" Type="http://schemas.openxmlformats.org/officeDocument/2006/relationships/hyperlink" TargetMode="External"></Relationship><Relationship Id="rId6062" Target="javascript:;" Type="http://schemas.openxmlformats.org/officeDocument/2006/relationships/hyperlink" TargetMode="External"></Relationship><Relationship Id="rId6063" Target="mailto:info@bosettimarella.it" Type="http://schemas.openxmlformats.org/officeDocument/2006/relationships/hyperlink" TargetMode="External"></Relationship><Relationship Id="rId6064" Target="mailto:lammyers@aol.com" Type="http://schemas.openxmlformats.org/officeDocument/2006/relationships/hyperlink" TargetMode="External"></Relationship><Relationship Id="rId6065" Target="mailto:sefasoy@setrans.com" Type="http://schemas.openxmlformats.org/officeDocument/2006/relationships/hyperlink" TargetMode="External"></Relationship><Relationship Id="rId6066" Target="javascript:;" Type="http://schemas.openxmlformats.org/officeDocument/2006/relationships/hyperlink" TargetMode="External"></Relationship><Relationship Id="rId6067" Target="http://www.osellatessile.it" Type="http://schemas.openxmlformats.org/officeDocument/2006/relationships/hyperlink" TargetMode="External"></Relationship><Relationship Id="rId6068" Target="javascript:;" Type="http://schemas.openxmlformats.org/officeDocument/2006/relationships/hyperlink" TargetMode="External"></Relationship><Relationship Id="rId6069" Target="javascript:;" Type="http://schemas.openxmlformats.org/officeDocument/2006/relationships/hyperlink" TargetMode="External"></Relationship><Relationship Id="rId6070" Target="javascript:;" Type="http://schemas.openxmlformats.org/officeDocument/2006/relationships/hyperlink" TargetMode="External"></Relationship><Relationship Id="rId6071" Target="http://www.vac.ch" Type="http://schemas.openxmlformats.org/officeDocument/2006/relationships/hyperlink" TargetMode="External"></Relationship><Relationship Id="rId6072" Target="mailto:afgerencia@epm.net.co" Type="http://schemas.openxmlformats.org/officeDocument/2006/relationships/hyperlink" TargetMode="External"></Relationship><Relationship Id="rId6073" Target="http://www.roadrunnersathletics.com" Type="http://schemas.openxmlformats.org/officeDocument/2006/relationships/hyperlink" TargetMode="External"></Relationship><Relationship Id="rId6074" Target="mailto:kellyintl@ctimail3.com" Type="http://schemas.openxmlformats.org/officeDocument/2006/relationships/hyperlink" TargetMode="External"></Relationship><Relationship Id="rId6075" Target="javascript:;" Type="http://schemas.openxmlformats.org/officeDocument/2006/relationships/hyperlink" TargetMode="External"></Relationship><Relationship Id="rId6076" Target="javascript:;" Type="http://schemas.openxmlformats.org/officeDocument/2006/relationships/hyperlink" TargetMode="External"></Relationship><Relationship Id="rId6077" Target="mailto:stcloudrest@hotmail.com" Type="http://schemas.openxmlformats.org/officeDocument/2006/relationships/hyperlink" TargetMode="External"></Relationship><Relationship Id="rId6078" Target="mailto:sales@directship.ca" Type="http://schemas.openxmlformats.org/officeDocument/2006/relationships/hyperlink" TargetMode="External"></Relationship><Relationship Id="rId6079" Target="javascript:;" Type="http://schemas.openxmlformats.org/officeDocument/2006/relationships/hyperlink" TargetMode="External"></Relationship><Relationship Id="rId6080" Target="javascript:;" Type="http://schemas.openxmlformats.org/officeDocument/2006/relationships/hyperlink" TargetMode="External"></Relationship><Relationship Id="rId6081" Target="http://www.technocarne.com" Type="http://schemas.openxmlformats.org/officeDocument/2006/relationships/hyperlink" TargetMode="External"></Relationship><Relationship Id="rId6082" Target="mailto:theopieterse@europe.com" Type="http://schemas.openxmlformats.org/officeDocument/2006/relationships/hyperlink" TargetMode="External"></Relationship><Relationship Id="rId6083" Target="javascript:;" Type="http://schemas.openxmlformats.org/officeDocument/2006/relationships/hyperlink" TargetMode="External"></Relationship><Relationship Id="rId6084" Target="mailto:amkoltda@netline.cl" Type="http://schemas.openxmlformats.org/officeDocument/2006/relationships/hyperlink" TargetMode="External"></Relationship><Relationship Id="rId6085" Target="javascript:;" Type="http://schemas.openxmlformats.org/officeDocument/2006/relationships/hyperlink" TargetMode="External"></Relationship><Relationship Id="rId6086" Target="http://www.diredway.com" Type="http://schemas.openxmlformats.org/officeDocument/2006/relationships/hyperlink" TargetMode="External"></Relationship><Relationship Id="rId6087" Target="http://www.bergmann-tmy.nl" Type="http://schemas.openxmlformats.org/officeDocument/2006/relationships/hyperlink" TargetMode="External"></Relationship><Relationship Id="rId6088" Target="javascript:;" Type="http://schemas.openxmlformats.org/officeDocument/2006/relationships/hyperlink" TargetMode="External"></Relationship><Relationship Id="rId6089" Target="javascript:;" Type="http://schemas.openxmlformats.org/officeDocument/2006/relationships/hyperlink" TargetMode="External"></Relationship><Relationship Id="rId6090" Target="mailto:sales-se@primotex.com" Type="http://schemas.openxmlformats.org/officeDocument/2006/relationships/hyperlink" TargetMode="External"></Relationship><Relationship Id="rId6091" Target="javascript:;" Type="http://schemas.openxmlformats.org/officeDocument/2006/relationships/hyperlink" TargetMode="External"></Relationship><Relationship Id="rId6092" Target="javascript:;" Type="http://schemas.openxmlformats.org/officeDocument/2006/relationships/hyperlink" TargetMode="External"></Relationship><Relationship Id="rId6093" Target="http://www.jewelsteelware.com" Type="http://schemas.openxmlformats.org/officeDocument/2006/relationships/hyperlink" TargetMode="External"></Relationship><Relationship Id="rId6094" Target="javascript:;" Type="http://schemas.openxmlformats.org/officeDocument/2006/relationships/hyperlink" TargetMode="External"></Relationship><Relationship Id="rId6095" Target="javascript:;" Type="http://schemas.openxmlformats.org/officeDocument/2006/relationships/hyperlink" TargetMode="External"></Relationship><Relationship Id="rId6096" Target="javascript:;" Type="http://schemas.openxmlformats.org/officeDocument/2006/relationships/hyperlink" TargetMode="External"></Relationship><Relationship Id="rId6097" Target="mailto:mlinacannata@hotmail.com" Type="http://schemas.openxmlformats.org/officeDocument/2006/relationships/hyperlink" TargetMode="External"></Relationship><Relationship Id="rId6098" Target="http://www.trendenco.nl" Type="http://schemas.openxmlformats.org/officeDocument/2006/relationships/hyperlink" TargetMode="External"></Relationship><Relationship Id="rId6099" Target="http://www.artshoppe.net" Type="http://schemas.openxmlformats.org/officeDocument/2006/relationships/hyperlink" TargetMode="External"></Relationship><Relationship Id="rId6100" Target="javascript:;" Type="http://schemas.openxmlformats.org/officeDocument/2006/relationships/hyperlink" TargetMode="External"></Relationship><Relationship Id="rId6101" Target="http://www.cimbaby.com" Type="http://schemas.openxmlformats.org/officeDocument/2006/relationships/hyperlink" TargetMode="External"></Relationship><Relationship Id="rId6102" Target="mailto:uniloft_ltd@yahoo.com" Type="http://schemas.openxmlformats.org/officeDocument/2006/relationships/hyperlink" TargetMode="External"></Relationship><Relationship Id="rId6103" Target="http://www.samsonsentp.com" Type="http://schemas.openxmlformats.org/officeDocument/2006/relationships/hyperlink" TargetMode="External"></Relationship><Relationship Id="rId6104" Target="javascript:;" Type="http://schemas.openxmlformats.org/officeDocument/2006/relationships/hyperlink" TargetMode="External"></Relationship><Relationship Id="rId6105" Target="http://www.metalostudio.com" Type="http://schemas.openxmlformats.org/officeDocument/2006/relationships/hyperlink" TargetMode="External"></Relationship><Relationship Id="rId6106" Target="mailto:nandaexport@satyam.net.in" Type="http://schemas.openxmlformats.org/officeDocument/2006/relationships/hyperlink" TargetMode="External"></Relationship><Relationship Id="rId6107" Target="http://www.va-tin.com" Type="http://schemas.openxmlformats.org/officeDocument/2006/relationships/hyperlink" TargetMode="External"></Relationship><Relationship Id="rId6108" Target="javascript:;" Type="http://schemas.openxmlformats.org/officeDocument/2006/relationships/hyperlink" TargetMode="External"></Relationship><Relationship Id="rId6109" Target="http://www.asiaaccess.net.th" Type="http://schemas.openxmlformats.org/officeDocument/2006/relationships/hyperlink" TargetMode="External"></Relationship><Relationship Id="rId6110" Target="http://www.candide.fr" Type="http://schemas.openxmlformats.org/officeDocument/2006/relationships/hyperlink" TargetMode="External"></Relationship><Relationship Id="rId6111" Target="mailto:advgroup@orange.ocn.ne.jp" Type="http://schemas.openxmlformats.org/officeDocument/2006/relationships/hyperlink" TargetMode="External"></Relationship><Relationship Id="rId6112" Target="javascript:;" Type="http://schemas.openxmlformats.org/officeDocument/2006/relationships/hyperlink" TargetMode="External"></Relationship><Relationship Id="rId6113" Target="javascript:;" Type="http://schemas.openxmlformats.org/officeDocument/2006/relationships/hyperlink" TargetMode="External"></Relationship><Relationship Id="rId6114" Target="mailto:kitchenkorner@tstt.net" Type="http://schemas.openxmlformats.org/officeDocument/2006/relationships/hyperlink" TargetMode="External"></Relationship><Relationship Id="rId6115" Target="mailto:rafeekeddin817@hotmail.com" Type="http://schemas.openxmlformats.org/officeDocument/2006/relationships/hyperlink" TargetMode="External"></Relationship><Relationship Id="rId6116" Target="javascript:;" Type="http://schemas.openxmlformats.org/officeDocument/2006/relationships/hyperlink" TargetMode="External"></Relationship><Relationship Id="rId6117" Target="javascript:;" Type="http://schemas.openxmlformats.org/officeDocument/2006/relationships/hyperlink" TargetMode="External"></Relationship><Relationship Id="rId6118" Target="mailto:info@oncbbq.com" Type="http://schemas.openxmlformats.org/officeDocument/2006/relationships/hyperlink" TargetMode="External"></Relationship><Relationship Id="rId6119" Target="javascript:;" Type="http://schemas.openxmlformats.org/officeDocument/2006/relationships/hyperlink" TargetMode="External"></Relationship><Relationship Id="rId6120" Target="mailto:info@taiga88.com" Type="http://schemas.openxmlformats.org/officeDocument/2006/relationships/hyperlink" TargetMode="External"></Relationship><Relationship Id="rId6121" Target="javascript:;" Type="http://schemas.openxmlformats.org/officeDocument/2006/relationships/hyperlink" TargetMode="External"></Relationship><Relationship Id="rId6122" Target="javascript:;" Type="http://schemas.openxmlformats.org/officeDocument/2006/relationships/hyperlink" TargetMode="External"></Relationship><Relationship Id="rId6123" Target="http://www.aml-czech.cz" Type="http://schemas.openxmlformats.org/officeDocument/2006/relationships/hyperlink" TargetMode="External"></Relationship><Relationship Id="rId6124" Target="mailto:marshall@oberondesign.net" Type="http://schemas.openxmlformats.org/officeDocument/2006/relationships/hyperlink" TargetMode="External"></Relationship><Relationship Id="rId6125" Target="mailto:minos@hyper.gr" Type="http://schemas.openxmlformats.org/officeDocument/2006/relationships/hyperlink" TargetMode="External"></Relationship><Relationship Id="rId6126" Target="javascript:;" Type="http://schemas.openxmlformats.org/officeDocument/2006/relationships/hyperlink" TargetMode="External"></Relationship><Relationship Id="rId6127" Target="http://www.t-net.com.lb" Type="http://schemas.openxmlformats.org/officeDocument/2006/relationships/hyperlink" TargetMode="External"></Relationship><Relationship Id="rId6128" Target="mailto:sabramowitz@elrene.com" Type="http://schemas.openxmlformats.org/officeDocument/2006/relationships/hyperlink" TargetMode="External"></Relationship><Relationship Id="rId6129" Target="http://www.trispec.com" Type="http://schemas.openxmlformats.org/officeDocument/2006/relationships/hyperlink" TargetMode="External"></Relationship><Relationship Id="rId6130" Target="mailto:bona@bonaco.co" Type="http://schemas.openxmlformats.org/officeDocument/2006/relationships/hyperlink" TargetMode="External"></Relationship><Relationship Id="rId6131" Target="mailto:eximindia@hotmail.com" Type="http://schemas.openxmlformats.org/officeDocument/2006/relationships/hyperlink" TargetMode="External"></Relationship><Relationship Id="rId6132" Target="mailto:james_kang@naver.com" Type="http://schemas.openxmlformats.org/officeDocument/2006/relationships/hyperlink" TargetMode="External"></Relationship><Relationship Id="rId6133" Target="http://www.mgroup.dp.ua" Type="http://schemas.openxmlformats.org/officeDocument/2006/relationships/hyperlink" TargetMode="External"></Relationship><Relationship Id="rId6134" Target="javascript:;" Type="http://schemas.openxmlformats.org/officeDocument/2006/relationships/hyperlink" TargetMode="External"></Relationship><Relationship Id="rId6135" Target="mailto:majestic48@aol.com" Type="http://schemas.openxmlformats.org/officeDocument/2006/relationships/hyperlink" TargetMode="External"></Relationship><Relationship Id="rId6136" Target="javascript:;" Type="http://schemas.openxmlformats.org/officeDocument/2006/relationships/hyperlink" TargetMode="External"></Relationship><Relationship Id="rId6137" Target="javascript:;" Type="http://schemas.openxmlformats.org/officeDocument/2006/relationships/hyperlink" TargetMode="External"></Relationship><Relationship Id="rId6138" Target="javascript:;" Type="http://schemas.openxmlformats.org/officeDocument/2006/relationships/hyperlink" TargetMode="External"></Relationship><Relationship Id="rId6139" Target="javascript:;" Type="http://schemas.openxmlformats.org/officeDocument/2006/relationships/hyperlink" TargetMode="External"></Relationship><Relationship Id="rId6140" Target="mailto:frutapao@mail.telepac.pt" Type="http://schemas.openxmlformats.org/officeDocument/2006/relationships/hyperlink" TargetMode="External"></Relationship><Relationship Id="rId6141" Target="mailto:lausc@selasih.com.my" Type="http://schemas.openxmlformats.org/officeDocument/2006/relationships/hyperlink" TargetMode="External"></Relationship><Relationship Id="rId6142" Target="http://www.cooksons.com" Type="http://schemas.openxmlformats.org/officeDocument/2006/relationships/hyperlink" TargetMode="External"></Relationship><Relationship Id="rId6143" Target="http://www.chinoh.be" Type="http://schemas.openxmlformats.org/officeDocument/2006/relationships/hyperlink" TargetMode="External"></Relationship><Relationship Id="rId6144" Target="javascript:;" Type="http://schemas.openxmlformats.org/officeDocument/2006/relationships/hyperlink" TargetMode="External"></Relationship><Relationship Id="rId6145" Target="http://www.babatin.com" Type="http://schemas.openxmlformats.org/officeDocument/2006/relationships/hyperlink" TargetMode="External"></Relationship><Relationship Id="rId6146" Target="mailto:mozart@hinet.net.au" Type="http://schemas.openxmlformats.org/officeDocument/2006/relationships/hyperlink" TargetMode="External"></Relationship><Relationship Id="rId6147" Target="http://www.restaurantequipment.net" Type="http://schemas.openxmlformats.org/officeDocument/2006/relationships/hyperlink" TargetMode="External"></Relationship><Relationship Id="rId6148" Target="javascript:;" Type="http://schemas.openxmlformats.org/officeDocument/2006/relationships/hyperlink" TargetMode="External"></Relationship><Relationship Id="rId6149" Target="javascript:;" Type="http://schemas.openxmlformats.org/officeDocument/2006/relationships/hyperlink" TargetMode="External"></Relationship><Relationship Id="rId6150" Target="http://www.time.net.my" Type="http://schemas.openxmlformats.org/officeDocument/2006/relationships/hyperlink" TargetMode="External"></Relationship><Relationship Id="rId6151" Target="mailto:shr@sethotelrimini.com" Type="http://schemas.openxmlformats.org/officeDocument/2006/relationships/hyperlink" TargetMode="External"></Relationship><Relationship Id="rId6152" Target="javascript:;" Type="http://schemas.openxmlformats.org/officeDocument/2006/relationships/hyperlink" TargetMode="External"></Relationship><Relationship Id="rId6153" Target="javascript:;" Type="http://schemas.openxmlformats.org/officeDocument/2006/relationships/hyperlink" TargetMode="External"></Relationship><Relationship Id="rId6154" Target="http://www.sagetra.com" Type="http://schemas.openxmlformats.org/officeDocument/2006/relationships/hyperlink" TargetMode="External"></Relationship><Relationship Id="rId6155" Target="http://www.alessi.com" Type="http://schemas.openxmlformats.org/officeDocument/2006/relationships/hyperlink" TargetMode="External"></Relationship><Relationship Id="rId6156" Target="mailto:dhawans@bellsouth.net" Type="http://schemas.openxmlformats.org/officeDocument/2006/relationships/hyperlink" TargetMode="External"></Relationship><Relationship Id="rId6157" Target="http://www.vivamas.com" Type="http://schemas.openxmlformats.org/officeDocument/2006/relationships/hyperlink" TargetMode="External"></Relationship><Relationship Id="rId6158" Target="javascript:;" Type="http://schemas.openxmlformats.org/officeDocument/2006/relationships/hyperlink" TargetMode="External"></Relationship><Relationship Id="rId6159" Target="mailto:fujisho@netvigator.com" Type="http://schemas.openxmlformats.org/officeDocument/2006/relationships/hyperlink" TargetMode="External"></Relationship><Relationship Id="rId6160" Target="http://www.excelventures.biz" Type="http://schemas.openxmlformats.org/officeDocument/2006/relationships/hyperlink" TargetMode="External"></Relationship><Relationship Id="rId6161" Target="javascript:;" Type="http://schemas.openxmlformats.org/officeDocument/2006/relationships/hyperlink" TargetMode="External"></Relationship><Relationship Id="rId6162" Target="javascript:;" Type="http://schemas.openxmlformats.org/officeDocument/2006/relationships/hyperlink" TargetMode="External"></Relationship><Relationship Id="rId6163" Target="javascript:;" Type="http://schemas.openxmlformats.org/officeDocument/2006/relationships/hyperlink" TargetMode="External"></Relationship><Relationship Id="rId6164" Target="http://www.cape-warwick.co.uk" Type="http://schemas.openxmlformats.org/officeDocument/2006/relationships/hyperlink" TargetMode="External"></Relationship><Relationship Id="rId6165" Target="javascript:;" Type="http://schemas.openxmlformats.org/officeDocument/2006/relationships/hyperlink" TargetMode="External"></Relationship><Relationship Id="rId6166" Target="mailto:gmacrae@shaw.ca" Type="http://schemas.openxmlformats.org/officeDocument/2006/relationships/hyperlink" TargetMode="External"></Relationship><Relationship Id="rId6167" Target="http://www.triplasa.com" Type="http://schemas.openxmlformats.org/officeDocument/2006/relationships/hyperlink" TargetMode="External"></Relationship><Relationship Id="rId6168" Target="javascript:;" Type="http://schemas.openxmlformats.org/officeDocument/2006/relationships/hyperlink" TargetMode="External"></Relationship><Relationship Id="rId6169" Target="javascript:;" Type="http://schemas.openxmlformats.org/officeDocument/2006/relationships/hyperlink" TargetMode="External"></Relationship><Relationship Id="rId6170" Target="javascript:;" Type="http://schemas.openxmlformats.org/officeDocument/2006/relationships/hyperlink" TargetMode="External"></Relationship><Relationship Id="rId6171" Target="mailto:billyling2001@yahoo.com" Type="http://schemas.openxmlformats.org/officeDocument/2006/relationships/hyperlink" TargetMode="External"></Relationship><Relationship Id="rId6172" Target="mailto:boptist@kornet.net" Type="http://schemas.openxmlformats.org/officeDocument/2006/relationships/hyperlink" TargetMode="External"></Relationship><Relationship Id="rId6173" Target="javascript:;" Type="http://schemas.openxmlformats.org/officeDocument/2006/relationships/hyperlink" TargetMode="External"></Relationship><Relationship Id="rId6174" Target="javascript:;" Type="http://schemas.openxmlformats.org/officeDocument/2006/relationships/hyperlink" TargetMode="External"></Relationship><Relationship Id="rId6175" Target="javascript:;" Type="http://schemas.openxmlformats.org/officeDocument/2006/relationships/hyperlink" TargetMode="External"></Relationship><Relationship Id="rId6176" Target="javascript:;" Type="http://schemas.openxmlformats.org/officeDocument/2006/relationships/hyperlink" TargetMode="External"></Relationship><Relationship Id="rId6177" Target="http://www.cafebar.dk" Type="http://schemas.openxmlformats.org/officeDocument/2006/relationships/hyperlink" TargetMode="External"></Relationship><Relationship Id="rId6178" Target="javascript:;" Type="http://schemas.openxmlformats.org/officeDocument/2006/relationships/hyperlink" TargetMode="External"></Relationship><Relationship Id="rId6179" Target="mailto:aifabru@brunet.bn" Type="http://schemas.openxmlformats.org/officeDocument/2006/relationships/hyperlink" TargetMode="External"></Relationship><Relationship Id="rId6180" Target="mailto:arrsfy@md3.vsnl.net.in" Type="http://schemas.openxmlformats.org/officeDocument/2006/relationships/hyperlink" TargetMode="External"></Relationship><Relationship Id="rId6181" Target="mailto:senyee@hotmail.com" Type="http://schemas.openxmlformats.org/officeDocument/2006/relationships/hyperlink" TargetMode="External"></Relationship><Relationship Id="rId6182" Target="javascript:;" Type="http://schemas.openxmlformats.org/officeDocument/2006/relationships/hyperlink" TargetMode="External"></Relationship><Relationship Id="rId6183" Target="mailto:henrywu@lucas.com.sg" Type="http://schemas.openxmlformats.org/officeDocument/2006/relationships/hyperlink" TargetMode="External"></Relationship><Relationship Id="rId6184" Target="javascript:;" Type="http://schemas.openxmlformats.org/officeDocument/2006/relationships/hyperlink" TargetMode="External"></Relationship><Relationship Id="rId6185" Target="http://www.tiger.nl" Type="http://schemas.openxmlformats.org/officeDocument/2006/relationships/hyperlink" TargetMode="External"></Relationship><Relationship Id="rId6186" Target="http://www.ivexhk.com" Type="http://schemas.openxmlformats.org/officeDocument/2006/relationships/hyperlink" TargetMode="External"></Relationship><Relationship Id="rId6187" Target="http://www.senet.com.au" Type="http://schemas.openxmlformats.org/officeDocument/2006/relationships/hyperlink" TargetMode="External"></Relationship><Relationship Id="rId6188" Target="http://www.chandraneel.com" Type="http://schemas.openxmlformats.org/officeDocument/2006/relationships/hyperlink" TargetMode="External"></Relationship><Relationship Id="rId6189" Target="javascript:;" Type="http://schemas.openxmlformats.org/officeDocument/2006/relationships/hyperlink" TargetMode="External"></Relationship><Relationship Id="rId6190" Target="javascript:;" Type="http://schemas.openxmlformats.org/officeDocument/2006/relationships/hyperlink" TargetMode="External"></Relationship><Relationship Id="rId6191" Target="javascript:;" Type="http://schemas.openxmlformats.org/officeDocument/2006/relationships/hyperlink" TargetMode="External"></Relationship><Relationship Id="rId6192" Target="http://www.flage.no" Type="http://schemas.openxmlformats.org/officeDocument/2006/relationships/hyperlink" TargetMode="External"></Relationship><Relationship Id="rId6193" Target="http://www.hotmail.com.hk" Type="http://schemas.openxmlformats.org/officeDocument/2006/relationships/hyperlink" TargetMode="External"></Relationship><Relationship Id="rId6194" Target="javascript:;" Type="http://schemas.openxmlformats.org/officeDocument/2006/relationships/hyperlink" TargetMode="External"></Relationship><Relationship Id="rId6195" Target="http://www.paredes.fr" Type="http://schemas.openxmlformats.org/officeDocument/2006/relationships/hyperlink" TargetMode="External"></Relationship><Relationship Id="rId6196" Target="http://www.giasmd01.vsnl.net.in" Type="http://schemas.openxmlformats.org/officeDocument/2006/relationships/hyperlink" TargetMode="External"></Relationship><Relationship Id="rId6197" Target="mailto:marila@infotel.it" Type="http://schemas.openxmlformats.org/officeDocument/2006/relationships/hyperlink" TargetMode="External"></Relationship><Relationship Id="rId6198" Target="javascript:;" Type="http://schemas.openxmlformats.org/officeDocument/2006/relationships/hyperlink" TargetMode="External"></Relationship><Relationship Id="rId6199" Target="javascript:;" Type="http://schemas.openxmlformats.org/officeDocument/2006/relationships/hyperlink" TargetMode="External"></Relationship><Relationship Id="rId6200" Target="javascript:;" Type="http://schemas.openxmlformats.org/officeDocument/2006/relationships/hyperlink" TargetMode="External"></Relationship><Relationship Id="rId6201" Target="http://www.bioperfectus.com" Type="http://schemas.openxmlformats.org/officeDocument/2006/relationships/hyperlink" TargetMode="External"></Relationship><Relationship Id="rId6202" Target="javascript:;" Type="http://schemas.openxmlformats.org/officeDocument/2006/relationships/hyperlink" TargetMode="External"></Relationship><Relationship Id="rId6203" Target="http://www.oberondesign.net" Type="http://schemas.openxmlformats.org/officeDocument/2006/relationships/hyperlink" TargetMode="External"></Relationship><Relationship Id="rId6204" Target="mailto:nandanan@landmarkgroupco.com" Type="http://schemas.openxmlformats.org/officeDocument/2006/relationships/hyperlink" TargetMode="External"></Relationship><Relationship Id="rId6205" Target="http://www.essen.com.ar" Type="http://schemas.openxmlformats.org/officeDocument/2006/relationships/hyperlink" TargetMode="External"></Relationship><Relationship Id="rId6206" Target="javascript:;" Type="http://schemas.openxmlformats.org/officeDocument/2006/relationships/hyperlink" TargetMode="External"></Relationship><Relationship Id="rId6207" Target="javascript:;" Type="http://schemas.openxmlformats.org/officeDocument/2006/relationships/hyperlink" TargetMode="External"></Relationship><Relationship Id="rId6208" Target="http://www.bambooflooringhawaii.com" Type="http://schemas.openxmlformats.org/officeDocument/2006/relationships/hyperlink" TargetMode="External"></Relationship><Relationship Id="rId6209" Target="javascript:;" Type="http://schemas.openxmlformats.org/officeDocument/2006/relationships/hyperlink" TargetMode="External"></Relationship><Relationship Id="rId6210" Target="http://www.nuovo-design.nl" Type="http://schemas.openxmlformats.org/officeDocument/2006/relationships/hyperlink" TargetMode="External"></Relationship><Relationship Id="rId6211" Target="javascript:;" Type="http://schemas.openxmlformats.org/officeDocument/2006/relationships/hyperlink" TargetMode="External"></Relationship><Relationship Id="rId6212" Target="http://www.purijepara.com" Type="http://schemas.openxmlformats.org/officeDocument/2006/relationships/hyperlink" TargetMode="External"></Relationship><Relationship Id="rId6213" Target="http://www.glasslam-asia.com" Type="http://schemas.openxmlformats.org/officeDocument/2006/relationships/hyperlink" TargetMode="External"></Relationship><Relationship Id="rId6214" Target="mailto:supplyside@mindspring.com" Type="http://schemas.openxmlformats.org/officeDocument/2006/relationships/hyperlink" TargetMode="External"></Relationship><Relationship Id="rId6215" Target="http://www.amefa.com" Type="http://schemas.openxmlformats.org/officeDocument/2006/relationships/hyperlink" TargetMode="External"></Relationship><Relationship Id="rId6216" Target="http://www.medialltech.com" Type="http://schemas.openxmlformats.org/officeDocument/2006/relationships/hyperlink" TargetMode="External"></Relationship><Relationship Id="rId6217" Target="http://www.isekyu-jp.com" Type="http://schemas.openxmlformats.org/officeDocument/2006/relationships/hyperlink" TargetMode="External"></Relationship><Relationship Id="rId6218" Target="mailto:rbrown@bintzsupply.com" Type="http://schemas.openxmlformats.org/officeDocument/2006/relationships/hyperlink" TargetMode="External"></Relationship><Relationship Id="rId6219" Target="javascript:;" Type="http://schemas.openxmlformats.org/officeDocument/2006/relationships/hyperlink" TargetMode="External"></Relationship><Relationship Id="rId6220" Target="http://www.picturegalleriesinc.com" Type="http://schemas.openxmlformats.org/officeDocument/2006/relationships/hyperlink" TargetMode="External"></Relationship><Relationship Id="rId6221" Target="http://www.mvg.biglobe.ne.jp" Type="http://schemas.openxmlformats.org/officeDocument/2006/relationships/hyperlink" TargetMode="External"></Relationship><Relationship Id="rId6222" Target="mailto:panmark@pacific.net.sg" Type="http://schemas.openxmlformats.org/officeDocument/2006/relationships/hyperlink" TargetMode="External"></Relationship><Relationship Id="rId6223" Target="javascript:;" Type="http://schemas.openxmlformats.org/officeDocument/2006/relationships/hyperlink" TargetMode="External"></Relationship><Relationship Id="rId6224" Target="javascript:;" Type="http://schemas.openxmlformats.org/officeDocument/2006/relationships/hyperlink" TargetMode="External"></Relationship><Relationship Id="rId6225" Target="http://www.stratagroup.com" Type="http://schemas.openxmlformats.org/officeDocument/2006/relationships/hyperlink" TargetMode="External"></Relationship><Relationship Id="rId6226" Target="mailto:wanghome@netvigator.com" Type="http://schemas.openxmlformats.org/officeDocument/2006/relationships/hyperlink" TargetMode="External"></Relationship><Relationship Id="rId6227" Target="javascript:;" Type="http://schemas.openxmlformats.org/officeDocument/2006/relationships/hyperlink" TargetMode="External"></Relationship><Relationship Id="rId6228" Target="javascript:;" Type="http://schemas.openxmlformats.org/officeDocument/2006/relationships/hyperlink" TargetMode="External"></Relationship><Relationship Id="rId6229" Target="javascript:;" Type="http://schemas.openxmlformats.org/officeDocument/2006/relationships/hyperlink" TargetMode="External"></Relationship><Relationship Id="rId6230" Target="mailto:acarolan@bghome.ie" Type="http://schemas.openxmlformats.org/officeDocument/2006/relationships/hyperlink" TargetMode="External"></Relationship><Relationship Id="rId6231" Target="http://www.tissages-moutet.com" Type="http://schemas.openxmlformats.org/officeDocument/2006/relationships/hyperlink" TargetMode="External"></Relationship><Relationship Id="rId6232" Target="mailto:dstukel@dsx.com" Type="http://schemas.openxmlformats.org/officeDocument/2006/relationships/hyperlink" TargetMode="External"></Relationship><Relationship Id="rId6233" Target="mailto:louisbot202@37.com" Type="http://schemas.openxmlformats.org/officeDocument/2006/relationships/hyperlink" TargetMode="External"></Relationship><Relationship Id="rId6234" Target="javascript:;" Type="http://schemas.openxmlformats.org/officeDocument/2006/relationships/hyperlink" TargetMode="External"></Relationship><Relationship Id="rId6235" Target="javascript:;" Type="http://schemas.openxmlformats.org/officeDocument/2006/relationships/hyperlink" TargetMode="External"></Relationship><Relationship Id="rId6236" Target="javascript:;" Type="http://schemas.openxmlformats.org/officeDocument/2006/relationships/hyperlink" TargetMode="External"></Relationship><Relationship Id="rId6237" Target="mailto:toprent@toprent.dk" Type="http://schemas.openxmlformats.org/officeDocument/2006/relationships/hyperlink" TargetMode="External"></Relationship><Relationship Id="rId6238" Target="mailto:sammyco_hk@excite.com" Type="http://schemas.openxmlformats.org/officeDocument/2006/relationships/hyperlink" TargetMode="External"></Relationship><Relationship Id="rId6239" Target="javascript:;" Type="http://schemas.openxmlformats.org/officeDocument/2006/relationships/hyperlink" TargetMode="External"></Relationship><Relationship Id="rId6240" Target="mailto:imrankhs@hotmail.com" Type="http://schemas.openxmlformats.org/officeDocument/2006/relationships/hyperlink" TargetMode="External"></Relationship><Relationship Id="rId6241" Target="http://www.tp.sanyei.com.tw" Type="http://schemas.openxmlformats.org/officeDocument/2006/relationships/hyperlink" TargetMode="External"></Relationship><Relationship Id="rId6242" Target="javascript:;" Type="http://schemas.openxmlformats.org/officeDocument/2006/relationships/hyperlink" TargetMode="External"></Relationship><Relationship Id="rId6243" Target="mailto:aerymate@mseed.net" Type="http://schemas.openxmlformats.org/officeDocument/2006/relationships/hyperlink" TargetMode="External"></Relationship><Relationship Id="rId6244" Target="http://www.kennedyinternational.com" Type="http://schemas.openxmlformats.org/officeDocument/2006/relationships/hyperlink" TargetMode="External"></Relationship><Relationship Id="rId6245" Target="mailto:afourlegnie@nordnet.fr" Type="http://schemas.openxmlformats.org/officeDocument/2006/relationships/hyperlink" TargetMode="External"></Relationship><Relationship Id="rId6246" Target="javascript:;" Type="http://schemas.openxmlformats.org/officeDocument/2006/relationships/hyperlink" TargetMode="External"></Relationship><Relationship Id="rId6247" Target="javascript:;" Type="http://schemas.openxmlformats.org/officeDocument/2006/relationships/hyperlink" TargetMode="External"></Relationship><Relationship Id="rId6248" Target="mailto:frankmcmoli@yahoo.com" Type="http://schemas.openxmlformats.org/officeDocument/2006/relationships/hyperlink" TargetMode="External"></Relationship><Relationship Id="rId6249" Target="http://www.sscommercial.com" Type="http://schemas.openxmlformats.org/officeDocument/2006/relationships/hyperlink" TargetMode="External"></Relationship><Relationship Id="rId6250" Target="javascript:;" Type="http://schemas.openxmlformats.org/officeDocument/2006/relationships/hyperlink" TargetMode="External"></Relationship><Relationship Id="rId6251" Target="mailto:contact@paredes.fr" Type="http://schemas.openxmlformats.org/officeDocument/2006/relationships/hyperlink" TargetMode="External"></Relationship><Relationship Id="rId6252" Target="javascript:;" Type="http://schemas.openxmlformats.org/officeDocument/2006/relationships/hyperlink" TargetMode="External"></Relationship><Relationship Id="rId6253" Target="mailto:mkawai@isekyu-jp.com" Type="http://schemas.openxmlformats.org/officeDocument/2006/relationships/hyperlink" TargetMode="External"></Relationship><Relationship Id="rId6254" Target="javascript:;" Type="http://schemas.openxmlformats.org/officeDocument/2006/relationships/hyperlink" TargetMode="External"></Relationship><Relationship Id="rId6255" Target="http://www.photos.yahoo.com" Type="http://schemas.openxmlformats.org/officeDocument/2006/relationships/hyperlink" TargetMode="External"></Relationship><Relationship Id="rId6256" Target="mailto:jakumabor@msn.com" Type="http://schemas.openxmlformats.org/officeDocument/2006/relationships/hyperlink" TargetMode="External"></Relationship><Relationship Id="rId6257" Target="javascript:;" Type="http://schemas.openxmlformats.org/officeDocument/2006/relationships/hyperlink" TargetMode="External"></Relationship><Relationship Id="rId6258" Target="mailto:scheurich@scheurich.de" Type="http://schemas.openxmlformats.org/officeDocument/2006/relationships/hyperlink" TargetMode="External"></Relationship><Relationship Id="rId6259" Target="javascript:;" Type="http://schemas.openxmlformats.org/officeDocument/2006/relationships/hyperlink" TargetMode="External"></Relationship><Relationship Id="rId6260" Target="http://www.pm.net.my" Type="http://schemas.openxmlformats.org/officeDocument/2006/relationships/hyperlink" TargetMode="External"></Relationship><Relationship Id="rId6261" Target="javascript:;" Type="http://schemas.openxmlformats.org/officeDocument/2006/relationships/hyperlink" TargetMode="External"></Relationship><Relationship Id="rId6262" Target="mailto:amawwtusa@yahoo.com" Type="http://schemas.openxmlformats.org/officeDocument/2006/relationships/hyperlink" TargetMode="External"></Relationship><Relationship Id="rId6263" Target="http://www.daesanprofile.com" Type="http://schemas.openxmlformats.org/officeDocument/2006/relationships/hyperlink" TargetMode="External"></Relationship><Relationship Id="rId6264" Target="http://www.bevtec.no" Type="http://schemas.openxmlformats.org/officeDocument/2006/relationships/hyperlink" TargetMode="External"></Relationship><Relationship Id="rId6265" Target="javascript:;" Type="http://schemas.openxmlformats.org/officeDocument/2006/relationships/hyperlink" TargetMode="External"></Relationship><Relationship Id="rId6266" Target="mailto:eugenia@.hkcatering.com" Type="http://schemas.openxmlformats.org/officeDocument/2006/relationships/hyperlink" TargetMode="External"></Relationship><Relationship Id="rId6267" Target="javascript:;" Type="http://schemas.openxmlformats.org/officeDocument/2006/relationships/hyperlink" TargetMode="External"></Relationship><Relationship Id="rId6268" Target="mailto:adprint1@rediffmail.com" Type="http://schemas.openxmlformats.org/officeDocument/2006/relationships/hyperlink" TargetMode="External"></Relationship><Relationship Id="rId6269" Target="javascript:;" Type="http://schemas.openxmlformats.org/officeDocument/2006/relationships/hyperlink" TargetMode="External"></Relationship><Relationship Id="rId6270" Target="mailto:dalbel@dalbel.it" Type="http://schemas.openxmlformats.org/officeDocument/2006/relationships/hyperlink" TargetMode="External"></Relationship><Relationship Id="rId6271" Target="mailto:bladesage@bladeshoppe.com" Type="http://schemas.openxmlformats.org/officeDocument/2006/relationships/hyperlink" TargetMode="External"></Relationship><Relationship Id="rId6272" Target="mailto:dc@dacaposilver.se" Type="http://schemas.openxmlformats.org/officeDocument/2006/relationships/hyperlink" TargetMode="External"></Relationship><Relationship Id="rId6273" Target="mailto:ssilvester@aol.com" Type="http://schemas.openxmlformats.org/officeDocument/2006/relationships/hyperlink" TargetMode="External"></Relationship><Relationship Id="rId6274" Target="http://www.skruvmaskin.se" Type="http://schemas.openxmlformats.org/officeDocument/2006/relationships/hyperlink" TargetMode="External"></Relationship><Relationship Id="rId6275" Target="http://www.lanicoise.com" Type="http://schemas.openxmlformats.org/officeDocument/2006/relationships/hyperlink" TargetMode="External"></Relationship><Relationship Id="rId6276" Target="javascript:;" Type="http://schemas.openxmlformats.org/officeDocument/2006/relationships/hyperlink" TargetMode="External"></Relationship><Relationship Id="rId6277" Target="http://www.e-kolay.net" Type="http://schemas.openxmlformats.org/officeDocument/2006/relationships/hyperlink" TargetMode="External"></Relationship><Relationship Id="rId6278" Target="javascript:;" Type="http://schemas.openxmlformats.org/officeDocument/2006/relationships/hyperlink" TargetMode="External"></Relationship><Relationship Id="rId6279" Target="http://www.marugo.com" Type="http://schemas.openxmlformats.org/officeDocument/2006/relationships/hyperlink" TargetMode="External"></Relationship><Relationship Id="rId6280" Target="mailto:triton@triton.de" Type="http://schemas.openxmlformats.org/officeDocument/2006/relationships/hyperlink" TargetMode="External"></Relationship><Relationship Id="rId6281" Target="http://www.trempest.com.hk" Type="http://schemas.openxmlformats.org/officeDocument/2006/relationships/hyperlink" TargetMode="External"></Relationship><Relationship Id="rId6282" Target="http://www.gautzsch.de" Type="http://schemas.openxmlformats.org/officeDocument/2006/relationships/hyperlink" TargetMode="External"></Relationship><Relationship Id="rId6283" Target="http://www.mainplan.com.hk" Type="http://schemas.openxmlformats.org/officeDocument/2006/relationships/hyperlink" TargetMode="External"></Relationship><Relationship Id="rId6284" Target="javascript:;" Type="http://schemas.openxmlformats.org/officeDocument/2006/relationships/hyperlink" TargetMode="External"></Relationship><Relationship Id="rId6285" Target="javascript:;" Type="http://schemas.openxmlformats.org/officeDocument/2006/relationships/hyperlink" TargetMode="External"></Relationship><Relationship Id="rId6286" Target="mailto:gent2men@yahoo.com" Type="http://schemas.openxmlformats.org/officeDocument/2006/relationships/hyperlink" TargetMode="External"></Relationship><Relationship Id="rId6287" Target="mailto:cristinafiorenza@yahoo.com.au" Type="http://schemas.openxmlformats.org/officeDocument/2006/relationships/hyperlink" TargetMode="External"></Relationship><Relationship Id="rId6288" Target="javascript:;" Type="http://schemas.openxmlformats.org/officeDocument/2006/relationships/hyperlink" TargetMode="External"></Relationship><Relationship Id="rId6289" Target="http://www.earthlink.com" Type="http://schemas.openxmlformats.org/officeDocument/2006/relationships/hyperlink" TargetMode="External"></Relationship><Relationship Id="rId6290" Target="javascript:;" Type="http://schemas.openxmlformats.org/officeDocument/2006/relationships/hyperlink" TargetMode="External"></Relationship><Relationship Id="rId6291" Target="mailto:enterprise_unltd@hotmail.com" Type="http://schemas.openxmlformats.org/officeDocument/2006/relationships/hyperlink" TargetMode="External"></Relationship><Relationship Id="rId6292" Target="mailto:jc1@tokyo.email.ne.jp" Type="http://schemas.openxmlformats.org/officeDocument/2006/relationships/hyperlink" TargetMode="External"></Relationship><Relationship Id="rId6293" Target="mailto:aissoufaly@ihkltd.com" Type="http://schemas.openxmlformats.org/officeDocument/2006/relationships/hyperlink" TargetMode="External"></Relationship><Relationship Id="rId6294" Target="mailto:bi-ro@bi-ro.dk" Type="http://schemas.openxmlformats.org/officeDocument/2006/relationships/hyperlink" TargetMode="External"></Relationship><Relationship Id="rId6295" Target="javascript:;" Type="http://schemas.openxmlformats.org/officeDocument/2006/relationships/hyperlink" TargetMode="External"></Relationship><Relationship Id="rId6296" Target="http://www.kitkat.co.za" Type="http://schemas.openxmlformats.org/officeDocument/2006/relationships/hyperlink" TargetMode="External"></Relationship><Relationship Id="rId6297" Target="mailto:meir@alba.co" Type="http://schemas.openxmlformats.org/officeDocument/2006/relationships/hyperlink" TargetMode="External"></Relationship><Relationship Id="rId6298" Target="javascript:;" Type="http://schemas.openxmlformats.org/officeDocument/2006/relationships/hyperlink" TargetMode="External"></Relationship><Relationship Id="rId6299" Target="http://www.mx3.alpha-web.ne.jp" Type="http://schemas.openxmlformats.org/officeDocument/2006/relationships/hyperlink" TargetMode="External"></Relationship><Relationship Id="rId6300" Target="javascript:;" Type="http://schemas.openxmlformats.org/officeDocument/2006/relationships/hyperlink" TargetMode="External"></Relationship><Relationship Id="rId6301" Target="javascript:;" Type="http://schemas.openxmlformats.org/officeDocument/2006/relationships/hyperlink" TargetMode="External"></Relationship><Relationship Id="rId6302" Target="mailto:mek861@hotmail.com" Type="http://schemas.openxmlformats.org/officeDocument/2006/relationships/hyperlink" TargetMode="External"></Relationship><Relationship Id="rId6303" Target="javascript:;" Type="http://schemas.openxmlformats.org/officeDocument/2006/relationships/hyperlink" TargetMode="External"></Relationship><Relationship Id="rId6304" Target="mailto:palampotteries@hotmail.com" Type="http://schemas.openxmlformats.org/officeDocument/2006/relationships/hyperlink" TargetMode="External"></Relationship><Relationship Id="rId6305" Target="http://www.krefting.de" Type="http://schemas.openxmlformats.org/officeDocument/2006/relationships/hyperlink" TargetMode="External"></Relationship><Relationship Id="rId6306" Target="mailto:contact@pauldequidt.com" Type="http://schemas.openxmlformats.org/officeDocument/2006/relationships/hyperlink" TargetMode="External"></Relationship><Relationship Id="rId6307" Target="http://www.crowdedmarket.com.au" Type="http://schemas.openxmlformats.org/officeDocument/2006/relationships/hyperlink" TargetMode="External"></Relationship><Relationship Id="rId6308" Target="http://www.dsx.com" Type="http://schemas.openxmlformats.org/officeDocument/2006/relationships/hyperlink" TargetMode="External"></Relationship><Relationship Id="rId6309" Target="javascript:;" Type="http://schemas.openxmlformats.org/officeDocument/2006/relationships/hyperlink" TargetMode="External"></Relationship><Relationship Id="rId6310" Target="http://www.broilkingbbq.com" Type="http://schemas.openxmlformats.org/officeDocument/2006/relationships/hyperlink" TargetMode="External"></Relationship><Relationship Id="rId6311" Target="javascript:;" Type="http://schemas.openxmlformats.org/officeDocument/2006/relationships/hyperlink" TargetMode="External"></Relationship><Relationship Id="rId6312" Target="javascript:;" Type="http://schemas.openxmlformats.org/officeDocument/2006/relationships/hyperlink" TargetMode="External"></Relationship><Relationship Id="rId6313" Target="http://www.telconet.net" Type="http://schemas.openxmlformats.org/officeDocument/2006/relationships/hyperlink" TargetMode="External"></Relationship><Relationship Id="rId6314" Target="mailto:ahmadaly@daitona.com" Type="http://schemas.openxmlformats.org/officeDocument/2006/relationships/hyperlink" TargetMode="External"></Relationship><Relationship Id="rId6315" Target="javascript:;" Type="http://schemas.openxmlformats.org/officeDocument/2006/relationships/hyperlink" TargetMode="External"></Relationship><Relationship Id="rId6316" Target="mailto:eastern_element@ntlworld.com" Type="http://schemas.openxmlformats.org/officeDocument/2006/relationships/hyperlink" TargetMode="External"></Relationship><Relationship Id="rId6317" Target="mailto:quixsltd@yahoo.co.uk" Type="http://schemas.openxmlformats.org/officeDocument/2006/relationships/hyperlink" TargetMode="External"></Relationship><Relationship Id="rId6318" Target="http://www.artwellhk.com" Type="http://schemas.openxmlformats.org/officeDocument/2006/relationships/hyperlink" TargetMode="External"></Relationship><Relationship Id="rId6319" Target="http://www.smart-sourcing.com" Type="http://schemas.openxmlformats.org/officeDocument/2006/relationships/hyperlink" TargetMode="External"></Relationship><Relationship Id="rId6320" Target="javascript:;" Type="http://schemas.openxmlformats.org/officeDocument/2006/relationships/hyperlink" TargetMode="External"></Relationship><Relationship Id="rId6321" Target="mailto:chinatrips@hotmail.com" Type="http://schemas.openxmlformats.org/officeDocument/2006/relationships/hyperlink" TargetMode="External"></Relationship><Relationship Id="rId6322" Target="http://www.roechling.com" Type="http://schemas.openxmlformats.org/officeDocument/2006/relationships/hyperlink" TargetMode="External"></Relationship><Relationship Id="rId6323" Target="javascript:;" Type="http://schemas.openxmlformats.org/officeDocument/2006/relationships/hyperlink" TargetMode="External"></Relationship><Relationship Id="rId6324" Target="http://www.mediserve.info" Type="http://schemas.openxmlformats.org/officeDocument/2006/relationships/hyperlink" TargetMode="External"></Relationship><Relationship Id="rId6325" Target="http://www.salaamat.com" Type="http://schemas.openxmlformats.org/officeDocument/2006/relationships/hyperlink" TargetMode="External"></Relationship><Relationship Id="rId6326" Target="javascript:;" Type="http://schemas.openxmlformats.org/officeDocument/2006/relationships/hyperlink" TargetMode="External"></Relationship><Relationship Id="rId6327" Target="javascript:;" Type="http://schemas.openxmlformats.org/officeDocument/2006/relationships/hyperlink" TargetMode="External"></Relationship><Relationship Id="rId6328" Target="javascript:;" Type="http://schemas.openxmlformats.org/officeDocument/2006/relationships/hyperlink" TargetMode="External"></Relationship><Relationship Id="rId6329" Target="javascript:;" Type="http://schemas.openxmlformats.org/officeDocument/2006/relationships/hyperlink" TargetMode="External"></Relationship><Relationship Id="rId6330" Target="http://www.rhombusgrapple.com" Type="http://schemas.openxmlformats.org/officeDocument/2006/relationships/hyperlink" TargetMode="External"></Relationship><Relationship Id="rId6331" Target="mailto:walchdl@attbi.com" Type="http://schemas.openxmlformats.org/officeDocument/2006/relationships/hyperlink" TargetMode="External"></Relationship><Relationship Id="rId6332" Target="http://www.villeminot.fr" Type="http://schemas.openxmlformats.org/officeDocument/2006/relationships/hyperlink" TargetMode="External"></Relationship><Relationship Id="rId6333" Target="mailto:info@taisun.com.sg" Type="http://schemas.openxmlformats.org/officeDocument/2006/relationships/hyperlink" TargetMode="External"></Relationship><Relationship Id="rId6334" Target="mailto:alaltd@netvigator.com" Type="http://schemas.openxmlformats.org/officeDocument/2006/relationships/hyperlink" TargetMode="External"></Relationship><Relationship Id="rId6335" Target="mailto:admiral@mx3.alpha-web.ne.jp" Type="http://schemas.openxmlformats.org/officeDocument/2006/relationships/hyperlink" TargetMode="External"></Relationship><Relationship Id="rId6336" Target="javascript:;" Type="http://schemas.openxmlformats.org/officeDocument/2006/relationships/hyperlink" TargetMode="External"></Relationship><Relationship Id="rId6337" Target="javascript:;" Type="http://schemas.openxmlformats.org/officeDocument/2006/relationships/hyperlink" TargetMode="External"></Relationship><Relationship Id="rId6338" Target="http://www.keylimeproducts.com" Type="http://schemas.openxmlformats.org/officeDocument/2006/relationships/hyperlink" TargetMode="External"></Relationship><Relationship Id="rId6339" Target="mailto:asbt@i-manila.com.ph" Type="http://schemas.openxmlformats.org/officeDocument/2006/relationships/hyperlink" TargetMode="External"></Relationship><Relationship Id="rId6340" Target="mailto:gregbyers@aol.com" Type="http://schemas.openxmlformats.org/officeDocument/2006/relationships/hyperlink" TargetMode="External"></Relationship><Relationship Id="rId6341" Target="http://www.scavolini.com" Type="http://schemas.openxmlformats.org/officeDocument/2006/relationships/hyperlink" TargetMode="External"></Relationship><Relationship Id="rId6342" Target="http://www.d6.dion.ne.jp" Type="http://schemas.openxmlformats.org/officeDocument/2006/relationships/hyperlink" TargetMode="External"></Relationship><Relationship Id="rId6343" Target="mailto:ezvre@l-supply.co" Type="http://schemas.openxmlformats.org/officeDocument/2006/relationships/hyperlink" TargetMode="External"></Relationship><Relationship Id="rId6344" Target="mailto:ptssingapore@pacific.net.sg" Type="http://schemas.openxmlformats.org/officeDocument/2006/relationships/hyperlink" TargetMode="External"></Relationship><Relationship Id="rId6345" Target="http://www.renodopot.com" Type="http://schemas.openxmlformats.org/officeDocument/2006/relationships/hyperlink" TargetMode="External"></Relationship><Relationship Id="rId6346" Target="javascript:;" Type="http://schemas.openxmlformats.org/officeDocument/2006/relationships/hyperlink" TargetMode="External"></Relationship><Relationship Id="rId6347" Target="http://www.toennjes.de" Type="http://schemas.openxmlformats.org/officeDocument/2006/relationships/hyperlink" TargetMode="External"></Relationship><Relationship Id="rId6348" Target="mailto:kada@kada.at" Type="http://schemas.openxmlformats.org/officeDocument/2006/relationships/hyperlink" TargetMode="External"></Relationship><Relationship Id="rId6349" Target="http://www.genetic-group.com" Type="http://schemas.openxmlformats.org/officeDocument/2006/relationships/hyperlink" TargetMode="External"></Relationship><Relationship Id="rId6350" Target="http://www.guruoverseas.com" Type="http://schemas.openxmlformats.org/officeDocument/2006/relationships/hyperlink" TargetMode="External"></Relationship><Relationship Id="rId6351" Target="mailto:zoe@lutet.com" Type="http://schemas.openxmlformats.org/officeDocument/2006/relationships/hyperlink" TargetMode="External"></Relationship><Relationship Id="rId6352" Target="javascript:;" Type="http://schemas.openxmlformats.org/officeDocument/2006/relationships/hyperlink" TargetMode="External"></Relationship><Relationship Id="rId6353" Target="mailto:telme48482@yahoo.com" Type="http://schemas.openxmlformats.org/officeDocument/2006/relationships/hyperlink" TargetMode="External"></Relationship><Relationship Id="rId6354" Target="mailto:sac@wasil.cl" Type="http://schemas.openxmlformats.org/officeDocument/2006/relationships/hyperlink" TargetMode="External"></Relationship><Relationship Id="rId6355" Target="mailto:office@sotal-win.at" Type="http://schemas.openxmlformats.org/officeDocument/2006/relationships/hyperlink" TargetMode="External"></Relationship><Relationship Id="rId6356" Target="mailto:khfin@hotmail.com" Type="http://schemas.openxmlformats.org/officeDocument/2006/relationships/hyperlink" TargetMode="External"></Relationship><Relationship Id="rId6357" Target="http://www.deltechusa.com" Type="http://schemas.openxmlformats.org/officeDocument/2006/relationships/hyperlink" TargetMode="External"></Relationship><Relationship Id="rId6358" Target="javascript:;" Type="http://schemas.openxmlformats.org/officeDocument/2006/relationships/hyperlink" TargetMode="External"></Relationship><Relationship Id="rId6359" Target="mailto:plhaney123@aol.com" Type="http://schemas.openxmlformats.org/officeDocument/2006/relationships/hyperlink" TargetMode="External"></Relationship><Relationship Id="rId6360" Target="mailto:info@blhanly.ie" Type="http://schemas.openxmlformats.org/officeDocument/2006/relationships/hyperlink" TargetMode="External"></Relationship><Relationship Id="rId6361" Target="javascript:;" Type="http://schemas.openxmlformats.org/officeDocument/2006/relationships/hyperlink" TargetMode="External"></Relationship><Relationship Id="rId6362" Target="http://www.protempo.nl" Type="http://schemas.openxmlformats.org/officeDocument/2006/relationships/hyperlink" TargetMode="External"></Relationship><Relationship Id="rId6363" Target="http://www.fartes.com" Type="http://schemas.openxmlformats.org/officeDocument/2006/relationships/hyperlink" TargetMode="External"></Relationship><Relationship Id="rId6364" Target="mailto:beyondlit@hotmail.com" Type="http://schemas.openxmlformats.org/officeDocument/2006/relationships/hyperlink" TargetMode="External"></Relationship><Relationship Id="rId6365" Target="http://www.orval-creations.com" Type="http://schemas.openxmlformats.org/officeDocument/2006/relationships/hyperlink" TargetMode="External"></Relationship><Relationship Id="rId6366" Target="http://www.btfconseil.com" Type="http://schemas.openxmlformats.org/officeDocument/2006/relationships/hyperlink" TargetMode="External"></Relationship><Relationship Id="rId6367" Target="http://www.lagrangenv.com" Type="http://schemas.openxmlformats.org/officeDocument/2006/relationships/hyperlink" TargetMode="External"></Relationship><Relationship Id="rId6368" Target="javascript:;" Type="http://schemas.openxmlformats.org/officeDocument/2006/relationships/hyperlink" TargetMode="External"></Relationship><Relationship Id="rId6369" Target="mailto:al-messila@nesma.net.sa" Type="http://schemas.openxmlformats.org/officeDocument/2006/relationships/hyperlink" TargetMode="External"></Relationship><Relationship Id="rId6370" Target="javascript:;" Type="http://schemas.openxmlformats.org/officeDocument/2006/relationships/hyperlink" TargetMode="External"></Relationship><Relationship Id="rId6371" Target="http://www.addcom.de" Type="http://schemas.openxmlformats.org/officeDocument/2006/relationships/hyperlink" TargetMode="External"></Relationship><Relationship Id="rId6372" Target="javascript:;" Type="http://schemas.openxmlformats.org/officeDocument/2006/relationships/hyperlink" TargetMode="External"></Relationship><Relationship Id="rId6373" Target="mailto:david@tacreations.com" Type="http://schemas.openxmlformats.org/officeDocument/2006/relationships/hyperlink" TargetMode="External"></Relationship><Relationship Id="rId6374" Target="javascript:;" Type="http://schemas.openxmlformats.org/officeDocument/2006/relationships/hyperlink" TargetMode="External"></Relationship><Relationship Id="rId6375" Target="mailto:allysonsinc@aol.com" Type="http://schemas.openxmlformats.org/officeDocument/2006/relationships/hyperlink" TargetMode="External"></Relationship><Relationship Id="rId6376" Target="http://www.thebaggyofficial.com" Type="http://schemas.openxmlformats.org/officeDocument/2006/relationships/hyperlink" TargetMode="External"></Relationship><Relationship Id="rId6377" Target="mailto:loew-cornell@loew-cornell.com" Type="http://schemas.openxmlformats.org/officeDocument/2006/relationships/hyperlink" TargetMode="External"></Relationship><Relationship Id="rId6378" Target="javascript:;" Type="http://schemas.openxmlformats.org/officeDocument/2006/relationships/hyperlink" TargetMode="External"></Relationship><Relationship Id="rId6379" Target="javascript:;" Type="http://schemas.openxmlformats.org/officeDocument/2006/relationships/hyperlink" TargetMode="External"></Relationship><Relationship Id="rId6380" Target="mailto:john@tradingpostuk.com" Type="http://schemas.openxmlformats.org/officeDocument/2006/relationships/hyperlink" TargetMode="External"></Relationship><Relationship Id="rId6381" Target="javascript:;" Type="http://schemas.openxmlformats.org/officeDocument/2006/relationships/hyperlink" TargetMode="External"></Relationship><Relationship Id="rId6382" Target="http://www.eika.es" Type="http://schemas.openxmlformats.org/officeDocument/2006/relationships/hyperlink" TargetMode="External"></Relationship><Relationship Id="rId6383" Target="javascript:;" Type="http://schemas.openxmlformats.org/officeDocument/2006/relationships/hyperlink" TargetMode="External"></Relationship><Relationship Id="rId6384" Target="http://www.karmanwala.com" Type="http://schemas.openxmlformats.org/officeDocument/2006/relationships/hyperlink" TargetMode="External"></Relationship><Relationship Id="rId6385" Target="mailto:leoliucn@ms58.hinet.net" Type="http://schemas.openxmlformats.org/officeDocument/2006/relationships/hyperlink" TargetMode="External"></Relationship><Relationship Id="rId6386" Target="javascript:;" Type="http://schemas.openxmlformats.org/officeDocument/2006/relationships/hyperlink" TargetMode="External"></Relationship><Relationship Id="rId6387" Target="mailto:inter@ladylee.com" Type="http://schemas.openxmlformats.org/officeDocument/2006/relationships/hyperlink" TargetMode="External"></Relationship><Relationship Id="rId6388" Target="javascript:;" Type="http://schemas.openxmlformats.org/officeDocument/2006/relationships/hyperlink" TargetMode="External"></Relationship><Relationship Id="rId6389" Target="http://www.servequip.ie" Type="http://schemas.openxmlformats.org/officeDocument/2006/relationships/hyperlink" TargetMode="External"></Relationship><Relationship Id="rId6390" Target="javascript:;" Type="http://schemas.openxmlformats.org/officeDocument/2006/relationships/hyperlink" TargetMode="External"></Relationship><Relationship Id="rId6391" Target="javascript:;" Type="http://schemas.openxmlformats.org/officeDocument/2006/relationships/hyperlink" TargetMode="External"></Relationship><Relationship Id="rId6392" Target="http://www.snaidero.it" Type="http://schemas.openxmlformats.org/officeDocument/2006/relationships/hyperlink" TargetMode="External"></Relationship><Relationship Id="rId6393" Target="http://www.egyptmail.com" Type="http://schemas.openxmlformats.org/officeDocument/2006/relationships/hyperlink" TargetMode="External"></Relationship><Relationship Id="rId6394" Target="http://www.burton-mccall.co.uk" Type="http://schemas.openxmlformats.org/officeDocument/2006/relationships/hyperlink" TargetMode="External"></Relationship><Relationship Id="rId6395" Target="http://www.dagashiya.co.jp" Type="http://schemas.openxmlformats.org/officeDocument/2006/relationships/hyperlink" TargetMode="External"></Relationship><Relationship Id="rId6396" Target="javascript:;" Type="http://schemas.openxmlformats.org/officeDocument/2006/relationships/hyperlink" TargetMode="External"></Relationship><Relationship Id="rId6397" Target="javascript:;" Type="http://schemas.openxmlformats.org/officeDocument/2006/relationships/hyperlink" TargetMode="External"></Relationship><Relationship Id="rId6398" Target="javascript:;" Type="http://schemas.openxmlformats.org/officeDocument/2006/relationships/hyperlink" TargetMode="External"></Relationship><Relationship Id="rId6399" Target="javascript:;" Type="http://schemas.openxmlformats.org/officeDocument/2006/relationships/hyperlink" TargetMode="External"></Relationship><Relationship Id="rId6400" Target="mailto:mail@bmcs.be" Type="http://schemas.openxmlformats.org/officeDocument/2006/relationships/hyperlink" TargetMode="External"></Relationship><Relationship Id="rId6401" Target="javascript:;" Type="http://schemas.openxmlformats.org/officeDocument/2006/relationships/hyperlink" TargetMode="External"></Relationship><Relationship Id="rId6402" Target="mailto:adicita_p_m@yahoo.com" Type="http://schemas.openxmlformats.org/officeDocument/2006/relationships/hyperlink" TargetMode="External"></Relationship><Relationship Id="rId6403" Target="javascript:;" Type="http://schemas.openxmlformats.org/officeDocument/2006/relationships/hyperlink" TargetMode="External"></Relationship><Relationship Id="rId6404" Target="mailto:max@imagemrio.com.br" Type="http://schemas.openxmlformats.org/officeDocument/2006/relationships/hyperlink" TargetMode="External"></Relationship><Relationship Id="rId6405" Target="mailto:worldwideimpex@hotmail.com" Type="http://schemas.openxmlformats.org/officeDocument/2006/relationships/hyperlink" TargetMode="External"></Relationship><Relationship Id="rId6406" Target="http://www.neway8.com" Type="http://schemas.openxmlformats.org/officeDocument/2006/relationships/hyperlink" TargetMode="External"></Relationship><Relationship Id="rId6407" Target="http://www.pliancatocasri.it" Type="http://schemas.openxmlformats.org/officeDocument/2006/relationships/hyperlink" TargetMode="External"></Relationship><Relationship Id="rId6408" Target="javascript:;" Type="http://schemas.openxmlformats.org/officeDocument/2006/relationships/hyperlink" TargetMode="External"></Relationship><Relationship Id="rId6409" Target="javascript:;" Type="http://schemas.openxmlformats.org/officeDocument/2006/relationships/hyperlink" TargetMode="External"></Relationship><Relationship Id="rId6410" Target="http://www.rainbowwholesale.com" Type="http://schemas.openxmlformats.org/officeDocument/2006/relationships/hyperlink" TargetMode="External"></Relationship><Relationship Id="rId6411" Target="javascript:;" Type="http://schemas.openxmlformats.org/officeDocument/2006/relationships/hyperlink" TargetMode="External"></Relationship><Relationship Id="rId6412" Target="javascript:;" Type="http://schemas.openxmlformats.org/officeDocument/2006/relationships/hyperlink" TargetMode="External"></Relationship><Relationship Id="rId6413" Target="javascript:;" Type="http://schemas.openxmlformats.org/officeDocument/2006/relationships/hyperlink" TargetMode="External"></Relationship><Relationship Id="rId6414" Target="http://www.bromacltd.co.uk" Type="http://schemas.openxmlformats.org/officeDocument/2006/relationships/hyperlink" TargetMode="External"></Relationship><Relationship Id="rId6415" Target="javascript:;" Type="http://schemas.openxmlformats.org/officeDocument/2006/relationships/hyperlink" TargetMode="External"></Relationship><Relationship Id="rId6416" Target="javascript:;" Type="http://schemas.openxmlformats.org/officeDocument/2006/relationships/hyperlink" TargetMode="External"></Relationship><Relationship Id="rId6417" Target="http://www.sdr.fi" Type="http://schemas.openxmlformats.org/officeDocument/2006/relationships/hyperlink" TargetMode="External"></Relationship><Relationship Id="rId6418" Target="http://www.broilkingbbq.com" Type="http://schemas.openxmlformats.org/officeDocument/2006/relationships/hyperlink" TargetMode="External"></Relationship><Relationship Id="rId6419" Target="http://www.alles.or.jp" Type="http://schemas.openxmlformats.org/officeDocument/2006/relationships/hyperlink" TargetMode="External"></Relationship><Relationship Id="rId6420" Target="javascript:;" Type="http://schemas.openxmlformats.org/officeDocument/2006/relationships/hyperlink" TargetMode="External"></Relationship><Relationship Id="rId6421" Target="mailto:taj.woodscherer@t-online.de" Type="http://schemas.openxmlformats.org/officeDocument/2006/relationships/hyperlink" TargetMode="External"></Relationship><Relationship Id="rId6422" Target="javascript:;" Type="http://schemas.openxmlformats.org/officeDocument/2006/relationships/hyperlink" TargetMode="External"></Relationship><Relationship Id="rId6423" Target="mailto:enquiries@sda-distributors.co.uk" Type="http://schemas.openxmlformats.org/officeDocument/2006/relationships/hyperlink" TargetMode="External"></Relationship><Relationship Id="rId6424" Target="mailto:hvabbasi@aol.com" Type="http://schemas.openxmlformats.org/officeDocument/2006/relationships/hyperlink" TargetMode="External"></Relationship><Relationship Id="rId6425" Target="http://www.moyson-afterprint.be" Type="http://schemas.openxmlformats.org/officeDocument/2006/relationships/hyperlink" TargetMode="External"></Relationship><Relationship Id="rId6426" Target="mailto:mediallkr@hotmail.com" Type="http://schemas.openxmlformats.org/officeDocument/2006/relationships/hyperlink" TargetMode="External"></Relationship><Relationship Id="rId6427" Target="mailto:sales@ryness.co.uk" Type="http://schemas.openxmlformats.org/officeDocument/2006/relationships/hyperlink" TargetMode="External"></Relationship><Relationship Id="rId6428" Target="mailto:alan.wong@towngas.com" Type="http://schemas.openxmlformats.org/officeDocument/2006/relationships/hyperlink" TargetMode="External"></Relationship><Relationship Id="rId6429" Target="javascript:;" Type="http://schemas.openxmlformats.org/officeDocument/2006/relationships/hyperlink" TargetMode="External"></Relationship><Relationship Id="rId6430" Target="http://www.coralwave.com" Type="http://schemas.openxmlformats.org/officeDocument/2006/relationships/hyperlink" TargetMode="External"></Relationship><Relationship Id="rId6431" Target="javascript:;" Type="http://schemas.openxmlformats.org/officeDocument/2006/relationships/hyperlink" TargetMode="External"></Relationship><Relationship Id="rId6432" Target="mailto:balzare@lycos.co.uk" Type="http://schemas.openxmlformats.org/officeDocument/2006/relationships/hyperlink" TargetMode="External"></Relationship><Relationship Id="rId6433" Target="mailto:aquatecpk@yahoo.com" Type="http://schemas.openxmlformats.org/officeDocument/2006/relationships/hyperlink" TargetMode="External"></Relationship><Relationship Id="rId6434" Target="javascript:;" Type="http://schemas.openxmlformats.org/officeDocument/2006/relationships/hyperlink" TargetMode="External"></Relationship><Relationship Id="rId6435" Target="mailto:metlonpune@yahoo.com" Type="http://schemas.openxmlformats.org/officeDocument/2006/relationships/hyperlink" TargetMode="External"></Relationship><Relationship Id="rId6436" Target="http://www.europacific.cn" Type="http://schemas.openxmlformats.org/officeDocument/2006/relationships/hyperlink" TargetMode="External"></Relationship><Relationship Id="rId6437" Target="javascript:;" Type="http://schemas.openxmlformats.org/officeDocument/2006/relationships/hyperlink" TargetMode="External"></Relationship><Relationship Id="rId6438" Target="javascript:;" Type="http://schemas.openxmlformats.org/officeDocument/2006/relationships/hyperlink" TargetMode="External"></Relationship><Relationship Id="rId6439" Target="mailto:fine_reach@mail.hongkong.com" Type="http://schemas.openxmlformats.org/officeDocument/2006/relationships/hyperlink" TargetMode="External"></Relationship><Relationship Id="rId6440" Target="javascript:;" Type="http://schemas.openxmlformats.org/officeDocument/2006/relationships/hyperlink" TargetMode="External"></Relationship><Relationship Id="rId6441" Target="mailto:hasanyaseen@hotmail.com" Type="http://schemas.openxmlformats.org/officeDocument/2006/relationships/hyperlink" TargetMode="External"></Relationship><Relationship Id="rId6442" Target="javascript:;" Type="http://schemas.openxmlformats.org/officeDocument/2006/relationships/hyperlink" TargetMode="External"></Relationship><Relationship Id="rId6443" Target="http://www.fuj.itronic.com" Type="http://schemas.openxmlformats.org/officeDocument/2006/relationships/hyperlink" TargetMode="External"></Relationship><Relationship Id="rId6444" Target="javascript:;" Type="http://schemas.openxmlformats.org/officeDocument/2006/relationships/hyperlink" TargetMode="External"></Relationship><Relationship Id="rId6445" Target="http://www.alghaem.com" Type="http://schemas.openxmlformats.org/officeDocument/2006/relationships/hyperlink" TargetMode="External"></Relationship><Relationship Id="rId6446" Target="mailto:straightlineconsult@yahoo.com" Type="http://schemas.openxmlformats.org/officeDocument/2006/relationships/hyperlink" TargetMode="External"></Relationship><Relationship Id="rId6447" Target="http://www.sherav.com.hk" Type="http://schemas.openxmlformats.org/officeDocument/2006/relationships/hyperlink" TargetMode="External"></Relationship><Relationship Id="rId6448" Target="http://www.papstar.com" Type="http://schemas.openxmlformats.org/officeDocument/2006/relationships/hyperlink" TargetMode="External"></Relationship><Relationship Id="rId6449" Target="http://www.infinityhospitalitygroup.com" Type="http://schemas.openxmlformats.org/officeDocument/2006/relationships/hyperlink" TargetMode="External"></Relationship><Relationship Id="rId6450" Target="http://www.daitona.com" Type="http://schemas.openxmlformats.org/officeDocument/2006/relationships/hyperlink" TargetMode="External"></Relationship><Relationship Id="rId6451" Target="mailto:mail@artwellhk.com" Type="http://schemas.openxmlformats.org/officeDocument/2006/relationships/hyperlink" TargetMode="External"></Relationship><Relationship Id="rId6452" Target="javascript:;" Type="http://schemas.openxmlformats.org/officeDocument/2006/relationships/hyperlink" TargetMode="External"></Relationship><Relationship Id="rId6453" Target="javascript:;" Type="http://schemas.openxmlformats.org/officeDocument/2006/relationships/hyperlink" TargetMode="External"></Relationship><Relationship Id="rId6454" Target="http://www.cleben.dk" Type="http://schemas.openxmlformats.org/officeDocument/2006/relationships/hyperlink" TargetMode="External"></Relationship><Relationship Id="rId6455" Target="mailto:bellemonde@comcast.net" Type="http://schemas.openxmlformats.org/officeDocument/2006/relationships/hyperlink" TargetMode="External"></Relationship><Relationship Id="rId6456" Target="mailto:rhidc@ms26.hinet.net" Type="http://schemas.openxmlformats.org/officeDocument/2006/relationships/hyperlink" TargetMode="External"></Relationship><Relationship Id="rId6457" Target="mailto:skyocean@netvigator.com" Type="http://schemas.openxmlformats.org/officeDocument/2006/relationships/hyperlink" TargetMode="External"></Relationship><Relationship Id="rId6458" Target="mailto:bangkokdragon@yahoo.com" Type="http://schemas.openxmlformats.org/officeDocument/2006/relationships/hyperlink" TargetMode="External"></Relationship><Relationship Id="rId6459" Target="mailto:technocarne@wanadoo.fr" Type="http://schemas.openxmlformats.org/officeDocument/2006/relationships/hyperlink" TargetMode="External"></Relationship><Relationship Id="rId6460" Target="javascript:;" Type="http://schemas.openxmlformats.org/officeDocument/2006/relationships/hyperlink" TargetMode="External"></Relationship><Relationship Id="rId6461" Target="http://www.bertrams.de" Type="http://schemas.openxmlformats.org/officeDocument/2006/relationships/hyperlink" TargetMode="External"></Relationship><Relationship Id="rId6462" Target="mailto:rain5767@aol.com" Type="http://schemas.openxmlformats.org/officeDocument/2006/relationships/hyperlink" TargetMode="External"></Relationship><Relationship Id="rId6463" Target="http://www.belrive.eu" Type="http://schemas.openxmlformats.org/officeDocument/2006/relationships/hyperlink" TargetMode="External"></Relationship><Relationship Id="rId6464" Target="mailto:yoganand@sampurnaservices.com" Type="http://schemas.openxmlformats.org/officeDocument/2006/relationships/hyperlink" TargetMode="External"></Relationship><Relationship Id="rId6465" Target="http://www.cedar.brook.bc.ca" Type="http://schemas.openxmlformats.org/officeDocument/2006/relationships/hyperlink" TargetMode="External"></Relationship><Relationship Id="rId6466" Target="mailto:davidboilen@deltechusa.com" Type="http://schemas.openxmlformats.org/officeDocument/2006/relationships/hyperlink" TargetMode="External"></Relationship><Relationship Id="rId6467" Target="mailto:kita-co@mqc.biglobe.ne.jp" Type="http://schemas.openxmlformats.org/officeDocument/2006/relationships/hyperlink" TargetMode="External"></Relationship><Relationship Id="rId6468" Target="javascript:;" Type="http://schemas.openxmlformats.org/officeDocument/2006/relationships/hyperlink" TargetMode="External"></Relationship><Relationship Id="rId6469" Target="mailto:bwainberg@gmail.com" Type="http://schemas.openxmlformats.org/officeDocument/2006/relationships/hyperlink" TargetMode="External"></Relationship><Relationship Id="rId6470" Target="http://www.gbgaslighter.com" Type="http://schemas.openxmlformats.org/officeDocument/2006/relationships/hyperlink" TargetMode="External"></Relationship><Relationship Id="rId6471" Target="http://www.duni.com" Type="http://schemas.openxmlformats.org/officeDocument/2006/relationships/hyperlink" TargetMode="External"></Relationship><Relationship Id="rId6472" Target="mailto:linfeng@ite.net" Type="http://schemas.openxmlformats.org/officeDocument/2006/relationships/hyperlink" TargetMode="External"></Relationship><Relationship Id="rId6473" Target="mailto:pgiorgcci@yahoo.fr" Type="http://schemas.openxmlformats.org/officeDocument/2006/relationships/hyperlink" TargetMode="External"></Relationship><Relationship Id="rId6474" Target="javascript:;" Type="http://schemas.openxmlformats.org/officeDocument/2006/relationships/hyperlink" TargetMode="External"></Relationship><Relationship Id="rId6475" Target="javascript:;" Type="http://schemas.openxmlformats.org/officeDocument/2006/relationships/hyperlink" TargetMode="External"></Relationship><Relationship Id="rId6476" Target="javascript:;" Type="http://schemas.openxmlformats.org/officeDocument/2006/relationships/hyperlink" TargetMode="External"></Relationship><Relationship Id="rId6477" Target="mailto:info@aeternum.com" Type="http://schemas.openxmlformats.org/officeDocument/2006/relationships/hyperlink" TargetMode="External"></Relationship><Relationship Id="rId6478" Target="http://www.mmexports.com" Type="http://schemas.openxmlformats.org/officeDocument/2006/relationships/hyperlink" TargetMode="External"></Relationship><Relationship Id="rId6479" Target="javascript:;" Type="http://schemas.openxmlformats.org/officeDocument/2006/relationships/hyperlink" TargetMode="External"></Relationship><Relationship Id="rId6480" Target="http://www.sambro.co.uk" Type="http://schemas.openxmlformats.org/officeDocument/2006/relationships/hyperlink" TargetMode="External"></Relationship><Relationship Id="rId6481" Target="http://www.bagnalls.net" Type="http://schemas.openxmlformats.org/officeDocument/2006/relationships/hyperlink" TargetMode="External"></Relationship><Relationship Id="rId6482" Target="javascript:;" Type="http://schemas.openxmlformats.org/officeDocument/2006/relationships/hyperlink" TargetMode="External"></Relationship><Relationship Id="rId6483" Target="mailto:johan.bjarneman@tingstad.se" Type="http://schemas.openxmlformats.org/officeDocument/2006/relationships/hyperlink" TargetMode="External"></Relationship><Relationship Id="rId6484" Target="mailto:mp@pbarep.com" Type="http://schemas.openxmlformats.org/officeDocument/2006/relationships/hyperlink" TargetMode="External"></Relationship><Relationship Id="rId6485" Target="mailto:kminter88@hotmail.com" Type="http://schemas.openxmlformats.org/officeDocument/2006/relationships/hyperlink" TargetMode="External"></Relationship><Relationship Id="rId6486" Target="mailto:sanipousse@wanadoo.fr" Type="http://schemas.openxmlformats.org/officeDocument/2006/relationships/hyperlink" TargetMode="External"></Relationship><Relationship Id="rId6487" Target="mailto:exdpt@gulistandekal.com.tr" Type="http://schemas.openxmlformats.org/officeDocument/2006/relationships/hyperlink" TargetMode="External"></Relationship><Relationship Id="rId6488" Target="javascript:;" Type="http://schemas.openxmlformats.org/officeDocument/2006/relationships/hyperlink" TargetMode="External"></Relationship><Relationship Id="rId6489" Target="mailto:jiabao@libero.it" Type="http://schemas.openxmlformats.org/officeDocument/2006/relationships/hyperlink" TargetMode="External"></Relationship><Relationship Id="rId6490" Target="http://www.katrinbj.com" Type="http://schemas.openxmlformats.org/officeDocument/2006/relationships/hyperlink" TargetMode="External"></Relationship><Relationship Id="rId6491" Target="mailto:rivolly@yahoo.com" Type="http://schemas.openxmlformats.org/officeDocument/2006/relationships/hyperlink" TargetMode="External"></Relationship><Relationship Id="rId6492" Target="javascript:;" Type="http://schemas.openxmlformats.org/officeDocument/2006/relationships/hyperlink" TargetMode="External"></Relationship><Relationship Id="rId6493" Target="http://www.multi.com.uy" Type="http://schemas.openxmlformats.org/officeDocument/2006/relationships/hyperlink" TargetMode="External"></Relationship><Relationship Id="rId6494" Target="mailto:rheny@msn.com" Type="http://schemas.openxmlformats.org/officeDocument/2006/relationships/hyperlink" TargetMode="External"></Relationship><Relationship Id="rId6495" Target="javascript:;" Type="http://schemas.openxmlformats.org/officeDocument/2006/relationships/hyperlink" TargetMode="External"></Relationship><Relationship Id="rId6496" Target="javascript:;" Type="http://schemas.openxmlformats.org/officeDocument/2006/relationships/hyperlink" TargetMode="External"></Relationship><Relationship Id="rId6497" Target="mailto:american@lincoln.no" Type="http://schemas.openxmlformats.org/officeDocument/2006/relationships/hyperlink" TargetMode="External"></Relationship><Relationship Id="rId6498" Target="http://www.beukhoreca.nl" Type="http://schemas.openxmlformats.org/officeDocument/2006/relationships/hyperlink" TargetMode="External"></Relationship><Relationship Id="rId6499" Target="http://www.planwell.com.hk" Type="http://schemas.openxmlformats.org/officeDocument/2006/relationships/hyperlink" TargetMode="External"></Relationship><Relationship Id="rId6500" Target="javascript:;" Type="http://schemas.openxmlformats.org/officeDocument/2006/relationships/hyperlink" TargetMode="External"></Relationship><Relationship Id="rId6501" Target="http://www.thorntons.co.uk" Type="http://schemas.openxmlformats.org/officeDocument/2006/relationships/hyperlink" TargetMode="External"></Relationship><Relationship Id="rId6502" Target="javascript:;" Type="http://schemas.openxmlformats.org/officeDocument/2006/relationships/hyperlink" TargetMode="External"></Relationship><Relationship Id="rId6503" Target="mailto:lifedome@yahoo.com" Type="http://schemas.openxmlformats.org/officeDocument/2006/relationships/hyperlink" TargetMode="External"></Relationship><Relationship Id="rId6504" Target="mailto:h.kohno@livheart.co.jp" Type="http://schemas.openxmlformats.org/officeDocument/2006/relationships/hyperlink" TargetMode="External"></Relationship><Relationship Id="rId6505" Target="javascript:;" Type="http://schemas.openxmlformats.org/officeDocument/2006/relationships/hyperlink" TargetMode="External"></Relationship></Relationships>
</file>

<file path=xl/worksheets/_rels/sheet4.xml.rels><?xml version="1.0" encoding="UTF-8" standalone="yes"?>
<Relationships xmlns="http://schemas.openxmlformats.org/package/2006/relationships"><Relationship Id="rId1" Target="javascript:;" Type="http://schemas.openxmlformats.org/officeDocument/2006/relationships/hyperlink" TargetMode="External"></Relationship><Relationship Id="rId2" Target="mailto:dkmutha@mmexports.com" Type="http://schemas.openxmlformats.org/officeDocument/2006/relationships/hyperlink" TargetMode="External"></Relationship><Relationship Id="rId3" Target="mailto:amritkitchenplast@hotmail.com" Type="http://schemas.openxmlformats.org/officeDocument/2006/relationships/hyperlink" TargetMode="External"></Relationship><Relationship Id="rId4" Target="mailto:basmair@saudionline.com.sa" Type="http://schemas.openxmlformats.org/officeDocument/2006/relationships/hyperlink" TargetMode="External"></Relationship><Relationship Id="rId5" Target="mailto:sales@abc.com.sg" Type="http://schemas.openxmlformats.org/officeDocument/2006/relationships/hyperlink" TargetMode="External"></Relationship><Relationship Id="rId6" Target="mailto:disl@sify.com" Type="http://schemas.openxmlformats.org/officeDocument/2006/relationships/hyperlink" TargetMode="External"></Relationship><Relationship Id="rId7" Target="mailto:cnfcy@saigonnet.vn" Type="http://schemas.openxmlformats.org/officeDocument/2006/relationships/hyperlink" TargetMode="External"></Relationship><Relationship Id="rId8" Target="http://www.simnet.org" Type="http://schemas.openxmlformats.org/officeDocument/2006/relationships/hyperlink" TargetMode="External"></Relationship><Relationship Id="rId9" Target="mailto:gbgaslighter@yahoo.co.in" Type="http://schemas.openxmlformats.org/officeDocument/2006/relationships/hyperlink" TargetMode="External"></Relationship><Relationship Id="rId10" Target="javascript:;" Type="http://schemas.openxmlformats.org/officeDocument/2006/relationships/hyperlink" TargetMode="External"></Relationship><Relationship Id="rId11" Target="mailto:hamidbut@brain.net" Type="http://schemas.openxmlformats.org/officeDocument/2006/relationships/hyperlink" TargetMode="External"></Relationship><Relationship Id="rId12" Target="mailto:manish@aprilsourcing.com" Type="http://schemas.openxmlformats.org/officeDocument/2006/relationships/hyperlink" TargetMode="External"></Relationship><Relationship Id="rId13" Target="javascript:;" Type="http://schemas.openxmlformats.org/officeDocument/2006/relationships/hyperlink" TargetMode="External"></Relationship><Relationship Id="rId14" Target="http://www.nikomgroup.com" Type="http://schemas.openxmlformats.org/officeDocument/2006/relationships/hyperlink" TargetMode="External"></Relationship><Relationship Id="rId15" Target="mailto:cigc@pacific.net.ph" Type="http://schemas.openxmlformats.org/officeDocument/2006/relationships/hyperlink" TargetMode="External"></Relationship><Relationship Id="rId16" Target="javascript:;" Type="http://schemas.openxmlformats.org/officeDocument/2006/relationships/hyperlink" TargetMode="External"></Relationship><Relationship Id="rId17" Target="mailto:junaedy20@hotmail.com" Type="http://schemas.openxmlformats.org/officeDocument/2006/relationships/hyperlink" TargetMode="External"></Relationship><Relationship Id="rId18" Target="mailto:guleryuz1@hotmail.com" Type="http://schemas.openxmlformats.org/officeDocument/2006/relationships/hyperlink" TargetMode="External"></Relationship><Relationship Id="rId19" Target="mailto:harry@skyrise.com.ph" Type="http://schemas.openxmlformats.org/officeDocument/2006/relationships/hyperlink" TargetMode="External"></Relationship><Relationship Id="rId20" Target="javascript:;" Type="http://schemas.openxmlformats.org/officeDocument/2006/relationships/hyperlink" TargetMode="External"></Relationship><Relationship Id="rId21" Target="mailto:presindo@onyxhouseware.com" Type="http://schemas.openxmlformats.org/officeDocument/2006/relationships/hyperlink" TargetMode="External"></Relationship><Relationship Id="rId22" Target="mailto:zafar@khokhars.com" Type="http://schemas.openxmlformats.org/officeDocument/2006/relationships/hyperlink" TargetMode="External"></Relationship><Relationship Id="rId23" Target="mailto:dattanihitesh@hotmail.com" Type="http://schemas.openxmlformats.org/officeDocument/2006/relationships/hyperlink" TargetMode="External"></Relationship><Relationship Id="rId24" Target="mailto:tecktai@pacific.net.sg" Type="http://schemas.openxmlformats.org/officeDocument/2006/relationships/hyperlink" TargetMode="External"></Relationship><Relationship Id="rId25" Target="javascript:;" Type="http://schemas.openxmlformats.org/officeDocument/2006/relationships/hyperlink" TargetMode="External"></Relationship><Relationship Id="rId26" Target="mailto:fatih.con@mudo.com.tr" Type="http://schemas.openxmlformats.org/officeDocument/2006/relationships/hyperlink" TargetMode="External"></Relationship><Relationship Id="rId27" Target="mailto:zariss@elariss.com" Type="http://schemas.openxmlformats.org/officeDocument/2006/relationships/hyperlink" TargetMode="External"></Relationship><Relationship Id="rId28" Target="javascript:;" Type="http://schemas.openxmlformats.org/officeDocument/2006/relationships/hyperlink" TargetMode="External"></Relationship><Relationship Id="rId29" Target="http://www.iaswww.com" Type="http://schemas.openxmlformats.org/officeDocument/2006/relationships/hyperlink" TargetMode="External"></Relationship><Relationship Id="rId30" Target="http://www.kawanlama.com" Type="http://schemas.openxmlformats.org/officeDocument/2006/relationships/hyperlink" TargetMode="External"></Relationship><Relationship Id="rId31" Target="mailto:abhishree@vsnl.com" Type="http://schemas.openxmlformats.org/officeDocument/2006/relationships/hyperlink" TargetMode="External"></Relationship><Relationship Id="rId32" Target="javascript:;" Type="http://schemas.openxmlformats.org/officeDocument/2006/relationships/hyperlink" TargetMode="External"></Relationship><Relationship Id="rId33" Target="javascript:;" Type="http://schemas.openxmlformats.org/officeDocument/2006/relationships/hyperlink" TargetMode="External"></Relationship><Relationship Id="rId34" Target="javascript:;" Type="http://schemas.openxmlformats.org/officeDocument/2006/relationships/hyperlink" TargetMode="External"></Relationship><Relationship Id="rId35" Target="mailto:davidson_adex@yahoo.co.uk" Type="http://schemas.openxmlformats.org/officeDocument/2006/relationships/hyperlink" TargetMode="External"></Relationship><Relationship Id="rId36" Target="mailto:cmckim@anet.net" Type="http://schemas.openxmlformats.org/officeDocument/2006/relationships/hyperlink" TargetMode="External"></Relationship><Relationship Id="rId37" Target="javascript:;" Type="http://schemas.openxmlformats.org/officeDocument/2006/relationships/hyperlink" TargetMode="External"></Relationship><Relationship Id="rId38" Target="javascript:;" Type="http://schemas.openxmlformats.org/officeDocument/2006/relationships/hyperlink" TargetMode="External"></Relationship><Relationship Id="rId39" Target="mailto:edutex@streamyx.com" Type="http://schemas.openxmlformats.org/officeDocument/2006/relationships/hyperlink" TargetMode="External"></Relationship><Relationship Id="rId40" Target="mailto:info@taisun.com.sg" Type="http://schemas.openxmlformats.org/officeDocument/2006/relationships/hyperlink" TargetMode="External"></Relationship><Relationship Id="rId41" Target="javascript:;" Type="http://schemas.openxmlformats.org/officeDocument/2006/relationships/hyperlink" TargetMode="External"></Relationship><Relationship Id="rId42" Target="http://www.skmluggage.com" Type="http://schemas.openxmlformats.org/officeDocument/2006/relationships/hyperlink" TargetMode="External"></Relationship><Relationship Id="rId43" Target="javascript:;" Type="http://schemas.openxmlformats.org/officeDocument/2006/relationships/hyperlink" TargetMode="External"></Relationship><Relationship Id="rId44" Target="mailto:info@daivie.com" Type="http://schemas.openxmlformats.org/officeDocument/2006/relationships/hyperlink" TargetMode="External"></Relationship><Relationship Id="rId45" Target="http://www.royalselangor.com" Type="http://schemas.openxmlformats.org/officeDocument/2006/relationships/hyperlink" TargetMode="External"></Relationship><Relationship Id="rId46" Target="javascript:;" Type="http://schemas.openxmlformats.org/officeDocument/2006/relationships/hyperlink" TargetMode="External"></Relationship><Relationship Id="rId47" Target="http://www.vsnl.in" Type="http://schemas.openxmlformats.org/officeDocument/2006/relationships/hyperlink" TargetMode="External"></Relationship><Relationship Id="rId48" Target="javascript:;" Type="http://schemas.openxmlformats.org/officeDocument/2006/relationships/hyperlink" TargetMode="External"></Relationship><Relationship Id="rId49" Target="javascript:;" Type="http://schemas.openxmlformats.org/officeDocument/2006/relationships/hyperlink" TargetMode="External"></Relationship><Relationship Id="rId50" Target="javascript:;" Type="http://schemas.openxmlformats.org/officeDocument/2006/relationships/hyperlink" TargetMode="External"></Relationship><Relationship Id="rId51" Target="mailto:sirkwart@hotmail.com" Type="http://schemas.openxmlformats.org/officeDocument/2006/relationships/hyperlink" TargetMode="External"></Relationship><Relationship Id="rId52" Target="javascript:;" Type="http://schemas.openxmlformats.org/officeDocument/2006/relationships/hyperlink" TargetMode="External"></Relationship><Relationship Id="rId53" Target="mailto:zariss@elariss.com" Type="http://schemas.openxmlformats.org/officeDocument/2006/relationships/hyperlink" TargetMode="External"></Relationship><Relationship Id="rId54" Target="mailto:hsutedjo@cbn.net.id" Type="http://schemas.openxmlformats.org/officeDocument/2006/relationships/hyperlink" TargetMode="External"></Relationship><Relationship Id="rId55" Target="http://www.fjbenjamin.com.sg" Type="http://schemas.openxmlformats.org/officeDocument/2006/relationships/hyperlink" TargetMode="External"></Relationship><Relationship Id="rId56" Target="http://www.kitchenlinegroup.com" Type="http://schemas.openxmlformats.org/officeDocument/2006/relationships/hyperlink" TargetMode="External"></Relationship><Relationship Id="rId57" Target="http://www.jmr.marketing" Type="http://schemas.openxmlformats.org/officeDocument/2006/relationships/hyperlink" TargetMode="External"></Relationship><Relationship Id="rId58" Target="mailto:pat@bgigroup.com" Type="http://schemas.openxmlformats.org/officeDocument/2006/relationships/hyperlink" TargetMode="External"></Relationship><Relationship Id="rId59" Target="javascript:;" Type="http://schemas.openxmlformats.org/officeDocument/2006/relationships/hyperlink" TargetMode="External"></Relationship><Relationship Id="rId60" Target="mailto:admin@shoppebaroda.com" Type="http://schemas.openxmlformats.org/officeDocument/2006/relationships/hyperlink" TargetMode="External"></Relationship><Relationship Id="rId61" Target="mailto:abood37sa@yahoo.com" Type="http://schemas.openxmlformats.org/officeDocument/2006/relationships/hyperlink" TargetMode="External"></Relationship><Relationship Id="rId62" Target="http://www.mitalin.com" Type="http://schemas.openxmlformats.org/officeDocument/2006/relationships/hyperlink" TargetMode="External"></Relationship><Relationship Id="rId63" Target="mailto:citeranu@cbn.net.id" Type="http://schemas.openxmlformats.org/officeDocument/2006/relationships/hyperlink" TargetMode="External"></Relationship><Relationship Id="rId64" Target="http://www.psh.paknet.com.pk" Type="http://schemas.openxmlformats.org/officeDocument/2006/relationships/hyperlink" TargetMode="External"></Relationship><Relationship Id="rId65" Target="javascript:;" Type="http://schemas.openxmlformats.org/officeDocument/2006/relationships/hyperlink" TargetMode="External"></Relationship><Relationship Id="rId66" Target="javascript:;" Type="http://schemas.openxmlformats.org/officeDocument/2006/relationships/hyperlink" TargetMode="External"></Relationship><Relationship Id="rId67" Target="javascript:;" Type="http://schemas.openxmlformats.org/officeDocument/2006/relationships/hyperlink" TargetMode="External"></Relationship><Relationship Id="rId68" Target="http://www.robertho.com.sg" Type="http://schemas.openxmlformats.org/officeDocument/2006/relationships/hyperlink" TargetMode="External"></Relationship><Relationship Id="rId69" Target="http://www.singaporean.com.sg" Type="http://schemas.openxmlformats.org/officeDocument/2006/relationships/hyperlink" TargetMode="External"></Relationship><Relationship Id="rId70" Target="mailto:agrotrop@ghana.com" Type="http://schemas.openxmlformats.org/officeDocument/2006/relationships/hyperlink" TargetMode="External"></Relationship><Relationship Id="rId71" Target="mailto:buchat@vsnl.com" Type="http://schemas.openxmlformats.org/officeDocument/2006/relationships/hyperlink" TargetMode="External"></Relationship><Relationship Id="rId72" Target="mailto:nash.benjamin@fjb.com.sg" Type="http://schemas.openxmlformats.org/officeDocument/2006/relationships/hyperlink" TargetMode="External"></Relationship><Relationship Id="rId73" Target="javascript:;" Type="http://schemas.openxmlformats.org/officeDocument/2006/relationships/hyperlink" TargetMode="External"></Relationship><Relationship Id="rId74" Target="mailto:ushagupta27@rediffmail.com" Type="http://schemas.openxmlformats.org/officeDocument/2006/relationships/hyperlink" TargetMode="External"></Relationship><Relationship Id="rId75" Target="javascript:;" Type="http://schemas.openxmlformats.org/officeDocument/2006/relationships/hyperlink" TargetMode="External"></Relationship><Relationship Id="rId76" Target="mailto:fahad@babatin.com" Type="http://schemas.openxmlformats.org/officeDocument/2006/relationships/hyperlink" TargetMode="External"></Relationship><Relationship Id="rId77" Target="mailto:gentrex@pacific.net.sg" Type="http://schemas.openxmlformats.org/officeDocument/2006/relationships/hyperlink" TargetMode="External"></Relationship><Relationship Id="rId78" Target="mailto:ekush@ekush.com" Type="http://schemas.openxmlformats.org/officeDocument/2006/relationships/hyperlink" TargetMode="External"></Relationship><Relationship Id="rId79" Target="http://www.zebra-head.com" Type="http://schemas.openxmlformats.org/officeDocument/2006/relationships/hyperlink" TargetMode="External"></Relationship><Relationship Id="rId80" Target="javascript:;" Type="http://schemas.openxmlformats.org/officeDocument/2006/relationships/hyperlink" TargetMode="External"></Relationship><Relationship Id="rId81" Target="javascript:;" Type="http://schemas.openxmlformats.org/officeDocument/2006/relationships/hyperlink" TargetMode="External"></Relationship><Relationship Id="rId82" Target="mailto:m.seyrafi@chemtrade.com" Type="http://schemas.openxmlformats.org/officeDocument/2006/relationships/hyperlink" TargetMode="External"></Relationship><Relationship Id="rId83" Target="javascript:;" Type="http://schemas.openxmlformats.org/officeDocument/2006/relationships/hyperlink" TargetMode="External"></Relationship><Relationship Id="rId84" Target="javascript:;" Type="http://schemas.openxmlformats.org/officeDocument/2006/relationships/hyperlink" TargetMode="External"></Relationship><Relationship Id="rId85" Target="javascript:;" Type="http://schemas.openxmlformats.org/officeDocument/2006/relationships/hyperlink" TargetMode="External"></Relationship><Relationship Id="rId86" Target="mailto:jottltd@yahoo.com" Type="http://schemas.openxmlformats.org/officeDocument/2006/relationships/hyperlink" TargetMode="External"></Relationship><Relationship Id="rId87" Target="mailto:besterm@pacific.net.ph" Type="http://schemas.openxmlformats.org/officeDocument/2006/relationships/hyperlink" TargetMode="External"></Relationship><Relationship Id="rId88" Target="mailto:info@hayzum.com" Type="http://schemas.openxmlformats.org/officeDocument/2006/relationships/hyperlink" TargetMode="External"></Relationship><Relationship Id="rId89" Target="mailto:manuhira@indo.net.id" Type="http://schemas.openxmlformats.org/officeDocument/2006/relationships/hyperlink" TargetMode="External"></Relationship><Relationship Id="rId90" Target="http://www.mos.com.np" Type="http://schemas.openxmlformats.org/officeDocument/2006/relationships/hyperlink" TargetMode="External"></Relationship><Relationship Id="rId91" Target="javascript:;" Type="http://schemas.openxmlformats.org/officeDocument/2006/relationships/hyperlink" TargetMode="External"></Relationship><Relationship Id="rId92" Target="http://www.bangkoksiam.com" Type="http://schemas.openxmlformats.org/officeDocument/2006/relationships/hyperlink" TargetMode="External"></Relationship><Relationship Id="rId93" Target="mailto:setioso_8@hotmail.com" Type="http://schemas.openxmlformats.org/officeDocument/2006/relationships/hyperlink" TargetMode="External"></Relationship><Relationship Id="rId94" Target="javascript:;" Type="http://schemas.openxmlformats.org/officeDocument/2006/relationships/hyperlink" TargetMode="External"></Relationship><Relationship Id="rId95" Target="mailto:alfaida@tri.net.sa" Type="http://schemas.openxmlformats.org/officeDocument/2006/relationships/hyperlink" TargetMode="External"></Relationship><Relationship Id="rId96" Target="http://www.nasioncom.net" Type="http://schemas.openxmlformats.org/officeDocument/2006/relationships/hyperlink" TargetMode="External"></Relationship><Relationship Id="rId97" Target="javascript:;" Type="http://schemas.openxmlformats.org/officeDocument/2006/relationships/hyperlink" TargetMode="External"></Relationship><Relationship Id="rId98" Target="javascript:;" Type="http://schemas.openxmlformats.org/officeDocument/2006/relationships/hyperlink" TargetMode="External"></Relationship><Relationship Id="rId99" Target="mailto:kavitagoel@ew.esselgroup.com" Type="http://schemas.openxmlformats.org/officeDocument/2006/relationships/hyperlink" TargetMode="External"></Relationship><Relationship Id="rId100" Target="http://www.hclinfinet.com" Type="http://schemas.openxmlformats.org/officeDocument/2006/relationships/hyperlink" TargetMode="External"></Relationship><Relationship Id="rId101" Target="mailto:dastgir@dastgirengineering.com" Type="http://schemas.openxmlformats.org/officeDocument/2006/relationships/hyperlink" TargetMode="External"></Relationship><Relationship Id="rId102" Target="mailto:dammyb@hotmail.com" Type="http://schemas.openxmlformats.org/officeDocument/2006/relationships/hyperlink" TargetMode="External"></Relationship><Relationship Id="rId103" Target="javascript:;" Type="http://schemas.openxmlformats.org/officeDocument/2006/relationships/hyperlink" TargetMode="External"></Relationship><Relationship Id="rId104" Target="http://www.shrishakun.com" Type="http://schemas.openxmlformats.org/officeDocument/2006/relationships/hyperlink" TargetMode="External"></Relationship><Relationship Id="rId105" Target="mailto:fouad_hussein_consulting@yahoo.com" Type="http://schemas.openxmlformats.org/officeDocument/2006/relationships/hyperlink" TargetMode="External"></Relationship><Relationship Id="rId106" Target="http://www.darlinghome.com" Type="http://schemas.openxmlformats.org/officeDocument/2006/relationships/hyperlink" TargetMode="External"></Relationship><Relationship Id="rId107" Target="mailto:johnuscb@yahoo.com" Type="http://schemas.openxmlformats.org/officeDocument/2006/relationships/hyperlink" TargetMode="External"></Relationship><Relationship Id="rId108" Target="http://www.landmarkgroupco.com" Type="http://schemas.openxmlformats.org/officeDocument/2006/relationships/hyperlink" TargetMode="External"></Relationship><Relationship Id="rId109" Target="javascript:;" Type="http://schemas.openxmlformats.org/officeDocument/2006/relationships/hyperlink" TargetMode="External"></Relationship><Relationship Id="rId110" Target="mailto:abdulkarim_munshi@sol.net.sa" Type="http://schemas.openxmlformats.org/officeDocument/2006/relationships/hyperlink" TargetMode="External"></Relationship><Relationship Id="rId111" Target="javascript:;" Type="http://schemas.openxmlformats.org/officeDocument/2006/relationships/hyperlink" TargetMode="External"></Relationship><Relationship Id="rId112" Target="javascript:;" Type="http://schemas.openxmlformats.org/officeDocument/2006/relationships/hyperlink" TargetMode="External"></Relationship><Relationship Id="rId113" Target="http://www.pcs.com.sg" Type="http://schemas.openxmlformats.org/officeDocument/2006/relationships/hyperlink" TargetMode="External"></Relationship><Relationship Id="rId114" Target="javascript:;" Type="http://schemas.openxmlformats.org/officeDocument/2006/relationships/hyperlink" TargetMode="External"></Relationship><Relationship Id="rId115" Target="mailto:info@taisun.com.sg" Type="http://schemas.openxmlformats.org/officeDocument/2006/relationships/hyperlink" TargetMode="External"></Relationship><Relationship Id="rId116" Target="http://www.lifenstyle.bh" Type="http://schemas.openxmlformats.org/officeDocument/2006/relationships/hyperlink" TargetMode="External"></Relationship><Relationship Id="rId117" Target="http://www.singnet.sg" Type="http://schemas.openxmlformats.org/officeDocument/2006/relationships/hyperlink" TargetMode="External"></Relationship><Relationship Id="rId118" Target="javascript:;" Type="http://schemas.openxmlformats.org/officeDocument/2006/relationships/hyperlink" TargetMode="External"></Relationship><Relationship Id="rId119" Target="mailto:saad_naja@yahoo.com" Type="http://schemas.openxmlformats.org/officeDocument/2006/relationships/hyperlink" TargetMode="External"></Relationship><Relationship Id="rId120" Target="javascript:;" Type="http://schemas.openxmlformats.org/officeDocument/2006/relationships/hyperlink" TargetMode="External"></Relationship><Relationship Id="rId121" Target="javascript:;" Type="http://schemas.openxmlformats.org/officeDocument/2006/relationships/hyperlink" TargetMode="External"></Relationship><Relationship Id="rId122" Target="mailto:mycottage@mail.com" Type="http://schemas.openxmlformats.org/officeDocument/2006/relationships/hyperlink" TargetMode="External"></Relationship><Relationship Id="rId123" Target="javascript:;" Type="http://schemas.openxmlformats.org/officeDocument/2006/relationships/hyperlink" TargetMode="External"></Relationship><Relationship Id="rId124" Target="http://www.glasblok.com" Type="http://schemas.openxmlformats.org/officeDocument/2006/relationships/hyperlink" TargetMode="External"></Relationship><Relationship Id="rId125" Target="javascript:;" Type="http://schemas.openxmlformats.org/officeDocument/2006/relationships/hyperlink" TargetMode="External"></Relationship><Relationship Id="rId126" Target="javascript:;" Type="http://schemas.openxmlformats.org/officeDocument/2006/relationships/hyperlink" TargetMode="External"></Relationship><Relationship Id="rId127" Target="http://www.sbent.co" Type="http://schemas.openxmlformats.org/officeDocument/2006/relationships/hyperlink" TargetMode="External"></Relationship><Relationship Id="rId128" Target="mailto:sirkwart@hotmail.com" Type="http://schemas.openxmlformats.org/officeDocument/2006/relationships/hyperlink" TargetMode="External"></Relationship><Relationship Id="rId129" Target="http://www.solo.wasantara.net.id" Type="http://schemas.openxmlformats.org/officeDocument/2006/relationships/hyperlink" TargetMode="External"></Relationship><Relationship Id="rId130" Target="http://www.hatmail.com" Type="http://schemas.openxmlformats.org/officeDocument/2006/relationships/hyperlink" TargetMode="External"></Relationship><Relationship Id="rId131" Target="javascript:;" Type="http://schemas.openxmlformats.org/officeDocument/2006/relationships/hyperlink" TargetMode="External"></Relationship><Relationship Id="rId132" Target="javascript:;" Type="http://schemas.openxmlformats.org/officeDocument/2006/relationships/hyperlink" TargetMode="External"></Relationship><Relationship Id="rId133" Target="javascript:;" Type="http://schemas.openxmlformats.org/officeDocument/2006/relationships/hyperlink" TargetMode="External"></Relationship><Relationship Id="rId134" Target="http://www.welltexshowerpro.com" Type="http://schemas.openxmlformats.org/officeDocument/2006/relationships/hyperlink" TargetMode="External"></Relationship><Relationship Id="rId135" Target="mailto:pt_interfood@hotmail.com" Type="http://schemas.openxmlformats.org/officeDocument/2006/relationships/hyperlink" TargetMode="External"></Relationship><Relationship Id="rId136" Target="mailto:gsource@pacific.net.ph" Type="http://schemas.openxmlformats.org/officeDocument/2006/relationships/hyperlink" TargetMode="External"></Relationship><Relationship Id="rId137" Target="mailto:thaparinternational@yahoo.com" Type="http://schemas.openxmlformats.org/officeDocument/2006/relationships/hyperlink" TargetMode="External"></Relationship><Relationship Id="rId138" Target="mailto:maharaja@hotmail.com" Type="http://schemas.openxmlformats.org/officeDocument/2006/relationships/hyperlink" TargetMode="External"></Relationship><Relationship Id="rId139" Target="javascript:;" Type="http://schemas.openxmlformats.org/officeDocument/2006/relationships/hyperlink" TargetMode="External"></Relationship><Relationship Id="rId140" Target="mailto:hakan@koseogullari.com.tr" Type="http://schemas.openxmlformats.org/officeDocument/2006/relationships/hyperlink" TargetMode="External"></Relationship><Relationship Id="rId141" Target="javascript:;" Type="http://schemas.openxmlformats.org/officeDocument/2006/relationships/hyperlink" TargetMode="External"></Relationship><Relationship Id="rId142" Target="mailto:rbt138@cbn.net.id" Type="http://schemas.openxmlformats.org/officeDocument/2006/relationships/hyperlink" TargetMode="External"></Relationship><Relationship Id="rId143" Target="mailto:fairtrade@hotmail.com" Type="http://schemas.openxmlformats.org/officeDocument/2006/relationships/hyperlink" TargetMode="External"></Relationship><Relationship Id="rId144" Target="http://www.cascohome.com" Type="http://schemas.openxmlformats.org/officeDocument/2006/relationships/hyperlink" TargetMode="External"></Relationship><Relationship Id="rId145" Target="javascript:;" Type="http://schemas.openxmlformats.org/officeDocument/2006/relationships/hyperlink" TargetMode="External"></Relationship><Relationship Id="rId146" Target="javascript:;" Type="http://schemas.openxmlformats.org/officeDocument/2006/relationships/hyperlink" TargetMode="External"></Relationship><Relationship Id="rId147" Target="javascript:;" Type="http://schemas.openxmlformats.org/officeDocument/2006/relationships/hyperlink" TargetMode="External"></Relationship><Relationship Id="rId148" Target="mailto:kunbrown@yahoo.com" Type="http://schemas.openxmlformats.org/officeDocument/2006/relationships/hyperlink" TargetMode="External"></Relationship><Relationship Id="rId149" Target="javascript:;" Type="http://schemas.openxmlformats.org/officeDocument/2006/relationships/hyperlink" TargetMode="External"></Relationship><Relationship Id="rId150" Target="javascript:;" Type="http://schemas.openxmlformats.org/officeDocument/2006/relationships/hyperlink" TargetMode="External"></Relationship><Relationship Id="rId151" Target="javascript:;" Type="http://schemas.openxmlformats.org/officeDocument/2006/relationships/hyperlink" TargetMode="External"></Relationship><Relationship Id="rId152" Target="mailto:sinexco@cyberway.com.sg" Type="http://schemas.openxmlformats.org/officeDocument/2006/relationships/hyperlink" TargetMode="External"></Relationship><Relationship Id="rId153" Target="mailto:rajjain760@yahoo.co.in" Type="http://schemas.openxmlformats.org/officeDocument/2006/relationships/hyperlink" TargetMode="External"></Relationship><Relationship Id="rId154" Target="http://www.indialines.com" Type="http://schemas.openxmlformats.org/officeDocument/2006/relationships/hyperlink" TargetMode="External"></Relationship><Relationship Id="rId155" Target="mailto:akindotun@yahoo.com" Type="http://schemas.openxmlformats.org/officeDocument/2006/relationships/hyperlink" TargetMode="External"></Relationship><Relationship Id="rId156" Target="mailto:actron@info.com.ph" Type="http://schemas.openxmlformats.org/officeDocument/2006/relationships/hyperlink" TargetMode="External"></Relationship><Relationship Id="rId157" Target="mailto:wong252pt@yahoo.com.hk" Type="http://schemas.openxmlformats.org/officeDocument/2006/relationships/hyperlink" TargetMode="External"></Relationship><Relationship Id="rId158" Target="mailto:sirkwart@hotmail.com" Type="http://schemas.openxmlformats.org/officeDocument/2006/relationships/hyperlink" TargetMode="External"></Relationship><Relationship Id="rId159" Target="mailto:hysteric@streamyx.com" Type="http://schemas.openxmlformats.org/officeDocument/2006/relationships/hyperlink" TargetMode="External"></Relationship><Relationship Id="rId160" Target="http://www.anwerhardware.com" Type="http://schemas.openxmlformats.org/officeDocument/2006/relationships/hyperlink" TargetMode="External"></Relationship><Relationship Id="rId161" Target="mailto:abdallateef@hotmail.com" Type="http://schemas.openxmlformats.org/officeDocument/2006/relationships/hyperlink" TargetMode="External"></Relationship><Relationship Id="rId162" Target="javascript:;" Type="http://schemas.openxmlformats.org/officeDocument/2006/relationships/hyperlink" TargetMode="External"></Relationship><Relationship Id="rId163" Target="javascript:;" Type="http://schemas.openxmlformats.org/officeDocument/2006/relationships/hyperlink" TargetMode="External"></Relationship><Relationship Id="rId164" Target="http://www.alibey.com" Type="http://schemas.openxmlformats.org/officeDocument/2006/relationships/hyperlink" TargetMode="External"></Relationship><Relationship Id="rId165" Target="mailto:gelaspro@pacific.net.sg" Type="http://schemas.openxmlformats.org/officeDocument/2006/relationships/hyperlink" TargetMode="External"></Relationship><Relationship Id="rId166" Target="mailto:rajjain760@yahoo.co.in" Type="http://schemas.openxmlformats.org/officeDocument/2006/relationships/hyperlink" TargetMode="External"></Relationship><Relationship Id="rId167" Target="http://www.impactpromo.com" Type="http://schemas.openxmlformats.org/officeDocument/2006/relationships/hyperlink" TargetMode="External"></Relationship><Relationship Id="rId168" Target="mailto:info@cascohome.com" Type="http://schemas.openxmlformats.org/officeDocument/2006/relationships/hyperlink" TargetMode="External"></Relationship><Relationship Id="rId169" Target="javascript:;" Type="http://schemas.openxmlformats.org/officeDocument/2006/relationships/hyperlink" TargetMode="External"></Relationship><Relationship Id="rId170" Target="http://www.dastgirengineering.com" Type="http://schemas.openxmlformats.org/officeDocument/2006/relationships/hyperlink" TargetMode="External"></Relationship><Relationship Id="rId171" Target="javascript:;" Type="http://schemas.openxmlformats.org/officeDocument/2006/relationships/hyperlink" TargetMode="External"></Relationship><Relationship Id="rId172" Target="http://www.binhamoodah.ae" Type="http://schemas.openxmlformats.org/officeDocument/2006/relationships/hyperlink" TargetMode="External"></Relationship><Relationship Id="rId173" Target="mailto:anders.nyberg@kolumbus.fi" Type="http://schemas.openxmlformats.org/officeDocument/2006/relationships/hyperlink" TargetMode="External"></Relationship><Relationship Id="rId174" Target="javascript:;" Type="http://schemas.openxmlformats.org/officeDocument/2006/relationships/hyperlink" TargetMode="External"></Relationship><Relationship Id="rId175" Target="http://www.micwks.com" Type="http://schemas.openxmlformats.org/officeDocument/2006/relationships/hyperlink" TargetMode="External"></Relationship><Relationship Id="rId176" Target="javascript:;" Type="http://schemas.openxmlformats.org/officeDocument/2006/relationships/hyperlink" TargetMode="External"></Relationship><Relationship Id="rId177" Target="mailto:tia@global.co" Type="http://schemas.openxmlformats.org/officeDocument/2006/relationships/hyperlink" TargetMode="External"></Relationship><Relationship Id="rId178" Target="mailto:alc@time.net.my" Type="http://schemas.openxmlformats.org/officeDocument/2006/relationships/hyperlink" TargetMode="External"></Relationship><Relationship Id="rId179" Target="javascript:;" Type="http://schemas.openxmlformats.org/officeDocument/2006/relationships/hyperlink" TargetMode="External"></Relationship><Relationship Id="rId180" Target="mailto:g1das@yahoo.com" Type="http://schemas.openxmlformats.org/officeDocument/2006/relationships/hyperlink" TargetMode="External"></Relationship><Relationship Id="rId181" Target="http://www.cadware.com.my" Type="http://schemas.openxmlformats.org/officeDocument/2006/relationships/hyperlink" TargetMode="External"></Relationship><Relationship Id="rId182" Target="mailto:yy8681@yahoo.com" Type="http://schemas.openxmlformats.org/officeDocument/2006/relationships/hyperlink" TargetMode="External"></Relationship><Relationship Id="rId183" Target="http://www.corinthianframes.com" Type="http://schemas.openxmlformats.org/officeDocument/2006/relationships/hyperlink" TargetMode="External"></Relationship><Relationship Id="rId184" Target="javascript:;" Type="http://schemas.openxmlformats.org/officeDocument/2006/relationships/hyperlink" TargetMode="External"></Relationship><Relationship Id="rId185" Target="http://www.srivinayaka.com" Type="http://schemas.openxmlformats.org/officeDocument/2006/relationships/hyperlink" TargetMode="External"></Relationship><Relationship Id="rId186" Target="mailto:jumbo@vsnl.com" Type="http://schemas.openxmlformats.org/officeDocument/2006/relationships/hyperlink" TargetMode="External"></Relationship><Relationship Id="rId187" Target="http://www.manila-online.net" Type="http://schemas.openxmlformats.org/officeDocument/2006/relationships/hyperlink" TargetMode="External"></Relationship><Relationship Id="rId188" Target="javascript:;" Type="http://schemas.openxmlformats.org/officeDocument/2006/relationships/hyperlink" TargetMode="External"></Relationship><Relationship Id="rId189" Target="javascript:;" Type="http://schemas.openxmlformats.org/officeDocument/2006/relationships/hyperlink" TargetMode="External"></Relationship><Relationship Id="rId190" Target="http://www.kitchenlinegroup.com" Type="http://schemas.openxmlformats.org/officeDocument/2006/relationships/hyperlink" TargetMode="External"></Relationship><Relationship Id="rId191" Target="http://www.kolumbus.fi" Type="http://schemas.openxmlformats.org/officeDocument/2006/relationships/hyperlink" TargetMode="External"></Relationship><Relationship Id="rId192" Target="mailto:service3450@yahoo.com" Type="http://schemas.openxmlformats.org/officeDocument/2006/relationships/hyperlink" TargetMode="External"></Relationship><Relationship Id="rId193" Target="javascript:;" Type="http://schemas.openxmlformats.org/officeDocument/2006/relationships/hyperlink" TargetMode="External"></Relationship><Relationship Id="rId194" Target="javascript:;" Type="http://schemas.openxmlformats.org/officeDocument/2006/relationships/hyperlink" TargetMode="External"></Relationship><Relationship Id="rId195" Target="mailto:valzobi@hotmail.com" Type="http://schemas.openxmlformats.org/officeDocument/2006/relationships/hyperlink" TargetMode="External"></Relationship><Relationship Id="rId196" Target="mailto:al-amal@egyptmail.com" Type="http://schemas.openxmlformats.org/officeDocument/2006/relationships/hyperlink" TargetMode="External"></Relationship><Relationship Id="rId197" Target="javascript:;" Type="http://schemas.openxmlformats.org/officeDocument/2006/relationships/hyperlink" TargetMode="External"></Relationship><Relationship Id="rId198" Target="mailto:rivolly@yahoo.com" Type="http://schemas.openxmlformats.org/officeDocument/2006/relationships/hyperlink" TargetMode="External"></Relationship><Relationship Id="rId199" Target="javascript:;" Type="http://schemas.openxmlformats.org/officeDocument/2006/relationships/hyperlink" TargetMode="External"></Relationship><Relationship Id="rId200" Target="mailto:j.mistry@absamail.co.za" Type="http://schemas.openxmlformats.org/officeDocument/2006/relationships/hyperlink" TargetMode="External"></Relationship><Relationship Id="rId201" Target="javascript:;" Type="http://schemas.openxmlformats.org/officeDocument/2006/relationships/hyperlink" TargetMode="External"></Relationship><Relationship Id="rId202" Target="javascript:;" Type="http://schemas.openxmlformats.org/officeDocument/2006/relationships/hyperlink" TargetMode="External"></Relationship><Relationship Id="rId203" Target="mailto:oriman@oriental.com.ph" Type="http://schemas.openxmlformats.org/officeDocument/2006/relationships/hyperlink" TargetMode="External"></Relationship><Relationship Id="rId204" Target="javascript:;" Type="http://schemas.openxmlformats.org/officeDocument/2006/relationships/hyperlink" TargetMode="External"></Relationship><Relationship Id="rId205" Target="mailto:al-messila@nesma.net.sa" Type="http://schemas.openxmlformats.org/officeDocument/2006/relationships/hyperlink" TargetMode="External"></Relationship><Relationship Id="rId206" Target="javascript:;" Type="http://schemas.openxmlformats.org/officeDocument/2006/relationships/hyperlink" TargetMode="External"></Relationship><Relationship Id="rId207" Target="javascript:;" Type="http://schemas.openxmlformats.org/officeDocument/2006/relationships/hyperlink" TargetMode="External"></Relationship><Relationship Id="rId208" Target="javascript:;" Type="http://schemas.openxmlformats.org/officeDocument/2006/relationships/hyperlink" TargetMode="External"></Relationship><Relationship Id="rId209" Target="mailto:pobcoworld@hotmail.com" Type="http://schemas.openxmlformats.org/officeDocument/2006/relationships/hyperlink" TargetMode="External"></Relationship><Relationship Id="rId210" Target="mailto:cwbiz@singnet.com.sg" Type="http://schemas.openxmlformats.org/officeDocument/2006/relationships/hyperlink" TargetMode="External"></Relationship><Relationship Id="rId211" Target="mailto:khangarotcharan@hotmail.com" Type="http://schemas.openxmlformats.org/officeDocument/2006/relationships/hyperlink" TargetMode="External"></Relationship><Relationship Id="rId212" Target="javascript:;" Type="http://schemas.openxmlformats.org/officeDocument/2006/relationships/hyperlink" TargetMode="External"></Relationship><Relationship Id="rId213" Target="javascript:;" Type="http://schemas.openxmlformats.org/officeDocument/2006/relationships/hyperlink" TargetMode="External"></Relationship><Relationship Id="rId214" Target="javascript:;" Type="http://schemas.openxmlformats.org/officeDocument/2006/relationships/hyperlink" TargetMode="External"></Relationship><Relationship Id="rId215" Target="http://www.ecoglo.us" Type="http://schemas.openxmlformats.org/officeDocument/2006/relationships/hyperlink" TargetMode="External"></Relationship><Relationship Id="rId216" Target="javascript:;" Type="http://schemas.openxmlformats.org/officeDocument/2006/relationships/hyperlink" TargetMode="External"></Relationship><Relationship Id="rId217" Target="mailto:ahmedzeiny@hotmail.com" Type="http://schemas.openxmlformats.org/officeDocument/2006/relationships/hyperlink" TargetMode="External"></Relationship><Relationship Id="rId218" Target="mailto:al_shirouq@yahoo.com" Type="http://schemas.openxmlformats.org/officeDocument/2006/relationships/hyperlink" TargetMode="External"></Relationship><Relationship Id="rId219" Target="mailto:sreevybhav@vsnl.com" Type="http://schemas.openxmlformats.org/officeDocument/2006/relationships/hyperlink" TargetMode="External"></Relationship><Relationship Id="rId220" Target="javascript:;" Type="http://schemas.openxmlformats.org/officeDocument/2006/relationships/hyperlink" TargetMode="External"></Relationship><Relationship Id="rId221" Target="mailto:neelint@vsnl.com" Type="http://schemas.openxmlformats.org/officeDocument/2006/relationships/hyperlink" TargetMode="External"></Relationship><Relationship Id="rId222" Target="javascript:;" Type="http://schemas.openxmlformats.org/officeDocument/2006/relationships/hyperlink" TargetMode="External"></Relationship><Relationship Id="rId223" Target="mailto:gentrex@pacific.net.sg" Type="http://schemas.openxmlformats.org/officeDocument/2006/relationships/hyperlink" TargetMode="External"></Relationship><Relationship Id="rId224" Target="mailto:sh_enterprises@hotmail.com" Type="http://schemas.openxmlformats.org/officeDocument/2006/relationships/hyperlink" TargetMode="External"></Relationship><Relationship Id="rId225" Target="http://www.e-scooter.com.tr" Type="http://schemas.openxmlformats.org/officeDocument/2006/relationships/hyperlink" TargetMode="External"></Relationship><Relationship Id="rId226" Target="javascript:;" Type="http://schemas.openxmlformats.org/officeDocument/2006/relationships/hyperlink" TargetMode="External"></Relationship><Relationship Id="rId227" Target="javascript:;" Type="http://schemas.openxmlformats.org/officeDocument/2006/relationships/hyperlink" TargetMode="External"></Relationship><Relationship Id="rId228" Target="mailto:almokhlefgroup@hotmail.com" Type="http://schemas.openxmlformats.org/officeDocument/2006/relationships/hyperlink" TargetMode="External"></Relationship><Relationship Id="rId229" Target="mailto:khandeiwal_r@indiatimes.com" Type="http://schemas.openxmlformats.org/officeDocument/2006/relationships/hyperlink" TargetMode="External"></Relationship><Relationship Id="rId230" Target="javascript:;" Type="http://schemas.openxmlformats.org/officeDocument/2006/relationships/hyperlink" TargetMode="External"></Relationship><Relationship Id="rId231" Target="javascript:;" Type="http://schemas.openxmlformats.org/officeDocument/2006/relationships/hyperlink" TargetMode="External"></Relationship><Relationship Id="rId232" Target="javascript:;" Type="http://schemas.openxmlformats.org/officeDocument/2006/relationships/hyperlink" TargetMode="External"></Relationship><Relationship Id="rId233" Target="mailto:forumint@mweb.co" Type="http://schemas.openxmlformats.org/officeDocument/2006/relationships/hyperlink" TargetMode="External"></Relationship><Relationship Id="rId234" Target="http://www.teckhoe.com.sg" Type="http://schemas.openxmlformats.org/officeDocument/2006/relationships/hyperlink" TargetMode="External"></Relationship><Relationship Id="rId235" Target="http://www.kraftwares.com" Type="http://schemas.openxmlformats.org/officeDocument/2006/relationships/hyperlink" TargetMode="External"></Relationship><Relationship Id="rId236" Target="mailto:supercitymnl@yahoo.com" Type="http://schemas.openxmlformats.org/officeDocument/2006/relationships/hyperlink" TargetMode="External"></Relationship><Relationship Id="rId237" Target="javascript:;" Type="http://schemas.openxmlformats.org/officeDocument/2006/relationships/hyperlink" TargetMode="External"></Relationship><Relationship Id="rId238" Target="http://www.thaisiri.com" Type="http://schemas.openxmlformats.org/officeDocument/2006/relationships/hyperlink" TargetMode="External"></Relationship><Relationship Id="rId239" Target="javascript:;" Type="http://schemas.openxmlformats.org/officeDocument/2006/relationships/hyperlink" TargetMode="External"></Relationship><Relationship Id="rId240" Target="mailto:fohfohpl@singnet.com.sg" Type="http://schemas.openxmlformats.org/officeDocument/2006/relationships/hyperlink" TargetMode="External"></Relationship><Relationship Id="rId241" Target="mailto:ykiroglu@akora.com.tr" Type="http://schemas.openxmlformats.org/officeDocument/2006/relationships/hyperlink" TargetMode="External"></Relationship><Relationship Id="rId242" Target="http://javascript:;" Type="http://schemas.openxmlformats.org/officeDocument/2006/relationships/hyperlink" TargetMode="External"></Relationship><Relationship Id="rId243" Target="javascript:;" Type="http://schemas.openxmlformats.org/officeDocument/2006/relationships/hyperlink" TargetMode="External"></Relationship><Relationship Id="rId244" Target="http://www.bhalaria.com" Type="http://schemas.openxmlformats.org/officeDocument/2006/relationships/hyperlink" TargetMode="External"></Relationship><Relationship Id="rId245" Target="javascript:;" Type="http://schemas.openxmlformats.org/officeDocument/2006/relationships/hyperlink" TargetMode="External"></Relationship><Relationship Id="rId246" Target="javascript:;" Type="http://schemas.openxmlformats.org/officeDocument/2006/relationships/hyperlink" TargetMode="External"></Relationship><Relationship Id="rId247" Target="javascript:;" Type="http://schemas.openxmlformats.org/officeDocument/2006/relationships/hyperlink" TargetMode="External"></Relationship><Relationship Id="rId248" Target="javascript:;" Type="http://schemas.openxmlformats.org/officeDocument/2006/relationships/hyperlink" TargetMode="External"></Relationship><Relationship Id="rId249" Target="mailto:tia@global.co" Type="http://schemas.openxmlformats.org/officeDocument/2006/relationships/hyperlink" TargetMode="External"></Relationship><Relationship Id="rId250" Target="mailto:ahsan@askarint.com" Type="http://schemas.openxmlformats.org/officeDocument/2006/relationships/hyperlink" TargetMode="External"></Relationship><Relationship Id="rId251" Target="javascript:;" Type="http://schemas.openxmlformats.org/officeDocument/2006/relationships/hyperlink" TargetMode="External"></Relationship><Relationship Id="rId252" Target="javascript:;" Type="http://schemas.openxmlformats.org/officeDocument/2006/relationships/hyperlink" TargetMode="External"></Relationship><Relationship Id="rId253" Target="mailto:adrian@vivamas.com" Type="http://schemas.openxmlformats.org/officeDocument/2006/relationships/hyperlink" TargetMode="External"></Relationship><Relationship Id="rId254" Target="javascript:;" Type="http://schemas.openxmlformats.org/officeDocument/2006/relationships/hyperlink" TargetMode="External"></Relationship><Relationship Id="rId255" Target="http://www.mitalin.com" Type="http://schemas.openxmlformats.org/officeDocument/2006/relationships/hyperlink" TargetMode="External"></Relationship><Relationship Id="rId256" Target="mailto:gjk_2119@yahoo.co.in" Type="http://schemas.openxmlformats.org/officeDocument/2006/relationships/hyperlink" TargetMode="External"></Relationship><Relationship Id="rId257" Target="javascript:;" Type="http://schemas.openxmlformats.org/officeDocument/2006/relationships/hyperlink" TargetMode="External"></Relationship><Relationship Id="rId258" Target="javascript:;" Type="http://schemas.openxmlformats.org/officeDocument/2006/relationships/hyperlink" TargetMode="External"></Relationship><Relationship Id="rId259" Target="javascript:;" Type="http://schemas.openxmlformats.org/officeDocument/2006/relationships/hyperlink" TargetMode="External"></Relationship><Relationship Id="rId260" Target="javascript:;" Type="http://schemas.openxmlformats.org/officeDocument/2006/relationships/hyperlink" TargetMode="External"></Relationship><Relationship Id="rId261" Target="http://www.korkmaz.com.tr" Type="http://schemas.openxmlformats.org/officeDocument/2006/relationships/hyperlink" TargetMode="External"></Relationship><Relationship Id="rId262" Target="javascript:;" Type="http://schemas.openxmlformats.org/officeDocument/2006/relationships/hyperlink" TargetMode="External"></Relationship><Relationship Id="rId263" Target="http://www.testrite.com.tr" Type="http://schemas.openxmlformats.org/officeDocument/2006/relationships/hyperlink" TargetMode="External"></Relationship><Relationship Id="rId264" Target="http://www.w3c.com" Type="http://schemas.openxmlformats.org/officeDocument/2006/relationships/hyperlink" TargetMode="External"></Relationship><Relationship Id="rId265" Target="http://www.idealbusiness.com" Type="http://schemas.openxmlformats.org/officeDocument/2006/relationships/hyperlink" TargetMode="External"></Relationship><Relationship Id="rId266" Target="http://www.itl-jewel.com" Type="http://schemas.openxmlformats.org/officeDocument/2006/relationships/hyperlink" TargetMode="External"></Relationship><Relationship Id="rId267" Target="javascript:;" Type="http://schemas.openxmlformats.org/officeDocument/2006/relationships/hyperlink" TargetMode="External"></Relationship><Relationship Id="rId268" Target="mailto:pazarlama@bronzmobilya.com.tr" Type="http://schemas.openxmlformats.org/officeDocument/2006/relationships/hyperlink" TargetMode="External"></Relationship><Relationship Id="rId269" Target="http://www.balship.com.tr" Type="http://schemas.openxmlformats.org/officeDocument/2006/relationships/hyperlink" TargetMode="External"></Relationship><Relationship Id="rId270" Target="http://www.tri.net.sa" Type="http://schemas.openxmlformats.org/officeDocument/2006/relationships/hyperlink" TargetMode="External"></Relationship><Relationship Id="rId271" Target="mailto:importworld2003@yahoo.co.in" Type="http://schemas.openxmlformats.org/officeDocument/2006/relationships/hyperlink" TargetMode="External"></Relationship><Relationship Id="rId272" Target="http://www.trithuc.net" Type="http://schemas.openxmlformats.org/officeDocument/2006/relationships/hyperlink" TargetMode="External"></Relationship><Relationship Id="rId273" Target="mailto:ankitgroup@vsnl.net" Type="http://schemas.openxmlformats.org/officeDocument/2006/relationships/hyperlink" TargetMode="External"></Relationship><Relationship Id="rId274" Target="javascript:;" Type="http://schemas.openxmlformats.org/officeDocument/2006/relationships/hyperlink" TargetMode="External"></Relationship><Relationship Id="rId275" Target="mailto:egreatindia@yahoo.com" Type="http://schemas.openxmlformats.org/officeDocument/2006/relationships/hyperlink" TargetMode="External"></Relationship><Relationship Id="rId276" Target="http://www.boonseng.com" Type="http://schemas.openxmlformats.org/officeDocument/2006/relationships/hyperlink" TargetMode="External"></Relationship><Relationship Id="rId277" Target="javascript:;" Type="http://schemas.openxmlformats.org/officeDocument/2006/relationships/hyperlink" TargetMode="External"></Relationship><Relationship Id="rId278" Target="http://www.emcichemicals.com" Type="http://schemas.openxmlformats.org/officeDocument/2006/relationships/hyperlink" TargetMode="External"></Relationship><Relationship Id="rId279" Target="javascript:;" Type="http://schemas.openxmlformats.org/officeDocument/2006/relationships/hyperlink" TargetMode="External"></Relationship><Relationship Id="rId280" Target="javascript:;" Type="http://schemas.openxmlformats.org/officeDocument/2006/relationships/hyperlink" TargetMode="External"></Relationship><Relationship Id="rId281" Target="javascript:;" Type="http://schemas.openxmlformats.org/officeDocument/2006/relationships/hyperlink" TargetMode="External"></Relationship><Relationship Id="rId282" Target="javascript:;" Type="http://schemas.openxmlformats.org/officeDocument/2006/relationships/hyperlink" TargetMode="External"></Relationship><Relationship Id="rId283" Target="javascript:;" Type="http://schemas.openxmlformats.org/officeDocument/2006/relationships/hyperlink" TargetMode="External"></Relationship><Relationship Id="rId284" Target="javascript:;" Type="http://schemas.openxmlformats.org/officeDocument/2006/relationships/hyperlink" TargetMode="External"></Relationship><Relationship Id="rId285" Target="mailto:kminter88@hotmail.com" Type="http://schemas.openxmlformats.org/officeDocument/2006/relationships/hyperlink" TargetMode="External"></Relationship><Relationship Id="rId286" Target="http://www.kiawyuen.com" Type="http://schemas.openxmlformats.org/officeDocument/2006/relationships/hyperlink" TargetMode="External"></Relationship><Relationship Id="rId287" Target="http://www.mete.com.tr" Type="http://schemas.openxmlformats.org/officeDocument/2006/relationships/hyperlink" TargetMode="External"></Relationship><Relationship Id="rId288" Target="mailto:kngun@yahoo.com" Type="http://schemas.openxmlformats.org/officeDocument/2006/relationships/hyperlink" TargetMode="External"></Relationship><Relationship Id="rId289" Target="http://www.koseogullari.com.tr" Type="http://schemas.openxmlformats.org/officeDocument/2006/relationships/hyperlink" TargetMode="External"></Relationship><Relationship Id="rId290" Target="javascript:;" Type="http://schemas.openxmlformats.org/officeDocument/2006/relationships/hyperlink" TargetMode="External"></Relationship><Relationship Id="rId291" Target="http://www.kedaung.com" Type="http://schemas.openxmlformats.org/officeDocument/2006/relationships/hyperlink" TargetMode="External"></Relationship><Relationship Id="rId292" Target="mailto:www.anthony_soe@lycos.com" Type="http://schemas.openxmlformats.org/officeDocument/2006/relationships/hyperlink" TargetMode="External"></Relationship><Relationship Id="rId293" Target="javascript:;" Type="http://schemas.openxmlformats.org/officeDocument/2006/relationships/hyperlink" TargetMode="External"></Relationship><Relationship Id="rId294" Target="http://www.blchainrai.com" Type="http://schemas.openxmlformats.org/officeDocument/2006/relationships/hyperlink" TargetMode="External"></Relationship><Relationship Id="rId295" Target="mailto:ankita_jbp@yahoo.com" Type="http://schemas.openxmlformats.org/officeDocument/2006/relationships/hyperlink" TargetMode="External"></Relationship><Relationship Id="rId296" Target="javascript:;" Type="http://schemas.openxmlformats.org/officeDocument/2006/relationships/hyperlink" TargetMode="External"></Relationship><Relationship Id="rId297" Target="mailto:astrolanson@yahoo.com" Type="http://schemas.openxmlformats.org/officeDocument/2006/relationships/hyperlink" TargetMode="External"></Relationship><Relationship Id="rId298" Target="javascript:;" Type="http://schemas.openxmlformats.org/officeDocument/2006/relationships/hyperlink" TargetMode="External"></Relationship><Relationship Id="rId299" Target="javascript:;" Type="http://schemas.openxmlformats.org/officeDocument/2006/relationships/hyperlink" TargetMode="External"></Relationship><Relationship Id="rId300" Target="mailto:akesukit@thailand.com" Type="http://schemas.openxmlformats.org/officeDocument/2006/relationships/hyperlink" TargetMode="External"></Relationship><Relationship Id="rId301" Target="mailto:joseph-chew@singaporean.com.sg" Type="http://schemas.openxmlformats.org/officeDocument/2006/relationships/hyperlink" TargetMode="External"></Relationship><Relationship Id="rId302" Target="javascript:;" Type="http://schemas.openxmlformats.org/officeDocument/2006/relationships/hyperlink" TargetMode="External"></Relationship><Relationship Id="rId303" Target="javascript:;" Type="http://schemas.openxmlformats.org/officeDocument/2006/relationships/hyperlink" TargetMode="External"></Relationship><Relationship Id="rId304" Target="javascript:;" Type="http://schemas.openxmlformats.org/officeDocument/2006/relationships/hyperlink" TargetMode="External"></Relationship><Relationship Id="rId305" Target="mailto:ladybird@vsnl.net" Type="http://schemas.openxmlformats.org/officeDocument/2006/relationships/hyperlink" TargetMode="External"></Relationship><Relationship Id="rId306" Target="mailto:corten@singnet.com.sg" Type="http://schemas.openxmlformats.org/officeDocument/2006/relationships/hyperlink" TargetMode="External"></Relationship><Relationship Id="rId307" Target="mailto:kabani@vsnl.com" Type="http://schemas.openxmlformats.org/officeDocument/2006/relationships/hyperlink" TargetMode="External"></Relationship><Relationship Id="rId308" Target="mailto:chawla@zajil.net" Type="http://schemas.openxmlformats.org/officeDocument/2006/relationships/hyperlink" TargetMode="External"></Relationship><Relationship Id="rId309" Target="javascript:;" Type="http://schemas.openxmlformats.org/officeDocument/2006/relationships/hyperlink" TargetMode="External"></Relationship><Relationship Id="rId310" Target="mailto:pottery@thowkwang.com.sg" Type="http://schemas.openxmlformats.org/officeDocument/2006/relationships/hyperlink" TargetMode="External"></Relationship><Relationship Id="rId311" Target="mailto:coray@.netvigator.com" Type="http://schemas.openxmlformats.org/officeDocument/2006/relationships/hyperlink" TargetMode="External"></Relationship><Relationship Id="rId312" Target="mailto:kanchgharindia@vsnl.com" Type="http://schemas.openxmlformats.org/officeDocument/2006/relationships/hyperlink" TargetMode="External"></Relationship><Relationship Id="rId313" Target="javascript:;" Type="http://schemas.openxmlformats.org/officeDocument/2006/relationships/hyperlink" TargetMode="External"></Relationship><Relationship Id="rId314" Target="mailto:mobile2000@hotmail.com" Type="http://schemas.openxmlformats.org/officeDocument/2006/relationships/hyperlink" TargetMode="External"></Relationship><Relationship Id="rId315" Target="mailto:global_connexions@hotmail.com" Type="http://schemas.openxmlformats.org/officeDocument/2006/relationships/hyperlink" TargetMode="External"></Relationship><Relationship Id="rId316" Target="javascript:;" Type="http://schemas.openxmlformats.org/officeDocument/2006/relationships/hyperlink" TargetMode="External"></Relationship><Relationship Id="rId317" Target="javascript:;" Type="http://schemas.openxmlformats.org/officeDocument/2006/relationships/hyperlink" TargetMode="External"></Relationship><Relationship Id="rId318" Target="http://www.sscommercial.com" Type="http://schemas.openxmlformats.org/officeDocument/2006/relationships/hyperlink" TargetMode="External"></Relationship><Relationship Id="rId319" Target="javascript:;" Type="http://schemas.openxmlformats.org/officeDocument/2006/relationships/hyperlink" TargetMode="External"></Relationship><Relationship Id="rId320" Target="http://www.duni.com" Type="http://schemas.openxmlformats.org/officeDocument/2006/relationships/hyperlink" TargetMode="External"></Relationship><Relationship Id="rId321" Target="mailto:daral_fajar1@hotmail.com" Type="http://schemas.openxmlformats.org/officeDocument/2006/relationships/hyperlink" TargetMode="External"></Relationship><Relationship Id="rId322" Target="mailto:babaisale2002@yahoo.com" Type="http://schemas.openxmlformats.org/officeDocument/2006/relationships/hyperlink" TargetMode="External"></Relationship><Relationship Id="rId323" Target="mailto:dakhan@omniaworld.net" Type="http://schemas.openxmlformats.org/officeDocument/2006/relationships/hyperlink" TargetMode="External"></Relationship><Relationship Id="rId324" Target="javascript:;" Type="http://schemas.openxmlformats.org/officeDocument/2006/relationships/hyperlink" TargetMode="External"></Relationship><Relationship Id="rId325" Target="javascript:;" Type="http://schemas.openxmlformats.org/officeDocument/2006/relationships/hyperlink" TargetMode="External"></Relationship><Relationship Id="rId326" Target="javascript:;" Type="http://schemas.openxmlformats.org/officeDocument/2006/relationships/hyperlink" TargetMode="External"></Relationship><Relationship Id="rId327" Target="mailto:abidtrade@yahoo.com" Type="http://schemas.openxmlformats.org/officeDocument/2006/relationships/hyperlink" TargetMode="External"></Relationship><Relationship Id="rId328" Target="javascript:;" Type="http://schemas.openxmlformats.org/officeDocument/2006/relationships/hyperlink" TargetMode="External"></Relationship><Relationship Id="rId329" Target="http://www.guruoverseas.com" Type="http://schemas.openxmlformats.org/officeDocument/2006/relationships/hyperlink" TargetMode="External"></Relationship><Relationship Id="rId330" Target="javascript:;" Type="http://schemas.openxmlformats.org/officeDocument/2006/relationships/hyperlink" TargetMode="External"></Relationship><Relationship Id="rId331" Target="javascript:;" Type="http://schemas.openxmlformats.org/officeDocument/2006/relationships/hyperlink" TargetMode="External"></Relationship><Relationship Id="rId332" Target="javascript:;" Type="http://schemas.openxmlformats.org/officeDocument/2006/relationships/hyperlink" TargetMode="External"></Relationship><Relationship Id="rId333" Target="mailto:dastgir@dastgirengineering.com" Type="http://schemas.openxmlformats.org/officeDocument/2006/relationships/hyperlink" TargetMode="External"></Relationship><Relationship Id="rId334" Target="mailto:nahitkiler@kiler.com.tr" Type="http://schemas.openxmlformats.org/officeDocument/2006/relationships/hyperlink" TargetMode="External"></Relationship><Relationship Id="rId335" Target="mailto:pallasalim@hotmail.com" Type="http://schemas.openxmlformats.org/officeDocument/2006/relationships/hyperlink" TargetMode="External"></Relationship><Relationship Id="rId336" Target="http://www.mahprinting.com" Type="http://schemas.openxmlformats.org/officeDocument/2006/relationships/hyperlink" TargetMode="External"></Relationship><Relationship Id="rId337" Target="javascript:;" Type="http://schemas.openxmlformats.org/officeDocument/2006/relationships/hyperlink" TargetMode="External"></Relationship><Relationship Id="rId338" Target="mailto:seh@sehdel.com" Type="http://schemas.openxmlformats.org/officeDocument/2006/relationships/hyperlink" TargetMode="External"></Relationship><Relationship Id="rId339" Target="mailto:charintip@thaisiri.com" Type="http://schemas.openxmlformats.org/officeDocument/2006/relationships/hyperlink" TargetMode="External"></Relationship><Relationship Id="rId340" Target="javascript:;" Type="http://schemas.openxmlformats.org/officeDocument/2006/relationships/hyperlink" TargetMode="External"></Relationship><Relationship Id="rId341" Target="mailto:pareekraksha@rediffmail.com" Type="http://schemas.openxmlformats.org/officeDocument/2006/relationships/hyperlink" TargetMode="External"></Relationship><Relationship Id="rId342" Target="javascript:;" Type="http://schemas.openxmlformats.org/officeDocument/2006/relationships/hyperlink" TargetMode="External"></Relationship><Relationship Id="rId343" Target="mailto:ploy.sri@zebra-head.com" Type="http://schemas.openxmlformats.org/officeDocument/2006/relationships/hyperlink" TargetMode="External"></Relationship><Relationship Id="rId344" Target="javascript:;" Type="http://schemas.openxmlformats.org/officeDocument/2006/relationships/hyperlink" TargetMode="External"></Relationship><Relationship Id="rId345" Target="javascript:;" Type="http://schemas.openxmlformats.org/officeDocument/2006/relationships/hyperlink" TargetMode="External"></Relationship><Relationship Id="rId346" Target="javascript:;" Type="http://schemas.openxmlformats.org/officeDocument/2006/relationships/hyperlink" TargetMode="External"></Relationship><Relationship Id="rId347" Target="mailto:noble88@pd.jaring.my" Type="http://schemas.openxmlformats.org/officeDocument/2006/relationships/hyperlink" TargetMode="External"></Relationship><Relationship Id="rId348" Target="mailto:sohil@sohil-impex.com" Type="http://schemas.openxmlformats.org/officeDocument/2006/relationships/hyperlink" TargetMode="External"></Relationship><Relationship Id="rId349" Target="mailto:jmpnet@indosat.net.id" Type="http://schemas.openxmlformats.org/officeDocument/2006/relationships/hyperlink" TargetMode="External"></Relationship><Relationship Id="rId350" Target="mailto:bear_etc@yahoo.com" Type="http://schemas.openxmlformats.org/officeDocument/2006/relationships/hyperlink" TargetMode="External"></Relationship><Relationship Id="rId351" Target="mailto:agsen@dps.centrin.net.id" Type="http://schemas.openxmlformats.org/officeDocument/2006/relationships/hyperlink" TargetMode="External"></Relationship><Relationship Id="rId352" Target="javascript:;" Type="http://schemas.openxmlformats.org/officeDocument/2006/relationships/hyperlink" TargetMode="External"></Relationship><Relationship Id="rId353" Target="http://www.unoglass.com" Type="http://schemas.openxmlformats.org/officeDocument/2006/relationships/hyperlink" TargetMode="External"></Relationship><Relationship Id="rId354" Target="javascript:;" Type="http://schemas.openxmlformats.org/officeDocument/2006/relationships/hyperlink" TargetMode="External"></Relationship><Relationship Id="rId355" Target="mailto:faisal@evernuplastics.co" Type="http://schemas.openxmlformats.org/officeDocument/2006/relationships/hyperlink" TargetMode="External"></Relationship><Relationship Id="rId356" Target="javascript:;" Type="http://schemas.openxmlformats.org/officeDocument/2006/relationships/hyperlink" TargetMode="External"></Relationship><Relationship Id="rId357" Target="http://www.milltecindia.com" Type="http://schemas.openxmlformats.org/officeDocument/2006/relationships/hyperlink" TargetMode="External"></Relationship><Relationship Id="rId358" Target="mailto:sakura@cbn.net.id" Type="http://schemas.openxmlformats.org/officeDocument/2006/relationships/hyperlink" TargetMode="External"></Relationship><Relationship Id="rId359" Target="javascript:;" Type="http://schemas.openxmlformats.org/officeDocument/2006/relationships/hyperlink" TargetMode="External"></Relationship><Relationship Id="rId360" Target="javascript:;" Type="http://schemas.openxmlformats.org/officeDocument/2006/relationships/hyperlink" TargetMode="External"></Relationship><Relationship Id="rId361" Target="mailto:mehbir@yahoo.com" Type="http://schemas.openxmlformats.org/officeDocument/2006/relationships/hyperlink" TargetMode="External"></Relationship><Relationship Id="rId362" Target="mailto:kawboys@manila-online.net" Type="http://schemas.openxmlformats.org/officeDocument/2006/relationships/hyperlink" TargetMode="External"></Relationship><Relationship Id="rId363" Target="javascript:;" Type="http://schemas.openxmlformats.org/officeDocument/2006/relationships/hyperlink" TargetMode="External"></Relationship><Relationship Id="rId364" Target="mailto:cousinsandpartners@yahoo.com" Type="http://schemas.openxmlformats.org/officeDocument/2006/relationships/hyperlink" TargetMode="External"></Relationship><Relationship Id="rId365" Target="mailto:rocketkitchens@yahoo.com" Type="http://schemas.openxmlformats.org/officeDocument/2006/relationships/hyperlink" TargetMode="External"></Relationship><Relationship Id="rId366" Target="http://www.thailand.com" Type="http://schemas.openxmlformats.org/officeDocument/2006/relationships/hyperlink" TargetMode="External"></Relationship><Relationship Id="rId367" Target="mailto:gmentes@levent.com" Type="http://schemas.openxmlformats.org/officeDocument/2006/relationships/hyperlink" TargetMode="External"></Relationship><Relationship Id="rId368" Target="http://www.shoppebaroda.com" Type="http://schemas.openxmlformats.org/officeDocument/2006/relationships/hyperlink" TargetMode="External"></Relationship><Relationship Id="rId369" Target="javascript:;" Type="http://schemas.openxmlformats.org/officeDocument/2006/relationships/hyperlink" TargetMode="External"></Relationship><Relationship Id="rId370" Target="mailto:lik@centrin.net.id" Type="http://schemas.openxmlformats.org/officeDocument/2006/relationships/hyperlink" TargetMode="External"></Relationship><Relationship Id="rId371" Target="javascript:;" Type="http://schemas.openxmlformats.org/officeDocument/2006/relationships/hyperlink" TargetMode="External"></Relationship><Relationship Id="rId372" Target="javascript:;" Type="http://schemas.openxmlformats.org/officeDocument/2006/relationships/hyperlink" TargetMode="External"></Relationship><Relationship Id="rId373" Target="javascript:;" Type="http://schemas.openxmlformats.org/officeDocument/2006/relationships/hyperlink" TargetMode="External"></Relationship><Relationship Id="rId374" Target="javascript:;" Type="http://schemas.openxmlformats.org/officeDocument/2006/relationships/hyperlink" TargetMode="External"></Relationship><Relationship Id="rId375" Target="mailto:louisbot202@37.com" Type="http://schemas.openxmlformats.org/officeDocument/2006/relationships/hyperlink" TargetMode="External"></Relationship><Relationship Id="rId376" Target="http://www.pm.net.my" Type="http://schemas.openxmlformats.org/officeDocument/2006/relationships/hyperlink" TargetMode="External"></Relationship><Relationship Id="rId377" Target="mailto:microcentertechnologies@yahoo.com" Type="http://schemas.openxmlformats.org/officeDocument/2006/relationships/hyperlink" TargetMode="External"></Relationship><Relationship Id="rId378" Target="mailto:tlik@tm.net.my" Type="http://schemas.openxmlformats.org/officeDocument/2006/relationships/hyperlink" TargetMode="External"></Relationship><Relationship Id="rId379" Target="mailto:binzaid@hotmail.com" Type="http://schemas.openxmlformats.org/officeDocument/2006/relationships/hyperlink" TargetMode="External"></Relationship><Relationship Id="rId380" Target="http://www.nesma.net.sa" Type="http://schemas.openxmlformats.org/officeDocument/2006/relationships/hyperlink" TargetMode="External"></Relationship><Relationship Id="rId381" Target="javascript:;" Type="http://schemas.openxmlformats.org/officeDocument/2006/relationships/hyperlink" TargetMode="External"></Relationship><Relationship Id="rId382" Target="mailto:mindsproutt@hotmail.com" Type="http://schemas.openxmlformats.org/officeDocument/2006/relationships/hyperlink" TargetMode="External"></Relationship><Relationship Id="rId383" Target="javascript:;" Type="http://schemas.openxmlformats.org/officeDocument/2006/relationships/hyperlink" TargetMode="External"></Relationship><Relationship Id="rId384" Target="mailto:polymech@eth.net" Type="http://schemas.openxmlformats.org/officeDocument/2006/relationships/hyperlink" TargetMode="External"></Relationship><Relationship Id="rId385" Target="http://www.reksa.com" Type="http://schemas.openxmlformats.org/officeDocument/2006/relationships/hyperlink" TargetMode="External"></Relationship><Relationship Id="rId386" Target="javascript:;" Type="http://schemas.openxmlformats.org/officeDocument/2006/relationships/hyperlink" TargetMode="External"></Relationship><Relationship Id="rId387" Target="mailto:dattanihitesh@hotmail.com" Type="http://schemas.openxmlformats.org/officeDocument/2006/relationships/hyperlink" TargetMode="External"></Relationship><Relationship Id="rId388" Target="javascript:;" Type="http://schemas.openxmlformats.org/officeDocument/2006/relationships/hyperlink" TargetMode="External"></Relationship><Relationship Id="rId389" Target="http://www.mabelmarketinganddesign.com" Type="http://schemas.openxmlformats.org/officeDocument/2006/relationships/hyperlink" TargetMode="External"></Relationship><Relationship Id="rId390" Target="mailto:arnold@vasia.com" Type="http://schemas.openxmlformats.org/officeDocument/2006/relationships/hyperlink" TargetMode="External"></Relationship><Relationship Id="rId391" Target="http://www.almoayyad.com" Type="http://schemas.openxmlformats.org/officeDocument/2006/relationships/hyperlink" TargetMode="External"></Relationship><Relationship Id="rId392" Target="javascript:;" Type="http://schemas.openxmlformats.org/officeDocument/2006/relationships/hyperlink" TargetMode="External"></Relationship><Relationship Id="rId393" Target="mailto:meteplast@mete.com.tr" Type="http://schemas.openxmlformats.org/officeDocument/2006/relationships/hyperlink" TargetMode="External"></Relationship><Relationship Id="rId394" Target="http://www.bellevuebotanical.org" Type="http://schemas.openxmlformats.org/officeDocument/2006/relationships/hyperlink" TargetMode="External"></Relationship><Relationship Id="rId395" Target="http://www.archiesonline.com" Type="http://schemas.openxmlformats.org/officeDocument/2006/relationships/hyperlink" TargetMode="External"></Relationship><Relationship Id="rId396" Target="mailto:adprint1@rediffmail.com" Type="http://schemas.openxmlformats.org/officeDocument/2006/relationships/hyperlink" TargetMode="External"></Relationship><Relationship Id="rId397" Target="javascript:;" Type="http://schemas.openxmlformats.org/officeDocument/2006/relationships/hyperlink" TargetMode="External"></Relationship><Relationship Id="rId398" Target="http://www.pyramidimpex.com" Type="http://schemas.openxmlformats.org/officeDocument/2006/relationships/hyperlink" TargetMode="External"></Relationship><Relationship Id="rId399" Target="http://www.bell.com.ph" Type="http://schemas.openxmlformats.org/officeDocument/2006/relationships/hyperlink" TargetMode="External"></Relationship><Relationship Id="rId400" Target="http://www.lucas.com.sg" Type="http://schemas.openxmlformats.org/officeDocument/2006/relationships/hyperlink" TargetMode="External"></Relationship><Relationship Id="rId401" Target="javascript:;" Type="http://schemas.openxmlformats.org/officeDocument/2006/relationships/hyperlink" TargetMode="External"></Relationship><Relationship Id="rId402" Target="javascript:;" Type="http://schemas.openxmlformats.org/officeDocument/2006/relationships/hyperlink" TargetMode="External"></Relationship><Relationship Id="rId403" Target="mailto:haroonzaki@hotmail.com" Type="http://schemas.openxmlformats.org/officeDocument/2006/relationships/hyperlink" TargetMode="External"></Relationship><Relationship Id="rId404" Target="javascript:;" Type="http://schemas.openxmlformats.org/officeDocument/2006/relationships/hyperlink" TargetMode="External"></Relationship><Relationship Id="rId405" Target="javascript:;" Type="http://schemas.openxmlformats.org/officeDocument/2006/relationships/hyperlink" TargetMode="External"></Relationship><Relationship Id="rId406" Target="mailto:microcentertechnologies@yahoo.com" Type="http://schemas.openxmlformats.org/officeDocument/2006/relationships/hyperlink" TargetMode="External"></Relationship><Relationship Id="rId407" Target="mailto:alhuraiz@emirates.net" Type="http://schemas.openxmlformats.org/officeDocument/2006/relationships/hyperlink" TargetMode="External"></Relationship><Relationship Id="rId408" Target="mailto:adimur@rad.net.id" Type="http://schemas.openxmlformats.org/officeDocument/2006/relationships/hyperlink" TargetMode="External"></Relationship><Relationship Id="rId409" Target="javascript:;" Type="http://schemas.openxmlformats.org/officeDocument/2006/relationships/hyperlink" TargetMode="External"></Relationship><Relationship Id="rId410" Target="mailto:velchen@tm.net.my" Type="http://schemas.openxmlformats.org/officeDocument/2006/relationships/hyperlink" TargetMode="External"></Relationship><Relationship Id="rId411" Target="mailto:femiking@consultant.com" Type="http://schemas.openxmlformats.org/officeDocument/2006/relationships/hyperlink" TargetMode="External"></Relationship><Relationship Id="rId412" Target="http://www.seyrafi.com" Type="http://schemas.openxmlformats.org/officeDocument/2006/relationships/hyperlink" TargetMode="External"></Relationship><Relationship Id="rId413" Target="javascript:;" Type="http://schemas.openxmlformats.org/officeDocument/2006/relationships/hyperlink" TargetMode="External"></Relationship><Relationship Id="rId414" Target="javascript:;" Type="http://schemas.openxmlformats.org/officeDocument/2006/relationships/hyperlink" TargetMode="External"></Relationship><Relationship Id="rId415" Target="mailto:algarawigroup@saudi.net.sa" Type="http://schemas.openxmlformats.org/officeDocument/2006/relationships/hyperlink" TargetMode="External"></Relationship><Relationship Id="rId416" Target="mailto:tbee@ksc.th.com" Type="http://schemas.openxmlformats.org/officeDocument/2006/relationships/hyperlink" TargetMode="External"></Relationship><Relationship Id="rId417" Target="mailto:apsgifts@hotmail.com" Type="http://schemas.openxmlformats.org/officeDocument/2006/relationships/hyperlink" TargetMode="External"></Relationship><Relationship Id="rId418" Target="javascript:;" Type="http://schemas.openxmlformats.org/officeDocument/2006/relationships/hyperlink" TargetMode="External"></Relationship><Relationship Id="rId419" Target="mailto:somerville@pacific.net.sg" Type="http://schemas.openxmlformats.org/officeDocument/2006/relationships/hyperlink" TargetMode="External"></Relationship><Relationship Id="rId420" Target="http://www.longsheng.cn.com" Type="http://schemas.openxmlformats.org/officeDocument/2006/relationships/hyperlink" TargetMode="External"></Relationship><Relationship Id="rId421" Target="javascript:;" Type="http://schemas.openxmlformats.org/officeDocument/2006/relationships/hyperlink" TargetMode="External"></Relationship><Relationship Id="rId422" Target="mailto:abhay_k_gupta@yahoo.com" Type="http://schemas.openxmlformats.org/officeDocument/2006/relationships/hyperlink" TargetMode="External"></Relationship><Relationship Id="rId423" Target="javascript:;" Type="http://schemas.openxmlformats.org/officeDocument/2006/relationships/hyperlink" TargetMode="External"></Relationship><Relationship Id="rId424" Target="mailto:choudray786@hotmail.com" Type="http://schemas.openxmlformats.org/officeDocument/2006/relationships/hyperlink" TargetMode="External"></Relationship><Relationship Id="rId425" Target="javascript:;" Type="http://schemas.openxmlformats.org/officeDocument/2006/relationships/hyperlink" TargetMode="External"></Relationship><Relationship Id="rId426" Target="mailto:ambienceint@yahoo.com" Type="http://schemas.openxmlformats.org/officeDocument/2006/relationships/hyperlink" TargetMode="External"></Relationship><Relationship Id="rId427" Target="javascript:;" Type="http://schemas.openxmlformats.org/officeDocument/2006/relationships/hyperlink" TargetMode="External"></Relationship><Relationship Id="rId428" Target="javascript:;" Type="http://schemas.openxmlformats.org/officeDocument/2006/relationships/hyperlink" TargetMode="External"></Relationship><Relationship Id="rId429" Target="mailto:maimoon_household@yahoo.co.uk" Type="http://schemas.openxmlformats.org/officeDocument/2006/relationships/hyperlink" TargetMode="External"></Relationship><Relationship Id="rId430" Target="mailto:panmark@pacific.net.sg" Type="http://schemas.openxmlformats.org/officeDocument/2006/relationships/hyperlink" TargetMode="External"></Relationship><Relationship Id="rId431" Target="javascript:;" Type="http://schemas.openxmlformats.org/officeDocument/2006/relationships/hyperlink" TargetMode="External"></Relationship><Relationship Id="rId432" Target="javascript:;" Type="http://schemas.openxmlformats.org/officeDocument/2006/relationships/hyperlink" TargetMode="External"></Relationship><Relationship Id="rId433" Target="mailto:aswad_m2@hotmail.com" Type="http://schemas.openxmlformats.org/officeDocument/2006/relationships/hyperlink" TargetMode="External"></Relationship><Relationship Id="rId434" Target="javascript:;" Type="http://schemas.openxmlformats.org/officeDocument/2006/relationships/hyperlink" TargetMode="External"></Relationship><Relationship Id="rId435" Target="http://www.kheraj.com" Type="http://schemas.openxmlformats.org/officeDocument/2006/relationships/hyperlink" TargetMode="External"></Relationship><Relationship Id="rId436" Target="mailto:panakkal@vsnl.com" Type="http://schemas.openxmlformats.org/officeDocument/2006/relationships/hyperlink" TargetMode="External"></Relationship><Relationship Id="rId437" Target="http://www.hashem-contracting.com" Type="http://schemas.openxmlformats.org/officeDocument/2006/relationships/hyperlink" TargetMode="External"></Relationship><Relationship Id="rId438" Target="http://www.utensils.com" Type="http://schemas.openxmlformats.org/officeDocument/2006/relationships/hyperlink" TargetMode="External"></Relationship><Relationship Id="rId439" Target="http://www.ae-sewingmachines.com" Type="http://schemas.openxmlformats.org/officeDocument/2006/relationships/hyperlink" TargetMode="External"></Relationship><Relationship Id="rId440" Target="javascript:;" Type="http://schemas.openxmlformats.org/officeDocument/2006/relationships/hyperlink" TargetMode="External"></Relationship><Relationship Id="rId441" Target="mailto:inquire@siahuat.com.sg" Type="http://schemas.openxmlformats.org/officeDocument/2006/relationships/hyperlink" TargetMode="External"></Relationship><Relationship Id="rId442" Target="javascript:;" Type="http://schemas.openxmlformats.org/officeDocument/2006/relationships/hyperlink" TargetMode="External"></Relationship><Relationship Id="rId443" Target="mailto:ikkee@streamyx.com" Type="http://schemas.openxmlformats.org/officeDocument/2006/relationships/hyperlink" TargetMode="External"></Relationship><Relationship Id="rId444" Target="mailto:roylacewood@thai.com" Type="http://schemas.openxmlformats.org/officeDocument/2006/relationships/hyperlink" TargetMode="External"></Relationship><Relationship Id="rId445" Target="javascript:;" Type="http://schemas.openxmlformats.org/officeDocument/2006/relationships/hyperlink" TargetMode="External"></Relationship><Relationship Id="rId446" Target="http://www.aniketexports.com" Type="http://schemas.openxmlformats.org/officeDocument/2006/relationships/hyperlink" TargetMode="External"></Relationship><Relationship Id="rId447" Target="javascript:;" Type="http://schemas.openxmlformats.org/officeDocument/2006/relationships/hyperlink" TargetMode="External"></Relationship><Relationship Id="rId448" Target="http://www.elariss.com" Type="http://schemas.openxmlformats.org/officeDocument/2006/relationships/hyperlink" TargetMode="External"></Relationship><Relationship Id="rId449" Target="javascript:;" Type="http://schemas.openxmlformats.org/officeDocument/2006/relationships/hyperlink" TargetMode="External"></Relationship><Relationship Id="rId450" Target="http://www.sirindia.com" Type="http://schemas.openxmlformats.org/officeDocument/2006/relationships/hyperlink" TargetMode="External"></Relationship><Relationship Id="rId451" Target="http://www.ighmail.com" Type="http://schemas.openxmlformats.org/officeDocument/2006/relationships/hyperlink" TargetMode="External"></Relationship><Relationship Id="rId452" Target="http://www.innovationscorp.in" Type="http://schemas.openxmlformats.org/officeDocument/2006/relationships/hyperlink" TargetMode="External"></Relationship><Relationship Id="rId453" Target="mailto:erik.wirdheim@duni.com" Type="http://schemas.openxmlformats.org/officeDocument/2006/relationships/hyperlink" TargetMode="External"></Relationship><Relationship Id="rId454" Target="mailto:hsbl@vsnl.com" Type="http://schemas.openxmlformats.org/officeDocument/2006/relationships/hyperlink" TargetMode="External"></Relationship><Relationship Id="rId455" Target="javascript:;" Type="http://schemas.openxmlformats.org/officeDocument/2006/relationships/hyperlink" TargetMode="External"></Relationship><Relationship Id="rId456" Target="mailto:mokeaka@yahoo.com" Type="http://schemas.openxmlformats.org/officeDocument/2006/relationships/hyperlink" TargetMode="External"></Relationship><Relationship Id="rId457" Target="javascript:;" Type="http://schemas.openxmlformats.org/officeDocument/2006/relationships/hyperlink" TargetMode="External"></Relationship><Relationship Id="rId458" Target="mailto:fairtrade@hotmail.com" Type="http://schemas.openxmlformats.org/officeDocument/2006/relationships/hyperlink" TargetMode="External"></Relationship><Relationship Id="rId459" Target="http://www.dps.centrin.net.id" Type="http://schemas.openxmlformats.org/officeDocument/2006/relationships/hyperlink" TargetMode="External"></Relationship><Relationship Id="rId460" Target="http://www.ashrafproducts.com.pk" Type="http://schemas.openxmlformats.org/officeDocument/2006/relationships/hyperlink" TargetMode="External"></Relationship><Relationship Id="rId461" Target="mailto:lotus466@hcm.vnn.vn" Type="http://schemas.openxmlformats.org/officeDocument/2006/relationships/hyperlink" TargetMode="External"></Relationship><Relationship Id="rId462" Target="http://www.gelaspro.com" Type="http://schemas.openxmlformats.org/officeDocument/2006/relationships/hyperlink" TargetMode="External"></Relationship><Relationship Id="rId463" Target="mailto:binks@netasia.net" Type="http://schemas.openxmlformats.org/officeDocument/2006/relationships/hyperlink" TargetMode="External"></Relationship><Relationship Id="rId464" Target="mailto:mindsproutt@hotmail.com" Type="http://schemas.openxmlformats.org/officeDocument/2006/relationships/hyperlink" TargetMode="External"></Relationship><Relationship Id="rId465" Target="javascript:;" Type="http://schemas.openxmlformats.org/officeDocument/2006/relationships/hyperlink" TargetMode="External"></Relationship><Relationship Id="rId466" Target="javascript:;" Type="http://schemas.openxmlformats.org/officeDocument/2006/relationships/hyperlink" TargetMode="External"></Relationship><Relationship Id="rId467" Target="javascript:;" Type="http://schemas.openxmlformats.org/officeDocument/2006/relationships/hyperlink" TargetMode="External"></Relationship><Relationship Id="rId468" Target="mailto:altindo@dnet.net.id" Type="http://schemas.openxmlformats.org/officeDocument/2006/relationships/hyperlink" TargetMode="External"></Relationship><Relationship Id="rId469" Target="mailto:pli_cana_ro@yahoo.co.in" Type="http://schemas.openxmlformats.org/officeDocument/2006/relationships/hyperlink" TargetMode="External"></Relationship><Relationship Id="rId470" Target="http://www.mozcom.com" Type="http://schemas.openxmlformats.org/officeDocument/2006/relationships/hyperlink" TargetMode="External"></Relationship><Relationship Id="rId471" Target="http://www.singaporeair.com.sg" Type="http://schemas.openxmlformats.org/officeDocument/2006/relationships/hyperlink" TargetMode="External"></Relationship><Relationship Id="rId472" Target="http://www.anssin.com.sg" Type="http://schemas.openxmlformats.org/officeDocument/2006/relationships/hyperlink" TargetMode="External"></Relationship><Relationship Id="rId473" Target="javascript:;" Type="http://schemas.openxmlformats.org/officeDocument/2006/relationships/hyperlink" TargetMode="External"></Relationship><Relationship Id="rId474" Target="http://www.samran.com" Type="http://schemas.openxmlformats.org/officeDocument/2006/relationships/hyperlink" TargetMode="External"></Relationship><Relationship Id="rId475" Target="javascript:;" Type="http://schemas.openxmlformats.org/officeDocument/2006/relationships/hyperlink" TargetMode="External"></Relationship><Relationship Id="rId476" Target="javascript:;" Type="http://schemas.openxmlformats.org/officeDocument/2006/relationships/hyperlink" TargetMode="External"></Relationship><Relationship Id="rId477" Target="http://www.legend-sa.co.za" Type="http://schemas.openxmlformats.org/officeDocument/2006/relationships/hyperlink" TargetMode="External"></Relationship><Relationship Id="rId478" Target="mailto:samuela_cs@yahoo.com" Type="http://schemas.openxmlformats.org/officeDocument/2006/relationships/hyperlink" TargetMode="External"></Relationship><Relationship Id="rId479" Target="mailto:bhavin78@yahoo.com" Type="http://schemas.openxmlformats.org/officeDocument/2006/relationships/hyperlink" TargetMode="External"></Relationship><Relationship Id="rId480" Target="javascript:;" Type="http://schemas.openxmlformats.org/officeDocument/2006/relationships/hyperlink" TargetMode="External"></Relationship><Relationship Id="rId481" Target="http://www.ajmerawire.com" Type="http://schemas.openxmlformats.org/officeDocument/2006/relationships/hyperlink" TargetMode="External"></Relationship><Relationship Id="rId482" Target="javascript:;" Type="http://schemas.openxmlformats.org/officeDocument/2006/relationships/hyperlink" TargetMode="External"></Relationship><Relationship Id="rId483" Target="http://www.innovationscorp.in" Type="http://schemas.openxmlformats.org/officeDocument/2006/relationships/hyperlink" TargetMode="External"></Relationship><Relationship Id="rId484" Target="javascript:;" Type="http://schemas.openxmlformats.org/officeDocument/2006/relationships/hyperlink" TargetMode="External"></Relationship><Relationship Id="rId485" Target="mailto:bangkokdragon@yahoo.com" Type="http://schemas.openxmlformats.org/officeDocument/2006/relationships/hyperlink" TargetMode="External"></Relationship><Relationship Id="rId486" Target="javascript:;" Type="http://schemas.openxmlformats.org/officeDocument/2006/relationships/hyperlink" TargetMode="External"></Relationship><Relationship Id="rId487" Target="javascript:;" Type="http://schemas.openxmlformats.org/officeDocument/2006/relationships/hyperlink" TargetMode="External"></Relationship><Relationship Id="rId488" Target="http://www.ambiencelights.com" Type="http://schemas.openxmlformats.org/officeDocument/2006/relationships/hyperlink" TargetMode="External"></Relationship><Relationship Id="rId489" Target="mailto:paramounte@hotmail.com" Type="http://schemas.openxmlformats.org/officeDocument/2006/relationships/hyperlink" TargetMode="External"></Relationship><Relationship Id="rId490" Target="mailto:naeem_biz6@hotmail.com" Type="http://schemas.openxmlformats.org/officeDocument/2006/relationships/hyperlink" TargetMode="External"></Relationship><Relationship Id="rId491" Target="javascript:;" Type="http://schemas.openxmlformats.org/officeDocument/2006/relationships/hyperlink" TargetMode="External"></Relationship><Relationship Id="rId492" Target="http://www.evernuplastics.co.za" Type="http://schemas.openxmlformats.org/officeDocument/2006/relationships/hyperlink" TargetMode="External"></Relationship><Relationship Id="rId493" Target="javascript:;" Type="http://schemas.openxmlformats.org/officeDocument/2006/relationships/hyperlink" TargetMode="External"></Relationship><Relationship Id="rId494" Target="javascript:;" Type="http://schemas.openxmlformats.org/officeDocument/2006/relationships/hyperlink" TargetMode="External"></Relationship><Relationship Id="rId495" Target="javascript:;" Type="http://schemas.openxmlformats.org/officeDocument/2006/relationships/hyperlink" TargetMode="External"></Relationship><Relationship Id="rId496" Target="http://www.tecktai.com" Type="http://schemas.openxmlformats.org/officeDocument/2006/relationships/hyperlink" TargetMode="External"></Relationship><Relationship Id="rId497" Target="javascript:;" Type="http://schemas.openxmlformats.org/officeDocument/2006/relationships/hyperlink" TargetMode="External"></Relationship><Relationship Id="rId498" Target="javascript:;" Type="http://schemas.openxmlformats.org/officeDocument/2006/relationships/hyperlink" TargetMode="External"></Relationship><Relationship Id="rId499" Target="javascript:;" Type="http://schemas.openxmlformats.org/officeDocument/2006/relationships/hyperlink" TargetMode="External"></Relationship><Relationship Id="rId500" Target="mailto:maxis95@yahoo.com" Type="http://schemas.openxmlformats.org/officeDocument/2006/relationships/hyperlink" TargetMode="External"></Relationship><Relationship Id="rId501" Target="javascript:;" Type="http://schemas.openxmlformats.org/officeDocument/2006/relationships/hyperlink" TargetMode="External"></Relationship><Relationship Id="rId502" Target="mailto:nanz@one-99shop.com" Type="http://schemas.openxmlformats.org/officeDocument/2006/relationships/hyperlink" TargetMode="External"></Relationship><Relationship Id="rId503" Target="javascript:;" Type="http://schemas.openxmlformats.org/officeDocument/2006/relationships/hyperlink" TargetMode="External"></Relationship><Relationship Id="rId504" Target="javascript:;" Type="http://schemas.openxmlformats.org/officeDocument/2006/relationships/hyperlink" TargetMode="External"></Relationship><Relationship Id="rId505" Target="http://www.kahramanhediyelik.com" Type="http://schemas.openxmlformats.org/officeDocument/2006/relationships/hyperlink" TargetMode="External"></Relationship><Relationship Id="rId506" Target="http://www.melamineware.com.my" Type="http://schemas.openxmlformats.org/officeDocument/2006/relationships/hyperlink" TargetMode="External"></Relationship><Relationship Id="rId507" Target="javascript:;" Type="http://schemas.openxmlformats.org/officeDocument/2006/relationships/hyperlink" TargetMode="External"></Relationship><Relationship Id="rId508" Target="http://www.ozone-india.com" Type="http://schemas.openxmlformats.org/officeDocument/2006/relationships/hyperlink" TargetMode="External"></Relationship><Relationship Id="rId509" Target="mailto:alaanada@hotmail.com" Type="http://schemas.openxmlformats.org/officeDocument/2006/relationships/hyperlink" TargetMode="External"></Relationship><Relationship Id="rId510" Target="mailto:dannyklsin@skb.com.my" Type="http://schemas.openxmlformats.org/officeDocument/2006/relationships/hyperlink" TargetMode="External"></Relationship><Relationship Id="rId511" Target="javascript:;" Type="http://schemas.openxmlformats.org/officeDocument/2006/relationships/hyperlink" TargetMode="External"></Relationship><Relationship Id="rId512" Target="http://www.sol.net.sa" Type="http://schemas.openxmlformats.org/officeDocument/2006/relationships/hyperlink" TargetMode="External"></Relationship><Relationship Id="rId513" Target="javascript:;" Type="http://schemas.openxmlformats.org/officeDocument/2006/relationships/hyperlink" TargetMode="External"></Relationship><Relationship Id="rId514" Target="javascript:;" Type="http://schemas.openxmlformats.org/officeDocument/2006/relationships/hyperlink" TargetMode="External"></Relationship><Relationship Id="rId515" Target="mailto:akg1@india.com" Type="http://schemas.openxmlformats.org/officeDocument/2006/relationships/hyperlink" TargetMode="External"></Relationship><Relationship Id="rId516" Target="javascript:;" Type="http://schemas.openxmlformats.org/officeDocument/2006/relationships/hyperlink" TargetMode="External"></Relationship><Relationship Id="rId517" Target="javascript:;" Type="http://schemas.openxmlformats.org/officeDocument/2006/relationships/hyperlink" TargetMode="External"></Relationship><Relationship Id="rId518" Target="mailto:michellema@masif.com.my" Type="http://schemas.openxmlformats.org/officeDocument/2006/relationships/hyperlink" TargetMode="External"></Relationship><Relationship Id="rId519" Target="javascript:;" Type="http://schemas.openxmlformats.org/officeDocument/2006/relationships/hyperlink" TargetMode="External"></Relationship><Relationship Id="rId520" Target="javascript:;" Type="http://schemas.openxmlformats.org/officeDocument/2006/relationships/hyperlink" TargetMode="External"></Relationship><Relationship Id="rId521" Target="javascript:;" Type="http://schemas.openxmlformats.org/officeDocument/2006/relationships/hyperlink" TargetMode="External"></Relationship><Relationship Id="rId522" Target="javascript:;" Type="http://schemas.openxmlformats.org/officeDocument/2006/relationships/hyperlink" TargetMode="External"></Relationship><Relationship Id="rId523" Target="javascript:;" Type="http://schemas.openxmlformats.org/officeDocument/2006/relationships/hyperlink" TargetMode="External"></Relationship><Relationship Id="rId524" Target="javascript:;" Type="http://schemas.openxmlformats.org/officeDocument/2006/relationships/hyperlink" TargetMode="External"></Relationship><Relationship Id="rId525" Target="mailto:ooztay@yahoo.com" Type="http://schemas.openxmlformats.org/officeDocument/2006/relationships/hyperlink" TargetMode="External"></Relationship><Relationship Id="rId526" Target="http://www.embassysuites.net" Type="http://schemas.openxmlformats.org/officeDocument/2006/relationships/hyperlink" TargetMode="External"></Relationship><Relationship Id="rId527" Target="javascript:;" Type="http://schemas.openxmlformats.org/officeDocument/2006/relationships/hyperlink" TargetMode="External"></Relationship><Relationship Id="rId528" Target="mailto:uno097@hotmail.com" Type="http://schemas.openxmlformats.org/officeDocument/2006/relationships/hyperlink" TargetMode="External"></Relationship><Relationship Id="rId529" Target="mailto:marketing@welltexshowerpro.com" Type="http://schemas.openxmlformats.org/officeDocument/2006/relationships/hyperlink" TargetMode="External"></Relationship><Relationship Id="rId530" Target="javascript:;" Type="http://schemas.openxmlformats.org/officeDocument/2006/relationships/hyperlink" TargetMode="External"></Relationship><Relationship Id="rId531" Target="javascript:;" Type="http://schemas.openxmlformats.org/officeDocument/2006/relationships/hyperlink" TargetMode="External"></Relationship><Relationship Id="rId532" Target="mailto:mail@panaxappliance.com" Type="http://schemas.openxmlformats.org/officeDocument/2006/relationships/hyperlink" TargetMode="External"></Relationship><Relationship Id="rId533" Target="mailto:emreide@mail.koc.net" Type="http://schemas.openxmlformats.org/officeDocument/2006/relationships/hyperlink" TargetMode="External"></Relationship><Relationship Id="rId534" Target="javascript:;" Type="http://schemas.openxmlformats.org/officeDocument/2006/relationships/hyperlink" TargetMode="External"></Relationship><Relationship Id="rId535" Target="http://www.thelmawood.com" Type="http://schemas.openxmlformats.org/officeDocument/2006/relationships/hyperlink" TargetMode="External"></Relationship><Relationship Id="rId536" Target="mailto:jeansone@yahoo.com" Type="http://schemas.openxmlformats.org/officeDocument/2006/relationships/hyperlink" TargetMode="External"></Relationship><Relationship Id="rId537" Target="javascript:;" Type="http://schemas.openxmlformats.org/officeDocument/2006/relationships/hyperlink" TargetMode="External"></Relationship><Relationship Id="rId538" Target="javascript:;" Type="http://schemas.openxmlformats.org/officeDocument/2006/relationships/hyperlink" TargetMode="External"></Relationship><Relationship Id="rId539" Target="http://www.rajvielectronics.com" Type="http://schemas.openxmlformats.org/officeDocument/2006/relationships/hyperlink" TargetMode="External"></Relationship><Relationship Id="rId540" Target="http://www.altawheedco.com" Type="http://schemas.openxmlformats.org/officeDocument/2006/relationships/hyperlink" TargetMode="External"></Relationship><Relationship Id="rId541" Target="javascript:;" Type="http://schemas.openxmlformats.org/officeDocument/2006/relationships/hyperlink" TargetMode="External"></Relationship><Relationship Id="rId542" Target="javascript:;" Type="http://schemas.openxmlformats.org/officeDocument/2006/relationships/hyperlink" TargetMode="External"></Relationship><Relationship Id="rId543" Target="mailto:astrabon@singnet.com.sg" Type="http://schemas.openxmlformats.org/officeDocument/2006/relationships/hyperlink" TargetMode="External"></Relationship><Relationship Id="rId544" Target="javascript:;" Type="http://schemas.openxmlformats.org/officeDocument/2006/relationships/hyperlink" TargetMode="External"></Relationship><Relationship Id="rId545" Target="javascript:;" Type="http://schemas.openxmlformats.org/officeDocument/2006/relationships/hyperlink" TargetMode="External"></Relationship><Relationship Id="rId546" Target="mailto:kirex@arc.net.my" Type="http://schemas.openxmlformats.org/officeDocument/2006/relationships/hyperlink" TargetMode="External"></Relationship><Relationship Id="rId547" Target="mailto:emilioc@microbase.com.ph" Type="http://schemas.openxmlformats.org/officeDocument/2006/relationships/hyperlink" TargetMode="External"></Relationship><Relationship Id="rId548" Target="javascript:;" Type="http://schemas.openxmlformats.org/officeDocument/2006/relationships/hyperlink" TargetMode="External"></Relationship><Relationship Id="rId549" Target="mailto:contact@stationeryworld.com" Type="http://schemas.openxmlformats.org/officeDocument/2006/relationships/hyperlink" TargetMode="External"></Relationship><Relationship Id="rId550" Target="http://www.paramount.com.ph" Type="http://schemas.openxmlformats.org/officeDocument/2006/relationships/hyperlink" TargetMode="External"></Relationship><Relationship Id="rId551" Target="javascript:;" Type="http://schemas.openxmlformats.org/officeDocument/2006/relationships/hyperlink" TargetMode="External"></Relationship><Relationship Id="rId552" Target="mailto:gpslide@tm.net.my" Type="http://schemas.openxmlformats.org/officeDocument/2006/relationships/hyperlink" TargetMode="External"></Relationship><Relationship Id="rId553" Target="mailto:admin@shoppebaroda.com" Type="http://schemas.openxmlformats.org/officeDocument/2006/relationships/hyperlink" TargetMode="External"></Relationship><Relationship Id="rId554" Target="javascript:;" Type="http://schemas.openxmlformats.org/officeDocument/2006/relationships/hyperlink" TargetMode="External"></Relationship><Relationship Id="rId555" Target="javascript:;" Type="http://schemas.openxmlformats.org/officeDocument/2006/relationships/hyperlink" TargetMode="External"></Relationship><Relationship Id="rId556" Target="http://www.ongradio.com" Type="http://schemas.openxmlformats.org/officeDocument/2006/relationships/hyperlink" TargetMode="External"></Relationship><Relationship Id="rId557" Target="javascript:;" Type="http://schemas.openxmlformats.org/officeDocument/2006/relationships/hyperlink" TargetMode="External"></Relationship><Relationship Id="rId558" Target="http://www.besterm-intl.com" Type="http://schemas.openxmlformats.org/officeDocument/2006/relationships/hyperlink" TargetMode="External"></Relationship><Relationship Id="rId559" Target="mailto:amonrats@homepro.co" Type="http://schemas.openxmlformats.org/officeDocument/2006/relationships/hyperlink" TargetMode="External"></Relationship><Relationship Id="rId560" Target="javascript:;" Type="http://schemas.openxmlformats.org/officeDocument/2006/relationships/hyperlink" TargetMode="External"></Relationship><Relationship Id="rId561" Target="http://www.landmarkgroupco.com" Type="http://schemas.openxmlformats.org/officeDocument/2006/relationships/hyperlink" TargetMode="External"></Relationship><Relationship Id="rId562" Target="javascript:;" Type="http://schemas.openxmlformats.org/officeDocument/2006/relationships/hyperlink" TargetMode="External"></Relationship><Relationship Id="rId563" Target="mailto:sansenco@singnet.com.sg" Type="http://schemas.openxmlformats.org/officeDocument/2006/relationships/hyperlink" TargetMode="External"></Relationship><Relationship Id="rId564" Target="mailto:mal_pak@yahoo.com" Type="http://schemas.openxmlformats.org/officeDocument/2006/relationships/hyperlink" TargetMode="External"></Relationship><Relationship Id="rId565" Target="http://www.jackautomations.com" Type="http://schemas.openxmlformats.org/officeDocument/2006/relationships/hyperlink" TargetMode="External"></Relationship><Relationship Id="rId566" Target="mailto:al_shirouq@yahoo.com" Type="http://schemas.openxmlformats.org/officeDocument/2006/relationships/hyperlink" TargetMode="External"></Relationship><Relationship Id="rId567" Target="javascript:;" Type="http://schemas.openxmlformats.org/officeDocument/2006/relationships/hyperlink" TargetMode="External"></Relationship><Relationship Id="rId568" Target="javascript:;" Type="http://schemas.openxmlformats.org/officeDocument/2006/relationships/hyperlink" TargetMode="External"></Relationship><Relationship Id="rId569" Target="mailto:cilabene@solo.wasantara.net.id" Type="http://schemas.openxmlformats.org/officeDocument/2006/relationships/hyperlink" TargetMode="External"></Relationship><Relationship Id="rId570" Target="mailto:kingdom@ighmail.com" Type="http://schemas.openxmlformats.org/officeDocument/2006/relationships/hyperlink" TargetMode="External"></Relationship><Relationship Id="rId571" Target="mailto:bos.feh@superonline.com" Type="http://schemas.openxmlformats.org/officeDocument/2006/relationships/hyperlink" TargetMode="External"></Relationship><Relationship Id="rId572" Target="mailto:talalghandour@abudawood.com" Type="http://schemas.openxmlformats.org/officeDocument/2006/relationships/hyperlink" TargetMode="External"></Relationship><Relationship Id="rId573" Target="javascript:;" Type="http://schemas.openxmlformats.org/officeDocument/2006/relationships/hyperlink" TargetMode="External"></Relationship><Relationship Id="rId574" Target="javascript:;" Type="http://schemas.openxmlformats.org/officeDocument/2006/relationships/hyperlink" TargetMode="External"></Relationship><Relationship Id="rId575" Target="javascript:;" Type="http://schemas.openxmlformats.org/officeDocument/2006/relationships/hyperlink" TargetMode="External"></Relationship><Relationship Id="rId576" Target="http://www.lucas.com.sg" Type="http://schemas.openxmlformats.org/officeDocument/2006/relationships/hyperlink" TargetMode="External"></Relationship><Relationship Id="rId577" Target="javascript:;" Type="http://schemas.openxmlformats.org/officeDocument/2006/relationships/hyperlink" TargetMode="External"></Relationship><Relationship Id="rId578" Target="mailto:eastmandelhi@impexeastman.com" Type="http://schemas.openxmlformats.org/officeDocument/2006/relationships/hyperlink" TargetMode="External"></Relationship><Relationship Id="rId579" Target="javascript:;" Type="http://schemas.openxmlformats.org/officeDocument/2006/relationships/hyperlink" TargetMode="External"></Relationship><Relationship Id="rId580" Target="javascript:;" Type="http://schemas.openxmlformats.org/officeDocument/2006/relationships/hyperlink" TargetMode="External"></Relationship><Relationship Id="rId581" Target="mailto:clearfastdel@vsnl.net" Type="http://schemas.openxmlformats.org/officeDocument/2006/relationships/hyperlink" TargetMode="External"></Relationship><Relationship Id="rId582" Target="mailto:gleam@pacific.net.sg" Type="http://schemas.openxmlformats.org/officeDocument/2006/relationships/hyperlink" TargetMode="External"></Relationship><Relationship Id="rId583" Target="mailto:raymond@suntex.com.sg" Type="http://schemas.openxmlformats.org/officeDocument/2006/relationships/hyperlink" TargetMode="External"></Relationship><Relationship Id="rId584" Target="javascript:;" Type="http://schemas.openxmlformats.org/officeDocument/2006/relationships/hyperlink" TargetMode="External"></Relationship><Relationship Id="rId585" Target="javascript:;" Type="http://schemas.openxmlformats.org/officeDocument/2006/relationships/hyperlink" TargetMode="External"></Relationship><Relationship Id="rId586" Target="mailto:piyush_24_2000@yahoo.com" Type="http://schemas.openxmlformats.org/officeDocument/2006/relationships/hyperlink" TargetMode="External"></Relationship><Relationship Id="rId587" Target="mailto:jlmtrading@pacific.net.sg" Type="http://schemas.openxmlformats.org/officeDocument/2006/relationships/hyperlink" TargetMode="External"></Relationship><Relationship Id="rId588" Target="javascript:;" Type="http://schemas.openxmlformats.org/officeDocument/2006/relationships/hyperlink" TargetMode="External"></Relationship><Relationship Id="rId589" Target="javascript:;" Type="http://schemas.openxmlformats.org/officeDocument/2006/relationships/hyperlink" TargetMode="External"></Relationship><Relationship Id="rId590" Target="mailto:unique2@vsnl.com" Type="http://schemas.openxmlformats.org/officeDocument/2006/relationships/hyperlink" TargetMode="External"></Relationship><Relationship Id="rId591" Target="mailto:gap_ang@hotmail.com" Type="http://schemas.openxmlformats.org/officeDocument/2006/relationships/hyperlink" TargetMode="External"></Relationship><Relationship Id="rId592" Target="http://www.time.net.my" Type="http://schemas.openxmlformats.org/officeDocument/2006/relationships/hyperlink" TargetMode="External"></Relationship><Relationship Id="rId593" Target="javascript:;" Type="http://schemas.openxmlformats.org/officeDocument/2006/relationships/hyperlink" TargetMode="External"></Relationship><Relationship Id="rId594" Target="http://www.e-scooter.com.tr" Type="http://schemas.openxmlformats.org/officeDocument/2006/relationships/hyperlink" TargetMode="External"></Relationship><Relationship Id="rId595" Target="javascript:;" Type="http://schemas.openxmlformats.org/officeDocument/2006/relationships/hyperlink" TargetMode="External"></Relationship><Relationship Id="rId596" Target="http://www.kahramanhediyelik.com" Type="http://schemas.openxmlformats.org/officeDocument/2006/relationships/hyperlink" TargetMode="External"></Relationship><Relationship Id="rId597" Target="http://www.alliedmetals.com" Type="http://schemas.openxmlformats.org/officeDocument/2006/relationships/hyperlink" TargetMode="External"></Relationship><Relationship Id="rId598" Target="mailto:ippsg@singnet.com.sg" Type="http://schemas.openxmlformats.org/officeDocument/2006/relationships/hyperlink" TargetMode="External"></Relationship><Relationship Id="rId599" Target="http://www.ifmat.org" Type="http://schemas.openxmlformats.org/officeDocument/2006/relationships/hyperlink" TargetMode="External"></Relationship><Relationship Id="rId600" Target="javascript:;" Type="http://schemas.openxmlformats.org/officeDocument/2006/relationships/hyperlink" TargetMode="External"></Relationship><Relationship Id="rId601" Target="mailto:htaslim@asaba.co.id" Type="http://schemas.openxmlformats.org/officeDocument/2006/relationships/hyperlink" TargetMode="External"></Relationship><Relationship Id="rId602" Target="mailto:kalpower@vsnl.net" Type="http://schemas.openxmlformats.org/officeDocument/2006/relationships/hyperlink" TargetMode="External"></Relationship><Relationship Id="rId603" Target="javascript:;" Type="http://schemas.openxmlformats.org/officeDocument/2006/relationships/hyperlink" TargetMode="External"></Relationship><Relationship Id="rId604" Target="mailto:dipen@kraftwares.com" Type="http://schemas.openxmlformats.org/officeDocument/2006/relationships/hyperlink" TargetMode="External"></Relationship><Relationship Id="rId605" Target="http://www.fourseasons.com" Type="http://schemas.openxmlformats.org/officeDocument/2006/relationships/hyperlink" TargetMode="External"></Relationship><Relationship Id="rId606" Target="http://www.bbl.com.pk" Type="http://schemas.openxmlformats.org/officeDocument/2006/relationships/hyperlink" TargetMode="External"></Relationship><Relationship Id="rId607" Target="javascript:;" Type="http://schemas.openxmlformats.org/officeDocument/2006/relationships/hyperlink" TargetMode="External"></Relationship><Relationship Id="rId608" Target="http://www.babatin.com" Type="http://schemas.openxmlformats.org/officeDocument/2006/relationships/hyperlink" TargetMode="External"></Relationship><Relationship Id="rId609" Target="mailto:youaremy@37.com" Type="http://schemas.openxmlformats.org/officeDocument/2006/relationships/hyperlink" TargetMode="External"></Relationship><Relationship Id="rId610" Target="http://www.jewelsteelware.com" Type="http://schemas.openxmlformats.org/officeDocument/2006/relationships/hyperlink" TargetMode="External"></Relationship><Relationship Id="rId611" Target="javascript:;" Type="http://schemas.openxmlformats.org/officeDocument/2006/relationships/hyperlink" TargetMode="External"></Relationship><Relationship Id="rId612" Target="http://www.fairtrade.at" Type="http://schemas.openxmlformats.org/officeDocument/2006/relationships/hyperlink" TargetMode="External"></Relationship><Relationship Id="rId613" Target="javascript:;" Type="http://schemas.openxmlformats.org/officeDocument/2006/relationships/hyperlink" TargetMode="External"></Relationship><Relationship Id="rId614" Target="http://www.royalselangor.com" Type="http://schemas.openxmlformats.org/officeDocument/2006/relationships/hyperlink" TargetMode="External"></Relationship><Relationship Id="rId615" Target="javascript:;" Type="http://schemas.openxmlformats.org/officeDocument/2006/relationships/hyperlink" TargetMode="External"></Relationship><Relationship Id="rId616" Target="http://www.masif.com.my" Type="http://schemas.openxmlformats.org/officeDocument/2006/relationships/hyperlink" TargetMode="External"></Relationship><Relationship Id="rId617" Target="javascript:;" Type="http://schemas.openxmlformats.org/officeDocument/2006/relationships/hyperlink" TargetMode="External"></Relationship><Relationship Id="rId618" Target="javascript:;" Type="http://schemas.openxmlformats.org/officeDocument/2006/relationships/hyperlink" TargetMode="External"></Relationship><Relationship Id="rId619" Target="javascript:;" Type="http://schemas.openxmlformats.org/officeDocument/2006/relationships/hyperlink" TargetMode="External"></Relationship><Relationship Id="rId620" Target="mailto:spectrum_inc@hotmail.com" Type="http://schemas.openxmlformats.org/officeDocument/2006/relationships/hyperlink" TargetMode="External"></Relationship><Relationship Id="rId621" Target="mailto:irfaan2k_ind@rediffmail.com" Type="http://schemas.openxmlformats.org/officeDocument/2006/relationships/hyperlink" TargetMode="External"></Relationship><Relationship Id="rId622" Target="mailto:chuanyi@pacific.net.sg" Type="http://schemas.openxmlformats.org/officeDocument/2006/relationships/hyperlink" TargetMode="External"></Relationship><Relationship Id="rId623" Target="mailto:amanjolly@hotmail.com" Type="http://schemas.openxmlformats.org/officeDocument/2006/relationships/hyperlink" TargetMode="External"></Relationship><Relationship Id="rId624" Target="mailto:insure@paramount.com.ph" Type="http://schemas.openxmlformats.org/officeDocument/2006/relationships/hyperlink" TargetMode="External"></Relationship><Relationship Id="rId625" Target="mailto:nitin@puravankara.com" Type="http://schemas.openxmlformats.org/officeDocument/2006/relationships/hyperlink" TargetMode="External"></Relationship><Relationship Id="rId626" Target="javascript:;" Type="http://schemas.openxmlformats.org/officeDocument/2006/relationships/hyperlink" TargetMode="External"></Relationship><Relationship Id="rId627" Target="http://www.bms-ace.com" Type="http://schemas.openxmlformats.org/officeDocument/2006/relationships/hyperlink" TargetMode="External"></Relationship><Relationship Id="rId628" Target="javascript:;" Type="http://schemas.openxmlformats.org/officeDocument/2006/relationships/hyperlink" TargetMode="External"></Relationship><Relationship Id="rId629" Target="javascript:;" Type="http://schemas.openxmlformats.org/officeDocument/2006/relationships/hyperlink" TargetMode="External"></Relationship><Relationship Id="rId630" Target="http://www.iqbalgroup.com" Type="http://schemas.openxmlformats.org/officeDocument/2006/relationships/hyperlink" TargetMode="External"></Relationship><Relationship Id="rId631" Target="mailto:chayanon@mahprinting.com" Type="http://schemas.openxmlformats.org/officeDocument/2006/relationships/hyperlink" TargetMode="External"></Relationship><Relationship Id="rId632" Target="http://www.kotakom.com" Type="http://schemas.openxmlformats.org/officeDocument/2006/relationships/hyperlink" TargetMode="External"></Relationship><Relationship Id="rId633" Target="javascript:;" Type="http://schemas.openxmlformats.org/officeDocument/2006/relationships/hyperlink" TargetMode="External"></Relationship><Relationship Id="rId634" Target="javascript:;" Type="http://schemas.openxmlformats.org/officeDocument/2006/relationships/hyperlink" TargetMode="External"></Relationship><Relationship Id="rId635" Target="mailto:pakent2@wol.net.pk" Type="http://schemas.openxmlformats.org/officeDocument/2006/relationships/hyperlink" TargetMode="External"></Relationship><Relationship Id="rId636" Target="mailto:pthanh677@hcm.vnn.vn" Type="http://schemas.openxmlformats.org/officeDocument/2006/relationships/hyperlink" TargetMode="External"></Relationship><Relationship Id="rId637" Target="http://www.milltecindia.com" Type="http://schemas.openxmlformats.org/officeDocument/2006/relationships/hyperlink" TargetMode="External"></Relationship><Relationship Id="rId638" Target="javascript:;" Type="http://schemas.openxmlformats.org/officeDocument/2006/relationships/hyperlink" TargetMode="External"></Relationship><Relationship Id="rId639" Target="mailto:alexsy@freemail.ph" Type="http://schemas.openxmlformats.org/officeDocument/2006/relationships/hyperlink" TargetMode="External"></Relationship><Relationship Id="rId640" Target="javascript:;" Type="http://schemas.openxmlformats.org/officeDocument/2006/relationships/hyperlink" TargetMode="External"></Relationship><Relationship Id="rId641" Target="javascript:;" Type="http://schemas.openxmlformats.org/officeDocument/2006/relationships/hyperlink" TargetMode="External"></Relationship><Relationship Id="rId642" Target="mailto:bonnyeze@yahoo.com" Type="http://schemas.openxmlformats.org/officeDocument/2006/relationships/hyperlink" TargetMode="External"></Relationship><Relationship Id="rId643" Target="mailto:avon.iteenterprise@hotmail.com" Type="http://schemas.openxmlformats.org/officeDocument/2006/relationships/hyperlink" TargetMode="External"></Relationship><Relationship Id="rId644" Target="mailto:carina@kedaung.com" Type="http://schemas.openxmlformats.org/officeDocument/2006/relationships/hyperlink" TargetMode="External"></Relationship><Relationship Id="rId645" Target="javascript:;" Type="http://schemas.openxmlformats.org/officeDocument/2006/relationships/hyperlink" TargetMode="External"></Relationship><Relationship Id="rId646" Target="http://www.seyrafi.com" Type="http://schemas.openxmlformats.org/officeDocument/2006/relationships/hyperlink" TargetMode="External"></Relationship><Relationship Id="rId647" Target="javascript:;" Type="http://schemas.openxmlformats.org/officeDocument/2006/relationships/hyperlink" TargetMode="External"></Relationship><Relationship Id="rId648" Target="javascript:;" Type="http://schemas.openxmlformats.org/officeDocument/2006/relationships/hyperlink" TargetMode="External"></Relationship><Relationship Id="rId649" Target="mailto:exdpt@gulistandekal.com.tr" Type="http://schemas.openxmlformats.org/officeDocument/2006/relationships/hyperlink" TargetMode="External"></Relationship><Relationship Id="rId650" Target="mailto:alsmaym@hotmail.com" Type="http://schemas.openxmlformats.org/officeDocument/2006/relationships/hyperlink" TargetMode="External"></Relationship><Relationship Id="rId651" Target="mailto:alsmaym@hotmail.com" Type="http://schemas.openxmlformats.org/officeDocument/2006/relationships/hyperlink" TargetMode="External"></Relationship><Relationship Id="rId652" Target="http://www.sbtcindia.com" Type="http://schemas.openxmlformats.org/officeDocument/2006/relationships/hyperlink" TargetMode="External"></Relationship><Relationship Id="rId653" Target="javascript:;" Type="http://schemas.openxmlformats.org/officeDocument/2006/relationships/hyperlink" TargetMode="External"></Relationship><Relationship Id="rId654" Target="mailto:pt_tms@cbn.net.id" Type="http://schemas.openxmlformats.org/officeDocument/2006/relationships/hyperlink" TargetMode="External"></Relationship><Relationship Id="rId655" Target="mailto:ariq@nexlinx.net.pk" Type="http://schemas.openxmlformats.org/officeDocument/2006/relationships/hyperlink" TargetMode="External"></Relationship><Relationship Id="rId656" Target="javascript:;" Type="http://schemas.openxmlformats.org/officeDocument/2006/relationships/hyperlink" TargetMode="External"></Relationship><Relationship Id="rId657" Target="javascript:;" Type="http://schemas.openxmlformats.org/officeDocument/2006/relationships/hyperlink" TargetMode="External"></Relationship><Relationship Id="rId658" Target="mailto:asken@asken2u.com" Type="http://schemas.openxmlformats.org/officeDocument/2006/relationships/hyperlink" TargetMode="External"></Relationship><Relationship Id="rId659" Target="http://www.idealbusiness.com" Type="http://schemas.openxmlformats.org/officeDocument/2006/relationships/hyperlink" TargetMode="External"></Relationship><Relationship Id="rId660" Target="javascript:;" Type="http://schemas.openxmlformats.org/officeDocument/2006/relationships/hyperlink" TargetMode="External"></Relationship><Relationship Id="rId661" Target="http://www.tolman.com.tr" Type="http://schemas.openxmlformats.org/officeDocument/2006/relationships/hyperlink" TargetMode="External"></Relationship><Relationship Id="rId662" Target="mailto:ocakir@partnecglobal.com" Type="http://schemas.openxmlformats.org/officeDocument/2006/relationships/hyperlink" TargetMode="External"></Relationship><Relationship Id="rId663" Target="javascript:;" Type="http://schemas.openxmlformats.org/officeDocument/2006/relationships/hyperlink" TargetMode="External"></Relationship><Relationship Id="rId664" Target="mailto:angleeseng@pacific.net.sg" Type="http://schemas.openxmlformats.org/officeDocument/2006/relationships/hyperlink" TargetMode="External"></Relationship><Relationship Id="rId665" Target="javascript:;" Type="http://schemas.openxmlformats.org/officeDocument/2006/relationships/hyperlink" TargetMode="External"></Relationship><Relationship Id="rId666" Target="javascript:;" Type="http://schemas.openxmlformats.org/officeDocument/2006/relationships/hyperlink" TargetMode="External"></Relationship><Relationship Id="rId667" Target="mailto:ckem@tm.net.my" Type="http://schemas.openxmlformats.org/officeDocument/2006/relationships/hyperlink" TargetMode="External"></Relationship><Relationship Id="rId668" Target="javascript:;" Type="http://schemas.openxmlformats.org/officeDocument/2006/relationships/hyperlink" TargetMode="External"></Relationship><Relationship Id="rId669" Target="javascript:;" Type="http://schemas.openxmlformats.org/officeDocument/2006/relationships/hyperlink" TargetMode="External"></Relationship><Relationship Id="rId670" Target="mailto:nabil@bahrawi.com" Type="http://schemas.openxmlformats.org/officeDocument/2006/relationships/hyperlink" TargetMode="External"></Relationship><Relationship Id="rId671" Target="mailto:citystar@pacific.net.sg" Type="http://schemas.openxmlformats.org/officeDocument/2006/relationships/hyperlink" TargetMode="External"></Relationship><Relationship Id="rId672" Target="mailto:sales@ongradio.com" Type="http://schemas.openxmlformats.org/officeDocument/2006/relationships/hyperlink" TargetMode="External"></Relationship><Relationship Id="rId673" Target="javascript:;" Type="http://schemas.openxmlformats.org/officeDocument/2006/relationships/hyperlink" TargetMode="External"></Relationship><Relationship Id="rId674" Target="http://www.infoweb.abs.net" Type="http://schemas.openxmlformats.org/officeDocument/2006/relationships/hyperlink" TargetMode="External"></Relationship><Relationship Id="rId675" Target="mailto:ajmerap@ajmerawire.com" Type="http://schemas.openxmlformats.org/officeDocument/2006/relationships/hyperlink" TargetMode="External"></Relationship><Relationship Id="rId676" Target="mailto:roylacewood@thai.com" Type="http://schemas.openxmlformats.org/officeDocument/2006/relationships/hyperlink" TargetMode="External"></Relationship><Relationship Id="rId677" Target="mailto:candtgift@hotmail.com" Type="http://schemas.openxmlformats.org/officeDocument/2006/relationships/hyperlink" TargetMode="External"></Relationship><Relationship Id="rId678" Target="mailto:mls2001@sina.com" Type="http://schemas.openxmlformats.org/officeDocument/2006/relationships/hyperlink" TargetMode="External"></Relationship><Relationship Id="rId679" Target="javascript:;" Type="http://schemas.openxmlformats.org/officeDocument/2006/relationships/hyperlink" TargetMode="External"></Relationship><Relationship Id="rId680" Target="javascript:;" Type="http://schemas.openxmlformats.org/officeDocument/2006/relationships/hyperlink" TargetMode="External"></Relationship><Relationship Id="rId681" Target="javascript:;" Type="http://schemas.openxmlformats.org/officeDocument/2006/relationships/hyperlink" TargetMode="External"></Relationship><Relationship Id="rId682" Target="mailto:lik@centrin.net.id" Type="http://schemas.openxmlformats.org/officeDocument/2006/relationships/hyperlink" TargetMode="External"></Relationship><Relationship Id="rId683" Target="mailto:qie@tm.net.my" Type="http://schemas.openxmlformats.org/officeDocument/2006/relationships/hyperlink" TargetMode="External"></Relationship><Relationship Id="rId684" Target="mailto:assafi56@yahoo.com" Type="http://schemas.openxmlformats.org/officeDocument/2006/relationships/hyperlink" TargetMode="External"></Relationship><Relationship Id="rId685" Target="mailto:cjayvent@yahoo.com" Type="http://schemas.openxmlformats.org/officeDocument/2006/relationships/hyperlink" TargetMode="External"></Relationship><Relationship Id="rId686" Target="http://www.corrpsionX.com" Type="http://schemas.openxmlformats.org/officeDocument/2006/relationships/hyperlink" TargetMode="External"></Relationship><Relationship Id="rId687" Target="javascript:;" Type="http://schemas.openxmlformats.org/officeDocument/2006/relationships/hyperlink" TargetMode="External"></Relationship><Relationship Id="rId688" Target="http://www.azg.com.pk" Type="http://schemas.openxmlformats.org/officeDocument/2006/relationships/hyperlink" TargetMode="External"></Relationship><Relationship Id="rId689" Target="mailto:indiaking@eth.net" Type="http://schemas.openxmlformats.org/officeDocument/2006/relationships/hyperlink" TargetMode="External"></Relationship><Relationship Id="rId690" Target="mailto:boonco@pacific.net.sg" Type="http://schemas.openxmlformats.org/officeDocument/2006/relationships/hyperlink" TargetMode="External"></Relationship><Relationship Id="rId691" Target="javascript:;" Type="http://schemas.openxmlformats.org/officeDocument/2006/relationships/hyperlink" TargetMode="External"></Relationship><Relationship Id="rId692" Target="mailto:nandaexport@satyam.net.in" Type="http://schemas.openxmlformats.org/officeDocument/2006/relationships/hyperlink" TargetMode="External"></Relationship><Relationship Id="rId693" Target="javascript:;" Type="http://schemas.openxmlformats.org/officeDocument/2006/relationships/hyperlink" TargetMode="External"></Relationship><Relationship Id="rId694" Target="http://www.creativehousewares.co.za" Type="http://schemas.openxmlformats.org/officeDocument/2006/relationships/hyperlink" TargetMode="External"></Relationship><Relationship Id="rId695" Target="http://www.sol.net.sa" Type="http://schemas.openxmlformats.org/officeDocument/2006/relationships/hyperlink" TargetMode="External"></Relationship><Relationship Id="rId696" Target="mailto:accc@link.net" Type="http://schemas.openxmlformats.org/officeDocument/2006/relationships/hyperlink" TargetMode="External"></Relationship><Relationship Id="rId697" Target="mailto:dih@cbn.net.id" Type="http://schemas.openxmlformats.org/officeDocument/2006/relationships/hyperlink" TargetMode="External"></Relationship><Relationship Id="rId698" Target="mailto:akhilswaroop@hotmail.com" Type="http://schemas.openxmlformats.org/officeDocument/2006/relationships/hyperlink" TargetMode="External"></Relationship><Relationship Id="rId699" Target="mailto:afipkltd@cyber.net.pk" Type="http://schemas.openxmlformats.org/officeDocument/2006/relationships/hyperlink" TargetMode="External"></Relationship><Relationship Id="rId700" Target="javascript:;" Type="http://schemas.openxmlformats.org/officeDocument/2006/relationships/hyperlink" TargetMode="External"></Relationship><Relationship Id="rId701" Target="mailto:ccstrade@singnet.com.sg" Type="http://schemas.openxmlformats.org/officeDocument/2006/relationships/hyperlink" TargetMode="External"></Relationship><Relationship Id="rId702" Target="javascript:;" Type="http://schemas.openxmlformats.org/officeDocument/2006/relationships/hyperlink" TargetMode="External"></Relationship><Relationship Id="rId703" Target="http://www.indialines.com" Type="http://schemas.openxmlformats.org/officeDocument/2006/relationships/hyperlink" TargetMode="External"></Relationship><Relationship Id="rId704" Target="http://www.yebo.co.za" Type="http://schemas.openxmlformats.org/officeDocument/2006/relationships/hyperlink" TargetMode="External"></Relationship><Relationship Id="rId705" Target="mailto:aldahan@utensils.com" Type="http://schemas.openxmlformats.org/officeDocument/2006/relationships/hyperlink" TargetMode="External"></Relationship><Relationship Id="rId706" Target="javascript:;" Type="http://schemas.openxmlformats.org/officeDocument/2006/relationships/hyperlink" TargetMode="External"></Relationship><Relationship Id="rId707" Target="javascript:;" Type="http://schemas.openxmlformats.org/officeDocument/2006/relationships/hyperlink" TargetMode="External"></Relationship><Relationship Id="rId708" Target="javascript:;" Type="http://schemas.openxmlformats.org/officeDocument/2006/relationships/hyperlink" TargetMode="External"></Relationship><Relationship Id="rId709" Target="javascript:;" Type="http://schemas.openxmlformats.org/officeDocument/2006/relationships/hyperlink" TargetMode="External"></Relationship><Relationship Id="rId710" Target="http://www.cyrstals.com.sg" Type="http://schemas.openxmlformats.org/officeDocument/2006/relationships/hyperlink" TargetMode="External"></Relationship><Relationship Id="rId711" Target="mailto:alanhnw@yahoo.com" Type="http://schemas.openxmlformats.org/officeDocument/2006/relationships/hyperlink" TargetMode="External"></Relationship><Relationship Id="rId712" Target="http://www.esselpropack.com" Type="http://schemas.openxmlformats.org/officeDocument/2006/relationships/hyperlink" TargetMode="External"></Relationship><Relationship Id="rId713" Target="mailto:email@lianfood.com" Type="http://schemas.openxmlformats.org/officeDocument/2006/relationships/hyperlink" TargetMode="External"></Relationship><Relationship Id="rId714" Target="javascript:;" Type="http://schemas.openxmlformats.org/officeDocument/2006/relationships/hyperlink" TargetMode="External"></Relationship><Relationship Id="rId715" Target="mailto:oceanmarketing@pacific.com.sg" Type="http://schemas.openxmlformats.org/officeDocument/2006/relationships/hyperlink" TargetMode="External"></Relationship><Relationship Id="rId716" Target="mailto:shrena1999@yahoo.com" Type="http://schemas.openxmlformats.org/officeDocument/2006/relationships/hyperlink" TargetMode="External"></Relationship><Relationship Id="rId717" Target="javascript:;" Type="http://schemas.openxmlformats.org/officeDocument/2006/relationships/hyperlink" TargetMode="External"></Relationship><Relationship Id="rId718" Target="http://www.hclinfinet.com" Type="http://schemas.openxmlformats.org/officeDocument/2006/relationships/hyperlink" TargetMode="External"></Relationship><Relationship Id="rId719" Target="http://www.ankitimpex.in" Type="http://schemas.openxmlformats.org/officeDocument/2006/relationships/hyperlink" TargetMode="External"></Relationship><Relationship Id="rId720" Target="javascript:;" Type="http://schemas.openxmlformats.org/officeDocument/2006/relationships/hyperlink" TargetMode="External"></Relationship><Relationship Id="rId721" Target="http://www.gobot.com" Type="http://schemas.openxmlformats.org/officeDocument/2006/relationships/hyperlink" TargetMode="External"></Relationship><Relationship Id="rId722" Target="mailto:info@cni.co.id" Type="http://schemas.openxmlformats.org/officeDocument/2006/relationships/hyperlink" TargetMode="External"></Relationship><Relationship Id="rId723" Target="mailto:nandanan@landmarkgroupco.com" Type="http://schemas.openxmlformats.org/officeDocument/2006/relationships/hyperlink" TargetMode="External"></Relationship><Relationship Id="rId724" Target="javascript:;" Type="http://schemas.openxmlformats.org/officeDocument/2006/relationships/hyperlink" TargetMode="External"></Relationship><Relationship Id="rId725" Target="http://www.aksoyzuccaciye.com" Type="http://schemas.openxmlformats.org/officeDocument/2006/relationships/hyperlink" TargetMode="External"></Relationship><Relationship Id="rId726" Target="http://www.azg.com.pk" Type="http://schemas.openxmlformats.org/officeDocument/2006/relationships/hyperlink" TargetMode="External"></Relationship><Relationship Id="rId727" Target="javascript:;" Type="http://schemas.openxmlformats.org/officeDocument/2006/relationships/hyperlink" TargetMode="External"></Relationship><Relationship Id="rId728" Target="http://www.egyptmail.com" Type="http://schemas.openxmlformats.org/officeDocument/2006/relationships/hyperlink" TargetMode="External"></Relationship><Relationship Id="rId729" Target="mailto:cheravattana@hotmail.com" Type="http://schemas.openxmlformats.org/officeDocument/2006/relationships/hyperlink" TargetMode="External"></Relationship><Relationship Id="rId730" Target="javascript:;" Type="http://schemas.openxmlformats.org/officeDocument/2006/relationships/hyperlink" TargetMode="External"></Relationship><Relationship Id="rId731" Target="javascript:;" Type="http://schemas.openxmlformats.org/officeDocument/2006/relationships/hyperlink" TargetMode="External"></Relationship><Relationship Id="rId732" Target="javascript:;" Type="http://schemas.openxmlformats.org/officeDocument/2006/relationships/hyperlink" TargetMode="External"></Relationship><Relationship Id="rId733" Target="javascript:;" Type="http://schemas.openxmlformats.org/officeDocument/2006/relationships/hyperlink" TargetMode="External"></Relationship><Relationship Id="rId734" Target="javascript:;" Type="http://schemas.openxmlformats.org/officeDocument/2006/relationships/hyperlink" TargetMode="External"></Relationship><Relationship Id="rId735" Target="http://www.totmail.com" Type="http://schemas.openxmlformats.org/officeDocument/2006/relationships/hyperlink" TargetMode="External"></Relationship><Relationship Id="rId736" Target="mailto:aslib@testrite.com.tr" Type="http://schemas.openxmlformats.org/officeDocument/2006/relationships/hyperlink" TargetMode="External"></Relationship><Relationship Id="rId737" Target="javascript:;" Type="http://schemas.openxmlformats.org/officeDocument/2006/relationships/hyperlink" TargetMode="External"></Relationship><Relationship Id="rId738" Target="javascript:;" Type="http://schemas.openxmlformats.org/officeDocument/2006/relationships/hyperlink" TargetMode="External"></Relationship><Relationship Id="rId739" Target="mailto:achinabo@yahoo.co.uk" Type="http://schemas.openxmlformats.org/officeDocument/2006/relationships/hyperlink" TargetMode="External"></Relationship><Relationship Id="rId740" Target="mailto:mani_jana@yahoo.com" Type="http://schemas.openxmlformats.org/officeDocument/2006/relationships/hyperlink" TargetMode="External"></Relationship><Relationship Id="rId741" Target="javascript:;" Type="http://schemas.openxmlformats.org/officeDocument/2006/relationships/hyperlink" TargetMode="External"></Relationship><Relationship Id="rId742" Target="javascript:;" Type="http://schemas.openxmlformats.org/officeDocument/2006/relationships/hyperlink" TargetMode="External"></Relationship><Relationship Id="rId743" Target="javascript:;" Type="http://schemas.openxmlformats.org/officeDocument/2006/relationships/hyperlink" TargetMode="External"></Relationship><Relationship Id="rId744" Target="javascript:;" Type="http://schemas.openxmlformats.org/officeDocument/2006/relationships/hyperlink" TargetMode="External"></Relationship><Relationship Id="rId745" Target="mailto:kangli@singnet.com.sg" Type="http://schemas.openxmlformats.org/officeDocument/2006/relationships/hyperlink" TargetMode="External"></Relationship><Relationship Id="rId746" Target="http://www.mail.cscoms.com" Type="http://schemas.openxmlformats.org/officeDocument/2006/relationships/hyperlink" TargetMode="External"></Relationship><Relationship Id="rId747" Target="http://www.mitalin.com" Type="http://schemas.openxmlformats.org/officeDocument/2006/relationships/hyperlink" TargetMode="External"></Relationship><Relationship Id="rId748" Target="mailto:hargun@nda.vsnl.net.in" Type="http://schemas.openxmlformats.org/officeDocument/2006/relationships/hyperlink" TargetMode="External"></Relationship><Relationship Id="rId749" Target="http://www.giantino.com" Type="http://schemas.openxmlformats.org/officeDocument/2006/relationships/hyperlink" TargetMode="External"></Relationship><Relationship Id="rId750" Target="mailto:theosess@yahoo.com" Type="http://schemas.openxmlformats.org/officeDocument/2006/relationships/hyperlink" TargetMode="External"></Relationship><Relationship Id="rId751" Target="mailto:kerry_tin@yahoo.com" Type="http://schemas.openxmlformats.org/officeDocument/2006/relationships/hyperlink" TargetMode="External"></Relationship><Relationship Id="rId752" Target="mailto:almahroos@mahroos.com" Type="http://schemas.openxmlformats.org/officeDocument/2006/relationships/hyperlink" TargetMode="External"></Relationship><Relationship Id="rId753" Target="mailto:hs1959@hotmail.com" Type="http://schemas.openxmlformats.org/officeDocument/2006/relationships/hyperlink" TargetMode="External"></Relationship><Relationship Id="rId754" Target="mailto:oguzcaglayan@cagsanmerdiven.com" Type="http://schemas.openxmlformats.org/officeDocument/2006/relationships/hyperlink" TargetMode="External"></Relationship><Relationship Id="rId755" Target="mailto:bahrain_foundry@yahoo.com" Type="http://schemas.openxmlformats.org/officeDocument/2006/relationships/hyperlink" TargetMode="External"></Relationship><Relationship Id="rId756" Target="javascript:;" Type="http://schemas.openxmlformats.org/officeDocument/2006/relationships/hyperlink" TargetMode="External"></Relationship><Relationship Id="rId757" Target="javascript:;" Type="http://schemas.openxmlformats.org/officeDocument/2006/relationships/hyperlink" TargetMode="External"></Relationship><Relationship Id="rId758" Target="javascript:;" Type="http://schemas.openxmlformats.org/officeDocument/2006/relationships/hyperlink" TargetMode="External"></Relationship><Relationship Id="rId759" Target="mailto:al-magd@interlink.com.eg" Type="http://schemas.openxmlformats.org/officeDocument/2006/relationships/hyperlink" TargetMode="External"></Relationship><Relationship Id="rId760" Target="http://www.eastar.com.tr" Type="http://schemas.openxmlformats.org/officeDocument/2006/relationships/hyperlink" TargetMode="External"></Relationship><Relationship Id="rId761" Target="http://www.mahroos.com" Type="http://schemas.openxmlformats.org/officeDocument/2006/relationships/hyperlink" TargetMode="External"></Relationship><Relationship Id="rId762" Target="javascript:;" Type="http://schemas.openxmlformats.org/officeDocument/2006/relationships/hyperlink" TargetMode="External"></Relationship><Relationship Id="rId763" Target="mailto:marketing@welltexshowerpro.com" Type="http://schemas.openxmlformats.org/officeDocument/2006/relationships/hyperlink" TargetMode="External"></Relationship><Relationship Id="rId764" Target="http://www.gbgaslighter.com" Type="http://schemas.openxmlformats.org/officeDocument/2006/relationships/hyperlink" TargetMode="External"></Relationship><Relationship Id="rId765" Target="mailto:adicita_p_m@yahoo.com" Type="http://schemas.openxmlformats.org/officeDocument/2006/relationships/hyperlink" TargetMode="External"></Relationship><Relationship Id="rId766" Target="mailto:juba@vsnl.com" Type="http://schemas.openxmlformats.org/officeDocument/2006/relationships/hyperlink" TargetMode="External"></Relationship><Relationship Id="rId767" Target="http://www.asianet.co.th" Type="http://schemas.openxmlformats.org/officeDocument/2006/relationships/hyperlink" TargetMode="External"></Relationship><Relationship Id="rId768" Target="javascript:;" Type="http://schemas.openxmlformats.org/officeDocument/2006/relationships/hyperlink" TargetMode="External"></Relationship><Relationship Id="rId769" Target="javascript:;" Type="http://schemas.openxmlformats.org/officeDocument/2006/relationships/hyperlink" TargetMode="External"></Relationship><Relationship Id="rId770" Target="mailto:herphys4tade@yahoo.com" Type="http://schemas.openxmlformats.org/officeDocument/2006/relationships/hyperlink" TargetMode="External"></Relationship><Relationship Id="rId771" Target="http://www.corten.com.sg" Type="http://schemas.openxmlformats.org/officeDocument/2006/relationships/hyperlink" TargetMode="External"></Relationship><Relationship Id="rId772" Target="javascript:;" Type="http://schemas.openxmlformats.org/officeDocument/2006/relationships/hyperlink" TargetMode="External"></Relationship><Relationship Id="rId773" Target="javascript:;" Type="http://schemas.openxmlformats.org/officeDocument/2006/relationships/hyperlink" TargetMode="External"></Relationship><Relationship Id="rId774" Target="mailto:behl1@vsnl.com" Type="http://schemas.openxmlformats.org/officeDocument/2006/relationships/hyperlink" TargetMode="External"></Relationship><Relationship Id="rId775" Target="javascript:;" Type="http://schemas.openxmlformats.org/officeDocument/2006/relationships/hyperlink" TargetMode="External"></Relationship><Relationship Id="rId776" Target="javascript:;" Type="http://schemas.openxmlformats.org/officeDocument/2006/relationships/hyperlink" TargetMode="External"></Relationship><Relationship Id="rId777" Target="javascript:;" Type="http://schemas.openxmlformats.org/officeDocument/2006/relationships/hyperlink" TargetMode="External"></Relationship><Relationship Id="rId778" Target="javascript:;" Type="http://schemas.openxmlformats.org/officeDocument/2006/relationships/hyperlink" TargetMode="External"></Relationship><Relationship Id="rId779" Target="mailto:salah_hafez@hotmail.com" Type="http://schemas.openxmlformats.org/officeDocument/2006/relationships/hyperlink" TargetMode="External"></Relationship><Relationship Id="rId780" Target="javascript:;" Type="http://schemas.openxmlformats.org/officeDocument/2006/relationships/hyperlink" TargetMode="External"></Relationship><Relationship Id="rId781" Target="http://www.suntex.com.sg" Type="http://schemas.openxmlformats.org/officeDocument/2006/relationships/hyperlink" TargetMode="External"></Relationship><Relationship Id="rId782" Target="mailto:peer@info.com.ph" Type="http://schemas.openxmlformats.org/officeDocument/2006/relationships/hyperlink" TargetMode="External"></Relationship><Relationship Id="rId783" Target="mailto:aflasanitari@ae.net.sa" Type="http://schemas.openxmlformats.org/officeDocument/2006/relationships/hyperlink" TargetMode="External"></Relationship><Relationship Id="rId784" Target="mailto:cheapp@gjr.paknet.com.pk" Type="http://schemas.openxmlformats.org/officeDocument/2006/relationships/hyperlink" TargetMode="External"></Relationship><Relationship Id="rId785" Target="javascript:;" Type="http://schemas.openxmlformats.org/officeDocument/2006/relationships/hyperlink" TargetMode="External"></Relationship><Relationship Id="rId786" Target="javascript:;" Type="http://schemas.openxmlformats.org/officeDocument/2006/relationships/hyperlink" TargetMode="External"></Relationship><Relationship Id="rId787" Target="http://www.vnn.vn" Type="http://schemas.openxmlformats.org/officeDocument/2006/relationships/hyperlink" TargetMode="External"></Relationship><Relationship Id="rId788" Target="mailto:eastman@eastman-intl.com" Type="http://schemas.openxmlformats.org/officeDocument/2006/relationships/hyperlink" TargetMode="External"></Relationship><Relationship Id="rId789" Target="mailto:aliozer@burakperde.com" Type="http://schemas.openxmlformats.org/officeDocument/2006/relationships/hyperlink" TargetMode="External"></Relationship><Relationship Id="rId790" Target="javascript:;" Type="http://schemas.openxmlformats.org/officeDocument/2006/relationships/hyperlink" TargetMode="External"></Relationship><Relationship Id="rId791" Target="javascript:;" Type="http://schemas.openxmlformats.org/officeDocument/2006/relationships/hyperlink" TargetMode="External"></Relationship><Relationship Id="rId792" Target="http://www.saigonnet.vn" Type="http://schemas.openxmlformats.org/officeDocument/2006/relationships/hyperlink" TargetMode="External"></Relationship><Relationship Id="rId793" Target="javascript:;" Type="http://schemas.openxmlformats.org/officeDocument/2006/relationships/hyperlink" TargetMode="External"></Relationship><Relationship Id="rId794" Target="javascript:;" Type="http://schemas.openxmlformats.org/officeDocument/2006/relationships/hyperlink" TargetMode="External"></Relationship><Relationship Id="rId795" Target="javascript:;" Type="http://schemas.openxmlformats.org/officeDocument/2006/relationships/hyperlink" TargetMode="External"></Relationship><Relationship Id="rId796" Target="javascript:;" Type="http://schemas.openxmlformats.org/officeDocument/2006/relationships/hyperlink" TargetMode="External"></Relationship><Relationship Id="rId797" Target="javascript:;" Type="http://schemas.openxmlformats.org/officeDocument/2006/relationships/hyperlink" TargetMode="External"></Relationship><Relationship Id="rId798" Target="mailto:inquire@siahuat.com.sg" Type="http://schemas.openxmlformats.org/officeDocument/2006/relationships/hyperlink" TargetMode="External"></Relationship><Relationship Id="rId799" Target="javascript:;" Type="http://schemas.openxmlformats.org/officeDocument/2006/relationships/hyperlink" TargetMode="External"></Relationship><Relationship Id="rId800" Target="javascript:;" Type="http://schemas.openxmlformats.org/officeDocument/2006/relationships/hyperlink" TargetMode="External"></Relationship><Relationship Id="rId801" Target="javascript:;" Type="http://schemas.openxmlformats.org/officeDocument/2006/relationships/hyperlink" TargetMode="External"></Relationship><Relationship Id="rId802" Target="mailto:t-p@yahoo.com" Type="http://schemas.openxmlformats.org/officeDocument/2006/relationships/hyperlink" TargetMode="External"></Relationship><Relationship Id="rId803" Target="http://www.mitsui.com.ph" Type="http://schemas.openxmlformats.org/officeDocument/2006/relationships/hyperlink" TargetMode="External"></Relationship><Relationship Id="rId804" Target="http://www.boon.com" Type="http://schemas.openxmlformats.org/officeDocument/2006/relationships/hyperlink" TargetMode="External"></Relationship><Relationship Id="rId805" Target="http://www.airtelmail.com" Type="http://schemas.openxmlformats.org/officeDocument/2006/relationships/hyperlink" TargetMode="External"></Relationship><Relationship Id="rId806" Target="mailto:divinemaker5@yahoo.com" Type="http://schemas.openxmlformats.org/officeDocument/2006/relationships/hyperlink" TargetMode="External"></Relationship><Relationship Id="rId807" Target="javascript:;" Type="http://schemas.openxmlformats.org/officeDocument/2006/relationships/hyperlink" TargetMode="External"></Relationship><Relationship Id="rId808" Target="mailto:quadraassociates@usa.net" Type="http://schemas.openxmlformats.org/officeDocument/2006/relationships/hyperlink" TargetMode="External"></Relationship><Relationship Id="rId809" Target="javascript:;" Type="http://schemas.openxmlformats.org/officeDocument/2006/relationships/hyperlink" TargetMode="External"></Relationship><Relationship Id="rId810" Target="javascript:;" Type="http://schemas.openxmlformats.org/officeDocument/2006/relationships/hyperlink" TargetMode="External"></Relationship><Relationship Id="rId811" Target="javascript:;" Type="http://schemas.openxmlformats.org/officeDocument/2006/relationships/hyperlink" TargetMode="External"></Relationship><Relationship Id="rId812" Target="http://www.mail.koc.net" Type="http://schemas.openxmlformats.org/officeDocument/2006/relationships/hyperlink" TargetMode="External"></Relationship><Relationship Id="rId813" Target="javascript:;" Type="http://schemas.openxmlformats.org/officeDocument/2006/relationships/hyperlink" TargetMode="External"></Relationship><Relationship Id="rId814" Target="javascript:;" Type="http://schemas.openxmlformats.org/officeDocument/2006/relationships/hyperlink" TargetMode="External"></Relationship><Relationship Id="rId815" Target="mailto:buchat@vsnl.com" Type="http://schemas.openxmlformats.org/officeDocument/2006/relationships/hyperlink" TargetMode="External"></Relationship><Relationship Id="rId816" Target="http://www.limeks.com.tr" Type="http://schemas.openxmlformats.org/officeDocument/2006/relationships/hyperlink" TargetMode="External"></Relationship><Relationship Id="rId817" Target="mailto:asbt@i-manila.com.ph" Type="http://schemas.openxmlformats.org/officeDocument/2006/relationships/hyperlink" TargetMode="External"></Relationship><Relationship Id="rId818" Target="mailto:dania@arabcircle.net.sa" Type="http://schemas.openxmlformats.org/officeDocument/2006/relationships/hyperlink" TargetMode="External"></Relationship><Relationship Id="rId819" Target="mailto:info@garudaoverseas.com" Type="http://schemas.openxmlformats.org/officeDocument/2006/relationships/hyperlink" TargetMode="External"></Relationship><Relationship Id="rId820" Target="javascript:;" Type="http://schemas.openxmlformats.org/officeDocument/2006/relationships/hyperlink" TargetMode="External"></Relationship><Relationship Id="rId821" Target="http://www.khokhars.com" Type="http://schemas.openxmlformats.org/officeDocument/2006/relationships/hyperlink" TargetMode="External"></Relationship><Relationship Id="rId822" Target="javascript:;" Type="http://schemas.openxmlformats.org/officeDocument/2006/relationships/hyperlink" TargetMode="External"></Relationship><Relationship Id="rId823" Target="mailto:al-khomasya@hotmail.com" Type="http://schemas.openxmlformats.org/officeDocument/2006/relationships/hyperlink" TargetMode="External"></Relationship><Relationship Id="rId824" Target="javascript:;" Type="http://schemas.openxmlformats.org/officeDocument/2006/relationships/hyperlink" TargetMode="External"></Relationship><Relationship Id="rId825" Target="javascript:;" Type="http://schemas.openxmlformats.org/officeDocument/2006/relationships/hyperlink" TargetMode="External"></Relationship><Relationship Id="rId826" Target="javascript:;" Type="http://schemas.openxmlformats.org/officeDocument/2006/relationships/hyperlink" TargetMode="External"></Relationship><Relationship Id="rId827" Target="mailto:ngeleong@singnet.com.sg" Type="http://schemas.openxmlformats.org/officeDocument/2006/relationships/hyperlink" TargetMode="External"></Relationship><Relationship Id="rId828" Target="mailto:skmbag@singnet.com.sg" Type="http://schemas.openxmlformats.org/officeDocument/2006/relationships/hyperlink" TargetMode="External"></Relationship><Relationship Id="rId829" Target="javascript:;" Type="http://schemas.openxmlformats.org/officeDocument/2006/relationships/hyperlink" TargetMode="External"></Relationship><Relationship Id="rId830" Target="http://www.sansengco.com" Type="http://schemas.openxmlformats.org/officeDocument/2006/relationships/hyperlink" TargetMode="External"></Relationship><Relationship Id="rId831" Target="http://www.giftlanindia.com" Type="http://schemas.openxmlformats.org/officeDocument/2006/relationships/hyperlink" TargetMode="External"></Relationship><Relationship Id="rId832" Target="mailto:willy@cell-center.com" Type="http://schemas.openxmlformats.org/officeDocument/2006/relationships/hyperlink" TargetMode="External"></Relationship><Relationship Id="rId833" Target="mailto:bhalaria@vsnl.com" Type="http://schemas.openxmlformats.org/officeDocument/2006/relationships/hyperlink" TargetMode="External"></Relationship><Relationship Id="rId834" Target="javascript:;" Type="http://schemas.openxmlformats.org/officeDocument/2006/relationships/hyperlink" TargetMode="External"></Relationship><Relationship Id="rId835" Target="javascript:;" Type="http://schemas.openxmlformats.org/officeDocument/2006/relationships/hyperlink" TargetMode="External"></Relationship><Relationship Id="rId836" Target="http://www.yumurcakoyuncak.com.tr" Type="http://schemas.openxmlformats.org/officeDocument/2006/relationships/hyperlink" TargetMode="External"></Relationship><Relationship Id="rId837" Target="javascript:;" Type="http://schemas.openxmlformats.org/officeDocument/2006/relationships/hyperlink" TargetMode="External"></Relationship><Relationship Id="rId838" Target="mailto:khalafalkhalaf@yahoo.com" Type="http://schemas.openxmlformats.org/officeDocument/2006/relationships/hyperlink" TargetMode="External"></Relationship><Relationship Id="rId839" Target="mailto:eric@unoglass.com" Type="http://schemas.openxmlformats.org/officeDocument/2006/relationships/hyperlink" TargetMode="External"></Relationship><Relationship Id="rId840" Target="javascript:;" Type="http://schemas.openxmlformats.org/officeDocument/2006/relationships/hyperlink" TargetMode="External"></Relationship><Relationship Id="rId841" Target="javascript:;" Type="http://schemas.openxmlformats.org/officeDocument/2006/relationships/hyperlink" TargetMode="External"></Relationship><Relationship Id="rId842" Target="http://www.hindusthanenterprises.co.in" Type="http://schemas.openxmlformats.org/officeDocument/2006/relationships/hyperlink" TargetMode="External"></Relationship><Relationship Id="rId843" Target="javascript:;" Type="http://schemas.openxmlformats.org/officeDocument/2006/relationships/hyperlink" TargetMode="External"></Relationship><Relationship Id="rId844" Target="http://www.fai.sa" Type="http://schemas.openxmlformats.org/officeDocument/2006/relationships/hyperlink" TargetMode="External"></Relationship><Relationship Id="rId845" Target="mailto:sscom@pworld.net.ph" Type="http://schemas.openxmlformats.org/officeDocument/2006/relationships/hyperlink" TargetMode="External"></Relationship><Relationship Id="rId846" Target="http://www.clickta.com" Type="http://schemas.openxmlformats.org/officeDocument/2006/relationships/hyperlink" TargetMode="External"></Relationship><Relationship Id="rId847" Target="mailto:vieba@hn.vnn.vn" Type="http://schemas.openxmlformats.org/officeDocument/2006/relationships/hyperlink" TargetMode="External"></Relationship><Relationship Id="rId848" Target="mailto:gorient@cyberway.com.sg" Type="http://schemas.openxmlformats.org/officeDocument/2006/relationships/hyperlink" TargetMode="External"></Relationship><Relationship Id="rId849" Target="javascript:;" Type="http://schemas.openxmlformats.org/officeDocument/2006/relationships/hyperlink" TargetMode="External"></Relationship><Relationship Id="rId850" Target="mailto:anurag_sing@hotmail.com" Type="http://schemas.openxmlformats.org/officeDocument/2006/relationships/hyperlink" TargetMode="External"></Relationship><Relationship Id="rId851" Target="javascript:;" Type="http://schemas.openxmlformats.org/officeDocument/2006/relationships/hyperlink" TargetMode="External"></Relationship><Relationship Id="rId852" Target="http://www.ozone-india.com" Type="http://schemas.openxmlformats.org/officeDocument/2006/relationships/hyperlink" TargetMode="External"></Relationship><Relationship Id="rId853" Target="javascript:;" Type="http://schemas.openxmlformats.org/officeDocument/2006/relationships/hyperlink" TargetMode="External"></Relationship><Relationship Id="rId854" Target="javascript:;" Type="http://schemas.openxmlformats.org/officeDocument/2006/relationships/hyperlink" TargetMode="External"></Relationship><Relationship Id="rId855" Target="javascript:;" Type="http://schemas.openxmlformats.org/officeDocument/2006/relationships/hyperlink" TargetMode="External"></Relationship><Relationship Id="rId856" Target="mailto:mutasimo@hotmail.com" Type="http://schemas.openxmlformats.org/officeDocument/2006/relationships/hyperlink" TargetMode="External"></Relationship><Relationship Id="rId857" Target="mailto:allsmart@tm.net.my" Type="http://schemas.openxmlformats.org/officeDocument/2006/relationships/hyperlink" TargetMode="External"></Relationship><Relationship Id="rId858" Target="mailto:toss1098@rediffmail.com" Type="http://schemas.openxmlformats.org/officeDocument/2006/relationships/hyperlink" TargetMode="External"></Relationship><Relationship Id="rId859" Target="mailto:chartchai@acmethai.com" Type="http://schemas.openxmlformats.org/officeDocument/2006/relationships/hyperlink" TargetMode="External"></Relationship><Relationship Id="rId860" Target="mailto:beyondlit@hotmail.com" Type="http://schemas.openxmlformats.org/officeDocument/2006/relationships/hyperlink" TargetMode="External"></Relationship><Relationship Id="rId861" Target="http://www.impexeastman.com" Type="http://schemas.openxmlformats.org/officeDocument/2006/relationships/hyperlink" TargetMode="External"></Relationship><Relationship Id="rId862" Target="mailto:adv_entp@rediffmail.com" Type="http://schemas.openxmlformats.org/officeDocument/2006/relationships/hyperlink" TargetMode="External"></Relationship><Relationship Id="rId863" Target="javascript:;" Type="http://schemas.openxmlformats.org/officeDocument/2006/relationships/hyperlink" TargetMode="External"></Relationship><Relationship Id="rId864" Target="http://www.nikomgroup.com" Type="http://schemas.openxmlformats.org/officeDocument/2006/relationships/hyperlink" TargetMode="External"></Relationship><Relationship Id="rId865" Target="http://www.eastman-intl.com" Type="http://schemas.openxmlformats.org/officeDocument/2006/relationships/hyperlink" TargetMode="External"></Relationship><Relationship Id="rId866" Target="http://www.teka.net" Type="http://schemas.openxmlformats.org/officeDocument/2006/relationships/hyperlink" TargetMode="External"></Relationship><Relationship Id="rId867" Target="mailto:almwasil@yahoo.com" Type="http://schemas.openxmlformats.org/officeDocument/2006/relationships/hyperlink" TargetMode="External"></Relationship><Relationship Id="rId868" Target="javascript:;" Type="http://schemas.openxmlformats.org/officeDocument/2006/relationships/hyperlink" TargetMode="External"></Relationship><Relationship Id="rId869" Target="javascript:;" Type="http://schemas.openxmlformats.org/officeDocument/2006/relationships/hyperlink" TargetMode="External"></Relationship><Relationship Id="rId870" Target="javascript:;" Type="http://schemas.openxmlformats.org/officeDocument/2006/relationships/hyperlink" TargetMode="External"></Relationship><Relationship Id="rId871" Target="mailto:nativina@fmail.vnn.vn" Type="http://schemas.openxmlformats.org/officeDocument/2006/relationships/hyperlink" TargetMode="External"></Relationship><Relationship Id="rId872" Target="mailto:pacificim@wol.net.pk" Type="http://schemas.openxmlformats.org/officeDocument/2006/relationships/hyperlink" TargetMode="External"></Relationship><Relationship Id="rId873" Target="mailto:promal@po.jaring.my" Type="http://schemas.openxmlformats.org/officeDocument/2006/relationships/hyperlink" TargetMode="External"></Relationship><Relationship Id="rId874" Target="mailto:alaanada@hotmail.com" Type="http://schemas.openxmlformats.org/officeDocument/2006/relationships/hyperlink" TargetMode="External"></Relationship><Relationship Id="rId875" Target="http://www.prashtrading.com" Type="http://schemas.openxmlformats.org/officeDocument/2006/relationships/hyperlink" TargetMode="External"></Relationship><Relationship Id="rId876" Target="mailto:abdurhman114@hotmail.com" Type="http://schemas.openxmlformats.org/officeDocument/2006/relationships/hyperlink" TargetMode="External"></Relationship><Relationship Id="rId877" Target="mailto:ajmerap@ajmerawire.com" Type="http://schemas.openxmlformats.org/officeDocument/2006/relationships/hyperlink" TargetMode="External"></Relationship><Relationship Id="rId878" Target="http://www.per8.com" Type="http://schemas.openxmlformats.org/officeDocument/2006/relationships/hyperlink" TargetMode="External"></Relationship><Relationship Id="rId879" Target="javascript:;" Type="http://schemas.openxmlformats.org/officeDocument/2006/relationships/hyperlink" TargetMode="External"></Relationship><Relationship Id="rId880" Target="javascript:;" Type="http://schemas.openxmlformats.org/officeDocument/2006/relationships/hyperlink" TargetMode="External"></Relationship><Relationship Id="rId881" Target="mailto:cjayvent@yahoo.com" Type="http://schemas.openxmlformats.org/officeDocument/2006/relationships/hyperlink" TargetMode="External"></Relationship><Relationship Id="rId882" Target="mailto:almustafagmts@yahoo.com" Type="http://schemas.openxmlformats.org/officeDocument/2006/relationships/hyperlink" TargetMode="External"></Relationship><Relationship Id="rId883" Target="mailto:angie@mitsui.com.ph" Type="http://schemas.openxmlformats.org/officeDocument/2006/relationships/hyperlink" TargetMode="External"></Relationship><Relationship Id="rId884" Target="javascript:;" Type="http://schemas.openxmlformats.org/officeDocument/2006/relationships/hyperlink" TargetMode="External"></Relationship><Relationship Id="rId885" Target="javascript:;" Type="http://schemas.openxmlformats.org/officeDocument/2006/relationships/hyperlink" TargetMode="External"></Relationship><Relationship Id="rId886" Target="http://www.partnecglobal.com" Type="http://schemas.openxmlformats.org/officeDocument/2006/relationships/hyperlink" TargetMode="External"></Relationship><Relationship Id="rId887" Target="mailto:faisal_444@hotmail.com" Type="http://schemas.openxmlformats.org/officeDocument/2006/relationships/hyperlink" TargetMode="External"></Relationship><Relationship Id="rId888" Target="javascript:;" Type="http://schemas.openxmlformats.org/officeDocument/2006/relationships/hyperlink" TargetMode="External"></Relationship><Relationship Id="rId889" Target="mailto:a_bintaleb@hotmail.com" Type="http://schemas.openxmlformats.org/officeDocument/2006/relationships/hyperlink" TargetMode="External"></Relationship><Relationship Id="rId890" Target="javascript:;" Type="http://schemas.openxmlformats.org/officeDocument/2006/relationships/hyperlink" TargetMode="External"></Relationship><Relationship Id="rId891" Target="http://www.qindustries.com" Type="http://schemas.openxmlformats.org/officeDocument/2006/relationships/hyperlink" TargetMode="External"></Relationship><Relationship Id="rId892" Target="mailto:noble88@pd.jaring.my" Type="http://schemas.openxmlformats.org/officeDocument/2006/relationships/hyperlink" TargetMode="External"></Relationship><Relationship Id="rId893" Target="javascript:;" Type="http://schemas.openxmlformats.org/officeDocument/2006/relationships/hyperlink" TargetMode="External"></Relationship><Relationship Id="rId894" Target="javascript:;" Type="http://schemas.openxmlformats.org/officeDocument/2006/relationships/hyperlink" TargetMode="External"></Relationship><Relationship Id="rId895" Target="javascript:;" Type="http://schemas.openxmlformats.org/officeDocument/2006/relationships/hyperlink" TargetMode="External"></Relationship><Relationship Id="rId896" Target="javascript:;" Type="http://schemas.openxmlformats.org/officeDocument/2006/relationships/hyperlink" TargetMode="External"></Relationship><Relationship Id="rId897" Target="javascript:;" Type="http://schemas.openxmlformats.org/officeDocument/2006/relationships/hyperlink" TargetMode="External"></Relationship><Relationship Id="rId898" Target="mailto:kamal_bhuwalka@hotmail.com" Type="http://schemas.openxmlformats.org/officeDocument/2006/relationships/hyperlink" TargetMode="External"></Relationship><Relationship Id="rId899" Target="http://www.cagsanmerdiven.com" Type="http://schemas.openxmlformats.org/officeDocument/2006/relationships/hyperlink" TargetMode="External"></Relationship><Relationship Id="rId900" Target="mailto:mphbs@pd.jaring.my" Type="http://schemas.openxmlformats.org/officeDocument/2006/relationships/hyperlink" TargetMode="External"></Relationship><Relationship Id="rId901" Target="http://www.beyondlighting.com" Type="http://schemas.openxmlformats.org/officeDocument/2006/relationships/hyperlink" TargetMode="External"></Relationship><Relationship Id="rId902" Target="javascript:;" Type="http://schemas.openxmlformats.org/officeDocument/2006/relationships/hyperlink" TargetMode="External"></Relationship><Relationship Id="rId903" Target="http://www.airtelmail.com" Type="http://schemas.openxmlformats.org/officeDocument/2006/relationships/hyperlink" TargetMode="External"></Relationship><Relationship Id="rId904" Target="http://www.modalserve.com" Type="http://schemas.openxmlformats.org/officeDocument/2006/relationships/hyperlink" TargetMode="External"></Relationship><Relationship Id="rId905" Target="javascript:;" Type="http://schemas.openxmlformats.org/officeDocument/2006/relationships/hyperlink" TargetMode="External"></Relationship><Relationship Id="rId906" Target="http://www.one-99shop.com" Type="http://schemas.openxmlformats.org/officeDocument/2006/relationships/hyperlink" TargetMode="External"></Relationship><Relationship Id="rId907" Target="javascript:;" Type="http://schemas.openxmlformats.org/officeDocument/2006/relationships/hyperlink" TargetMode="External"></Relationship><Relationship Id="rId908" Target="mailto:sefasoy@setrans.com" Type="http://schemas.openxmlformats.org/officeDocument/2006/relationships/hyperlink" TargetMode="External"></Relationship><Relationship Id="rId909" Target="mailto:veeveecee@yahoo.com.sg" Type="http://schemas.openxmlformats.org/officeDocument/2006/relationships/hyperlink" TargetMode="External"></Relationship><Relationship Id="rId910" Target="javascript:;" Type="http://schemas.openxmlformats.org/officeDocument/2006/relationships/hyperlink" TargetMode="External"></Relationship><Relationship Id="rId911" Target="mailto:al-saery@arab.net.sa" Type="http://schemas.openxmlformats.org/officeDocument/2006/relationships/hyperlink" TargetMode="External"></Relationship><Relationship Id="rId912" Target="http://www.panaxappliances.com" Type="http://schemas.openxmlformats.org/officeDocument/2006/relationships/hyperlink" TargetMode="External"></Relationship><Relationship Id="rId913" Target="mailto:anders.nyberg@kolumbus.fi" Type="http://schemas.openxmlformats.org/officeDocument/2006/relationships/hyperlink" TargetMode="External"></Relationship><Relationship Id="rId914" Target="mailto:info@aksoyzuccaciye.com" Type="http://schemas.openxmlformats.org/officeDocument/2006/relationships/hyperlink" TargetMode="External"></Relationship><Relationship Id="rId915" Target="http://www.saudi.net.sa" Type="http://schemas.openxmlformats.org/officeDocument/2006/relationships/hyperlink" TargetMode="External"></Relationship><Relationship Id="rId916" Target="mailto:amarin1@asianet.co" Type="http://schemas.openxmlformats.org/officeDocument/2006/relationships/hyperlink" TargetMode="External"></Relationship><Relationship Id="rId917" Target="javascript:;" Type="http://schemas.openxmlformats.org/officeDocument/2006/relationships/hyperlink" TargetMode="External"></Relationship><Relationship Id="rId918" Target="mailto:agrotrop@ghana.com" Type="http://schemas.openxmlformats.org/officeDocument/2006/relationships/hyperlink" TargetMode="External"></Relationship><Relationship Id="rId919" Target="mailto:selassiea2000@yahoo.com" Type="http://schemas.openxmlformats.org/officeDocument/2006/relationships/hyperlink" TargetMode="External"></Relationship><Relationship Id="rId920" Target="mailto:mbahobail@hotmail.com" Type="http://schemas.openxmlformats.org/officeDocument/2006/relationships/hyperlink" TargetMode="External"></Relationship><Relationship Id="rId921" Target="javascript:;" Type="http://schemas.openxmlformats.org/officeDocument/2006/relationships/hyperlink" TargetMode="External"></Relationship><Relationship Id="rId922" Target="http://www.setrans.com" Type="http://schemas.openxmlformats.org/officeDocument/2006/relationships/hyperlink" TargetMode="External"></Relationship><Relationship Id="rId923" Target="javascript:;" Type="http://schemas.openxmlformats.org/officeDocument/2006/relationships/hyperlink" TargetMode="External"></Relationship><Relationship Id="rId924" Target="mailto:altawheed@altawheedco.com" Type="http://schemas.openxmlformats.org/officeDocument/2006/relationships/hyperlink" TargetMode="External"></Relationship><Relationship Id="rId925" Target="mailto:ahaipl@hotmail.com" Type="http://schemas.openxmlformats.org/officeDocument/2006/relationships/hyperlink" TargetMode="External"></Relationship><Relationship Id="rId926" Target="javascript:;" Type="http://schemas.openxmlformats.org/officeDocument/2006/relationships/hyperlink" TargetMode="External"></Relationship><Relationship Id="rId927" Target="javascript:;" Type="http://schemas.openxmlformats.org/officeDocument/2006/relationships/hyperlink" TargetMode="External"></Relationship><Relationship Id="rId928" Target="javascript:;" Type="http://schemas.openxmlformats.org/officeDocument/2006/relationships/hyperlink" TargetMode="External"></Relationship><Relationship Id="rId929" Target="mailto:alkashgary@yahoo.com" Type="http://schemas.openxmlformats.org/officeDocument/2006/relationships/hyperlink" TargetMode="External"></Relationship><Relationship Id="rId930" Target="mailto:boat4004@yahoo.com" Type="http://schemas.openxmlformats.org/officeDocument/2006/relationships/hyperlink" TargetMode="External"></Relationship><Relationship Id="rId931" Target="http://www.philonline.com" Type="http://schemas.openxmlformats.org/officeDocument/2006/relationships/hyperlink" TargetMode="External"></Relationship><Relationship Id="rId932" Target="javascript:;" Type="http://schemas.openxmlformats.org/officeDocument/2006/relationships/hyperlink" TargetMode="External"></Relationship><Relationship Id="rId933" Target="javascript:;" Type="http://schemas.openxmlformats.org/officeDocument/2006/relationships/hyperlink" TargetMode="External"></Relationship><Relationship Id="rId934" Target="javascript:;" Type="http://schemas.openxmlformats.org/officeDocument/2006/relationships/hyperlink" TargetMode="External"></Relationship><Relationship Id="rId935" Target="http://www.garudaoverseas.com" Type="http://schemas.openxmlformats.org/officeDocument/2006/relationships/hyperlink" TargetMode="External"></Relationship><Relationship Id="rId936" Target="javascript:;" Type="http://schemas.openxmlformats.org/officeDocument/2006/relationships/hyperlink" TargetMode="External"></Relationship><Relationship Id="rId937" Target="javascript:;" Type="http://schemas.openxmlformats.org/officeDocument/2006/relationships/hyperlink" TargetMode="External"></Relationship><Relationship Id="rId938" Target="http://www.lazada.com.ph" Type="http://schemas.openxmlformats.org/officeDocument/2006/relationships/hyperlink" TargetMode="External"></Relationship><Relationship Id="rId939" Target="mailto:pronachai@hotmail.com" Type="http://schemas.openxmlformats.org/officeDocument/2006/relationships/hyperlink" TargetMode="External"></Relationship><Relationship Id="rId940" Target="javascript:;" Type="http://schemas.openxmlformats.org/officeDocument/2006/relationships/hyperlink" TargetMode="External"></Relationship><Relationship Id="rId941" Target="http://www.elariss.com" Type="http://schemas.openxmlformats.org/officeDocument/2006/relationships/hyperlink" TargetMode="External"></Relationship><Relationship Id="rId942" Target="javascript:;" Type="http://schemas.openxmlformats.org/officeDocument/2006/relationships/hyperlink" TargetMode="External"></Relationship><Relationship Id="rId943" Target="javascript:;" Type="http://schemas.openxmlformats.org/officeDocument/2006/relationships/hyperlink" TargetMode="External"></Relationship><Relationship Id="rId944" Target="mailto:louisbot202@37.com" Type="http://schemas.openxmlformats.org/officeDocument/2006/relationships/hyperlink" TargetMode="External"></Relationship><Relationship Id="rId945" Target="mailto:bindia@bharatin.com" Type="http://schemas.openxmlformats.org/officeDocument/2006/relationships/hyperlink" TargetMode="External"></Relationship><Relationship Id="rId946" Target="mailto:naresh@ramesh.com" Type="http://schemas.openxmlformats.org/officeDocument/2006/relationships/hyperlink" TargetMode="External"></Relationship><Relationship Id="rId947" Target="javascript:;" Type="http://schemas.openxmlformats.org/officeDocument/2006/relationships/hyperlink" TargetMode="External"></Relationship><Relationship Id="rId948" Target="mailto:am.itgarg@knightqueengroup.com" Type="http://schemas.openxmlformats.org/officeDocument/2006/relationships/hyperlink" TargetMode="External"></Relationship><Relationship Id="rId949" Target="mailto:porselen@ttnet.net.tr" Type="http://schemas.openxmlformats.org/officeDocument/2006/relationships/hyperlink" TargetMode="External"></Relationship><Relationship Id="rId950" Target="mailto:reksa96@supernline.com" Type="http://schemas.openxmlformats.org/officeDocument/2006/relationships/hyperlink" TargetMode="External"></Relationship><Relationship Id="rId951" Target="mailto:boghdadi_61@hotmail.com" Type="http://schemas.openxmlformats.org/officeDocument/2006/relationships/hyperlink" TargetMode="External"></Relationship><Relationship Id="rId952" Target="http://www.sampurnaservices.com" Type="http://schemas.openxmlformats.org/officeDocument/2006/relationships/hyperlink" TargetMode="External"></Relationship><Relationship Id="rId953" Target="mailto:wale_2003@presidency.com" Type="http://schemas.openxmlformats.org/officeDocument/2006/relationships/hyperlink" TargetMode="External"></Relationship><Relationship Id="rId954" Target="javascript:;" Type="http://schemas.openxmlformats.org/officeDocument/2006/relationships/hyperlink" TargetMode="External"></Relationship><Relationship Id="rId955" Target="javascript:;" Type="http://schemas.openxmlformats.org/officeDocument/2006/relationships/hyperlink" TargetMode="External"></Relationship><Relationship Id="rId956" Target="javascript:;" Type="http://schemas.openxmlformats.org/officeDocument/2006/relationships/hyperlink" TargetMode="External"></Relationship><Relationship Id="rId957" Target="mailto:mehbir@yahoo.com" Type="http://schemas.openxmlformats.org/officeDocument/2006/relationships/hyperlink" TargetMode="External"></Relationship><Relationship Id="rId958" Target="mailto:sscom@pworld.net.ph" Type="http://schemas.openxmlformats.org/officeDocument/2006/relationships/hyperlink" TargetMode="External"></Relationship><Relationship Id="rId959" Target="javascript:;" Type="http://schemas.openxmlformats.org/officeDocument/2006/relationships/hyperlink" TargetMode="External"></Relationship><Relationship Id="rId960" Target="mailto:gaurav_mi@yahoo.com" Type="http://schemas.openxmlformats.org/officeDocument/2006/relationships/hyperlink" TargetMode="External"></Relationship><Relationship Id="rId961" Target="javascript:;" Type="http://schemas.openxmlformats.org/officeDocument/2006/relationships/hyperlink" TargetMode="External"></Relationship><Relationship Id="rId962" Target="mailto:anssin@suntex.com.sg" Type="http://schemas.openxmlformats.org/officeDocument/2006/relationships/hyperlink" TargetMode="External"></Relationship><Relationship Id="rId963" Target="javascript:;" Type="http://schemas.openxmlformats.org/officeDocument/2006/relationships/hyperlink" TargetMode="External"></Relationship><Relationship Id="rId964" Target="http://www.fmail.vnn.vn" Type="http://schemas.openxmlformats.org/officeDocument/2006/relationships/hyperlink" TargetMode="External"></Relationship><Relationship Id="rId965" Target="http://www.sapphire-intl.com" Type="http://schemas.openxmlformats.org/officeDocument/2006/relationships/hyperlink" TargetMode="External"></Relationship><Relationship Id="rId966" Target="mailto:babaisale2002@yahoo.com" Type="http://schemas.openxmlformats.org/officeDocument/2006/relationships/hyperlink" TargetMode="External"></Relationship><Relationship Id="rId967" Target="javascript:;" Type="http://schemas.openxmlformats.org/officeDocument/2006/relationships/hyperlink" TargetMode="External"></Relationship><Relationship Id="rId968" Target="http://www.aniketexports.com" Type="http://schemas.openxmlformats.org/officeDocument/2006/relationships/hyperlink" TargetMode="External"></Relationship><Relationship Id="rId969" Target="mailto:dahirusolar@yahoo.com" Type="http://schemas.openxmlformats.org/officeDocument/2006/relationships/hyperlink" TargetMode="External"></Relationship><Relationship Id="rId970" Target="javascript:;" Type="http://schemas.openxmlformats.org/officeDocument/2006/relationships/hyperlink" TargetMode="External"></Relationship><Relationship Id="rId971" Target="javascript:;" Type="http://schemas.openxmlformats.org/officeDocument/2006/relationships/hyperlink" TargetMode="External"></Relationship><Relationship Id="rId972" Target="mailto:disl@sify.com" Type="http://schemas.openxmlformats.org/officeDocument/2006/relationships/hyperlink" TargetMode="External"></Relationship><Relationship Id="rId973" Target="javascript:;" Type="http://schemas.openxmlformats.org/officeDocument/2006/relationships/hyperlink" TargetMode="External"></Relationship><Relationship Id="rId974" Target="mailto:imagetech@mweb.co" Type="http://schemas.openxmlformats.org/officeDocument/2006/relationships/hyperlink" TargetMode="External"></Relationship><Relationship Id="rId975" Target="javascript:;" Type="http://schemas.openxmlformats.org/officeDocument/2006/relationships/hyperlink" TargetMode="External"></Relationship><Relationship Id="rId976" Target="http://MOB.SAN.VE" Type="http://schemas.openxmlformats.org/officeDocument/2006/relationships/hyperlink" TargetMode="External"></Relationship><Relationship Id="rId977" Target="http://www.asken2u.com" Type="http://schemas.openxmlformats.org/officeDocument/2006/relationships/hyperlink" TargetMode="External"></Relationship><Relationship Id="rId978" Target="mailto:aijazsm@hotmail.com" Type="http://schemas.openxmlformats.org/officeDocument/2006/relationships/hyperlink" TargetMode="External"></Relationship><Relationship Id="rId979" Target="mailto:eastar@ttnet.net.tr" Type="http://schemas.openxmlformats.org/officeDocument/2006/relationships/hyperlink" TargetMode="External"></Relationship><Relationship Id="rId980" Target="http://www.solimpeks.com" Type="http://schemas.openxmlformats.org/officeDocument/2006/relationships/hyperlink" TargetMode="External"></Relationship><Relationship Id="rId981" Target="javascript:;" Type="http://schemas.openxmlformats.org/officeDocument/2006/relationships/hyperlink" TargetMode="External"></Relationship><Relationship Id="rId982" Target="javascript:;" Type="http://schemas.openxmlformats.org/officeDocument/2006/relationships/hyperlink" TargetMode="External"></Relationship><Relationship Id="rId983" Target="javascript:;" Type="http://schemas.openxmlformats.org/officeDocument/2006/relationships/hyperlink" TargetMode="External"></Relationship><Relationship Id="rId984" Target="mailto:boonteck28@pacific.net.sg" Type="http://schemas.openxmlformats.org/officeDocument/2006/relationships/hyperlink" TargetMode="External"></Relationship><Relationship Id="rId985" Target="http://www.ramesh.com" Type="http://schemas.openxmlformats.org/officeDocument/2006/relationships/hyperlink" TargetMode="External"></Relationship><Relationship Id="rId986" Target="javascript:;" Type="http://schemas.openxmlformats.org/officeDocument/2006/relationships/hyperlink" TargetMode="External"></Relationship><Relationship Id="rId987" Target="mailto:amy@ep.esselgroup.com" Type="http://schemas.openxmlformats.org/officeDocument/2006/relationships/hyperlink" TargetMode="External"></Relationship><Relationship Id="rId988" Target="http://www.royallacewood.com" Type="http://schemas.openxmlformats.org/officeDocument/2006/relationships/hyperlink" TargetMode="External"></Relationship><Relationship Id="rId989" Target="http://www.cadware.com.my" Type="http://schemas.openxmlformats.org/officeDocument/2006/relationships/hyperlink" TargetMode="External"></Relationship><Relationship Id="rId990" Target="javascript:;" Type="http://schemas.openxmlformats.org/officeDocument/2006/relationships/hyperlink" TargetMode="External"></Relationship><Relationship Id="rId991" Target="mailto:animasaref@yahoo.co.uk" Type="http://schemas.openxmlformats.org/officeDocument/2006/relationships/hyperlink" TargetMode="External"></Relationship><Relationship Id="rId992" Target="mailto:dumplingsg@yahoo.com" Type="http://schemas.openxmlformats.org/officeDocument/2006/relationships/hyperlink" TargetMode="External"></Relationship><Relationship Id="rId993" Target="javascript:;" Type="http://schemas.openxmlformats.org/officeDocument/2006/relationships/hyperlink" TargetMode="External"></Relationship><Relationship Id="rId994" Target="mailto:siewkhentan@pd.jaring.my" Type="http://schemas.openxmlformats.org/officeDocument/2006/relationships/hyperlink" TargetMode="External"></Relationship><Relationship Id="rId995" Target="javascript:;" Type="http://schemas.openxmlformats.org/officeDocument/2006/relationships/hyperlink" TargetMode="External"></Relationship><Relationship Id="rId996" Target="javascript:;" Type="http://schemas.openxmlformats.org/officeDocument/2006/relationships/hyperlink" TargetMode="External"></Relationship><Relationship Id="rId997" Target="javascript:;" Type="http://schemas.openxmlformats.org/officeDocument/2006/relationships/hyperlink" TargetMode="External"></Relationship><Relationship Id="rId998" Target="mailto:altabari@emirates.net" Type="http://schemas.openxmlformats.org/officeDocument/2006/relationships/hyperlink" TargetMode="External"></Relationship><Relationship Id="rId999" Target="mailto:valzobi@hotmail.com" Type="http://schemas.openxmlformats.org/officeDocument/2006/relationships/hyperlink" TargetMode="External"></Relationship><Relationship Id="rId1000" Target="mailto:ajc@cyber.net.pk" Type="http://schemas.openxmlformats.org/officeDocument/2006/relationships/hyperlink" TargetMode="External"></Relationship><Relationship Id="rId1001" Target="http://www.selasih.com.my" Type="http://schemas.openxmlformats.org/officeDocument/2006/relationships/hyperlink" TargetMode="External"></Relationship><Relationship Id="rId1002" Target="javascript:;" Type="http://schemas.openxmlformats.org/officeDocument/2006/relationships/hyperlink" TargetMode="External"></Relationship><Relationship Id="rId1003" Target="javascript:;" Type="http://schemas.openxmlformats.org/officeDocument/2006/relationships/hyperlink" TargetMode="External"></Relationship><Relationship Id="rId1004" Target="javascript:;" Type="http://schemas.openxmlformats.org/officeDocument/2006/relationships/hyperlink" TargetMode="External"></Relationship><Relationship Id="rId1005" Target="mailto:arthivon@trinitythai.com" Type="http://schemas.openxmlformats.org/officeDocument/2006/relationships/hyperlink" TargetMode="External"></Relationship><Relationship Id="rId1006" Target="javascript:;" Type="http://schemas.openxmlformats.org/officeDocument/2006/relationships/hyperlink" TargetMode="External"></Relationship><Relationship Id="rId1007" Target="javascript:;" Type="http://schemas.openxmlformats.org/officeDocument/2006/relationships/hyperlink" TargetMode="External"></Relationship><Relationship Id="rId1008" Target="javascript:;" Type="http://schemas.openxmlformats.org/officeDocument/2006/relationships/hyperlink" TargetMode="External"></Relationship><Relationship Id="rId1009" Target="http://www.srinternational.com" Type="http://schemas.openxmlformats.org/officeDocument/2006/relationships/hyperlink" TargetMode="External"></Relationship><Relationship Id="rId1010" Target="mailto:avelinachanbenitez@hotmail.com" Type="http://schemas.openxmlformats.org/officeDocument/2006/relationships/hyperlink" TargetMode="External"></Relationship><Relationship Id="rId1011" Target="mailto:josuh@cbn.net.id" Type="http://schemas.openxmlformats.org/officeDocument/2006/relationships/hyperlink" TargetMode="External"></Relationship><Relationship Id="rId1012" Target="mailto:trades@vsnl.com" Type="http://schemas.openxmlformats.org/officeDocument/2006/relationships/hyperlink" TargetMode="External"></Relationship><Relationship Id="rId1013" Target="http://www.bioperfectus.com" Type="http://schemas.openxmlformats.org/officeDocument/2006/relationships/hyperlink" TargetMode="External"></Relationship><Relationship Id="rId1014" Target="javascript:;" Type="http://schemas.openxmlformats.org/officeDocument/2006/relationships/hyperlink" TargetMode="External"></Relationship><Relationship Id="rId1015" Target="mailto:agrimpex@mos.com" Type="http://schemas.openxmlformats.org/officeDocument/2006/relationships/hyperlink" TargetMode="External"></Relationship><Relationship Id="rId1016" Target="javascript:;" Type="http://schemas.openxmlformats.org/officeDocument/2006/relationships/hyperlink" TargetMode="External"></Relationship><Relationship Id="rId1017" Target="javascript:;" Type="http://schemas.openxmlformats.org/officeDocument/2006/relationships/hyperlink" TargetMode="External"></Relationship><Relationship Id="rId1018" Target="javascript:;" Type="http://schemas.openxmlformats.org/officeDocument/2006/relationships/hyperlink" TargetMode="External"></Relationship><Relationship Id="rId1019" Target="mailto:emilioc@microbase.com.ph" Type="http://schemas.openxmlformats.org/officeDocument/2006/relationships/hyperlink" TargetMode="External"></Relationship><Relationship Id="rId1020" Target="mailto:bobbyfur@cyber.net.pk" Type="http://schemas.openxmlformats.org/officeDocument/2006/relationships/hyperlink" TargetMode="External"></Relationship><Relationship Id="rId1021" Target="javascript:;" Type="http://schemas.openxmlformats.org/officeDocument/2006/relationships/hyperlink" TargetMode="External"></Relationship><Relationship Id="rId1022" Target="javascript:;" Type="http://schemas.openxmlformats.org/officeDocument/2006/relationships/hyperlink" TargetMode="External"></Relationship><Relationship Id="rId1023" Target="http://www.promt.com.tr" Type="http://schemas.openxmlformats.org/officeDocument/2006/relationships/hyperlink" TargetMode="External"></Relationship><Relationship Id="rId1024" Target="mailto:ploy.sri@zebra-head.com" Type="http://schemas.openxmlformats.org/officeDocument/2006/relationships/hyperlink" TargetMode="External"></Relationship><Relationship Id="rId1025" Target="mailto:almuzammil@yahoo.com" Type="http://schemas.openxmlformats.org/officeDocument/2006/relationships/hyperlink" TargetMode="External"></Relationship><Relationship Id="rId1026" Target="mailto:forumint@mweb.co" Type="http://schemas.openxmlformats.org/officeDocument/2006/relationships/hyperlink" TargetMode="External"></Relationship><Relationship Id="rId1027" Target="http://www.jgross.co.za" Type="http://schemas.openxmlformats.org/officeDocument/2006/relationships/hyperlink" TargetMode="External"></Relationship><Relationship Id="rId1028" Target="mailto:tia@global.co" Type="http://schemas.openxmlformats.org/officeDocument/2006/relationships/hyperlink" TargetMode="External"></Relationship><Relationship Id="rId1029" Target="http://www.koseogullari.com.tr" Type="http://schemas.openxmlformats.org/officeDocument/2006/relationships/hyperlink" TargetMode="External"></Relationship><Relationship Id="rId1030" Target="javascript:;" Type="http://schemas.openxmlformats.org/officeDocument/2006/relationships/hyperlink" TargetMode="External"></Relationship><Relationship Id="rId1031" Target="javascript:;" Type="http://schemas.openxmlformats.org/officeDocument/2006/relationships/hyperlink" TargetMode="External"></Relationship><Relationship Id="rId1032" Target="mailto:bestco@pm.net.my" Type="http://schemas.openxmlformats.org/officeDocument/2006/relationships/hyperlink" TargetMode="External"></Relationship><Relationship Id="rId1033" Target="javascript:;" Type="http://schemas.openxmlformats.org/officeDocument/2006/relationships/hyperlink" TargetMode="External"></Relationship><Relationship Id="rId1034" Target="javascript:;" Type="http://schemas.openxmlformats.org/officeDocument/2006/relationships/hyperlink" TargetMode="External"></Relationship><Relationship Id="rId1035" Target="mailto:anandharmeet@yahoo.com" Type="http://schemas.openxmlformats.org/officeDocument/2006/relationships/hyperlink" TargetMode="External"></Relationship><Relationship Id="rId1036" Target="javascript:;" Type="http://schemas.openxmlformats.org/officeDocument/2006/relationships/hyperlink" TargetMode="External"></Relationship><Relationship Id="rId1037" Target="javascript:;" Type="http://schemas.openxmlformats.org/officeDocument/2006/relationships/hyperlink" TargetMode="External"></Relationship><Relationship Id="rId1038" Target="mailto:khalafalkhalaf@yahoo.com" Type="http://schemas.openxmlformats.org/officeDocument/2006/relationships/hyperlink" TargetMode="External"></Relationship><Relationship Id="rId1039" Target="javascript:;" Type="http://schemas.openxmlformats.org/officeDocument/2006/relationships/hyperlink" TargetMode="External"></Relationship><Relationship Id="rId1040" Target="mailto:sreevybhav@vsnl.com" Type="http://schemas.openxmlformats.org/officeDocument/2006/relationships/hyperlink" TargetMode="External"></Relationship><Relationship Id="rId1041" Target="javascript:;" Type="http://schemas.openxmlformats.org/officeDocument/2006/relationships/hyperlink" TargetMode="External"></Relationship><Relationship Id="rId1042" Target="javascript:;" Type="http://schemas.openxmlformats.org/officeDocument/2006/relationships/hyperlink" TargetMode="External"></Relationship><Relationship Id="rId1043" Target="javascript:;" Type="http://schemas.openxmlformats.org/officeDocument/2006/relationships/hyperlink" TargetMode="External"></Relationship><Relationship Id="rId1044" Target="http://www.sehdel.com" Type="http://schemas.openxmlformats.org/officeDocument/2006/relationships/hyperlink" TargetMode="External"></Relationship><Relationship Id="rId1045" Target="mailto:jodat@cyber.net.pk" Type="http://schemas.openxmlformats.org/officeDocument/2006/relationships/hyperlink" TargetMode="External"></Relationship><Relationship Id="rId1046" Target="javascript:;" Type="http://schemas.openxmlformats.org/officeDocument/2006/relationships/hyperlink" TargetMode="External"></Relationship><Relationship Id="rId1047" Target="javascript:;" Type="http://schemas.openxmlformats.org/officeDocument/2006/relationships/hyperlink" TargetMode="External"></Relationship><Relationship Id="rId1048" Target="javascript:;" Type="http://schemas.openxmlformats.org/officeDocument/2006/relationships/hyperlink" TargetMode="External"></Relationship><Relationship Id="rId1049" Target="mailto:abdulelah@almoayyad.com" Type="http://schemas.openxmlformats.org/officeDocument/2006/relationships/hyperlink" TargetMode="External"></Relationship><Relationship Id="rId1050" Target="javascript:;" Type="http://schemas.openxmlformats.org/officeDocument/2006/relationships/hyperlink" TargetMode="External"></Relationship><Relationship Id="rId1051" Target="http://www.thai.net" Type="http://schemas.openxmlformats.org/officeDocument/2006/relationships/hyperlink" TargetMode="External"></Relationship><Relationship Id="rId1052" Target="http://www.translucenttb.com" Type="http://schemas.openxmlformats.org/officeDocument/2006/relationships/hyperlink" TargetMode="External"></Relationship><Relationship Id="rId1053" Target="javascript:;" Type="http://schemas.openxmlformats.org/officeDocument/2006/relationships/hyperlink" TargetMode="External"></Relationship><Relationship Id="rId1054" Target="http://www.aaryaglobalexims.com" Type="http://schemas.openxmlformats.org/officeDocument/2006/relationships/hyperlink" TargetMode="External"></Relationship><Relationship Id="rId1055" Target="mailto:cklad@vsnl.com" Type="http://schemas.openxmlformats.org/officeDocument/2006/relationships/hyperlink" TargetMode="External"></Relationship><Relationship Id="rId1056" Target="javascript:;" Type="http://schemas.openxmlformats.org/officeDocument/2006/relationships/hyperlink" TargetMode="External"></Relationship><Relationship Id="rId1057" Target="javascript:;" Type="http://schemas.openxmlformats.org/officeDocument/2006/relationships/hyperlink" TargetMode="External"></Relationship><Relationship Id="rId1058" Target="javascript:;" Type="http://schemas.openxmlformats.org/officeDocument/2006/relationships/hyperlink" TargetMode="External"></Relationship><Relationship Id="rId1059" Target="mailto:ahmed@kitkat.co" Type="http://schemas.openxmlformats.org/officeDocument/2006/relationships/hyperlink" TargetMode="External"></Relationship><Relationship Id="rId1060" Target="mailto:paika@vsnl.com" Type="http://schemas.openxmlformats.org/officeDocument/2006/relationships/hyperlink" TargetMode="External"></Relationship><Relationship Id="rId1061" Target="javascript:;" Type="http://schemas.openxmlformats.org/officeDocument/2006/relationships/hyperlink" TargetMode="External"></Relationship><Relationship Id="rId1062" Target="javascript:;" Type="http://schemas.openxmlformats.org/officeDocument/2006/relationships/hyperlink" TargetMode="External"></Relationship><Relationship Id="rId1063" Target="http://www.kiler.com.tr" Type="http://schemas.openxmlformats.org/officeDocument/2006/relationships/hyperlink" TargetMode="External"></Relationship><Relationship Id="rId1064" Target="mailto:bambies@pd.jaring.my" Type="http://schemas.openxmlformats.org/officeDocument/2006/relationships/hyperlink" TargetMode="External"></Relationship><Relationship Id="rId1065" Target="mailto:cigc@pacific.net.ph" Type="http://schemas.openxmlformats.org/officeDocument/2006/relationships/hyperlink" TargetMode="External"></Relationship><Relationship Id="rId1066" Target="javascript:;" Type="http://schemas.openxmlformats.org/officeDocument/2006/relationships/hyperlink" TargetMode="External"></Relationship><Relationship Id="rId1067" Target="javascript:;" Type="http://schemas.openxmlformats.org/officeDocument/2006/relationships/hyperlink" TargetMode="External"></Relationship><Relationship Id="rId1068" Target="mailto:nikom8sb@tm.net.my" Type="http://schemas.openxmlformats.org/officeDocument/2006/relationships/hyperlink" TargetMode="External"></Relationship><Relationship Id="rId1069" Target="javascript:;" Type="http://schemas.openxmlformats.org/officeDocument/2006/relationships/hyperlink" TargetMode="External"></Relationship><Relationship Id="rId1070" Target="mailto:senyee@hotmail.com" Type="http://schemas.openxmlformats.org/officeDocument/2006/relationships/hyperlink" TargetMode="External"></Relationship><Relationship Id="rId1071" Target="javascript:;" Type="http://schemas.openxmlformats.org/officeDocument/2006/relationships/hyperlink" TargetMode="External"></Relationship><Relationship Id="rId1072" Target="http://www.oriental.com.ph" Type="http://schemas.openxmlformats.org/officeDocument/2006/relationships/hyperlink" TargetMode="External"></Relationship><Relationship Id="rId1073" Target="mailto:potpandist@hotmail.com" Type="http://schemas.openxmlformats.org/officeDocument/2006/relationships/hyperlink" TargetMode="External"></Relationship><Relationship Id="rId1074" Target="javascript:;" Type="http://schemas.openxmlformats.org/officeDocument/2006/relationships/hyperlink" TargetMode="External"></Relationship><Relationship Id="rId1075" Target="javascript:;" Type="http://schemas.openxmlformats.org/officeDocument/2006/relationships/hyperlink" TargetMode="External"></Relationship><Relationship Id="rId1076" Target="mailto:srintl@indiatimes.com" Type="http://schemas.openxmlformats.org/officeDocument/2006/relationships/hyperlink" TargetMode="External"></Relationship><Relationship Id="rId1077" Target="mailto:rkhadria@hotmail.com" Type="http://schemas.openxmlformats.org/officeDocument/2006/relationships/hyperlink" TargetMode="External"></Relationship><Relationship Id="rId1078" Target="mailto:alpscal@vsnl.net.in" Type="http://schemas.openxmlformats.org/officeDocument/2006/relationships/hyperlink" TargetMode="External"></Relationship><Relationship Id="rId1079" Target="javascript:;" Type="http://schemas.openxmlformats.org/officeDocument/2006/relationships/hyperlink" TargetMode="External"></Relationship><Relationship Id="rId1080" Target="mailto:baywatch@giasmd01.vsnl.net.in" Type="http://schemas.openxmlformats.org/officeDocument/2006/relationships/hyperlink" TargetMode="External"></Relationship><Relationship Id="rId1081" Target="javascript:;" Type="http://schemas.openxmlformats.org/officeDocument/2006/relationships/hyperlink" TargetMode="External"></Relationship><Relationship Id="rId1082" Target="mailto:verdy@mail.com" Type="http://schemas.openxmlformats.org/officeDocument/2006/relationships/hyperlink" TargetMode="External"></Relationship><Relationship Id="rId1083" Target="javascript:;" Type="http://schemas.openxmlformats.org/officeDocument/2006/relationships/hyperlink" TargetMode="External"></Relationship><Relationship Id="rId1084" Target="http://www.homenoffice.com.pk" Type="http://schemas.openxmlformats.org/officeDocument/2006/relationships/hyperlink" TargetMode="External"></Relationship><Relationship Id="rId1085" Target="javascript:;" Type="http://schemas.openxmlformats.org/officeDocument/2006/relationships/hyperlink" TargetMode="External"></Relationship><Relationship Id="rId1086" Target="mailto:.automode@streamyx.com" Type="http://schemas.openxmlformats.org/officeDocument/2006/relationships/hyperlink" TargetMode="External"></Relationship><Relationship Id="rId1087" Target="mailto:limk19@yahoo.com" Type="http://schemas.openxmlformats.org/officeDocument/2006/relationships/hyperlink" TargetMode="External"></Relationship><Relationship Id="rId1088" Target="javascript:;" Type="http://schemas.openxmlformats.org/officeDocument/2006/relationships/hyperlink" TargetMode="External"></Relationship><Relationship Id="rId1089" Target="javascript:;" Type="http://schemas.openxmlformats.org/officeDocument/2006/relationships/hyperlink" TargetMode="External"></Relationship><Relationship Id="rId1090" Target="http://www.ahmedfood.com.pk" Type="http://schemas.openxmlformats.org/officeDocument/2006/relationships/hyperlink" TargetMode="External"></Relationship><Relationship Id="rId1091" Target="mailto:chawla@zajil.net" Type="http://schemas.openxmlformats.org/officeDocument/2006/relationships/hyperlink" TargetMode="External"></Relationship><Relationship Id="rId1092" Target="mailto:jcagroup@tm.net.my" Type="http://schemas.openxmlformats.org/officeDocument/2006/relationships/hyperlink" TargetMode="External"></Relationship><Relationship Id="rId1093" Target="javascript:;" Type="http://schemas.openxmlformats.org/officeDocument/2006/relationships/hyperlink" TargetMode="External"></Relationship><Relationship Id="rId1094" Target="javascript:;" Type="http://schemas.openxmlformats.org/officeDocument/2006/relationships/hyperlink" TargetMode="External"></Relationship><Relationship Id="rId1095" Target="mailto:guruover@yahoo.com" Type="http://schemas.openxmlformats.org/officeDocument/2006/relationships/hyperlink" TargetMode="External"></Relationship><Relationship Id="rId1096" Target="javascript:;" Type="http://schemas.openxmlformats.org/officeDocument/2006/relationships/hyperlink" TargetMode="External"></Relationship><Relationship Id="rId1097" Target="javascript:;" Type="http://schemas.openxmlformats.org/officeDocument/2006/relationships/hyperlink" TargetMode="External"></Relationship><Relationship Id="rId1098" Target="mailto:m2005_ragheb@yahoo.com" Type="http://schemas.openxmlformats.org/officeDocument/2006/relationships/hyperlink" TargetMode="External"></Relationship><Relationship Id="rId1099" Target="javascript:;" Type="http://schemas.openxmlformats.org/officeDocument/2006/relationships/hyperlink" TargetMode="External"></Relationship><Relationship Id="rId1100" Target="mailto:mca_vizyon@yahoo.com" Type="http://schemas.openxmlformats.org/officeDocument/2006/relationships/hyperlink" TargetMode="External"></Relationship><Relationship Id="rId1101" Target="mailto:sundef@yahoo.com" Type="http://schemas.openxmlformats.org/officeDocument/2006/relationships/hyperlink" TargetMode="External"></Relationship><Relationship Id="rId1102" Target="mailto:blink_wish@yahoo.com" Type="http://schemas.openxmlformats.org/officeDocument/2006/relationships/hyperlink" TargetMode="External"></Relationship><Relationship Id="rId1103" Target="javascript:;" Type="http://schemas.openxmlformats.org/officeDocument/2006/relationships/hyperlink" TargetMode="External"></Relationship><Relationship Id="rId1104" Target="mailto:panamas@centrin.net.id" Type="http://schemas.openxmlformats.org/officeDocument/2006/relationships/hyperlink" TargetMode="External"></Relationship><Relationship Id="rId1105" Target="mailto:emilioc@corinthianframes.com" Type="http://schemas.openxmlformats.org/officeDocument/2006/relationships/hyperlink" TargetMode="External"></Relationship><Relationship Id="rId1106" Target="http://www.translucenttb.com" Type="http://schemas.openxmlformats.org/officeDocument/2006/relationships/hyperlink" TargetMode="External"></Relationship><Relationship Id="rId1107" Target="mailto:limk19@yahoo.com" Type="http://schemas.openxmlformats.org/officeDocument/2006/relationships/hyperlink" TargetMode="External"></Relationship><Relationship Id="rId1108" Target="javascript:;" Type="http://schemas.openxmlformats.org/officeDocument/2006/relationships/hyperlink" TargetMode="External"></Relationship><Relationship Id="rId1109" Target="javascript:;" Type="http://schemas.openxmlformats.org/officeDocument/2006/relationships/hyperlink" TargetMode="External"></Relationship><Relationship Id="rId1110" Target="javascript:;" Type="http://schemas.openxmlformats.org/officeDocument/2006/relationships/hyperlink" TargetMode="External"></Relationship><Relationship Id="rId1111" Target="http://www.bellevuebotanical.org" Type="http://schemas.openxmlformats.org/officeDocument/2006/relationships/hyperlink" TargetMode="External"></Relationship><Relationship Id="rId1112" Target="javascript:;" Type="http://schemas.openxmlformats.org/officeDocument/2006/relationships/hyperlink" TargetMode="External"></Relationship><Relationship Id="rId1113" Target="mailto:arm3@tm.net.my" Type="http://schemas.openxmlformats.org/officeDocument/2006/relationships/hyperlink" TargetMode="External"></Relationship><Relationship Id="rId1114" Target="http://www.rhombusgrapple.com" Type="http://schemas.openxmlformats.org/officeDocument/2006/relationships/hyperlink" TargetMode="External"></Relationship><Relationship Id="rId1115" Target="javascript:;" Type="http://schemas.openxmlformats.org/officeDocument/2006/relationships/hyperlink" TargetMode="External"></Relationship><Relationship Id="rId1116" Target="http://www.askarint.com" Type="http://schemas.openxmlformats.org/officeDocument/2006/relationships/hyperlink" TargetMode="External"></Relationship><Relationship Id="rId1117" Target="javascript:;" Type="http://schemas.openxmlformats.org/officeDocument/2006/relationships/hyperlink" TargetMode="External"></Relationship><Relationship Id="rId1118" Target="http://www.bgigroup.com" Type="http://schemas.openxmlformats.org/officeDocument/2006/relationships/hyperlink" TargetMode="External"></Relationship><Relationship Id="rId1119" Target="javascript:;" Type="http://schemas.openxmlformats.org/officeDocument/2006/relationships/hyperlink" TargetMode="External"></Relationship><Relationship Id="rId1120" Target="mailto:ssrathi@india.com" Type="http://schemas.openxmlformats.org/officeDocument/2006/relationships/hyperlink" TargetMode="External"></Relationship><Relationship Id="rId1121" Target="javascript:;" Type="http://schemas.openxmlformats.org/officeDocument/2006/relationships/hyperlink" TargetMode="External"></Relationship><Relationship Id="rId1122" Target="mailto:wong252pt@yahoo.com.hk" Type="http://schemas.openxmlformats.org/officeDocument/2006/relationships/hyperlink" TargetMode="External"></Relationship><Relationship Id="rId1123" Target="javascript:;" Type="http://schemas.openxmlformats.org/officeDocument/2006/relationships/hyperlink" TargetMode="External"></Relationship><Relationship Id="rId1124" Target="javascript:;" Type="http://schemas.openxmlformats.org/officeDocument/2006/relationships/hyperlink" TargetMode="External"></Relationship><Relationship Id="rId1125" Target="mailto:tahirfo@totmail.com" Type="http://schemas.openxmlformats.org/officeDocument/2006/relationships/hyperlink" TargetMode="External"></Relationship><Relationship Id="rId1126" Target="mailto:ekwuogor@yahoo.com" Type="http://schemas.openxmlformats.org/officeDocument/2006/relationships/hyperlink" TargetMode="External"></Relationship><Relationship Id="rId1127" Target="javascript:;" Type="http://schemas.openxmlformats.org/officeDocument/2006/relationships/hyperlink" TargetMode="External"></Relationship><Relationship Id="rId1128" Target="mailto:cadware@time.net.my" Type="http://schemas.openxmlformats.org/officeDocument/2006/relationships/hyperlink" TargetMode="External"></Relationship><Relationship Id="rId1129" Target="mailto:greensons@mweb.co" Type="http://schemas.openxmlformats.org/officeDocument/2006/relationships/hyperlink" TargetMode="External"></Relationship><Relationship Id="rId1130" Target="http://www.asglobaltrade.com" Type="http://schemas.openxmlformats.org/officeDocument/2006/relationships/hyperlink" TargetMode="External"></Relationship><Relationship Id="rId1131" Target="javascript:;" Type="http://schemas.openxmlformats.org/officeDocument/2006/relationships/hyperlink" TargetMode="External"></Relationship><Relationship Id="rId1132" Target="mailto:tchoy@starhub.net.sg" Type="http://schemas.openxmlformats.org/officeDocument/2006/relationships/hyperlink" TargetMode="External"></Relationship><Relationship Id="rId1133" Target="mailto:agrolog@pd.jaring.my" Type="http://schemas.openxmlformats.org/officeDocument/2006/relationships/hyperlink" TargetMode="External"></Relationship><Relationship Id="rId1134" Target="http://www.ambaflatwares.com" Type="http://schemas.openxmlformats.org/officeDocument/2006/relationships/hyperlink" TargetMode="External"></Relationship><Relationship Id="rId1135" Target="javascript:;" Type="http://schemas.openxmlformats.org/officeDocument/2006/relationships/hyperlink" TargetMode="External"></Relationship><Relationship Id="rId1136" Target="mailto:rilly8@hotmail.com" Type="http://schemas.openxmlformats.org/officeDocument/2006/relationships/hyperlink" TargetMode="External"></Relationship><Relationship Id="rId1137" Target="mailto:eximindia@hotmail.com" Type="http://schemas.openxmlformats.org/officeDocument/2006/relationships/hyperlink" TargetMode="External"></Relationship><Relationship Id="rId1138" Target="mailto:sppl@mail.com" Type="http://schemas.openxmlformats.org/officeDocument/2006/relationships/hyperlink" TargetMode="External"></Relationship><Relationship Id="rId1139" Target="mailto:bijusudhakaran@yahoo.com" Type="http://schemas.openxmlformats.org/officeDocument/2006/relationships/hyperlink" TargetMode="External"></Relationship><Relationship Id="rId1140" Target="javascript:;" Type="http://schemas.openxmlformats.org/officeDocument/2006/relationships/hyperlink" TargetMode="External"></Relationship><Relationship Id="rId1141" Target="mailto:msw@vsnl.com" Type="http://schemas.openxmlformats.org/officeDocument/2006/relationships/hyperlink" TargetMode="External"></Relationship><Relationship Id="rId1142" Target="mailto:bdgs@vsnl.com" Type="http://schemas.openxmlformats.org/officeDocument/2006/relationships/hyperlink" TargetMode="External"></Relationship><Relationship Id="rId1143" Target="http://www.jubatraders.com" Type="http://schemas.openxmlformats.org/officeDocument/2006/relationships/hyperlink" TargetMode="External"></Relationship><Relationship Id="rId1144" Target="http://www.unig.co.th" Type="http://schemas.openxmlformats.org/officeDocument/2006/relationships/hyperlink" TargetMode="External"></Relationship><Relationship Id="rId1145" Target="mailto:daphne@chefwork.com" Type="http://schemas.openxmlformats.org/officeDocument/2006/relationships/hyperlink" TargetMode="External"></Relationship><Relationship Id="rId1146" Target="javascript:;" Type="http://schemas.openxmlformats.org/officeDocument/2006/relationships/hyperlink" TargetMode="External"></Relationship><Relationship Id="rId1147" Target="mailto:ifsalex@hotmail.com" Type="http://schemas.openxmlformats.org/officeDocument/2006/relationships/hyperlink" TargetMode="External"></Relationship><Relationship Id="rId1148" Target="http://www.udyogvartha.com" Type="http://schemas.openxmlformats.org/officeDocument/2006/relationships/hyperlink" TargetMode="External"></Relationship><Relationship Id="rId1149" Target="javascript:;" Type="http://schemas.openxmlformats.org/officeDocument/2006/relationships/hyperlink" TargetMode="External"></Relationship><Relationship Id="rId1150" Target="http://www.global-exports.co.za" Type="http://schemas.openxmlformats.org/officeDocument/2006/relationships/hyperlink" TargetMode="External"></Relationship><Relationship Id="rId1151" Target="mailto:ahmadaly@daitona.com" Type="http://schemas.openxmlformats.org/officeDocument/2006/relationships/hyperlink" TargetMode="External"></Relationship><Relationship Id="rId1152" Target="mailto:auraleigh@micsa.co" Type="http://schemas.openxmlformats.org/officeDocument/2006/relationships/hyperlink" TargetMode="External"></Relationship><Relationship Id="rId1153" Target="javascript:;" Type="http://schemas.openxmlformats.org/officeDocument/2006/relationships/hyperlink" TargetMode="External"></Relationship><Relationship Id="rId1154" Target="javascript:;" Type="http://schemas.openxmlformats.org/officeDocument/2006/relationships/hyperlink" TargetMode="External"></Relationship><Relationship Id="rId1155" Target="mailto:info@giantino.com" Type="http://schemas.openxmlformats.org/officeDocument/2006/relationships/hyperlink" TargetMode="External"></Relationship><Relationship Id="rId1156" Target="mailto:nancy.guan@dester-china.com" Type="http://schemas.openxmlformats.org/officeDocument/2006/relationships/hyperlink" TargetMode="External"></Relationship><Relationship Id="rId1157" Target="javascript:;" Type="http://schemas.openxmlformats.org/officeDocument/2006/relationships/hyperlink" TargetMode="External"></Relationship><Relationship Id="rId1158" Target="mailto:angelaaneke@kawanlama.com" Type="http://schemas.openxmlformats.org/officeDocument/2006/relationships/hyperlink" TargetMode="External"></Relationship><Relationship Id="rId1159" Target="javascript:;" Type="http://schemas.openxmlformats.org/officeDocument/2006/relationships/hyperlink" TargetMode="External"></Relationship><Relationship Id="rId1160" Target="javascript:;" Type="http://schemas.openxmlformats.org/officeDocument/2006/relationships/hyperlink" TargetMode="External"></Relationship><Relationship Id="rId1161" Target="mailto:aalight@asiaaccess.net" Type="http://schemas.openxmlformats.org/officeDocument/2006/relationships/hyperlink" TargetMode="External"></Relationship><Relationship Id="rId1162" Target="mailto:juliana.owusuasarpong@uniglobemandtravel.com" Type="http://schemas.openxmlformats.org/officeDocument/2006/relationships/hyperlink" TargetMode="External"></Relationship><Relationship Id="rId1163" Target="http://www.taisun.com.sg" Type="http://schemas.openxmlformats.org/officeDocument/2006/relationships/hyperlink" TargetMode="External"></Relationship><Relationship Id="rId1164" Target="mailto:mcpjkt@indosat.net.id" Type="http://schemas.openxmlformats.org/officeDocument/2006/relationships/hyperlink" TargetMode="External"></Relationship><Relationship Id="rId1165" Target="javascript:;" Type="http://schemas.openxmlformats.org/officeDocument/2006/relationships/hyperlink" TargetMode="External"></Relationship><Relationship Id="rId1166" Target="javascript:;" Type="http://schemas.openxmlformats.org/officeDocument/2006/relationships/hyperlink" TargetMode="External"></Relationship><Relationship Id="rId1167" Target="javascript:;" Type="http://schemas.openxmlformats.org/officeDocument/2006/relationships/hyperlink" TargetMode="External"></Relationship><Relationship Id="rId1168" Target="javascript:;" Type="http://schemas.openxmlformats.org/officeDocument/2006/relationships/hyperlink" TargetMode="External"></Relationship><Relationship Id="rId1169" Target="http://www.tri-isys.com" Type="http://schemas.openxmlformats.org/officeDocument/2006/relationships/hyperlink" TargetMode="External"></Relationship><Relationship Id="rId1170" Target="javascript:;" Type="http://schemas.openxmlformats.org/officeDocument/2006/relationships/hyperlink" TargetMode="External"></Relationship><Relationship Id="rId1171" Target="mailto:ekwuogor@yahoo.com" Type="http://schemas.openxmlformats.org/officeDocument/2006/relationships/hyperlink" TargetMode="External"></Relationship><Relationship Id="rId1172" Target="javascript:;" Type="http://schemas.openxmlformats.org/officeDocument/2006/relationships/hyperlink" TargetMode="External"></Relationship><Relationship Id="rId1173" Target="mailto:budgetprofile@yahoo.com" Type="http://schemas.openxmlformats.org/officeDocument/2006/relationships/hyperlink" TargetMode="External"></Relationship><Relationship Id="rId1174" Target="http://www.abc.com.sg" Type="http://schemas.openxmlformats.org/officeDocument/2006/relationships/hyperlink" TargetMode="External"></Relationship><Relationship Id="rId1175" Target="mailto:gulal@ttnet.net.tr" Type="http://schemas.openxmlformats.org/officeDocument/2006/relationships/hyperlink" TargetMode="External"></Relationship><Relationship Id="rId1176" Target="mailto:suneelswaika@rediffmail.com" Type="http://schemas.openxmlformats.org/officeDocument/2006/relationships/hyperlink" TargetMode="External"></Relationship><Relationship Id="rId1177" Target="javascript:;" Type="http://schemas.openxmlformats.org/officeDocument/2006/relationships/hyperlink" TargetMode="External"></Relationship><Relationship Id="rId1178" Target="http://www.eximin.net" Type="http://schemas.openxmlformats.org/officeDocument/2006/relationships/hyperlink" TargetMode="External"></Relationship><Relationship Id="rId1179" Target="mailto:arrsfy@md3.vsnl.net.in" Type="http://schemas.openxmlformats.org/officeDocument/2006/relationships/hyperlink" TargetMode="External"></Relationship><Relationship Id="rId1180" Target="mailto:futureahmed@hotmail.com" Type="http://schemas.openxmlformats.org/officeDocument/2006/relationships/hyperlink" TargetMode="External"></Relationship><Relationship Id="rId1181" Target="http://www.ghana.com" Type="http://schemas.openxmlformats.org/officeDocument/2006/relationships/hyperlink" TargetMode="External"></Relationship><Relationship Id="rId1182" Target="mailto:shinlick@cbn.net.id" Type="http://schemas.openxmlformats.org/officeDocument/2006/relationships/hyperlink" TargetMode="External"></Relationship><Relationship Id="rId1183" Target="javascript:;" Type="http://schemas.openxmlformats.org/officeDocument/2006/relationships/hyperlink" TargetMode="External"></Relationship><Relationship Id="rId1184" Target="http://www.bellari.net" Type="http://schemas.openxmlformats.org/officeDocument/2006/relationships/hyperlink" TargetMode="External"></Relationship><Relationship Id="rId1185" Target="mailto:aikseng8@tm.net.my" Type="http://schemas.openxmlformats.org/officeDocument/2006/relationships/hyperlink" TargetMode="External"></Relationship><Relationship Id="rId1186" Target="mailto:indiaking@eth.net" Type="http://schemas.openxmlformats.org/officeDocument/2006/relationships/hyperlink" TargetMode="External"></Relationship><Relationship Id="rId1187" Target="mailto:abdullah_alnahdi@hotmail.com" Type="http://schemas.openxmlformats.org/officeDocument/2006/relationships/hyperlink" TargetMode="External"></Relationship><Relationship Id="rId1188" Target="javascript:;" Type="http://schemas.openxmlformats.org/officeDocument/2006/relationships/hyperlink" TargetMode="External"></Relationship><Relationship Id="rId1189" Target="javascript:;" Type="http://schemas.openxmlformats.org/officeDocument/2006/relationships/hyperlink" TargetMode="External"></Relationship><Relationship Id="rId1190" Target="javascript:;" Type="http://schemas.openxmlformats.org/officeDocument/2006/relationships/hyperlink" TargetMode="External"></Relationship><Relationship Id="rId1191" Target="http://www.eastman-intl.com" Type="http://schemas.openxmlformats.org/officeDocument/2006/relationships/hyperlink" TargetMode="External"></Relationship><Relationship Id="rId1192" Target="javascript:;" Type="http://schemas.openxmlformats.org/officeDocument/2006/relationships/hyperlink" TargetMode="External"></Relationship><Relationship Id="rId1193" Target="mailto:kh_zahran_oep@yahoo.com" Type="http://schemas.openxmlformats.org/officeDocument/2006/relationships/hyperlink" TargetMode="External"></Relationship><Relationship Id="rId1194" Target="javascript:;" Type="http://schemas.openxmlformats.org/officeDocument/2006/relationships/hyperlink" TargetMode="External"></Relationship><Relationship Id="rId1195" Target="mailto:eycm@nasioncom.net" Type="http://schemas.openxmlformats.org/officeDocument/2006/relationships/hyperlink" TargetMode="External"></Relationship><Relationship Id="rId1196" Target="mailto:alkawthan2003@yahoo.com" Type="http://schemas.openxmlformats.org/officeDocument/2006/relationships/hyperlink" TargetMode="External"></Relationship><Relationship Id="rId1197" Target="mailto:chair@eth.net" Type="http://schemas.openxmlformats.org/officeDocument/2006/relationships/hyperlink" TargetMode="External"></Relationship><Relationship Id="rId1198" Target="http://www.akora.com.tr" Type="http://schemas.openxmlformats.org/officeDocument/2006/relationships/hyperlink" TargetMode="External"></Relationship><Relationship Id="rId1199" Target="mailto:abm@alibey.com" Type="http://schemas.openxmlformats.org/officeDocument/2006/relationships/hyperlink" TargetMode="External"></Relationship><Relationship Id="rId1200" Target="mailto:kamalsunam@rediffmail.com" Type="http://schemas.openxmlformats.org/officeDocument/2006/relationships/hyperlink" TargetMode="External"></Relationship><Relationship Id="rId1201" Target="mailto:pramukhconsultancy@yahoo.co.in" Type="http://schemas.openxmlformats.org/officeDocument/2006/relationships/hyperlink" TargetMode="External"></Relationship><Relationship Id="rId1202" Target="javascript:;" Type="http://schemas.openxmlformats.org/officeDocument/2006/relationships/hyperlink" TargetMode="External"></Relationship><Relationship Id="rId1203" Target="javascript:;" Type="http://schemas.openxmlformats.org/officeDocument/2006/relationships/hyperlink" TargetMode="External"></Relationship><Relationship Id="rId1204" Target="mailto:anth@hcm.fpt.vn" Type="http://schemas.openxmlformats.org/officeDocument/2006/relationships/hyperlink" TargetMode="External"></Relationship><Relationship Id="rId1205" Target="mailto:lutfucaliskan@hotmail.com" Type="http://schemas.openxmlformats.org/officeDocument/2006/relationships/hyperlink" TargetMode="External"></Relationship><Relationship Id="rId1206" Target="javascript:;" Type="http://schemas.openxmlformats.org/officeDocument/2006/relationships/hyperlink" TargetMode="External"></Relationship><Relationship Id="rId1207" Target="mailto:henrywu@lucas.com.sg" Type="http://schemas.openxmlformats.org/officeDocument/2006/relationships/hyperlink" TargetMode="External"></Relationship><Relationship Id="rId1208" Target="http://www.interlink.com.eg" Type="http://schemas.openxmlformats.org/officeDocument/2006/relationships/hyperlink" TargetMode="External"></Relationship><Relationship Id="rId1209" Target="http://www.lcsenterprise.com.sg" Type="http://schemas.openxmlformats.org/officeDocument/2006/relationships/hyperlink" TargetMode="External"></Relationship><Relationship Id="rId1210" Target="mailto:delmennets2004@yahoo.com" Type="http://schemas.openxmlformats.org/officeDocument/2006/relationships/hyperlink" TargetMode="External"></Relationship><Relationship Id="rId1211" Target="javascript:;" Type="http://schemas.openxmlformats.org/officeDocument/2006/relationships/hyperlink" TargetMode="External"></Relationship><Relationship Id="rId1212" Target="http://www.8m.com" Type="http://schemas.openxmlformats.org/officeDocument/2006/relationships/hyperlink" TargetMode="External"></Relationship><Relationship Id="rId1213" Target="mailto:abt@al-babtain-himb.com" Type="http://schemas.openxmlformats.org/officeDocument/2006/relationships/hyperlink" TargetMode="External"></Relationship><Relationship Id="rId1214" Target="javascript:;" Type="http://schemas.openxmlformats.org/officeDocument/2006/relationships/hyperlink" TargetMode="External"></Relationship><Relationship Id="rId1215" Target="mailto:en_livendecor@yahoo.com" Type="http://schemas.openxmlformats.org/officeDocument/2006/relationships/hyperlink" TargetMode="External"></Relationship><Relationship Id="rId1216" Target="javascript:;" Type="http://schemas.openxmlformats.org/officeDocument/2006/relationships/hyperlink" TargetMode="External"></Relationship><Relationship Id="rId1217" Target="mailto:pw.harish@vsnl.com" Type="http://schemas.openxmlformats.org/officeDocument/2006/relationships/hyperlink" TargetMode="External"></Relationship><Relationship Id="rId1218" Target="mailto:ghalib@cyberaccess.com.pk" Type="http://schemas.openxmlformats.org/officeDocument/2006/relationships/hyperlink" TargetMode="External"></Relationship><Relationship Id="rId1219" Target="mailto:lhngo@boonseng.com" Type="http://schemas.openxmlformats.org/officeDocument/2006/relationships/hyperlink" TargetMode="External"></Relationship><Relationship Id="rId1220" Target="javascript:;" Type="http://schemas.openxmlformats.org/officeDocument/2006/relationships/hyperlink" TargetMode="External"></Relationship><Relationship Id="rId1221" Target="mailto:hakan@koseogullari.com.tr" Type="http://schemas.openxmlformats.org/officeDocument/2006/relationships/hyperlink" TargetMode="External"></Relationship><Relationship Id="rId1222" Target="mailto:angleeseng@pacific.net.sg" Type="http://schemas.openxmlformats.org/officeDocument/2006/relationships/hyperlink" TargetMode="External"></Relationship><Relationship Id="rId1223" Target="javascript:;" Type="http://schemas.openxmlformats.org/officeDocument/2006/relationships/hyperlink" TargetMode="External"></Relationship><Relationship Id="rId1224" Target="http://www.tre-atthaboon.com" Type="http://schemas.openxmlformats.org/officeDocument/2006/relationships/hyperlink" TargetMode="External"></Relationship><Relationship Id="rId1225" Target="javascript:;" Type="http://schemas.openxmlformats.org/officeDocument/2006/relationships/hyperlink" TargetMode="External"></Relationship><Relationship Id="rId1226" Target="javascript:;" Type="http://schemas.openxmlformats.org/officeDocument/2006/relationships/hyperlink" TargetMode="External"></Relationship><Relationship Id="rId1227" Target="mailto:shivmetals@vsnl.com" Type="http://schemas.openxmlformats.org/officeDocument/2006/relationships/hyperlink" TargetMode="External"></Relationship><Relationship Id="rId1228" Target="mailto:roongnapa@alliedmetals.com" Type="http://schemas.openxmlformats.org/officeDocument/2006/relationships/hyperlink" TargetMode="External"></Relationship><Relationship Id="rId1229" Target="javascript:;" Type="http://schemas.openxmlformats.org/officeDocument/2006/relationships/hyperlink" TargetMode="External"></Relationship><Relationship Id="rId1230" Target="mailto:modicom@hotmail.com" Type="http://schemas.openxmlformats.org/officeDocument/2006/relationships/hyperlink" TargetMode="External"></Relationship><Relationship Id="rId1231" Target="javascript:;" Type="http://schemas.openxmlformats.org/officeDocument/2006/relationships/hyperlink" TargetMode="External"></Relationship><Relationship Id="rId1232" Target="mailto:chootzeann@pacific.net.sg" Type="http://schemas.openxmlformats.org/officeDocument/2006/relationships/hyperlink" TargetMode="External"></Relationship><Relationship Id="rId1233" Target="mailto:nonk_anil@yahoo.com" Type="http://schemas.openxmlformats.org/officeDocument/2006/relationships/hyperlink" TargetMode="External"></Relationship><Relationship Id="rId1234" Target="mailto:tarik@korkmaz.com.tr" Type="http://schemas.openxmlformats.org/officeDocument/2006/relationships/hyperlink" TargetMode="External"></Relationship><Relationship Id="rId1235" Target="mailto:bingbing@philonline.com" Type="http://schemas.openxmlformats.org/officeDocument/2006/relationships/hyperlink" TargetMode="External"></Relationship><Relationship Id="rId1236" Target="javascript:;" Type="http://schemas.openxmlformats.org/officeDocument/2006/relationships/hyperlink" TargetMode="External"></Relationship><Relationship Id="rId1237" Target="javascript:;" Type="http://schemas.openxmlformats.org/officeDocument/2006/relationships/hyperlink" TargetMode="External"></Relationship><Relationship Id="rId1238" Target="javascript:;" Type="http://schemas.openxmlformats.org/officeDocument/2006/relationships/hyperlink" TargetMode="External"></Relationship><Relationship Id="rId1239" Target="mailto:rhombusgrapplechina@gmail.com" Type="http://schemas.openxmlformats.org/officeDocument/2006/relationships/hyperlink" TargetMode="External"></Relationship><Relationship Id="rId1240" Target="javascript:;" Type="http://schemas.openxmlformats.org/officeDocument/2006/relationships/hyperlink" TargetMode="External"></Relationship><Relationship Id="rId1241" Target="javascript:;" Type="http://schemas.openxmlformats.org/officeDocument/2006/relationships/hyperlink" TargetMode="External"></Relationship><Relationship Id="rId1242" Target="mailto:dania@arabcircle.net.sa" Type="http://schemas.openxmlformats.org/officeDocument/2006/relationships/hyperlink" TargetMode="External"></Relationship><Relationship Id="rId1243" Target="javascript:;" Type="http://schemas.openxmlformats.org/officeDocument/2006/relationships/hyperlink" TargetMode="External"></Relationship><Relationship Id="rId1244" Target="mailto:suburjaya@hotmail.com" Type="http://schemas.openxmlformats.org/officeDocument/2006/relationships/hyperlink" TargetMode="External"></Relationship><Relationship Id="rId1245" Target="mailto:carina@kedaung.com" Type="http://schemas.openxmlformats.org/officeDocument/2006/relationships/hyperlink" TargetMode="External"></Relationship><Relationship Id="rId1246" Target="javascript:;" Type="http://schemas.openxmlformats.org/officeDocument/2006/relationships/hyperlink" TargetMode="External"></Relationship><Relationship Id="rId1247" Target="javascript:;" Type="http://schemas.openxmlformats.org/officeDocument/2006/relationships/hyperlink" TargetMode="External"></Relationship><Relationship Id="rId1248" Target="mailto:aroundriyadh@yahoo.com" Type="http://schemas.openxmlformats.org/officeDocument/2006/relationships/hyperlink" TargetMode="External"></Relationship><Relationship Id="rId1249" Target="javascript:;" Type="http://schemas.openxmlformats.org/officeDocument/2006/relationships/hyperlink" TargetMode="External"></Relationship><Relationship Id="rId1250" Target="mailto:dzunghd@trithuc.net" Type="http://schemas.openxmlformats.org/officeDocument/2006/relationships/hyperlink" TargetMode="External"></Relationship><Relationship Id="rId1251" Target="javascript:;" Type="http://schemas.openxmlformats.org/officeDocument/2006/relationships/hyperlink" TargetMode="External"></Relationship><Relationship Id="rId1252" Target="http://www.sscommercial.com" Type="http://schemas.openxmlformats.org/officeDocument/2006/relationships/hyperlink" TargetMode="External"></Relationship><Relationship Id="rId1253" Target="mailto:luie@thaimail.com" Type="http://schemas.openxmlformats.org/officeDocument/2006/relationships/hyperlink" TargetMode="External"></Relationship><Relationship Id="rId1254" Target="mailto:ali333@psh.paknet.com.pk" Type="http://schemas.openxmlformats.org/officeDocument/2006/relationships/hyperlink" TargetMode="External"></Relationship><Relationship Id="rId1255" Target="javascript:;" Type="http://schemas.openxmlformats.org/officeDocument/2006/relationships/hyperlink" TargetMode="External"></Relationship><Relationship Id="rId1256" Target="http://www.ahmedfood.com.pk" Type="http://schemas.openxmlformats.org/officeDocument/2006/relationships/hyperlink" TargetMode="External"></Relationship><Relationship Id="rId1257" Target="mailto:teckhoe@pacific.net.sg" Type="http://schemas.openxmlformats.org/officeDocument/2006/relationships/hyperlink" TargetMode="External"></Relationship><Relationship Id="rId1258" Target="http://www.kedaung.com" Type="http://schemas.openxmlformats.org/officeDocument/2006/relationships/hyperlink" TargetMode="External"></Relationship><Relationship Id="rId1259" Target="http://www.amap.co.za" Type="http://schemas.openxmlformats.org/officeDocument/2006/relationships/hyperlink" TargetMode="External"></Relationship><Relationship Id="rId1260" Target="javascript:;" Type="http://schemas.openxmlformats.org/officeDocument/2006/relationships/hyperlink" TargetMode="External"></Relationship><Relationship Id="rId1261" Target="mailto:amarilo@infoweb.abs.net" Type="http://schemas.openxmlformats.org/officeDocument/2006/relationships/hyperlink" TargetMode="External"></Relationship><Relationship Id="rId1262" Target="javascript:;" Type="http://schemas.openxmlformats.org/officeDocument/2006/relationships/hyperlink" TargetMode="External"></Relationship><Relationship Id="rId1263" Target="javascript:;" Type="http://schemas.openxmlformats.org/officeDocument/2006/relationships/hyperlink" TargetMode="External"></Relationship><Relationship Id="rId1264" Target="mailto:qie@tm.net.my" Type="http://schemas.openxmlformats.org/officeDocument/2006/relationships/hyperlink" TargetMode="External"></Relationship><Relationship Id="rId1265" Target="http://www.testrite.com.tr" Type="http://schemas.openxmlformats.org/officeDocument/2006/relationships/hyperlink" TargetMode="External"></Relationship><Relationship Id="rId1266" Target="http://www.katrinbj.com" Type="http://schemas.openxmlformats.org/officeDocument/2006/relationships/hyperlink" TargetMode="External"></Relationship><Relationship Id="rId1267" Target="javascript:;" Type="http://schemas.openxmlformats.org/officeDocument/2006/relationships/hyperlink" TargetMode="External"></Relationship><Relationship Id="rId1268" Target="javascript:;" Type="http://schemas.openxmlformats.org/officeDocument/2006/relationships/hyperlink" TargetMode="External"></Relationship><Relationship Id="rId1269" Target="javascript:;" Type="http://schemas.openxmlformats.org/officeDocument/2006/relationships/hyperlink" TargetMode="External"></Relationship><Relationship Id="rId1270" Target="javascript:;" Type="http://schemas.openxmlformats.org/officeDocument/2006/relationships/hyperlink" TargetMode="External"></Relationship><Relationship Id="rId1271" Target="javascript:;" Type="http://schemas.openxmlformats.org/officeDocument/2006/relationships/hyperlink" TargetMode="External"></Relationship><Relationship Id="rId1272" Target="http://www.gbgaslighter.com" Type="http://schemas.openxmlformats.org/officeDocument/2006/relationships/hyperlink" TargetMode="External"></Relationship><Relationship Id="rId1273" Target="http://www.cyberaccess.com.pk" Type="http://schemas.openxmlformats.org/officeDocument/2006/relationships/hyperlink" TargetMode="External"></Relationship><Relationship Id="rId1274" Target="javascript:;" Type="http://schemas.openxmlformats.org/officeDocument/2006/relationships/hyperlink" TargetMode="External"></Relationship><Relationship Id="rId1275" Target="http://www.gjr.paknet.com.pk" Type="http://schemas.openxmlformats.org/officeDocument/2006/relationships/hyperlink" TargetMode="External"></Relationship><Relationship Id="rId1276" Target="javascript:;" Type="http://schemas.openxmlformats.org/officeDocument/2006/relationships/hyperlink" TargetMode="External"></Relationship><Relationship Id="rId1277" Target="javascript:;" Type="http://schemas.openxmlformats.org/officeDocument/2006/relationships/hyperlink" TargetMode="External"></Relationship><Relationship Id="rId1278" Target="javascript:;" Type="http://schemas.openxmlformats.org/officeDocument/2006/relationships/hyperlink" TargetMode="External"></Relationship><Relationship Id="rId1279" Target="mailto:aps_impex@yahoo.co.in" Type="http://schemas.openxmlformats.org/officeDocument/2006/relationships/hyperlink" TargetMode="External"></Relationship><Relationship Id="rId1280" Target="javascript:;" Type="http://schemas.openxmlformats.org/officeDocument/2006/relationships/hyperlink" TargetMode="External"></Relationship><Relationship Id="rId1281" Target="mailto:mtnayani@hotmail.com" Type="http://schemas.openxmlformats.org/officeDocument/2006/relationships/hyperlink" TargetMode="External"></Relationship><Relationship Id="rId1282" Target="mailto:greensons@mweb.co" Type="http://schemas.openxmlformats.org/officeDocument/2006/relationships/hyperlink" TargetMode="External"></Relationship><Relationship Id="rId1283" Target="javascript:;" Type="http://schemas.openxmlformats.org/officeDocument/2006/relationships/hyperlink" TargetMode="External"></Relationship><Relationship Id="rId1284" Target="http://www.paragonabroad.com" Type="http://schemas.openxmlformats.org/officeDocument/2006/relationships/hyperlink" TargetMode="External"></Relationship><Relationship Id="rId1285" Target="javascript:;" Type="http://schemas.openxmlformats.org/officeDocument/2006/relationships/hyperlink" TargetMode="External"></Relationship><Relationship Id="rId1286" Target="javascript:;" Type="http://schemas.openxmlformats.org/officeDocument/2006/relationships/hyperlink" TargetMode="External"></Relationship><Relationship Id="rId1287" Target="http://www.pkl.co.in" Type="http://schemas.openxmlformats.org/officeDocument/2006/relationships/hyperlink" TargetMode="External"></Relationship><Relationship Id="rId1288" Target="http://www.blockmachinesindia.com" Type="http://schemas.openxmlformats.org/officeDocument/2006/relationships/hyperlink" TargetMode="External"></Relationship><Relationship Id="rId1289" Target="mailto:treeprogress@yahoo.com" Type="http://schemas.openxmlformats.org/officeDocument/2006/relationships/hyperlink" TargetMode="External"></Relationship><Relationship Id="rId1290" Target="javascript:;" Type="http://schemas.openxmlformats.org/officeDocument/2006/relationships/hyperlink" TargetMode="External"></Relationship><Relationship Id="rId1291" Target="javascript:;" Type="http://schemas.openxmlformats.org/officeDocument/2006/relationships/hyperlink" TargetMode="External"></Relationship><Relationship Id="rId1292" Target="http://www.pl.jaring.my" Type="http://schemas.openxmlformats.org/officeDocument/2006/relationships/hyperlink" TargetMode="External"></Relationship><Relationship Id="rId1293" Target="http://www.mohammedpaika.com" Type="http://schemas.openxmlformats.org/officeDocument/2006/relationships/hyperlink" TargetMode="External"></Relationship><Relationship Id="rId1294" Target="http://www.yebo.co.za" Type="http://schemas.openxmlformats.org/officeDocument/2006/relationships/hyperlink" TargetMode="External"></Relationship><Relationship Id="rId1295" Target="javascript:;" Type="http://schemas.openxmlformats.org/officeDocument/2006/relationships/hyperlink" TargetMode="External"></Relationship><Relationship Id="rId1296" Target="javascript:;" Type="http://schemas.openxmlformats.org/officeDocument/2006/relationships/hyperlink" TargetMode="External"></Relationship><Relationship Id="rId1297" Target="mailto:eiderindia@yahoo.com" Type="http://schemas.openxmlformats.org/officeDocument/2006/relationships/hyperlink" TargetMode="External"></Relationship><Relationship Id="rId1298" Target="javascript:;" Type="http://schemas.openxmlformats.org/officeDocument/2006/relationships/hyperlink" TargetMode="External"></Relationship><Relationship Id="rId1299" Target="javascript:;" Type="http://schemas.openxmlformats.org/officeDocument/2006/relationships/hyperlink" TargetMode="External"></Relationship><Relationship Id="rId1300" Target="javascript:;" Type="http://schemas.openxmlformats.org/officeDocument/2006/relationships/hyperlink" TargetMode="External"></Relationship><Relationship Id="rId1301" Target="mailto:smi_3miti@hotmail.com" Type="http://schemas.openxmlformats.org/officeDocument/2006/relationships/hyperlink" TargetMode="External"></Relationship><Relationship Id="rId1302" Target="javascript:;" Type="http://schemas.openxmlformats.org/officeDocument/2006/relationships/hyperlink" TargetMode="External"></Relationship><Relationship Id="rId1303" Target="mailto:mphbs@pd.jaring.my" Type="http://schemas.openxmlformats.org/officeDocument/2006/relationships/hyperlink" TargetMode="External"></Relationship><Relationship Id="rId1304" Target="mailto:pallasalim@hotmail.com" Type="http://schemas.openxmlformats.org/officeDocument/2006/relationships/hyperlink" TargetMode="External"></Relationship><Relationship Id="rId1305" Target="javascript:;" Type="http://schemas.openxmlformats.org/officeDocument/2006/relationships/hyperlink" TargetMode="External"></Relationship><Relationship Id="rId1306" Target="http://www.siahuat.com.sg" Type="http://schemas.openxmlformats.org/officeDocument/2006/relationships/hyperlink" TargetMode="External"></Relationship><Relationship Id="rId1307" Target="mailto:ahmedzeiny@hotmail.com" Type="http://schemas.openxmlformats.org/officeDocument/2006/relationships/hyperlink" TargetMode="External"></Relationship><Relationship Id="rId1308" Target="javascript:;" Type="http://schemas.openxmlformats.org/officeDocument/2006/relationships/hyperlink" TargetMode="External"></Relationship><Relationship Id="rId1309" Target="javascript:;" Type="http://schemas.openxmlformats.org/officeDocument/2006/relationships/hyperlink" TargetMode="External"></Relationship><Relationship Id="rId1310" Target="javascript:;" Type="http://schemas.openxmlformats.org/officeDocument/2006/relationships/hyperlink" TargetMode="External"></Relationship><Relationship Id="rId1311" Target="mailto:murat@europe.com" Type="http://schemas.openxmlformats.org/officeDocument/2006/relationships/hyperlink" TargetMode="External"></Relationship><Relationship Id="rId1312" Target="mailto:flashinvestltd@hotmail.com" Type="http://schemas.openxmlformats.org/officeDocument/2006/relationships/hyperlink" TargetMode="External"></Relationship><Relationship Id="rId1313" Target="javascript:;" Type="http://schemas.openxmlformats.org/officeDocument/2006/relationships/hyperlink" TargetMode="External"></Relationship><Relationship Id="rId1314" Target="mailto:rsspore@singnet.com.sg" Type="http://schemas.openxmlformats.org/officeDocument/2006/relationships/hyperlink" TargetMode="External"></Relationship><Relationship Id="rId1315" Target="javascript:;" Type="http://schemas.openxmlformats.org/officeDocument/2006/relationships/hyperlink" TargetMode="External"></Relationship><Relationship Id="rId1316" Target="mailto:.it@vsnl.in" Type="http://schemas.openxmlformats.org/officeDocument/2006/relationships/hyperlink" TargetMode="External"></Relationship><Relationship Id="rId1317" Target="javascript:;" Type="http://schemas.openxmlformats.org/officeDocument/2006/relationships/hyperlink" TargetMode="External"></Relationship><Relationship Id="rId1318" Target="javascript:;" Type="http://schemas.openxmlformats.org/officeDocument/2006/relationships/hyperlink" TargetMode="External"></Relationship><Relationship Id="rId1319" Target="javascript:;" Type="http://schemas.openxmlformats.org/officeDocument/2006/relationships/hyperlink" TargetMode="External"></Relationship><Relationship Id="rId1320" Target="javascript:;" Type="http://schemas.openxmlformats.org/officeDocument/2006/relationships/hyperlink" TargetMode="External"></Relationship><Relationship Id="rId1321" Target="javascript:;" Type="http://schemas.openxmlformats.org/officeDocument/2006/relationships/hyperlink" TargetMode="External"></Relationship><Relationship Id="rId1322" Target="http://www.kiawyuen.com" Type="http://schemas.openxmlformats.org/officeDocument/2006/relationships/hyperlink" TargetMode="External"></Relationship><Relationship Id="rId1323" Target="mailto:alihuang2003@yahoo.com" Type="http://schemas.openxmlformats.org/officeDocument/2006/relationships/hyperlink" TargetMode="External"></Relationship><Relationship Id="rId1324" Target="mailto:bhanfah@hotmail.com" Type="http://schemas.openxmlformats.org/officeDocument/2006/relationships/hyperlink" TargetMode="External"></Relationship><Relationship Id="rId1325" Target="javascript:;" Type="http://schemas.openxmlformats.org/officeDocument/2006/relationships/hyperlink" TargetMode="External"></Relationship><Relationship Id="rId1326" Target="javascript:;" Type="http://schemas.openxmlformats.org/officeDocument/2006/relationships/hyperlink" TargetMode="External"></Relationship><Relationship Id="rId1327" Target="javascript:;" Type="http://schemas.openxmlformats.org/officeDocument/2006/relationships/hyperlink" TargetMode="External"></Relationship><Relationship Id="rId1328" Target="javascript:;" Type="http://schemas.openxmlformats.org/officeDocument/2006/relationships/hyperlink" TargetMode="External"></Relationship><Relationship Id="rId1329" Target="http://www.brabys.co.za" Type="http://schemas.openxmlformats.org/officeDocument/2006/relationships/hyperlink" TargetMode="External"></Relationship><Relationship Id="rId1330" Target="javascript:;" Type="http://schemas.openxmlformats.org/officeDocument/2006/relationships/hyperlink" TargetMode="External"></Relationship><Relationship Id="rId1331" Target="javascript:;" Type="http://schemas.openxmlformats.org/officeDocument/2006/relationships/hyperlink" TargetMode="External"></Relationship><Relationship Id="rId1332" Target="mailto:eafco@hotmail.com" Type="http://schemas.openxmlformats.org/officeDocument/2006/relationships/hyperlink" TargetMode="External"></Relationship><Relationship Id="rId1333" Target="javascript:;" Type="http://schemas.openxmlformats.org/officeDocument/2006/relationships/hyperlink" TargetMode="External"></Relationship><Relationship Id="rId1334" Target="mailto:pitjin@tm.net.my" Type="http://schemas.openxmlformats.org/officeDocument/2006/relationships/hyperlink" TargetMode="External"></Relationship><Relationship Id="rId1335" Target="http://www.ongradio.com" Type="http://schemas.openxmlformats.org/officeDocument/2006/relationships/hyperlink" TargetMode="External"></Relationship><Relationship Id="rId1336" Target="mailto:anex1@vsnl.com" Type="http://schemas.openxmlformats.org/officeDocument/2006/relationships/hyperlink" TargetMode="External"></Relationship><Relationship Id="rId1337" Target="mailto:skyson85@hotmail.com" Type="http://schemas.openxmlformats.org/officeDocument/2006/relationships/hyperlink" TargetMode="External"></Relationship><Relationship Id="rId1338" Target="http://www.picclick.ca" Type="http://schemas.openxmlformats.org/officeDocument/2006/relationships/hyperlink" TargetMode="External"></Relationship><Relationship Id="rId1339" Target="http://www.arslantrader.com" Type="http://schemas.openxmlformats.org/officeDocument/2006/relationships/hyperlink" TargetMode="External"></Relationship><Relationship Id="rId1340" Target="mailto:gleam@pacific.net.sg" Type="http://schemas.openxmlformats.org/officeDocument/2006/relationships/hyperlink" TargetMode="External"></Relationship><Relationship Id="rId1341" Target="mailto:panamas@centrin.net.id" Type="http://schemas.openxmlformats.org/officeDocument/2006/relationships/hyperlink" TargetMode="External"></Relationship><Relationship Id="rId1342" Target="mailto:goldensilk@hotmail.com" Type="http://schemas.openxmlformats.org/officeDocument/2006/relationships/hyperlink" TargetMode="External"></Relationship><Relationship Id="rId1343" Target="mailto:adeline@sonali.com.my" Type="http://schemas.openxmlformats.org/officeDocument/2006/relationships/hyperlink" TargetMode="External"></Relationship><Relationship Id="rId1344" Target="javascript:;" Type="http://schemas.openxmlformats.org/officeDocument/2006/relationships/hyperlink" TargetMode="External"></Relationship><Relationship Id="rId1345" Target="mailto:davies@yahoo.co.uk" Type="http://schemas.openxmlformats.org/officeDocument/2006/relationships/hyperlink" TargetMode="External"></Relationship><Relationship Id="rId1346" Target="http://www.albedotour.com" Type="http://schemas.openxmlformats.org/officeDocument/2006/relationships/hyperlink" TargetMode="External"></Relationship><Relationship Id="rId1347" Target="javascript:;" Type="http://schemas.openxmlformats.org/officeDocument/2006/relationships/hyperlink" TargetMode="External"></Relationship><Relationship Id="rId1348" Target="javascript:;" Type="http://schemas.openxmlformats.org/officeDocument/2006/relationships/hyperlink" TargetMode="External"></Relationship><Relationship Id="rId1349" Target="http://www.fmail.vnn.vn" Type="http://schemas.openxmlformats.org/officeDocument/2006/relationships/hyperlink" TargetMode="External"></Relationship><Relationship Id="rId1350" Target="javascript:;" Type="http://schemas.openxmlformats.org/officeDocument/2006/relationships/hyperlink" TargetMode="External"></Relationship><Relationship Id="rId1351" Target="mailto:ecotext@yahoo.com" Type="http://schemas.openxmlformats.org/officeDocument/2006/relationships/hyperlink" TargetMode="External"></Relationship><Relationship Id="rId1352" Target="mailto:guleryuz1@hotmail.com" Type="http://schemas.openxmlformats.org/officeDocument/2006/relationships/hyperlink" TargetMode="External"></Relationship><Relationship Id="rId1353" Target="http://www.daivie.com" Type="http://schemas.openxmlformats.org/officeDocument/2006/relationships/hyperlink" TargetMode="External"></Relationship><Relationship Id="rId1354" Target="javascript:;" Type="http://schemas.openxmlformats.org/officeDocument/2006/relationships/hyperlink" TargetMode="External"></Relationship><Relationship Id="rId1355" Target="http://www.omniaworld.net" Type="http://schemas.openxmlformats.org/officeDocument/2006/relationships/hyperlink" TargetMode="External"></Relationship><Relationship Id="rId1356" Target="http://www.brain.net" Type="http://schemas.openxmlformats.org/officeDocument/2006/relationships/hyperlink" TargetMode="External"></Relationship><Relationship Id="rId1357" Target="javascript:;" Type="http://schemas.openxmlformats.org/officeDocument/2006/relationships/hyperlink" TargetMode="External"></Relationship><Relationship Id="rId1358" Target="mailto:ushagupta27@rediffmail.com" Type="http://schemas.openxmlformats.org/officeDocument/2006/relationships/hyperlink" TargetMode="External"></Relationship><Relationship Id="rId1359" Target="mailto:dorie@singnet.sg" Type="http://schemas.openxmlformats.org/officeDocument/2006/relationships/hyperlink" TargetMode="External"></Relationship><Relationship Id="rId1360" Target="javascript:;" Type="http://schemas.openxmlformats.org/officeDocument/2006/relationships/hyperlink" TargetMode="External"></Relationship><Relationship Id="rId1361" Target="mailto:samran@samran.com" Type="http://schemas.openxmlformats.org/officeDocument/2006/relationships/hyperlink" TargetMode="External"></Relationship><Relationship Id="rId1362" Target="mailto:info@pcs.com.sg" Type="http://schemas.openxmlformats.org/officeDocument/2006/relationships/hyperlink" TargetMode="External"></Relationship><Relationship Id="rId1363" Target="mailto:suneelswaika@rediffmail.com" Type="http://schemas.openxmlformats.org/officeDocument/2006/relationships/hyperlink" TargetMode="External"></Relationship><Relationship Id="rId1364" Target="mailto:eclat_standard_venture@yahoo.com" Type="http://schemas.openxmlformats.org/officeDocument/2006/relationships/hyperlink" TargetMode="External"></Relationship><Relationship Id="rId1365" Target="javascript:;" Type="http://schemas.openxmlformats.org/officeDocument/2006/relationships/hyperlink" TargetMode="External"></Relationship><Relationship Id="rId1366" Target="javascript:;" Type="http://schemas.openxmlformats.org/officeDocument/2006/relationships/hyperlink" TargetMode="External"></Relationship><Relationship Id="rId1367" Target="mailto:abdulkarim_munshi@sol.net.sa" Type="http://schemas.openxmlformats.org/officeDocument/2006/relationships/hyperlink" TargetMode="External"></Relationship><Relationship Id="rId1368" Target="http://www.dnet.net.id" Type="http://schemas.openxmlformats.org/officeDocument/2006/relationships/hyperlink" TargetMode="External"></Relationship><Relationship Id="rId1369" Target="javascript:;" Type="http://schemas.openxmlformats.org/officeDocument/2006/relationships/hyperlink" TargetMode="External"></Relationship><Relationship Id="rId1370" Target="javascript:;" Type="http://schemas.openxmlformats.org/officeDocument/2006/relationships/hyperlink" TargetMode="External"></Relationship><Relationship Id="rId1371" Target="javascript:;" Type="http://schemas.openxmlformats.org/officeDocument/2006/relationships/hyperlink" TargetMode="External"></Relationship><Relationship Id="rId1372" Target="javascript:;" Type="http://schemas.openxmlformats.org/officeDocument/2006/relationships/hyperlink" TargetMode="External"></Relationship><Relationship Id="rId1373" Target="http://www.ew.esselgroup.com" Type="http://schemas.openxmlformats.org/officeDocument/2006/relationships/hyperlink" TargetMode="External"></Relationship><Relationship Id="rId1374" Target="http://www.traderinasia.com" Type="http://schemas.openxmlformats.org/officeDocument/2006/relationships/hyperlink" TargetMode="External"></Relationship><Relationship Id="rId1375" Target="http://www.intl-spectrum.com" Type="http://schemas.openxmlformats.org/officeDocument/2006/relationships/hyperlink" TargetMode="External"></Relationship><Relationship Id="rId1376" Target="mailto:rivolly@yahoo.com" Type="http://schemas.openxmlformats.org/officeDocument/2006/relationships/hyperlink" TargetMode="External"></Relationship><Relationship Id="rId1377" Target="javascript:;" Type="http://schemas.openxmlformats.org/officeDocument/2006/relationships/hyperlink" TargetMode="External"></Relationship><Relationship Id="rId1378" Target="mailto:boghdadi_61@hotmail.com" Type="http://schemas.openxmlformats.org/officeDocument/2006/relationships/hyperlink" TargetMode="External"></Relationship><Relationship Id="rId1379" Target="mailto:chootzeann@pacific.net.sg" Type="http://schemas.openxmlformats.org/officeDocument/2006/relationships/hyperlink" TargetMode="External"></Relationship><Relationship Id="rId1380" Target="mailto:atlaspetplas@rediffmail.com" Type="http://schemas.openxmlformats.org/officeDocument/2006/relationships/hyperlink" TargetMode="External"></Relationship><Relationship Id="rId1381" Target="javascript:;" Type="http://schemas.openxmlformats.org/officeDocument/2006/relationships/hyperlink" TargetMode="External"></Relationship><Relationship Id="rId1382" Target="javascript:;" Type="http://schemas.openxmlformats.org/officeDocument/2006/relationships/hyperlink" TargetMode="External"></Relationship><Relationship Id="rId1383" Target="javascript:;" Type="http://schemas.openxmlformats.org/officeDocument/2006/relationships/hyperlink" TargetMode="External"></Relationship><Relationship Id="rId1384" Target="mailto:service3450@yahoo.com" Type="http://schemas.openxmlformats.org/officeDocument/2006/relationships/hyperlink" TargetMode="External"></Relationship><Relationship Id="rId1385" Target="mailto:unig2000@cscoms.com" Type="http://schemas.openxmlformats.org/officeDocument/2006/relationships/hyperlink" TargetMode="External"></Relationship><Relationship Id="rId1386" Target="http://www.md3.vsnl.net.in" Type="http://schemas.openxmlformats.org/officeDocument/2006/relationships/hyperlink" TargetMode="External"></Relationship><Relationship Id="rId1387" Target="mailto:info@cascohome.com" Type="http://schemas.openxmlformats.org/officeDocument/2006/relationships/hyperlink" TargetMode="External"></Relationship><Relationship Id="rId1388" Target="http://www.ridgewritingretreats.com" Type="http://schemas.openxmlformats.org/officeDocument/2006/relationships/hyperlink" TargetMode="External"></Relationship><Relationship Id="rId1389" Target="mailto:nativina@fmail.vnn.vn" Type="http://schemas.openxmlformats.org/officeDocument/2006/relationships/hyperlink" TargetMode="External"></Relationship><Relationship Id="rId1390" Target="javascript:;" Type="http://schemas.openxmlformats.org/officeDocument/2006/relationships/hyperlink" TargetMode="External"></Relationship><Relationship Id="rId1391" Target="http://www.thailand.com" Type="http://schemas.openxmlformats.org/officeDocument/2006/relationships/hyperlink" TargetMode="External"></Relationship><Relationship Id="rId1392" Target="mailto:shabbireran@hotmail.com" Type="http://schemas.openxmlformats.org/officeDocument/2006/relationships/hyperlink" TargetMode="External"></Relationship><Relationship Id="rId1393" Target="http://www.sriwani.com.my" Type="http://schemas.openxmlformats.org/officeDocument/2006/relationships/hyperlink" TargetMode="External"></Relationship><Relationship Id="rId1394" Target="javascript:;" Type="http://schemas.openxmlformats.org/officeDocument/2006/relationships/hyperlink" TargetMode="External"></Relationship><Relationship Id="rId1395" Target="mailto:sitaldasons@hotmail.com" Type="http://schemas.openxmlformats.org/officeDocument/2006/relationships/hyperlink" TargetMode="External"></Relationship><Relationship Id="rId1396" Target="mailto:zafar@khokhars.com" Type="http://schemas.openxmlformats.org/officeDocument/2006/relationships/hyperlink" TargetMode="External"></Relationship><Relationship Id="rId1397" Target="javascript:;" Type="http://schemas.openxmlformats.org/officeDocument/2006/relationships/hyperlink" TargetMode="External"></Relationship><Relationship Id="rId1398" Target="mailto:metlonpune@yahoo.com" Type="http://schemas.openxmlformats.org/officeDocument/2006/relationships/hyperlink" TargetMode="External"></Relationship><Relationship Id="rId1399" Target="javascript:;" Type="http://schemas.openxmlformats.org/officeDocument/2006/relationships/hyperlink" TargetMode="External"></Relationship><Relationship Id="rId1400" Target="javascript:;" Type="http://schemas.openxmlformats.org/officeDocument/2006/relationships/hyperlink" TargetMode="External"></Relationship><Relationship Id="rId1401" Target="mailto:shivmetals@vsnl.com" Type="http://schemas.openxmlformats.org/officeDocument/2006/relationships/hyperlink" TargetMode="External"></Relationship><Relationship Id="rId1402" Target="javascript:;" Type="http://schemas.openxmlformats.org/officeDocument/2006/relationships/hyperlink" TargetMode="External"></Relationship><Relationship Id="rId1403" Target="http://www.maximumgifts.net" Type="http://schemas.openxmlformats.org/officeDocument/2006/relationships/hyperlink" TargetMode="External"></Relationship><Relationship Id="rId1404" Target="http://www.thowkwang.com.sg" Type="http://schemas.openxmlformats.org/officeDocument/2006/relationships/hyperlink" TargetMode="External"></Relationship><Relationship Id="rId1405" Target="mailto:outstanding_buy@yahoo.com" Type="http://schemas.openxmlformats.org/officeDocument/2006/relationships/hyperlink" TargetMode="External"></Relationship><Relationship Id="rId1406" Target="mailto:hysteric@streamyx.com" Type="http://schemas.openxmlformats.org/officeDocument/2006/relationships/hyperlink" TargetMode="External"></Relationship><Relationship Id="rId1407" Target="javascript:;" Type="http://schemas.openxmlformats.org/officeDocument/2006/relationships/hyperlink" TargetMode="External"></Relationship><Relationship Id="rId1408" Target="javascript:;" Type="http://schemas.openxmlformats.org/officeDocument/2006/relationships/hyperlink" TargetMode="External"></Relationship><Relationship Id="rId1409" Target="mailto:chieweng_koh@singaporeair.com.sg" Type="http://schemas.openxmlformats.org/officeDocument/2006/relationships/hyperlink" TargetMode="External"></Relationship><Relationship Id="rId1410" Target="javascript:;" Type="http://schemas.openxmlformats.org/officeDocument/2006/relationships/hyperlink" TargetMode="External"></Relationship><Relationship Id="rId1411" Target="javascript:;" Type="http://schemas.openxmlformats.org/officeDocument/2006/relationships/hyperlink" TargetMode="External"></Relationship><Relationship Id="rId1412" Target="mailto:coray@.netvigator.com" Type="http://schemas.openxmlformats.org/officeDocument/2006/relationships/hyperlink" TargetMode="External"></Relationship><Relationship Id="rId1413" Target="mailto:mugea@balship.com.tr" Type="http://schemas.openxmlformats.org/officeDocument/2006/relationships/hyperlink" TargetMode="External"></Relationship><Relationship Id="rId1414" Target="http://www.anet.net.th" Type="http://schemas.openxmlformats.org/officeDocument/2006/relationships/hyperlink" TargetMode="External"></Relationship><Relationship Id="rId1415" Target="javascript:;" Type="http://schemas.openxmlformats.org/officeDocument/2006/relationships/hyperlink" TargetMode="External"></Relationship><Relationship Id="rId1416" Target="javascript:;" Type="http://schemas.openxmlformats.org/officeDocument/2006/relationships/hyperlink" TargetMode="External"></Relationship><Relationship Id="rId1417" Target="mailto:ankita_jbp@yahoo.com" Type="http://schemas.openxmlformats.org/officeDocument/2006/relationships/hyperlink" TargetMode="External"></Relationship><Relationship Id="rId1418" Target="http://www.sintex.com.sg" Type="http://schemas.openxmlformats.org/officeDocument/2006/relationships/hyperlink" TargetMode="External"></Relationship><Relationship Id="rId1419" Target="javascript:;" Type="http://schemas.openxmlformats.org/officeDocument/2006/relationships/hyperlink" TargetMode="External"></Relationship><Relationship Id="rId1420" Target="http://www.samba.com.sa" Type="http://schemas.openxmlformats.org/officeDocument/2006/relationships/hyperlink" TargetMode="External"></Relationship><Relationship Id="rId1421" Target="javascript:;" Type="http://schemas.openxmlformats.org/officeDocument/2006/relationships/hyperlink" TargetMode="External"></Relationship><Relationship Id="rId1422" Target="javascript:;" Type="http://schemas.openxmlformats.org/officeDocument/2006/relationships/hyperlink" TargetMode="External"></Relationship><Relationship Id="rId1423" Target="mailto:juzar@emirates.net" Type="http://schemas.openxmlformats.org/officeDocument/2006/relationships/hyperlink" TargetMode="External"></Relationship><Relationship Id="rId1424" Target="javascript:;" Type="http://schemas.openxmlformats.org/officeDocument/2006/relationships/hyperlink" TargetMode="External"></Relationship><Relationship Id="rId1425" Target="javascript:;" Type="http://schemas.openxmlformats.org/officeDocument/2006/relationships/hyperlink" TargetMode="External"></Relationship><Relationship Id="rId1426" Target="javascript:;" Type="http://schemas.openxmlformats.org/officeDocument/2006/relationships/hyperlink" TargetMode="External"></Relationship><Relationship Id="rId1427" Target="mailto:michael@amsie.com" Type="http://schemas.openxmlformats.org/officeDocument/2006/relationships/hyperlink" TargetMode="External"></Relationship><Relationship Id="rId1428" Target="mailto:ikkee@streamyx.com" Type="http://schemas.openxmlformats.org/officeDocument/2006/relationships/hyperlink" TargetMode="External"></Relationship><Relationship Id="rId1429" Target="http://www.cscoms.com" Type="http://schemas.openxmlformats.org/officeDocument/2006/relationships/hyperlink" TargetMode="External"></Relationship><Relationship Id="rId1430" Target="http://www.168film.com" Type="http://schemas.openxmlformats.org/officeDocument/2006/relationships/hyperlink" TargetMode="External"></Relationship><Relationship Id="rId1431" Target="javascript:;" Type="http://schemas.openxmlformats.org/officeDocument/2006/relationships/hyperlink" TargetMode="External"></Relationship><Relationship Id="rId1432" Target="http://www.alansar-egypt.com" Type="http://schemas.openxmlformats.org/officeDocument/2006/relationships/hyperlink" TargetMode="External"></Relationship><Relationship Id="rId1433" Target="http://www.noble-exports.com" Type="http://schemas.openxmlformats.org/officeDocument/2006/relationships/hyperlink" TargetMode="External"></Relationship><Relationship Id="rId1434" Target="javascript:;" Type="http://schemas.openxmlformats.org/officeDocument/2006/relationships/hyperlink" TargetMode="External"></Relationship><Relationship Id="rId1435" Target="mailto:abbycl@mozcom.com" Type="http://schemas.openxmlformats.org/officeDocument/2006/relationships/hyperlink" TargetMode="External"></Relationship><Relationship Id="rId1436" Target="javascript:;" Type="http://schemas.openxmlformats.org/officeDocument/2006/relationships/hyperlink" TargetMode="External"></Relationship><Relationship Id="rId1437" Target="http://www.findhotelswebsite.com" Type="http://schemas.openxmlformats.org/officeDocument/2006/relationships/hyperlink" TargetMode="External"></Relationship><Relationship Id="rId1438" Target="javascript:;" Type="http://schemas.openxmlformats.org/officeDocument/2006/relationships/hyperlink" TargetMode="External"></Relationship><Relationship Id="rId1439" Target="mailto:vrphone@yahoo.com" Type="http://schemas.openxmlformats.org/officeDocument/2006/relationships/hyperlink" TargetMode="External"></Relationship><Relationship Id="rId1440" Target="mailto:dud36@hotmail.com" Type="http://schemas.openxmlformats.org/officeDocument/2006/relationships/hyperlink" TargetMode="External"></Relationship><Relationship Id="rId1441" Target="javascript:;" Type="http://schemas.openxmlformats.org/officeDocument/2006/relationships/hyperlink" TargetMode="External"></Relationship><Relationship Id="rId1442" Target="javascript:;" Type="http://schemas.openxmlformats.org/officeDocument/2006/relationships/hyperlink" TargetMode="External"></Relationship><Relationship Id="rId1443" Target="javascript:;" Type="http://schemas.openxmlformats.org/officeDocument/2006/relationships/hyperlink" TargetMode="External"></Relationship><Relationship Id="rId1444" Target="javascript:;" Type="http://schemas.openxmlformats.org/officeDocument/2006/relationships/hyperlink" TargetMode="External"></Relationship><Relationship Id="rId1445" Target="mailto:techno@asiaticgroup.com.sg" Type="http://schemas.openxmlformats.org/officeDocument/2006/relationships/hyperlink" TargetMode="External"></Relationship><Relationship Id="rId1446" Target="javascript:;" Type="http://schemas.openxmlformats.org/officeDocument/2006/relationships/hyperlink" TargetMode="External"></Relationship><Relationship Id="rId1447" Target="javascript:;" Type="http://schemas.openxmlformats.org/officeDocument/2006/relationships/hyperlink" TargetMode="External"></Relationship><Relationship Id="rId1448" Target="javascript:;" Type="http://schemas.openxmlformats.org/officeDocument/2006/relationships/hyperlink" TargetMode="External"></Relationship><Relationship Id="rId1449" Target="http://www.freemail.ph" Type="http://schemas.openxmlformats.org/officeDocument/2006/relationships/hyperlink" TargetMode="External"></Relationship><Relationship Id="rId1450" Target="javascript:;" Type="http://schemas.openxmlformats.org/officeDocument/2006/relationships/hyperlink" TargetMode="External"></Relationship><Relationship Id="rId1451" Target="javascript:;" Type="http://schemas.openxmlformats.org/officeDocument/2006/relationships/hyperlink" TargetMode="External"></Relationship><Relationship Id="rId1452" Target="javascript:;" Type="http://schemas.openxmlformats.org/officeDocument/2006/relationships/hyperlink" TargetMode="External"></Relationship><Relationship Id="rId1453" Target="http://www.cjb.net" Type="http://schemas.openxmlformats.org/officeDocument/2006/relationships/hyperlink" TargetMode="External"></Relationship><Relationship Id="rId1454" Target="javascript:;" Type="http://schemas.openxmlformats.org/officeDocument/2006/relationships/hyperlink" TargetMode="External"></Relationship><Relationship Id="rId1455" Target="http://www.kitkat.co.za" Type="http://schemas.openxmlformats.org/officeDocument/2006/relationships/hyperlink" TargetMode="External"></Relationship><Relationship Id="rId1456" Target="javascript:;" Type="http://schemas.openxmlformats.org/officeDocument/2006/relationships/hyperlink" TargetMode="External"></Relationship><Relationship Id="rId1457" Target="mailto:shirwyn@singnet.com.sg" Type="http://schemas.openxmlformats.org/officeDocument/2006/relationships/hyperlink" TargetMode="External"></Relationship><Relationship Id="rId1458" Target="http://www.giantino.com" Type="http://schemas.openxmlformats.org/officeDocument/2006/relationships/hyperlink" TargetMode="External"></Relationship><Relationship Id="rId1459" Target="http://www.micsa.co.za" Type="http://schemas.openxmlformats.org/officeDocument/2006/relationships/hyperlink" TargetMode="External"></Relationship><Relationship Id="rId1460" Target="http://www.ceradecor.com" Type="http://schemas.openxmlformats.org/officeDocument/2006/relationships/hyperlink" TargetMode="External"></Relationship><Relationship Id="rId1461" Target="javascript:;" Type="http://schemas.openxmlformats.org/officeDocument/2006/relationships/hyperlink" TargetMode="External"></Relationship><Relationship Id="rId1462" Target="mailto:levbiksint@yahoo.com" Type="http://schemas.openxmlformats.org/officeDocument/2006/relationships/hyperlink" TargetMode="External"></Relationship><Relationship Id="rId1463" Target="javascript:;" Type="http://schemas.openxmlformats.org/officeDocument/2006/relationships/hyperlink" TargetMode="External"></Relationship><Relationship Id="rId1464" Target="javascript:;" Type="http://schemas.openxmlformats.org/officeDocument/2006/relationships/hyperlink" TargetMode="External"></Relationship><Relationship Id="rId1465" Target="javascript:;" Type="http://schemas.openxmlformats.org/officeDocument/2006/relationships/hyperlink" TargetMode="External"></Relationship><Relationship Id="rId1466" Target="mailto:cdic@pacific.net.sg" Type="http://schemas.openxmlformats.org/officeDocument/2006/relationships/hyperlink" TargetMode="External"></Relationship><Relationship Id="rId1467" Target="javascript:;" Type="http://schemas.openxmlformats.org/officeDocument/2006/relationships/hyperlink" TargetMode="External"></Relationship><Relationship Id="rId1468" Target="mailto:abdallateef@hotmail.com" Type="http://schemas.openxmlformats.org/officeDocument/2006/relationships/hyperlink" TargetMode="External"></Relationship><Relationship Id="rId1469" Target="javascript:;" Type="http://schemas.openxmlformats.org/officeDocument/2006/relationships/hyperlink" TargetMode="External"></Relationship><Relationship Id="rId1470" Target="mailto:shabbireran@hotmail.com" Type="http://schemas.openxmlformats.org/officeDocument/2006/relationships/hyperlink" TargetMode="External"></Relationship><Relationship Id="rId1471" Target="http://www.fairtrade.at" Type="http://schemas.openxmlformats.org/officeDocument/2006/relationships/hyperlink" TargetMode="External"></Relationship><Relationship Id="rId1472" Target="mailto:ackoticha@hotmail.com" Type="http://schemas.openxmlformats.org/officeDocument/2006/relationships/hyperlink" TargetMode="External"></Relationship><Relationship Id="rId1473" Target="mailto:innoteam@po.jaring.my" Type="http://schemas.openxmlformats.org/officeDocument/2006/relationships/hyperlink" TargetMode="External"></Relationship><Relationship Id="rId1474" Target="javascript:;" Type="http://schemas.openxmlformats.org/officeDocument/2006/relationships/hyperlink" TargetMode="External"></Relationship><Relationship Id="rId1475" Target="mailto:ykxbyj@yahoo.com" Type="http://schemas.openxmlformats.org/officeDocument/2006/relationships/hyperlink" TargetMode="External"></Relationship><Relationship Id="rId1476" Target="javascript:;" Type="http://schemas.openxmlformats.org/officeDocument/2006/relationships/hyperlink" TargetMode="External"></Relationship><Relationship Id="rId1477" Target="mailto:ctroong@loxinfo.co" Type="http://schemas.openxmlformats.org/officeDocument/2006/relationships/hyperlink" TargetMode="External"></Relationship><Relationship Id="rId1478" Target="mailto:shiva@whitefieldcotton.net" Type="http://schemas.openxmlformats.org/officeDocument/2006/relationships/hyperlink" TargetMode="External"></Relationship><Relationship Id="rId1479" Target="mailto:sppl@mail.com" Type="http://schemas.openxmlformats.org/officeDocument/2006/relationships/hyperlink" TargetMode="External"></Relationship><Relationship Id="rId1480" Target="http://www.163.com" Type="http://schemas.openxmlformats.org/officeDocument/2006/relationships/hyperlink" TargetMode="External"></Relationship><Relationship Id="rId1481" Target="javascript:;" Type="http://schemas.openxmlformats.org/officeDocument/2006/relationships/hyperlink" TargetMode="External"></Relationship><Relationship Id="rId1482" Target="http://www.alhuraizgroup.com" Type="http://schemas.openxmlformats.org/officeDocument/2006/relationships/hyperlink" TargetMode="External"></Relationship><Relationship Id="rId1483" Target="http://www.maimoonhousehold.com" Type="http://schemas.openxmlformats.org/officeDocument/2006/relationships/hyperlink" TargetMode="External"></Relationship><Relationship Id="rId1484" Target="javascript:;" Type="http://schemas.openxmlformats.org/officeDocument/2006/relationships/hyperlink" TargetMode="External"></Relationship><Relationship Id="rId1485" Target="javascript:;" Type="http://schemas.openxmlformats.org/officeDocument/2006/relationships/hyperlink" TargetMode="External"></Relationship><Relationship Id="rId1486" Target="javascript:;" Type="http://schemas.openxmlformats.org/officeDocument/2006/relationships/hyperlink" TargetMode="External"></Relationship><Relationship Id="rId1487" Target="javascript:;" Type="http://schemas.openxmlformats.org/officeDocument/2006/relationships/hyperlink" TargetMode="External"></Relationship><Relationship Id="rId1488" Target="http://www.vsnl.net.in" Type="http://schemas.openxmlformats.org/officeDocument/2006/relationships/hyperlink" TargetMode="External"></Relationship><Relationship Id="rId1489" Target="javascript:;" Type="http://schemas.openxmlformats.org/officeDocument/2006/relationships/hyperlink" TargetMode="External"></Relationship><Relationship Id="rId1490" Target="javascript:;" Type="http://schemas.openxmlformats.org/officeDocument/2006/relationships/hyperlink" TargetMode="External"></Relationship><Relationship Id="rId1491" Target="mailto:collinsadex@yahoo.com" Type="http://schemas.openxmlformats.org/officeDocument/2006/relationships/hyperlink" TargetMode="External"></Relationship><Relationship Id="rId1492" Target="http://www.satyainternational.in" Type="http://schemas.openxmlformats.org/officeDocument/2006/relationships/hyperlink" TargetMode="External"></Relationship><Relationship Id="rId1493" Target="javascript:;" Type="http://schemas.openxmlformats.org/officeDocument/2006/relationships/hyperlink" TargetMode="External"></Relationship><Relationship Id="rId1494" Target="http://www.todaytex.com" Type="http://schemas.openxmlformats.org/officeDocument/2006/relationships/hyperlink" TargetMode="External"></Relationship><Relationship Id="rId1495" Target="javascript:;" Type="http://schemas.openxmlformats.org/officeDocument/2006/relationships/hyperlink" TargetMode="External"></Relationship><Relationship Id="rId1496" Target="mailto:reksa96@supernline.com" Type="http://schemas.openxmlformats.org/officeDocument/2006/relationships/hyperlink" TargetMode="External"></Relationship><Relationship Id="rId1497" Target="javascript:;" Type="http://schemas.openxmlformats.org/officeDocument/2006/relationships/hyperlink" TargetMode="External"></Relationship><Relationship Id="rId1498" Target="javascript:;" Type="http://schemas.openxmlformats.org/officeDocument/2006/relationships/hyperlink" TargetMode="External"></Relationship><Relationship Id="rId1499" Target="http://www.acmethai.com" Type="http://schemas.openxmlformats.org/officeDocument/2006/relationships/hyperlink" TargetMode="External"></Relationship><Relationship Id="rId1500" Target="http://www.zebra-head.com" Type="http://schemas.openxmlformats.org/officeDocument/2006/relationships/hyperlink" TargetMode="External"></Relationship><Relationship Id="rId1501" Target="mailto:rajvi1@vsnl.com" Type="http://schemas.openxmlformats.org/officeDocument/2006/relationships/hyperlink" TargetMode="External"></Relationship><Relationship Id="rId1502" Target="http://www.erdsg.com" Type="http://schemas.openxmlformats.org/officeDocument/2006/relationships/hyperlink" TargetMode="External"></Relationship><Relationship Id="rId1503" Target="http://www.skb-shutters.com" Type="http://schemas.openxmlformats.org/officeDocument/2006/relationships/hyperlink" TargetMode="External"></Relationship><Relationship Id="rId1504" Target="javascript:;" Type="http://schemas.openxmlformats.org/officeDocument/2006/relationships/hyperlink" TargetMode="External"></Relationship><Relationship Id="rId1505" Target="mailto:marialivingstoneenterprisegh@yahoo.com" Type="http://schemas.openxmlformats.org/officeDocument/2006/relationships/hyperlink" TargetMode="External"></Relationship><Relationship Id="rId1506" Target="javascript:;" Type="http://schemas.openxmlformats.org/officeDocument/2006/relationships/hyperlink" TargetMode="External"></Relationship><Relationship Id="rId1507" Target="mailto:adrian@vivamas.com" Type="http://schemas.openxmlformats.org/officeDocument/2006/relationships/hyperlink" TargetMode="External"></Relationship><Relationship Id="rId1508" Target="javascript:;" Type="http://schemas.openxmlformats.org/officeDocument/2006/relationships/hyperlink" TargetMode="External"></Relationship><Relationship Id="rId1509" Target="mailto:almokhlefgroup@hotmail.com" Type="http://schemas.openxmlformats.org/officeDocument/2006/relationships/hyperlink" TargetMode="External"></Relationship><Relationship Id="rId1510" Target="mailto:budgetprofile@yahoo.com" Type="http://schemas.openxmlformats.org/officeDocument/2006/relationships/hyperlink" TargetMode="External"></Relationship><Relationship Id="rId1511" Target="javascript:;" Type="http://schemas.openxmlformats.org/officeDocument/2006/relationships/hyperlink" TargetMode="External"></Relationship><Relationship Id="rId1512" Target="javascript:;" Type="http://schemas.openxmlformats.org/officeDocument/2006/relationships/hyperlink" TargetMode="External"></Relationship><Relationship Id="rId1513" Target="mailto:midfa@pacific.net.sg" Type="http://schemas.openxmlformats.org/officeDocument/2006/relationships/hyperlink" TargetMode="External"></Relationship><Relationship Id="rId1514" Target="mailto:bvabng@blr.vsnl.net.in" Type="http://schemas.openxmlformats.org/officeDocument/2006/relationships/hyperlink" TargetMode="External"></Relationship><Relationship Id="rId1515" Target="javascript:;" Type="http://schemas.openxmlformats.org/officeDocument/2006/relationships/hyperlink" TargetMode="External"></Relationship><Relationship Id="rId1516" Target="mailto:.fredtj8@cbn.net.id" Type="http://schemas.openxmlformats.org/officeDocument/2006/relationships/hyperlink" TargetMode="External"></Relationship><Relationship Id="rId1517" Target="mailto:royalaccents@skyinet.net" Type="http://schemas.openxmlformats.org/officeDocument/2006/relationships/hyperlink" TargetMode="External"></Relationship><Relationship Id="rId1518" Target="javascript:;" Type="http://schemas.openxmlformats.org/officeDocument/2006/relationships/hyperlink" TargetMode="External"></Relationship><Relationship Id="rId1519" Target="javascript:;" Type="http://schemas.openxmlformats.org/officeDocument/2006/relationships/hyperlink" TargetMode="External"></Relationship><Relationship Id="rId1520" Target="javascript:;" Type="http://schemas.openxmlformats.org/officeDocument/2006/relationships/hyperlink" TargetMode="External"></Relationship><Relationship Id="rId1521" Target="mailto:greensons@mweb.co" Type="http://schemas.openxmlformats.org/officeDocument/2006/relationships/hyperlink" TargetMode="External"></Relationship><Relationship Id="rId1522" Target="javascript:;" Type="http://schemas.openxmlformats.org/officeDocument/2006/relationships/hyperlink" TargetMode="External"></Relationship><Relationship Id="rId1523" Target="javascript:;" Type="http://schemas.openxmlformats.org/officeDocument/2006/relationships/hyperlink" TargetMode="External"></Relationship><Relationship Id="rId1524" Target="javascript:;" Type="http://schemas.openxmlformats.org/officeDocument/2006/relationships/hyperlink" TargetMode="External"></Relationship><Relationship Id="rId1525" Target="http://www.asianet.co.th" Type="http://schemas.openxmlformats.org/officeDocument/2006/relationships/hyperlink" TargetMode="External"></Relationship><Relationship Id="rId1526" Target="mailto:b_hmarketing@iafrica.com" Type="http://schemas.openxmlformats.org/officeDocument/2006/relationships/hyperlink" TargetMode="External"></Relationship><Relationship Id="rId1527" Target="http://www.mail.cscoms.com" Type="http://schemas.openxmlformats.org/officeDocument/2006/relationships/hyperlink" TargetMode="External"></Relationship><Relationship Id="rId1528" Target="mailto:anex1@vsnl.com" Type="http://schemas.openxmlformats.org/officeDocument/2006/relationships/hyperlink" TargetMode="External"></Relationship><Relationship Id="rId1529" Target="javascript:;" Type="http://schemas.openxmlformats.org/officeDocument/2006/relationships/hyperlink" TargetMode="External"></Relationship><Relationship Id="rId1530" Target="javascript:;" Type="http://schemas.openxmlformats.org/officeDocument/2006/relationships/hyperlink" TargetMode="External"></Relationship><Relationship Id="rId1531" Target="http://www.hariyanagroup.com" Type="http://schemas.openxmlformats.org/officeDocument/2006/relationships/hyperlink" TargetMode="External"></Relationship><Relationship Id="rId1532" Target="http://www.ae.net.sa" Type="http://schemas.openxmlformats.org/officeDocument/2006/relationships/hyperlink" TargetMode="External"></Relationship><Relationship Id="rId1533" Target="mailto:nimish_kanoi@vsnl.net" Type="http://schemas.openxmlformats.org/officeDocument/2006/relationships/hyperlink" TargetMode="External"></Relationship><Relationship Id="rId1534" Target="http://www.gobot.com" Type="http://schemas.openxmlformats.org/officeDocument/2006/relationships/hyperlink" TargetMode="External"></Relationship><Relationship Id="rId1535" Target="mailto:exports@sapphire-intl.com" Type="http://schemas.openxmlformats.org/officeDocument/2006/relationships/hyperlink" TargetMode="External"></Relationship><Relationship Id="rId1536" Target="http://www.boon.com" Type="http://schemas.openxmlformats.org/officeDocument/2006/relationships/hyperlink" TargetMode="External"></Relationship><Relationship Id="rId1537" Target="http://www.cell-center.com" Type="http://schemas.openxmlformats.org/officeDocument/2006/relationships/hyperlink" TargetMode="External"></Relationship><Relationship Id="rId1538" Target="mailto:rhombusgrapplechina@gmail.com" Type="http://schemas.openxmlformats.org/officeDocument/2006/relationships/hyperlink" TargetMode="External"></Relationship><Relationship Id="rId1539" Target="javascript:;" Type="http://schemas.openxmlformats.org/officeDocument/2006/relationships/hyperlink" TargetMode="External"></Relationship><Relationship Id="rId1540" Target="http://www.cal3.vsnl.net.in" Type="http://schemas.openxmlformats.org/officeDocument/2006/relationships/hyperlink" TargetMode="External"></Relationship><Relationship Id="rId1541" Target="mailto:active_line@clickta.com" Type="http://schemas.openxmlformats.org/officeDocument/2006/relationships/hyperlink" TargetMode="External"></Relationship><Relationship Id="rId1542" Target="javascript:;" Type="http://schemas.openxmlformats.org/officeDocument/2006/relationships/hyperlink" TargetMode="External"></Relationship><Relationship Id="rId1543" Target="mailto:alrashidrm@mail2world.com" Type="http://schemas.openxmlformats.org/officeDocument/2006/relationships/hyperlink" TargetMode="External"></Relationship><Relationship Id="rId1544" Target="javascript:;" Type="http://schemas.openxmlformats.org/officeDocument/2006/relationships/hyperlink" TargetMode="External"></Relationship><Relationship Id="rId1545" Target="javascript:;" Type="http://schemas.openxmlformats.org/officeDocument/2006/relationships/hyperlink" TargetMode="External"></Relationship><Relationship Id="rId1546" Target="javascript:;" Type="http://schemas.openxmlformats.org/officeDocument/2006/relationships/hyperlink" TargetMode="External"></Relationship><Relationship Id="rId1547" Target="mailto:cpurchase@embassysuites.net" Type="http://schemas.openxmlformats.org/officeDocument/2006/relationships/hyperlink" TargetMode="External"></Relationship><Relationship Id="rId1548" Target="mailto:modco@cyber.net.pk" Type="http://schemas.openxmlformats.org/officeDocument/2006/relationships/hyperlink" TargetMode="External"></Relationship><Relationship Id="rId1549" Target="mailto:kahramanh@e-kolay.net" Type="http://schemas.openxmlformats.org/officeDocument/2006/relationships/hyperlink" TargetMode="External"></Relationship><Relationship Id="rId1550" Target="mailto:geoengg@hotmail.com" Type="http://schemas.openxmlformats.org/officeDocument/2006/relationships/hyperlink" TargetMode="External"></Relationship><Relationship Id="rId1551" Target="javascript:;" Type="http://schemas.openxmlformats.org/officeDocument/2006/relationships/hyperlink" TargetMode="External"></Relationship><Relationship Id="rId1552" Target="http://www.asaba.co.id" Type="http://schemas.openxmlformats.org/officeDocument/2006/relationships/hyperlink" TargetMode="External"></Relationship><Relationship Id="rId1553" Target="javascript:;" Type="http://schemas.openxmlformats.org/officeDocument/2006/relationships/hyperlink" TargetMode="External"></Relationship><Relationship Id="rId1554" Target="mailto:gglim@pl.jaring.my" Type="http://schemas.openxmlformats.org/officeDocument/2006/relationships/hyperlink" TargetMode="External"></Relationship><Relationship Id="rId1555" Target="mailto:tajindia@rediffmail.com" Type="http://schemas.openxmlformats.org/officeDocument/2006/relationships/hyperlink" TargetMode="External"></Relationship><Relationship Id="rId1556" Target="mailto:eu_um.brella@hotmail.com" Type="http://schemas.openxmlformats.org/officeDocument/2006/relationships/hyperlink" TargetMode="External"></Relationship><Relationship Id="rId1557" Target="javascript:;" Type="http://schemas.openxmlformats.org/officeDocument/2006/relationships/hyperlink" TargetMode="External"></Relationship><Relationship Id="rId1558" Target="mailto:innoteam@po.jaring.my" Type="http://schemas.openxmlformats.org/officeDocument/2006/relationships/hyperlink" TargetMode="External"></Relationship><Relationship Id="rId1559" Target="mailto:bbabrol@yahoo.com" Type="http://schemas.openxmlformats.org/officeDocument/2006/relationships/hyperlink" TargetMode="External"></Relationship><Relationship Id="rId1560" Target="mailto:metlonpune@yahoo.com" Type="http://schemas.openxmlformats.org/officeDocument/2006/relationships/hyperlink" TargetMode="External"></Relationship><Relationship Id="rId1561" Target="javascript:;" Type="http://schemas.openxmlformats.org/officeDocument/2006/relationships/hyperlink" TargetMode="External"></Relationship><Relationship Id="rId1562" Target="mailto:kavitagoel@ew.esselgroup.com" Type="http://schemas.openxmlformats.org/officeDocument/2006/relationships/hyperlink" TargetMode="External"></Relationship><Relationship Id="rId1563" Target="javascript:;" Type="http://schemas.openxmlformats.org/officeDocument/2006/relationships/hyperlink" TargetMode="External"></Relationship><Relationship Id="rId1564" Target="http://www.kolumbus.fi" Type="http://schemas.openxmlformats.org/officeDocument/2006/relationships/hyperlink" TargetMode="External"></Relationship><Relationship Id="rId1565" Target="mailto:swinkkk@mail.cscoms.com" Type="http://schemas.openxmlformats.org/officeDocument/2006/relationships/hyperlink" TargetMode="External"></Relationship><Relationship Id="rId1566" Target="mailto:aps_impex@yahoo.co.in" Type="http://schemas.openxmlformats.org/officeDocument/2006/relationships/hyperlink" TargetMode="External"></Relationship><Relationship Id="rId1567" Target="http://www.watanistores.com" Type="http://schemas.openxmlformats.org/officeDocument/2006/relationships/hyperlink" TargetMode="External"></Relationship><Relationship Id="rId1568" Target="mailto:bhrigu_int@indiatimes.com" Type="http://schemas.openxmlformats.org/officeDocument/2006/relationships/hyperlink" TargetMode="External"></Relationship><Relationship Id="rId1569" Target="javascript:;" Type="http://schemas.openxmlformats.org/officeDocument/2006/relationships/hyperlink" TargetMode="External"></Relationship><Relationship Id="rId1570" Target="http://www.abudawood.com" Type="http://schemas.openxmlformats.org/officeDocument/2006/relationships/hyperlink" TargetMode="External"></Relationship><Relationship Id="rId1571" Target="mailto:chair@eth.net" Type="http://schemas.openxmlformats.org/officeDocument/2006/relationships/hyperlink" TargetMode="External"></Relationship><Relationship Id="rId1572" Target="mailto:teckhoe@pacific.net.sg" Type="http://schemas.openxmlformats.org/officeDocument/2006/relationships/hyperlink" TargetMode="External"></Relationship><Relationship Id="rId1573" Target="javascript:;" Type="http://schemas.openxmlformats.org/officeDocument/2006/relationships/hyperlink" TargetMode="External"></Relationship><Relationship Id="rId1574" Target="javascript:;" Type="http://schemas.openxmlformats.org/officeDocument/2006/relationships/hyperlink" TargetMode="External"></Relationship><Relationship Id="rId1575" Target="javascript:;" Type="http://schemas.openxmlformats.org/officeDocument/2006/relationships/hyperlink" TargetMode="External"></Relationship><Relationship Id="rId1576" Target="javascript:;" Type="http://schemas.openxmlformats.org/officeDocument/2006/relationships/hyperlink" TargetMode="External"></Relationship><Relationship Id="rId1577" Target="mailto:gohsc.shpa@sriwani.com.my" Type="http://schemas.openxmlformats.org/officeDocument/2006/relationships/hyperlink" TargetMode="External"></Relationship><Relationship Id="rId1578" Target="javascript:;" Type="http://schemas.openxmlformats.org/officeDocument/2006/relationships/hyperlink" TargetMode="External"></Relationship><Relationship Id="rId1579" Target="http://www.giasmd01.vsnl.net.in" Type="http://schemas.openxmlformats.org/officeDocument/2006/relationships/hyperlink" TargetMode="External"></Relationship><Relationship Id="rId1580" Target="mailto:global_connexions@hotmail.com" Type="http://schemas.openxmlformats.org/officeDocument/2006/relationships/hyperlink" TargetMode="External"></Relationship><Relationship Id="rId1581" Target="mailto:admret20@cscoms.com" Type="http://schemas.openxmlformats.org/officeDocument/2006/relationships/hyperlink" TargetMode="External"></Relationship><Relationship Id="rId1582" Target="mailto:atlanticlinktours@yahoo.com" Type="http://schemas.openxmlformats.org/officeDocument/2006/relationships/hyperlink" TargetMode="External"></Relationship><Relationship Id="rId1583" Target="mailto:davies@yahoo.co.uk" Type="http://schemas.openxmlformats.org/officeDocument/2006/relationships/hyperlink" TargetMode="External"></Relationship><Relationship Id="rId1584" Target="javascript:;" Type="http://schemas.openxmlformats.org/officeDocument/2006/relationships/hyperlink" TargetMode="External"></Relationship><Relationship Id="rId1585" Target="javascript:;" Type="http://schemas.openxmlformats.org/officeDocument/2006/relationships/hyperlink" TargetMode="External"></Relationship><Relationship Id="rId1586" Target="mailto:boonco@pacific.net.sg" Type="http://schemas.openxmlformats.org/officeDocument/2006/relationships/hyperlink" TargetMode="External"></Relationship><Relationship Id="rId1587" Target="javascript:;" Type="http://schemas.openxmlformats.org/officeDocument/2006/relationships/hyperlink" TargetMode="External"></Relationship><Relationship Id="rId1588" Target="javascript:;" Type="http://schemas.openxmlformats.org/officeDocument/2006/relationships/hyperlink" TargetMode="External"></Relationship><Relationship Id="rId1589" Target="javascript:;" Type="http://schemas.openxmlformats.org/officeDocument/2006/relationships/hyperlink" TargetMode="External"></Relationship><Relationship Id="rId1590" Target="mailto:mtrade@singnet.com.sg" Type="http://schemas.openxmlformats.org/officeDocument/2006/relationships/hyperlink" TargetMode="External"></Relationship><Relationship Id="rId1591" Target="javascript:;" Type="http://schemas.openxmlformats.org/officeDocument/2006/relationships/hyperlink" TargetMode="External"></Relationship><Relationship Id="rId1592" Target="javascript:;" Type="http://schemas.openxmlformats.org/officeDocument/2006/relationships/hyperlink" TargetMode="External"></Relationship><Relationship Id="rId1593" Target="javascript:;" Type="http://schemas.openxmlformats.org/officeDocument/2006/relationships/hyperlink" TargetMode="External"></Relationship><Relationship Id="rId1594" Target="http://www.ihlas.net.tr" Type="http://schemas.openxmlformats.org/officeDocument/2006/relationships/hyperlink" TargetMode="External"></Relationship><Relationship Id="rId1595" Target="javascript:;" Type="http://schemas.openxmlformats.org/officeDocument/2006/relationships/hyperlink" TargetMode="External"></Relationship><Relationship Id="rId1596" Target="mailto:bgapl@sancharnet.in" Type="http://schemas.openxmlformats.org/officeDocument/2006/relationships/hyperlink" TargetMode="External"></Relationship><Relationship Id="rId1597" Target="javascript:;" Type="http://schemas.openxmlformats.org/officeDocument/2006/relationships/hyperlink" TargetMode="External"></Relationship><Relationship Id="rId1598" Target="javascript:;" Type="http://schemas.openxmlformats.org/officeDocument/2006/relationships/hyperlink" TargetMode="External"></Relationship><Relationship Id="rId1599" Target="mailto:m.seyrafi@chemtrade.com" Type="http://schemas.openxmlformats.org/officeDocument/2006/relationships/hyperlink" TargetMode="External"></Relationship><Relationship Id="rId1600" Target="mailto:jenlian53@hotmail.com" Type="http://schemas.openxmlformats.org/officeDocument/2006/relationships/hyperlink" TargetMode="External"></Relationship><Relationship Id="rId1601" Target="javascript:;" Type="http://schemas.openxmlformats.org/officeDocument/2006/relationships/hyperlink" TargetMode="External"></Relationship><Relationship Id="rId1602" Target="javascript:;" Type="http://schemas.openxmlformats.org/officeDocument/2006/relationships/hyperlink" TargetMode="External"></Relationship><Relationship Id="rId1603" Target="mailto:v.levin@pasifikgrup.com" Type="http://schemas.openxmlformats.org/officeDocument/2006/relationships/hyperlink" TargetMode="External"></Relationship><Relationship Id="rId1604" Target="javascript:;" Type="http://schemas.openxmlformats.org/officeDocument/2006/relationships/hyperlink" TargetMode="External"></Relationship><Relationship Id="rId1605" Target="mailto:anusornbzb@hotmail.com" Type="http://schemas.openxmlformats.org/officeDocument/2006/relationships/hyperlink" TargetMode="External"></Relationship><Relationship Id="rId1606" Target="mailto:per@hcm.vnn.vn" Type="http://schemas.openxmlformats.org/officeDocument/2006/relationships/hyperlink" TargetMode="External"></Relationship><Relationship Id="rId1607" Target="javascript:;" Type="http://schemas.openxmlformats.org/officeDocument/2006/relationships/hyperlink" TargetMode="External"></Relationship><Relationship Id="rId1608" Target="javascript:;" Type="http://schemas.openxmlformats.org/officeDocument/2006/relationships/hyperlink" TargetMode="External"></Relationship><Relationship Id="rId1609" Target="mailto:prash@bol.net.in" Type="http://schemas.openxmlformats.org/officeDocument/2006/relationships/hyperlink" TargetMode="External"></Relationship><Relationship Id="rId1610" Target="http://www.skyrise.com.ph" Type="http://schemas.openxmlformats.org/officeDocument/2006/relationships/hyperlink" TargetMode="External"></Relationship><Relationship Id="rId1611" Target="mailto:alkashgary@yahoo.com" Type="http://schemas.openxmlformats.org/officeDocument/2006/relationships/hyperlink" TargetMode="External"></Relationship><Relationship Id="rId1612" Target="javascript:;" Type="http://schemas.openxmlformats.org/officeDocument/2006/relationships/hyperlink" TargetMode="External"></Relationship><Relationship Id="rId1613" Target="javascript:;" Type="http://schemas.openxmlformats.org/officeDocument/2006/relationships/hyperlink" TargetMode="External"></Relationship><Relationship Id="rId1614" Target="http://www.puravankara.com" Type="http://schemas.openxmlformats.org/officeDocument/2006/relationships/hyperlink" TargetMode="External"></Relationship><Relationship Id="rId1615" Target="http://www.gjr.paknet.com.pk" Type="http://schemas.openxmlformats.org/officeDocument/2006/relationships/hyperlink" TargetMode="External"></Relationship><Relationship Id="rId1616" Target="javascript:;" Type="http://schemas.openxmlformats.org/officeDocument/2006/relationships/hyperlink" TargetMode="External"></Relationship><Relationship Id="rId1617" Target="mailto:k_artz@yahoo.com" Type="http://schemas.openxmlformats.org/officeDocument/2006/relationships/hyperlink" TargetMode="External"></Relationship><Relationship Id="rId1618" Target="mailto:viroon.kiratipanich@fourseasons.com" Type="http://schemas.openxmlformats.org/officeDocument/2006/relationships/hyperlink" TargetMode="External"></Relationship><Relationship Id="rId1619" Target="javascript:;" Type="http://schemas.openxmlformats.org/officeDocument/2006/relationships/hyperlink" TargetMode="External"></Relationship><Relationship Id="rId1620" Target="mailto:yousuf_patel@hotmail.com" Type="http://schemas.openxmlformats.org/officeDocument/2006/relationships/hyperlink" TargetMode="External"></Relationship><Relationship Id="rId1621" Target="mailto:vichai89@hotmail.com" Type="http://schemas.openxmlformats.org/officeDocument/2006/relationships/hyperlink" TargetMode="External"></Relationship><Relationship Id="rId1622" Target="javascript:;" Type="http://schemas.openxmlformats.org/officeDocument/2006/relationships/hyperlink" TargetMode="External"></Relationship><Relationship Id="rId1623" Target="javascript:;" Type="http://schemas.openxmlformats.org/officeDocument/2006/relationships/hyperlink" TargetMode="External"></Relationship><Relationship Id="rId1624" Target="mailto:skywwide@centrin.net.id" Type="http://schemas.openxmlformats.org/officeDocument/2006/relationships/hyperlink" TargetMode="External"></Relationship><Relationship Id="rId1625" Target="http://www.shoprite.co.za" Type="http://schemas.openxmlformats.org/officeDocument/2006/relationships/hyperlink" TargetMode="External"></Relationship><Relationship Id="rId1626" Target="javascript:;" Type="http://schemas.openxmlformats.org/officeDocument/2006/relationships/hyperlink" TargetMode="External"></Relationship><Relationship Id="rId1627" Target="mailto:hiepthuan@hcm.vnn.vn" Type="http://schemas.openxmlformats.org/officeDocument/2006/relationships/hyperlink" TargetMode="External"></Relationship><Relationship Id="rId1628" Target="mailto:janet_noah79@yahoo.com" Type="http://schemas.openxmlformats.org/officeDocument/2006/relationships/hyperlink" TargetMode="External"></Relationship><Relationship Id="rId1629" Target="javascript:;" Type="http://schemas.openxmlformats.org/officeDocument/2006/relationships/hyperlink" TargetMode="External"></Relationship><Relationship Id="rId1630" Target="javascript:;" Type="http://schemas.openxmlformats.org/officeDocument/2006/relationships/hyperlink" TargetMode="External"></Relationship><Relationship Id="rId1631" Target="http://www.i-next.net" Type="http://schemas.openxmlformats.org/officeDocument/2006/relationships/hyperlink" TargetMode="External"></Relationship><Relationship Id="rId1632" Target="javascript:;" Type="http://schemas.openxmlformats.org/officeDocument/2006/relationships/hyperlink" TargetMode="External"></Relationship><Relationship Id="rId1633" Target="javascript:;" Type="http://schemas.openxmlformats.org/officeDocument/2006/relationships/hyperlink" TargetMode="External"></Relationship><Relationship Id="rId1634" Target="mailto:aytas.2002@yahoo.com" Type="http://schemas.openxmlformats.org/officeDocument/2006/relationships/hyperlink" TargetMode="External"></Relationship><Relationship Id="rId1635" Target="javascript:;" Type="http://schemas.openxmlformats.org/officeDocument/2006/relationships/hyperlink" TargetMode="External"></Relationship><Relationship Id="rId1636" Target="http://www.srinternational.com" Type="http://schemas.openxmlformats.org/officeDocument/2006/relationships/hyperlink" TargetMode="External"></Relationship><Relationship Id="rId1637" Target="javascript:;" Type="http://schemas.openxmlformats.org/officeDocument/2006/relationships/hyperlink" TargetMode="External"></Relationship><Relationship Id="rId1638" Target="javascript:;" Type="http://schemas.openxmlformats.org/officeDocument/2006/relationships/hyperlink" TargetMode="External"></Relationship><Relationship Id="rId1639" Target="http://www.aonow.biz" Type="http://schemas.openxmlformats.org/officeDocument/2006/relationships/hyperlink" TargetMode="External"></Relationship><Relationship Id="rId1640" Target="mailto:squareau@vsnl.com" Type="http://schemas.openxmlformats.org/officeDocument/2006/relationships/hyperlink" TargetMode="External"></Relationship><Relationship Id="rId1641" Target="javascript:;" Type="http://schemas.openxmlformats.org/officeDocument/2006/relationships/hyperlink" TargetMode="External"></Relationship><Relationship Id="rId1642" Target="javascript:;" Type="http://schemas.openxmlformats.org/officeDocument/2006/relationships/hyperlink" TargetMode="External"></Relationship><Relationship Id="rId1643" Target="http://www.shivkitchenware.com" Type="http://schemas.openxmlformats.org/officeDocument/2006/relationships/hyperlink" TargetMode="External"></Relationship><Relationship Id="rId1644" Target="mailto:takahi@singnet.com.sg" Type="http://schemas.openxmlformats.org/officeDocument/2006/relationships/hyperlink" TargetMode="External"></Relationship><Relationship Id="rId1645" Target="mailto:jiram_cn@vip.163.com" Type="http://schemas.openxmlformats.org/officeDocument/2006/relationships/hyperlink" TargetMode="External"></Relationship><Relationship Id="rId1646" Target="javascript:;" Type="http://schemas.openxmlformats.org/officeDocument/2006/relationships/hyperlink" TargetMode="External"></Relationship><Relationship Id="rId1647" Target="javascript:;" Type="http://schemas.openxmlformats.org/officeDocument/2006/relationships/hyperlink" TargetMode="External"></Relationship><Relationship Id="rId1648" Target="mailto:yoganand@sampurnaservices.com" Type="http://schemas.openxmlformats.org/officeDocument/2006/relationships/hyperlink" TargetMode="External"></Relationship><Relationship Id="rId1649" Target="javascript:;" Type="http://schemas.openxmlformats.org/officeDocument/2006/relationships/hyperlink" TargetMode="External"></Relationship><Relationship Id="rId1650" Target="javascript:;" Type="http://schemas.openxmlformats.org/officeDocument/2006/relationships/hyperlink" TargetMode="External"></Relationship><Relationship Id="rId1651" Target="mailto:daisyooi@hunzagroup.com" Type="http://schemas.openxmlformats.org/officeDocument/2006/relationships/hyperlink" TargetMode="External"></Relationship><Relationship Id="rId1652" Target="javascript:;" Type="http://schemas.openxmlformats.org/officeDocument/2006/relationships/hyperlink" TargetMode="External"></Relationship><Relationship Id="rId1653" Target="javascript:;" Type="http://schemas.openxmlformats.org/officeDocument/2006/relationships/hyperlink" TargetMode="External"></Relationship><Relationship Id="rId1654" Target="mailto:ptssingapore@pacific.net.sg" Type="http://schemas.openxmlformats.org/officeDocument/2006/relationships/hyperlink" TargetMode="External"></Relationship><Relationship Id="rId1655" Target="javascript:;" Type="http://schemas.openxmlformats.org/officeDocument/2006/relationships/hyperlink" TargetMode="External"></Relationship><Relationship Id="rId1656" Target="javascript:;" Type="http://schemas.openxmlformats.org/officeDocument/2006/relationships/hyperlink" TargetMode="External"></Relationship><Relationship Id="rId1657" Target="mailto:kahramanh@e-kolay.net" Type="http://schemas.openxmlformats.org/officeDocument/2006/relationships/hyperlink" TargetMode="External"></Relationship><Relationship Id="rId1658" Target="mailto:eventmgrs@yahoo.com" Type="http://schemas.openxmlformats.org/officeDocument/2006/relationships/hyperlink" TargetMode="External"></Relationship><Relationship Id="rId1659" Target="mailto:hdubfur@hatmail.com" Type="http://schemas.openxmlformats.org/officeDocument/2006/relationships/hyperlink" TargetMode="External"></Relationship><Relationship Id="rId1660" Target="mailto:k_artz@yahoo.com" Type="http://schemas.openxmlformats.org/officeDocument/2006/relationships/hyperlink" TargetMode="External"></Relationship><Relationship Id="rId1661" Target="http://www.dester.com" Type="http://schemas.openxmlformats.org/officeDocument/2006/relationships/hyperlink" TargetMode="External"></Relationship><Relationship Id="rId1662" Target="mailto:sutindo@indosat.net.id" Type="http://schemas.openxmlformats.org/officeDocument/2006/relationships/hyperlink" TargetMode="External"></Relationship><Relationship Id="rId1663" Target="javascript:;" Type="http://schemas.openxmlformats.org/officeDocument/2006/relationships/hyperlink" TargetMode="External"></Relationship><Relationship Id="rId1664" Target="http://www.almoayyedintl.com" Type="http://schemas.openxmlformats.org/officeDocument/2006/relationships/hyperlink" TargetMode="External"></Relationship><Relationship Id="rId1665" Target="mailto:gent2men@yahoo.com" Type="http://schemas.openxmlformats.org/officeDocument/2006/relationships/hyperlink" TargetMode="External"></Relationship><Relationship Id="rId1666" Target="javascript:;" Type="http://schemas.openxmlformats.org/officeDocument/2006/relationships/hyperlink" TargetMode="External"></Relationship><Relationship Id="rId1667" Target="mailto:indo_power19@yahoo.com" Type="http://schemas.openxmlformats.org/officeDocument/2006/relationships/hyperlink" TargetMode="External"></Relationship><Relationship Id="rId1668" Target="http://www.arab.net.sa" Type="http://schemas.openxmlformats.org/officeDocument/2006/relationships/hyperlink" TargetMode="External"></Relationship><Relationship Id="rId1669" Target="mailto:ikeora@hotmail.com" Type="http://schemas.openxmlformats.org/officeDocument/2006/relationships/hyperlink" TargetMode="External"></Relationship><Relationship Id="rId1670" Target="mailto:continental@vsnl.com" Type="http://schemas.openxmlformats.org/officeDocument/2006/relationships/hyperlink" TargetMode="External"></Relationship><Relationship Id="rId1671" Target="javascript:;" Type="http://schemas.openxmlformats.org/officeDocument/2006/relationships/hyperlink" TargetMode="External"></Relationship><Relationship Id="rId1672" Target="mailto:alizahid@lhr.comsats.net.pk" Type="http://schemas.openxmlformats.org/officeDocument/2006/relationships/hyperlink" TargetMode="External"></Relationship><Relationship Id="rId1673" Target="javascript:;" Type="http://schemas.openxmlformats.org/officeDocument/2006/relationships/hyperlink" TargetMode="External"></Relationship><Relationship Id="rId1674" Target="javascript:;" Type="http://schemas.openxmlformats.org/officeDocument/2006/relationships/hyperlink" TargetMode="External"></Relationship><Relationship Id="rId1675" Target="http://www.alfaridhospital.com" Type="http://schemas.openxmlformats.org/officeDocument/2006/relationships/hyperlink" TargetMode="External"></Relationship><Relationship Id="rId1676" Target="javascript:;" Type="http://schemas.openxmlformats.org/officeDocument/2006/relationships/hyperlink" TargetMode="External"></Relationship><Relationship Id="rId1677" Target="javascript:;" Type="http://schemas.openxmlformats.org/officeDocument/2006/relationships/hyperlink" TargetMode="External"></Relationship><Relationship Id="rId1678" Target="javascript:;" Type="http://schemas.openxmlformats.org/officeDocument/2006/relationships/hyperlink" TargetMode="External"></Relationship><Relationship Id="rId1679" Target="javascript:;" Type="http://schemas.openxmlformats.org/officeDocument/2006/relationships/hyperlink" TargetMode="External"></Relationship><Relationship Id="rId1680" Target="mailto:vishal_ratta@indialines.com" Type="http://schemas.openxmlformats.org/officeDocument/2006/relationships/hyperlink" TargetMode="External"></Relationship><Relationship Id="rId1681" Target="javascript:;" Type="http://schemas.openxmlformats.org/officeDocument/2006/relationships/hyperlink" TargetMode="External"></Relationship><Relationship Id="rId1682" Target="javascript:;" Type="http://schemas.openxmlformats.org/officeDocument/2006/relationships/hyperlink" TargetMode="External"></Relationship><Relationship Id="rId1683" Target="mailto:aroben2000@isbank.net.tr" Type="http://schemas.openxmlformats.org/officeDocument/2006/relationships/hyperlink" TargetMode="External"></Relationship><Relationship Id="rId1684" Target="javascript:;" Type="http://schemas.openxmlformats.org/officeDocument/2006/relationships/hyperlink" TargetMode="External"></Relationship><Relationship Id="rId1685" Target="javascript:;" Type="http://schemas.openxmlformats.org/officeDocument/2006/relationships/hyperlink" TargetMode="External"></Relationship><Relationship Id="rId1686" Target="mailto:kelnamex@yahoo.com" Type="http://schemas.openxmlformats.org/officeDocument/2006/relationships/hyperlink" TargetMode="External"></Relationship><Relationship Id="rId1687" Target="javascript:;" Type="http://schemas.openxmlformats.org/officeDocument/2006/relationships/hyperlink" TargetMode="External"></Relationship><Relationship Id="rId1688" Target="http://www.uniglobemandtravel.com" Type="http://schemas.openxmlformats.org/officeDocument/2006/relationships/hyperlink" TargetMode="External"></Relationship><Relationship Id="rId1689" Target="mailto:bipin@cal3.vsnl.net.in" Type="http://schemas.openxmlformats.org/officeDocument/2006/relationships/hyperlink" TargetMode="External"></Relationship><Relationship Id="rId1690" Target="http://www.abletrade.net" Type="http://schemas.openxmlformats.org/officeDocument/2006/relationships/hyperlink" TargetMode="External"></Relationship><Relationship Id="rId1691" Target="mailto:albertegbebu@yahoo.com" Type="http://schemas.openxmlformats.org/officeDocument/2006/relationships/hyperlink" TargetMode="External"></Relationship><Relationship Id="rId1692" Target="http://www.acc.com" Type="http://schemas.openxmlformats.org/officeDocument/2006/relationships/hyperlink" TargetMode="External"></Relationship><Relationship Id="rId1693" Target="mailto:swadjeddah@hotmail.com" Type="http://schemas.openxmlformats.org/officeDocument/2006/relationships/hyperlink" TargetMode="External"></Relationship><Relationship Id="rId1694" Target="mailto:purchasing@johnsonrose.com" Type="http://schemas.openxmlformats.org/officeDocument/2006/relationships/hyperlink" TargetMode="External"></Relationship><Relationship Id="rId1695" Target="mailto:abidtrade@yahoo.com" Type="http://schemas.openxmlformats.org/officeDocument/2006/relationships/hyperlink" TargetMode="External"></Relationship><Relationship Id="rId1696" Target="javascript:;" Type="http://schemas.openxmlformats.org/officeDocument/2006/relationships/hyperlink" TargetMode="External"></Relationship><Relationship Id="rId1697" Target="mailto:pipls@singnet.com.sg" Type="http://schemas.openxmlformats.org/officeDocument/2006/relationships/hyperlink" TargetMode="External"></Relationship><Relationship Id="rId1698" Target="http://www.sakuramas-int.com" Type="http://schemas.openxmlformats.org/officeDocument/2006/relationships/hyperlink" TargetMode="External"></Relationship><Relationship Id="rId1699" Target="http://www.gpslide.com.my" Type="http://schemas.openxmlformats.org/officeDocument/2006/relationships/hyperlink" TargetMode="External"></Relationship><Relationship Id="rId1700" Target="mailto:thelma@asiaaccess.net" Type="http://schemas.openxmlformats.org/officeDocument/2006/relationships/hyperlink" TargetMode="External"></Relationship><Relationship Id="rId1701" Target="http://www.nationalbrokers.net" Type="http://schemas.openxmlformats.org/officeDocument/2006/relationships/hyperlink" TargetMode="External"></Relationship><Relationship Id="rId1702" Target="javascript:;" Type="http://schemas.openxmlformats.org/officeDocument/2006/relationships/hyperlink" TargetMode="External"></Relationship><Relationship Id="rId1703" Target="mailto:nobisandprince@yahoo.com" Type="http://schemas.openxmlformats.org/officeDocument/2006/relationships/hyperlink" TargetMode="External"></Relationship><Relationship Id="rId1704" Target="mailto:quixsltd@yahoo.co.uk" Type="http://schemas.openxmlformats.org/officeDocument/2006/relationships/hyperlink" TargetMode="External"></Relationship><Relationship Id="rId1705" Target="mailto:supersafe100@hotmail.com" Type="http://schemas.openxmlformats.org/officeDocument/2006/relationships/hyperlink" TargetMode="External"></Relationship><Relationship Id="rId1706" Target="mailto:hsspl@singnet.com.sg" Type="http://schemas.openxmlformats.org/officeDocument/2006/relationships/hyperlink" TargetMode="External"></Relationship><Relationship Id="rId1707" Target="mailto:alawany@rediffmail.com" Type="http://schemas.openxmlformats.org/officeDocument/2006/relationships/hyperlink" TargetMode="External"></Relationship><Relationship Id="rId1708" Target="http://www.ergomaxx.com" Type="http://schemas.openxmlformats.org/officeDocument/2006/relationships/hyperlink" TargetMode="External"></Relationship><Relationship Id="rId1709" Target="http://www.hasson.net" Type="http://schemas.openxmlformats.org/officeDocument/2006/relationships/hyperlink" TargetMode="External"></Relationship><Relationship Id="rId1710" Target="javascript:;" Type="http://schemas.openxmlformats.org/officeDocument/2006/relationships/hyperlink" TargetMode="External"></Relationship><Relationship Id="rId1711" Target="http://www.shakirscollection.com" Type="http://schemas.openxmlformats.org/officeDocument/2006/relationships/hyperlink" TargetMode="External"></Relationship><Relationship Id="rId1712" Target="mailto:sharpelectronic@hotmail.com" Type="http://schemas.openxmlformats.org/officeDocument/2006/relationships/hyperlink" TargetMode="External"></Relationship><Relationship Id="rId1713" Target="javascript:;" Type="http://schemas.openxmlformats.org/officeDocument/2006/relationships/hyperlink" TargetMode="External"></Relationship><Relationship Id="rId1714" Target="mailto:abbas.f@cyber.net.pk" Type="http://schemas.openxmlformats.org/officeDocument/2006/relationships/hyperlink" TargetMode="External"></Relationship><Relationship Id="rId1715" Target="javascript:;" Type="http://schemas.openxmlformats.org/officeDocument/2006/relationships/hyperlink" TargetMode="External"></Relationship><Relationship Id="rId1716" Target="http://www.arc.net.my" Type="http://schemas.openxmlformats.org/officeDocument/2006/relationships/hyperlink" TargetMode="External"></Relationship><Relationship Id="rId1717" Target="http://www.microbase.com.ph" Type="http://schemas.openxmlformats.org/officeDocument/2006/relationships/hyperlink" TargetMode="External"></Relationship><Relationship Id="rId1718" Target="javascript:;" Type="http://schemas.openxmlformats.org/officeDocument/2006/relationships/hyperlink" TargetMode="External"></Relationship><Relationship Id="rId1719" Target="javascript:;" Type="http://schemas.openxmlformats.org/officeDocument/2006/relationships/hyperlink" TargetMode="External"></Relationship><Relationship Id="rId1720" Target="javascript:;" Type="http://schemas.openxmlformats.org/officeDocument/2006/relationships/hyperlink" TargetMode="External"></Relationship><Relationship Id="rId1721" Target="javascript:;" Type="http://schemas.openxmlformats.org/officeDocument/2006/relationships/hyperlink" TargetMode="External"></Relationship><Relationship Id="rId1722" Target="http://www.swad.pk" Type="http://schemas.openxmlformats.org/officeDocument/2006/relationships/hyperlink" TargetMode="External"></Relationship><Relationship Id="rId1723" Target="javascript:;" Type="http://schemas.openxmlformats.org/officeDocument/2006/relationships/hyperlink" TargetMode="External"></Relationship><Relationship Id="rId1724" Target="javascript:;" Type="http://schemas.openxmlformats.org/officeDocument/2006/relationships/hyperlink" TargetMode="External"></Relationship><Relationship Id="rId1725" Target="mailto:fhkahyaoglu@hotmail.com" Type="http://schemas.openxmlformats.org/officeDocument/2006/relationships/hyperlink" TargetMode="External"></Relationship><Relationship Id="rId1726" Target="javascript:;" Type="http://schemas.openxmlformats.org/officeDocument/2006/relationships/hyperlink" TargetMode="External"></Relationship><Relationship Id="rId1727" Target="http://www.nourinternational.net" Type="http://schemas.openxmlformats.org/officeDocument/2006/relationships/hyperlink" TargetMode="External"></Relationship><Relationship Id="rId1728" Target="javascript:;" Type="http://schemas.openxmlformats.org/officeDocument/2006/relationships/hyperlink" TargetMode="External"></Relationship><Relationship Id="rId1729" Target="mailto:munlu@img.com.tr" Type="http://schemas.openxmlformats.org/officeDocument/2006/relationships/hyperlink" TargetMode="External"></Relationship><Relationship Id="rId1730" Target="javascript:;" Type="http://schemas.openxmlformats.org/officeDocument/2006/relationships/hyperlink" TargetMode="External"></Relationship><Relationship Id="rId1731" Target="javascript:;" Type="http://schemas.openxmlformats.org/officeDocument/2006/relationships/hyperlink" TargetMode="External"></Relationship><Relationship Id="rId1732" Target="mailto:cheapp@gjr.paknet.com.pk" Type="http://schemas.openxmlformats.org/officeDocument/2006/relationships/hyperlink" TargetMode="External"></Relationship><Relationship Id="rId1733" Target="http://www.amsie.com" Type="http://schemas.openxmlformats.org/officeDocument/2006/relationships/hyperlink" TargetMode="External"></Relationship><Relationship Id="rId1734" Target="javascript:;" Type="http://schemas.openxmlformats.org/officeDocument/2006/relationships/hyperlink" TargetMode="External"></Relationship><Relationship Id="rId1735" Target="javascript:;" Type="http://schemas.openxmlformats.org/officeDocument/2006/relationships/hyperlink" TargetMode="External"></Relationship><Relationship Id="rId1736" Target="javascript:;" Type="http://schemas.openxmlformats.org/officeDocument/2006/relationships/hyperlink" TargetMode="External"></Relationship><Relationship Id="rId1737" Target="http://www.vivamas.com" Type="http://schemas.openxmlformats.org/officeDocument/2006/relationships/hyperlink" TargetMode="External"></Relationship><Relationship Id="rId1738" Target="javascript:;" Type="http://schemas.openxmlformats.org/officeDocument/2006/relationships/hyperlink" TargetMode="External"></Relationship><Relationship Id="rId1739" Target="javascript:;" Type="http://schemas.openxmlformats.org/officeDocument/2006/relationships/hyperlink" TargetMode="External"></Relationship><Relationship Id="rId1740" Target="mailto:ornateinternational@rediff.com" Type="http://schemas.openxmlformats.org/officeDocument/2006/relationships/hyperlink" TargetMode="External"></Relationship><Relationship Id="rId1741" Target="javascript:;" Type="http://schemas.openxmlformats.org/officeDocument/2006/relationships/hyperlink" TargetMode="External"></Relationship><Relationship Id="rId1742" Target="mailto:alansar10@hotmail.com" Type="http://schemas.openxmlformats.org/officeDocument/2006/relationships/hyperlink" TargetMode="External"></Relationship><Relationship Id="rId1743" Target="http://www.dastgirengineering.com" Type="http://schemas.openxmlformats.org/officeDocument/2006/relationships/hyperlink" TargetMode="External"></Relationship><Relationship Id="rId1744" Target="mailto:riautama@indo.net.id" Type="http://schemas.openxmlformats.org/officeDocument/2006/relationships/hyperlink" TargetMode="External"></Relationship><Relationship Id="rId1745" Target="mailto:deepak@melcochina.com" Type="http://schemas.openxmlformats.org/officeDocument/2006/relationships/hyperlink" TargetMode="External"></Relationship><Relationship Id="rId1746" Target="javascript:;" Type="http://schemas.openxmlformats.org/officeDocument/2006/relationships/hyperlink" TargetMode="External"></Relationship><Relationship Id="rId1747" Target="mailto:r2320611@mantraonline.com" Type="http://schemas.openxmlformats.org/officeDocument/2006/relationships/hyperlink" TargetMode="External"></Relationship><Relationship Id="rId1748" Target="javascript:;" Type="http://schemas.openxmlformats.org/officeDocument/2006/relationships/hyperlink" TargetMode="External"></Relationship><Relationship Id="rId1749" Target="javascript:;" Type="http://schemas.openxmlformats.org/officeDocument/2006/relationships/hyperlink" TargetMode="External"></Relationship><Relationship Id="rId1750" Target="mailto:vol@singnet.com.sg" Type="http://schemas.openxmlformats.org/officeDocument/2006/relationships/hyperlink" TargetMode="External"></Relationship><Relationship Id="rId1751" Target="javascript:;" Type="http://schemas.openxmlformats.org/officeDocument/2006/relationships/hyperlink" TargetMode="External"></Relationship><Relationship Id="rId1752" Target="javascript:;" Type="http://schemas.openxmlformats.org/officeDocument/2006/relationships/hyperlink" TargetMode="External"></Relationship><Relationship Id="rId1753" Target="http://www.nasioncom.net" Type="http://schemas.openxmlformats.org/officeDocument/2006/relationships/hyperlink" TargetMode="External"></Relationship><Relationship Id="rId1754" Target="mailto:bright_design@yahoo.com" Type="http://schemas.openxmlformats.org/officeDocument/2006/relationships/hyperlink" TargetMode="External"></Relationship><Relationship Id="rId1755" Target="javascript:;" Type="http://schemas.openxmlformats.org/officeDocument/2006/relationships/hyperlink" TargetMode="External"></Relationship><Relationship Id="rId1756" Target="mailto:rbt138@cbn.net.id" Type="http://schemas.openxmlformats.org/officeDocument/2006/relationships/hyperlink" TargetMode="External"></Relationship><Relationship Id="rId1757" Target="javascript:;" Type="http://schemas.openxmlformats.org/officeDocument/2006/relationships/hyperlink" TargetMode="External"></Relationship><Relationship Id="rId1758" Target="mailto:janet_noah79@yahoo.com" Type="http://schemas.openxmlformats.org/officeDocument/2006/relationships/hyperlink" TargetMode="External"></Relationship><Relationship Id="rId1759" Target="mailto:kminter88@hotmail.com" Type="http://schemas.openxmlformats.org/officeDocument/2006/relationships/hyperlink" TargetMode="External"></Relationship><Relationship Id="rId1760" Target="mailto:iceh@yebo.co" Type="http://schemas.openxmlformats.org/officeDocument/2006/relationships/hyperlink" TargetMode="External"></Relationship><Relationship Id="rId1761" Target="javascript:;" Type="http://schemas.openxmlformats.org/officeDocument/2006/relationships/hyperlink" TargetMode="External"></Relationship><Relationship Id="rId1762" Target="mailto:info@fastdirections.com" Type="http://schemas.openxmlformats.org/officeDocument/2006/relationships/hyperlink" TargetMode="External"></Relationship><Relationship Id="rId1763" Target="javascript:;" Type="http://schemas.openxmlformats.org/officeDocument/2006/relationships/hyperlink" TargetMode="External"></Relationship><Relationship Id="rId1764" Target="javascript:;" Type="http://schemas.openxmlformats.org/officeDocument/2006/relationships/hyperlink" TargetMode="External"></Relationship><Relationship Id="rId1765" Target="mailto:mtrade@singnet.com.sg" Type="http://schemas.openxmlformats.org/officeDocument/2006/relationships/hyperlink" TargetMode="External"></Relationship><Relationship Id="rId1766" Target="mailto:eycm@nasioncom.net" Type="http://schemas.openxmlformats.org/officeDocument/2006/relationships/hyperlink" TargetMode="External"></Relationship><Relationship Id="rId1767" Target="mailto:ram@eskay.co.in" Type="http://schemas.openxmlformats.org/officeDocument/2006/relationships/hyperlink" TargetMode="External"></Relationship><Relationship Id="rId1768" Target="mailto:ember@po.jaring.my" Type="http://schemas.openxmlformats.org/officeDocument/2006/relationships/hyperlink" TargetMode="External"></Relationship><Relationship Id="rId1769" Target="javascript:;" Type="http://schemas.openxmlformats.org/officeDocument/2006/relationships/hyperlink" TargetMode="External"></Relationship><Relationship Id="rId1770" Target="javascript:;" Type="http://schemas.openxmlformats.org/officeDocument/2006/relationships/hyperlink" TargetMode="External"></Relationship><Relationship Id="rId1771" Target="http://www.eiderinfotech.com" Type="http://schemas.openxmlformats.org/officeDocument/2006/relationships/hyperlink" TargetMode="External"></Relationship><Relationship Id="rId1772" Target="mailto:azemhbd@hotmail.com" Type="http://schemas.openxmlformats.org/officeDocument/2006/relationships/hyperlink" TargetMode="External"></Relationship><Relationship Id="rId1773" Target="javascript:;" Type="http://schemas.openxmlformats.org/officeDocument/2006/relationships/hyperlink" TargetMode="External"></Relationship><Relationship Id="rId1774" Target="javascript:;" Type="http://schemas.openxmlformats.org/officeDocument/2006/relationships/hyperlink" TargetMode="External"></Relationship><Relationship Id="rId1775" Target="javascript:;" Type="http://schemas.openxmlformats.org/officeDocument/2006/relationships/hyperlink" TargetMode="External"></Relationship><Relationship Id="rId1776" Target="mailto:madar_alshefa@hotmail.com" Type="http://schemas.openxmlformats.org/officeDocument/2006/relationships/hyperlink" TargetMode="External"></Relationship><Relationship Id="rId1777" Target="http://www.gulistandekal.com.tr" Type="http://schemas.openxmlformats.org/officeDocument/2006/relationships/hyperlink" TargetMode="External"></Relationship><Relationship Id="rId1778" Target="mailto:koksean@streamyx.com" Type="http://schemas.openxmlformats.org/officeDocument/2006/relationships/hyperlink" TargetMode="External"></Relationship><Relationship Id="rId1779" Target="javascript:;" Type="http://schemas.openxmlformats.org/officeDocument/2006/relationships/hyperlink" TargetMode="External"></Relationship><Relationship Id="rId1780" Target="http://www.nova.net.ng" Type="http://schemas.openxmlformats.org/officeDocument/2006/relationships/hyperlink" TargetMode="External"></Relationship><Relationship Id="rId1781" Target="http://www.brad-pak.com" Type="http://schemas.openxmlformats.org/officeDocument/2006/relationships/hyperlink" TargetMode="External"></Relationship><Relationship Id="rId1782" Target="javascript:;" Type="http://schemas.openxmlformats.org/officeDocument/2006/relationships/hyperlink" TargetMode="External"></Relationship><Relationship Id="rId1783" Target="mailto:ecotext@yahoo.com" Type="http://schemas.openxmlformats.org/officeDocument/2006/relationships/hyperlink" TargetMode="External"></Relationship><Relationship Id="rId1784" Target="mailto:nandanan@landmarkgroupco.com" Type="http://schemas.openxmlformats.org/officeDocument/2006/relationships/hyperlink" TargetMode="External"></Relationship><Relationship Id="rId1785" Target="javascript:;" Type="http://schemas.openxmlformats.org/officeDocument/2006/relationships/hyperlink" TargetMode="External"></Relationship><Relationship Id="rId1786" Target="javascript:;" Type="http://schemas.openxmlformats.org/officeDocument/2006/relationships/hyperlink" TargetMode="External"></Relationship><Relationship Id="rId1787" Target="javascript:;" Type="http://schemas.openxmlformats.org/officeDocument/2006/relationships/hyperlink" TargetMode="External"></Relationship><Relationship Id="rId1788" Target="mailto:vol@singnet.com.sg" Type="http://schemas.openxmlformats.org/officeDocument/2006/relationships/hyperlink" TargetMode="External"></Relationship><Relationship Id="rId1789" Target="javascript:;" Type="http://schemas.openxmlformats.org/officeDocument/2006/relationships/hyperlink" TargetMode="External"></Relationship><Relationship Id="rId1790" Target="javascript:;" Type="http://schemas.openxmlformats.org/officeDocument/2006/relationships/hyperlink" TargetMode="External"></Relationship><Relationship Id="rId1791" Target="mailto:emco@emcochemicals.com" Type="http://schemas.openxmlformats.org/officeDocument/2006/relationships/hyperlink" TargetMode="External"></Relationship><Relationship Id="rId1792" Target="mailto:alkathiri9@hotmail.com" Type="http://schemas.openxmlformats.org/officeDocument/2006/relationships/hyperlink" TargetMode="External"></Relationship><Relationship Id="rId1793" Target="javascript:;" Type="http://schemas.openxmlformats.org/officeDocument/2006/relationships/hyperlink" TargetMode="External"></Relationship><Relationship Id="rId1794" Target="http://www.chandraneel.com" Type="http://schemas.openxmlformats.org/officeDocument/2006/relationships/hyperlink" TargetMode="External"></Relationship><Relationship Id="rId1795" Target="http://www.kabani.in" Type="http://schemas.openxmlformats.org/officeDocument/2006/relationships/hyperlink" TargetMode="External"></Relationship><Relationship Id="rId1796" Target="mailto:aluce@intekom.co" Type="http://schemas.openxmlformats.org/officeDocument/2006/relationships/hyperlink" TargetMode="External"></Relationship><Relationship Id="rId1797" Target="javascript:;" Type="http://schemas.openxmlformats.org/officeDocument/2006/relationships/hyperlink" TargetMode="External"></Relationship><Relationship Id="rId1798" Target="javascript:;" Type="http://schemas.openxmlformats.org/officeDocument/2006/relationships/hyperlink" TargetMode="External"></Relationship><Relationship Id="rId1799" Target="javascript:;" Type="http://schemas.openxmlformats.org/officeDocument/2006/relationships/hyperlink" TargetMode="External"></Relationship><Relationship Id="rId1800" Target="mailto:signum@pacific.net.sg" Type="http://schemas.openxmlformats.org/officeDocument/2006/relationships/hyperlink" TargetMode="External"></Relationship><Relationship Id="rId1801" Target="javascript:;" Type="http://schemas.openxmlformats.org/officeDocument/2006/relationships/hyperlink" TargetMode="External"></Relationship><Relationship Id="rId1802" Target="mailto:yy8681@yahoo.com" Type="http://schemas.openxmlformats.org/officeDocument/2006/relationships/hyperlink" TargetMode="External"></Relationship><Relationship Id="rId1803" Target="javascript:;" Type="http://schemas.openxmlformats.org/officeDocument/2006/relationships/hyperlink" TargetMode="External"></Relationship><Relationship Id="rId1804" Target="http://www.kangli.com.sg" Type="http://schemas.openxmlformats.org/officeDocument/2006/relationships/hyperlink" TargetMode="External"></Relationship><Relationship Id="rId1805" Target="mailto:eastman@eastman-intl.com" Type="http://schemas.openxmlformats.org/officeDocument/2006/relationships/hyperlink" TargetMode="External"></Relationship><Relationship Id="rId1806" Target="javascript:;" Type="http://schemas.openxmlformats.org/officeDocument/2006/relationships/hyperlink" TargetMode="External"></Relationship><Relationship Id="rId1807" Target="mailto:guppy@po.jaring.my" Type="http://schemas.openxmlformats.org/officeDocument/2006/relationships/hyperlink" TargetMode="External"></Relationship><Relationship Id="rId1808" Target="javascript:;" Type="http://schemas.openxmlformats.org/officeDocument/2006/relationships/hyperlink" TargetMode="External"></Relationship><Relationship Id="rId1809" Target="mailto:gsource@pacific.net.ph" Type="http://schemas.openxmlformats.org/officeDocument/2006/relationships/hyperlink" TargetMode="External"></Relationship><Relationship Id="rId1810" Target="http://www.intekom.co.za" Type="http://schemas.openxmlformats.org/officeDocument/2006/relationships/hyperlink" TargetMode="External"></Relationship><Relationship Id="rId1811" Target="javascript:;" Type="http://schemas.openxmlformats.org/officeDocument/2006/relationships/hyperlink" TargetMode="External"></Relationship><Relationship Id="rId1812" Target="mailto:moor@cyberspace.net" Type="http://schemas.openxmlformats.org/officeDocument/2006/relationships/hyperlink" TargetMode="External"></Relationship><Relationship Id="rId1813" Target="javascript:;" Type="http://schemas.openxmlformats.org/officeDocument/2006/relationships/hyperlink" TargetMode="External"></Relationship><Relationship Id="rId1814" Target="mailto:raslan_co@hotmail.com" Type="http://schemas.openxmlformats.org/officeDocument/2006/relationships/hyperlink" TargetMode="External"></Relationship><Relationship Id="rId1815" Target="http://www.guruoverseas.com" Type="http://schemas.openxmlformats.org/officeDocument/2006/relationships/hyperlink" TargetMode="External"></Relationship><Relationship Id="rId1816" Target="http://www.katrinbj.com" Type="http://schemas.openxmlformats.org/officeDocument/2006/relationships/hyperlink" TargetMode="External"></Relationship><Relationship Id="rId1817" Target="http://www.sps.sa" Type="http://schemas.openxmlformats.org/officeDocument/2006/relationships/hyperlink" TargetMode="External"></Relationship><Relationship Id="rId1818" Target="mailto:ramzisolh@homecenter.com.sa" Type="http://schemas.openxmlformats.org/officeDocument/2006/relationships/hyperlink" TargetMode="External"></Relationship><Relationship Id="rId1819" Target="mailto:malekalpha@yahoo.com" Type="http://schemas.openxmlformats.org/officeDocument/2006/relationships/hyperlink" TargetMode="External"></Relationship><Relationship Id="rId1820" Target="javascript:;" Type="http://schemas.openxmlformats.org/officeDocument/2006/relationships/hyperlink" TargetMode="External"></Relationship><Relationship Id="rId1821" Target="javascript:;" Type="http://schemas.openxmlformats.org/officeDocument/2006/relationships/hyperlink" TargetMode="External"></Relationship><Relationship Id="rId1822" Target="http://www.ghana.com" Type="http://schemas.openxmlformats.org/officeDocument/2006/relationships/hyperlink" TargetMode="External"></Relationship><Relationship Id="rId1823" Target="javascript:;" Type="http://schemas.openxmlformats.org/officeDocument/2006/relationships/hyperlink" TargetMode="External"></Relationship><Relationship Id="rId1824" Target="mailto:aflasanitari@ae.net.sa" Type="http://schemas.openxmlformats.org/officeDocument/2006/relationships/hyperlink" TargetMode="External"></Relationship><Relationship Id="rId1825" Target="mailto:anku93@hotmail.com" Type="http://schemas.openxmlformats.org/officeDocument/2006/relationships/hyperlink" TargetMode="External"></Relationship><Relationship Id="rId1826" Target="http://www.netasia.net" Type="http://schemas.openxmlformats.org/officeDocument/2006/relationships/hyperlink" TargetMode="External"></Relationship><Relationship Id="rId1827" Target="http://www.berjaya-steel.com.my" Type="http://schemas.openxmlformats.org/officeDocument/2006/relationships/hyperlink" TargetMode="External"></Relationship><Relationship Id="rId1828" Target="http://www.sonali.com.my" Type="http://schemas.openxmlformats.org/officeDocument/2006/relationships/hyperlink" TargetMode="External"></Relationship><Relationship Id="rId1829" Target="javascript:;" Type="http://schemas.openxmlformats.org/officeDocument/2006/relationships/hyperlink" TargetMode="External"></Relationship><Relationship Id="rId1830" Target="http://www.microbase.com.ph" Type="http://schemas.openxmlformats.org/officeDocument/2006/relationships/hyperlink" TargetMode="External"></Relationship><Relationship Id="rId1831" Target="mailto:hallo@sancharnet.in" Type="http://schemas.openxmlformats.org/officeDocument/2006/relationships/hyperlink" TargetMode="External"></Relationship><Relationship Id="rId1832" Target="mailto:aikseng8@tm.net.my" Type="http://schemas.openxmlformats.org/officeDocument/2006/relationships/hyperlink" TargetMode="External"></Relationship><Relationship Id="rId1833" Target="javascript:;" Type="http://schemas.openxmlformats.org/officeDocument/2006/relationships/hyperlink" TargetMode="External"></Relationship><Relationship Id="rId1834" Target="http://www.ergomaxx.com" Type="http://schemas.openxmlformats.org/officeDocument/2006/relationships/hyperlink" TargetMode="External"></Relationship><Relationship Id="rId1835" Target="mailto:dolphin_akhilgupta@hotmail.com" Type="http://schemas.openxmlformats.org/officeDocument/2006/relationships/hyperlink" TargetMode="External"></Relationship><Relationship Id="rId1836" Target="mailto:alc@time.net.my" Type="http://schemas.openxmlformats.org/officeDocument/2006/relationships/hyperlink" TargetMode="External"></Relationship><Relationship Id="rId1837" Target="mailto:korin01@cbn.net.id" Type="http://schemas.openxmlformats.org/officeDocument/2006/relationships/hyperlink" TargetMode="External"></Relationship><Relationship Id="rId1838" Target="javascript:;" Type="http://schemas.openxmlformats.org/officeDocument/2006/relationships/hyperlink" TargetMode="External"></Relationship><Relationship Id="rId1839" Target="mailto:alawany@rediffmail.com" Type="http://schemas.openxmlformats.org/officeDocument/2006/relationships/hyperlink" TargetMode="External"></Relationship><Relationship Id="rId1840" Target="mailto:gaurav_mi@yahoo.com" Type="http://schemas.openxmlformats.org/officeDocument/2006/relationships/hyperlink" TargetMode="External"></Relationship><Relationship Id="rId1841" Target="mailto:fganie@iafrica.com" Type="http://schemas.openxmlformats.org/officeDocument/2006/relationships/hyperlink" TargetMode="External"></Relationship><Relationship Id="rId1842" Target="javascript:;" Type="http://schemas.openxmlformats.org/officeDocument/2006/relationships/hyperlink" TargetMode="External"></Relationship><Relationship Id="rId1843" Target="javascript:;" Type="http://schemas.openxmlformats.org/officeDocument/2006/relationships/hyperlink" TargetMode="External"></Relationship><Relationship Id="rId1844" Target="http://www.netvigator.com" Type="http://schemas.openxmlformats.org/officeDocument/2006/relationships/hyperlink" TargetMode="External"></Relationship><Relationship Id="rId1845" Target="http://www.daitona.com" Type="http://schemas.openxmlformats.org/officeDocument/2006/relationships/hyperlink" TargetMode="External"></Relationship><Relationship Id="rId1846" Target="javascript:;" Type="http://schemas.openxmlformats.org/officeDocument/2006/relationships/hyperlink" TargetMode="External"></Relationship><Relationship Id="rId1847" Target="http://www.hunzagroup.com" Type="http://schemas.openxmlformats.org/officeDocument/2006/relationships/hyperlink" TargetMode="External"></Relationship><Relationship Id="rId1848" Target="http://www.ecoglo.us" Type="http://schemas.openxmlformats.org/officeDocument/2006/relationships/hyperlink" TargetMode="External"></Relationship><Relationship Id="rId1849" Target="mailto:kelvin@traderinasia.com" Type="http://schemas.openxmlformats.org/officeDocument/2006/relationships/hyperlink" TargetMode="External"></Relationship><Relationship Id="rId1850" Target="javascript:;" Type="http://schemas.openxmlformats.org/officeDocument/2006/relationships/hyperlink" TargetMode="External"></Relationship><Relationship Id="rId1851" Target="mailto:noblexp@gmail.com" Type="http://schemas.openxmlformats.org/officeDocument/2006/relationships/hyperlink" TargetMode="External"></Relationship><Relationship Id="rId1852" Target="http://www.al-babtain-himb.com" Type="http://schemas.openxmlformats.org/officeDocument/2006/relationships/hyperlink" TargetMode="External"></Relationship><Relationship Id="rId1853" Target="http://www.anantco.com" Type="http://schemas.openxmlformats.org/officeDocument/2006/relationships/hyperlink" TargetMode="External"></Relationship><Relationship Id="rId1854" Target="javascript:;" Type="http://schemas.openxmlformats.org/officeDocument/2006/relationships/hyperlink" TargetMode="External"></Relationship><Relationship Id="rId1855" Target="javascript:;" Type="http://schemas.openxmlformats.org/officeDocument/2006/relationships/hyperlink" TargetMode="External"></Relationship><Relationship Id="rId1856" Target="http://www.taisun.com.sg" Type="http://schemas.openxmlformats.org/officeDocument/2006/relationships/hyperlink" TargetMode="External"></Relationship><Relationship Id="rId1857" Target="javascript:;" Type="http://schemas.openxmlformats.org/officeDocument/2006/relationships/hyperlink" TargetMode="External"></Relationship><Relationship Id="rId1858" Target="javascript:;" Type="http://schemas.openxmlformats.org/officeDocument/2006/relationships/hyperlink" TargetMode="External"></Relationship><Relationship Id="rId1859" Target="http://www.trinitythai.com" Type="http://schemas.openxmlformats.org/officeDocument/2006/relationships/hyperlink" TargetMode="External"></Relationship><Relationship Id="rId1860" Target="javascript:;" Type="http://schemas.openxmlformats.org/officeDocument/2006/relationships/hyperlink" TargetMode="External"></Relationship><Relationship Id="rId1861" Target="mailto:sanimpex@ndb.vsnl.net.in" Type="http://schemas.openxmlformats.org/officeDocument/2006/relationships/hyperlink" TargetMode="External"></Relationship><Relationship Id="rId1862" Target="mailto:pobcoworld@hotmail.com" Type="http://schemas.openxmlformats.org/officeDocument/2006/relationships/hyperlink" TargetMode="External"></Relationship><Relationship Id="rId1863" Target="mailto:expertm@tm.net.my" Type="http://schemas.openxmlformats.org/officeDocument/2006/relationships/hyperlink" TargetMode="External"></Relationship><Relationship Id="rId1864" Target="javascript:;" Type="http://schemas.openxmlformats.org/officeDocument/2006/relationships/hyperlink" TargetMode="External"></Relationship><Relationship Id="rId1865" Target="mailto:info@giantino.com" Type="http://schemas.openxmlformats.org/officeDocument/2006/relationships/hyperlink" TargetMode="External"></Relationship><Relationship Id="rId1866" Target="mailto:qais_@hotmail.com" Type="http://schemas.openxmlformats.org/officeDocument/2006/relationships/hyperlink" TargetMode="External"></Relationship><Relationship Id="rId1867" Target="mailto:ahmadaly@daitona.com" Type="http://schemas.openxmlformats.org/officeDocument/2006/relationships/hyperlink" TargetMode="External"></Relationship><Relationship Id="rId1868" Target="mailto:toyoimpex@yahoo.co.in" Type="http://schemas.openxmlformats.org/officeDocument/2006/relationships/hyperlink" TargetMode="External"></Relationship><Relationship Id="rId1869" Target="mailto:evin@ihlas.net.tr" Type="http://schemas.openxmlformats.org/officeDocument/2006/relationships/hyperlink" TargetMode="External"></Relationship><Relationship Id="rId1870" Target="mailto:contact@rosaraharja.com" Type="http://schemas.openxmlformats.org/officeDocument/2006/relationships/hyperlink" TargetMode="External"></Relationship><Relationship Id="rId1871" Target="javascript:;" Type="http://schemas.openxmlformats.org/officeDocument/2006/relationships/hyperlink" TargetMode="External"></Relationship><Relationship Id="rId1872" Target="javascript:;" Type="http://schemas.openxmlformats.org/officeDocument/2006/relationships/hyperlink" TargetMode="External"></Relationship><Relationship Id="rId1873" Target="javascript:;" Type="http://schemas.openxmlformats.org/officeDocument/2006/relationships/hyperlink" TargetMode="External"></Relationship><Relationship Id="rId1874" Target="javascript:;" Type="http://schemas.openxmlformats.org/officeDocument/2006/relationships/hyperlink" TargetMode="External"></Relationship><Relationship Id="rId1875" Target="mailto:mahrexim@yahoo.co.in" Type="http://schemas.openxmlformats.org/officeDocument/2006/relationships/hyperlink" TargetMode="External"></Relationship><Relationship Id="rId1876" Target="mailto:ideas@w3c.com" Type="http://schemas.openxmlformats.org/officeDocument/2006/relationships/hyperlink" TargetMode="External"></Relationship><Relationship Id="rId1877" Target="javascript:;" Type="http://schemas.openxmlformats.org/officeDocument/2006/relationships/hyperlink" TargetMode="External"></Relationship><Relationship Id="rId1878" Target="javascript:;" Type="http://schemas.openxmlformats.org/officeDocument/2006/relationships/hyperlink" TargetMode="External"></Relationship><Relationship Id="rId1879" Target="javascript:;" Type="http://schemas.openxmlformats.org/officeDocument/2006/relationships/hyperlink" TargetMode="External"></Relationship><Relationship Id="rId1880" Target="mailto:obanwa@yahoo.com" Type="http://schemas.openxmlformats.org/officeDocument/2006/relationships/hyperlink" TargetMode="External"></Relationship><Relationship Id="rId1881" Target="javascript:;" Type="http://schemas.openxmlformats.org/officeDocument/2006/relationships/hyperlink" TargetMode="External"></Relationship><Relationship Id="rId1882" Target="javascript:;" Type="http://schemas.openxmlformats.org/officeDocument/2006/relationships/hyperlink" TargetMode="External"></Relationship><Relationship Id="rId1883" Target="javascript:;" Type="http://schemas.openxmlformats.org/officeDocument/2006/relationships/hyperlink" TargetMode="External"></Relationship><Relationship Id="rId1884" Target="javascript:;" Type="http://schemas.openxmlformats.org/officeDocument/2006/relationships/hyperlink" TargetMode="External"></Relationship><Relationship Id="rId1885" Target="mailto:khandeiwal_r@indiatimes.com" Type="http://schemas.openxmlformats.org/officeDocument/2006/relationships/hyperlink" TargetMode="External"></Relationship><Relationship Id="rId1886" Target="http://www.ekush.com" Type="http://schemas.openxmlformats.org/officeDocument/2006/relationships/hyperlink" TargetMode="External"></Relationship><Relationship Id="rId1887" Target="mailto:alexi@creativehousewares.co" Type="http://schemas.openxmlformats.org/officeDocument/2006/relationships/hyperlink" TargetMode="External"></Relationship><Relationship Id="rId1888" Target="mailto:microind2@hotmail.com" Type="http://schemas.openxmlformats.org/officeDocument/2006/relationships/hyperlink" TargetMode="External"></Relationship><Relationship Id="rId1889" Target="javascript:;" Type="http://schemas.openxmlformats.org/officeDocument/2006/relationships/hyperlink" TargetMode="External"></Relationship><Relationship Id="rId1890" Target="javascript:;" Type="http://schemas.openxmlformats.org/officeDocument/2006/relationships/hyperlink" TargetMode="External"></Relationship><Relationship Id="rId1891" Target="mailto:actron@info.com.ph" Type="http://schemas.openxmlformats.org/officeDocument/2006/relationships/hyperlink" TargetMode="External"></Relationship><Relationship Id="rId1892" Target="javascript:;" Type="http://schemas.openxmlformats.org/officeDocument/2006/relationships/hyperlink" TargetMode="External"></Relationship><Relationship Id="rId1893" Target="mailto:hardware@cyber.net.pk" Type="http://schemas.openxmlformats.org/officeDocument/2006/relationships/hyperlink" TargetMode="External"></Relationship><Relationship Id="rId1894" Target="mailto:brindford8@pacific.net.sg" Type="http://schemas.openxmlformats.org/officeDocument/2006/relationships/hyperlink" TargetMode="External"></Relationship><Relationship Id="rId1895" Target="javascript:;" Type="http://schemas.openxmlformats.org/officeDocument/2006/relationships/hyperlink" TargetMode="External"></Relationship><Relationship Id="rId1896" Target="javascript:;" Type="http://schemas.openxmlformats.org/officeDocument/2006/relationships/hyperlink" TargetMode="External"></Relationship><Relationship Id="rId1897" Target="javascript:;" Type="http://schemas.openxmlformats.org/officeDocument/2006/relationships/hyperlink" TargetMode="External"></Relationship><Relationship Id="rId1898" Target="mailto:v.levin@pasifikgrup.com" Type="http://schemas.openxmlformats.org/officeDocument/2006/relationships/hyperlink" TargetMode="External"></Relationship><Relationship Id="rId1899" Target="javascript:;" Type="http://schemas.openxmlformats.org/officeDocument/2006/relationships/hyperlink" TargetMode="External"></Relationship><Relationship Id="rId1900" Target="javascript:;" Type="http://schemas.openxmlformats.org/officeDocument/2006/relationships/hyperlink" TargetMode="External"></Relationship><Relationship Id="rId1901" Target="mailto:bashirof@yahoo.com" Type="http://schemas.openxmlformats.org/officeDocument/2006/relationships/hyperlink" TargetMode="External"></Relationship><Relationship Id="rId1902" Target="javascript:;" Type="http://schemas.openxmlformats.org/officeDocument/2006/relationships/hyperlink" TargetMode="External"></Relationship><Relationship Id="rId1903" Target="http://www.khokhars.com" Type="http://schemas.openxmlformats.org/officeDocument/2006/relationships/hyperlink" TargetMode="External"></Relationship><Relationship Id="rId1904" Target="http://www.dataxprs.com.eg" Type="http://schemas.openxmlformats.org/officeDocument/2006/relationships/hyperlink" TargetMode="External"></Relationship><Relationship Id="rId1905" Target="mailto:bp@traderthailand.com" Type="http://schemas.openxmlformats.org/officeDocument/2006/relationships/hyperlink" TargetMode="External"></Relationship><Relationship Id="rId1906" Target="javascript:;" Type="http://schemas.openxmlformats.org/officeDocument/2006/relationships/hyperlink" TargetMode="External"></Relationship><Relationship Id="rId1907" Target="javascript:;" Type="http://schemas.openxmlformats.org/officeDocument/2006/relationships/hyperlink" TargetMode="External"></Relationship><Relationship Id="rId1908" Target="javascript:;" Type="http://schemas.openxmlformats.org/officeDocument/2006/relationships/hyperlink" TargetMode="External"></Relationship><Relationship Id="rId1909" Target="mailto:koncabahar@hotmail.com" Type="http://schemas.openxmlformats.org/officeDocument/2006/relationships/hyperlink" TargetMode="External"></Relationship><Relationship Id="rId1910" Target="javascript:;" Type="http://schemas.openxmlformats.org/officeDocument/2006/relationships/hyperlink" TargetMode="External"></Relationship><Relationship Id="rId1911" Target="javascript:;" Type="http://schemas.openxmlformats.org/officeDocument/2006/relationships/hyperlink" TargetMode="External"></Relationship><Relationship Id="rId1912" Target="mailto:nicanti@yahoo.com" Type="http://schemas.openxmlformats.org/officeDocument/2006/relationships/hyperlink" TargetMode="External"></Relationship><Relationship Id="rId1913" Target="javascript:;" Type="http://schemas.openxmlformats.org/officeDocument/2006/relationships/hyperlink" TargetMode="External"></Relationship><Relationship Id="rId1914" Target="mailto:amarin1@asianet.co" Type="http://schemas.openxmlformats.org/officeDocument/2006/relationships/hyperlink" TargetMode="External"></Relationship><Relationship Id="rId1915" Target="mailto:amarilo@infoweb.abs.net" Type="http://schemas.openxmlformats.org/officeDocument/2006/relationships/hyperlink" TargetMode="External"></Relationship><Relationship Id="rId1916" Target="mailto:tlik@tm.net.my" Type="http://schemas.openxmlformats.org/officeDocument/2006/relationships/hyperlink" TargetMode="External"></Relationship><Relationship Id="rId1917" Target="mailto:bashirof@yahoo.com" Type="http://schemas.openxmlformats.org/officeDocument/2006/relationships/hyperlink" TargetMode="External"></Relationship><Relationship Id="rId1918" Target="javascript:;" Type="http://schemas.openxmlformats.org/officeDocument/2006/relationships/hyperlink" TargetMode="External"></Relationship><Relationship Id="rId1919" Target="javascript:;" Type="http://schemas.openxmlformats.org/officeDocument/2006/relationships/hyperlink" TargetMode="External"></Relationship><Relationship Id="rId1920" Target="mailto:jillwang@pacific.net.sg" Type="http://schemas.openxmlformats.org/officeDocument/2006/relationships/hyperlink" TargetMode="External"></Relationship><Relationship Id="rId1921" Target="mailto:t.baabbad@abudawoodksa.com" Type="http://schemas.openxmlformats.org/officeDocument/2006/relationships/hyperlink" TargetMode="External"></Relationship><Relationship Id="rId1922" Target="mailto:saad_naja@yahoo.com" Type="http://schemas.openxmlformats.org/officeDocument/2006/relationships/hyperlink" TargetMode="External"></Relationship><Relationship Id="rId1923" Target="mailto:jsp962@cbn.net.id" Type="http://schemas.openxmlformats.org/officeDocument/2006/relationships/hyperlink" TargetMode="External"></Relationship><Relationship Id="rId1924" Target="javascript:;" Type="http://schemas.openxmlformats.org/officeDocument/2006/relationships/hyperlink" TargetMode="External"></Relationship><Relationship Id="rId1925" Target="http://www.ionq.com" Type="http://schemas.openxmlformats.org/officeDocument/2006/relationships/hyperlink" TargetMode="External"></Relationship><Relationship Id="rId1926" Target="mailto:swadjeddah@hotmail.com" Type="http://schemas.openxmlformats.org/officeDocument/2006/relationships/hyperlink" TargetMode="External"></Relationship><Relationship Id="rId1927" Target="mailto:abidtrade@yahoo.com" Type="http://schemas.openxmlformats.org/officeDocument/2006/relationships/hyperlink" TargetMode="External"></Relationship><Relationship Id="rId1928" Target="mailto:david@kotakom.com" Type="http://schemas.openxmlformats.org/officeDocument/2006/relationships/hyperlink" TargetMode="External"></Relationship><Relationship Id="rId1929" Target="javascript:;" Type="http://schemas.openxmlformats.org/officeDocument/2006/relationships/hyperlink" TargetMode="External"></Relationship><Relationship Id="rId1930" Target="mailto:afipkltd@cyber.net.pk" Type="http://schemas.openxmlformats.org/officeDocument/2006/relationships/hyperlink" TargetMode="External"></Relationship><Relationship Id="rId1931" Target="http://www.hayzumcookware.com" Type="http://schemas.openxmlformats.org/officeDocument/2006/relationships/hyperlink" TargetMode="External"></Relationship><Relationship Id="rId1932" Target="javascript:;" Type="http://schemas.openxmlformats.org/officeDocument/2006/relationships/hyperlink" TargetMode="External"></Relationship><Relationship Id="rId1933" Target="javascript:;" Type="http://schemas.openxmlformats.org/officeDocument/2006/relationships/hyperlink" TargetMode="External"></Relationship><Relationship Id="rId1934" Target="javascript:;" Type="http://schemas.openxmlformats.org/officeDocument/2006/relationships/hyperlink" TargetMode="External"></Relationship><Relationship Id="rId1935" Target="javascript:;" Type="http://schemas.openxmlformats.org/officeDocument/2006/relationships/hyperlink" TargetMode="External"></Relationship><Relationship Id="rId1936" Target="mailto:rkhadria@hotmail.com" Type="http://schemas.openxmlformats.org/officeDocument/2006/relationships/hyperlink" TargetMode="External"></Relationship><Relationship Id="rId1937" Target="http://www.mahrexim.com" Type="http://schemas.openxmlformats.org/officeDocument/2006/relationships/hyperlink" TargetMode="External"></Relationship><Relationship Id="rId1938" Target="http://www.cyberspace.net.ng" Type="http://schemas.openxmlformats.org/officeDocument/2006/relationships/hyperlink" TargetMode="External"></Relationship><Relationship Id="rId1939" Target="javascript:;" Type="http://schemas.openxmlformats.org/officeDocument/2006/relationships/hyperlink" TargetMode="External"></Relationship><Relationship Id="rId1940" Target="http://www.mudo.com.tr" Type="http://schemas.openxmlformats.org/officeDocument/2006/relationships/hyperlink" TargetMode="External"></Relationship><Relationship Id="rId1941" Target="http://www.cutcraft.com.sg" Type="http://schemas.openxmlformats.org/officeDocument/2006/relationships/hyperlink" TargetMode="External"></Relationship><Relationship Id="rId1942" Target="javascript:;" Type="http://schemas.openxmlformats.org/officeDocument/2006/relationships/hyperlink" TargetMode="External"></Relationship><Relationship Id="rId1943" Target="javascript:;" Type="http://schemas.openxmlformats.org/officeDocument/2006/relationships/hyperlink" TargetMode="External"></Relationship><Relationship Id="rId1944" Target="mailto:alkathiri9@hotmail.com" Type="http://schemas.openxmlformats.org/officeDocument/2006/relationships/hyperlink" TargetMode="External"></Relationship><Relationship Id="rId1945" Target="http://www.burakperde.com" Type="http://schemas.openxmlformats.org/officeDocument/2006/relationships/hyperlink" TargetMode="External"></Relationship><Relationship Id="rId1946" Target="mailto:info@global-export.co" Type="http://schemas.openxmlformats.org/officeDocument/2006/relationships/hyperlink" TargetMode="External"></Relationship><Relationship Id="rId1947" Target="javascript:;" Type="http://schemas.openxmlformats.org/officeDocument/2006/relationships/hyperlink" TargetMode="External"></Relationship><Relationship Id="rId1948" Target="javascript:;" Type="http://schemas.openxmlformats.org/officeDocument/2006/relationships/hyperlink" TargetMode="External"></Relationship><Relationship Id="rId1949" Target="http://www.arabcircle.net.sa" Type="http://schemas.openxmlformats.org/officeDocument/2006/relationships/hyperlink" TargetMode="External"></Relationship><Relationship Id="rId1950" Target="mailto:cadware@time.net.my" Type="http://schemas.openxmlformats.org/officeDocument/2006/relationships/hyperlink" TargetMode="External"></Relationship><Relationship Id="rId1951" Target="mailto:pison.panichakasem@unilever.com" Type="http://schemas.openxmlformats.org/officeDocument/2006/relationships/hyperlink" TargetMode="External"></Relationship><Relationship Id="rId1952" Target="mailto:skyson85@hotmail.com" Type="http://schemas.openxmlformats.org/officeDocument/2006/relationships/hyperlink" TargetMode="External"></Relationship><Relationship Id="rId1953" Target="http://www.s.audionline.com.sa" Type="http://schemas.openxmlformats.org/officeDocument/2006/relationships/hyperlink" TargetMode="External"></Relationship><Relationship Id="rId1954" Target="http://www.longsheng.cn.com" Type="http://schemas.openxmlformats.org/officeDocument/2006/relationships/hyperlink" TargetMode="External"></Relationship><Relationship Id="rId1955" Target="mailto:vinoadgupta@rediffmail.com" Type="http://schemas.openxmlformats.org/officeDocument/2006/relationships/hyperlink" TargetMode="External"></Relationship><Relationship Id="rId1956" Target="http://www.nationalbrokers.net" Type="http://schemas.openxmlformats.org/officeDocument/2006/relationships/hyperlink" TargetMode="External"></Relationship><Relationship Id="rId1957" Target="mailto:basurrah@glasblok.com" Type="http://schemas.openxmlformats.org/officeDocument/2006/relationships/hyperlink" TargetMode="External"></Relationship><Relationship Id="rId1958" Target="javascript:;" Type="http://schemas.openxmlformats.org/officeDocument/2006/relationships/hyperlink" TargetMode="External"></Relationship><Relationship Id="rId1959" Target="javascript:;" Type="http://schemas.openxmlformats.org/officeDocument/2006/relationships/hyperlink" TargetMode="External"></Relationship><Relationship Id="rId1960" Target="javascript:;" Type="http://schemas.openxmlformats.org/officeDocument/2006/relationships/hyperlink" TargetMode="External"></Relationship><Relationship Id="rId1961" Target="mailto:madar_alshefa@hotmail.com" Type="http://schemas.openxmlformats.org/officeDocument/2006/relationships/hyperlink" TargetMode="External"></Relationship><Relationship Id="rId1962" Target="mailto:sanimpex@ndb.vsnl.net.in" Type="http://schemas.openxmlformats.org/officeDocument/2006/relationships/hyperlink" TargetMode="External"></Relationship><Relationship Id="rId1963" Target="javascript:;" Type="http://schemas.openxmlformats.org/officeDocument/2006/relationships/hyperlink" TargetMode="External"></Relationship><Relationship Id="rId1964" Target="javascript:;" Type="http://schemas.openxmlformats.org/officeDocument/2006/relationships/hyperlink" TargetMode="External"></Relationship><Relationship Id="rId1965" Target="mailto:imexcel@pd.jaring.my" Type="http://schemas.openxmlformats.org/officeDocument/2006/relationships/hyperlink" TargetMode="External"></Relationship><Relationship Id="rId1966" Target="javascript:;" Type="http://schemas.openxmlformats.org/officeDocument/2006/relationships/hyperlink" TargetMode="External"></Relationship><Relationship Id="rId1967" Target="mailto:swinkkk@mail.cscoms.com" Type="http://schemas.openxmlformats.org/officeDocument/2006/relationships/hyperlink" TargetMode="External"></Relationship><Relationship Id="rId1968" Target="javascript:;" Type="http://schemas.openxmlformats.org/officeDocument/2006/relationships/hyperlink" TargetMode="External"></Relationship><Relationship Id="rId1969" Target="mailto:guruover@yahoo.com" Type="http://schemas.openxmlformats.org/officeDocument/2006/relationships/hyperlink" TargetMode="External"></Relationship><Relationship Id="rId1970" Target="http://www.maitritrading.com" Type="http://schemas.openxmlformats.org/officeDocument/2006/relationships/hyperlink" TargetMode="External"></Relationship><Relationship Id="rId1971" Target="javascript:;" Type="http://schemas.openxmlformats.org/officeDocument/2006/relationships/hyperlink" TargetMode="External"></Relationship><Relationship Id="rId1972" Target="javascript:;" Type="http://schemas.openxmlformats.org/officeDocument/2006/relationships/hyperlink" TargetMode="External"></Relationship><Relationship Id="rId1973" Target="http://www.levent.com" Type="http://schemas.openxmlformats.org/officeDocument/2006/relationships/hyperlink" TargetMode="External"></Relationship><Relationship Id="rId1974" Target="javascript:;" Type="http://schemas.openxmlformats.org/officeDocument/2006/relationships/hyperlink" TargetMode="External"></Relationship><Relationship Id="rId1975" Target="mailto:smjawad@edsamail.com.ph" Type="http://schemas.openxmlformats.org/officeDocument/2006/relationships/hyperlink" TargetMode="External"></Relationship><Relationship Id="rId1976" Target="mailto:aglangroup@link.net" Type="http://schemas.openxmlformats.org/officeDocument/2006/relationships/hyperlink" TargetMode="External"></Relationship><Relationship Id="rId1977" Target="javascript:;" Type="http://schemas.openxmlformats.org/officeDocument/2006/relationships/hyperlink" TargetMode="External"></Relationship><Relationship Id="rId1978" Target="mailto:sintex@sintex.com.sg" Type="http://schemas.openxmlformats.org/officeDocument/2006/relationships/hyperlink" TargetMode="External"></Relationship><Relationship Id="rId1979" Target="mailto:aswad_m2@hotmail.com" Type="http://schemas.openxmlformats.org/officeDocument/2006/relationships/hyperlink" TargetMode="External"></Relationship><Relationship Id="rId1980" Target="javascript:;" Type="http://schemas.openxmlformats.org/officeDocument/2006/relationships/hyperlink" TargetMode="External"></Relationship><Relationship Id="rId1981" Target="javascript:;" Type="http://schemas.openxmlformats.org/officeDocument/2006/relationships/hyperlink" TargetMode="External"></Relationship><Relationship Id="rId1982" Target="mailto:bsspl@singnet.com.sg" Type="http://schemas.openxmlformats.org/officeDocument/2006/relationships/hyperlink" TargetMode="External"></Relationship><Relationship Id="rId1983" Target="javascript:;" Type="http://schemas.openxmlformats.org/officeDocument/2006/relationships/hyperlink" TargetMode="External"></Relationship><Relationship Id="rId1984" Target="mailto:manshb@bbl.com.pk" Type="http://schemas.openxmlformats.org/officeDocument/2006/relationships/hyperlink" TargetMode="External"></Relationship><Relationship Id="rId1985" Target="javascript:;" Type="http://schemas.openxmlformats.org/officeDocument/2006/relationships/hyperlink" TargetMode="External"></Relationship><Relationship Id="rId1986" Target="javascript:;" Type="http://schemas.openxmlformats.org/officeDocument/2006/relationships/hyperlink" TargetMode="External"></Relationship><Relationship Id="rId1987" Target="mailto:danielc@leemeng.com.sg" Type="http://schemas.openxmlformats.org/officeDocument/2006/relationships/hyperlink" TargetMode="External"></Relationship><Relationship Id="rId1988" Target="mailto:cdic@pacific.net.sg" Type="http://schemas.openxmlformats.org/officeDocument/2006/relationships/hyperlink" TargetMode="External"></Relationship><Relationship Id="rId1989" Target="mailto:evay@tm.net.my" Type="http://schemas.openxmlformats.org/officeDocument/2006/relationships/hyperlink" TargetMode="External"></Relationship><Relationship Id="rId1990" Target="javascript:;" Type="http://schemas.openxmlformats.org/officeDocument/2006/relationships/hyperlink" TargetMode="External"></Relationship><Relationship Id="rId1991" Target="javascript:;" Type="http://schemas.openxmlformats.org/officeDocument/2006/relationships/hyperlink" TargetMode="External"></Relationship><Relationship Id="rId1992" Target="mailto:svex@cyberway.com.sg" Type="http://schemas.openxmlformats.org/officeDocument/2006/relationships/hyperlink" TargetMode="External"></Relationship><Relationship Id="rId1993" Target="mailto:phatchara@tre-atthaboon.com" Type="http://schemas.openxmlformats.org/officeDocument/2006/relationships/hyperlink" TargetMode="External"></Relationship><Relationship Id="rId1994" Target="mailto:sujanigroup@yahoo.com" Type="http://schemas.openxmlformats.org/officeDocument/2006/relationships/hyperlink" TargetMode="External"></Relationship><Relationship Id="rId1995" Target="javascript:;" Type="http://schemas.openxmlformats.org/officeDocument/2006/relationships/hyperlink" TargetMode="External"></Relationship><Relationship Id="rId1996" Target="javascript:;" Type="http://schemas.openxmlformats.org/officeDocument/2006/relationships/hyperlink" TargetMode="External"></Relationship><Relationship Id="rId1997" Target="javascript:;" Type="http://schemas.openxmlformats.org/officeDocument/2006/relationships/hyperlink" TargetMode="External"></Relationship><Relationship Id="rId1998" Target="mailto:msw@vsnl.com" Type="http://schemas.openxmlformats.org/officeDocument/2006/relationships/hyperlink" TargetMode="External"></Relationship><Relationship Id="rId1999" Target="javascript:;" Type="http://schemas.openxmlformats.org/officeDocument/2006/relationships/hyperlink" TargetMode="External"></Relationship><Relationship Id="rId2000" Target="mailto:j.itu@blchainrai.com" Type="http://schemas.openxmlformats.org/officeDocument/2006/relationships/hyperlink" TargetMode="External"></Relationship><Relationship Id="rId2001" Target="http://www.txsrb.org" Type="http://schemas.openxmlformats.org/officeDocument/2006/relationships/hyperlink" TargetMode="External"></Relationship><Relationship Id="rId2002" Target="javascript:;" Type="http://schemas.openxmlformats.org/officeDocument/2006/relationships/hyperlink" TargetMode="External"></Relationship><Relationship Id="rId2003" Target="mailto:hg@maitritrading.com" Type="http://schemas.openxmlformats.org/officeDocument/2006/relationships/hyperlink" TargetMode="External"></Relationship><Relationship Id="rId2004" Target="javascript:;" Type="http://schemas.openxmlformats.org/officeDocument/2006/relationships/hyperlink" TargetMode="External"></Relationship><Relationship Id="rId2005" Target="http://www.oceanmarketing.com.sg" Type="http://schemas.openxmlformats.org/officeDocument/2006/relationships/hyperlink" TargetMode="External"></Relationship><Relationship Id="rId2006" Target="mailto:junaedy20@hotmail.com" Type="http://schemas.openxmlformats.org/officeDocument/2006/relationships/hyperlink" TargetMode="External"></Relationship><Relationship Id="rId2007" Target="mailto:bahrain_foundry@yahoo.com" Type="http://schemas.openxmlformats.org/officeDocument/2006/relationships/hyperlink" TargetMode="External"></Relationship><Relationship Id="rId2008" Target="http://www.e-kolay.net" Type="http://schemas.openxmlformats.org/officeDocument/2006/relationships/hyperlink" TargetMode="External"></Relationship><Relationship Id="rId2009" Target="http://www.pasifikgrup.com" Type="http://schemas.openxmlformats.org/officeDocument/2006/relationships/hyperlink" TargetMode="External"></Relationship><Relationship Id="rId2010" Target="http://www.dataxpress.com.eg" Type="http://schemas.openxmlformats.org/officeDocument/2006/relationships/hyperlink" TargetMode="External"></Relationship><Relationship Id="rId2011" Target="http://www.asia99.com" Type="http://schemas.openxmlformats.org/officeDocument/2006/relationships/hyperlink" TargetMode="External"></Relationship><Relationship Id="rId2012" Target="javascript:;" Type="http://schemas.openxmlformats.org/officeDocument/2006/relationships/hyperlink" TargetMode="External"></Relationship><Relationship Id="rId2013" Target="mailto:mehulmodi68@hotmail.com" Type="http://schemas.openxmlformats.org/officeDocument/2006/relationships/hyperlink" TargetMode="External"></Relationship><Relationship Id="rId2014" Target="mailto:sibom@rediffmail.com" Type="http://schemas.openxmlformats.org/officeDocument/2006/relationships/hyperlink" TargetMode="External"></Relationship><Relationship Id="rId2015" Target="javascript:;" Type="http://schemas.openxmlformats.org/officeDocument/2006/relationships/hyperlink" TargetMode="External"></Relationship><Relationship Id="rId2016" Target="javascript:;" Type="http://schemas.openxmlformats.org/officeDocument/2006/relationships/hyperlink" TargetMode="External"></Relationship><Relationship Id="rId2017" Target="http://www.noorassociate.com" Type="http://schemas.openxmlformats.org/officeDocument/2006/relationships/hyperlink" TargetMode="External"></Relationship><Relationship Id="rId2018" Target="javascript:;" Type="http://schemas.openxmlformats.org/officeDocument/2006/relationships/hyperlink" TargetMode="External"></Relationship><Relationship Id="rId2019" Target="mailto:apple@i-next.net" Type="http://schemas.openxmlformats.org/officeDocument/2006/relationships/hyperlink" TargetMode="External"></Relationship><Relationship Id="rId2020" Target="javascript:;" Type="http://schemas.openxmlformats.org/officeDocument/2006/relationships/hyperlink" TargetMode="External"></Relationship><Relationship Id="rId2021" Target="javascript:;" Type="http://schemas.openxmlformats.org/officeDocument/2006/relationships/hyperlink" TargetMode="External"></Relationship><Relationship Id="rId2022" Target="mailto:dahirusolar@yahoo.com" Type="http://schemas.openxmlformats.org/officeDocument/2006/relationships/hyperlink" TargetMode="External"></Relationship><Relationship Id="rId2023" Target="http://www.aktraders.co" Type="http://schemas.openxmlformats.org/officeDocument/2006/relationships/hyperlink" TargetMode="External"></Relationship><Relationship Id="rId2024" Target="javascript:;" Type="http://schemas.openxmlformats.org/officeDocument/2006/relationships/hyperlink" TargetMode="External"></Relationship><Relationship Id="rId2025" Target="mailto:jatin@impactpromo.com" Type="http://schemas.openxmlformats.org/officeDocument/2006/relationships/hyperlink" TargetMode="External"></Relationship><Relationship Id="rId2026" Target="http://www.traderthailand.com" Type="http://schemas.openxmlformats.org/officeDocument/2006/relationships/hyperlink" TargetMode="External"></Relationship><Relationship Id="rId2027" Target="mailto:sky_land@emirates.net" Type="http://schemas.openxmlformats.org/officeDocument/2006/relationships/hyperlink" TargetMode="External"></Relationship><Relationship Id="rId2028" Target="mailto:iceh@yebo.co" Type="http://schemas.openxmlformats.org/officeDocument/2006/relationships/hyperlink" TargetMode="External"></Relationship><Relationship Id="rId2029" Target="http://www.lianfood.com" Type="http://schemas.openxmlformats.org/officeDocument/2006/relationships/hyperlink" TargetMode="External"></Relationship><Relationship Id="rId2030" Target="mailto:mmo_1@yahoo.com" Type="http://schemas.openxmlformats.org/officeDocument/2006/relationships/hyperlink" TargetMode="External"></Relationship><Relationship Id="rId2031" Target="javascript:;" Type="http://schemas.openxmlformats.org/officeDocument/2006/relationships/hyperlink" TargetMode="External"></Relationship><Relationship Id="rId2032" Target="mailto:pek2001@emirates.net" Type="http://schemas.openxmlformats.org/officeDocument/2006/relationships/hyperlink" TargetMode="External"></Relationship><Relationship Id="rId2033" Target="http://www.infoweb.abs.net" Type="http://schemas.openxmlformats.org/officeDocument/2006/relationships/hyperlink" TargetMode="External"></Relationship><Relationship Id="rId2034" Target="http://www.maximumgifts.net" Type="http://schemas.openxmlformats.org/officeDocument/2006/relationships/hyperlink" TargetMode="External"></Relationship><Relationship Id="rId2035" Target="mailto:princeware@rediffmail.com" Type="http://schemas.openxmlformats.org/officeDocument/2006/relationships/hyperlink" TargetMode="External"></Relationship><Relationship Id="rId2036" Target="mailto:eafco@hotmail.com" Type="http://schemas.openxmlformats.org/officeDocument/2006/relationships/hyperlink" TargetMode="External"></Relationship><Relationship Id="rId2037" Target="mailto:khober@hashem-contracting.com" Type="http://schemas.openxmlformats.org/officeDocument/2006/relationships/hyperlink" TargetMode="External"></Relationship><Relationship Id="rId2038" Target="mailto:shaunm@legend-sa.co" Type="http://schemas.openxmlformats.org/officeDocument/2006/relationships/hyperlink" TargetMode="External"></Relationship><Relationship Id="rId2039" Target="mailto:fossil@net4india.com" Type="http://schemas.openxmlformats.org/officeDocument/2006/relationships/hyperlink" TargetMode="External"></Relationship><Relationship Id="rId2040" Target="http://www.i-manila.com.ph" Type="http://schemas.openxmlformats.org/officeDocument/2006/relationships/hyperlink" TargetMode="External"></Relationship><Relationship Id="rId2041" Target="http://www.abudawoodksa.com" Type="http://schemas.openxmlformats.org/officeDocument/2006/relationships/hyperlink" TargetMode="External"></Relationship><Relationship Id="rId2042" Target="mailto:ibrahim@yumurcakoyuncak.com.tr" Type="http://schemas.openxmlformats.org/officeDocument/2006/relationships/hyperlink" TargetMode="External"></Relationship><Relationship Id="rId2043" Target="javascript:;" Type="http://schemas.openxmlformats.org/officeDocument/2006/relationships/hyperlink" TargetMode="External"></Relationship><Relationship Id="rId2044" Target="mailto:eric@unoglass.com" Type="http://schemas.openxmlformats.org/officeDocument/2006/relationships/hyperlink" TargetMode="External"></Relationship><Relationship Id="rId2045" Target="javascript:;" Type="http://schemas.openxmlformats.org/officeDocument/2006/relationships/hyperlink" TargetMode="External"></Relationship><Relationship Id="rId2046" Target="mailto:rilly8@hotmail.com" Type="http://schemas.openxmlformats.org/officeDocument/2006/relationships/hyperlink" TargetMode="External"></Relationship><Relationship Id="rId2047" Target="javascript:;" Type="http://schemas.openxmlformats.org/officeDocument/2006/relationships/hyperlink" TargetMode="External"></Relationship><Relationship Id="rId2048" Target="javascript:;" Type="http://schemas.openxmlformats.org/officeDocument/2006/relationships/hyperlink" TargetMode="External"></Relationship><Relationship Id="rId2049" Target="http://www.kheraj.com" Type="http://schemas.openxmlformats.org/officeDocument/2006/relationships/hyperlink" TargetMode="External"></Relationship><Relationship Id="rId2050" Target="mailto:evay@tm.net.my" Type="http://schemas.openxmlformats.org/officeDocument/2006/relationships/hyperlink" TargetMode="External"></Relationship><Relationship Id="rId2051" Target="javascript:;" Type="http://schemas.openxmlformats.org/officeDocument/2006/relationships/hyperlink" TargetMode="External"></Relationship><Relationship Id="rId2052" Target="javascript:;" Type="http://schemas.openxmlformats.org/officeDocument/2006/relationships/hyperlink" TargetMode="External"></Relationship><Relationship Id="rId2053" Target="javascript:;" Type="http://schemas.openxmlformats.org/officeDocument/2006/relationships/hyperlink" TargetMode="External"></Relationship><Relationship Id="rId2054" Target="http://www.cutcraft.com.sg" Type="http://schemas.openxmlformats.org/officeDocument/2006/relationships/hyperlink" TargetMode="External"></Relationship><Relationship Id="rId2055" Target="mailto:pobcoworld@hotmail.com" Type="http://schemas.openxmlformats.org/officeDocument/2006/relationships/hyperlink" TargetMode="External"></Relationship><Relationship Id="rId2056" Target="javascript:;" Type="http://schemas.openxmlformats.org/officeDocument/2006/relationships/hyperlink" TargetMode="External"></Relationship><Relationship Id="rId2057" Target="mailto:sdin_97@hotmail.com" Type="http://schemas.openxmlformats.org/officeDocument/2006/relationships/hyperlink" TargetMode="External"></Relationship><Relationship Id="rId2058" Target="mailto:utranslucent@hotmail.com" Type="http://schemas.openxmlformats.org/officeDocument/2006/relationships/hyperlink" TargetMode="External"></Relationship><Relationship Id="rId2059" Target="javascript:;" Type="http://schemas.openxmlformats.org/officeDocument/2006/relationships/hyperlink" TargetMode="External"></Relationship><Relationship Id="rId2060" Target="javascript:;" Type="http://schemas.openxmlformats.org/officeDocument/2006/relationships/hyperlink" TargetMode="External"></Relationship><Relationship Id="rId2061" Target="javascript:;" Type="http://schemas.openxmlformats.org/officeDocument/2006/relationships/hyperlink" TargetMode="External"></Relationship><Relationship Id="rId2062" Target="javascript:;" Type="http://schemas.openxmlformats.org/officeDocument/2006/relationships/hyperlink" TargetMode="External"></Relationship><Relationship Id="rId2063" Target="javascript:;" Type="http://schemas.openxmlformats.org/officeDocument/2006/relationships/hyperlink" TargetMode="External"></Relationship><Relationship Id="rId2064" Target="javascript:;" Type="http://schemas.openxmlformats.org/officeDocument/2006/relationships/hyperlink" TargetMode="External"></Relationship><Relationship Id="rId2065" Target="javascript:;" Type="http://schemas.openxmlformats.org/officeDocument/2006/relationships/hyperlink" TargetMode="External"></Relationship><Relationship Id="rId2066" Target="javascript:;" Type="http://schemas.openxmlformats.org/officeDocument/2006/relationships/hyperlink" TargetMode="External"></Relationship><Relationship Id="rId2067" Target="http://www.anwerhardware.com" Type="http://schemas.openxmlformats.org/officeDocument/2006/relationships/hyperlink" TargetMode="External"></Relationship><Relationship Id="rId2068" Target="javascript:;" Type="http://schemas.openxmlformats.org/officeDocument/2006/relationships/hyperlink" TargetMode="External"></Relationship><Relationship Id="rId2069" Target="javascript:;" Type="http://schemas.openxmlformats.org/officeDocument/2006/relationships/hyperlink" TargetMode="External"></Relationship><Relationship Id="rId2070" Target="javascript:;" Type="http://schemas.openxmlformats.org/officeDocument/2006/relationships/hyperlink" TargetMode="External"></Relationship><Relationship Id="rId2071" Target="javascript:;" Type="http://schemas.openxmlformats.org/officeDocument/2006/relationships/hyperlink" TargetMode="External"></Relationship><Relationship Id="rId2072" Target="mailto:hakimi-heena@cyber.net.pk" Type="http://schemas.openxmlformats.org/officeDocument/2006/relationships/hyperlink" TargetMode="External"></Relationship><Relationship Id="rId2073" Target="mailto:koncabahar@hotmail.com" Type="http://schemas.openxmlformats.org/officeDocument/2006/relationships/hyperlink" TargetMode="External"></Relationship><Relationship Id="rId2074" Target="mailto:ozone@mantraonline.com" Type="http://schemas.openxmlformats.org/officeDocument/2006/relationships/hyperlink" TargetMode="External"></Relationship><Relationship Id="rId2075" Target="javascript:;" Type="http://schemas.openxmlformats.org/officeDocument/2006/relationships/hyperlink" TargetMode="External"></Relationship><Relationship Id="rId2076" Target="javascript:;" Type="http://schemas.openxmlformats.org/officeDocument/2006/relationships/hyperlink" TargetMode="External"></Relationship><Relationship Id="rId2077" Target="javascript:;" Type="http://schemas.openxmlformats.org/officeDocument/2006/relationships/hyperlink" TargetMode="External"></Relationship><Relationship Id="rId2078" Target="http://www.arabcircle.net.sa" Type="http://schemas.openxmlformats.org/officeDocument/2006/relationships/hyperlink" TargetMode="External"></Relationship><Relationship Id="rId2079" Target="mailto:vishal_ratta@indialines.com" Type="http://schemas.openxmlformats.org/officeDocument/2006/relationships/hyperlink" TargetMode="External"></Relationship><Relationship Id="rId2080" Target="http://www.ablereach.com.my" Type="http://schemas.openxmlformats.org/officeDocument/2006/relationships/hyperlink" TargetMode="External"></Relationship><Relationship Id="rId2081" Target="http://www.homecenter.com.sa" Type="http://schemas.openxmlformats.org/officeDocument/2006/relationships/hyperlink" TargetMode="External"></Relationship><Relationship Id="rId2082" Target="http://www.sundef.com" Type="http://schemas.openxmlformats.org/officeDocument/2006/relationships/hyperlink" TargetMode="External"></Relationship><Relationship Id="rId2083" Target="javascript:;" Type="http://schemas.openxmlformats.org/officeDocument/2006/relationships/hyperlink" TargetMode="External"></Relationship><Relationship Id="rId2084" Target="http://www.rosaraharja.com" Type="http://schemas.openxmlformats.org/officeDocument/2006/relationships/hyperlink" TargetMode="External"></Relationship><Relationship Id="rId2085" Target="javascript:;" Type="http://schemas.openxmlformats.org/officeDocument/2006/relationships/hyperlink" TargetMode="External"></Relationship><Relationship Id="rId2086" Target="http://www.fastdirections.com" Type="http://schemas.openxmlformats.org/officeDocument/2006/relationships/hyperlink" TargetMode="External"></Relationship><Relationship Id="rId2087" Target="javascript:;" Type="http://schemas.openxmlformats.org/officeDocument/2006/relationships/hyperlink" TargetMode="External"></Relationship><Relationship Id="rId2088" Target="mailto:lifenstyle1@hotmail.com" Type="http://schemas.openxmlformats.org/officeDocument/2006/relationships/hyperlink" TargetMode="External"></Relationship><Relationship Id="rId2089" Target="javascript:;" Type="http://schemas.openxmlformats.org/officeDocument/2006/relationships/hyperlink" TargetMode="External"></Relationship><Relationship Id="rId2090" Target="javascript:;" Type="http://schemas.openxmlformats.org/officeDocument/2006/relationships/hyperlink" TargetMode="External"></Relationship><Relationship Id="rId2091" Target="http://www.teckhoe.com.sg" Type="http://schemas.openxmlformats.org/officeDocument/2006/relationships/hyperlink" TargetMode="External"></Relationship><Relationship Id="rId2092" Target="http://www.noorassociate.com" Type="http://schemas.openxmlformats.org/officeDocument/2006/relationships/hyperlink" TargetMode="External"></Relationship><Relationship Id="rId2093" Target="javascript:;" Type="http://schemas.openxmlformats.org/officeDocument/2006/relationships/hyperlink" TargetMode="External"></Relationship><Relationship Id="rId2094" Target="mailto:kbjsb@katrinbj.com" Type="http://schemas.openxmlformats.org/officeDocument/2006/relationships/hyperlink" TargetMode="External"></Relationship><Relationship Id="rId2095" Target="javascript:;" Type="http://schemas.openxmlformats.org/officeDocument/2006/relationships/hyperlink" TargetMode="External"></Relationship><Relationship Id="rId2096" Target="javascript:;" Type="http://schemas.openxmlformats.org/officeDocument/2006/relationships/hyperlink" TargetMode="External"></Relationship><Relationship Id="rId2097" Target="javascript:;" Type="http://schemas.openxmlformats.org/officeDocument/2006/relationships/hyperlink" TargetMode="External"></Relationship><Relationship Id="rId2098" Target="javascript:;" Type="http://schemas.openxmlformats.org/officeDocument/2006/relationships/hyperlink" TargetMode="External"></Relationship><Relationship Id="rId2099" Target="javascript:;" Type="http://schemas.openxmlformats.org/officeDocument/2006/relationships/hyperlink" TargetMode="External"></Relationship><Relationship Id="rId2100" Target="mailto:kanti@brabys.co" Type="http://schemas.openxmlformats.org/officeDocument/2006/relationships/hyperlink" TargetMode="External"></Relationship><Relationship Id="rId2101" Target="javascript:;" Type="http://schemas.openxmlformats.org/officeDocument/2006/relationships/hyperlink" TargetMode="External"></Relationship><Relationship Id="rId2102" Target="javascript:;" Type="http://schemas.openxmlformats.org/officeDocument/2006/relationships/hyperlink" TargetMode="External"></Relationship><Relationship Id="rId2103" Target="mailto:sales@ambaflatwares.com" Type="http://schemas.openxmlformats.org/officeDocument/2006/relationships/hyperlink" TargetMode="External"></Relationship><Relationship Id="rId2104" Target="http://www.knightqueengroup.com" Type="http://schemas.openxmlformats.org/officeDocument/2006/relationships/hyperlink" TargetMode="External"></Relationship><Relationship Id="rId2105" Target="mailto:alanhnw@yahoo.com" Type="http://schemas.openxmlformats.org/officeDocument/2006/relationships/hyperlink" TargetMode="External"></Relationship><Relationship Id="rId2106" Target="javascript:;" Type="http://schemas.openxmlformats.org/officeDocument/2006/relationships/hyperlink" TargetMode="External"></Relationship><Relationship Id="rId2107" Target="http://www.eskay.co.in" Type="http://schemas.openxmlformats.org/officeDocument/2006/relationships/hyperlink" TargetMode="External"></Relationship><Relationship Id="rId2108" Target="mailto:blink_wish@yahoo.com" Type="http://schemas.openxmlformats.org/officeDocument/2006/relationships/hyperlink" TargetMode="External"></Relationship><Relationship Id="rId2109" Target="mailto:info@homenoffice.com.pk" Type="http://schemas.openxmlformats.org/officeDocument/2006/relationships/hyperlink" TargetMode="External"></Relationship><Relationship Id="rId2110" Target="mailto:pek2001@emirates.net" Type="http://schemas.openxmlformats.org/officeDocument/2006/relationships/hyperlink" TargetMode="External"></Relationship><Relationship Id="rId2111" Target="mailto:supermer.its@msn.com" Type="http://schemas.openxmlformats.org/officeDocument/2006/relationships/hyperlink" TargetMode="External"></Relationship><Relationship Id="rId2112" Target="http://www.time.net.my" Type="http://schemas.openxmlformats.org/officeDocument/2006/relationships/hyperlink" TargetMode="External"></Relationship><Relationship Id="rId2113" Target="javascript:;" Type="http://schemas.openxmlformats.org/officeDocument/2006/relationships/hyperlink" TargetMode="External"></Relationship><Relationship Id="rId2114" Target="http://www.unilever.com" Type="http://schemas.openxmlformats.org/officeDocument/2006/relationships/hyperlink" TargetMode="External"></Relationship><Relationship Id="rId2115" Target="mailto:bkksiam1@samart.co" Type="http://schemas.openxmlformats.org/officeDocument/2006/relationships/hyperlink" TargetMode="External"></Relationship><Relationship Id="rId2116" Target="javascript:;" Type="http://schemas.openxmlformats.org/officeDocument/2006/relationships/hyperlink" TargetMode="External"></Relationship><Relationship Id="rId2117" Target="http://www.gne.com.eg" Type="http://schemas.openxmlformats.org/officeDocument/2006/relationships/hyperlink" TargetMode="External"></Relationship><Relationship Id="rId2118" Target="javascript:;" Type="http://schemas.openxmlformats.org/officeDocument/2006/relationships/hyperlink" TargetMode="External"></Relationship><Relationship Id="rId2119" Target="javascript:;" Type="http://schemas.openxmlformats.org/officeDocument/2006/relationships/hyperlink" TargetMode="External"></Relationship><Relationship Id="rId2120" Target="mailto:anil2t@yahoo.com" Type="http://schemas.openxmlformats.org/officeDocument/2006/relationships/hyperlink" TargetMode="External"></Relationship><Relationship Id="rId2121" Target="http://www.jatakekeramindo.com" Type="http://schemas.openxmlformats.org/officeDocument/2006/relationships/hyperlink" TargetMode="External"></Relationship><Relationship Id="rId2122" Target="mailto:sureshrohira@hotmail.com" Type="http://schemas.openxmlformats.org/officeDocument/2006/relationships/hyperlink" TargetMode="External"></Relationship><Relationship Id="rId2123" Target="http://www.qindustries.com" Type="http://schemas.openxmlformats.org/officeDocument/2006/relationships/hyperlink" TargetMode="External"></Relationship><Relationship Id="rId2124" Target="http://www.hayzum.com" Type="http://schemas.openxmlformats.org/officeDocument/2006/relationships/hyperlink" TargetMode="External"></Relationship><Relationship Id="rId2125" Target="mailto:srintl@indiatimes.com" Type="http://schemas.openxmlformats.org/officeDocument/2006/relationships/hyperlink" TargetMode="External"></Relationship><Relationship Id="rId2126" Target="javascript:;" Type="http://schemas.openxmlformats.org/officeDocument/2006/relationships/hyperlink" TargetMode="External"></Relationship><Relationship Id="rId2127" Target="mailto:kengfatt25@hotmail.com" Type="http://schemas.openxmlformats.org/officeDocument/2006/relationships/hyperlink" TargetMode="External"></Relationship><Relationship Id="rId2128" Target="javascript:;" Type="http://schemas.openxmlformats.org/officeDocument/2006/relationships/hyperlink" TargetMode="External"></Relationship><Relationship Id="rId2129" Target="mailto:afzaalinternational@yahoo.com" Type="http://schemas.openxmlformats.org/officeDocument/2006/relationships/hyperlink" TargetMode="External"></Relationship><Relationship Id="rId2130" Target="mailto:vinoadgupta@rediffmail.com" Type="http://schemas.openxmlformats.org/officeDocument/2006/relationships/hyperlink" TargetMode="External"></Relationship><Relationship Id="rId2131" Target="javascript:;" Type="http://schemas.openxmlformats.org/officeDocument/2006/relationships/hyperlink" TargetMode="External"></Relationship><Relationship Id="rId2132" Target="javascript:;" Type="http://schemas.openxmlformats.org/officeDocument/2006/relationships/hyperlink" TargetMode="External"></Relationship><Relationship Id="rId2133" Target="javascript:;" Type="http://schemas.openxmlformats.org/officeDocument/2006/relationships/hyperlink" TargetMode="External"></Relationship><Relationship Id="rId2134" Target="mailto:foodaids@hclinfinet.com" Type="http://schemas.openxmlformats.org/officeDocument/2006/relationships/hyperlink" TargetMode="External"></Relationship><Relationship Id="rId2135" Target="mailto:kbjsb@katrinbj.com" Type="http://schemas.openxmlformats.org/officeDocument/2006/relationships/hyperlink" TargetMode="External"></Relationship><Relationship Id="rId2136" Target="mailto:malhexpo@ndf.vsnl.net.in" Type="http://schemas.openxmlformats.org/officeDocument/2006/relationships/hyperlink" TargetMode="External"></Relationship><Relationship Id="rId2137" Target="javascript:;" Type="http://schemas.openxmlformats.org/officeDocument/2006/relationships/hyperlink" TargetMode="External"></Relationship><Relationship Id="rId2138" Target="javascript:;" Type="http://schemas.openxmlformats.org/officeDocument/2006/relationships/hyperlink" TargetMode="External"></Relationship><Relationship Id="rId2139" Target="http://www.ajmerawire.com" Type="http://schemas.openxmlformats.org/officeDocument/2006/relationships/hyperlink" TargetMode="External"></Relationship><Relationship Id="rId2140" Target="javascript:;" Type="http://schemas.openxmlformats.org/officeDocument/2006/relationships/hyperlink" TargetMode="External"></Relationship><Relationship Id="rId2141" Target="javascript:;" Type="http://schemas.openxmlformats.org/officeDocument/2006/relationships/hyperlink" TargetMode="External"></Relationship><Relationship Id="rId2142" Target="mailto:ngeleong@singnet.com.sg" Type="http://schemas.openxmlformats.org/officeDocument/2006/relationships/hyperlink" TargetMode="External"></Relationship><Relationship Id="rId2143" Target="mailto:g1das@yahoo.com" Type="http://schemas.openxmlformats.org/officeDocument/2006/relationships/hyperlink" TargetMode="External"></Relationship><Relationship Id="rId2144" Target="mailto:alwellrich@hotmail.com" Type="http://schemas.openxmlformats.org/officeDocument/2006/relationships/hyperlink" TargetMode="External"></Relationship><Relationship Id="rId2145" Target="javascript:;" Type="http://schemas.openxmlformats.org/officeDocument/2006/relationships/hyperlink" TargetMode="External"></Relationship><Relationship Id="rId2146" Target="mailto:sales@ongradio.com" Type="http://schemas.openxmlformats.org/officeDocument/2006/relationships/hyperlink" TargetMode="External"></Relationship><Relationship Id="rId2147" Target="mailto:gsfoodproducts@hotmail.com" Type="http://schemas.openxmlformats.org/officeDocument/2006/relationships/hyperlink" TargetMode="External"></Relationship><Relationship Id="rId2148" Target="mailto:saldi@emirates.net" Type="http://schemas.openxmlformats.org/officeDocument/2006/relationships/hyperlink" TargetMode="External"></Relationship><Relationship Id="rId2149" Target="http://www.rhombusgrapple.com" Type="http://schemas.openxmlformats.org/officeDocument/2006/relationships/hyperlink" TargetMode="External"></Relationship><Relationship Id="rId2150" Target="javascript:;" Type="http://schemas.openxmlformats.org/officeDocument/2006/relationships/hyperlink" TargetMode="External"></Relationship><Relationship Id="rId2151" Target="mailto:ang_tonio@yahoo.com.sg" Type="http://schemas.openxmlformats.org/officeDocument/2006/relationships/hyperlink" TargetMode="External"></Relationship><Relationship Id="rId2152" Target="javascript:;" Type="http://schemas.openxmlformats.org/officeDocument/2006/relationships/hyperlink" TargetMode="External"></Relationship><Relationship Id="rId2153" Target="http://www.jackautomations.com" Type="http://schemas.openxmlformats.org/officeDocument/2006/relationships/hyperlink" TargetMode="External"></Relationship><Relationship Id="rId2154" Target="javascript:;" Type="http://schemas.openxmlformats.org/officeDocument/2006/relationships/hyperlink" TargetMode="External"></Relationship><Relationship Id="rId2155" Target="mailto:hawko@pacific.net.sg" Type="http://schemas.openxmlformats.org/officeDocument/2006/relationships/hyperlink" TargetMode="External"></Relationship><Relationship Id="rId2156" Target="mailto:csidagupan@hotmail.com" Type="http://schemas.openxmlformats.org/officeDocument/2006/relationships/hyperlink" TargetMode="External"></Relationship><Relationship Id="rId2157" Target="mailto:akesukit@thailand.com" Type="http://schemas.openxmlformats.org/officeDocument/2006/relationships/hyperlink" TargetMode="External"></Relationship><Relationship Id="rId2158" Target="mailto:info@solimpeks.com" Type="http://schemas.openxmlformats.org/officeDocument/2006/relationships/hyperlink" TargetMode="External"></Relationship><Relationship Id="rId2159" Target="javascript:;" Type="http://schemas.openxmlformats.org/officeDocument/2006/relationships/hyperlink" TargetMode="External"></Relationship><Relationship Id="rId2160" Target="javascript:;" Type="http://schemas.openxmlformats.org/officeDocument/2006/relationships/hyperlink" TargetMode="External"></Relationship><Relationship Id="rId2161" Target="mailto:palampotteries@hotmail.com" Type="http://schemas.openxmlformats.org/officeDocument/2006/relationships/hyperlink" TargetMode="External"></Relationship><Relationship Id="rId2162" Target="http://www.welltexshowerpro.com" Type="http://schemas.openxmlformats.org/officeDocument/2006/relationships/hyperlink" TargetMode="External"></Relationship><Relationship Id="rId2163" Target="http://javascript:;" Type="http://schemas.openxmlformats.org/officeDocument/2006/relationships/hyperlink" TargetMode="External"></Relationship><Relationship Id="rId2164" Target="javascript:;" Type="http://schemas.openxmlformats.org/officeDocument/2006/relationships/hyperlink" TargetMode="External"></Relationship><Relationship Id="rId2165" Target="mailto:aksoytex@e-kolay.net" Type="http://schemas.openxmlformats.org/officeDocument/2006/relationships/hyperlink" TargetMode="External"></Relationship><Relationship Id="rId2166" Target="http://www.20m.om" Type="http://schemas.openxmlformats.org/officeDocument/2006/relationships/hyperlink" TargetMode="External"></Relationship><Relationship Id="rId2167" Target="mailto:forte@hotmail.com" Type="http://schemas.openxmlformats.org/officeDocument/2006/relationships/hyperlink" TargetMode="External"></Relationship><Relationship Id="rId2168" Target="javascript:;" Type="http://schemas.openxmlformats.org/officeDocument/2006/relationships/hyperlink" TargetMode="External"></Relationship><Relationship Id="rId2169" Target="mailto:promal@po.jaring.my" Type="http://schemas.openxmlformats.org/officeDocument/2006/relationships/hyperlink" TargetMode="External"></Relationship><Relationship Id="rId2170" Target="javascript:;" Type="http://schemas.openxmlformats.org/officeDocument/2006/relationships/hyperlink" TargetMode="External"></Relationship><Relationship Id="rId2171" Target="javascript:;" Type="http://schemas.openxmlformats.org/officeDocument/2006/relationships/hyperlink" TargetMode="External"></Relationship><Relationship Id="rId2172" Target="http://www.isbank.net.tr" Type="http://schemas.openxmlformats.org/officeDocument/2006/relationships/hyperlink" TargetMode="External"></Relationship><Relationship Id="rId2173" Target="mailto:amar.seaindia@gmail.com" Type="http://schemas.openxmlformats.org/officeDocument/2006/relationships/hyperlink" TargetMode="External"></Relationship><Relationship Id="rId2174" Target="http://www.reksa.com" Type="http://schemas.openxmlformats.org/officeDocument/2006/relationships/hyperlink" TargetMode="External"></Relationship><Relationship Id="rId2175" Target="mailto:zdeshmukh@yahoo.co.uk" Type="http://schemas.openxmlformats.org/officeDocument/2006/relationships/hyperlink" TargetMode="External"></Relationship><Relationship Id="rId2176" Target="javascript:;" Type="http://schemas.openxmlformats.org/officeDocument/2006/relationships/hyperlink" TargetMode="External"></Relationship><Relationship Id="rId2177" Target="mailto:ammar@dataxprs.com.eg" Type="http://schemas.openxmlformats.org/officeDocument/2006/relationships/hyperlink" TargetMode="External"></Relationship><Relationship Id="rId2178" Target="mailto:alantan_123@yahoo.com" Type="http://schemas.openxmlformats.org/officeDocument/2006/relationships/hyperlink" TargetMode="External"></Relationship><Relationship Id="rId2179" Target="mailto:jsp962@cbn.net.id" Type="http://schemas.openxmlformats.org/officeDocument/2006/relationships/hyperlink" TargetMode="External"></Relationship><Relationship Id="rId2180" Target="javascript:;" Type="http://schemas.openxmlformats.org/officeDocument/2006/relationships/hyperlink" TargetMode="External"></Relationship><Relationship Id="rId2181" Target="mailto:launchworks@pacific.net.sg" Type="http://schemas.openxmlformats.org/officeDocument/2006/relationships/hyperlink" TargetMode="External"></Relationship><Relationship Id="rId2182" Target="javascript:;" Type="http://schemas.openxmlformats.org/officeDocument/2006/relationships/hyperlink" TargetMode="External"></Relationship><Relationship Id="rId2183" Target="mailto:dfraser@shoprite.co" Type="http://schemas.openxmlformats.org/officeDocument/2006/relationships/hyperlink" TargetMode="External"></Relationship><Relationship Id="rId2184" Target="javascript:;" Type="http://schemas.openxmlformats.org/officeDocument/2006/relationships/hyperlink" TargetMode="External"></Relationship><Relationship Id="rId2185" Target="mailto:almuzammil@yahoo.com" Type="http://schemas.openxmlformats.org/officeDocument/2006/relationships/hyperlink" TargetMode="External"></Relationship><Relationship Id="rId2186" Target="mailto:seh@sehdel.com" Type="http://schemas.openxmlformats.org/officeDocument/2006/relationships/hyperlink" TargetMode="External"></Relationship><Relationship Id="rId2187" Target="javascript:;" Type="http://schemas.openxmlformats.org/officeDocument/2006/relationships/hyperlink" TargetMode="External"></Relationship><Relationship Id="rId2188" Target="mailto:duangruedee@yahoo.com" Type="http://schemas.openxmlformats.org/officeDocument/2006/relationships/hyperlink" TargetMode="External"></Relationship><Relationship Id="rId2189" Target="javascript:;" Type="http://schemas.openxmlformats.org/officeDocument/2006/relationships/hyperlink" TargetMode="External"></Relationship><Relationship Id="rId2190" Target="mailto:shinlick@cbn.net.id" Type="http://schemas.openxmlformats.org/officeDocument/2006/relationships/hyperlink" TargetMode="External"></Relationship><Relationship Id="rId2191" Target="javascript:;" Type="http://schemas.openxmlformats.org/officeDocument/2006/relationships/hyperlink" TargetMode="External"></Relationship><Relationship Id="rId2192" Target="javascript:;" Type="http://schemas.openxmlformats.org/officeDocument/2006/relationships/hyperlink" TargetMode="External"></Relationship><Relationship Id="rId2193" Target="javascript:;" Type="http://schemas.openxmlformats.org/officeDocument/2006/relationships/hyperlink" TargetMode="External"></Relationship><Relationship Id="rId2194" Target="http://www.pioneerintertradeindia.com" Type="http://schemas.openxmlformats.org/officeDocument/2006/relationships/hyperlink" TargetMode="External"></Relationship><Relationship Id="rId2195" Target="javascript:;" Type="http://schemas.openxmlformats.org/officeDocument/2006/relationships/hyperlink" TargetMode="External"></Relationship><Relationship Id="rId2196" Target="javascript:;" Type="http://schemas.openxmlformats.org/officeDocument/2006/relationships/hyperlink" TargetMode="External"></Relationship><Relationship Id="rId2197" Target="javascript:;" Type="http://schemas.openxmlformats.org/officeDocument/2006/relationships/hyperlink" TargetMode="External"></Relationship><Relationship Id="rId2198" Target="http://www.cascohome.com" Type="http://schemas.openxmlformats.org/officeDocument/2006/relationships/hyperlink" TargetMode="External"></Relationship><Relationship Id="rId2199" Target="mailto:piyush_24_2000@yahoo.com" Type="http://schemas.openxmlformats.org/officeDocument/2006/relationships/hyperlink" TargetMode="External"></Relationship><Relationship Id="rId2200" Target="javascript:;" Type="http://schemas.openxmlformats.org/officeDocument/2006/relationships/hyperlink" TargetMode="External"></Relationship><Relationship Id="rId2201" Target="http://www.ichibanasia.com.sg" Type="http://schemas.openxmlformats.org/officeDocument/2006/relationships/hyperlink" TargetMode="External"></Relationship><Relationship Id="rId2202" Target="mailto:sagaey@gne.com.eg" Type="http://schemas.openxmlformats.org/officeDocument/2006/relationships/hyperlink" TargetMode="External"></Relationship><Relationship Id="rId2203" Target="mailto:pw.harish@vsnl.com" Type="http://schemas.openxmlformats.org/officeDocument/2006/relationships/hyperlink" TargetMode="External"></Relationship><Relationship Id="rId2204" Target="mailto:limeks@limeks.com" Type="http://schemas.openxmlformats.org/officeDocument/2006/relationships/hyperlink" TargetMode="External"></Relationship><Relationship Id="rId2205" Target="javascript:;" Type="http://schemas.openxmlformats.org/officeDocument/2006/relationships/hyperlink" TargetMode="External"></Relationship><Relationship Id="rId2206" Target="javascript:;" Type="http://schemas.openxmlformats.org/officeDocument/2006/relationships/hyperlink" TargetMode="External"></Relationship><Relationship Id="rId2207" Target="mailto:bobbyhouse@cyber.net.pk" Type="http://schemas.openxmlformats.org/officeDocument/2006/relationships/hyperlink" TargetMode="External"></Relationship><Relationship Id="rId2208" Target="http://www.johnsonrose.ca" Type="http://schemas.openxmlformats.org/officeDocument/2006/relationships/hyperlink" TargetMode="External"></Relationship><Relationship Id="rId2209" Target="mailto:zegrys@sai.co" Type="http://schemas.openxmlformats.org/officeDocument/2006/relationships/hyperlink" TargetMode="External"></Relationship><Relationship Id="rId2210" Target="javascript:;" Type="http://schemas.openxmlformats.org/officeDocument/2006/relationships/hyperlink" TargetMode="External"></Relationship><Relationship Id="rId2211" Target="javascript:;" Type="http://schemas.openxmlformats.org/officeDocument/2006/relationships/hyperlink" TargetMode="External"></Relationship><Relationship Id="rId2212" Target="mailto:anant_delhi@hotmail.com" Type="http://schemas.openxmlformats.org/officeDocument/2006/relationships/hyperlink" TargetMode="External"></Relationship><Relationship Id="rId2213" Target="javascript:;" Type="http://schemas.openxmlformats.org/officeDocument/2006/relationships/hyperlink" TargetMode="External"></Relationship><Relationship Id="rId2214" Target="javascript:;" Type="http://schemas.openxmlformats.org/officeDocument/2006/relationships/hyperlink" TargetMode="External"></Relationship><Relationship Id="rId2215" Target="javascript:;" Type="http://schemas.openxmlformats.org/officeDocument/2006/relationships/hyperlink" TargetMode="External"></Relationship><Relationship Id="rId2216" Target="mailto:selassiea2000@yahoo.com" Type="http://schemas.openxmlformats.org/officeDocument/2006/relationships/hyperlink" TargetMode="External"></Relationship><Relationship Id="rId2217" Target="javascript:;" Type="http://schemas.openxmlformats.org/officeDocument/2006/relationships/hyperlink" TargetMode="External"></Relationship><Relationship Id="rId2218" Target="mailto:justinn.sze@gmail.com" Type="http://schemas.openxmlformats.org/officeDocument/2006/relationships/hyperlink" TargetMode="External"></Relationship><Relationship Id="rId2219" Target="javascript:;" Type="http://schemas.openxmlformats.org/officeDocument/2006/relationships/hyperlink" TargetMode="External"></Relationship><Relationship Id="rId2220" Target="mailto:drjalan@hotmail.com" Type="http://schemas.openxmlformats.org/officeDocument/2006/relationships/hyperlink" TargetMode="External"></Relationship><Relationship Id="rId2221" Target="http://www.royallacewood.com" Type="http://schemas.openxmlformats.org/officeDocument/2006/relationships/hyperlink" TargetMode="External"></Relationship><Relationship Id="rId2222" Target="http://www.ae.net.sa" Type="http://schemas.openxmlformats.org/officeDocument/2006/relationships/hyperlink" TargetMode="External"></Relationship><Relationship Id="rId2223" Target="http://www.img.com.tr" Type="http://schemas.openxmlformats.org/officeDocument/2006/relationships/hyperlink" TargetMode="External"></Relationship><Relationship Id="rId2224" Target="http://www.dickblick.com" Type="http://schemas.openxmlformats.org/officeDocument/2006/relationships/hyperlink" TargetMode="External"></Relationship><Relationship Id="rId2225" Target="javascript:;" Type="http://schemas.openxmlformats.org/officeDocument/2006/relationships/hyperlink" TargetMode="External"></Relationship><Relationship Id="rId2226" Target="http://www.mls.net" Type="http://schemas.openxmlformats.org/officeDocument/2006/relationships/hyperlink" TargetMode="External"></Relationship><Relationship Id="rId2227" Target="javascript:;" Type="http://schemas.openxmlformats.org/officeDocument/2006/relationships/hyperlink" TargetMode="External"></Relationship><Relationship Id="rId2228" Target="javascript:;" Type="http://schemas.openxmlformats.org/officeDocument/2006/relationships/hyperlink" TargetMode="External"></Relationship><Relationship Id="rId2229" Target="javascript:;" Type="http://schemas.openxmlformats.org/officeDocument/2006/relationships/hyperlink" TargetMode="External"></Relationship><Relationship Id="rId2230" Target="javascript:;" Type="http://schemas.openxmlformats.org/officeDocument/2006/relationships/hyperlink" TargetMode="External"></Relationship><Relationship Id="rId2231" Target="javascript:;" Type="http://schemas.openxmlformats.org/officeDocument/2006/relationships/hyperlink" TargetMode="External"></Relationship><Relationship Id="rId2232" Target="http://www.netvigator.com" Type="http://schemas.openxmlformats.org/officeDocument/2006/relationships/hyperlink" TargetMode="External"></Relationship><Relationship Id="rId2233" Target="javascript:;" Type="http://schemas.openxmlformats.org/officeDocument/2006/relationships/hyperlink" TargetMode="External"></Relationship><Relationship Id="rId2234" Target="mailto:delmennets2004@yahoo.com" Type="http://schemas.openxmlformats.org/officeDocument/2006/relationships/hyperlink" TargetMode="External"></Relationship><Relationship Id="rId2235" Target="javascript:;" Type="http://schemas.openxmlformats.org/officeDocument/2006/relationships/hyperlink" TargetMode="External"></Relationship><Relationship Id="rId2236" Target="javascript:;" Type="http://schemas.openxmlformats.org/officeDocument/2006/relationships/hyperlink" TargetMode="External"></Relationship><Relationship Id="rId2237" Target="javascript:;" Type="http://schemas.openxmlformats.org/officeDocument/2006/relationships/hyperlink" TargetMode="External"></Relationship><Relationship Id="rId2238" Target="mailto:fuar@albedotour.com" Type="http://schemas.openxmlformats.org/officeDocument/2006/relationships/hyperlink" TargetMode="External"></Relationship><Relationship Id="rId2239" Target="javascript:;" Type="http://schemas.openxmlformats.org/officeDocument/2006/relationships/hyperlink" TargetMode="External"></Relationship><Relationship Id="rId2240" Target="http://www.onyxhouseware.com" Type="http://schemas.openxmlformats.org/officeDocument/2006/relationships/hyperlink" TargetMode="External"></Relationship><Relationship Id="rId2241" Target="javascript:;" Type="http://schemas.openxmlformats.org/officeDocument/2006/relationships/hyperlink" TargetMode="External"></Relationship><Relationship Id="rId2242" Target="javascript:;" Type="http://schemas.openxmlformats.org/officeDocument/2006/relationships/hyperlink" TargetMode="External"></Relationship><Relationship Id="rId2243" Target="javascript:;" Type="http://schemas.openxmlformats.org/officeDocument/2006/relationships/hyperlink" TargetMode="External"></Relationship><Relationship Id="rId2244" Target="http://www.inoksan.com.tr" Type="http://schemas.openxmlformats.org/officeDocument/2006/relationships/hyperlink" TargetMode="External"></Relationship><Relationship Id="rId2245" Target="mailto:smi_3miti@hotmail.com" Type="http://schemas.openxmlformats.org/officeDocument/2006/relationships/hyperlink" TargetMode="External"></Relationship><Relationship Id="rId2246" Target="http://www.shakirscollection.com" Type="http://schemas.openxmlformats.org/officeDocument/2006/relationships/hyperlink" TargetMode="External"></Relationship><Relationship Id="rId2247" Target="javascript:;" Type="http://schemas.openxmlformats.org/officeDocument/2006/relationships/hyperlink" TargetMode="External"></Relationship><Relationship Id="rId2248" Target="http://www.homepro.co.th" Type="http://schemas.openxmlformats.org/officeDocument/2006/relationships/hyperlink" TargetMode="External"></Relationship><Relationship Id="rId2249" Target="mailto:pli_cana_ro@yahoo.co.in" Type="http://schemas.openxmlformats.org/officeDocument/2006/relationships/hyperlink" TargetMode="External"></Relationship><Relationship Id="rId2250" Target="http://www.asiaticgroup.com.sg" Type="http://schemas.openxmlformats.org/officeDocument/2006/relationships/hyperlink" TargetMode="External"></Relationship><Relationship Id="rId2251" Target="mailto:bank_kinetic@hotmail.com" Type="http://schemas.openxmlformats.org/officeDocument/2006/relationships/hyperlink" TargetMode="External"></Relationship><Relationship Id="rId2252" Target="javascript:;" Type="http://schemas.openxmlformats.org/officeDocument/2006/relationships/hyperlink" TargetMode="External"></Relationship><Relationship Id="rId2253" Target="javascript:;" Type="http://schemas.openxmlformats.org/officeDocument/2006/relationships/hyperlink" TargetMode="External"></Relationship><Relationship Id="rId2254" Target="mailto:guppy@po.jaring.my" Type="http://schemas.openxmlformats.org/officeDocument/2006/relationships/hyperlink" TargetMode="External"></Relationship><Relationship Id="rId2255" Target="mailto:dithar@hotmail.com" Type="http://schemas.openxmlformats.org/officeDocument/2006/relationships/hyperlink" TargetMode="External"></Relationship><Relationship Id="rId2256" Target="javascript:;" Type="http://schemas.openxmlformats.org/officeDocument/2006/relationships/hyperlink" TargetMode="External"></Relationship><Relationship Id="rId2257" Target="javascript:;" Type="http://schemas.openxmlformats.org/officeDocument/2006/relationships/hyperlink" TargetMode="External"></Relationship><Relationship Id="rId2258" Target="mailto:altindo@dnet.net.id" Type="http://schemas.openxmlformats.org/officeDocument/2006/relationships/hyperlink" TargetMode="External"></Relationship><Relationship Id="rId2259" Target="http://www.daitona.com" Type="http://schemas.openxmlformats.org/officeDocument/2006/relationships/hyperlink" TargetMode="External"></Relationship><Relationship Id="rId2260" Target="javascript:;" Type="http://schemas.openxmlformats.org/officeDocument/2006/relationships/hyperlink" TargetMode="External"></Relationship><Relationship Id="rId2261" Target="mailto:ongbguan@tm.net.my" Type="http://schemas.openxmlformats.org/officeDocument/2006/relationships/hyperlink" TargetMode="External"></Relationship><Relationship Id="rId2262" Target="javascript:;" Type="http://schemas.openxmlformats.org/officeDocument/2006/relationships/hyperlink" TargetMode="External"></Relationship><Relationship Id="rId2263" Target="javascript:;" Type="http://schemas.openxmlformats.org/officeDocument/2006/relationships/hyperlink" TargetMode="External"></Relationship><Relationship Id="rId2264" Target="http://www.melcochina.com" Type="http://schemas.openxmlformats.org/officeDocument/2006/relationships/hyperlink" TargetMode="External"></Relationship><Relationship Id="rId2265" Target="javascript:;" Type="http://schemas.openxmlformats.org/officeDocument/2006/relationships/hyperlink" TargetMode="External"></Relationship><Relationship Id="rId2266" Target="http://www.siahuat.com.sg" Type="http://schemas.openxmlformats.org/officeDocument/2006/relationships/hyperlink" TargetMode="External"></Relationship><Relationship Id="rId2267" Target="mailto:imparatorltd@yahoo.com" Type="http://schemas.openxmlformats.org/officeDocument/2006/relationships/hyperlink" TargetMode="External"></Relationship><Relationship Id="rId2268" Target="mailto:camsb@tm.net.my" Type="http://schemas.openxmlformats.org/officeDocument/2006/relationships/hyperlink" TargetMode="External"></Relationship><Relationship Id="rId2269" Target="mailto:nimish_kanoi@vsnl.net" Type="http://schemas.openxmlformats.org/officeDocument/2006/relationships/hyperlink" TargetMode="External"></Relationship><Relationship Id="rId2270" Target="mailto:ozone@mantraonline.com" Type="http://schemas.openxmlformats.org/officeDocument/2006/relationships/hyperlink" TargetMode="External"></Relationship><Relationship Id="rId2271" Target="javascript:;" Type="http://schemas.openxmlformats.org/officeDocument/2006/relationships/hyperlink" TargetMode="External"></Relationship><Relationship Id="rId2272" Target="mailto:shmse@bom5.vsnl.net.in" Type="http://schemas.openxmlformats.org/officeDocument/2006/relationships/hyperlink" TargetMode="External"></Relationship><Relationship Id="rId2273" Target="javascript:;" Type="http://schemas.openxmlformats.org/officeDocument/2006/relationships/hyperlink" TargetMode="External"></Relationship><Relationship Id="rId2274" Target="mailto:femiking@consultant.com" Type="http://schemas.openxmlformats.org/officeDocument/2006/relationships/hyperlink" TargetMode="External"></Relationship><Relationship Id="rId2275" Target="http://www.blr.vsnl.net.in" Type="http://schemas.openxmlformats.org/officeDocument/2006/relationships/hyperlink" TargetMode="External"></Relationship><Relationship Id="rId2276" Target="mailto:lcstrdg@singnet.com.sg" Type="http://schemas.openxmlformats.org/officeDocument/2006/relationships/hyperlink" TargetMode="External"></Relationship><Relationship Id="rId2277" Target="javascript:;" Type="http://schemas.openxmlformats.org/officeDocument/2006/relationships/hyperlink" TargetMode="External"></Relationship><Relationship Id="rId2278" Target="mailto:dakhan@omniaworld.net" Type="http://schemas.openxmlformats.org/officeDocument/2006/relationships/hyperlink" TargetMode="External"></Relationship><Relationship Id="rId2279" Target="http://www.rad.net.id" Type="http://schemas.openxmlformats.org/officeDocument/2006/relationships/hyperlink" TargetMode="External"></Relationship><Relationship Id="rId2280" Target="javascript:;" Type="http://schemas.openxmlformats.org/officeDocument/2006/relationships/hyperlink" TargetMode="External"></Relationship><Relationship Id="rId2281" Target="javascript:;" Type="http://schemas.openxmlformats.org/officeDocument/2006/relationships/hyperlink" TargetMode="External"></Relationship><Relationship Id="rId2282" Target="mailto:godstime@nova.net" Type="http://schemas.openxmlformats.org/officeDocument/2006/relationships/hyperlink" TargetMode="External"></Relationship><Relationship Id="rId2283" Target="mailto:r2320611@mantraonline.com" Type="http://schemas.openxmlformats.org/officeDocument/2006/relationships/hyperlink" TargetMode="External"></Relationship><Relationship Id="rId2284" Target="javascript:;" Type="http://schemas.openxmlformats.org/officeDocument/2006/relationships/hyperlink" TargetMode="External"></Relationship><Relationship Id="rId2285" Target="http://www.altabari.com" Type="http://schemas.openxmlformats.org/officeDocument/2006/relationships/hyperlink" TargetMode="External"></Relationship><Relationship Id="rId2286" Target="http://www.indopower.co.in" Type="http://schemas.openxmlformats.org/officeDocument/2006/relationships/hyperlink" TargetMode="External"></Relationship><Relationship Id="rId2287" Target="javascript:;" Type="http://schemas.openxmlformats.org/officeDocument/2006/relationships/hyperlink" TargetMode="External"></Relationship><Relationship Id="rId2288" Target="javascript:;" Type="http://schemas.openxmlformats.org/officeDocument/2006/relationships/hyperlink" TargetMode="External"></Relationship><Relationship Id="rId2289" Target="javascript:;" Type="http://schemas.openxmlformats.org/officeDocument/2006/relationships/hyperlink" TargetMode="External"></Relationship><Relationship Id="rId2290" Target="mailto:info@shrishakun.com" Type="http://schemas.openxmlformats.org/officeDocument/2006/relationships/hyperlink" TargetMode="External"></Relationship><Relationship Id="rId2291" Target="mailto:elsybest@yahoo.com" Type="http://schemas.openxmlformats.org/officeDocument/2006/relationships/hyperlink" TargetMode="External"></Relationship><Relationship Id="rId2292" Target="javascript:;" Type="http://schemas.openxmlformats.org/officeDocument/2006/relationships/hyperlink" TargetMode="External"></Relationship><Relationship Id="rId2293" Target="http://www.indiamart.com" Type="http://schemas.openxmlformats.org/officeDocument/2006/relationships/hyperlink" TargetMode="External"></Relationship><Relationship Id="rId2294" Target="javascript:;" Type="http://schemas.openxmlformats.org/officeDocument/2006/relationships/hyperlink" TargetMode="External"></Relationship><Relationship Id="rId2295" Target="javascript:;" Type="http://schemas.openxmlformats.org/officeDocument/2006/relationships/hyperlink" TargetMode="External"></Relationship><Relationship Id="rId2296" Target="javascript:;" Type="http://schemas.openxmlformats.org/officeDocument/2006/relationships/hyperlink" TargetMode="External"></Relationship><Relationship Id="rId2297" Target="javascript:;" Type="http://schemas.openxmlformats.org/officeDocument/2006/relationships/hyperlink" TargetMode="External"></Relationship><Relationship Id="rId2298" Target="mailto:salah_helal@hotmail.com" Type="http://schemas.openxmlformats.org/officeDocument/2006/relationships/hyperlink" TargetMode="External"></Relationship><Relationship Id="rId2299" Target="http://www.saniton.com" Type="http://schemas.openxmlformats.org/officeDocument/2006/relationships/hyperlink" TargetMode="External"></Relationship><Relationship Id="rId2300" Target="mailto:sales@darlinghome.com" Type="http://schemas.openxmlformats.org/officeDocument/2006/relationships/hyperlink" TargetMode="External"></Relationship><Relationship Id="rId2301" Target="mailto:nedimalem@yahoo.com" Type="http://schemas.openxmlformats.org/officeDocument/2006/relationships/hyperlink" TargetMode="External"></Relationship><Relationship Id="rId2302" Target="mailto:bio_aliyu@yahoo.com" Type="http://schemas.openxmlformats.org/officeDocument/2006/relationships/hyperlink" TargetMode="External"></Relationship><Relationship Id="rId2303" Target="http://www.iaswww.com" Type="http://schemas.openxmlformats.org/officeDocument/2006/relationships/hyperlink" TargetMode="External"></Relationship><Relationship Id="rId2304" Target="mailto:foodaids@hclinfinet.com" Type="http://schemas.openxmlformats.org/officeDocument/2006/relationships/hyperlink" TargetMode="External"></Relationship><Relationship Id="rId2305" Target="javascript:;" Type="http://schemas.openxmlformats.org/officeDocument/2006/relationships/hyperlink" TargetMode="External"></Relationship><Relationship Id="rId2306" Target="mailto:asbt@i-manila.com.ph" Type="http://schemas.openxmlformats.org/officeDocument/2006/relationships/hyperlink" TargetMode="External"></Relationship><Relationship Id="rId2307" Target="mailto:logo.comp@hotmail.com" Type="http://schemas.openxmlformats.org/officeDocument/2006/relationships/hyperlink" TargetMode="External"></Relationship><Relationship Id="rId2308" Target="mailto:info@lacoppera.com" Type="http://schemas.openxmlformats.org/officeDocument/2006/relationships/hyperlink" TargetMode="External"></Relationship><Relationship Id="rId2309" Target="mailto:marchilos@hotmail.com" Type="http://schemas.openxmlformats.org/officeDocument/2006/relationships/hyperlink" TargetMode="External"></Relationship><Relationship Id="rId2310" Target="javascript:;" Type="http://schemas.openxmlformats.org/officeDocument/2006/relationships/hyperlink" TargetMode="External"></Relationship><Relationship Id="rId2311" Target="javascript:;" Type="http://schemas.openxmlformats.org/officeDocument/2006/relationships/hyperlink" TargetMode="External"></Relationship><Relationship Id="rId2312" Target="mailto:antony_kwee@yahoo.com" Type="http://schemas.openxmlformats.org/officeDocument/2006/relationships/hyperlink" TargetMode="External"></Relationship><Relationship Id="rId2313" Target="javascript:;" Type="http://schemas.openxmlformats.org/officeDocument/2006/relationships/hyperlink" TargetMode="External"></Relationship><Relationship Id="rId2314" Target="javascript:;" Type="http://schemas.openxmlformats.org/officeDocument/2006/relationships/hyperlink" TargetMode="External"></Relationship><Relationship Id="rId2315" Target="mailto:rdserve1@hotmail.com" Type="http://schemas.openxmlformats.org/officeDocument/2006/relationships/hyperlink" TargetMode="External"></Relationship><Relationship Id="rId2316" Target="mailto:kheraj@vsnl.com" Type="http://schemas.openxmlformats.org/officeDocument/2006/relationships/hyperlink" TargetMode="External"></Relationship><Relationship Id="rId2317" Target="http://www.shoppebaroda.com" Type="http://schemas.openxmlformats.org/officeDocument/2006/relationships/hyperlink" TargetMode="External"></Relationship><Relationship Id="rId2318" Target="javascript:;" Type="http://schemas.openxmlformats.org/officeDocument/2006/relationships/hyperlink" TargetMode="External"></Relationship><Relationship Id="rId2319" Target="http://www.eiderinfotech.com" Type="http://schemas.openxmlformats.org/officeDocument/2006/relationships/hyperlink" TargetMode="External"></Relationship><Relationship Id="rId2320" Target="mailto:cenk@promt.com.tr" Type="http://schemas.openxmlformats.org/officeDocument/2006/relationships/hyperlink" TargetMode="External"></Relationship><Relationship Id="rId2321" Target="mailto:csidagupan@hotmail.com" Type="http://schemas.openxmlformats.org/officeDocument/2006/relationships/hyperlink" TargetMode="External"></Relationship><Relationship Id="rId2322" Target="mailto:tecktai@pacific.net.sg" Type="http://schemas.openxmlformats.org/officeDocument/2006/relationships/hyperlink" TargetMode="External"></Relationship><Relationship Id="rId2323" Target="javascript:;" Type="http://schemas.openxmlformats.org/officeDocument/2006/relationships/hyperlink" TargetMode="External"></Relationship><Relationship Id="rId2324" Target="http://www.pasifikgrup.com" Type="http://schemas.openxmlformats.org/officeDocument/2006/relationships/hyperlink" TargetMode="External"></Relationship><Relationship Id="rId2325" Target="javascript:;" Type="http://schemas.openxmlformats.org/officeDocument/2006/relationships/hyperlink" TargetMode="External"></Relationship><Relationship Id="rId2326" Target="http://www.kolobthailand.com" Type="http://schemas.openxmlformats.org/officeDocument/2006/relationships/hyperlink" TargetMode="External"></Relationship><Relationship Id="rId2327" Target="javascript:;" Type="http://schemas.openxmlformats.org/officeDocument/2006/relationships/hyperlink" TargetMode="External"></Relationship><Relationship Id="rId2328" Target="javascript:;" Type="http://schemas.openxmlformats.org/officeDocument/2006/relationships/hyperlink" TargetMode="External"></Relationship><Relationship Id="rId2329" Target="javascript:;" Type="http://schemas.openxmlformats.org/officeDocument/2006/relationships/hyperlink" TargetMode="External"></Relationship><Relationship Id="rId2330" Target="javascript:;" Type="http://schemas.openxmlformats.org/officeDocument/2006/relationships/hyperlink" TargetMode="External"></Relationship><Relationship Id="rId2331" Target="mailto:bo.uk@pc.jaring.my" Type="http://schemas.openxmlformats.org/officeDocument/2006/relationships/hyperlink" TargetMode="External"></Relationship><Relationship Id="rId2332" Target="javascript:;" Type="http://schemas.openxmlformats.org/officeDocument/2006/relationships/hyperlink" TargetMode="External"></Relationship><Relationship Id="rId2333" Target="javascript:;" Type="http://schemas.openxmlformats.org/officeDocument/2006/relationships/hyperlink" TargetMode="External"></Relationship><Relationship Id="rId2334" Target="http://www.omniaworld.net" Type="http://schemas.openxmlformats.org/officeDocument/2006/relationships/hyperlink" TargetMode="External"></Relationship><Relationship Id="rId2335" Target="javascript:;" Type="http://schemas.openxmlformats.org/officeDocument/2006/relationships/hyperlink" TargetMode="External"></Relationship><Relationship Id="rId2336" Target="javascript:;" Type="http://schemas.openxmlformats.org/officeDocument/2006/relationships/hyperlink" TargetMode="External"></Relationship><Relationship Id="rId2337" Target="http://www.paradesingapore.com" Type="http://schemas.openxmlformats.org/officeDocument/2006/relationships/hyperlink" TargetMode="External"></Relationship><Relationship Id="rId2338" Target="mailto:aslib@testrite.com.tr" Type="http://schemas.openxmlformats.org/officeDocument/2006/relationships/hyperlink" TargetMode="External"></Relationship><Relationship Id="rId2339" Target="http://www.swad.pk" Type="http://schemas.openxmlformats.org/officeDocument/2006/relationships/hyperlink" TargetMode="External"></Relationship><Relationship Id="rId2340" Target="mailto:leefok@pd.jaring.my" Type="http://schemas.openxmlformats.org/officeDocument/2006/relationships/hyperlink" TargetMode="External"></Relationship><Relationship Id="rId2341" Target="mailto:tolgas@tolman.com.tr" Type="http://schemas.openxmlformats.org/officeDocument/2006/relationships/hyperlink" TargetMode="External"></Relationship><Relationship Id="rId2342" Target="mailto:amitgoel_ss@yahoo.com" Type="http://schemas.openxmlformats.org/officeDocument/2006/relationships/hyperlink" TargetMode="External"></Relationship><Relationship Id="rId2343" Target="javascript:;" Type="http://schemas.openxmlformats.org/officeDocument/2006/relationships/hyperlink" TargetMode="External"></Relationship><Relationship Id="rId2344" Target="http://www.bioperfectus.com" Type="http://schemas.openxmlformats.org/officeDocument/2006/relationships/hyperlink" TargetMode="External"></Relationship><Relationship Id="rId2345" Target="javascript:;" Type="http://schemas.openxmlformats.org/officeDocument/2006/relationships/hyperlink" TargetMode="External"></Relationship><Relationship Id="rId2346" Target="http://www.stationeryworld.com" Type="http://schemas.openxmlformats.org/officeDocument/2006/relationships/hyperlink" TargetMode="External"></Relationship><Relationship Id="rId2347" Target="http://www.picclick.ca" Type="http://schemas.openxmlformats.org/officeDocument/2006/relationships/hyperlink" TargetMode="External"></Relationship><Relationship Id="rId2348" Target="mailto:insure@paramount.com.ph" Type="http://schemas.openxmlformats.org/officeDocument/2006/relationships/hyperlink" TargetMode="External"></Relationship><Relationship Id="rId2349" Target="javascript:;" Type="http://schemas.openxmlformats.org/officeDocument/2006/relationships/hyperlink" TargetMode="External"></Relationship><Relationship Id="rId2350" Target="mailto:rezek2001@hotmail.com" Type="http://schemas.openxmlformats.org/officeDocument/2006/relationships/hyperlink" TargetMode="External"></Relationship><Relationship Id="rId2351" Target="mailto:govindexp71_cal@yahoo.com" Type="http://schemas.openxmlformats.org/officeDocument/2006/relationships/hyperlink" TargetMode="External"></Relationship><Relationship Id="rId2352" Target="javascript:;" Type="http://schemas.openxmlformats.org/officeDocument/2006/relationships/hyperlink" TargetMode="External"></Relationship><Relationship Id="rId2353" Target="javascript:;" Type="http://schemas.openxmlformats.org/officeDocument/2006/relationships/hyperlink" TargetMode="External"></Relationship><Relationship Id="rId2354" Target="mailto:pum@kolobthailand.com" Type="http://schemas.openxmlformats.org/officeDocument/2006/relationships/hyperlink" TargetMode="External"></Relationship><Relationship Id="rId2355" Target="javascript:;" Type="http://schemas.openxmlformats.org/officeDocument/2006/relationships/hyperlink" TargetMode="External"></Relationship><Relationship Id="rId2356" Target="javascript:;" Type="http://schemas.openxmlformats.org/officeDocument/2006/relationships/hyperlink" TargetMode="External"></Relationship><Relationship Id="rId2357" Target="javascript:;" Type="http://schemas.openxmlformats.org/officeDocument/2006/relationships/hyperlink" TargetMode="External"></Relationship><Relationship Id="rId2358" Target="mailto:jb16danquah@yahoo.com" Type="http://schemas.openxmlformats.org/officeDocument/2006/relationships/hyperlink" TargetMode="External"></Relationship><Relationship Id="rId2359" Target="http://www.mingluji.com" Type="http://schemas.openxmlformats.org/officeDocument/2006/relationships/hyperlink" TargetMode="External"></Relationship><Relationship Id="rId2360" Target="javascript:;" Type="http://schemas.openxmlformats.org/officeDocument/2006/relationships/hyperlink" TargetMode="External"></Relationship><Relationship Id="rId2361" Target="mailto:ashwanimallick@yahoo.com" Type="http://schemas.openxmlformats.org/officeDocument/2006/relationships/hyperlink" TargetMode="External"></Relationship><Relationship Id="rId2362" Target="javascript:;" Type="http://schemas.openxmlformats.org/officeDocument/2006/relationships/hyperlink" TargetMode="External"></Relationship><Relationship Id="rId2363" Target="mailto:abbas.f@cyber.net.pk" Type="http://schemas.openxmlformats.org/officeDocument/2006/relationships/hyperlink" TargetMode="External"></Relationship><Relationship Id="rId2364" Target="javascript:;" Type="http://schemas.openxmlformats.org/officeDocument/2006/relationships/hyperlink" TargetMode="External"></Relationship><Relationship Id="rId2365" Target="http://www.hawko.com" Type="http://schemas.openxmlformats.org/officeDocument/2006/relationships/hyperlink" TargetMode="External"></Relationship><Relationship Id="rId2366" Target="mailto:marketing1@amap.co" Type="http://schemas.openxmlformats.org/officeDocument/2006/relationships/hyperlink" TargetMode="External"></Relationship><Relationship Id="rId2367" Target="javascript:;" Type="http://schemas.openxmlformats.org/officeDocument/2006/relationships/hyperlink" TargetMode="External"></Relationship><Relationship Id="rId2368" Target="mailto:pobcoworld@hotmail.com" Type="http://schemas.openxmlformats.org/officeDocument/2006/relationships/hyperlink" TargetMode="External"></Relationship><Relationship Id="rId2369" Target="mailto:anusornbzb@hotmail.com" Type="http://schemas.openxmlformats.org/officeDocument/2006/relationships/hyperlink" TargetMode="External"></Relationship><Relationship Id="rId2370" Target="javascript:;" Type="http://schemas.openxmlformats.org/officeDocument/2006/relationships/hyperlink" TargetMode="External"></Relationship><Relationship Id="rId2371" Target="http://www.asiaep.com" Type="http://schemas.openxmlformats.org/officeDocument/2006/relationships/hyperlink" TargetMode="External"></Relationship><Relationship Id="rId2372" Target="mailto:okoray@bms-ace.com" Type="http://schemas.openxmlformats.org/officeDocument/2006/relationships/hyperlink" TargetMode="External"></Relationship><Relationship Id="rId2373" Target="http://www.aprilsourcing.com" Type="http://schemas.openxmlformats.org/officeDocument/2006/relationships/hyperlink" TargetMode="External"></Relationship><Relationship Id="rId2374" Target="http://www.sugarcane.org" Type="http://schemas.openxmlformats.org/officeDocument/2006/relationships/hyperlink" TargetMode="External"></Relationship><Relationship Id="rId2375" Target="javascript:;" Type="http://schemas.openxmlformats.org/officeDocument/2006/relationships/hyperlink" TargetMode="External"></Relationship><Relationship Id="rId2376" Target="javascript:;" Type="http://schemas.openxmlformats.org/officeDocument/2006/relationships/hyperlink" TargetMode="External"></Relationship><Relationship Id="rId2377" Target="javascript:;" Type="http://schemas.openxmlformats.org/officeDocument/2006/relationships/hyperlink" TargetMode="External"></Relationship><Relationship Id="rId2378" Target="http://www.qindustries.com" Type="http://schemas.openxmlformats.org/officeDocument/2006/relationships/hyperlink" TargetMode="External"></Relationship><Relationship Id="rId2379" Target="mailto:dgulen@inoksan.com.tr" Type="http://schemas.openxmlformats.org/officeDocument/2006/relationships/hyperlink" TargetMode="External"></Relationship><Relationship Id="rId2380" Target="mailto:talalghandour@abudawood.com" Type="http://schemas.openxmlformats.org/officeDocument/2006/relationships/hyperlink" TargetMode="External"></Relationship><Relationship Id="rId2381" Target="mailto:info@robertho.com.sg" Type="http://schemas.openxmlformats.org/officeDocument/2006/relationships/hyperlink" TargetMode="External"></Relationship><Relationship Id="rId2382" Target="javascript:;" Type="http://schemas.openxmlformats.org/officeDocument/2006/relationships/hyperlink" TargetMode="External"></Relationship><Relationship Id="rId2383" Target="javascript:;" Type="http://schemas.openxmlformats.org/officeDocument/2006/relationships/hyperlink" TargetMode="External"></Relationship><Relationship Id="rId2384" Target="javascript:;" Type="http://schemas.openxmlformats.org/officeDocument/2006/relationships/hyperlink" TargetMode="External"></Relationship><Relationship Id="rId2385" Target="mailto:am@archiesonline.com" Type="http://schemas.openxmlformats.org/officeDocument/2006/relationships/hyperlink" TargetMode="External"></Relationship><Relationship Id="rId2386" Target="javascript:;" Type="http://schemas.openxmlformats.org/officeDocument/2006/relationships/hyperlink" TargetMode="External"></Relationship><Relationship Id="rId2387" Target="mailto:hayzum_tr@hotmail.com" Type="http://schemas.openxmlformats.org/officeDocument/2006/relationships/hyperlink" TargetMode="External"></Relationship><Relationship Id="rId2388" Target="mailto:aminmy@dataxpress.com.eg" Type="http://schemas.openxmlformats.org/officeDocument/2006/relationships/hyperlink" TargetMode="External"></Relationship><Relationship Id="rId2389" Target="mailto:aglangroup@link.net" Type="http://schemas.openxmlformats.org/officeDocument/2006/relationships/hyperlink" TargetMode="External"></Relationship><Relationship Id="rId2390" Target="mailto:yousuf_patel@hotmail.com" Type="http://schemas.openxmlformats.org/officeDocument/2006/relationships/hyperlink" TargetMode="External"></Relationship><Relationship Id="rId2391" Target="http://www.paramount.com.ph" Type="http://schemas.openxmlformats.org/officeDocument/2006/relationships/hyperlink" TargetMode="External"></Relationship><Relationship Id="rId2392" Target="http://www.sunnyatmaca.com" Type="http://schemas.openxmlformats.org/officeDocument/2006/relationships/hyperlink" TargetMode="External"></Relationship><Relationship Id="rId2393" Target="mailto:straightlineconsult@yahoo.com" Type="http://schemas.openxmlformats.org/officeDocument/2006/relationships/hyperlink" TargetMode="External"></Relationship><Relationship Id="rId2394" Target="javascript:;" Type="http://schemas.openxmlformats.org/officeDocument/2006/relationships/hyperlink" TargetMode="External"></Relationship><Relationship Id="rId2395" Target="javascript:;" Type="http://schemas.openxmlformats.org/officeDocument/2006/relationships/hyperlink" TargetMode="External"></Relationship><Relationship Id="rId2396" Target="javascript:;" Type="http://schemas.openxmlformats.org/officeDocument/2006/relationships/hyperlink" TargetMode="External"></Relationship><Relationship Id="rId2397" Target="javascript:;" Type="http://schemas.openxmlformats.org/officeDocument/2006/relationships/hyperlink" TargetMode="External"></Relationship><Relationship Id="rId2398" Target="javascript:;" Type="http://schemas.openxmlformats.org/officeDocument/2006/relationships/hyperlink" TargetMode="External"></Relationship><Relationship Id="rId2399" Target="javascript:;" Type="http://schemas.openxmlformats.org/officeDocument/2006/relationships/hyperlink" TargetMode="External"></Relationship><Relationship Id="rId2400" Target="javascript:;" Type="http://schemas.openxmlformats.org/officeDocument/2006/relationships/hyperlink" TargetMode="External"></Relationship><Relationship Id="rId2401" Target="javascript:;" Type="http://schemas.openxmlformats.org/officeDocument/2006/relationships/hyperlink" TargetMode="External"></Relationship><Relationship Id="rId2402" Target="mailto:bestco@pm.net.my" Type="http://schemas.openxmlformats.org/officeDocument/2006/relationships/hyperlink" TargetMode="External"></Relationship><Relationship Id="rId2403" Target="javascript:;" Type="http://schemas.openxmlformats.org/officeDocument/2006/relationships/hyperlink" TargetMode="External"></Relationship><Relationship Id="rId2404" Target="http://www.unoglass.com" Type="http://schemas.openxmlformats.org/officeDocument/2006/relationships/hyperlink" TargetMode="External"></Relationship><Relationship Id="rId2405" Target="javascript:;" Type="http://schemas.openxmlformats.org/officeDocument/2006/relationships/hyperlink" TargetMode="External"></Relationship><Relationship Id="rId2406" Target="javascript:;" Type="http://schemas.openxmlformats.org/officeDocument/2006/relationships/hyperlink" TargetMode="External"></Relationship><Relationship Id="rId2407" Target="mailto:benison@bell.com.ph" Type="http://schemas.openxmlformats.org/officeDocument/2006/relationships/hyperlink" TargetMode="External"></Relationship><Relationship Id="rId2408" Target="mailto:mal_pak@yahoo.com" Type="http://schemas.openxmlformats.org/officeDocument/2006/relationships/hyperlink" TargetMode="External"></Relationship><Relationship Id="rId2409" Target="mailto:utranslucent@hotmail.com" Type="http://schemas.openxmlformats.org/officeDocument/2006/relationships/hyperlink" TargetMode="External"></Relationship><Relationship Id="rId2410" Target="javascript:;" Type="http://schemas.openxmlformats.org/officeDocument/2006/relationships/hyperlink" TargetMode="External"></Relationship><Relationship Id="rId2411" Target="http://www.mayagift.com" Type="http://schemas.openxmlformats.org/officeDocument/2006/relationships/hyperlink" TargetMode="External"></Relationship><Relationship Id="rId2412" Target="mailto:sinoegypt@link.net" Type="http://schemas.openxmlformats.org/officeDocument/2006/relationships/hyperlink" TargetMode="External"></Relationship><Relationship Id="rId2413" Target="mailto:marialivingstoneenterprisegh@yahoo.com" Type="http://schemas.openxmlformats.org/officeDocument/2006/relationships/hyperlink" TargetMode="External"></Relationship><Relationship Id="rId2414" Target="javascript:;" Type="http://schemas.openxmlformats.org/officeDocument/2006/relationships/hyperlink" TargetMode="External"></Relationship><Relationship Id="rId2415" Target="mailto:ember@po.jaring.my" Type="http://schemas.openxmlformats.org/officeDocument/2006/relationships/hyperlink" TargetMode="External"></Relationship><Relationship Id="rId2416" Target="javascript:;" Type="http://schemas.openxmlformats.org/officeDocument/2006/relationships/hyperlink" TargetMode="External"></Relationship><Relationship Id="rId2417" Target="javascript:;" Type="http://schemas.openxmlformats.org/officeDocument/2006/relationships/hyperlink" TargetMode="External"></Relationship><Relationship Id="rId2418" Target="javascript:;" Type="http://schemas.openxmlformats.org/officeDocument/2006/relationships/hyperlink" TargetMode="External"></Relationship><Relationship Id="rId2419" Target="mailto:neweast2008@yahoo.com.cn" Type="http://schemas.openxmlformats.org/officeDocument/2006/relationships/hyperlink" TargetMode="External"></Relationship><Relationship Id="rId2420" Target="mailto:artformjon@tri-isys.com" Type="http://schemas.openxmlformats.org/officeDocument/2006/relationships/hyperlink" TargetMode="External"></Relationship><Relationship Id="rId2421" Target="javascript:;" Type="http://schemas.openxmlformats.org/officeDocument/2006/relationships/hyperlink" TargetMode="External"></Relationship><Relationship Id="rId2422" Target="javascript:;" Type="http://schemas.openxmlformats.org/officeDocument/2006/relationships/hyperlink" TargetMode="External"></Relationship><Relationship Id="rId2423" Target="mailto:shahqaz1@emirates.net" Type="http://schemas.openxmlformats.org/officeDocument/2006/relationships/hyperlink" TargetMode="External"></Relationship><Relationship Id="rId2424" Target="mailto:dud36@hotmail.com" Type="http://schemas.openxmlformats.org/officeDocument/2006/relationships/hyperlink" TargetMode="External"></Relationship><Relationship Id="rId2425" Target="mailto:kshtrade@singnet.com.sg" Type="http://schemas.openxmlformats.org/officeDocument/2006/relationships/hyperlink" TargetMode="External"></Relationship><Relationship Id="rId2426" Target="mailto:basirat2002@yahoo.com" Type="http://schemas.openxmlformats.org/officeDocument/2006/relationships/hyperlink" TargetMode="External"></Relationship><Relationship Id="rId2427" Target="http://www.abudawood.com" Type="http://schemas.openxmlformats.org/officeDocument/2006/relationships/hyperlink" TargetMode="External"></Relationship><Relationship Id="rId2428" Target="javascript:;" Type="http://schemas.openxmlformats.org/officeDocument/2006/relationships/hyperlink" TargetMode="External"></Relationship><Relationship Id="rId2429" Target="javascript:;" Type="http://schemas.openxmlformats.org/officeDocument/2006/relationships/hyperlink" TargetMode="External"></Relationship><Relationship Id="rId2430" Target="http://www.giasmd01.vsnl.net.in" Type="http://schemas.openxmlformats.org/officeDocument/2006/relationships/hyperlink" TargetMode="External"></Relationship><Relationship Id="rId2431" Target="javascript:;" Type="http://schemas.openxmlformats.org/officeDocument/2006/relationships/hyperlink" TargetMode="External"></Relationship><Relationship Id="rId2432" Target="javascript:;" Type="http://schemas.openxmlformats.org/officeDocument/2006/relationships/hyperlink" TargetMode="External"></Relationship><Relationship Id="rId2433" Target="http://www.tecktai.com" Type="http://schemas.openxmlformats.org/officeDocument/2006/relationships/hyperlink" TargetMode="External"></Relationship><Relationship Id="rId2434" Target="http://www.nandaoverseas.com" Type="http://schemas.openxmlformats.org/officeDocument/2006/relationships/hyperlink" TargetMode="External"></Relationship><Relationship Id="rId2435" Target="mailto:dipakgoyal@rediffmail.com" Type="http://schemas.openxmlformats.org/officeDocument/2006/relationships/hyperlink" TargetMode="External"></Relationship><Relationship Id="rId2436" Target="javascript:;" Type="http://schemas.openxmlformats.org/officeDocument/2006/relationships/hyperlink" TargetMode="External"></Relationship><Relationship Id="rId2437" Target="javascript:;" Type="http://schemas.openxmlformats.org/officeDocument/2006/relationships/hyperlink" TargetMode="External"></Relationship><Relationship Id="rId2438" Target="http://www.i-manila.com.ph" Type="http://schemas.openxmlformats.org/officeDocument/2006/relationships/hyperlink" TargetMode="External"></Relationship><Relationship Id="rId2439" Target="mailto:wale_2003@presidency.com" Type="http://schemas.openxmlformats.org/officeDocument/2006/relationships/hyperlink" TargetMode="External"></Relationship><Relationship Id="rId2440" Target="http://www.pm.net.my" Type="http://schemas.openxmlformats.org/officeDocument/2006/relationships/hyperlink" TargetMode="External"></Relationship><Relationship Id="rId2441" Target="http://www.square-automation.net" Type="http://schemas.openxmlformats.org/officeDocument/2006/relationships/hyperlink" TargetMode="External"></Relationship><Relationship Id="rId2442" Target="http://www.brain.net" Type="http://schemas.openxmlformats.org/officeDocument/2006/relationships/hyperlink" TargetMode="External"></Relationship><Relationship Id="rId2443" Target="mailto:roland@cutcraft.com" Type="http://schemas.openxmlformats.org/officeDocument/2006/relationships/hyperlink" TargetMode="External"></Relationship><Relationship Id="rId2444" Target="mailto:joshindo@cbn.net.id" Type="http://schemas.openxmlformats.org/officeDocument/2006/relationships/hyperlink" TargetMode="External"></Relationship><Relationship Id="rId2445" Target="mailto:herphys4tade@yahoo.com" Type="http://schemas.openxmlformats.org/officeDocument/2006/relationships/hyperlink" TargetMode="External"></Relationship><Relationship Id="rId2446" Target="javascript:;" Type="http://schemas.openxmlformats.org/officeDocument/2006/relationships/hyperlink" TargetMode="External"></Relationship><Relationship Id="rId2447" Target="mailto:ahaipl@hotmail.com" Type="http://schemas.openxmlformats.org/officeDocument/2006/relationships/hyperlink" TargetMode="External"></Relationship><Relationship Id="rId2448" Target="javascript:;" Type="http://schemas.openxmlformats.org/officeDocument/2006/relationships/hyperlink" TargetMode="External"></Relationship><Relationship Id="rId2449" Target="http://www.hanami.co.th" Type="http://schemas.openxmlformats.org/officeDocument/2006/relationships/hyperlink" TargetMode="External"></Relationship><Relationship Id="rId2450" Target="http://www.168film.com" Type="http://schemas.openxmlformats.org/officeDocument/2006/relationships/hyperlink" TargetMode="External"></Relationship><Relationship Id="rId2451" Target="javascript:;" Type="http://schemas.openxmlformats.org/officeDocument/2006/relationships/hyperlink" TargetMode="External"></Relationship><Relationship Id="rId2452" Target="mailto:benaka12@rediffmail.com" Type="http://schemas.openxmlformats.org/officeDocument/2006/relationships/hyperlink" TargetMode="External"></Relationship><Relationship Id="rId2453" Target="javascript:;" Type="http://schemas.openxmlformats.org/officeDocument/2006/relationships/hyperlink" TargetMode="External"></Relationship><Relationship Id="rId2454" Target="javascript:;" Type="http://schemas.openxmlformats.org/officeDocument/2006/relationships/hyperlink" TargetMode="External"></Relationship><Relationship Id="rId2455" Target="javascript:;" Type="http://schemas.openxmlformats.org/officeDocument/2006/relationships/hyperlink" TargetMode="External"></Relationship><Relationship Id="rId2456" Target="http://www.shrishakun.com" Type="http://schemas.openxmlformats.org/officeDocument/2006/relationships/hyperlink" TargetMode="External"></Relationship><Relationship Id="rId2457" Target="mailto:kjethwani@vsnl.com" Type="http://schemas.openxmlformats.org/officeDocument/2006/relationships/hyperlink" TargetMode="External"></Relationship><Relationship Id="rId2458" Target="mailto:saniton@mbox4.singnet.com.sg" Type="http://schemas.openxmlformats.org/officeDocument/2006/relationships/hyperlink" TargetMode="External"></Relationship><Relationship Id="rId2459" Target="http://www.kiraz.com" Type="http://schemas.openxmlformats.org/officeDocument/2006/relationships/hyperlink" TargetMode="External"></Relationship><Relationship Id="rId2460" Target="http://www.sehdel.com" Type="http://schemas.openxmlformats.org/officeDocument/2006/relationships/hyperlink" TargetMode="External"></Relationship><Relationship Id="rId2461" Target="http://www.almoayyedintl.com" Type="http://schemas.openxmlformats.org/officeDocument/2006/relationships/hyperlink" TargetMode="External"></Relationship><Relationship Id="rId2462" Target="http://www.corrpsionX.com" Type="http://schemas.openxmlformats.org/officeDocument/2006/relationships/hyperlink" TargetMode="External"></Relationship><Relationship Id="rId2463" Target="http://www.lhr.comsats.net.pk" Type="http://schemas.openxmlformats.org/officeDocument/2006/relationships/hyperlink" TargetMode="External"></Relationship><Relationship Id="rId2464" Target="http://www.shaheenent.com" Type="http://schemas.openxmlformats.org/officeDocument/2006/relationships/hyperlink" TargetMode="External"></Relationship><Relationship Id="rId2465" Target="mailto:jeejap@satyam.net.in" Type="http://schemas.openxmlformats.org/officeDocument/2006/relationships/hyperlink" TargetMode="External"></Relationship><Relationship Id="rId2466" Target="javascript:;" Type="http://schemas.openxmlformats.org/officeDocument/2006/relationships/hyperlink" TargetMode="External"></Relationship><Relationship Id="rId2467" Target="javascript:;" Type="http://schemas.openxmlformats.org/officeDocument/2006/relationships/hyperlink" TargetMode="External"></Relationship><Relationship Id="rId2468" Target="http://www.lacoppera.com" Type="http://schemas.openxmlformats.org/officeDocument/2006/relationships/hyperlink" TargetMode="External"></Relationship><Relationship Id="rId2469" Target="mailto:palampotteries@hotmail.com" Type="http://schemas.openxmlformats.org/officeDocument/2006/relationships/hyperlink" TargetMode="External"></Relationship><Relationship Id="rId2470" Target="http://www.mmexports.com" Type="http://schemas.openxmlformats.org/officeDocument/2006/relationships/hyperlink" TargetMode="External"></Relationship><Relationship Id="rId2471" Target="javascript:;" Type="http://schemas.openxmlformats.org/officeDocument/2006/relationships/hyperlink" TargetMode="External"></Relationship><Relationship Id="rId2472" Target="mailto:crownceram@yahoo.com" Type="http://schemas.openxmlformats.org/officeDocument/2006/relationships/hyperlink" TargetMode="External"></Relationship><Relationship Id="rId2473" Target="javascript:;" Type="http://schemas.openxmlformats.org/officeDocument/2006/relationships/hyperlink" TargetMode="External"></Relationship><Relationship Id="rId2474" Target="javascript:;" Type="http://schemas.openxmlformats.org/officeDocument/2006/relationships/hyperlink" TargetMode="External"></Relationship><Relationship Id="rId2475" Target="mailto:marudhara@vsnl.net" Type="http://schemas.openxmlformats.org/officeDocument/2006/relationships/hyperlink" TargetMode="External"></Relationship><Relationship Id="rId2476" Target="mailto:gaurav_mi@yahoo.com" Type="http://schemas.openxmlformats.org/officeDocument/2006/relationships/hyperlink" TargetMode="External"></Relationship><Relationship Id="rId2477" Target="mailto:qindntrd@singnet.com.sg" Type="http://schemas.openxmlformats.org/officeDocument/2006/relationships/hyperlink" TargetMode="External"></Relationship><Relationship Id="rId2478" Target="javascript:;" Type="http://schemas.openxmlformats.org/officeDocument/2006/relationships/hyperlink" TargetMode="External"></Relationship><Relationship Id="rId2479" Target="javascript:;" Type="http://schemas.openxmlformats.org/officeDocument/2006/relationships/hyperlink" TargetMode="External"></Relationship><Relationship Id="rId2480" Target="javascript:;" Type="http://schemas.openxmlformats.org/officeDocument/2006/relationships/hyperlink" TargetMode="External"></Relationship><Relationship Id="rId2481" Target="mailto:bank_kinetic@hotmail.com" Type="http://schemas.openxmlformats.org/officeDocument/2006/relationships/hyperlink" TargetMode="External"></Relationship><Relationship Id="rId2482" Target="mailto:almalki_bashar@hotmail.com" Type="http://schemas.openxmlformats.org/officeDocument/2006/relationships/hyperlink" TargetMode="External"></Relationship><Relationship Id="rId2483" Target="javascript:;" Type="http://schemas.openxmlformats.org/officeDocument/2006/relationships/hyperlink" TargetMode="External"></Relationship><Relationship Id="rId2484" Target="mailto:kheraj@vsnl.com" Type="http://schemas.openxmlformats.org/officeDocument/2006/relationships/hyperlink" TargetMode="External"></Relationship><Relationship Id="rId2485" Target="javascript:;" Type="http://schemas.openxmlformats.org/officeDocument/2006/relationships/hyperlink" TargetMode="External"></Relationship><Relationship Id="rId2486" Target="mailto:alielnily@yahoo.com" Type="http://schemas.openxmlformats.org/officeDocument/2006/relationships/hyperlink" TargetMode="External"></Relationship><Relationship Id="rId2487" Target="javascript:;" Type="http://schemas.openxmlformats.org/officeDocument/2006/relationships/hyperlink" TargetMode="External"></Relationship><Relationship Id="rId2488" Target="javascript:;" Type="http://schemas.openxmlformats.org/officeDocument/2006/relationships/hyperlink" TargetMode="External"></Relationship><Relationship Id="rId2489" Target="mailto:trashcan@flashmail.com" Type="http://schemas.openxmlformats.org/officeDocument/2006/relationships/hyperlink" TargetMode="External"></Relationship><Relationship Id="rId2490" Target="http://www.adprint.com.ua" Type="http://schemas.openxmlformats.org/officeDocument/2006/relationships/hyperlink" TargetMode="External"></Relationship><Relationship Id="rId2491" Target="http://www.asiaaccess.net.th" Type="http://schemas.openxmlformats.org/officeDocument/2006/relationships/hyperlink" TargetMode="External"></Relationship><Relationship Id="rId2492" Target="javascript:;" Type="http://schemas.openxmlformats.org/officeDocument/2006/relationships/hyperlink" TargetMode="External"></Relationship><Relationship Id="rId2493" Target="mailto:nortech@mail.com" Type="http://schemas.openxmlformats.org/officeDocument/2006/relationships/hyperlink" TargetMode="External"></Relationship><Relationship Id="rId2494" Target="http://www.nourinternational.net" Type="http://schemas.openxmlformats.org/officeDocument/2006/relationships/hyperlink" TargetMode="External"></Relationship><Relationship Id="rId2495" Target="javascript:;" Type="http://schemas.openxmlformats.org/officeDocument/2006/relationships/hyperlink" TargetMode="External"></Relationship><Relationship Id="rId2496" Target="mailto:bobbyhouse@cyber.net.pk" Type="http://schemas.openxmlformats.org/officeDocument/2006/relationships/hyperlink" TargetMode="External"></Relationship><Relationship Id="rId2497" Target="javascript:;" Type="http://schemas.openxmlformats.org/officeDocument/2006/relationships/hyperlink" TargetMode="External"></Relationship><Relationship Id="rId2498" Target="javascript:;" Type="http://schemas.openxmlformats.org/officeDocument/2006/relationships/hyperlink" TargetMode="External"></Relationship><Relationship Id="rId2499" Target="mailto:hamidbut@brain.net" Type="http://schemas.openxmlformats.org/officeDocument/2006/relationships/hyperlink" TargetMode="External"></Relationship><Relationship Id="rId2500" Target="javascript:;" Type="http://schemas.openxmlformats.org/officeDocument/2006/relationships/hyperlink" TargetMode="External"></Relationship><Relationship Id="rId2501" Target="mailto:gbgaslighter@yahoo.co.in" Type="http://schemas.openxmlformats.org/officeDocument/2006/relationships/hyperlink" TargetMode="External"></Relationship><Relationship Id="rId2502" Target="mailto:sndl@hotmail.com" Type="http://schemas.openxmlformats.org/officeDocument/2006/relationships/hyperlink" TargetMode="External"></Relationship><Relationship Id="rId2503" Target="javascript:;" Type="http://schemas.openxmlformats.org/officeDocument/2006/relationships/hyperlink" TargetMode="External"></Relationship><Relationship Id="rId2504" Target="mailto:henrywu@lucas.com.sg" Type="http://schemas.openxmlformats.org/officeDocument/2006/relationships/hyperlink" TargetMode="External"></Relationship><Relationship Id="rId2505" Target="http://www.bharatin.com" Type="http://schemas.openxmlformats.org/officeDocument/2006/relationships/hyperlink" TargetMode="External"></Relationship><Relationship Id="rId2506" Target="javascript:;" Type="http://schemas.openxmlformats.org/officeDocument/2006/relationships/hyperlink" TargetMode="External"></Relationship><Relationship Id="rId2507" Target="http://www.dnet.net.id" Type="http://schemas.openxmlformats.org/officeDocument/2006/relationships/hyperlink" TargetMode="External"></Relationship><Relationship Id="rId2508" Target="javascript:;" Type="http://schemas.openxmlformats.org/officeDocument/2006/relationships/hyperlink" TargetMode="External"></Relationship><Relationship Id="rId2509" Target="http://www.asiaep.com" Type="http://schemas.openxmlformats.org/officeDocument/2006/relationships/hyperlink" TargetMode="External"></Relationship><Relationship Id="rId2510" Target="javascript:;" Type="http://schemas.openxmlformats.org/officeDocument/2006/relationships/hyperlink" TargetMode="External"></Relationship><Relationship Id="rId2511" Target="http://www.mti-microtech.com" Type="http://schemas.openxmlformats.org/officeDocument/2006/relationships/hyperlink" TargetMode="External"></Relationship><Relationship Id="rId2512" Target="http://www.esselworld.com" Type="http://schemas.openxmlformats.org/officeDocument/2006/relationships/hyperlink" TargetMode="External"></Relationship><Relationship Id="rId2513" Target="javascript:;" Type="http://schemas.openxmlformats.org/officeDocument/2006/relationships/hyperlink" TargetMode="External"></Relationship><Relationship Id="rId2514" Target="mailto:aroben2000@isbank.net.tr" Type="http://schemas.openxmlformats.org/officeDocument/2006/relationships/hyperlink" TargetMode="External"></Relationship><Relationship Id="rId2515" Target="http://www.net4india.com" Type="http://schemas.openxmlformats.org/officeDocument/2006/relationships/hyperlink" TargetMode="External"></Relationship><Relationship Id="rId2516" Target="mailto:abl@ndb.vsnl.net.in" Type="http://schemas.openxmlformats.org/officeDocument/2006/relationships/hyperlink" TargetMode="External"></Relationship><Relationship Id="rId2517" Target="javascript:;" Type="http://schemas.openxmlformats.org/officeDocument/2006/relationships/hyperlink" TargetMode="External"></Relationship><Relationship Id="rId2518" Target="javascript:;" Type="http://schemas.openxmlformats.org/officeDocument/2006/relationships/hyperlink" TargetMode="External"></Relationship><Relationship Id="rId2519" Target="mailto:qaswaa2000@yahoo.com" Type="http://schemas.openxmlformats.org/officeDocument/2006/relationships/hyperlink" TargetMode="External"></Relationship><Relationship Id="rId2520" Target="javascript:;" Type="http://schemas.openxmlformats.org/officeDocument/2006/relationships/hyperlink" TargetMode="External"></Relationship><Relationship Id="rId2521" Target="mailto:gbventures@indiatimes.com" Type="http://schemas.openxmlformats.org/officeDocument/2006/relationships/hyperlink" TargetMode="External"></Relationship><Relationship Id="rId2522" Target="mailto:almustafagmts@yahoo.com" Type="http://schemas.openxmlformats.org/officeDocument/2006/relationships/hyperlink" TargetMode="External"></Relationship><Relationship Id="rId2523" Target="mailto:clearfastdel@vsnl.net" Type="http://schemas.openxmlformats.org/officeDocument/2006/relationships/hyperlink" TargetMode="External"></Relationship><Relationship Id="rId2524" Target="mailto:hardware@cyber.net.pk" Type="http://schemas.openxmlformats.org/officeDocument/2006/relationships/hyperlink" TargetMode="External"></Relationship><Relationship Id="rId2525" Target="mailto:dan8wkl@yahoo.com" Type="http://schemas.openxmlformats.org/officeDocument/2006/relationships/hyperlink" TargetMode="External"></Relationship><Relationship Id="rId2526" Target="http://www.quixs.net" Type="http://schemas.openxmlformats.org/officeDocument/2006/relationships/hyperlink" TargetMode="External"></Relationship><Relationship Id="rId2527" Target="http://www.samba.com.sa" Type="http://schemas.openxmlformats.org/officeDocument/2006/relationships/hyperlink" TargetMode="External"></Relationship><Relationship Id="rId2528" Target="mailto:spotglobo@rediffmail.com" Type="http://schemas.openxmlformats.org/officeDocument/2006/relationships/hyperlink" TargetMode="External"></Relationship><Relationship Id="rId2529" Target="http://www.sohil-impex.com" Type="http://schemas.openxmlformats.org/officeDocument/2006/relationships/hyperlink" TargetMode="External"></Relationship><Relationship Id="rId2530" Target="javascript:;" Type="http://schemas.openxmlformats.org/officeDocument/2006/relationships/hyperlink" TargetMode="External"></Relationship><Relationship Id="rId2531" Target="http://www.8m.com" Type="http://schemas.openxmlformats.org/officeDocument/2006/relationships/hyperlink" TargetMode="External"></Relationship><Relationship Id="rId2532" Target="javascript:;" Type="http://schemas.openxmlformats.org/officeDocument/2006/relationships/hyperlink" TargetMode="External"></Relationship><Relationship Id="rId2533" Target="javascript:;" Type="http://schemas.openxmlformats.org/officeDocument/2006/relationships/hyperlink" TargetMode="External"></Relationship><Relationship Id="rId2534" Target="mailto:atmacael@superonline.com" Type="http://schemas.openxmlformats.org/officeDocument/2006/relationships/hyperlink" TargetMode="External"></Relationship><Relationship Id="rId2535" Target="mailto:info@shrishakun.com" Type="http://schemas.openxmlformats.org/officeDocument/2006/relationships/hyperlink" TargetMode="External"></Relationship><Relationship Id="rId2536" Target="mailto:roland@cutcraft.com" Type="http://schemas.openxmlformats.org/officeDocument/2006/relationships/hyperlink" TargetMode="External"></Relationship><Relationship Id="rId2537" Target="javascript:;" Type="http://schemas.openxmlformats.org/officeDocument/2006/relationships/hyperlink" TargetMode="External"></Relationship><Relationship Id="rId2538" Target="javascript:;" Type="http://schemas.openxmlformats.org/officeDocument/2006/relationships/hyperlink" TargetMode="External"></Relationship><Relationship Id="rId2539" Target="javascript:;" Type="http://schemas.openxmlformats.org/officeDocument/2006/relationships/hyperlink" TargetMode="External"></Relationship><Relationship Id="rId2540" Target="mailto:lausc@selasih.com.my" Type="http://schemas.openxmlformats.org/officeDocument/2006/relationships/hyperlink" TargetMode="External"></Relationship><Relationship Id="rId2541" Target="http://www.bombaysocks.com" Type="http://schemas.openxmlformats.org/officeDocument/2006/relationships/hyperlink" TargetMode="External"></Relationship><Relationship Id="rId2542" Target="http://www.goldengroupoverseas.com" Type="http://schemas.openxmlformats.org/officeDocument/2006/relationships/hyperlink" TargetMode="External"></Relationship><Relationship Id="rId2543" Target="http://www.cni.co.id" Type="http://schemas.openxmlformats.org/officeDocument/2006/relationships/hyperlink" TargetMode="External"></Relationship><Relationship Id="rId2544" Target="javascript:;" Type="http://schemas.openxmlformats.org/officeDocument/2006/relationships/hyperlink" TargetMode="External"></Relationship><Relationship Id="rId2545" Target="javascript:;" Type="http://schemas.openxmlformats.org/officeDocument/2006/relationships/hyperlink" TargetMode="External"></Relationship><Relationship Id="rId2546" Target="javascript:;" Type="http://schemas.openxmlformats.org/officeDocument/2006/relationships/hyperlink" TargetMode="External"></Relationship><Relationship Id="rId2547" Target="mailto:zenbash@yahoo.com" Type="http://schemas.openxmlformats.org/officeDocument/2006/relationships/hyperlink" TargetMode="External"></Relationship><Relationship Id="rId2548" Target="http://www.whitefieldcotton.net" Type="http://schemas.openxmlformats.org/officeDocument/2006/relationships/hyperlink" TargetMode="External"></Relationship><Relationship Id="rId2549" Target="http://www.bronzmobilya.com.tr" Type="http://schemas.openxmlformats.org/officeDocument/2006/relationships/hyperlink" TargetMode="External"></Relationship><Relationship Id="rId2550" Target="mailto:amritkitchenplast@hotmail.com" Type="http://schemas.openxmlformats.org/officeDocument/2006/relationships/hyperlink" TargetMode="External"></Relationship><Relationship Id="rId2551" Target="javascript:;" Type="http://schemas.openxmlformats.org/officeDocument/2006/relationships/hyperlink" TargetMode="External"></Relationship><Relationship Id="rId2552" Target="mailto:nedimalem@yahoo.com" Type="http://schemas.openxmlformats.org/officeDocument/2006/relationships/hyperlink" TargetMode="External"></Relationship><Relationship Id="rId2553" Target="javascript:;" Type="http://schemas.openxmlformats.org/officeDocument/2006/relationships/hyperlink" TargetMode="External"></Relationship><Relationship Id="rId2554" Target="javascript:;" Type="http://schemas.openxmlformats.org/officeDocument/2006/relationships/hyperlink" TargetMode="External"></Relationship><Relationship Id="rId2555" Target="mailto:aiyara@ceradecor.com" Type="http://schemas.openxmlformats.org/officeDocument/2006/relationships/hyperlink" TargetMode="External"></Relationship><Relationship Id="rId2556" Target="javascript:;" Type="http://schemas.openxmlformats.org/officeDocument/2006/relationships/hyperlink" TargetMode="External"></Relationship><Relationship Id="rId2557" Target="javascript:;" Type="http://schemas.openxmlformats.org/officeDocument/2006/relationships/hyperlink" TargetMode="External"></Relationship><Relationship Id="rId2558" Target="javascript:;" Type="http://schemas.openxmlformats.org/officeDocument/2006/relationships/hyperlink" TargetMode="External"></Relationship><Relationship Id="rId2559" Target="mailto:binzaid@hotmail.com" Type="http://schemas.openxmlformats.org/officeDocument/2006/relationships/hyperlink" TargetMode="External"></Relationship><Relationship Id="rId2560" Target="mailto:as.kitchen@sps.sa" Type="http://schemas.openxmlformats.org/officeDocument/2006/relationships/hyperlink" TargetMode="External"></Relationship><Relationship Id="rId2561" Target="mailto:anil@mayagift.com" Type="http://schemas.openxmlformats.org/officeDocument/2006/relationships/hyperlink" TargetMode="External"></Relationship><Relationship Id="rId2562" Target="javascript:;" Type="http://schemas.openxmlformats.org/officeDocument/2006/relationships/hyperlink" TargetMode="External"></Relationship><Relationship Id="rId2563" Target="http://www.vivamas.com" Type="http://schemas.openxmlformats.org/officeDocument/2006/relationships/hyperlink" TargetMode="External"></Relationship><Relationship Id="rId2564" Target="mailto:porselen@ttnet.net.tr" Type="http://schemas.openxmlformats.org/officeDocument/2006/relationships/hyperlink" TargetMode="External"></Relationship><Relationship Id="rId2565" Target="javascript:;" Type="http://schemas.openxmlformats.org/officeDocument/2006/relationships/hyperlink" TargetMode="External"></Relationship><Relationship Id="rId2566" Target="mailto:ratiosi1024@hotmail.com" Type="http://schemas.openxmlformats.org/officeDocument/2006/relationships/hyperlink" TargetMode="External"></Relationship><Relationship Id="rId2567" Target="javascript:;" Type="http://schemas.openxmlformats.org/officeDocument/2006/relationships/hyperlink" TargetMode="External"></Relationship><Relationship Id="rId2568" Target="mailto:baywatch@giasmd01.vsnl.net.in" Type="http://schemas.openxmlformats.org/officeDocument/2006/relationships/hyperlink" TargetMode="External"></Relationship><Relationship Id="rId2569" Target="javascript:;" Type="http://schemas.openxmlformats.org/officeDocument/2006/relationships/hyperlink" TargetMode="External"></Relationship><Relationship Id="rId2570" Target="mailto:eiderindia@yahoo.com" Type="http://schemas.openxmlformats.org/officeDocument/2006/relationships/hyperlink" TargetMode="External"></Relationship><Relationship Id="rId2571" Target="javascript:;" Type="http://schemas.openxmlformats.org/officeDocument/2006/relationships/hyperlink" TargetMode="External"></Relationship><Relationship Id="rId2572" Target="mailto:khaled.mobarak@hotmail.com" Type="http://schemas.openxmlformats.org/officeDocument/2006/relationships/hyperlink" TargetMode="External"></Relationship><Relationship Id="rId2573" Target="javascript:;" Type="http://schemas.openxmlformats.org/officeDocument/2006/relationships/hyperlink" TargetMode="External"></Relationship><Relationship Id="rId2574" Target="http://www.shivkitchenware.com" Type="http://schemas.openxmlformats.org/officeDocument/2006/relationships/hyperlink" TargetMode="External"></Relationship><Relationship Id="rId2575" Target="http://www.isbank.net.tr" Type="http://schemas.openxmlformats.org/officeDocument/2006/relationships/hyperlink" TargetMode="External"></Relationship><Relationship Id="rId2576" Target="javascript:;" Type="http://schemas.openxmlformats.org/officeDocument/2006/relationships/hyperlink" TargetMode="External"></Relationship><Relationship Id="rId2577" Target="mailto:nikom8sb@tm.net.my" Type="http://schemas.openxmlformats.org/officeDocument/2006/relationships/hyperlink" TargetMode="External"></Relationship><Relationship Id="rId2578" Target="javascript:;" Type="http://schemas.openxmlformats.org/officeDocument/2006/relationships/hyperlink" TargetMode="External"></Relationship><Relationship Id="rId2579" Target="mailto:youaremy@37.com" Type="http://schemas.openxmlformats.org/officeDocument/2006/relationships/hyperlink" TargetMode="External"></Relationship><Relationship Id="rId2580" Target="http://www.vasia.com" Type="http://schemas.openxmlformats.org/officeDocument/2006/relationships/hyperlink" TargetMode="External"></Relationship><Relationship Id="rId2581" Target="mailto:siewkhentan@pd.jaring.my" Type="http://schemas.openxmlformats.org/officeDocument/2006/relationships/hyperlink" TargetMode="External"></Relationship><Relationship Id="rId2582" Target="javascript:;" Type="http://schemas.openxmlformats.org/officeDocument/2006/relationships/hyperlink" TargetMode="External"></Relationship><Relationship Id="rId2583" Target="javascript:;" Type="http://schemas.openxmlformats.org/officeDocument/2006/relationships/hyperlink" TargetMode="External"></Relationship><Relationship Id="rId2584" Target="mailto:rsspore@singnet.com.sg" Type="http://schemas.openxmlformats.org/officeDocument/2006/relationships/hyperlink" TargetMode="External"></Relationship><Relationship Id="rId2585" Target="mailto:eytas@superonline.com" Type="http://schemas.openxmlformats.org/officeDocument/2006/relationships/hyperlink" TargetMode="External"></Relationship><Relationship Id="rId2586" Target="javascript:;" Type="http://schemas.openxmlformats.org/officeDocument/2006/relationships/hyperlink" TargetMode="External"></Relationship><Relationship Id="rId2587" Target="mailto:henghahnguan@hotmail.com" Type="http://schemas.openxmlformats.org/officeDocument/2006/relationships/hyperlink" TargetMode="External"></Relationship><Relationship Id="rId2588" Target="javascript:;" Type="http://schemas.openxmlformats.org/officeDocument/2006/relationships/hyperlink" TargetMode="External"></Relationship><Relationship Id="rId2589" Target="mailto:alihuang2003@yahoo.com" Type="http://schemas.openxmlformats.org/officeDocument/2006/relationships/hyperlink" TargetMode="External"></Relationship><Relationship Id="rId2590" Target="javascript:;" Type="http://schemas.openxmlformats.org/officeDocument/2006/relationships/hyperlink" TargetMode="External"></Relationship><Relationship Id="rId2591" Target="javascript:;" Type="http://schemas.openxmlformats.org/officeDocument/2006/relationships/hyperlink" TargetMode="External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8"/>
    <col collapsed="false" customWidth="true" hidden="false" max="3" min="3" style="0" width="19"/>
    <col collapsed="false" customWidth="true" hidden="false" max="4" min="4" style="0" width="31"/>
    <col collapsed="false" customWidth="true" hidden="false" max="6" min="6" style="0" width="30"/>
    <col collapsed="false" customWidth="true" hidden="false" max="7" min="7" style="0" width="19"/>
    <col collapsed="false" customWidth="true" hidden="false" max="8" min="8" style="0" width="18"/>
    <col collapsed="false" customWidth="true" hidden="false" max="9" min="9" style="0" width="17"/>
    <col collapsed="false" customWidth="true" hidden="false" max="10" min="10" style="0" width="16"/>
    <col collapsed="false" customWidth="true" hidden="false" max="15" min="15" style="0" width="15"/>
  </cols>
  <sheetData>
    <row customHeight="true" ht="39" r="1">
      <c r="A1" s="6" t="str">
        <v>公司名称</v>
      </c>
      <c r="B1" s="6" t="str">
        <v>公司所属国家/地区</v>
      </c>
      <c r="C1" s="6" t="str">
        <v>官网</v>
      </c>
      <c r="D1" s="6" t="str">
        <v>参展产品类别</v>
      </c>
      <c r="E1" s="6" t="str">
        <v>逛展频次</v>
      </c>
      <c r="F1" s="6" t="str">
        <v>地址</v>
      </c>
      <c r="G1" s="6" t="str">
        <v>联络人</v>
      </c>
      <c r="H1" s="6" t="str">
        <v>联络邮箱</v>
      </c>
      <c r="I1" s="6" t="str">
        <v>联络电话</v>
      </c>
      <c r="J1" s="6" t="str">
        <v>联络电话</v>
      </c>
      <c r="K1" s="1"/>
      <c r="L1" s="1" t="str">
        <v>2025上半年作为采购商身份参加厨具相关展会的公司（全球厨具相关展会）</v>
      </c>
      <c r="M1" s="1"/>
      <c r="N1" s="1"/>
      <c r="O1" s="1"/>
      <c r="P1" s="1"/>
      <c r="Q1" s="1"/>
      <c r="R1" s="1"/>
      <c r="S1" s="1"/>
    </row>
    <row customHeight="true" ht="103" r="2">
      <c r="A2" s="5" t="s">
        <v>1200</v>
      </c>
      <c r="B2" s="5" t="str">
        <v>丹麥</v>
      </c>
      <c r="C2" s="4" t="s">
        <v>1202</v>
      </c>
      <c r="D2" s="5" t="str">
        <v>医药保健品及医疗器械,餐厨用具</v>
      </c>
      <c r="E2" s="5" t="str">
        <v>9次</v>
      </c>
      <c r="F2" s="5" t="str">
        <v>Marsk Stigs Vej 7, DK 8800, Viborg</v>
      </c>
      <c r="G2" s="5" t="str">
        <v>Cabina Moebler A/S</v>
      </c>
      <c r="H2" s="5" t="s">
        <v>1201</v>
      </c>
      <c r="I2" s="5" t="str">
        <v>+45 86 61 07 00</v>
      </c>
      <c r="J2" s="5" t="str">
        <v>0045 96 63 25 90</v>
      </c>
      <c r="K2" s="1"/>
      <c r="L2" s="1"/>
      <c r="M2" s="1"/>
      <c r="N2" s="1"/>
      <c r="O2" s="1"/>
      <c r="P2" s="1"/>
      <c r="Q2" s="1"/>
      <c r="R2" s="1"/>
      <c r="S2" s="1"/>
    </row>
    <row r="3">
      <c r="A3" s="2" t="s">
        <v>472</v>
      </c>
      <c r="B3" s="2" t="str">
        <v>中国台湾</v>
      </c>
      <c r="C3" s="2" t="str">
        <v>--</v>
      </c>
      <c r="D3" s="2" t="str">
        <v>其他,工艺陶瓷,餐厨用具</v>
      </c>
      <c r="E3" s="2" t="str">
        <v>9次</v>
      </c>
      <c r="F3" s="2" t="str">
        <v>A1,14TH FL., NO.126, SEC. 4,NANKING E. RD., TAIPEI,TAIWAN</v>
      </c>
      <c r="G3" s="2" t="str">
        <v>Luis Castro</v>
      </c>
      <c r="H3" s="2" t="s">
        <v>473</v>
      </c>
      <c r="I3" s="2" t="str">
        <v>+886 2 2578 2376</v>
      </c>
      <c r="J3" s="2">
        <v>886225783476</v>
      </c>
      <c r="K3" s="1"/>
      <c r="L3" s="1"/>
      <c r="M3" s="1"/>
      <c r="N3" s="1"/>
      <c r="O3" s="1"/>
      <c r="P3" s="1"/>
      <c r="Q3" s="1"/>
      <c r="R3" s="1"/>
      <c r="S3" s="1"/>
    </row>
    <row r="4">
      <c r="A4" s="2" t="s">
        <v>2251</v>
      </c>
      <c r="B4" s="2" t="str">
        <v>印度</v>
      </c>
      <c r="C4" s="3" t="s">
        <v>2250</v>
      </c>
      <c r="D4" s="2" t="str">
        <v>个人护理用具,家具,家居装饰品,玻璃工艺品,餐厨用具</v>
      </c>
      <c r="E4" s="2" t="str">
        <v>6次</v>
      </c>
      <c r="F4" s="2" t="str">
        <v>597-598 SHAHBADDAULATPURDELHI BAWANA ROAD ,DELHI-110042INDIA</v>
      </c>
      <c r="G4" s="2" t="str">
        <v>KWOK KA MAN</v>
      </c>
      <c r="H4" s="2" t="s">
        <v>2252</v>
      </c>
      <c r="I4" s="2" t="str">
        <v>+91-11-2326-0134,9811272605,022-026861938,011-232-718-10,044-43831150,+91 98112 72605,+91-98112-72605,+91 11 2327 1810,+91 11 2324 2500,+91 94447 56885</v>
      </c>
      <c r="J4" s="2" t="str">
        <v>91-11-3271218</v>
      </c>
      <c r="K4" s="1"/>
      <c r="L4" s="1"/>
      <c r="M4" s="1"/>
      <c r="N4" s="1"/>
      <c r="O4" s="1"/>
      <c r="P4" s="1"/>
      <c r="Q4" s="1"/>
      <c r="R4" s="1"/>
      <c r="S4" s="1"/>
    </row>
    <row r="5">
      <c r="A5" s="2" t="s">
        <v>1237</v>
      </c>
      <c r="B5" s="2" t="str">
        <v>斯里兰卡</v>
      </c>
      <c r="C5" s="2" t="str">
        <v>--</v>
      </c>
      <c r="D5" s="2" t="str">
        <v>餐厨用具</v>
      </c>
      <c r="E5" s="2" t="str">
        <v>5次</v>
      </c>
      <c r="F5" s="2" t="str">
        <v>3/283,HANSAGIRI RD.,GAMPAHA</v>
      </c>
      <c r="G5" s="2" t="str">
        <v>BFC IMPORT &amp; EXPORT (PVT) LTD.</v>
      </c>
      <c r="H5" s="2" t="s">
        <v>1236</v>
      </c>
      <c r="I5" s="2" t="str">
        <v>0094 11 295028</v>
      </c>
      <c r="J5" s="2">
        <v>94</v>
      </c>
      <c r="K5" s="1"/>
      <c r="L5" s="1"/>
      <c r="M5" s="1"/>
      <c r="N5" s="1"/>
      <c r="O5" s="1"/>
      <c r="P5" s="1"/>
      <c r="Q5" s="1"/>
      <c r="R5" s="1"/>
      <c r="S5" s="1"/>
    </row>
    <row r="6">
      <c r="A6" s="2" t="s">
        <v>2837</v>
      </c>
      <c r="B6" s="2" t="str">
        <v>日本</v>
      </c>
      <c r="C6" s="2" t="str">
        <v>--</v>
      </c>
      <c r="D6" s="2" t="str">
        <v>餐厨用具</v>
      </c>
      <c r="E6" s="2" t="str">
        <v>6次</v>
      </c>
      <c r="F6" s="2" t="str">
        <v>2559-21, OBAMA-CHO CHOSHI-SHI, CHIBA 2880821</v>
      </c>
      <c r="G6" s="2" t="str">
        <v>ISHIDA, MASAHIRO</v>
      </c>
      <c r="H6" s="2" t="str">
        <v>--</v>
      </c>
      <c r="I6" s="2">
        <f>+81-584-89-3544</f>
      </c>
      <c r="J6" s="2" t="str">
        <v>0081 479 23 8791</v>
      </c>
      <c r="K6" s="1"/>
      <c r="L6" s="1"/>
      <c r="M6" s="1"/>
      <c r="N6" s="1"/>
      <c r="O6" s="1"/>
      <c r="P6" s="1"/>
      <c r="Q6" s="1"/>
      <c r="R6" s="1"/>
      <c r="S6" s="1"/>
    </row>
    <row r="7">
      <c r="A7" s="2" t="s">
        <v>510</v>
      </c>
      <c r="B7" s="2" t="str">
        <v>中國香港</v>
      </c>
      <c r="C7" s="3" t="s">
        <v>511</v>
      </c>
      <c r="D7" s="2" t="str">
        <v>医药保健品及医疗器械,家具,家居装饰品,餐厨用具</v>
      </c>
      <c r="E7" s="2" t="str">
        <v>8次</v>
      </c>
      <c r="F7" s="2" t="str">
        <v>RM 9B, CHEUNG WAH COMMERCIAL BLDG,NO.3-5 SAIGON STREET, JORDAN,HONGKONG</v>
      </c>
      <c r="G7" s="2" t="str">
        <v>Faizal Ali</v>
      </c>
      <c r="H7" s="2" t="s">
        <v>512</v>
      </c>
      <c r="I7" s="2" t="str">
        <v>+852 2356 2040</v>
      </c>
      <c r="J7" s="2" t="str">
        <v>852 23562041</v>
      </c>
      <c r="K7" s="1"/>
      <c r="L7" s="1"/>
      <c r="M7" s="1"/>
      <c r="N7" s="1"/>
      <c r="O7" s="1"/>
      <c r="P7" s="1"/>
      <c r="Q7" s="1"/>
      <c r="R7" s="1"/>
      <c r="S7" s="1"/>
    </row>
    <row r="8">
      <c r="A8" s="2" t="s">
        <v>5827</v>
      </c>
      <c r="B8" s="2" t="str">
        <v>巴基斯坦</v>
      </c>
      <c r="C8" s="2" t="str">
        <v>--</v>
      </c>
      <c r="D8" s="2" t="str">
        <v>其他,家居用品,餐厨用具</v>
      </c>
      <c r="E8" s="2" t="str">
        <v>7次</v>
      </c>
      <c r="F8" s="2" t="str">
        <v>#33 BLOCK B,SHINWARI MARKET PESHAWAR</v>
      </c>
      <c r="G8" s="2" t="str">
        <v>J.D.SHAH</v>
      </c>
      <c r="H8" s="2" t="s">
        <v>5826</v>
      </c>
      <c r="I8" s="2" t="str">
        <v>+92 42 37634685</v>
      </c>
      <c r="J8" s="2" t="str">
        <v>00-92-91-823657</v>
      </c>
      <c r="K8" s="1"/>
      <c r="L8" s="1"/>
      <c r="M8" s="1"/>
      <c r="N8" s="1"/>
      <c r="O8" s="1"/>
      <c r="P8" s="1"/>
      <c r="Q8" s="1"/>
      <c r="R8" s="1"/>
      <c r="S8" s="1"/>
    </row>
    <row r="9">
      <c r="A9" s="2" t="s">
        <v>1126</v>
      </c>
      <c r="B9" s="2" t="str">
        <v>美國</v>
      </c>
      <c r="C9" s="2" t="str">
        <v>--</v>
      </c>
      <c r="D9" s="2" t="str">
        <v>医药保健品及医疗器械,家具,家居装饰品,餐厨用具</v>
      </c>
      <c r="E9" s="2" t="str">
        <v>8次</v>
      </c>
      <c r="F9" s="2" t="str">
        <v>1491 Coney Island Avenue, U.S.A.</v>
      </c>
      <c r="G9" s="2" t="str">
        <v>Sadullah Dawlat Abdul Rahim</v>
      </c>
      <c r="H9" s="2" t="s">
        <v>1127</v>
      </c>
      <c r="I9" s="2" t="str">
        <v>+1 718-252-8000</v>
      </c>
      <c r="J9" s="2" t="str">
        <v>718 252 0085</v>
      </c>
      <c r="K9" s="1"/>
      <c r="L9" s="1"/>
      <c r="M9" s="1"/>
      <c r="N9" s="1"/>
      <c r="O9" s="1"/>
      <c r="P9" s="1"/>
      <c r="Q9" s="1"/>
      <c r="R9" s="1"/>
      <c r="S9" s="1"/>
    </row>
    <row r="10">
      <c r="A10" s="2" t="s">
        <v>2773</v>
      </c>
      <c r="B10" s="2" t="str">
        <v>塔吉克斯坦</v>
      </c>
      <c r="C10" s="3" t="s">
        <v>2774</v>
      </c>
      <c r="D10" s="2" t="str">
        <v>其他,家居用品,家用电器,电子消费品及信息产品,餐厨用具</v>
      </c>
      <c r="E10" s="2" t="str">
        <v>8次</v>
      </c>
      <c r="F10" s="2" t="str">
        <v>P.O.BOX 22155, CYPRUS</v>
      </c>
      <c r="G10" s="2" t="str">
        <v>Tamer Behiry</v>
      </c>
      <c r="H10" s="2" t="s">
        <v>2775</v>
      </c>
      <c r="I10" s="2">
        <v>35722355988</v>
      </c>
      <c r="J10" s="2">
        <v>35722355170</v>
      </c>
      <c r="K10" s="1"/>
      <c r="L10" s="1"/>
      <c r="M10" s="1"/>
      <c r="N10" s="1"/>
      <c r="O10" s="1"/>
      <c r="P10" s="1"/>
      <c r="Q10" s="1"/>
      <c r="R10" s="1"/>
      <c r="S10" s="1"/>
    </row>
    <row r="11">
      <c r="A11" s="2" t="s">
        <v>400</v>
      </c>
      <c r="B11" s="2" t="str">
        <v>中国台湾</v>
      </c>
      <c r="C11" s="2" t="str">
        <v>--</v>
      </c>
      <c r="D11" s="2" t="str">
        <v>其他,钟表眼镜,餐厨用具</v>
      </c>
      <c r="E11" s="2" t="str">
        <v>7次</v>
      </c>
      <c r="F11" s="2" t="str">
        <v>NO.26 LANE 75, SEC.4 NANKING E. ROADTAIPEITAIWAN</v>
      </c>
      <c r="G11" s="2" t="str">
        <v>--</v>
      </c>
      <c r="H11" s="2" t="s">
        <v>401</v>
      </c>
      <c r="I11" s="2" t="str">
        <v>+886 2 2718 0805</v>
      </c>
      <c r="J11" s="2" t="str">
        <v>886 2 27169129</v>
      </c>
      <c r="K11" s="1"/>
      <c r="L11" s="1"/>
      <c r="M11" s="1"/>
      <c r="N11" s="1"/>
      <c r="O11" s="1"/>
      <c r="P11" s="1"/>
      <c r="Q11" s="1"/>
      <c r="R11" s="1"/>
      <c r="S11" s="1"/>
    </row>
    <row r="12">
      <c r="A12" s="2" t="s">
        <v>2091</v>
      </c>
      <c r="B12" s="2" t="str">
        <v>中国台湾</v>
      </c>
      <c r="C12" s="3" t="s">
        <v>2093</v>
      </c>
      <c r="D12" s="2" t="str">
        <v>餐厨用具</v>
      </c>
      <c r="E12" s="2" t="str">
        <v>7次</v>
      </c>
      <c r="F12" s="2" t="str">
        <v>5F NO.51 LANE 35JI-HU RD. NEIHU, TAIPEI,TAIWAN</v>
      </c>
      <c r="G12" s="2" t="str">
        <v>--</v>
      </c>
      <c r="H12" s="2" t="s">
        <v>2092</v>
      </c>
      <c r="I12" s="2" t="str">
        <v>2798 5880</v>
      </c>
      <c r="J12" s="2" t="str">
        <v>8751 0757</v>
      </c>
      <c r="K12" s="1"/>
      <c r="L12" s="1"/>
      <c r="M12" s="1"/>
      <c r="N12" s="1"/>
      <c r="O12" s="1"/>
      <c r="P12" s="1"/>
      <c r="Q12" s="1"/>
      <c r="R12" s="1"/>
      <c r="S12" s="1"/>
    </row>
    <row r="13">
      <c r="A13" s="2" t="s">
        <v>1163</v>
      </c>
      <c r="B13" s="2" t="str">
        <v>沙烏地阿拉伯</v>
      </c>
      <c r="C13" s="2" t="str">
        <v>--</v>
      </c>
      <c r="D13" s="2" t="str">
        <v>餐厨用具</v>
      </c>
      <c r="E13" s="2" t="str">
        <v>3次</v>
      </c>
      <c r="F13" s="2" t="str">
        <v>P.O.BOX 3774 DAMMAM 31481</v>
      </c>
      <c r="G13" s="2" t="str">
        <v>OMER BASAREH</v>
      </c>
      <c r="H13" s="2" t="str">
        <v>--</v>
      </c>
      <c r="I13" s="2" t="str">
        <v>00966 3 8322001</v>
      </c>
      <c r="J13" s="2" t="str">
        <v>00966 3 8322005</v>
      </c>
      <c r="K13" s="1"/>
      <c r="L13" s="1"/>
      <c r="M13" s="1"/>
      <c r="N13" s="1"/>
      <c r="O13" s="1"/>
      <c r="P13" s="1"/>
      <c r="Q13" s="1"/>
      <c r="R13" s="1"/>
      <c r="S13" s="1"/>
    </row>
    <row r="14">
      <c r="A14" s="2" t="s">
        <v>2570</v>
      </c>
      <c r="B14" s="2" t="str">
        <v>加拿大</v>
      </c>
      <c r="C14" s="3" t="s">
        <v>2568</v>
      </c>
      <c r="D14" s="2" t="str">
        <v>餐厨用具</v>
      </c>
      <c r="E14" s="2" t="str">
        <v>1次</v>
      </c>
      <c r="F14" s="2" t="str">
        <v>20, Voyager Court South, Etobicoke,Ontario</v>
      </c>
      <c r="G14" s="2" t="str">
        <v>MR WONG</v>
      </c>
      <c r="H14" s="2" t="s">
        <v>2569</v>
      </c>
      <c r="I14" s="2">
        <f>+1-709-726-5587</f>
      </c>
      <c r="J14" s="2" t="str">
        <v>001 416 675 5610</v>
      </c>
      <c r="K14" s="1"/>
      <c r="L14" s="1"/>
      <c r="M14" s="1"/>
      <c r="N14" s="1"/>
      <c r="O14" s="1"/>
      <c r="P14" s="1"/>
      <c r="Q14" s="1"/>
      <c r="R14" s="1"/>
      <c r="S14" s="1"/>
    </row>
    <row r="15">
      <c r="A15" s="2" t="s">
        <v>431</v>
      </c>
      <c r="B15" s="2" t="str">
        <v>英國</v>
      </c>
      <c r="C15" s="2" t="str">
        <v>--</v>
      </c>
      <c r="D15" s="2" t="str">
        <v>五金,家用电器,钟表眼镜,餐厨用具</v>
      </c>
      <c r="E15" s="2" t="str">
        <v>8次</v>
      </c>
      <c r="F15" s="2" t="str">
        <v>110 Oldham Road, GB M4 6AG, Manchester</v>
      </c>
      <c r="G15" s="2" t="str">
        <v>Mrs June Davies</v>
      </c>
      <c r="H15" s="2" t="str">
        <v>--</v>
      </c>
      <c r="I15" s="2" t="str">
        <v>+44 161 236 9258</v>
      </c>
      <c r="J15" s="2" t="str">
        <v>0044 161 236 7760</v>
      </c>
      <c r="K15" s="1"/>
      <c r="L15" s="1"/>
      <c r="M15" s="1"/>
      <c r="N15" s="1"/>
      <c r="O15" s="1"/>
      <c r="P15" s="1"/>
      <c r="Q15" s="1"/>
      <c r="R15" s="1"/>
      <c r="S15" s="1"/>
    </row>
    <row r="16">
      <c r="A16" s="2" t="s">
        <v>6553</v>
      </c>
      <c r="B16" s="2" t="str">
        <v>日本</v>
      </c>
      <c r="C16" s="2" t="str">
        <v>--</v>
      </c>
      <c r="D16" s="2" t="str">
        <v>餐厨用具</v>
      </c>
      <c r="E16" s="2" t="str">
        <v>6次</v>
      </c>
      <c r="F16" s="2" t="str">
        <v>687, SOYA HADANO-SHI, KANAGAWA 2570031</v>
      </c>
      <c r="G16" s="2" t="str">
        <v>AYABE, YASUSHI</v>
      </c>
      <c r="H16" s="2" t="str">
        <v>--</v>
      </c>
      <c r="I16" s="2" t="str">
        <v>0081 463 81 0005</v>
      </c>
      <c r="J16" s="2" t="str">
        <v>--</v>
      </c>
      <c r="K16" s="1"/>
      <c r="L16" s="1"/>
      <c r="M16" s="1"/>
      <c r="N16" s="1"/>
      <c r="O16" s="1"/>
      <c r="P16" s="1"/>
      <c r="Q16" s="1"/>
      <c r="R16" s="1"/>
      <c r="S16" s="1"/>
    </row>
    <row r="17">
      <c r="A17" s="2" t="s">
        <v>1038</v>
      </c>
      <c r="B17" s="2" t="str">
        <v>美國</v>
      </c>
      <c r="C17" s="3" t="s">
        <v>1037</v>
      </c>
      <c r="D17" s="2" t="str">
        <v>餐厨用具</v>
      </c>
      <c r="E17" s="2" t="str">
        <v>6次</v>
      </c>
      <c r="F17" s="2" t="str">
        <v>470 FACTORY ST, WATERTOWN, NY 13601</v>
      </c>
      <c r="G17" s="2" t="str">
        <v>ANNE COX</v>
      </c>
      <c r="H17" s="2" t="str">
        <v>--</v>
      </c>
      <c r="I17" s="2" t="str">
        <v>001 315 788 2915</v>
      </c>
      <c r="J17" s="2" t="str">
        <v>001 315 788 2377</v>
      </c>
      <c r="K17" s="1"/>
      <c r="L17" s="1"/>
      <c r="M17" s="1"/>
      <c r="N17" s="1"/>
      <c r="O17" s="1"/>
      <c r="P17" s="1"/>
      <c r="Q17" s="1"/>
      <c r="R17" s="1"/>
      <c r="S17" s="1"/>
    </row>
    <row r="18">
      <c r="A18" s="2" t="s">
        <v>2723</v>
      </c>
      <c r="B18" s="2" t="str">
        <v>中国台湾</v>
      </c>
      <c r="C18" s="3" t="s">
        <v>2724</v>
      </c>
      <c r="D18" s="2" t="str">
        <v>五金,家具,餐厨用具</v>
      </c>
      <c r="E18" s="2" t="str">
        <v>10次</v>
      </c>
      <c r="F18" s="2" t="str">
        <v>4F,NO.121,CHUNG-CHENG RD.SEC.1,TAIPEI(P.O.BOX TP105-62,TAIPEI)</v>
      </c>
      <c r="G18" s="2" t="str">
        <v>Francis Sk Pang</v>
      </c>
      <c r="H18" s="2" t="s">
        <v>2722</v>
      </c>
      <c r="I18" s="2">
        <f>+886-2-2836-1930</f>
      </c>
      <c r="J18" s="2" t="str">
        <v>00886 2 28367751</v>
      </c>
      <c r="K18" s="1"/>
      <c r="L18" s="1"/>
      <c r="M18" s="1"/>
      <c r="N18" s="1"/>
      <c r="O18" s="1"/>
      <c r="P18" s="1"/>
      <c r="Q18" s="1"/>
      <c r="R18" s="1"/>
      <c r="S18" s="1"/>
    </row>
    <row r="19">
      <c r="A19" s="2" t="s">
        <v>329</v>
      </c>
      <c r="B19" s="2" t="str">
        <v>中國香港</v>
      </c>
      <c r="C19" s="3" t="s">
        <v>328</v>
      </c>
      <c r="D19" s="2" t="str">
        <v>家具,电子消费品及信息产品,钟表眼镜,餐厨用具</v>
      </c>
      <c r="E19" s="2" t="str">
        <v>9次</v>
      </c>
      <c r="F19" s="2" t="str">
        <v>Rm 702 7/F Kowloon Plz</v>
      </c>
      <c r="G19" s="2" t="str">
        <v>Warren Wat</v>
      </c>
      <c r="H19" s="2" t="s">
        <v>327</v>
      </c>
      <c r="I19" s="2" t="str">
        <v>+852 2756 3862</v>
      </c>
      <c r="J19" s="2">
        <v>30107883</v>
      </c>
      <c r="K19" s="1"/>
      <c r="L19" s="1"/>
      <c r="M19" s="1"/>
      <c r="N19" s="1"/>
      <c r="O19" s="1"/>
      <c r="P19" s="1"/>
      <c r="Q19" s="1"/>
      <c r="R19" s="1"/>
      <c r="S19" s="1"/>
    </row>
    <row r="20">
      <c r="A20" s="2" t="s">
        <v>2355</v>
      </c>
      <c r="B20" s="2" t="str">
        <v>新西蘭</v>
      </c>
      <c r="C20" s="3" t="s">
        <v>2352</v>
      </c>
      <c r="D20" s="2" t="s">
        <v>2353</v>
      </c>
      <c r="E20" s="2" t="str">
        <v>11次</v>
      </c>
      <c r="F20" s="2" t="str">
        <v>1 DAKOTA PLACE, BELL BLOCK NEW PLYMOUTH NEW ZEALAND</v>
      </c>
      <c r="G20" s="2" t="str">
        <v>CRAIG WARD</v>
      </c>
      <c r="H20" s="2" t="s">
        <v>2354</v>
      </c>
      <c r="I20" s="2" t="str">
        <v>+64 3-365 3491</v>
      </c>
      <c r="J20" s="2" t="str">
        <v>0064 3 365 3128</v>
      </c>
      <c r="K20" s="1"/>
      <c r="L20" s="1"/>
      <c r="M20" s="1"/>
      <c r="N20" s="1"/>
      <c r="O20" s="1"/>
      <c r="P20" s="1"/>
      <c r="Q20" s="1"/>
      <c r="R20" s="1"/>
      <c r="S20" s="1"/>
    </row>
    <row r="21">
      <c r="A21" s="2" t="s">
        <v>1082</v>
      </c>
      <c r="B21" s="2" t="str">
        <v>美國</v>
      </c>
      <c r="C21" s="2" t="str">
        <v>--</v>
      </c>
      <c r="D21" s="2" t="str">
        <v>其他,家居用品,工艺陶瓷,照明产品,玻璃工艺品,餐厨用具</v>
      </c>
      <c r="E21" s="2" t="str">
        <v>9次</v>
      </c>
      <c r="F21" s="2" t="str">
        <v>561 EAST QUAIL RD,OREM UT. 84097,U.S.A.</v>
      </c>
      <c r="G21" s="2" t="str">
        <v>EVLOGIO SAAVEDRACH</v>
      </c>
      <c r="H21" s="2" t="s">
        <v>1081</v>
      </c>
      <c r="I21" s="2" t="str">
        <v>+1 801-226-1044</v>
      </c>
      <c r="J21" s="2" t="str">
        <v>001 8018520440</v>
      </c>
      <c r="K21" s="1"/>
      <c r="L21" s="1"/>
      <c r="M21" s="1"/>
      <c r="N21" s="1"/>
      <c r="O21" s="1"/>
      <c r="P21" s="1"/>
      <c r="Q21" s="1"/>
      <c r="R21" s="1"/>
      <c r="S21" s="1"/>
    </row>
    <row r="22">
      <c r="A22" s="5" t="s">
        <v>3336</v>
      </c>
      <c r="B22" s="5" t="str">
        <v>美國</v>
      </c>
      <c r="C22" s="5" t="str">
        <v>--</v>
      </c>
      <c r="D22" s="5" t="s">
        <v>3337</v>
      </c>
      <c r="E22" s="5" t="str">
        <v>10次</v>
      </c>
      <c r="F22" s="5" t="str">
        <v>1301 NW 89TH COURT, #214, U.S.A.</v>
      </c>
      <c r="G22" s="5" t="str">
        <v>CarlHugo</v>
      </c>
      <c r="H22" s="5" t="s">
        <v>3338</v>
      </c>
      <c r="I22" s="5" t="str">
        <v>+1 305-592-8182</v>
      </c>
      <c r="J22" s="5" t="str">
        <v>001 3055928183</v>
      </c>
      <c r="K22" s="1"/>
      <c r="L22" s="1"/>
      <c r="M22" s="1"/>
      <c r="N22" s="1"/>
      <c r="O22" s="1"/>
      <c r="P22" s="1"/>
      <c r="Q22" s="1"/>
      <c r="R22" s="1"/>
      <c r="S22" s="1"/>
    </row>
    <row r="23">
      <c r="A23" s="2" t="s">
        <v>5307</v>
      </c>
      <c r="B23" s="2" t="str">
        <v>荷蘭</v>
      </c>
      <c r="C23" s="3" t="s">
        <v>5309</v>
      </c>
      <c r="D23" s="2" t="str">
        <v>家用电器,餐厨用具</v>
      </c>
      <c r="E23" s="2" t="str">
        <v>9次</v>
      </c>
      <c r="F23" s="2" t="str">
        <v>Bornholmstraat 16, NL 9723 AX, Groningen</v>
      </c>
      <c r="G23" s="2" t="str">
        <v>Elektromotoren De Poel</v>
      </c>
      <c r="H23" s="2" t="s">
        <v>5308</v>
      </c>
      <c r="I23" s="2" t="str">
        <v>+31 50 312 7001</v>
      </c>
      <c r="J23" s="2" t="str">
        <v>0031 50 3136212</v>
      </c>
      <c r="K23" s="1"/>
      <c r="L23" s="1"/>
      <c r="M23" s="1"/>
      <c r="N23" s="1"/>
      <c r="O23" s="1"/>
      <c r="P23" s="1"/>
      <c r="Q23" s="1"/>
      <c r="R23" s="1"/>
      <c r="S23" s="1"/>
    </row>
    <row r="24">
      <c r="A24" s="2" t="s">
        <v>1643</v>
      </c>
      <c r="B24" s="2" t="str">
        <v>西班牙</v>
      </c>
      <c r="C24" s="3" t="s">
        <v>1644</v>
      </c>
      <c r="D24" s="2" t="str">
        <v>餐厨用具</v>
      </c>
      <c r="E24" s="2" t="str">
        <v>7次</v>
      </c>
      <c r="F24" s="2" t="str">
        <v>CTRA.VILLENA-ALCUDIA, KM.19,500 03450 BANYERES(ALICANTE) ,SPAIN</v>
      </c>
      <c r="G24" s="2" t="str">
        <v>--</v>
      </c>
      <c r="H24" s="2" t="s">
        <v>1642</v>
      </c>
      <c r="I24" s="2" t="str">
        <v>+34 965 56 68 20</v>
      </c>
      <c r="J24" s="2">
        <v>34966567350</v>
      </c>
      <c r="K24" s="1"/>
      <c r="L24" s="1"/>
      <c r="M24" s="1"/>
      <c r="N24" s="1"/>
      <c r="O24" s="1"/>
      <c r="P24" s="1"/>
      <c r="Q24" s="1"/>
      <c r="R24" s="1"/>
      <c r="S24" s="1"/>
    </row>
    <row r="25">
      <c r="A25" s="2" t="s">
        <v>946</v>
      </c>
      <c r="B25" s="2" t="str">
        <v>英國</v>
      </c>
      <c r="C25" s="3" t="s">
        <v>947</v>
      </c>
      <c r="D25" s="2" t="str">
        <v>卫浴设备,餐厨用具</v>
      </c>
      <c r="E25" s="2" t="str">
        <v>2次</v>
      </c>
      <c r="F25" s="2" t="str">
        <v>Beecham House, Great West Rd, Brentford, Middlesex TW8 9BD</v>
      </c>
      <c r="G25" s="2" t="str">
        <v>JONATHAN GIRLING</v>
      </c>
      <c r="H25" s="2" t="s">
        <v>948</v>
      </c>
      <c r="I25" s="2" t="str">
        <v>0044 1819 754 046</v>
      </c>
      <c r="J25" s="2" t="str">
        <v>0044 1819 753 223</v>
      </c>
      <c r="K25" s="1"/>
      <c r="L25" s="1"/>
      <c r="M25" s="1"/>
      <c r="N25" s="1"/>
      <c r="O25" s="1"/>
      <c r="P25" s="1"/>
      <c r="Q25" s="1"/>
      <c r="R25" s="1"/>
      <c r="S25" s="1"/>
    </row>
    <row r="26">
      <c r="A26" s="2" t="s">
        <v>3219</v>
      </c>
      <c r="B26" s="2" t="str">
        <v>巴西</v>
      </c>
      <c r="C26" s="3" t="s">
        <v>3217</v>
      </c>
      <c r="D26" s="2" t="str">
        <v>其他,家居用品,工艺陶瓷,玻璃工艺品,餐厨用具</v>
      </c>
      <c r="E26" s="2" t="str">
        <v>9次</v>
      </c>
      <c r="F26" s="2" t="str">
        <v>Av.Brasil, 1831 707FuncionariosBHTE/MG Zip Code 30.140003, BRAZIL</v>
      </c>
      <c r="G26" s="2" t="str">
        <v>A Gonzalez Fontana</v>
      </c>
      <c r="H26" s="2" t="s">
        <v>3218</v>
      </c>
      <c r="I26" s="2" t="str">
        <v>+55 21 3322-2817</v>
      </c>
      <c r="J26" s="2" t="str">
        <v>0055 31 32615003</v>
      </c>
      <c r="K26" s="1"/>
      <c r="L26" s="1"/>
      <c r="M26" s="1"/>
      <c r="N26" s="1"/>
      <c r="O26" s="1"/>
      <c r="P26" s="1"/>
      <c r="Q26" s="1"/>
      <c r="R26" s="1"/>
      <c r="S26" s="1"/>
    </row>
    <row r="27">
      <c r="A27" s="2" t="s">
        <v>5213</v>
      </c>
      <c r="B27" s="2" t="str">
        <v>孟加拉</v>
      </c>
      <c r="C27" s="2" t="str">
        <v>--</v>
      </c>
      <c r="D27" s="2" t="s">
        <v>5214</v>
      </c>
      <c r="E27" s="2" t="str">
        <v>9次</v>
      </c>
      <c r="F27" s="2" t="str">
        <v>31 MALITOLA ROAD,DHAKA-1100,BANGLADESH</v>
      </c>
      <c r="G27" s="2" t="str">
        <v>ENKHJARGAL</v>
      </c>
      <c r="H27" s="2" t="s">
        <v>5215</v>
      </c>
      <c r="I27" s="2" t="str">
        <v>+880 2-7164664</v>
      </c>
      <c r="J27" s="2" t="str">
        <v>0088 02 9559318</v>
      </c>
      <c r="K27" s="1"/>
      <c r="L27" s="1"/>
      <c r="M27" s="1"/>
      <c r="N27" s="1"/>
      <c r="O27" s="1"/>
      <c r="P27" s="1"/>
      <c r="Q27" s="1"/>
      <c r="R27" s="1"/>
      <c r="S27" s="1"/>
    </row>
    <row r="28">
      <c r="A28" s="2" t="s">
        <v>3229</v>
      </c>
      <c r="B28" s="2" t="str">
        <v>加拿大</v>
      </c>
      <c r="C28" s="3" t="s">
        <v>3227</v>
      </c>
      <c r="D28" s="2" t="str">
        <v>个人护理用具,鞋,餐厨用具</v>
      </c>
      <c r="E28" s="2" t="str">
        <v>7次</v>
      </c>
      <c r="F28" s="2" t="str">
        <v>1062 HOMER STREET, #201//VANCOUVER, BC V6B 2W9</v>
      </c>
      <c r="G28" s="2" t="str">
        <v>NEW ORIENT TRADING CO., LTD.</v>
      </c>
      <c r="H28" s="2" t="s">
        <v>3228</v>
      </c>
      <c r="I28" s="2" t="str">
        <v>001 604 6872244</v>
      </c>
      <c r="J28" s="2" t="str">
        <v>001 604 6886995</v>
      </c>
      <c r="K28" s="1"/>
      <c r="L28" s="1"/>
      <c r="M28" s="1"/>
      <c r="N28" s="1"/>
      <c r="O28" s="1"/>
      <c r="P28" s="1"/>
      <c r="Q28" s="1"/>
      <c r="R28" s="1"/>
      <c r="S28" s="1"/>
    </row>
    <row r="29">
      <c r="A29" s="2" t="s">
        <v>993</v>
      </c>
      <c r="B29" s="2" t="str">
        <v>日本</v>
      </c>
      <c r="C29" s="2" t="str">
        <v>--</v>
      </c>
      <c r="D29" s="2" t="str">
        <v>玩具,餐厨用具</v>
      </c>
      <c r="E29" s="2" t="str">
        <v>9次</v>
      </c>
      <c r="F29" s="2" t="str">
        <v>302 TOWAHANZOMON COPE,2-12 HAYABUSA-CHO CHIYODA,TOKYO 102-0092</v>
      </c>
      <c r="G29" s="2" t="str">
        <v>I.M.K.CO.,LTD.</v>
      </c>
      <c r="H29" s="2" t="s">
        <v>992</v>
      </c>
      <c r="I29" s="2">
        <f>+81-823-24-3303</f>
      </c>
      <c r="J29" s="2" t="str">
        <v>0081 3 35112146</v>
      </c>
      <c r="K29" s="1"/>
      <c r="L29" s="1"/>
      <c r="M29" s="1"/>
      <c r="N29" s="1"/>
      <c r="O29" s="1"/>
      <c r="P29" s="1"/>
      <c r="Q29" s="1"/>
      <c r="R29" s="1"/>
      <c r="S29" s="1"/>
    </row>
    <row r="30">
      <c r="A30" s="2" t="s">
        <v>3259</v>
      </c>
      <c r="B30" s="2" t="str">
        <v>法國</v>
      </c>
      <c r="C30" s="3" t="s">
        <v>3258</v>
      </c>
      <c r="D30" s="2" t="str">
        <v>餐厨用具</v>
      </c>
      <c r="E30" s="2" t="str">
        <v>6次</v>
      </c>
      <c r="F30" s="2" t="str">
        <v>ZI DE L ARGILE LOT 18, AVENUE DE LA QUIERA, 06370, MOUANS SARTOUX</v>
      </c>
      <c r="G30" s="2" t="str">
        <v>M BAUMASSY GERARD</v>
      </c>
      <c r="H30" s="2" t="s">
        <v>3257</v>
      </c>
      <c r="I30" s="2" t="str">
        <v>+33 4 92 92 39 90</v>
      </c>
      <c r="J30" s="2" t="str">
        <v>0033 492920458</v>
      </c>
      <c r="K30" s="1"/>
      <c r="L30" s="1"/>
      <c r="M30" s="1"/>
      <c r="N30" s="1"/>
      <c r="O30" s="1"/>
      <c r="P30" s="1"/>
      <c r="Q30" s="1"/>
      <c r="R30" s="1"/>
      <c r="S30" s="1"/>
    </row>
    <row r="31">
      <c r="A31" s="2" t="s">
        <v>1003</v>
      </c>
      <c r="B31" s="2" t="str">
        <v>韩国</v>
      </c>
      <c r="C31" s="2" t="str">
        <v>--</v>
      </c>
      <c r="D31" s="2" t="str">
        <v>体育及旅游休闲用品,建筑及装饰材料,餐厨用具</v>
      </c>
      <c r="E31" s="2" t="str">
        <v>8次</v>
      </c>
      <c r="F31" s="2" t="str">
        <v>191-3, YONGDUNG-DONG, IKSAN-SHI, CHONBUK</v>
      </c>
      <c r="G31" s="2" t="str">
        <v>LILA INTERNATIONAL INC.</v>
      </c>
      <c r="H31" s="2" t="s">
        <v>1004</v>
      </c>
      <c r="I31" s="2" t="str">
        <v>0082 (063)835 8496</v>
      </c>
      <c r="J31" s="2" t="str">
        <v>0082 (063)835 8495</v>
      </c>
      <c r="K31" s="1"/>
      <c r="L31" s="1"/>
      <c r="M31" s="1"/>
      <c r="N31" s="1"/>
      <c r="O31" s="1"/>
      <c r="P31" s="1"/>
      <c r="Q31" s="1"/>
      <c r="R31" s="1"/>
      <c r="S31" s="1"/>
    </row>
    <row r="32">
      <c r="A32" s="2" t="s">
        <v>6979</v>
      </c>
      <c r="B32" s="2" t="str">
        <v>荷蘭</v>
      </c>
      <c r="C32" s="3" t="s">
        <v>6977</v>
      </c>
      <c r="D32" s="2" t="str">
        <v>其他,办公文具,家具,电子电气产品,餐厨用具</v>
      </c>
      <c r="E32" s="2" t="str">
        <v>9次</v>
      </c>
      <c r="F32" s="2" t="str">
        <v>De Gaffel 19, NL 9206 AV, Drachten</v>
      </c>
      <c r="G32" s="2" t="str">
        <v>VEUBEKON</v>
      </c>
      <c r="H32" s="2" t="s">
        <v>6978</v>
      </c>
      <c r="I32" s="2" t="str">
        <v>+31 512 531 919</v>
      </c>
      <c r="J32" s="2" t="str">
        <v>0031 512 512478</v>
      </c>
      <c r="K32" s="1"/>
      <c r="L32" s="1"/>
      <c r="M32" s="1"/>
      <c r="N32" s="1"/>
      <c r="O32" s="1"/>
      <c r="P32" s="1"/>
      <c r="Q32" s="1"/>
      <c r="R32" s="1"/>
      <c r="S32" s="1"/>
    </row>
    <row r="33">
      <c r="A33" s="2" t="s">
        <v>1490</v>
      </c>
      <c r="B33" s="2" t="str">
        <v>美國</v>
      </c>
      <c r="C33" s="3" t="s">
        <v>1492</v>
      </c>
      <c r="D33" s="2" t="str">
        <v>餐厨用具</v>
      </c>
      <c r="E33" s="2" t="str">
        <v>3次</v>
      </c>
      <c r="F33" s="2" t="str">
        <v>3301 GARDEN BROOK,DALLAS, TEXAS 75234</v>
      </c>
      <c r="G33" s="2" t="str">
        <v>AUDRA REDMOND</v>
      </c>
      <c r="H33" s="2" t="s">
        <v>1491</v>
      </c>
      <c r="I33" s="2" t="str">
        <v>001 972 620 0696</v>
      </c>
      <c r="J33" s="2" t="str">
        <v>001 972 6200699</v>
      </c>
      <c r="K33" s="1"/>
      <c r="L33" s="1"/>
      <c r="M33" s="1"/>
      <c r="N33" s="1"/>
      <c r="O33" s="1"/>
      <c r="P33" s="1"/>
      <c r="Q33" s="1"/>
      <c r="R33" s="1"/>
      <c r="S33" s="1"/>
    </row>
    <row r="34">
      <c r="A34" s="2" t="s">
        <v>3708</v>
      </c>
      <c r="B34" s="2" t="str">
        <v>加拿大</v>
      </c>
      <c r="C34" s="3" t="s">
        <v>3707</v>
      </c>
      <c r="D34" s="2" t="str">
        <v>化工产品,食品,餐厨用具</v>
      </c>
      <c r="E34" s="2" t="str">
        <v>6次</v>
      </c>
      <c r="F34" s="2" t="str">
        <v>6030, Freemont Boulevard，Mississauga, Ontario</v>
      </c>
      <c r="G34" s="2" t="str">
        <v>BOB POWLOWSKY</v>
      </c>
      <c r="H34" s="2" t="str">
        <v>--</v>
      </c>
      <c r="I34" s="2">
        <f>+1-520-886-5057</f>
      </c>
      <c r="J34" s="2" t="str">
        <v>001 604 9418509</v>
      </c>
      <c r="K34" s="1"/>
      <c r="L34" s="1"/>
      <c r="M34" s="1"/>
      <c r="N34" s="1"/>
      <c r="O34" s="1"/>
      <c r="P34" s="1"/>
      <c r="Q34" s="1"/>
      <c r="R34" s="1"/>
      <c r="S34" s="1"/>
    </row>
    <row r="35">
      <c r="A35" s="2" t="s">
        <v>5639</v>
      </c>
      <c r="B35" s="2" t="str">
        <v>印度</v>
      </c>
      <c r="C35" s="3" t="s">
        <v>5641</v>
      </c>
      <c r="D35" s="2" t="str">
        <v>餐厨用具</v>
      </c>
      <c r="E35" s="2" t="str">
        <v>6次</v>
      </c>
      <c r="F35" s="2" t="str">
        <v>37,UPPER FLOOR,APOLLO ENCLAVE,MEHSANA-2</v>
      </c>
      <c r="G35" s="2" t="str">
        <v>MUKESH SHARMA</v>
      </c>
      <c r="H35" s="2" t="s">
        <v>5640</v>
      </c>
      <c r="I35" s="2" t="str">
        <v>0091 2762 30009</v>
      </c>
      <c r="J35" s="2" t="str">
        <v>0091 2762 45599</v>
      </c>
      <c r="K35" s="1"/>
      <c r="L35" s="1"/>
      <c r="M35" s="1"/>
      <c r="N35" s="1"/>
      <c r="O35" s="1"/>
      <c r="P35" s="1"/>
      <c r="Q35" s="1"/>
      <c r="R35" s="1"/>
      <c r="S35" s="1"/>
    </row>
    <row r="36">
      <c r="A36" s="2" t="s">
        <v>887</v>
      </c>
      <c r="B36" s="2" t="str">
        <v>俄羅斯</v>
      </c>
      <c r="C36" s="3" t="s">
        <v>889</v>
      </c>
      <c r="D36" s="2" t="str">
        <v>五金,其他,玻璃工艺品,餐厨用具</v>
      </c>
      <c r="E36" s="2" t="str">
        <v>8次</v>
      </c>
      <c r="F36" s="2" t="str">
        <v>LIGOVSKY PR., 272,SAINT-PETERSBURG,RUSSIA</v>
      </c>
      <c r="G36" s="2" t="str">
        <v>HANI</v>
      </c>
      <c r="H36" s="2" t="s">
        <v>888</v>
      </c>
      <c r="I36" s="2" t="str">
        <v>+7 812 967-10-68</v>
      </c>
      <c r="J36" s="2">
        <v>78121080929</v>
      </c>
      <c r="K36" s="1"/>
      <c r="L36" s="1"/>
      <c r="M36" s="1"/>
      <c r="N36" s="1"/>
      <c r="O36" s="1"/>
      <c r="P36" s="1"/>
      <c r="Q36" s="1"/>
      <c r="R36" s="1"/>
      <c r="S36" s="1"/>
    </row>
    <row r="37">
      <c r="A37" s="2" t="s">
        <v>1528</v>
      </c>
      <c r="B37" s="2" t="str">
        <v>美國</v>
      </c>
      <c r="C37" s="3" t="s">
        <v>1529</v>
      </c>
      <c r="D37" s="2" t="str">
        <v>家用电器,鞋,餐厨用具</v>
      </c>
      <c r="E37" s="2" t="str">
        <v>9次</v>
      </c>
      <c r="F37" s="2" t="str">
        <v>7355 N.W. 41 STREET,MIAMI,FL</v>
      </c>
      <c r="G37" s="2" t="str">
        <v>MELIE VIERA</v>
      </c>
      <c r="H37" s="2" t="str">
        <v>--</v>
      </c>
      <c r="I37" s="2" t="str">
        <v>001 305 5936969</v>
      </c>
      <c r="J37" s="2" t="str">
        <v>001 305 3993845</v>
      </c>
      <c r="K37" s="1"/>
      <c r="L37" s="1"/>
      <c r="M37" s="1"/>
      <c r="N37" s="1"/>
      <c r="O37" s="1"/>
      <c r="P37" s="1"/>
      <c r="Q37" s="1"/>
      <c r="R37" s="1"/>
      <c r="S37" s="1"/>
    </row>
    <row r="38">
      <c r="A38" s="2" t="s">
        <v>921</v>
      </c>
      <c r="B38" s="2" t="str">
        <v>科威特</v>
      </c>
      <c r="C38" s="2" t="str">
        <v>--</v>
      </c>
      <c r="D38" s="2" t="str">
        <v>医药保健品及医疗器械,餐厨用具</v>
      </c>
      <c r="E38" s="2" t="str">
        <v>6次</v>
      </c>
      <c r="F38" s="2" t="str">
        <v>P.O. BOX 241,SAFAT 13003</v>
      </c>
      <c r="G38" s="2" t="str">
        <v>WASNI</v>
      </c>
      <c r="H38" s="2" t="str">
        <v>--</v>
      </c>
      <c r="I38" s="2" t="str">
        <v>00965 242 2022</v>
      </c>
      <c r="J38" s="2" t="str">
        <v>00965 246 6553</v>
      </c>
      <c r="K38" s="1"/>
      <c r="L38" s="1"/>
      <c r="M38" s="1"/>
      <c r="N38" s="1"/>
      <c r="O38" s="1"/>
      <c r="P38" s="1"/>
      <c r="Q38" s="1"/>
      <c r="R38" s="1"/>
      <c r="S38" s="1"/>
    </row>
    <row r="39">
      <c r="A39" s="2" t="s">
        <v>5674</v>
      </c>
      <c r="B39" s="2" t="str">
        <v>塞內加爾</v>
      </c>
      <c r="C39" s="3" t="s">
        <v>5677</v>
      </c>
      <c r="D39" s="2" t="s">
        <v>5675</v>
      </c>
      <c r="E39" s="2" t="str">
        <v>10次</v>
      </c>
      <c r="F39" s="2" t="str">
        <v>19 RUE PARCHAPPE, SENEGAL</v>
      </c>
      <c r="G39" s="2" t="str">
        <v>AHMED CHAOUI</v>
      </c>
      <c r="H39" s="2" t="s">
        <v>5676</v>
      </c>
      <c r="I39" s="2" t="str">
        <v>(221)8424304</v>
      </c>
      <c r="J39" s="2" t="str">
        <v>(221)8424305</v>
      </c>
      <c r="K39" s="1"/>
      <c r="L39" s="1"/>
      <c r="M39" s="1"/>
      <c r="N39" s="1"/>
      <c r="O39" s="1"/>
      <c r="P39" s="1"/>
      <c r="Q39" s="1"/>
      <c r="R39" s="1"/>
      <c r="S39" s="1"/>
    </row>
    <row r="40">
      <c r="A40" s="2" t="s">
        <v>3193</v>
      </c>
      <c r="B40" s="2" t="str">
        <v>委內瑞拉</v>
      </c>
      <c r="C40" s="2" t="str">
        <v>--</v>
      </c>
      <c r="D40" s="2" t="str">
        <v>卫浴设备,建筑及装饰材料,餐厨用具</v>
      </c>
      <c r="E40" s="2" t="str">
        <v>3次</v>
      </c>
      <c r="F40" s="2" t="str">
        <v>edif Indaragua,calle Sevilla, Caracas distrito capital</v>
      </c>
      <c r="G40" s="2" t="str">
        <v>victor leon</v>
      </c>
      <c r="H40" s="2" t="s">
        <v>3194</v>
      </c>
      <c r="I40" s="2" t="str">
        <v>+58 416-8031862</v>
      </c>
      <c r="J40" s="2" t="str">
        <v>58-416-</v>
      </c>
      <c r="K40" s="1"/>
      <c r="L40" s="1"/>
      <c r="M40" s="1"/>
      <c r="N40" s="1"/>
      <c r="O40" s="1"/>
      <c r="P40" s="1"/>
      <c r="Q40" s="1"/>
      <c r="R40" s="1"/>
      <c r="S40" s="1"/>
    </row>
    <row r="41">
      <c r="A41" s="2" t="s">
        <v>1424</v>
      </c>
      <c r="B41" s="2" t="str">
        <v>中國香港</v>
      </c>
      <c r="C41" s="2" t="str">
        <v>--</v>
      </c>
      <c r="D41" s="2" t="str">
        <v>其他,家具,家居装饰品,服装饰物及配件,玻璃工艺品,餐厨用具</v>
      </c>
      <c r="E41" s="2" t="str">
        <v>7次</v>
      </c>
      <c r="F41" s="2" t="str">
        <v>FLAT A,8/F.,HIGH WIN FACTORY BLDG.,47 HOI YUEN ROAD, KWUNG TONG,HONGKONG</v>
      </c>
      <c r="G41" s="2" t="str">
        <v>Brenda Guzman Millan</v>
      </c>
      <c r="H41" s="2" t="s">
        <v>1423</v>
      </c>
      <c r="I41" s="2">
        <v>23472919</v>
      </c>
      <c r="J41" s="2">
        <v>27096306</v>
      </c>
      <c r="K41" s="1"/>
      <c r="L41" s="1"/>
      <c r="M41" s="1"/>
      <c r="N41" s="1"/>
      <c r="O41" s="1"/>
      <c r="P41" s="1"/>
      <c r="Q41" s="1"/>
      <c r="R41" s="1"/>
      <c r="S41" s="1"/>
    </row>
    <row r="42">
      <c r="A42" s="5" t="s">
        <v>3633</v>
      </c>
      <c r="B42" s="5" t="str">
        <v>日本</v>
      </c>
      <c r="C42" s="4" t="s">
        <v>3632</v>
      </c>
      <c r="D42" s="5" t="str">
        <v>餐厨用具</v>
      </c>
      <c r="E42" s="5" t="str">
        <v>5次</v>
      </c>
      <c r="F42" s="5" t="str">
        <v>MATSUKURA BLDG. 1-7, SOTOKANDA 5-CHOME, CHIYODA-KU, TOKYO 1010021</v>
      </c>
      <c r="G42" s="5" t="str">
        <v>BIRTHDAY PRODUCTS INC</v>
      </c>
      <c r="H42" s="5" t="str">
        <v>--</v>
      </c>
      <c r="I42" s="5" t="str">
        <v>0081 3 38325922</v>
      </c>
      <c r="J42" s="5" t="str">
        <v>0081 3 38325994</v>
      </c>
      <c r="K42" s="1"/>
      <c r="L42" s="1"/>
      <c r="M42" s="1"/>
      <c r="N42" s="1"/>
      <c r="O42" s="1"/>
      <c r="P42" s="1"/>
      <c r="Q42" s="1"/>
      <c r="R42" s="1"/>
      <c r="S42" s="1"/>
    </row>
    <row r="43">
      <c r="A43" s="2" t="s">
        <v>1385</v>
      </c>
      <c r="B43" s="2" t="str">
        <v>中國香港</v>
      </c>
      <c r="C43" s="3" t="s">
        <v>1384</v>
      </c>
      <c r="D43" s="2" t="str">
        <v>餐厨用具</v>
      </c>
      <c r="E43" s="2" t="str">
        <v>3次</v>
      </c>
      <c r="F43" s="2" t="str">
        <v>G.P.O.BOX-3458</v>
      </c>
      <c r="G43" s="2" t="str">
        <v>HARRY SHARMA</v>
      </c>
      <c r="H43" s="2" t="s">
        <v>3657</v>
      </c>
      <c r="I43" s="2" t="str">
        <v>--</v>
      </c>
      <c r="J43" s="2" t="str">
        <v>--</v>
      </c>
      <c r="K43" s="1"/>
      <c r="L43" s="1"/>
      <c r="M43" s="1"/>
      <c r="N43" s="1"/>
      <c r="O43" s="1"/>
      <c r="P43" s="1"/>
      <c r="Q43" s="1"/>
      <c r="R43" s="1"/>
      <c r="S43" s="1"/>
    </row>
    <row r="44">
      <c r="A44" s="2" t="s">
        <v>7263</v>
      </c>
      <c r="B44" s="2" t="str">
        <v>日本</v>
      </c>
      <c r="C44" s="3" t="s">
        <v>7264</v>
      </c>
      <c r="D44" s="2" t="str">
        <v>五金,其他,服装饰物及配件,箱包,自行车,钟表眼镜,鞋,餐厨用具</v>
      </c>
      <c r="E44" s="2" t="str">
        <v>8次</v>
      </c>
      <c r="F44" s="2" t="str">
        <v>13-13, OTEMACHI, KANAZAWA-SHI, ISHIKAWA 920, JAPAN</v>
      </c>
      <c r="G44" s="2" t="str">
        <v>AOYAMAKIYOKIKO</v>
      </c>
      <c r="H44" s="2" t="s">
        <v>7262</v>
      </c>
      <c r="I44" s="2" t="str">
        <v>0081 584 893784</v>
      </c>
      <c r="J44" s="2" t="str">
        <v>0081 568 335409</v>
      </c>
      <c r="K44" s="1"/>
      <c r="L44" s="1"/>
      <c r="M44" s="1"/>
      <c r="N44" s="1"/>
      <c r="O44" s="1"/>
      <c r="P44" s="1"/>
      <c r="Q44" s="1"/>
      <c r="R44" s="1"/>
      <c r="S44" s="1"/>
    </row>
    <row r="45">
      <c r="A45" s="2" t="s">
        <v>1456</v>
      </c>
      <c r="B45" s="2" t="str">
        <v>澳大利亞</v>
      </c>
      <c r="C45" s="3" t="s">
        <v>1457</v>
      </c>
      <c r="D45" s="2" t="str">
        <v>餐厨用具</v>
      </c>
      <c r="E45" s="2" t="str">
        <v>3次</v>
      </c>
      <c r="F45" s="2" t="str">
        <v>91-93 COMMERCIAL ROAD,NEWSTEAD,AUSTRALIA</v>
      </c>
      <c r="G45" s="2" t="str">
        <v>--</v>
      </c>
      <c r="H45" s="2" t="s">
        <v>1455</v>
      </c>
      <c r="I45" s="2" t="str">
        <v>+61 7 3666 0822</v>
      </c>
      <c r="J45" s="2">
        <v>61736660833</v>
      </c>
      <c r="K45" s="1"/>
      <c r="L45" s="1"/>
      <c r="M45" s="1"/>
      <c r="N45" s="1"/>
      <c r="O45" s="1"/>
      <c r="P45" s="1"/>
      <c r="Q45" s="1"/>
      <c r="R45" s="1"/>
      <c r="S45" s="1"/>
    </row>
    <row r="46">
      <c r="A46" s="2" t="s">
        <v>3671</v>
      </c>
      <c r="B46" s="2" t="str">
        <v>新西蘭</v>
      </c>
      <c r="C46" s="3" t="s">
        <v>3670</v>
      </c>
      <c r="D46" s="2" t="str">
        <v>餐厨用具</v>
      </c>
      <c r="E46" s="2" t="str">
        <v>1次</v>
      </c>
      <c r="F46" s="2" t="str">
        <v>24 Mt Eden Road Mt Eden 1003 Auckland</v>
      </c>
      <c r="G46" s="2" t="str">
        <v>Avalon Fryer</v>
      </c>
      <c r="H46" s="2" t="s">
        <v>3672</v>
      </c>
      <c r="I46" s="2" t="str">
        <v>+64 9-302 2980</v>
      </c>
      <c r="J46" s="2" t="str">
        <v>0064 9 302 0410</v>
      </c>
      <c r="K46" s="1"/>
      <c r="L46" s="1"/>
      <c r="M46" s="1"/>
      <c r="N46" s="1"/>
      <c r="O46" s="1"/>
      <c r="P46" s="1"/>
      <c r="Q46" s="1"/>
      <c r="R46" s="1"/>
      <c r="S46" s="1"/>
    </row>
    <row r="47">
      <c r="A47" s="2" t="s">
        <v>5601</v>
      </c>
      <c r="B47" s="2" t="str">
        <v>美國</v>
      </c>
      <c r="C47" s="3" t="s">
        <v>5603</v>
      </c>
      <c r="D47" s="2" t="str">
        <v>体育及旅游休闲用品,家具,玻璃工艺品,餐厨用具</v>
      </c>
      <c r="E47" s="2" t="str">
        <v>6次</v>
      </c>
      <c r="F47" s="2" t="str">
        <v>17301 Ventura Blvd, U.S.A.</v>
      </c>
      <c r="G47" s="2" t="str">
        <v>KARLA</v>
      </c>
      <c r="H47" s="2" t="s">
        <v>5602</v>
      </c>
      <c r="I47" s="2" t="str">
        <v>+1 818-307-1200</v>
      </c>
      <c r="J47" s="2">
        <v>18185043990</v>
      </c>
      <c r="K47" s="1"/>
      <c r="L47" s="1"/>
      <c r="M47" s="1"/>
      <c r="N47" s="1"/>
      <c r="O47" s="1"/>
      <c r="P47" s="1"/>
      <c r="Q47" s="1"/>
      <c r="R47" s="1"/>
      <c r="S47" s="1"/>
    </row>
    <row r="48">
      <c r="A48" s="2" t="s">
        <v>7291</v>
      </c>
      <c r="B48" s="2" t="str">
        <v>巴勒斯坦</v>
      </c>
      <c r="C48" s="2" t="str">
        <v>--</v>
      </c>
      <c r="D48" s="2" t="str">
        <v>家具,家居用品,玩具,餐厨用具</v>
      </c>
      <c r="E48" s="2" t="str">
        <v>8次</v>
      </c>
      <c r="F48" s="2" t="str">
        <v>P.O.BOX: 500,GAZA</v>
      </c>
      <c r="G48" s="2" t="str">
        <v>FAKHRI R.MOURTAGA</v>
      </c>
      <c r="H48" s="2" t="s">
        <v>7292</v>
      </c>
      <c r="I48" s="2" t="str">
        <v>+972 8-281-2941</v>
      </c>
      <c r="J48" s="2" t="str">
        <v>00972 8 2812942</v>
      </c>
      <c r="K48" s="1"/>
      <c r="L48" s="1"/>
      <c r="M48" s="1"/>
      <c r="N48" s="1"/>
      <c r="O48" s="1"/>
      <c r="P48" s="1"/>
      <c r="Q48" s="1"/>
      <c r="R48" s="1"/>
      <c r="S48" s="1"/>
    </row>
    <row r="49">
      <c r="A49" s="2" t="s">
        <v>1349</v>
      </c>
      <c r="B49" s="2" t="str">
        <v>美國</v>
      </c>
      <c r="C49" s="3" t="s">
        <v>1350</v>
      </c>
      <c r="D49" s="2" t="str">
        <v>其他,餐厨用具</v>
      </c>
      <c r="E49" s="2" t="str">
        <v>8次</v>
      </c>
      <c r="F49" s="2" t="str">
        <v>6910 PRESTON HIGHWAY, LOUISVILLE,KY 40219,U.S.A.</v>
      </c>
      <c r="G49" s="2" t="str">
        <v>Larry McClave</v>
      </c>
      <c r="H49" s="2" t="s">
        <v>1348</v>
      </c>
      <c r="I49" s="2" t="str">
        <v>+1 502-969-3980</v>
      </c>
      <c r="J49" s="2">
        <v>15029684269</v>
      </c>
      <c r="K49" s="1"/>
      <c r="L49" s="1"/>
      <c r="M49" s="1"/>
      <c r="N49" s="1"/>
      <c r="O49" s="1"/>
      <c r="P49" s="1"/>
      <c r="Q49" s="1"/>
      <c r="R49" s="1"/>
      <c r="S49" s="1"/>
    </row>
    <row r="50">
      <c r="A50" s="2" t="s">
        <v>3564</v>
      </c>
      <c r="B50" s="2" t="str">
        <v>丹麥</v>
      </c>
      <c r="C50" s="3" t="s">
        <v>3562</v>
      </c>
      <c r="D50" s="2" t="str">
        <v>餐厨用具</v>
      </c>
      <c r="E50" s="2" t="str">
        <v>6次</v>
      </c>
      <c r="F50" s="2" t="str">
        <v>Lundtoftegaardsvej 95, DK 2800, Kgs. Lyngby</v>
      </c>
      <c r="G50" s="2" t="str">
        <v>Broeste A/S</v>
      </c>
      <c r="H50" s="2" t="s">
        <v>3563</v>
      </c>
      <c r="I50" s="2" t="str">
        <v>+45 45 26 33 33</v>
      </c>
      <c r="J50" s="2" t="str">
        <v>0045 45 931255</v>
      </c>
      <c r="K50" s="1"/>
      <c r="L50" s="1"/>
      <c r="M50" s="1"/>
      <c r="N50" s="1"/>
      <c r="O50" s="1"/>
      <c r="P50" s="1"/>
      <c r="Q50" s="1"/>
      <c r="R50" s="1"/>
      <c r="S50" s="1"/>
    </row>
    <row r="51">
      <c r="A51" s="2" t="s">
        <v>5519</v>
      </c>
      <c r="B51" s="2" t="str">
        <v>中国台湾</v>
      </c>
      <c r="C51" s="3" t="s">
        <v>3986</v>
      </c>
      <c r="D51" s="2" t="str">
        <v>家具,家居装饰品,餐厨用具</v>
      </c>
      <c r="E51" s="2" t="str">
        <v>5次</v>
      </c>
      <c r="F51" s="2" t="str">
        <v>10F-6,NO.500 CHUNG HSIAO E.RD.SEC.4,TAIPEI</v>
      </c>
      <c r="G51" s="2" t="str">
        <v>HUIQUAN-HUANG</v>
      </c>
      <c r="H51" s="2" t="s">
        <v>5518</v>
      </c>
      <c r="I51" s="2" t="str">
        <v>+886 2 2737 0060</v>
      </c>
      <c r="J51" s="2" t="str">
        <v>00886 2 27583564</v>
      </c>
      <c r="K51" s="1"/>
      <c r="L51" s="1"/>
      <c r="M51" s="1"/>
      <c r="N51" s="1"/>
      <c r="O51" s="1"/>
      <c r="P51" s="1"/>
      <c r="Q51" s="1"/>
      <c r="R51" s="1"/>
      <c r="S51" s="1"/>
    </row>
    <row r="52">
      <c r="A52" s="2" t="s">
        <v>7227</v>
      </c>
      <c r="B52" s="2" t="str">
        <v>保加利亞</v>
      </c>
      <c r="C52" s="3" t="s">
        <v>7224</v>
      </c>
      <c r="D52" s="2" t="s">
        <v>7225</v>
      </c>
      <c r="E52" s="2" t="str">
        <v>9次</v>
      </c>
      <c r="F52" s="2" t="str">
        <v>147 BREZOVSKO SHOSSE STR.</v>
      </c>
      <c r="G52" s="2" t="str">
        <v>Daniel</v>
      </c>
      <c r="H52" s="2" t="s">
        <v>7226</v>
      </c>
      <c r="I52" s="2" t="str">
        <v>+359 32 945 601</v>
      </c>
      <c r="J52" s="2">
        <v>359</v>
      </c>
      <c r="K52" s="1"/>
      <c r="L52" s="1"/>
      <c r="M52" s="1"/>
      <c r="N52" s="1"/>
      <c r="O52" s="1"/>
      <c r="P52" s="1"/>
      <c r="Q52" s="1"/>
      <c r="R52" s="1"/>
      <c r="S52" s="1"/>
    </row>
    <row r="53">
      <c r="A53" s="2" t="s">
        <v>1385</v>
      </c>
      <c r="B53" s="2" t="str">
        <v>中國香港</v>
      </c>
      <c r="C53" s="3" t="s">
        <v>1384</v>
      </c>
      <c r="D53" s="2" t="s">
        <v>1383</v>
      </c>
      <c r="E53" s="2" t="str">
        <v>10次</v>
      </c>
      <c r="F53" s="2" t="str">
        <v>514 THERESA CT. JONESTOWN,TAMUNINGGU 96911,U.S.A.</v>
      </c>
      <c r="G53" s="2" t="str">
        <v>HARRY SHARMA</v>
      </c>
      <c r="H53" s="2" t="s">
        <v>1382</v>
      </c>
      <c r="I53" s="2" t="str">
        <v>001 671 6467264</v>
      </c>
      <c r="J53" s="2" t="str">
        <v>001 671 6467264</v>
      </c>
      <c r="K53" s="1"/>
      <c r="L53" s="1"/>
      <c r="M53" s="1"/>
      <c r="N53" s="1"/>
      <c r="O53" s="1"/>
      <c r="P53" s="1"/>
      <c r="Q53" s="1"/>
      <c r="R53" s="1"/>
      <c r="S53" s="1"/>
    </row>
    <row r="54">
      <c r="A54" s="2" t="s">
        <v>3585</v>
      </c>
      <c r="B54" s="2" t="str">
        <v>美國</v>
      </c>
      <c r="C54" s="3" t="s">
        <v>3584</v>
      </c>
      <c r="D54" s="2" t="str">
        <v>食品,餐厨用具</v>
      </c>
      <c r="E54" s="2" t="str">
        <v>7次</v>
      </c>
      <c r="F54" s="2" t="str">
        <v>1101 W 48TH AVE, DENVER, CO 80221</v>
      </c>
      <c r="G54" s="2" t="str">
        <v>CHRIS DE WITT</v>
      </c>
      <c r="H54" s="2" t="s">
        <v>3586</v>
      </c>
      <c r="I54" s="2" t="str">
        <v>001 303 458 4000</v>
      </c>
      <c r="J54" s="2" t="str">
        <v>001 303 480 3370</v>
      </c>
      <c r="K54" s="1"/>
      <c r="L54" s="1"/>
      <c r="M54" s="1"/>
      <c r="N54" s="1"/>
      <c r="O54" s="1"/>
      <c r="P54" s="1"/>
      <c r="Q54" s="1"/>
      <c r="R54" s="1"/>
      <c r="S54" s="1"/>
    </row>
    <row r="55">
      <c r="A55" s="2" t="s">
        <v>5545</v>
      </c>
      <c r="B55" s="2" t="str">
        <v>馬來西亞</v>
      </c>
      <c r="C55" s="3" t="s">
        <v>5544</v>
      </c>
      <c r="D55" s="2" t="str">
        <v>餐厨用具</v>
      </c>
      <c r="E55" s="2" t="str">
        <v>6次</v>
      </c>
      <c r="F55" s="2" t="str">
        <v>35,JALAN 5/118C,DESA TUN RAZAK INDUSTRIAL PARK,KUALA LUMPUR</v>
      </c>
      <c r="G55" s="2" t="str">
        <v>CADWARE SDN.BHD.</v>
      </c>
      <c r="H55" s="2" t="s">
        <v>5543</v>
      </c>
      <c r="I55" s="2">
        <f>+1-308-371-7723</f>
      </c>
      <c r="J55" s="2" t="str">
        <v>0060 3 91716951</v>
      </c>
      <c r="K55" s="1"/>
      <c r="L55" s="1"/>
      <c r="M55" s="1"/>
      <c r="N55" s="1"/>
      <c r="O55" s="1"/>
      <c r="P55" s="1"/>
      <c r="Q55" s="1"/>
      <c r="R55" s="1"/>
      <c r="S55" s="1"/>
    </row>
    <row r="56">
      <c r="A56" s="2" t="s">
        <v>5547</v>
      </c>
      <c r="B56" s="2" t="str">
        <v>馬來西亞</v>
      </c>
      <c r="C56" s="2" t="str">
        <v>--</v>
      </c>
      <c r="D56" s="2" t="str">
        <v>卫浴设备,餐厨用具</v>
      </c>
      <c r="E56" s="2" t="str">
        <v>6次</v>
      </c>
      <c r="F56" s="2" t="str">
        <v>6168,JALAN ONG YI HOW,KAWASAN PERINDUSTRIAN TERAS JAYA,13400 BUTTERWORTH,P.W.,W.MALAYSIA</v>
      </c>
      <c r="G56" s="2" t="str">
        <v>LIM KIAN AIK</v>
      </c>
      <c r="H56" s="2" t="s">
        <v>5546</v>
      </c>
      <c r="I56" s="2" t="str">
        <v>0060 4 3249168</v>
      </c>
      <c r="J56" s="2" t="str">
        <v>0060 4 3247168</v>
      </c>
      <c r="K56" s="1"/>
      <c r="L56" s="1"/>
      <c r="M56" s="1"/>
      <c r="N56" s="1"/>
      <c r="O56" s="1"/>
      <c r="P56" s="1"/>
      <c r="Q56" s="1"/>
      <c r="R56" s="1"/>
      <c r="S56" s="1"/>
    </row>
    <row r="57">
      <c r="A57" s="2" t="s">
        <v>1275</v>
      </c>
      <c r="B57" s="2" t="str">
        <v>美國</v>
      </c>
      <c r="C57" s="2" t="str">
        <v>--</v>
      </c>
      <c r="D57" s="2" t="str">
        <v>其他,家具,餐厨用具</v>
      </c>
      <c r="E57" s="2" t="str">
        <v>9次</v>
      </c>
      <c r="F57" s="2" t="str">
        <v>20875 N.PIMA ROAD # C4-207 ,SCOTTSDALE,AZ 85255U.S.A.</v>
      </c>
      <c r="G57" s="2" t="str">
        <v>DREAMWORKS U.S.A. &amp; CO. LTD.</v>
      </c>
      <c r="H57" s="2" t="s">
        <v>1276</v>
      </c>
      <c r="I57" s="2" t="str">
        <v>+1 480-221-3385</v>
      </c>
      <c r="J57" s="2" t="str">
        <v>001 4805023767</v>
      </c>
      <c r="K57" s="1"/>
      <c r="L57" s="1"/>
      <c r="M57" s="1"/>
      <c r="N57" s="1"/>
      <c r="O57" s="1"/>
      <c r="P57" s="1"/>
      <c r="Q57" s="1"/>
      <c r="R57" s="1"/>
      <c r="S57" s="1"/>
    </row>
    <row r="58">
      <c r="A58" s="2" t="s">
        <v>3495</v>
      </c>
      <c r="B58" s="2" t="str">
        <v>英國</v>
      </c>
      <c r="C58" s="2" t="str">
        <v>--</v>
      </c>
      <c r="D58" s="2" t="str">
        <v>其他,卫浴设备,家具,工艺陶瓷,餐厨用具</v>
      </c>
      <c r="E58" s="2" t="str">
        <v>10次</v>
      </c>
      <c r="F58" s="2" t="str">
        <v>36 STOKE NEWINGTON HIGH STREETLONDON N17 7PL,U.K.</v>
      </c>
      <c r="G58" s="2" t="str">
        <v>HASERCE IMPORT EXPORT LTD</v>
      </c>
      <c r="H58" s="2" t="s">
        <v>3494</v>
      </c>
      <c r="I58" s="2" t="str">
        <v>+44 20 7249 0804</v>
      </c>
      <c r="J58" s="2" t="str">
        <v>0044 20809 7149</v>
      </c>
      <c r="K58" s="1"/>
      <c r="L58" s="1"/>
      <c r="M58" s="1"/>
      <c r="N58" s="1"/>
      <c r="O58" s="1"/>
      <c r="P58" s="1"/>
      <c r="Q58" s="1"/>
      <c r="R58" s="1"/>
      <c r="S58" s="1"/>
    </row>
    <row r="59">
      <c r="A59" s="2" t="s">
        <v>850</v>
      </c>
      <c r="B59" s="2" t="str">
        <v>印度</v>
      </c>
      <c r="C59" s="3" t="s">
        <v>851</v>
      </c>
      <c r="D59" s="2" t="str">
        <v>其他,家具,家居装饰品,餐厨用具</v>
      </c>
      <c r="E59" s="2" t="str">
        <v>8次</v>
      </c>
      <c r="F59" s="2" t="str">
        <v>B 7 &amp; 8, Om Sai Ind. Estate, Mira Bhayandar Road, Bhayandar East, Mumbai 401105.</v>
      </c>
      <c r="G59" s="2" t="str">
        <v>Robson Moodley</v>
      </c>
      <c r="H59" s="2" t="s">
        <v>849</v>
      </c>
      <c r="I59" s="2" t="str">
        <v>+91 22 2804 9017</v>
      </c>
      <c r="J59" s="2" t="str">
        <v>91 22 28148610</v>
      </c>
      <c r="K59" s="1"/>
      <c r="L59" s="1"/>
      <c r="M59" s="1"/>
      <c r="N59" s="1"/>
      <c r="O59" s="1"/>
      <c r="P59" s="1"/>
      <c r="Q59" s="1"/>
      <c r="R59" s="1"/>
      <c r="S59" s="1"/>
    </row>
    <row r="60">
      <c r="A60" s="2" t="s">
        <v>3619</v>
      </c>
      <c r="B60" s="2" t="str">
        <v>荷蘭</v>
      </c>
      <c r="C60" s="3" t="s">
        <v>3621</v>
      </c>
      <c r="D60" s="2" t="str">
        <v>体育及旅游休闲用品,其他,餐厨用具</v>
      </c>
      <c r="E60" s="2" t="str">
        <v>7次</v>
      </c>
      <c r="F60" s="2" t="str">
        <v>LARSERPOORTWEG 10. 8218 NK LELYSTAD. POSTBUS 2039. 8203 AA LELYSTAD. THE NETHERLANDS</v>
      </c>
      <c r="G60" s="2" t="str">
        <v>REMCO LAUSBERG</v>
      </c>
      <c r="H60" s="2" t="s">
        <v>3620</v>
      </c>
      <c r="I60" s="2" t="str">
        <v>+31 320 295 000</v>
      </c>
      <c r="J60" s="2" t="str">
        <v>31 (0) 320295 019</v>
      </c>
      <c r="K60" s="1"/>
      <c r="L60" s="1"/>
      <c r="M60" s="1"/>
      <c r="N60" s="1"/>
      <c r="O60" s="1"/>
      <c r="P60" s="1"/>
      <c r="Q60" s="1"/>
      <c r="R60" s="1"/>
      <c r="S60" s="1"/>
    </row>
    <row r="61">
      <c r="A61" s="2" t="s">
        <v>1313</v>
      </c>
      <c r="B61" s="2" t="str">
        <v>中國大陸</v>
      </c>
      <c r="C61" s="2" t="str">
        <v>--</v>
      </c>
      <c r="D61" s="2" t="str">
        <v>餐厨用具</v>
      </c>
      <c r="E61" s="2" t="str">
        <v>7次</v>
      </c>
      <c r="F61" s="2" t="str">
        <v>NO.3dalianwanjie ganjingzi district,dalian china</v>
      </c>
      <c r="G61" s="2" t="str">
        <v>--</v>
      </c>
      <c r="H61" s="2" t="s">
        <v>1312</v>
      </c>
      <c r="I61" s="2" t="str">
        <v>0411 7608800</v>
      </c>
      <c r="J61" s="2" t="str">
        <v>0411 7601018</v>
      </c>
      <c r="K61" s="1"/>
      <c r="L61" s="1"/>
      <c r="M61" s="1"/>
      <c r="N61" s="1"/>
      <c r="O61" s="1"/>
      <c r="P61" s="1"/>
      <c r="Q61" s="1"/>
      <c r="R61" s="1"/>
      <c r="S61" s="1"/>
    </row>
    <row r="62">
      <c r="A62" s="2" t="s">
        <v>3529</v>
      </c>
      <c r="B62" s="2" t="str">
        <v>新加坡</v>
      </c>
      <c r="C62" s="2" t="str">
        <v>--</v>
      </c>
      <c r="D62" s="2" t="str">
        <v>其他,家用电器,电子消费品及信息产品,餐厨用具</v>
      </c>
      <c r="E62" s="2" t="str">
        <v>9次</v>
      </c>
      <c r="F62" s="2" t="str">
        <v>30 LORONG AMPAS #02-01SINGAPORE 328783</v>
      </c>
      <c r="G62" s="2" t="str">
        <v>Tan Kok Boon</v>
      </c>
      <c r="H62" s="2" t="s">
        <v>3530</v>
      </c>
      <c r="I62" s="2" t="str">
        <v>+65 9382 7333</v>
      </c>
      <c r="J62" s="2">
        <v>6564635774</v>
      </c>
      <c r="K62" s="1"/>
      <c r="L62" s="1"/>
      <c r="M62" s="1"/>
      <c r="N62" s="1"/>
      <c r="O62" s="1"/>
      <c r="P62" s="1"/>
      <c r="Q62" s="1"/>
      <c r="R62" s="1"/>
      <c r="S62" s="1"/>
    </row>
    <row r="63">
      <c r="A63" s="2" t="s">
        <v>5494</v>
      </c>
      <c r="B63" s="2" t="str">
        <v>比利時</v>
      </c>
      <c r="C63" s="3" t="s">
        <v>5495</v>
      </c>
      <c r="D63" s="2" t="str">
        <v>家具,餐厨用具</v>
      </c>
      <c r="E63" s="2" t="str">
        <v>8次</v>
      </c>
      <c r="F63" s="2" t="str">
        <v>CHAUSSEE DE BRUXELLES, 195//B-1410 WATERLOO</v>
      </c>
      <c r="G63" s="2" t="str">
        <v>JEAN-BENOIT SEPULCHRE</v>
      </c>
      <c r="H63" s="2" t="s">
        <v>5493</v>
      </c>
      <c r="I63" s="2" t="str">
        <v>+32 2 351 06 90</v>
      </c>
      <c r="J63" s="2" t="str">
        <v>0032 2 3510803</v>
      </c>
      <c r="K63" s="1"/>
      <c r="L63" s="1"/>
      <c r="M63" s="1"/>
      <c r="N63" s="1"/>
      <c r="O63" s="1"/>
      <c r="P63" s="1"/>
      <c r="Q63" s="1"/>
      <c r="R63" s="1"/>
      <c r="S63" s="1"/>
    </row>
    <row r="64">
      <c r="A64" s="2" t="s">
        <v>152</v>
      </c>
      <c r="B64" s="2" t="str">
        <v>馬來西亞</v>
      </c>
      <c r="C64" s="2" t="str">
        <v>--</v>
      </c>
      <c r="D64" s="2" t="s">
        <v>150</v>
      </c>
      <c r="E64" s="2" t="str">
        <v>9次</v>
      </c>
      <c r="F64" s="2" t="str">
        <v>Plaza GM, First Floor, No.1-1, Chowkit,</v>
      </c>
      <c r="G64" s="2" t="str">
        <v>Janice</v>
      </c>
      <c r="H64" s="2" t="s">
        <v>151</v>
      </c>
      <c r="I64" s="2" t="str">
        <v>+60 3-4043 9164</v>
      </c>
      <c r="J64" s="2" t="str">
        <v>0060 3 40434735</v>
      </c>
      <c r="K64" s="1"/>
      <c r="L64" s="1"/>
      <c r="M64" s="1"/>
      <c r="N64" s="1"/>
      <c r="O64" s="1"/>
      <c r="P64" s="1"/>
      <c r="Q64" s="1"/>
      <c r="R64" s="1"/>
      <c r="S64" s="1"/>
    </row>
    <row r="65">
      <c r="A65" s="2" t="s">
        <v>1779</v>
      </c>
      <c r="B65" s="2" t="str">
        <v>尼日利亞</v>
      </c>
      <c r="C65" s="2" t="str">
        <v>--</v>
      </c>
      <c r="D65" s="2" t="str">
        <v>照明产品,玻璃工艺品,电子消费品及信息产品,餐厨用具</v>
      </c>
      <c r="E65" s="2" t="str">
        <v>5次</v>
      </c>
      <c r="F65" s="2" t="str">
        <v>8/9 KUNDILA MARKET,ZARIA ROAD,BOX 10867, KANO,NIGERIA</v>
      </c>
      <c r="G65" s="2" t="str">
        <v>--</v>
      </c>
      <c r="H65" s="2" t="s">
        <v>1780</v>
      </c>
      <c r="I65" s="2" t="str">
        <v>+234 64 661 408</v>
      </c>
      <c r="J65" s="2">
        <v>23464661408</v>
      </c>
      <c r="K65" s="1"/>
      <c r="L65" s="1"/>
      <c r="M65" s="1"/>
      <c r="N65" s="1"/>
      <c r="O65" s="1"/>
      <c r="P65" s="1"/>
      <c r="Q65" s="1"/>
      <c r="R65" s="1"/>
      <c r="S65" s="1"/>
    </row>
    <row r="66">
      <c r="A66" s="2" t="s">
        <v>4954</v>
      </c>
      <c r="B66" s="2" t="str">
        <v>法國</v>
      </c>
      <c r="C66" s="2" t="str">
        <v>--</v>
      </c>
      <c r="D66" s="2" t="str">
        <v>餐厨用具</v>
      </c>
      <c r="E66" s="2" t="str">
        <v>3次</v>
      </c>
      <c r="F66" s="2" t="str">
        <v>AVENUE DE LA GARE, 66400, CERET</v>
      </c>
      <c r="G66" s="2" t="str">
        <v>--</v>
      </c>
      <c r="H66" s="2" t="str">
        <v>--</v>
      </c>
      <c r="I66" s="2" t="str">
        <v>+33 4 68 87 47 53</v>
      </c>
      <c r="J66" s="2" t="str">
        <v>0033 468874754</v>
      </c>
      <c r="K66" s="1"/>
      <c r="L66" s="1"/>
      <c r="M66" s="1"/>
      <c r="N66" s="1"/>
      <c r="O66" s="1"/>
      <c r="P66" s="1"/>
      <c r="Q66" s="1"/>
      <c r="R66" s="1"/>
      <c r="S66" s="1"/>
    </row>
    <row r="67">
      <c r="A67" s="2" t="s">
        <v>5874</v>
      </c>
      <c r="B67" s="2" t="str">
        <v>中国台湾</v>
      </c>
      <c r="C67" s="3" t="s">
        <v>5873</v>
      </c>
      <c r="D67" s="2" t="str">
        <v>卫浴设备,浴室用品,餐厨用具</v>
      </c>
      <c r="E67" s="2" t="str">
        <v>9次</v>
      </c>
      <c r="F67" s="2" t="str">
        <v>13F, NO.40, SEC. 2， TUN HWA S.RD, TAIPEI</v>
      </c>
      <c r="G67" s="2" t="str">
        <v>IDEAL CHINA HOLDINGS INTERNATIONAL CORP.</v>
      </c>
      <c r="H67" s="2" t="s">
        <v>5875</v>
      </c>
      <c r="I67" s="2" t="str">
        <v>00886 2 27555300</v>
      </c>
      <c r="J67" s="2" t="str">
        <v>00886 2 27050236</v>
      </c>
      <c r="K67" s="1"/>
      <c r="L67" s="1"/>
      <c r="M67" s="1"/>
      <c r="N67" s="1"/>
      <c r="O67" s="1"/>
      <c r="P67" s="1"/>
      <c r="Q67" s="1"/>
      <c r="R67" s="1"/>
      <c r="S67" s="1"/>
    </row>
    <row r="68">
      <c r="A68" s="2" t="s">
        <v>645</v>
      </c>
      <c r="B68" s="2" t="str">
        <v>印度</v>
      </c>
      <c r="C68" s="3" t="s">
        <v>646</v>
      </c>
      <c r="D68" s="2" t="str">
        <v>餐厨用具</v>
      </c>
      <c r="E68" s="2" t="str">
        <v>3次</v>
      </c>
      <c r="F68" s="2" t="str">
        <v>A- 170 , ASHOK VIHAR , PHASE - I ,DELHI-110052,INDIA</v>
      </c>
      <c r="G68" s="2" t="str">
        <v>--</v>
      </c>
      <c r="H68" s="2" t="s">
        <v>647</v>
      </c>
      <c r="I68" s="2" t="str">
        <v>+91 11 2713 7332</v>
      </c>
      <c r="J68" s="2" t="str">
        <v>91-11-27132442</v>
      </c>
      <c r="K68" s="1"/>
      <c r="L68" s="1"/>
      <c r="M68" s="1"/>
      <c r="N68" s="1"/>
      <c r="O68" s="1"/>
      <c r="P68" s="1"/>
      <c r="Q68" s="1"/>
      <c r="R68" s="1"/>
      <c r="S68" s="1"/>
    </row>
    <row r="69">
      <c r="A69" s="2" t="s">
        <v>1809</v>
      </c>
      <c r="B69" s="2" t="str">
        <v>丹麥</v>
      </c>
      <c r="C69" s="3" t="s">
        <v>1811</v>
      </c>
      <c r="D69" s="2" t="str">
        <v>大型机械及设备,餐厨用具</v>
      </c>
      <c r="E69" s="2" t="str">
        <v>6次</v>
      </c>
      <c r="F69" s="2" t="str">
        <v>Proevestensbroen 3, 2., DK 2300, Koebenhavn S</v>
      </c>
      <c r="G69" s="2" t="str">
        <v>HANE NOERGAARD</v>
      </c>
      <c r="H69" s="2" t="s">
        <v>1810</v>
      </c>
      <c r="I69" s="2" t="str">
        <v>+45 32 96 80 16</v>
      </c>
      <c r="J69" s="2" t="str">
        <v>0045 32 96 80 36</v>
      </c>
      <c r="K69" s="1"/>
      <c r="L69" s="1"/>
      <c r="M69" s="1"/>
      <c r="N69" s="1"/>
      <c r="O69" s="1"/>
      <c r="P69" s="1"/>
      <c r="Q69" s="1"/>
      <c r="R69" s="1"/>
      <c r="S69" s="1"/>
    </row>
    <row r="70">
      <c r="A70" s="2" t="s">
        <v>4983</v>
      </c>
      <c r="B70" s="2" t="str">
        <v>中國香港</v>
      </c>
      <c r="C70" s="3" t="s">
        <v>4982</v>
      </c>
      <c r="D70" s="2" t="str">
        <v>其他,家用纺织品,餐厨用具</v>
      </c>
      <c r="E70" s="2" t="str">
        <v>10次</v>
      </c>
      <c r="F70" s="2" t="str">
        <v>SUITE 1502-1503,15/F CHINACHEM LEIGHTON PLAZA,29 LEIGHTON ROAD,CAUSEWAY BAY</v>
      </c>
      <c r="G70" s="2" t="str">
        <v>ARTHUR CHAN WING HO</v>
      </c>
      <c r="H70" s="2" t="s">
        <v>4981</v>
      </c>
      <c r="I70" s="2" t="str">
        <v>+852 2547 0471</v>
      </c>
      <c r="J70" s="2" t="str">
        <v>00852 25596408/25485862</v>
      </c>
      <c r="K70" s="1"/>
      <c r="L70" s="1"/>
      <c r="M70" s="1"/>
      <c r="N70" s="1"/>
      <c r="O70" s="1"/>
      <c r="P70" s="1"/>
      <c r="Q70" s="1"/>
      <c r="R70" s="1"/>
      <c r="S70" s="1"/>
    </row>
    <row r="71">
      <c r="A71" s="2" t="s">
        <v>5902</v>
      </c>
      <c r="B71" s="2" t="str">
        <v>印度</v>
      </c>
      <c r="C71" s="3" t="s">
        <v>5903</v>
      </c>
      <c r="D71" s="2" t="str">
        <v>玻璃工艺品,餐厨用具</v>
      </c>
      <c r="E71" s="2" t="str">
        <v>8次</v>
      </c>
      <c r="F71" s="2" t="str">
        <v>14,1ST PANJRAPOLE LANE,C.P.TANK RD,INDIA</v>
      </c>
      <c r="G71" s="2" t="str">
        <v>--</v>
      </c>
      <c r="H71" s="2" t="s">
        <v>5901</v>
      </c>
      <c r="I71" s="2" t="str">
        <v>+91 22 2242 0790</v>
      </c>
      <c r="J71" s="2">
        <v>912222420975</v>
      </c>
      <c r="K71" s="1"/>
      <c r="L71" s="1"/>
      <c r="M71" s="1"/>
      <c r="N71" s="1"/>
      <c r="O71" s="1"/>
      <c r="P71" s="1"/>
      <c r="Q71" s="1"/>
      <c r="R71" s="1"/>
      <c r="S71" s="1"/>
    </row>
    <row r="72">
      <c r="A72" s="2" t="s">
        <v>686</v>
      </c>
      <c r="B72" s="2" t="str">
        <v>智利</v>
      </c>
      <c r="C72" s="3" t="s">
        <v>689</v>
      </c>
      <c r="D72" s="2" t="s">
        <v>687</v>
      </c>
      <c r="E72" s="2" t="str">
        <v>11次</v>
      </c>
      <c r="F72" s="2" t="str">
        <v>HUERFANOS 979 OFFICE 520,OFICINA 301SANTIAGOCHILE</v>
      </c>
      <c r="G72" s="2" t="str">
        <v>Angela Xu</v>
      </c>
      <c r="H72" s="2" t="s">
        <v>688</v>
      </c>
      <c r="I72" s="2" t="str">
        <v>+1-600230022,+1-100-000-3212,+1-39999020,+1-23456789101112,+1-1551201,+56-2-2678-5060,+1-227689160,+1-600520202,+1-56226785060,+1-9990031,+1-57999035,+1-51552553,+1-227689200,+1-270000,+56 2 2818 0660,+56 2 2768 9200,+56 026941573,+56 2 2678 5060,+56 600 520 2020,+56 2 2768 9160,+56 800 542 020,+56 41 226 2460</v>
      </c>
      <c r="J72" s="2" t="str">
        <v>56 2 6941581</v>
      </c>
      <c r="K72" s="1"/>
      <c r="L72" s="1"/>
      <c r="M72" s="1"/>
      <c r="N72" s="1"/>
      <c r="O72" s="1"/>
      <c r="P72" s="1"/>
      <c r="Q72" s="1"/>
      <c r="R72" s="1"/>
      <c r="S72" s="1"/>
    </row>
    <row r="73">
      <c r="A73" s="2" t="s">
        <v>1717</v>
      </c>
      <c r="B73" s="2" t="str">
        <v>中国台湾</v>
      </c>
      <c r="C73" s="3" t="s">
        <v>1716</v>
      </c>
      <c r="D73" s="2" t="s">
        <v>1714</v>
      </c>
      <c r="E73" s="2" t="str">
        <v>10次</v>
      </c>
      <c r="F73" s="2" t="str">
        <v>P. O. BOX 68-165,TAIPEI 10453,TAIWAN</v>
      </c>
      <c r="G73" s="2" t="str">
        <v>Robert Jula</v>
      </c>
      <c r="H73" s="2" t="s">
        <v>1715</v>
      </c>
      <c r="I73" s="2" t="str">
        <v>+886 2 2692 4516</v>
      </c>
      <c r="J73" s="2" t="str">
        <v>886 2 2692 4517</v>
      </c>
      <c r="K73" s="1"/>
      <c r="L73" s="1"/>
      <c r="M73" s="1"/>
      <c r="N73" s="1"/>
      <c r="O73" s="1"/>
      <c r="P73" s="1"/>
      <c r="Q73" s="1"/>
      <c r="R73" s="1"/>
      <c r="S73" s="1"/>
    </row>
    <row r="74">
      <c r="A74" s="2" t="s">
        <v>4903</v>
      </c>
      <c r="B74" s="2" t="str">
        <v>日本</v>
      </c>
      <c r="C74" s="3" t="s">
        <v>4904</v>
      </c>
      <c r="D74" s="2" t="str">
        <v>大型机械及设备,餐厨用具</v>
      </c>
      <c r="E74" s="2" t="str">
        <v>4次</v>
      </c>
      <c r="F74" s="2" t="str">
        <v>13-22, KATAKASU 4-CHOME HAKATA-KU FUKUOKA-SHI, FUKUOKA 8120043</v>
      </c>
      <c r="G74" s="2" t="str">
        <v>KONDO, MAKOTO</v>
      </c>
      <c r="H74" s="2" t="str">
        <v>--</v>
      </c>
      <c r="I74" s="2" t="str">
        <v>+81-39035545,+81-20-1610-1710,+81-20171117,+81-20177217,+81-39035547,+81-20172272</v>
      </c>
      <c r="J74" s="2" t="str">
        <v>0081 726 371777</v>
      </c>
      <c r="K74" s="1"/>
      <c r="L74" s="1"/>
      <c r="M74" s="1"/>
      <c r="N74" s="1"/>
      <c r="O74" s="1"/>
      <c r="P74" s="1"/>
      <c r="Q74" s="1"/>
      <c r="R74" s="1"/>
      <c r="S74" s="1"/>
    </row>
    <row r="75">
      <c r="A75" s="2" t="s">
        <v>5810</v>
      </c>
      <c r="B75" s="2" t="str">
        <v>英國</v>
      </c>
      <c r="C75" s="2" t="str">
        <v>--</v>
      </c>
      <c r="D75" s="2" t="str">
        <v>其他,医药保健品及医疗器械,餐厨用具</v>
      </c>
      <c r="E75" s="2" t="str">
        <v>6次</v>
      </c>
      <c r="F75" s="2" t="str">
        <v>North Street, Winkfield, GB SL4 4TE, Windsor</v>
      </c>
      <c r="G75" s="2" t="str">
        <v>Mrs G Wine</v>
      </c>
      <c r="H75" s="2" t="str">
        <v>--</v>
      </c>
      <c r="I75" s="2" t="str">
        <v>+44 1344 891734</v>
      </c>
      <c r="J75" s="2" t="str">
        <v>0044 1344 891738</v>
      </c>
      <c r="K75" s="1"/>
      <c r="L75" s="1"/>
      <c r="M75" s="1"/>
      <c r="N75" s="1"/>
      <c r="O75" s="1"/>
      <c r="P75" s="1"/>
      <c r="Q75" s="1"/>
      <c r="R75" s="1"/>
      <c r="S75" s="1"/>
    </row>
    <row r="76">
      <c r="A76" s="2" t="s">
        <v>3903</v>
      </c>
      <c r="B76" s="2" t="str">
        <v>危地馬拉</v>
      </c>
      <c r="C76" s="3" t="s">
        <v>3902</v>
      </c>
      <c r="D76" s="2" t="str">
        <v>其他,家居用品,家用电器,玻璃工艺品,电子消费品及信息产品,餐厨用具</v>
      </c>
      <c r="E76" s="2" t="str">
        <v>9次</v>
      </c>
      <c r="F76" s="2" t="str">
        <v>16 calle 11-23 zona 2, GUATEMALA</v>
      </c>
      <c r="G76" s="2" t="str">
        <v>Jerry Liu</v>
      </c>
      <c r="H76" s="2" t="s">
        <v>3904</v>
      </c>
      <c r="I76" s="2" t="str">
        <v>(502)254 0166</v>
      </c>
      <c r="J76" s="2" t="str">
        <v>(502)254 4665</v>
      </c>
      <c r="K76" s="1"/>
      <c r="L76" s="1"/>
      <c r="M76" s="1"/>
      <c r="N76" s="1"/>
      <c r="O76" s="1"/>
      <c r="P76" s="1"/>
      <c r="Q76" s="1"/>
      <c r="R76" s="1"/>
      <c r="S76" s="1"/>
    </row>
    <row r="77">
      <c r="A77" s="2" t="s">
        <v>1748</v>
      </c>
      <c r="B77" s="2" t="str">
        <v>美國</v>
      </c>
      <c r="C77" s="2" t="str">
        <v>--</v>
      </c>
      <c r="D77" s="2" t="str">
        <v>园林用品,工艺陶瓷,玩具,玻璃工艺品,餐厨用具</v>
      </c>
      <c r="E77" s="2" t="str">
        <v>8次</v>
      </c>
      <c r="F77" s="2" t="str">
        <v>237 FIFTH AVENUE,CHAMBERSBURG,PA</v>
      </c>
      <c r="G77" s="2" t="str">
        <v>KUSHNER INTERNATIONAL</v>
      </c>
      <c r="H77" s="2" t="s">
        <v>1747</v>
      </c>
      <c r="I77" s="2" t="str">
        <v>001 717 2639414</v>
      </c>
      <c r="J77" s="2" t="str">
        <v>001 717 2639414</v>
      </c>
      <c r="K77" s="1"/>
      <c r="L77" s="1"/>
      <c r="M77" s="1"/>
      <c r="N77" s="1"/>
      <c r="O77" s="1"/>
      <c r="P77" s="1"/>
      <c r="Q77" s="1"/>
      <c r="R77" s="1"/>
      <c r="S77" s="1"/>
    </row>
    <row r="78">
      <c r="A78" s="2" t="s">
        <v>7474</v>
      </c>
      <c r="B78" s="2" t="str">
        <v>德國</v>
      </c>
      <c r="C78" s="3" t="s">
        <v>7475</v>
      </c>
      <c r="D78" s="2" t="str">
        <v>五金,其他,园林用品,玩具,玻璃工艺品,餐厨用具</v>
      </c>
      <c r="E78" s="2" t="str">
        <v>9次</v>
      </c>
      <c r="F78" s="2" t="str">
        <v>MEISENWEG 3, D-70565 STUTTGARTGERMANY</v>
      </c>
      <c r="G78" s="2" t="str">
        <v>DIETER STEINMAIER</v>
      </c>
      <c r="H78" s="2" t="s">
        <v>7473</v>
      </c>
      <c r="I78" s="2" t="str">
        <v>+86 755 83329060,+86 755 8325 7878,+86 755 8332 9060,+86-755-8325-7878,+86-755-8332-9060,+86-755-8332-9058</v>
      </c>
      <c r="J78" s="2" t="str">
        <v>0049 711 7801460</v>
      </c>
      <c r="K78" s="1"/>
      <c r="L78" s="1"/>
      <c r="M78" s="1"/>
      <c r="N78" s="1"/>
      <c r="O78" s="1"/>
      <c r="P78" s="1"/>
      <c r="Q78" s="1"/>
      <c r="R78" s="1"/>
      <c r="S78" s="1"/>
    </row>
    <row r="79">
      <c r="A79" s="2" t="s">
        <v>4394</v>
      </c>
      <c r="B79" s="2" t="str">
        <v>日本</v>
      </c>
      <c r="C79" s="3" t="s">
        <v>4393</v>
      </c>
      <c r="D79" s="2" t="str">
        <v>五金,办公文具,家具,工艺陶瓷,玻璃工艺品,箱包,餐厨用具</v>
      </c>
      <c r="E79" s="2" t="str">
        <v>7次</v>
      </c>
      <c r="F79" s="2" t="str">
        <v>1-1318 KOUNOSU TENPAKUKUNAGOYA AICHIJAPAN</v>
      </c>
      <c r="G79" s="2" t="str">
        <v>AYAKO HIKICHI</v>
      </c>
      <c r="H79" s="2" t="s">
        <v>4395</v>
      </c>
      <c r="I79" s="2" t="str">
        <v>+81 52-806-1055</v>
      </c>
      <c r="J79" s="2" t="str">
        <v>052 806 1055</v>
      </c>
      <c r="K79" s="1"/>
      <c r="L79" s="1"/>
      <c r="M79" s="1"/>
      <c r="N79" s="1"/>
      <c r="O79" s="1"/>
      <c r="P79" s="1"/>
      <c r="Q79" s="1"/>
      <c r="R79" s="1"/>
      <c r="S79" s="1"/>
    </row>
    <row r="80">
      <c r="A80" s="2" t="s">
        <v>2305</v>
      </c>
      <c r="B80" s="2" t="str">
        <v>德國</v>
      </c>
      <c r="C80" s="3" t="s">
        <v>2306</v>
      </c>
      <c r="D80" s="2" t="s">
        <v>2303</v>
      </c>
      <c r="E80" s="2" t="str">
        <v>9次</v>
      </c>
      <c r="F80" s="2" t="str">
        <v>Industriestrasse 10, Industriegebiet Kerkerbach, DE 65594, Runkel</v>
      </c>
      <c r="G80" s="2" t="str">
        <v>Heinrich Jos. Winter</v>
      </c>
      <c r="H80" s="2" t="s">
        <v>2304</v>
      </c>
      <c r="I80" s="2" t="str">
        <v>+49 6471 31020</v>
      </c>
      <c r="J80" s="2" t="str">
        <v>0049 6471 3102200</v>
      </c>
      <c r="K80" s="1"/>
      <c r="L80" s="1"/>
      <c r="M80" s="1"/>
      <c r="N80" s="1"/>
      <c r="O80" s="1"/>
      <c r="P80" s="1"/>
      <c r="Q80" s="1"/>
      <c r="R80" s="1"/>
      <c r="S80" s="1"/>
    </row>
    <row r="81">
      <c r="A81" s="2" t="s">
        <v>1640</v>
      </c>
      <c r="B81" s="2" t="str">
        <v>義大利</v>
      </c>
      <c r="C81" s="3" t="s">
        <v>1641</v>
      </c>
      <c r="D81" s="2" t="str">
        <v>餐厨用具</v>
      </c>
      <c r="E81" s="2" t="str">
        <v>4次</v>
      </c>
      <c r="F81" s="2" t="str">
        <v>Via Sterpi 20, I 55041, CAMAIORE</v>
      </c>
      <c r="G81" s="2" t="str">
        <v>Giorgio Grosso</v>
      </c>
      <c r="H81" s="2" t="s">
        <v>1639</v>
      </c>
      <c r="I81" s="2" t="str">
        <v>+39 0584 984001</v>
      </c>
      <c r="J81" s="2" t="str">
        <v>0039 0584 984460</v>
      </c>
      <c r="K81" s="1"/>
      <c r="L81" s="1"/>
      <c r="M81" s="1"/>
      <c r="N81" s="1"/>
      <c r="O81" s="1"/>
      <c r="P81" s="1"/>
      <c r="Q81" s="1"/>
      <c r="R81" s="1"/>
      <c r="S81" s="1"/>
    </row>
    <row r="82">
      <c r="A82" s="2" t="s">
        <v>3832</v>
      </c>
      <c r="B82" s="2" t="str">
        <v>英國</v>
      </c>
      <c r="C82" s="3" t="s">
        <v>3833</v>
      </c>
      <c r="D82" s="2" t="str">
        <v>其他,餐厨用具</v>
      </c>
      <c r="E82" s="2" t="str">
        <v>9次</v>
      </c>
      <c r="F82" s="2" t="str">
        <v>Foundry Loan, GB FK5 4PL, Larbert</v>
      </c>
      <c r="G82" s="2" t="str">
        <v>Falcon Foodservice Equipment</v>
      </c>
      <c r="H82" s="2" t="s">
        <v>3831</v>
      </c>
      <c r="I82" s="2" t="str">
        <v>+44 1324 554221</v>
      </c>
      <c r="J82" s="2" t="str">
        <v>0044 1324 552211</v>
      </c>
      <c r="K82" s="1"/>
      <c r="L82" s="1"/>
      <c r="M82" s="1"/>
      <c r="N82" s="1"/>
      <c r="O82" s="1"/>
      <c r="P82" s="1"/>
      <c r="Q82" s="1"/>
      <c r="R82" s="1"/>
      <c r="S82" s="1"/>
    </row>
    <row r="83">
      <c r="A83" s="2" t="s">
        <v>570</v>
      </c>
      <c r="B83" s="2" t="str">
        <v>美國</v>
      </c>
      <c r="C83" s="2" t="str">
        <v>--</v>
      </c>
      <c r="D83" s="2" t="str">
        <v>其他,家用纺织品,工艺陶瓷,玩具,礼品及赠品,节日用品,餐厨用具</v>
      </c>
      <c r="E83" s="2" t="str">
        <v>10次</v>
      </c>
      <c r="F83" s="2" t="str">
        <v>106 LANCASTER CIRCLE, BATTLE CREEK,MICHIGAN,U.S.A.</v>
      </c>
      <c r="G83" s="2" t="str">
        <v>Adrián Barraza A.</v>
      </c>
      <c r="H83" s="2" t="s">
        <v>569</v>
      </c>
      <c r="I83" s="2" t="str">
        <v>(269)565 1997</v>
      </c>
      <c r="J83" s="2" t="str">
        <v>(269)979 1452</v>
      </c>
      <c r="K83" s="1"/>
      <c r="L83" s="1"/>
      <c r="M83" s="1"/>
      <c r="N83" s="1"/>
      <c r="O83" s="1"/>
      <c r="P83" s="1"/>
      <c r="Q83" s="1"/>
      <c r="R83" s="1"/>
      <c r="S83" s="1"/>
    </row>
    <row r="84">
      <c r="A84" s="2" t="s">
        <v>2904</v>
      </c>
      <c r="B84" s="2" t="str">
        <v>中國香港</v>
      </c>
      <c r="C84" s="2" t="str">
        <v>--</v>
      </c>
      <c r="D84" s="2" t="str">
        <v>餐厨用具</v>
      </c>
      <c r="E84" s="2" t="str">
        <v>7次</v>
      </c>
      <c r="F84" s="2" t="str">
        <v>18/F., PENINSULA SQUARE,18 SUNG ON STREET,HUNG HOM, KOWLOON,HONGKONG</v>
      </c>
      <c r="G84" s="2" t="str">
        <v>--</v>
      </c>
      <c r="H84" s="2" t="s">
        <v>2905</v>
      </c>
      <c r="I84" s="2" t="str">
        <v>+852 2190 0900</v>
      </c>
      <c r="J84" s="2">
        <v>23653129</v>
      </c>
      <c r="K84" s="1"/>
      <c r="L84" s="1"/>
      <c r="M84" s="1"/>
      <c r="N84" s="1"/>
      <c r="O84" s="1"/>
      <c r="P84" s="1"/>
      <c r="Q84" s="1"/>
      <c r="R84" s="1"/>
      <c r="S84" s="1"/>
    </row>
    <row r="85">
      <c r="A85" s="2" t="s">
        <v>1679</v>
      </c>
      <c r="B85" s="2" t="str">
        <v>比利時</v>
      </c>
      <c r="C85" s="3" t="s">
        <v>1678</v>
      </c>
      <c r="D85" s="2" t="str">
        <v>化工产品,医药保健品及医疗器械,钟表眼镜,餐厨用具</v>
      </c>
      <c r="E85" s="2" t="str">
        <v>10次</v>
      </c>
      <c r="F85" s="2" t="str">
        <v>Chaussee de Wavre 2, B 1050, Bruxelles</v>
      </c>
      <c r="G85" s="2" t="str">
        <v>Fotobox SA</v>
      </c>
      <c r="H85" s="2" t="s">
        <v>1677</v>
      </c>
      <c r="I85" s="2" t="str">
        <v>+32 2 512 56 66</v>
      </c>
      <c r="J85" s="2" t="str">
        <v>0032 2 511 59 13</v>
      </c>
      <c r="K85" s="1"/>
      <c r="L85" s="1"/>
      <c r="M85" s="1"/>
      <c r="N85" s="1"/>
      <c r="O85" s="1"/>
      <c r="P85" s="1"/>
      <c r="Q85" s="1"/>
      <c r="R85" s="1"/>
      <c r="S85" s="1"/>
    </row>
    <row r="86">
      <c r="A86" s="2" t="s">
        <v>3865</v>
      </c>
      <c r="B86" s="2" t="str">
        <v>印度</v>
      </c>
      <c r="C86" s="2" t="str">
        <v>--</v>
      </c>
      <c r="D86" s="2" t="str">
        <v>其他,办公文具,照明产品,玻璃工艺品,电子电气产品,钟表眼镜,餐厨用具</v>
      </c>
      <c r="E86" s="2" t="str">
        <v>8次</v>
      </c>
      <c r="F86" s="2" t="str">
        <v>B/14, SARVONATI, CAMA LANE,GHATKOPAR (W), MUMBAI,INDIA</v>
      </c>
      <c r="G86" s="2" t="str">
        <v>BIJAL P.UCHAT</v>
      </c>
      <c r="H86" s="2" t="s">
        <v>3864</v>
      </c>
      <c r="I86" s="2" t="str">
        <v>+91 22 2510 4847</v>
      </c>
      <c r="J86" s="2" t="str">
        <v>0091 22 25103416</v>
      </c>
      <c r="K86" s="1"/>
      <c r="L86" s="1"/>
      <c r="M86" s="1"/>
      <c r="N86" s="1"/>
      <c r="O86" s="1"/>
      <c r="P86" s="1"/>
      <c r="Q86" s="1"/>
      <c r="R86" s="1"/>
      <c r="S86" s="1"/>
    </row>
    <row r="87">
      <c r="A87" s="2" t="s">
        <v>610</v>
      </c>
      <c r="B87" s="2" t="str">
        <v>加拿大</v>
      </c>
      <c r="C87" s="3" t="s">
        <v>607</v>
      </c>
      <c r="D87" s="2" t="s">
        <v>608</v>
      </c>
      <c r="E87" s="2" t="str">
        <v>9次</v>
      </c>
      <c r="F87" s="2" t="str">
        <v>101 JACOB KEFFER PKWYVAUGHAN ONT. ,CANADA</v>
      </c>
      <c r="G87" s="2" t="str">
        <v>William Then</v>
      </c>
      <c r="H87" s="2" t="s">
        <v>609</v>
      </c>
      <c r="I87" s="2" t="str">
        <v>+1 905-303-6666</v>
      </c>
      <c r="J87" s="2" t="str">
        <v>1 905 3032611</v>
      </c>
      <c r="K87" s="1"/>
      <c r="L87" s="1"/>
      <c r="M87" s="1"/>
      <c r="N87" s="1"/>
      <c r="O87" s="1"/>
      <c r="P87" s="1"/>
      <c r="Q87" s="1"/>
      <c r="R87" s="1"/>
      <c r="S87" s="1"/>
    </row>
    <row r="88">
      <c r="A88" s="2" t="s">
        <v>3875</v>
      </c>
      <c r="B88" s="2" t="str">
        <v>丹麥</v>
      </c>
      <c r="C88" s="3" t="s">
        <v>3873</v>
      </c>
      <c r="D88" s="2" t="str">
        <v>工艺陶瓷,餐厨用具</v>
      </c>
      <c r="E88" s="2" t="str">
        <v>2次</v>
      </c>
      <c r="F88" s="2" t="str">
        <v>Sjaellandsbroen 2, DK 2450, Koebenhavn SV</v>
      </c>
      <c r="G88" s="2" t="str">
        <v>Helle Gangsted-Rasmussen</v>
      </c>
      <c r="H88" s="2" t="s">
        <v>3874</v>
      </c>
      <c r="I88" s="2" t="str">
        <v>+45 70 20 52 22</v>
      </c>
      <c r="J88" s="2" t="str">
        <v>0045 70 20 00 83</v>
      </c>
      <c r="K88" s="1"/>
      <c r="L88" s="1"/>
      <c r="M88" s="1"/>
      <c r="N88" s="1"/>
      <c r="O88" s="1"/>
      <c r="P88" s="1"/>
      <c r="Q88" s="1"/>
      <c r="R88" s="1"/>
      <c r="S88" s="1"/>
    </row>
    <row r="89">
      <c r="A89" s="2" t="s">
        <v>1565</v>
      </c>
      <c r="B89" s="2" t="str">
        <v>英國</v>
      </c>
      <c r="C89" s="3" t="s">
        <v>1567</v>
      </c>
      <c r="D89" s="2" t="str">
        <v>餐厨用具</v>
      </c>
      <c r="E89" s="2" t="str">
        <v>7次</v>
      </c>
      <c r="F89" s="2" t="str">
        <v>INDIA MILL, HARWOOD STREET,BLACKBURN, LANCASHIRE, BB1 3DB,U.K.</v>
      </c>
      <c r="G89" s="2" t="str">
        <v>--</v>
      </c>
      <c r="H89" s="2" t="s">
        <v>1566</v>
      </c>
      <c r="I89" s="2" t="str">
        <v>+44 1254 691321</v>
      </c>
      <c r="J89" s="2">
        <v>441254291001</v>
      </c>
      <c r="K89" s="1"/>
      <c r="L89" s="1"/>
      <c r="M89" s="1"/>
      <c r="N89" s="1"/>
      <c r="O89" s="1"/>
      <c r="P89" s="1"/>
      <c r="Q89" s="1"/>
      <c r="R89" s="1"/>
      <c r="S89" s="1"/>
    </row>
    <row r="90">
      <c r="A90" s="2" t="s">
        <v>3770</v>
      </c>
      <c r="B90" s="2" t="str">
        <v>義大利</v>
      </c>
      <c r="C90" s="3" t="s">
        <v>3769</v>
      </c>
      <c r="D90" s="2" t="str">
        <v>鞋,餐厨用具</v>
      </c>
      <c r="E90" s="2" t="str">
        <v>6次</v>
      </c>
      <c r="F90" s="2" t="str">
        <v>Via A. Volta 2 Z.I., I 35010, LIMENA</v>
      </c>
      <c r="G90" s="2" t="str">
        <v>COMPAR, SpA</v>
      </c>
      <c r="H90" s="2" t="s">
        <v>3771</v>
      </c>
      <c r="I90" s="2" t="str">
        <v>+39 049 899 1111</v>
      </c>
      <c r="J90" s="2" t="str">
        <v>0039 049 8991138</v>
      </c>
      <c r="K90" s="1"/>
      <c r="L90" s="1"/>
      <c r="M90" s="1"/>
      <c r="N90" s="1"/>
      <c r="O90" s="1"/>
      <c r="P90" s="1"/>
      <c r="Q90" s="1"/>
      <c r="R90" s="1"/>
      <c r="S90" s="1"/>
    </row>
    <row r="91">
      <c r="A91" s="2" t="s">
        <v>5707</v>
      </c>
      <c r="B91" s="2" t="str">
        <v>荷蘭</v>
      </c>
      <c r="C91" s="3" t="s">
        <v>5708</v>
      </c>
      <c r="D91" s="2" t="str">
        <v>卫浴设备,工艺陶瓷,玻璃工艺品,餐厨用具</v>
      </c>
      <c r="E91" s="2" t="str">
        <v>9次</v>
      </c>
      <c r="F91" s="2" t="str">
        <v>Postbaan 42, NL 4645 RS, Putte</v>
      </c>
      <c r="G91" s="2" t="str">
        <v>De Ridder B.V.</v>
      </c>
      <c r="H91" s="2" t="s">
        <v>5709</v>
      </c>
      <c r="I91" s="2" t="str">
        <v>+31 164 603 450</v>
      </c>
      <c r="J91" s="2" t="str">
        <v>0031 164 602015</v>
      </c>
      <c r="K91" s="1"/>
      <c r="L91" s="1"/>
      <c r="M91" s="1"/>
      <c r="N91" s="1"/>
      <c r="O91" s="1"/>
      <c r="P91" s="1"/>
      <c r="Q91" s="1"/>
      <c r="R91" s="1"/>
      <c r="S91" s="1"/>
    </row>
    <row r="92">
      <c r="A92" s="2" t="s">
        <v>7381</v>
      </c>
      <c r="B92" s="2" t="str">
        <v>新加坡</v>
      </c>
      <c r="C92" s="3" t="s">
        <v>7380</v>
      </c>
      <c r="D92" s="2" t="str">
        <v>餐厨用具</v>
      </c>
      <c r="E92" s="2" t="str">
        <v>2次</v>
      </c>
      <c r="F92" s="2" t="str">
        <v>Blk 3,Beach Road #01-4819, 190003, Singapore</v>
      </c>
      <c r="G92" s="2" t="str">
        <v>David Oh</v>
      </c>
      <c r="H92" s="2" t="str">
        <v>--</v>
      </c>
      <c r="I92" s="2" t="str">
        <v>0065 62981234</v>
      </c>
      <c r="J92" s="2" t="str">
        <v>0065 62926967</v>
      </c>
      <c r="K92" s="1"/>
      <c r="L92" s="1"/>
      <c r="M92" s="1"/>
      <c r="N92" s="1"/>
      <c r="O92" s="1"/>
      <c r="P92" s="1"/>
      <c r="Q92" s="1"/>
      <c r="R92" s="1"/>
      <c r="S92" s="1"/>
    </row>
    <row r="93">
      <c r="A93" s="2" t="s">
        <v>1011</v>
      </c>
      <c r="B93" s="2" t="str">
        <v>荷蘭</v>
      </c>
      <c r="C93" s="3" t="s">
        <v>1603</v>
      </c>
      <c r="D93" s="2" t="s">
        <v>1602</v>
      </c>
      <c r="E93" s="2" t="str">
        <v>9次</v>
      </c>
      <c r="F93" s="2" t="str">
        <v>HERDERSTASJE 2,HOLLAND</v>
      </c>
      <c r="G93" s="2" t="str">
        <v>Allan Co</v>
      </c>
      <c r="H93" s="2" t="s">
        <v>1010</v>
      </c>
      <c r="I93" s="2" t="str">
        <v>+31 35 538 0040</v>
      </c>
      <c r="J93" s="2">
        <v>31355380033</v>
      </c>
      <c r="K93" s="1"/>
      <c r="L93" s="1"/>
      <c r="M93" s="1"/>
      <c r="N93" s="1"/>
      <c r="O93" s="1"/>
      <c r="P93" s="1"/>
      <c r="Q93" s="1"/>
      <c r="R93" s="1"/>
      <c r="S93" s="1"/>
    </row>
    <row r="94">
      <c r="A94" s="2" t="s">
        <v>3806</v>
      </c>
      <c r="B94" s="2" t="str">
        <v>加拿大</v>
      </c>
      <c r="C94" s="3" t="s">
        <v>3805</v>
      </c>
      <c r="D94" s="2" t="str">
        <v>餐厨用具</v>
      </c>
      <c r="E94" s="2" t="str">
        <v>6次</v>
      </c>
      <c r="F94" s="2" t="str">
        <v>3625 WESTON RD//WESTON, ONTARIO M9L LV9</v>
      </c>
      <c r="G94" s="2" t="str">
        <v>BOB ARNOTT/P</v>
      </c>
      <c r="H94" s="2" t="str">
        <v>--</v>
      </c>
      <c r="I94" s="2" t="str">
        <v>001 416 7470858</v>
      </c>
      <c r="J94" s="2" t="str">
        <v>001 416 7478837</v>
      </c>
      <c r="K94" s="1"/>
      <c r="L94" s="1"/>
      <c r="M94" s="1"/>
      <c r="N94" s="1"/>
      <c r="O94" s="1"/>
      <c r="P94" s="1"/>
      <c r="Q94" s="1"/>
      <c r="R94" s="1"/>
      <c r="S94" s="1"/>
    </row>
    <row r="95">
      <c r="A95" s="2" t="s">
        <v>5732</v>
      </c>
      <c r="B95" s="2" t="str">
        <v>中国台湾</v>
      </c>
      <c r="C95" s="3" t="s">
        <v>5734</v>
      </c>
      <c r="D95" s="2" t="str">
        <v>家具,工艺陶瓷,照明产品,玻璃工艺品,餐厨用具</v>
      </c>
      <c r="E95" s="2" t="str">
        <v>10次</v>
      </c>
      <c r="F95" s="2" t="str">
        <v>105,7TH FLOOR,SECTION 2,TUN HUA SOUTH ROAD,TAIPEI</v>
      </c>
      <c r="G95" s="2" t="str">
        <v>Alejandro Loayza</v>
      </c>
      <c r="H95" s="2" t="s">
        <v>5733</v>
      </c>
      <c r="I95" s="2">
        <f>+886-2-2537-1518</f>
      </c>
      <c r="J95" s="2" t="str">
        <v>00886 2 27032111</v>
      </c>
      <c r="K95" s="1"/>
      <c r="L95" s="1"/>
      <c r="M95" s="1"/>
      <c r="N95" s="1"/>
      <c r="O95" s="1"/>
      <c r="P95" s="1"/>
      <c r="Q95" s="1"/>
      <c r="R95" s="1"/>
      <c r="S95" s="1"/>
    </row>
    <row r="96">
      <c r="A96" s="2" t="s">
        <v>7401</v>
      </c>
      <c r="B96" s="2" t="str">
        <v>中國香港</v>
      </c>
      <c r="C96" s="3" t="s">
        <v>7399</v>
      </c>
      <c r="D96" s="2" t="str">
        <v>餐厨用具</v>
      </c>
      <c r="E96" s="2" t="str">
        <v>6次</v>
      </c>
      <c r="F96" s="2" t="str">
        <v>8/F UNIT 38-40 PACIFIC TRADE CENTRE 2 KAI HING ROAD KOWLOON BAY KOWLOON</v>
      </c>
      <c r="G96" s="2" t="str">
        <v>CAMMY HO</v>
      </c>
      <c r="H96" s="2" t="s">
        <v>7400</v>
      </c>
      <c r="I96" s="2" t="str">
        <v>00852 27517203</v>
      </c>
      <c r="J96" s="2" t="str">
        <v>00852 27956243</v>
      </c>
      <c r="K96" s="1"/>
      <c r="L96" s="1"/>
      <c r="M96" s="1"/>
      <c r="N96" s="1"/>
      <c r="O96" s="1"/>
      <c r="P96" s="1"/>
      <c r="Q96" s="1"/>
      <c r="R96" s="1"/>
      <c r="S96" s="1"/>
    </row>
    <row r="97">
      <c r="A97" s="2" t="s">
        <v>2060</v>
      </c>
      <c r="B97" s="2" t="str">
        <v>美國</v>
      </c>
      <c r="C97" s="3" t="s">
        <v>2058</v>
      </c>
      <c r="D97" s="2" t="str">
        <v>餐厨用具</v>
      </c>
      <c r="E97" s="2" t="str">
        <v>6次</v>
      </c>
      <c r="F97" s="2" t="str">
        <v>1023 D LAKE OCONEE PARKWAY EATONTON, GA 31024</v>
      </c>
      <c r="G97" s="2" t="str">
        <v>Tim Sayers</v>
      </c>
      <c r="H97" s="2" t="s">
        <v>2059</v>
      </c>
      <c r="I97" s="2" t="str">
        <v>001 706 484 1890</v>
      </c>
      <c r="J97" s="2" t="str">
        <v>001 706 484 1869</v>
      </c>
      <c r="K97" s="1"/>
      <c r="L97" s="1"/>
      <c r="M97" s="1"/>
      <c r="N97" s="1"/>
      <c r="O97" s="1"/>
      <c r="P97" s="1"/>
      <c r="Q97" s="1"/>
      <c r="R97" s="1"/>
      <c r="S97" s="1"/>
    </row>
    <row r="98">
      <c r="A98" s="2" t="s">
        <v>6054</v>
      </c>
      <c r="B98" s="2" t="str">
        <v>叙利亚</v>
      </c>
      <c r="C98" s="3" t="s">
        <v>6053</v>
      </c>
      <c r="D98" s="2" t="str">
        <v>照明产品,餐厨用具</v>
      </c>
      <c r="E98" s="2" t="str">
        <v>6次</v>
      </c>
      <c r="F98" s="2" t="str">
        <v>DAMASCUS MAZZAH</v>
      </c>
      <c r="G98" s="2" t="str">
        <v>ABD ALRAWOF ALKHAYAT</v>
      </c>
      <c r="H98" s="2" t="s">
        <v>6052</v>
      </c>
      <c r="I98" s="2" t="str">
        <v>00963 11 6112405</v>
      </c>
      <c r="J98" s="2" t="str">
        <v>00963 11 6664159</v>
      </c>
      <c r="K98" s="1"/>
      <c r="L98" s="1"/>
      <c r="M98" s="1"/>
      <c r="N98" s="1"/>
      <c r="O98" s="1"/>
      <c r="P98" s="1"/>
      <c r="Q98" s="1"/>
      <c r="R98" s="1"/>
      <c r="S98" s="1"/>
    </row>
    <row r="99">
      <c r="A99" s="2" t="s">
        <v>1896</v>
      </c>
      <c r="B99" s="2" t="str">
        <v>巴基斯坦</v>
      </c>
      <c r="C99" s="3" t="s">
        <v>1894</v>
      </c>
      <c r="D99" s="2" t="s">
        <v>1893</v>
      </c>
      <c r="E99" s="2" t="str">
        <v>10次</v>
      </c>
      <c r="F99" s="2" t="str">
        <v>22-D, S.I.E. #1,GUJRANWALA(52250),PAKISTAN</v>
      </c>
      <c r="G99" s="2" t="str">
        <v>IRENE LOH</v>
      </c>
      <c r="H99" s="2" t="s">
        <v>1895</v>
      </c>
      <c r="I99" s="2" t="str">
        <v>0092 431 211286</v>
      </c>
      <c r="J99" s="2" t="str">
        <v>0092 431 214975</v>
      </c>
      <c r="K99" s="1"/>
      <c r="L99" s="1"/>
      <c r="M99" s="1"/>
      <c r="N99" s="1"/>
      <c r="O99" s="1"/>
      <c r="P99" s="1"/>
      <c r="Q99" s="1"/>
      <c r="R99" s="1"/>
      <c r="S99" s="1"/>
    </row>
    <row r="100">
      <c r="A100" s="2" t="s">
        <v>2707</v>
      </c>
      <c r="B100" s="2" t="str">
        <v>德國</v>
      </c>
      <c r="C100" s="3" t="s">
        <v>2706</v>
      </c>
      <c r="D100" s="2" t="str">
        <v>其他,家居装饰品,餐厨用具</v>
      </c>
      <c r="E100" s="2" t="str">
        <v>7次</v>
      </c>
      <c r="F100" s="2" t="str">
        <v>FELDWEG 7, 905233 HELMBRECHTS,GERMANY</v>
      </c>
      <c r="G100" s="2" t="str">
        <v>Jiewin Lai</v>
      </c>
      <c r="H100" s="2" t="s">
        <v>2705</v>
      </c>
      <c r="I100" s="2" t="str">
        <v>+49 9252 8008</v>
      </c>
      <c r="J100" s="2" t="str">
        <v>49 9252 7151</v>
      </c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2" t="s">
        <v>2094</v>
      </c>
      <c r="B101" s="2" t="str">
        <v>中國香港</v>
      </c>
      <c r="C101" s="2" t="str">
        <v>--</v>
      </c>
      <c r="D101" s="2" t="s">
        <v>2095</v>
      </c>
      <c r="E101" s="2" t="str">
        <v>9次</v>
      </c>
      <c r="F101" s="2" t="str">
        <v>UNIT 1,9/F,HANG SENG CASTLE PEAK RDBLDG., 339 CASTLE PEAK RD, KLN,HONGKONG</v>
      </c>
      <c r="G101" s="2" t="str">
        <v>Vijay Rupchandani</v>
      </c>
      <c r="H101" s="2" t="s">
        <v>2096</v>
      </c>
      <c r="I101" s="2" t="str">
        <v>+852 3112 3564</v>
      </c>
      <c r="J101" s="2" t="str">
        <v>852 31123564</v>
      </c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2" t="s">
        <v>7709</v>
      </c>
      <c r="B102" s="2" t="str">
        <v>中國香港</v>
      </c>
      <c r="C102" s="3" t="s">
        <v>7712</v>
      </c>
      <c r="D102" s="2" t="s">
        <v>7711</v>
      </c>
      <c r="E102" s="2" t="str">
        <v>7次</v>
      </c>
      <c r="F102" s="2" t="str">
        <v>8/F HANG SENG TSUEN WAN BLDG.289 SHA TSUI RD.TSUEN WAN N.T.HONGKONG</v>
      </c>
      <c r="G102" s="2" t="str">
        <v>Ahme Ali</v>
      </c>
      <c r="H102" s="2" t="s">
        <v>7710</v>
      </c>
      <c r="I102" s="2" t="str">
        <v>+852 2940 6808</v>
      </c>
      <c r="J102" s="2" t="str">
        <v>852 29406601</v>
      </c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2" t="s">
        <v>6132</v>
      </c>
      <c r="B103" s="2" t="str">
        <v>愛爾蘭</v>
      </c>
      <c r="C103" s="3" t="s">
        <v>6131</v>
      </c>
      <c r="D103" s="2" t="str">
        <v>五金,其他,餐厨用具</v>
      </c>
      <c r="E103" s="2" t="str">
        <v>9次</v>
      </c>
      <c r="F103" s="2" t="str">
        <v>Main Street, Cavan</v>
      </c>
      <c r="G103" s="2" t="str">
        <v>GT Electric</v>
      </c>
      <c r="H103" s="2" t="str">
        <v>--</v>
      </c>
      <c r="I103" s="2" t="str">
        <v>+353 49 433 1492</v>
      </c>
      <c r="J103" s="2" t="str">
        <v>00353 49 4332185</v>
      </c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2" t="s">
        <v>4247</v>
      </c>
      <c r="B104" s="2" t="str">
        <v>德國</v>
      </c>
      <c r="C104" s="2" t="str">
        <v>--</v>
      </c>
      <c r="D104" s="2" t="str">
        <v>其他,工具,工艺陶瓷,玩具,电子电气产品,餐厨用具</v>
      </c>
      <c r="E104" s="2" t="str">
        <v>3次</v>
      </c>
      <c r="F104" s="2" t="str">
        <v>ZIESAR STR 6-39291 SCHOPSDORF</v>
      </c>
      <c r="G104" s="2" t="str">
        <v>S TATLICI</v>
      </c>
      <c r="H104" s="2" t="s">
        <v>4248</v>
      </c>
      <c r="I104" s="2" t="str">
        <v>0049 39 22563173</v>
      </c>
      <c r="J104" s="2" t="str">
        <v>0049 39 22563175</v>
      </c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2" t="s">
        <v>1985</v>
      </c>
      <c r="B105" s="2" t="str">
        <v>愛爾蘭</v>
      </c>
      <c r="C105" s="3" t="s">
        <v>1984</v>
      </c>
      <c r="D105" s="2" t="s">
        <v>1982</v>
      </c>
      <c r="E105" s="2" t="str">
        <v>8次</v>
      </c>
      <c r="F105" s="2" t="str">
        <v>10A GREENHILLS BUSINESS CENTRE,GREENHILLS ROAD,TALLAGHT, DUBLIN 24,IRELAND</v>
      </c>
      <c r="G105" s="2" t="str">
        <v>ALEJANDRO BAUZA MORAL</v>
      </c>
      <c r="H105" s="2" t="s">
        <v>1983</v>
      </c>
      <c r="I105" s="2" t="str">
        <v>+353 1 404 9450</v>
      </c>
      <c r="J105" s="2" t="str">
        <v>00353 1 4049451</v>
      </c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2" t="s">
        <v>7626</v>
      </c>
      <c r="B106" s="2" t="str">
        <v>南非</v>
      </c>
      <c r="C106" s="2" t="str">
        <v>--</v>
      </c>
      <c r="D106" s="2" t="str">
        <v>其他,玻璃工艺品,餐厨用具</v>
      </c>
      <c r="E106" s="2" t="str">
        <v>8次</v>
      </c>
      <c r="F106" s="2" t="str">
        <v>P.O. BOX 39831 BOOYSENS.JOHANNESBURG,2016,SOUTH AFRICA</v>
      </c>
      <c r="G106" s="2" t="str">
        <v>--</v>
      </c>
      <c r="H106" s="2" t="s">
        <v>352</v>
      </c>
      <c r="I106" s="2" t="str">
        <v>+27 11 434 3907</v>
      </c>
      <c r="J106" s="2" t="str">
        <v>11 4344725</v>
      </c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2" t="s">
        <v>6041</v>
      </c>
      <c r="B107" s="2" t="str">
        <v>丹麥</v>
      </c>
      <c r="C107" s="3" t="s">
        <v>6044</v>
      </c>
      <c r="D107" s="2" t="s">
        <v>6042</v>
      </c>
      <c r="E107" s="2" t="str">
        <v>10次</v>
      </c>
      <c r="F107" s="2" t="str">
        <v>Runetoften 15, Postbox 1326, 8210, arhus V</v>
      </c>
      <c r="G107" s="2" t="str">
        <v>Bettina Duun Tolstrup</v>
      </c>
      <c r="H107" s="2" t="s">
        <v>6043</v>
      </c>
      <c r="I107" s="2" t="str">
        <v>+45 86 24 84 00</v>
      </c>
      <c r="J107" s="2" t="str">
        <v>0045 86 24 83 00</v>
      </c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2" t="s">
        <v>4152</v>
      </c>
      <c r="B108" s="2" t="str">
        <v>法國</v>
      </c>
      <c r="C108" s="3" t="s">
        <v>4150</v>
      </c>
      <c r="D108" s="2" t="str">
        <v>其他,餐厨用具</v>
      </c>
      <c r="E108" s="2" t="str">
        <v>8次</v>
      </c>
      <c r="F108" s="2" t="str">
        <v>13 RUE GEORGES DE VICHY,71110 MARCIGNY,FRANCE</v>
      </c>
      <c r="G108" s="2" t="str">
        <v>Felipe Nazal Abuhadba</v>
      </c>
      <c r="H108" s="2" t="s">
        <v>4151</v>
      </c>
      <c r="I108" s="2" t="str">
        <v>+33 5 56 42 21 81</v>
      </c>
      <c r="J108" s="2">
        <v>385251338</v>
      </c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2" t="s">
        <v>2019</v>
      </c>
      <c r="B109" s="2" t="str">
        <v>澳大利亞</v>
      </c>
      <c r="C109" s="2" t="str">
        <v>--</v>
      </c>
      <c r="D109" s="2" t="str">
        <v>工具,餐厨用具</v>
      </c>
      <c r="E109" s="2" t="str">
        <v>3次</v>
      </c>
      <c r="F109" s="2" t="str">
        <v>17 MILLS STREET CHELTENHAM NORTH MELBOURNE VICTORIA</v>
      </c>
      <c r="G109" s="2" t="str">
        <v>GIDEON JOSEFSBERG</v>
      </c>
      <c r="H109" s="2" t="s">
        <v>2018</v>
      </c>
      <c r="I109" s="2" t="str">
        <v>--</v>
      </c>
      <c r="J109" s="2" t="str">
        <v>0061 3 95839501</v>
      </c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2" t="s">
        <v>7655</v>
      </c>
      <c r="B110" s="2" t="str">
        <v>波蘭</v>
      </c>
      <c r="C110" s="3" t="s">
        <v>7657</v>
      </c>
      <c r="D110" s="2" t="str">
        <v>五金,卫浴设备,工具,工艺陶瓷,餐厨用具</v>
      </c>
      <c r="E110" s="2" t="str">
        <v>9次</v>
      </c>
      <c r="F110" s="2" t="str">
        <v>AL. KOSCIUSZKI 3,LODZ</v>
      </c>
      <c r="G110" s="2">
        <v>48426325483</v>
      </c>
      <c r="H110" s="2" t="s">
        <v>7656</v>
      </c>
      <c r="I110" s="2" t="str">
        <v>+48 42 638 30 70</v>
      </c>
      <c r="J110" s="2" t="str">
        <v>0048 42 6325483</v>
      </c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2" t="s">
        <v>6075</v>
      </c>
      <c r="B111" s="2" t="str">
        <v>南非</v>
      </c>
      <c r="C111" s="3" t="s">
        <v>6074</v>
      </c>
      <c r="D111" s="2" t="str">
        <v>办公文具,照明产品,玻璃工艺品,箱包,鞋,餐厨用具</v>
      </c>
      <c r="E111" s="2" t="str">
        <v>8次</v>
      </c>
      <c r="F111" s="2" t="str">
        <v>1 REDLANDS ROAD MILNERTON CAPE TOWN</v>
      </c>
      <c r="G111" s="2" t="str">
        <v>Dilip .devjani</v>
      </c>
      <c r="H111" s="2">
        <v>14</v>
      </c>
      <c r="I111" s="2" t="str">
        <v>+27 21 424 7227</v>
      </c>
      <c r="J111" s="2">
        <v>27214248714</v>
      </c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2" t="s">
        <v>4185</v>
      </c>
      <c r="B112" s="2" t="str">
        <v>中国台湾</v>
      </c>
      <c r="C112" s="2" t="str">
        <v>--</v>
      </c>
      <c r="D112" s="2" t="str">
        <v>餐厨用具</v>
      </c>
      <c r="E112" s="2" t="str">
        <v>2次</v>
      </c>
      <c r="F112" s="2" t="str">
        <v>345,6F-1 CHUNG-HO ROAD YUNG HO TAIPEI TAIWAN</v>
      </c>
      <c r="G112" s="2" t="str">
        <v>THOMAS CHENG</v>
      </c>
      <c r="H112" s="2" t="str">
        <v>--</v>
      </c>
      <c r="I112" s="2" t="str">
        <v>00886 2 22325512</v>
      </c>
      <c r="J112" s="2" t="str">
        <v>00886 2 22325514</v>
      </c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2" t="s">
        <v>1921</v>
      </c>
      <c r="B113" s="2" t="str">
        <v>西班牙</v>
      </c>
      <c r="C113" s="3" t="s">
        <v>1919</v>
      </c>
      <c r="D113" s="2" t="str">
        <v>家具,家居装饰品,玻璃工艺品,餐厨用具</v>
      </c>
      <c r="E113" s="2" t="str">
        <v>7次</v>
      </c>
      <c r="F113" s="2" t="str">
        <v>Pintor Pahissa, 35, E 08028, Barcelona</v>
      </c>
      <c r="G113" s="2" t="str">
        <v>Flaxmer S.A.</v>
      </c>
      <c r="H113" s="2" t="s">
        <v>1920</v>
      </c>
      <c r="I113" s="2" t="str">
        <v>+34 933 34 41 00</v>
      </c>
      <c r="J113" s="2" t="str">
        <v>0034 93 333 08 79</v>
      </c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2" t="s">
        <v>7583</v>
      </c>
      <c r="B114" s="2" t="str">
        <v>印度</v>
      </c>
      <c r="C114" s="2" t="str">
        <v>--</v>
      </c>
      <c r="D114" s="2" t="str">
        <v>家用电器,玻璃工艺品,箱包,食品,餐厨用具</v>
      </c>
      <c r="E114" s="2" t="str">
        <v>7次</v>
      </c>
      <c r="F114" s="2" t="str">
        <v>409 KOHAT ENCLAVE PITAM PURADELHI,INDIA</v>
      </c>
      <c r="G114" s="2" t="str">
        <v>Ho Hai Quang</v>
      </c>
      <c r="H114" s="2" t="s">
        <v>7582</v>
      </c>
      <c r="I114" s="2">
        <v>27311968</v>
      </c>
      <c r="J114" s="2">
        <v>27315137</v>
      </c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2" t="s">
        <v>5987</v>
      </c>
      <c r="B115" s="2" t="str">
        <v>希臘</v>
      </c>
      <c r="C115" s="3" t="s">
        <v>5985</v>
      </c>
      <c r="D115" s="2" t="str">
        <v>五金,家用纺织品,工艺陶瓷,玻璃工艺品,节日用品,餐厨用具</v>
      </c>
      <c r="E115" s="2" t="str">
        <v>10次</v>
      </c>
      <c r="F115" s="2" t="str">
        <v>1, KAMPOURI ST,183 45 MOSCHATO,GREECE</v>
      </c>
      <c r="G115" s="2" t="str">
        <v>CHRIS TAKOUSSIS</v>
      </c>
      <c r="H115" s="2" t="s">
        <v>5986</v>
      </c>
      <c r="I115" s="2" t="str">
        <v>+30 21 0941 9031</v>
      </c>
      <c r="J115" s="2" t="str">
        <v>0030 210 9418687</v>
      </c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2" t="s">
        <v>4093</v>
      </c>
      <c r="B116" s="2" t="str">
        <v>日本</v>
      </c>
      <c r="C116" s="2" t="str">
        <v>--</v>
      </c>
      <c r="D116" s="2" t="str">
        <v>工艺陶瓷,玻璃工艺品,餐厨用具</v>
      </c>
      <c r="E116" s="2" t="str">
        <v>8次</v>
      </c>
      <c r="F116" s="2" t="str">
        <v>6TH FL., SHINEI BLDG. 4-13, SAKAEMACHI-DORI 2-CHOME CHUO-KU KOBE-SHI, HYOGO 6500023</v>
      </c>
      <c r="G116" s="2" t="str">
        <v>O PLANNING</v>
      </c>
      <c r="H116" s="2" t="str">
        <v>--</v>
      </c>
      <c r="I116" s="2">
        <f>+81-749-64-31</f>
      </c>
      <c r="J116" s="2" t="str">
        <v>0081 78 391 0278</v>
      </c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2" t="s">
        <v>1951</v>
      </c>
      <c r="B117" s="2" t="str">
        <v>日本</v>
      </c>
      <c r="C117" s="3" t="s">
        <v>1953</v>
      </c>
      <c r="D117" s="2" t="str">
        <v>体育及旅游休闲用品,家具,编织及藤铁工艺品,节日用品,鞋,餐厨用具</v>
      </c>
      <c r="E117" s="2" t="str">
        <v>9次</v>
      </c>
      <c r="F117" s="2" t="str">
        <v>1416-3, Mitsumaru, Okawa, Fukuoka 831-0026 Japan</v>
      </c>
      <c r="G117" s="2" t="str">
        <v>Maruichi Furniture Co., Ltd.</v>
      </c>
      <c r="H117" s="2" t="s">
        <v>1952</v>
      </c>
      <c r="I117" s="2" t="str">
        <v>0081 89 9820050</v>
      </c>
      <c r="J117" s="2" t="str">
        <v>0081 89 9833759</v>
      </c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2" t="s">
        <v>2237</v>
      </c>
      <c r="B118" s="2" t="str">
        <v>荷蘭</v>
      </c>
      <c r="C118" s="3" t="s">
        <v>2239</v>
      </c>
      <c r="D118" s="2" t="s">
        <v>2238</v>
      </c>
      <c r="E118" s="2" t="str">
        <v>9次</v>
      </c>
      <c r="F118" s="2" t="str">
        <v>Neptunusstraat 71, NL 2132 JP, Hoofddorp</v>
      </c>
      <c r="G118" s="2" t="str">
        <v>G.K. Mellve</v>
      </c>
      <c r="H118" s="2" t="str">
        <v>--</v>
      </c>
      <c r="I118" s="2" t="str">
        <v>+31 23 565 6000</v>
      </c>
      <c r="J118" s="2" t="str">
        <v>0031 23 5656111</v>
      </c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2" t="s">
        <v>6014</v>
      </c>
      <c r="B119" s="2" t="str">
        <v>日本</v>
      </c>
      <c r="C119" s="2" t="str">
        <v>--</v>
      </c>
      <c r="D119" s="2" t="str">
        <v>餐厨用具</v>
      </c>
      <c r="E119" s="2" t="str">
        <v>6次</v>
      </c>
      <c r="F119" s="2" t="str">
        <v>ARAJO 643, OSHIMADA-MACHI, NAGANO-SHI, NAGANO 3812212</v>
      </c>
      <c r="G119" s="2" t="str">
        <v>KOBAYASHI TADATO</v>
      </c>
      <c r="H119" s="2" t="str">
        <v>--</v>
      </c>
      <c r="I119" s="2" t="str">
        <v>0081 26 284 4820</v>
      </c>
      <c r="J119" s="2" t="str">
        <v>0081 26 2844825</v>
      </c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2" t="s">
        <v>4116</v>
      </c>
      <c r="B120" s="2" t="str">
        <v>日本</v>
      </c>
      <c r="C120" s="2" t="str">
        <v>--</v>
      </c>
      <c r="D120" s="2" t="str">
        <v>家用纺织品,玩具,玻璃工艺品,餐厨用具</v>
      </c>
      <c r="E120" s="2" t="str">
        <v>9次</v>
      </c>
      <c r="F120" s="2" t="str">
        <v>14-5, KAMIOHSUGA, HIGASHI,HIROSHIMA,JAPAN</v>
      </c>
      <c r="G120" s="2" t="str">
        <v>Mr TATUO MUKAI</v>
      </c>
      <c r="H120" s="2" t="s">
        <v>4117</v>
      </c>
      <c r="I120" s="2" t="str">
        <v>0081 82 263 5211</v>
      </c>
      <c r="J120" s="2" t="str">
        <v>0081 82 263 8087</v>
      </c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2" t="s">
        <v>1849</v>
      </c>
      <c r="B121" s="2" t="str">
        <v>馬來西亞</v>
      </c>
      <c r="C121" s="3" t="s">
        <v>1851</v>
      </c>
      <c r="D121" s="2" t="str">
        <v>办公文具,卫浴设备,大型机械及设备,玩具,礼品及赠品,餐厨用具</v>
      </c>
      <c r="E121" s="2" t="str">
        <v>8次</v>
      </c>
      <c r="F121" s="2" t="str">
        <v>44-B,LEBUH MACALLUM,PENANG</v>
      </c>
      <c r="G121" s="2" t="str">
        <v>ALLAN WS PAK</v>
      </c>
      <c r="H121" s="2" t="s">
        <v>1850</v>
      </c>
      <c r="I121" s="2" t="str">
        <v>+60 4-261 7591</v>
      </c>
      <c r="J121" s="2" t="str">
        <v>0060 3 92228532/92211453</v>
      </c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2" t="s">
        <v>7537</v>
      </c>
      <c r="B122" s="2" t="str">
        <v>美國</v>
      </c>
      <c r="C122" s="3" t="s">
        <v>7536</v>
      </c>
      <c r="D122" s="2" t="s">
        <v>7539</v>
      </c>
      <c r="E122" s="2" t="str">
        <v>11次</v>
      </c>
      <c r="F122" s="2" t="str">
        <v>5564 SANTA CRUZ DRIVEHANOVER PARK, IL 60133,U.S.A.</v>
      </c>
      <c r="G122" s="2" t="str">
        <v>BHARATI HIRANANDANI</v>
      </c>
      <c r="H122" s="2" t="s">
        <v>7538</v>
      </c>
      <c r="I122" s="2" t="str">
        <v>+1 630-483-0176</v>
      </c>
      <c r="J122" s="2" t="str">
        <v>001 6304830368</v>
      </c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2" t="s">
        <v>5927</v>
      </c>
      <c r="B123" s="2" t="str">
        <v>印度</v>
      </c>
      <c r="C123" s="2" t="str">
        <v>--</v>
      </c>
      <c r="D123" s="2" t="str">
        <v>化工产品,家具,玩具,餐厨用具</v>
      </c>
      <c r="E123" s="2" t="str">
        <v>10次</v>
      </c>
      <c r="F123" s="2" t="str">
        <v>E-7, SIDCO FIFTH PHASE, SIPCOT, HOSUR TAMIL NADU STATE</v>
      </c>
      <c r="G123" s="2" t="str">
        <v>C SUBRAMANI</v>
      </c>
      <c r="H123" s="2" t="s">
        <v>5926</v>
      </c>
      <c r="I123" s="2" t="str">
        <v>0091 4344 76495</v>
      </c>
      <c r="J123" s="2" t="str">
        <v>0091 4344 76389</v>
      </c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2" t="s">
        <v>4031</v>
      </c>
      <c r="B124" s="2" t="str">
        <v>阿聯酋</v>
      </c>
      <c r="C124" s="2" t="str">
        <v>--</v>
      </c>
      <c r="D124" s="2" t="str">
        <v>其他,家具,家用电器,餐厨用具</v>
      </c>
      <c r="E124" s="2" t="str">
        <v>7次</v>
      </c>
      <c r="F124" s="2" t="str">
        <v>P.O.BOX:26937,DUBAI</v>
      </c>
      <c r="G124" s="2" t="str">
        <v>S.M.AIJAZ</v>
      </c>
      <c r="H124" s="2" t="s">
        <v>4032</v>
      </c>
      <c r="I124" s="2" t="str">
        <v>+971 4 223 5077</v>
      </c>
      <c r="J124" s="2" t="str">
        <v>00971 4 2235097</v>
      </c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2" t="s">
        <v>1886</v>
      </c>
      <c r="B125" s="2" t="str">
        <v>英國</v>
      </c>
      <c r="C125" s="3" t="s">
        <v>1887</v>
      </c>
      <c r="D125" s="2" t="str">
        <v>餐厨用具</v>
      </c>
      <c r="E125" s="2" t="str">
        <v>7次</v>
      </c>
      <c r="F125" s="2" t="str">
        <v>PARKSIDE INDUSTRIAL ESTATE,LEEDS. WEST YORKSHIRE,LS11 5BX,U.K.</v>
      </c>
      <c r="G125" s="2" t="str">
        <v>--</v>
      </c>
      <c r="H125" s="2" t="s">
        <v>1888</v>
      </c>
      <c r="I125" s="2" t="str">
        <v>+44 113 276 3456</v>
      </c>
      <c r="J125" s="2">
        <v>1132763457</v>
      </c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2" t="s">
        <v>7554</v>
      </c>
      <c r="B126" s="2" t="str">
        <v>阿曼</v>
      </c>
      <c r="C126" s="2" t="str">
        <v>--</v>
      </c>
      <c r="D126" s="2" t="s">
        <v>7555</v>
      </c>
      <c r="E126" s="2" t="str">
        <v>9次</v>
      </c>
      <c r="F126" s="2" t="str">
        <v>P.O.BOX. 184,P.C.13MUSCAT,OMAN</v>
      </c>
      <c r="G126" s="2" t="str">
        <v>Asim Nayyer</v>
      </c>
      <c r="H126" s="2" t="s">
        <v>7556</v>
      </c>
      <c r="I126" s="2" t="str">
        <v>968 9337414</v>
      </c>
      <c r="J126" s="2" t="str">
        <v>968 7731581</v>
      </c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2" t="s">
        <v>5952</v>
      </c>
      <c r="B127" s="2" t="str">
        <v>美國</v>
      </c>
      <c r="C127" s="3" t="s">
        <v>5953</v>
      </c>
      <c r="D127" s="2" t="str">
        <v>化工产品,园林用品,家具,工具,工艺陶瓷,玻璃工艺品,餐厨用具</v>
      </c>
      <c r="E127" s="2" t="str">
        <v>9次</v>
      </c>
      <c r="F127" s="2" t="str">
        <v>239 ARAPAHOE</v>
      </c>
      <c r="G127" s="2" t="str">
        <v>HOT GEAR DIV. OF LENIENT LLC</v>
      </c>
      <c r="H127" s="2" t="s">
        <v>5951</v>
      </c>
      <c r="I127" s="2" t="str">
        <v>001 9707049499</v>
      </c>
      <c r="J127" s="2" t="str">
        <v>001 7754160256</v>
      </c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2" t="s">
        <v>4062</v>
      </c>
      <c r="B128" s="2" t="str">
        <v>日本</v>
      </c>
      <c r="C128" s="3" t="s">
        <v>2732</v>
      </c>
      <c r="D128" s="2" t="str">
        <v>餐厨用具</v>
      </c>
      <c r="E128" s="2" t="str">
        <v>6次</v>
      </c>
      <c r="F128" s="2" t="str">
        <v>2-5, KANDA 1-CHOME, KANAZAWA-SHI, ISHIKAWA 9218027</v>
      </c>
      <c r="G128" s="2" t="str">
        <v>KUROYASU NORIYOSHI</v>
      </c>
      <c r="H128" s="2" t="str">
        <v>--</v>
      </c>
      <c r="I128" s="2" t="str">
        <v>+81-76-494-8215,+81-76-494-8225,+81-76-292-7771,+81-76-292-7770,+81-3-5917-0703,+81-76-292-7775</v>
      </c>
      <c r="J128" s="2" t="str">
        <v>0081 76 244 2592</v>
      </c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2" t="s">
        <v>7875</v>
      </c>
      <c r="B129" s="2" t="str">
        <v>巴基斯坦</v>
      </c>
      <c r="C129" s="2" t="str">
        <v>--</v>
      </c>
      <c r="D129" s="2" t="str">
        <v>建筑及装饰材料,餐厨用具</v>
      </c>
      <c r="E129" s="2" t="str">
        <v>8次</v>
      </c>
      <c r="F129" s="2" t="str">
        <v>23/C SUNSET BOULEWARD PH.II D.H.A KARACHI, PAKISTAN</v>
      </c>
      <c r="G129" s="2" t="str">
        <v>Ludo</v>
      </c>
      <c r="H129" s="2" t="s">
        <v>7876</v>
      </c>
      <c r="I129" s="2">
        <v>92215891913</v>
      </c>
      <c r="J129" s="2">
        <v>92215891360</v>
      </c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2" t="s">
        <v>2368</v>
      </c>
      <c r="B130" s="2" t="str">
        <v>日本</v>
      </c>
      <c r="C130" s="2" t="str">
        <v>--</v>
      </c>
      <c r="D130" s="2" t="str">
        <v>餐厨用具</v>
      </c>
      <c r="E130" s="2" t="str">
        <v>6次</v>
      </c>
      <c r="F130" s="2" t="str">
        <v>JINSAN BLDG. 18-14, SEKIME 5-CHOME JOTO-KU OSAKA-SHI, OSAKA 5360008</v>
      </c>
      <c r="G130" s="2" t="str">
        <v>NISHI, SHINOBU</v>
      </c>
      <c r="H130" s="2" t="str">
        <v>--</v>
      </c>
      <c r="I130" s="2">
        <f>+81-6-6930-6060</f>
      </c>
      <c r="J130" s="2" t="str">
        <v>--</v>
      </c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2" t="s">
        <v>4455</v>
      </c>
      <c r="B131" s="2" t="str">
        <v>荷蘭</v>
      </c>
      <c r="C131" s="2" t="str">
        <v>--</v>
      </c>
      <c r="D131" s="2" t="s">
        <v>4456</v>
      </c>
      <c r="E131" s="2" t="str">
        <v>10次</v>
      </c>
      <c r="F131" s="2" t="str">
        <v>ESSTRAAT 89. 7533 VJ. ENSCHEDE,HOLLAND</v>
      </c>
      <c r="G131" s="2" t="str">
        <v>RAKESH SONI</v>
      </c>
      <c r="H131" s="2" t="s">
        <v>4457</v>
      </c>
      <c r="I131" s="2" t="str">
        <v>+31 53 436 4461</v>
      </c>
      <c r="J131" s="2">
        <v>31534363414</v>
      </c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2" t="s">
        <v>2674</v>
      </c>
      <c r="B132" s="2" t="str">
        <v>尼日利亞</v>
      </c>
      <c r="C132" s="2" t="str">
        <v>--</v>
      </c>
      <c r="D132" s="2" t="str">
        <v>餐厨用具</v>
      </c>
      <c r="E132" s="2" t="str">
        <v>6次</v>
      </c>
      <c r="F132" s="2" t="str">
        <v>R2/768 LAGOS LINE MAIN MKT.P.O.BOX 5255 ONITSHA</v>
      </c>
      <c r="G132" s="2" t="str">
        <v>C.N. EKWUOGOR INVESTMENT (NIG) LTD .</v>
      </c>
      <c r="H132" s="2" t="s">
        <v>2675</v>
      </c>
      <c r="I132" s="2" t="str">
        <v>00234 46 213614</v>
      </c>
      <c r="J132" s="2" t="str">
        <v>--</v>
      </c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2" t="s">
        <v>280</v>
      </c>
      <c r="B133" s="2" t="str">
        <v>中國大陸</v>
      </c>
      <c r="C133" s="2" t="str">
        <v>--</v>
      </c>
      <c r="D133" s="2" t="str">
        <v>工艺陶瓷,餐厨用具</v>
      </c>
      <c r="E133" s="2" t="str">
        <v>8次</v>
      </c>
      <c r="F133" s="2" t="str">
        <v>17 HONGKONG RD, QINGDAO,CHINA</v>
      </c>
      <c r="G133" s="2" t="str">
        <v>--</v>
      </c>
      <c r="H133" s="2" t="s">
        <v>279</v>
      </c>
      <c r="I133" s="2">
        <v>5325716738</v>
      </c>
      <c r="J133" s="2">
        <v>5325716174</v>
      </c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2" t="s">
        <v>2405</v>
      </c>
      <c r="B134" s="2" t="str">
        <v>馬來西亞</v>
      </c>
      <c r="C134" s="3" t="s">
        <v>2404</v>
      </c>
      <c r="D134" s="2" t="s">
        <v>2406</v>
      </c>
      <c r="E134" s="2" t="str">
        <v>8次</v>
      </c>
      <c r="F134" s="2" t="str">
        <v>418 LEBUH CHULIA,PENANG,MALAYSIA</v>
      </c>
      <c r="G134" s="2" t="str">
        <v>WONG SOO TEONG,TERRY</v>
      </c>
      <c r="H134" s="2" t="s">
        <v>2407</v>
      </c>
      <c r="I134" s="2" t="str">
        <v>+60 4-262 8535</v>
      </c>
      <c r="J134" s="2" t="str">
        <v>0060 4 2614076/2614746</v>
      </c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2" t="s">
        <v>4481</v>
      </c>
      <c r="B135" s="2" t="str">
        <v>美國</v>
      </c>
      <c r="C135" s="3" t="s">
        <v>4480</v>
      </c>
      <c r="D135" s="2" t="str">
        <v>餐厨用具</v>
      </c>
      <c r="E135" s="2" t="str">
        <v>6次</v>
      </c>
      <c r="F135" s="2" t="str">
        <v>9300 Harwin Dr., Houston, TX 77036-1816, USA</v>
      </c>
      <c r="G135" s="2" t="str">
        <v>Sajjid Dawood</v>
      </c>
      <c r="H135" s="2" t="str">
        <v>--</v>
      </c>
      <c r="I135" s="2" t="str">
        <v>001 713 266 0000</v>
      </c>
      <c r="J135" s="2" t="str">
        <v>001 713 266 4933</v>
      </c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2" t="s">
        <v>3903</v>
      </c>
      <c r="B136" s="2" t="str">
        <v>危地馬拉</v>
      </c>
      <c r="C136" s="3" t="s">
        <v>3902</v>
      </c>
      <c r="D136" s="2" t="str">
        <v>其他,家居用品,家用电器,玻璃工艺品,电子消费品及信息产品,餐厨用具</v>
      </c>
      <c r="E136" s="2" t="str">
        <v>9次</v>
      </c>
      <c r="F136" s="2" t="str">
        <v>16 calle 11-23 zona 2, GUATEMALA</v>
      </c>
      <c r="G136" s="2" t="str">
        <v>Jerry Liu</v>
      </c>
      <c r="H136" s="2" t="s">
        <v>3904</v>
      </c>
      <c r="I136" s="2" t="str">
        <v>(502)254 0166</v>
      </c>
      <c r="J136" s="2" t="str">
        <v>(502)254 4665</v>
      </c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2" t="s">
        <v>5810</v>
      </c>
      <c r="B137" s="2" t="str">
        <v>英國</v>
      </c>
      <c r="C137" s="2" t="str">
        <v>--</v>
      </c>
      <c r="D137" s="2" t="str">
        <v>其他,医药保健品及医疗器械,餐厨用具</v>
      </c>
      <c r="E137" s="2" t="str">
        <v>6次</v>
      </c>
      <c r="F137" s="2" t="str">
        <v>North Street, Winkfield, GB SL4 4TE, Windsor</v>
      </c>
      <c r="G137" s="2" t="str">
        <v>Mrs G Wine</v>
      </c>
      <c r="H137" s="2" t="str">
        <v>--</v>
      </c>
      <c r="I137" s="2" t="str">
        <v>+44 1344 891734</v>
      </c>
      <c r="J137" s="2" t="str">
        <v>0044 1344 891738</v>
      </c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2" t="s">
        <v>2305</v>
      </c>
      <c r="B138" s="2" t="str">
        <v>德國</v>
      </c>
      <c r="C138" s="3" t="s">
        <v>2306</v>
      </c>
      <c r="D138" s="2" t="s">
        <v>2303</v>
      </c>
      <c r="E138" s="2" t="str">
        <v>9次</v>
      </c>
      <c r="F138" s="2" t="str">
        <v>Industriestrasse 10, Industriegebiet Kerkerbach, DE 65594, Runkel</v>
      </c>
      <c r="G138" s="2" t="str">
        <v>Heinrich Jos. Winter</v>
      </c>
      <c r="H138" s="2" t="s">
        <v>2304</v>
      </c>
      <c r="I138" s="2" t="str">
        <v>+49 6471 31020</v>
      </c>
      <c r="J138" s="2" t="str">
        <v>0049 6471 3102200</v>
      </c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2" t="s">
        <v>4394</v>
      </c>
      <c r="B139" s="2" t="str">
        <v>日本</v>
      </c>
      <c r="C139" s="3" t="s">
        <v>4393</v>
      </c>
      <c r="D139" s="2" t="str">
        <v>五金,办公文具,家具,工艺陶瓷,玻璃工艺品,箱包,餐厨用具</v>
      </c>
      <c r="E139" s="2" t="str">
        <v>7次</v>
      </c>
      <c r="F139" s="2" t="str">
        <v>1-1318 KOUNOSU TENPAKUKUNAGOYA AICHIJAPAN</v>
      </c>
      <c r="G139" s="2" t="str">
        <v>AYAKO HIKICHI</v>
      </c>
      <c r="H139" s="2" t="s">
        <v>4395</v>
      </c>
      <c r="I139" s="2" t="str">
        <v>+81 52-806-1055</v>
      </c>
      <c r="J139" s="2" t="str">
        <v>052 806 1055</v>
      </c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2" t="s">
        <v>1640</v>
      </c>
      <c r="B140" s="2" t="str">
        <v>義大利</v>
      </c>
      <c r="C140" s="3" t="s">
        <v>1641</v>
      </c>
      <c r="D140" s="2" t="str">
        <v>餐厨用具</v>
      </c>
      <c r="E140" s="2" t="str">
        <v>4次</v>
      </c>
      <c r="F140" s="2" t="str">
        <v>Via Sterpi 20, I 55041, CAMAIORE</v>
      </c>
      <c r="G140" s="2" t="str">
        <v>Giorgio Grosso</v>
      </c>
      <c r="H140" s="2" t="s">
        <v>1639</v>
      </c>
      <c r="I140" s="2" t="str">
        <v>+39 0584 984001</v>
      </c>
      <c r="J140" s="2" t="str">
        <v>0039 0584 984460</v>
      </c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2" t="s">
        <v>7853</v>
      </c>
      <c r="B141" s="2" t="str">
        <v>印度</v>
      </c>
      <c r="C141" s="2" t="str">
        <v>--</v>
      </c>
      <c r="D141" s="2" t="s">
        <v>7854</v>
      </c>
      <c r="E141" s="2" t="str">
        <v>7次</v>
      </c>
      <c r="F141" s="2" t="str">
        <v>A-24, GULMOHAR PARK, 1ST FLOOR,NEW DELHI-110049INDIA</v>
      </c>
      <c r="G141" s="2" t="str">
        <v>Dr Ramesh Kumar Jalan</v>
      </c>
      <c r="H141" s="2" t="s">
        <v>7855</v>
      </c>
      <c r="I141" s="2" t="str">
        <v>+91 11 2653 5920</v>
      </c>
      <c r="J141" s="2">
        <v>911126164367</v>
      </c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5" t="s">
        <v>2335</v>
      </c>
      <c r="B142" s="5" t="str">
        <v>西班牙</v>
      </c>
      <c r="C142" s="5" t="str">
        <v>--</v>
      </c>
      <c r="D142" s="5" t="str">
        <v>餐厨用具</v>
      </c>
      <c r="E142" s="5" t="str">
        <v>6次</v>
      </c>
      <c r="F142" s="5" t="str">
        <v>C./CUZCO,26-28(BON PASTOR) BARCELONA</v>
      </c>
      <c r="G142" s="5" t="str">
        <v>NANIK P.RAMCHANDANI</v>
      </c>
      <c r="H142" s="5" t="s">
        <v>2336</v>
      </c>
      <c r="I142" s="5" t="str">
        <v>+34 933 45 89 61</v>
      </c>
      <c r="J142" s="5" t="str">
        <v>0034 93 3458065</v>
      </c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2" t="s">
        <v>3770</v>
      </c>
      <c r="B143" s="2" t="str">
        <v>義大利</v>
      </c>
      <c r="C143" s="3" t="s">
        <v>3769</v>
      </c>
      <c r="D143" s="2" t="str">
        <v>鞋,餐厨用具</v>
      </c>
      <c r="E143" s="2" t="str">
        <v>6次</v>
      </c>
      <c r="F143" s="2" t="str">
        <v>Via A. Volta 2 Z.I., I 35010, LIMENA</v>
      </c>
      <c r="G143" s="2" t="str">
        <v>COMPAR, SpA</v>
      </c>
      <c r="H143" s="2" t="s">
        <v>3771</v>
      </c>
      <c r="I143" s="2" t="str">
        <v>+39 049 899 1111</v>
      </c>
      <c r="J143" s="2" t="str">
        <v>0039 049 8991138</v>
      </c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2" t="s">
        <v>6331</v>
      </c>
      <c r="B144" s="2" t="str">
        <v>德國</v>
      </c>
      <c r="C144" s="2" t="str">
        <v>--</v>
      </c>
      <c r="D144" s="2" t="str">
        <v>餐厨用具</v>
      </c>
      <c r="E144" s="2" t="str">
        <v>3次</v>
      </c>
      <c r="F144" s="2" t="str">
        <v>LANDHAUSSTRABE 17,BERLIN WILMERSDORF</v>
      </c>
      <c r="G144" s="2" t="str">
        <v>RALF KROB</v>
      </c>
      <c r="H144" s="2" t="str">
        <v>--</v>
      </c>
      <c r="I144" s="2" t="str">
        <v>+49 30 8647430</v>
      </c>
      <c r="J144" s="2" t="str">
        <v>0049 30 8610234</v>
      </c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2" t="s">
        <v>167</v>
      </c>
      <c r="B145" s="2" t="str">
        <v>印尼</v>
      </c>
      <c r="C145" s="2" t="str">
        <v>--</v>
      </c>
      <c r="D145" s="2" t="str">
        <v>餐厨用具</v>
      </c>
      <c r="E145" s="2" t="str">
        <v>2次</v>
      </c>
      <c r="F145" s="2" t="str">
        <v>JL.CIOMAS I NO.35 BOGOR JAWA BARAI</v>
      </c>
      <c r="G145" s="2" t="str">
        <v>Mr JUNAEDY TANUJAYA</v>
      </c>
      <c r="H145" s="2" t="str">
        <v>--</v>
      </c>
      <c r="I145" s="2" t="str">
        <v>0062 251 750116</v>
      </c>
      <c r="J145" s="2" t="str">
        <v>0062 251 635734</v>
      </c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2" t="s">
        <v>2235</v>
      </c>
      <c r="B146" s="2" t="str">
        <v>美國</v>
      </c>
      <c r="C146" s="3" t="s">
        <v>2236</v>
      </c>
      <c r="D146" s="2" t="str">
        <v>餐厨用具</v>
      </c>
      <c r="E146" s="2" t="str">
        <v>2次</v>
      </c>
      <c r="F146" s="2" t="str">
        <v>3865 PRODUCE RD #207, LOUISVILLE, KY 40218</v>
      </c>
      <c r="G146" s="2" t="str">
        <v>RHET PEIRCE</v>
      </c>
      <c r="H146" s="2" t="s">
        <v>2234</v>
      </c>
      <c r="I146" s="2" t="str">
        <v>001 877 707 7378</v>
      </c>
      <c r="J146" s="2" t="str">
        <v>001 502 961 0357</v>
      </c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2" t="s">
        <v>4342</v>
      </c>
      <c r="B147" s="2" t="str">
        <v>芬蘭</v>
      </c>
      <c r="C147" s="3" t="s">
        <v>4341</v>
      </c>
      <c r="D147" s="2" t="str">
        <v>卫浴设备,工具,照明产品,餐厨用具</v>
      </c>
      <c r="E147" s="2" t="str">
        <v>8次</v>
      </c>
      <c r="F147" s="2" t="str">
        <v>Makelank 84, FI 00610, Helsinki</v>
      </c>
      <c r="G147" s="2" t="str">
        <v>Luxo Finland Oy</v>
      </c>
      <c r="H147" s="2" t="s">
        <v>4343</v>
      </c>
      <c r="I147" s="2" t="str">
        <v>+358 9 7206400</v>
      </c>
      <c r="J147" s="2" t="str">
        <v>00358 9 72 06 40 70</v>
      </c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2" t="s">
        <v>6237</v>
      </c>
      <c r="B148" s="2" t="str">
        <v>印度</v>
      </c>
      <c r="C148" s="2" t="str">
        <v>--</v>
      </c>
      <c r="D148" s="2" t="str">
        <v>体育及旅游休闲用品,工艺陶瓷,玻璃工艺品,箱包,鞋,餐厨用具</v>
      </c>
      <c r="E148" s="2" t="str">
        <v>10次</v>
      </c>
      <c r="F148" s="2" t="str">
        <v>8-3-394, Ameerpet, Hyderabad, INDIA</v>
      </c>
      <c r="G148" s="2" t="str">
        <v>--</v>
      </c>
      <c r="H148" s="2" t="s">
        <v>6238</v>
      </c>
      <c r="I148" s="2" t="str">
        <v>+91 40 2373 3639</v>
      </c>
      <c r="J148" s="2" t="str">
        <v>91 40 23733639</v>
      </c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2" t="s">
        <v>7806</v>
      </c>
      <c r="B149" s="2" t="str">
        <v>比利時</v>
      </c>
      <c r="C149" s="3" t="s">
        <v>7809</v>
      </c>
      <c r="D149" s="2" t="s">
        <v>7807</v>
      </c>
      <c r="E149" s="2" t="str">
        <v>8次</v>
      </c>
      <c r="F149" s="2" t="str">
        <v>11 Bd Lemmonierlaan 1000 Bruxelles / Brussels</v>
      </c>
      <c r="G149" s="2" t="str">
        <v>La Maison du Caoutchouc SA</v>
      </c>
      <c r="H149" s="2" t="s">
        <v>7808</v>
      </c>
      <c r="I149" s="2" t="str">
        <v>+32 2 511 25 76</v>
      </c>
      <c r="J149" s="2" t="str">
        <v>0032 2 511 22 32</v>
      </c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2" t="s">
        <v>2271</v>
      </c>
      <c r="B150" s="2" t="str">
        <v>韩国</v>
      </c>
      <c r="C150" s="2" t="str">
        <v>--</v>
      </c>
      <c r="D150" s="2" t="s">
        <v>2269</v>
      </c>
      <c r="E150" s="2" t="str">
        <v>10次</v>
      </c>
      <c r="F150" s="2" t="str">
        <v>301,577-41 BANPO4DONG,SEOCHO-KU, SEOUL,KOREA</v>
      </c>
      <c r="G150" s="2" t="str">
        <v>Mohd Khalid</v>
      </c>
      <c r="H150" s="2" t="s">
        <v>2270</v>
      </c>
      <c r="I150" s="2" t="str">
        <v>+82 2-592-4671</v>
      </c>
      <c r="J150" s="2" t="str">
        <v>82 2 592 4673</v>
      </c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2" t="s">
        <v>4369</v>
      </c>
      <c r="B151" s="2" t="str">
        <v>泰国</v>
      </c>
      <c r="C151" s="2" t="str">
        <v>--</v>
      </c>
      <c r="D151" s="2" t="str">
        <v>餐厨用具</v>
      </c>
      <c r="E151" s="2" t="str">
        <v>6次</v>
      </c>
      <c r="F151" s="2" t="str">
        <v>44, SUKHUMVIT ROAD SOI 8,BANGKOK</v>
      </c>
      <c r="G151" s="2" t="str">
        <v>JIRASAKDI YUWANAKORN</v>
      </c>
      <c r="H151" s="2" t="str">
        <v>--</v>
      </c>
      <c r="I151" s="2" t="str">
        <v>0066 2 252 6631</v>
      </c>
      <c r="J151" s="2" t="str">
        <v>0066 2 2524139</v>
      </c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2" t="s">
        <v>6272</v>
      </c>
      <c r="B152" s="2" t="str">
        <v>中國大陸</v>
      </c>
      <c r="C152" s="3" t="s">
        <v>6270</v>
      </c>
      <c r="D152" s="2" t="str">
        <v>其他,家用电器,服装饰物及配件,餐厨用具</v>
      </c>
      <c r="E152" s="2" t="str">
        <v>9次</v>
      </c>
      <c r="F152" s="2" t="str">
        <v>Keqiao</v>
      </c>
      <c r="G152" s="2" t="str">
        <v>Gee.H</v>
      </c>
      <c r="H152" s="2" t="s">
        <v>6271</v>
      </c>
      <c r="I152" s="2">
        <v>8613957547447</v>
      </c>
      <c r="J152" s="2">
        <v>865754139037</v>
      </c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2" t="s">
        <v>4884</v>
      </c>
      <c r="B153" s="2" t="str">
        <v>韩国</v>
      </c>
      <c r="C153" s="2" t="str">
        <v>--</v>
      </c>
      <c r="D153" s="2" t="str">
        <v>工艺陶瓷,餐厨用具</v>
      </c>
      <c r="E153" s="2" t="str">
        <v>6次</v>
      </c>
      <c r="F153" s="2" t="str">
        <v>RM302. JAIBOON HOIKWAN B/D, NAMDAEMUN 5-GA, CHUNG-GU,SEOUL</v>
      </c>
      <c r="G153" s="2" t="str">
        <v>KIM, SEUNG-JO</v>
      </c>
      <c r="H153" s="2" t="str">
        <v>--</v>
      </c>
      <c r="I153" s="2">
        <f>+82-2-2647-6369</f>
      </c>
      <c r="J153" s="2" t="str">
        <v>0082 (02)771-1555</v>
      </c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2" t="s">
        <v>2173</v>
      </c>
      <c r="B154" s="2" t="str">
        <v>荷蘭</v>
      </c>
      <c r="C154" s="3" t="s">
        <v>2171</v>
      </c>
      <c r="D154" s="2" t="str">
        <v>玩具,餐厨用具</v>
      </c>
      <c r="E154" s="2" t="str">
        <v>5次</v>
      </c>
      <c r="F154" s="2" t="str">
        <v>Oliemolenweg 5, NL 7944 HX, Meppel</v>
      </c>
      <c r="G154" s="2" t="str">
        <v>--</v>
      </c>
      <c r="H154" s="2" t="s">
        <v>2172</v>
      </c>
      <c r="I154" s="2" t="str">
        <v>+31 522 240 024</v>
      </c>
      <c r="J154" s="2" t="str">
        <v>0031 522 257894</v>
      </c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2" t="s">
        <v>4296</v>
      </c>
      <c r="B155" s="2" t="str">
        <v>日本</v>
      </c>
      <c r="C155" s="3" t="s">
        <v>4294</v>
      </c>
      <c r="D155" s="2" t="str">
        <v>家用纺织品,建筑及装饰材料,餐厨用具</v>
      </c>
      <c r="E155" s="2" t="str">
        <v>4次</v>
      </c>
      <c r="F155" s="2" t="str">
        <v>Pelican Bldg. 9F, 3-3, Nishishimbashi 3-chome, Minato-ku, Tokyo 105-0003</v>
      </c>
      <c r="G155" s="2" t="str">
        <v>SHIKIHARA</v>
      </c>
      <c r="H155" s="2" t="s">
        <v>4295</v>
      </c>
      <c r="I155" s="2" t="str">
        <v>0081 3 5777 5870</v>
      </c>
      <c r="J155" s="2" t="str">
        <v>0081 3 5777 5871</v>
      </c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2" t="s">
        <v>6192</v>
      </c>
      <c r="B156" s="2" t="str">
        <v>中國香港</v>
      </c>
      <c r="C156" s="3" t="s">
        <v>6193</v>
      </c>
      <c r="D156" s="2" t="s">
        <v>6195</v>
      </c>
      <c r="E156" s="2" t="str">
        <v>10次</v>
      </c>
      <c r="F156" s="2" t="str">
        <v>7/F, HK SPINNERS INDUSTRIAL BUILDINGPHASE I&amp;II,800 CHEUNG SHA WAN RD,KLNHONGKONG</v>
      </c>
      <c r="G156" s="2" t="str">
        <v>Ian Darwin Kaw</v>
      </c>
      <c r="H156" s="2" t="s">
        <v>6194</v>
      </c>
      <c r="I156" s="2" t="str">
        <v>+852 2806 7860</v>
      </c>
      <c r="J156" s="2">
        <v>25080905</v>
      </c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2" t="s">
        <v>7772</v>
      </c>
      <c r="B157" s="2" t="str">
        <v>澳大利亞</v>
      </c>
      <c r="C157" s="3" t="s">
        <v>7770</v>
      </c>
      <c r="D157" s="2" t="str">
        <v>餐厨用具</v>
      </c>
      <c r="E157" s="2" t="str">
        <v>6次</v>
      </c>
      <c r="F157" s="2" t="str">
        <v>10 Rosemary Crt, 3170, Mulgrave</v>
      </c>
      <c r="G157" s="2" t="str">
        <v>Michelle Patisteas</v>
      </c>
      <c r="H157" s="2" t="s">
        <v>7771</v>
      </c>
      <c r="I157" s="2" t="str">
        <v>0061 3 9561 5922</v>
      </c>
      <c r="J157" s="2" t="str">
        <v>0061 3 9561 5177</v>
      </c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2" t="s">
        <v>2199</v>
      </c>
      <c r="B158" s="2" t="str">
        <v>希臘</v>
      </c>
      <c r="C158" s="2" t="str">
        <v>--</v>
      </c>
      <c r="D158" s="2" t="str">
        <v>家具,家居装饰品,餐厨用具</v>
      </c>
      <c r="E158" s="2" t="str">
        <v>7次</v>
      </c>
      <c r="F158" s="2" t="str">
        <v>72 Konstantinoupoleos,Athens</v>
      </c>
      <c r="G158" s="2" t="str">
        <v>EVANGELOPOULOS, NIKOLAOS P., &amp; CO. S.A.</v>
      </c>
      <c r="H158" s="2" t="str">
        <v>--</v>
      </c>
      <c r="I158" s="2" t="str">
        <v>0030 210 3425080</v>
      </c>
      <c r="J158" s="2" t="str">
        <v>0030 210 3425091</v>
      </c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2" t="s">
        <v>4318</v>
      </c>
      <c r="B159" s="2" t="str">
        <v>美國</v>
      </c>
      <c r="C159" s="3" t="s">
        <v>4320</v>
      </c>
      <c r="D159" s="2" t="str">
        <v>其他,家具,家居装饰品,家用电器,玩具,电子电气产品,节日用品,餐厨用具</v>
      </c>
      <c r="E159" s="2" t="str">
        <v>10次</v>
      </c>
      <c r="F159" s="2" t="str">
        <v>1303 N. GLENVILLE DR.,TX, 75081,U.S.A.</v>
      </c>
      <c r="G159" s="2" t="str">
        <v>Morana Mazor</v>
      </c>
      <c r="H159" s="2" t="s">
        <v>4319</v>
      </c>
      <c r="I159" s="2" t="str">
        <v>+1 972-238-8111</v>
      </c>
      <c r="J159" s="2" t="str">
        <v>001 9722388187</v>
      </c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2" t="s">
        <v>4909</v>
      </c>
      <c r="B160" s="2" t="str">
        <v>尼日利亞</v>
      </c>
      <c r="C160" s="2" t="str">
        <v>--</v>
      </c>
      <c r="D160" s="2" t="str">
        <v>个人护理用具,五金,家用电器,家用纺织品,玻璃工艺品,餐厨用具</v>
      </c>
      <c r="E160" s="2" t="str">
        <v>6次</v>
      </c>
      <c r="F160" s="2" t="str">
        <v>6, sholoki street, aguda,surulere.lagos, NIGERIA</v>
      </c>
      <c r="G160" s="2" t="str">
        <v>Peter Yeung</v>
      </c>
      <c r="H160" s="2" t="s">
        <v>4908</v>
      </c>
      <c r="I160" s="2" t="str">
        <v>+234 802 330 7115</v>
      </c>
      <c r="J160" s="2">
        <v>17752954593</v>
      </c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2" t="s">
        <v>248</v>
      </c>
      <c r="B161" s="2" t="str">
        <v>加拿大</v>
      </c>
      <c r="C161" s="3" t="s">
        <v>247</v>
      </c>
      <c r="D161" s="2" t="str">
        <v>化工产品,大型机械及设备,家具,工具,照明产品,玻璃工艺品,食品,餐厨用具</v>
      </c>
      <c r="E161" s="2" t="str">
        <v>9次</v>
      </c>
      <c r="F161" s="2" t="str">
        <v>2381 N.w. Executive Center Dr.,Boca Raton, FL 33431-7321,USA</v>
      </c>
      <c r="G161" s="2" t="str">
        <v>Jerry W Levin</v>
      </c>
      <c r="H161" s="2" t="str">
        <v>--</v>
      </c>
      <c r="I161" s="2">
        <f>+1-561-912-4100</f>
      </c>
      <c r="J161" s="2" t="str">
        <v>001 561 9124567</v>
      </c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2" t="s">
        <v>2665</v>
      </c>
      <c r="B162" s="2" t="str">
        <v>美國</v>
      </c>
      <c r="C162" s="3" t="s">
        <v>2664</v>
      </c>
      <c r="D162" s="2" t="str">
        <v>五金,家具,工具,餐厨用具</v>
      </c>
      <c r="E162" s="2" t="str">
        <v>9次</v>
      </c>
      <c r="F162" s="2" t="str">
        <v>350 BON AIR CTR STE. 240, GREENBRAE, CA 94904</v>
      </c>
      <c r="G162" s="2" t="str">
        <v>KUHN RIKON</v>
      </c>
      <c r="H162" s="2" t="str">
        <v>--</v>
      </c>
      <c r="I162" s="2" t="str">
        <v>+1-415-883-1101,+34 976 22 78 59,+34 976 23 59 23,+44 1902 458 410,+41 52 396 01 01,+41 52 396 02 02,+1 415 883 11 01,052 396 03 50,+1 415 883 59 85,+44 1902 458 160,+49-711 6205 77 88,+49 711 6205 77 88,212 268 5078,1843-1846,1 800 662 58 82,+1 415-883-1101,+44 1902 458160,+1 415-883-5985,+49 711 62057788,+44 1902 458410,(888) 995-0154,+1 888-995-0154</v>
      </c>
      <c r="J162" s="2" t="str">
        <v>001 415 461 1048</v>
      </c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2" t="s">
        <v>4688</v>
      </c>
      <c r="B163" s="2" t="str">
        <v>希臘</v>
      </c>
      <c r="C163" s="2" t="str">
        <v>--</v>
      </c>
      <c r="D163" s="2" t="str">
        <v>玻璃工艺品,餐厨用具</v>
      </c>
      <c r="E163" s="2" t="str">
        <v>6次</v>
      </c>
      <c r="F163" s="2" t="str">
        <v>16,EGINIS STR,ATHENS 173 42,GREECE</v>
      </c>
      <c r="G163" s="2" t="str">
        <v>--</v>
      </c>
      <c r="H163" s="2" t="s">
        <v>4687</v>
      </c>
      <c r="I163" s="2" t="str">
        <v>+30 21 0983 4064</v>
      </c>
      <c r="J163" s="2">
        <v>2109822216</v>
      </c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2" t="s">
        <v>6537</v>
      </c>
      <c r="B164" s="2" t="str">
        <v>北馬里亞納群島</v>
      </c>
      <c r="C164" s="3" t="s">
        <v>6535</v>
      </c>
      <c r="D164" s="2" t="str">
        <v>五金,办公文具,照明产品,玻璃工艺品,餐厨用具</v>
      </c>
      <c r="E164" s="2" t="str">
        <v>5次</v>
      </c>
      <c r="F164" s="2" t="str">
        <v>plg.remata caudales nv20 ,</v>
      </c>
      <c r="G164" s="2" t="str">
        <v>antonio rodriguez</v>
      </c>
      <c r="H164" s="2" t="s">
        <v>6536</v>
      </c>
      <c r="I164" s="2">
        <v>34956369800</v>
      </c>
      <c r="J164" s="2">
        <v>34956385043</v>
      </c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2" t="s">
        <v>289</v>
      </c>
      <c r="B165" s="2" t="str">
        <v>日本</v>
      </c>
      <c r="C165" s="2" t="str">
        <v>--</v>
      </c>
      <c r="D165" s="2" t="str">
        <v>餐厨用具</v>
      </c>
      <c r="E165" s="2" t="str">
        <v>5次</v>
      </c>
      <c r="F165" s="2" t="str">
        <v>12 Asobukawara, Fukumitsu-machi, Nishitonami-gun, Toyama 939-1622 Japan</v>
      </c>
      <c r="G165" s="2" t="str">
        <v>Hiroyuki Ishizaki</v>
      </c>
      <c r="H165" s="2" t="str">
        <v>--</v>
      </c>
      <c r="I165" s="2" t="str">
        <v>0081 763 52 1120</v>
      </c>
      <c r="J165" s="2" t="str">
        <v>0081 763 52 3247</v>
      </c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2" t="s">
        <v>2707</v>
      </c>
      <c r="B166" s="2" t="str">
        <v>德國</v>
      </c>
      <c r="C166" s="3" t="s">
        <v>2706</v>
      </c>
      <c r="D166" s="2" t="str">
        <v>其他,家居装饰品,餐厨用具</v>
      </c>
      <c r="E166" s="2" t="str">
        <v>7次</v>
      </c>
      <c r="F166" s="2" t="str">
        <v>FELDWEG 7, 905233 HELMBRECHTS,GERMANY</v>
      </c>
      <c r="G166" s="2" t="str">
        <v>Jiewin Lai</v>
      </c>
      <c r="H166" s="2" t="s">
        <v>2705</v>
      </c>
      <c r="I166" s="2" t="str">
        <v>+49 9252 8008</v>
      </c>
      <c r="J166" s="2" t="str">
        <v>49 9252 7151</v>
      </c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2" t="s">
        <v>4716</v>
      </c>
      <c r="B167" s="2" t="str">
        <v>馬爾地夫</v>
      </c>
      <c r="C167" s="3" t="s">
        <v>4715</v>
      </c>
      <c r="D167" s="2" t="s">
        <v>4717</v>
      </c>
      <c r="E167" s="2" t="str">
        <v>11次</v>
      </c>
      <c r="F167" s="2" t="str">
        <v>#01-07 STO TRADE CENTRE,ORCHID MAGU, MALE'' ,MALDIVES</v>
      </c>
      <c r="G167" s="2" t="str">
        <v>Ahmed Shiham</v>
      </c>
      <c r="H167" s="2" t="s">
        <v>4718</v>
      </c>
      <c r="I167" s="2" t="str">
        <v>(960)328846</v>
      </c>
      <c r="J167" s="2" t="str">
        <v>(960)328846</v>
      </c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2" t="s">
        <v>6560</v>
      </c>
      <c r="B168" s="2" t="str">
        <v>美國</v>
      </c>
      <c r="C168" s="3" t="s">
        <v>6561</v>
      </c>
      <c r="D168" s="2" t="str">
        <v>其他,食品,餐厨用具</v>
      </c>
      <c r="E168" s="2" t="str">
        <v>7次</v>
      </c>
      <c r="F168" s="2" t="str">
        <v>2540 N 29TH AVE, PHOENIX, AZ 85009</v>
      </c>
      <c r="G168" s="2" t="str">
        <v>LARRY YANCY</v>
      </c>
      <c r="H168" s="2" t="s">
        <v>6562</v>
      </c>
      <c r="I168" s="2" t="str">
        <v>+1-303-289-3595,+1 602-233-6400,+1 505-326-3004</v>
      </c>
      <c r="J168" s="2" t="str">
        <v>001 602 233 6469</v>
      </c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2" t="s">
        <v>176</v>
      </c>
      <c r="B169" s="2" t="str">
        <v>德國</v>
      </c>
      <c r="C169" s="3" t="s">
        <v>177</v>
      </c>
      <c r="D169" s="2" t="str">
        <v>餐厨用具</v>
      </c>
      <c r="E169" s="2" t="str">
        <v>5次</v>
      </c>
      <c r="F169" s="2" t="str">
        <v>Bruckfeld 85, DE 47809, Krefeld</v>
      </c>
      <c r="G169" s="2" t="str">
        <v>Franciscus Wilhelmus Scholten</v>
      </c>
      <c r="H169" s="2" t="s">
        <v>178</v>
      </c>
      <c r="I169" s="2" t="str">
        <v>+49 2151 53520</v>
      </c>
      <c r="J169" s="2" t="str">
        <v>0049 2151 53 52 25</v>
      </c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2" t="s">
        <v>2591</v>
      </c>
      <c r="B170" s="2" t="str">
        <v>美國</v>
      </c>
      <c r="C170" s="3" t="s">
        <v>2590</v>
      </c>
      <c r="D170" s="2" t="str">
        <v>餐厨用具</v>
      </c>
      <c r="E170" s="2" t="str">
        <v>2次</v>
      </c>
      <c r="F170" s="2" t="str">
        <v>P.O.BOX 387 231 E MAIN ST, EATON, OH 45320</v>
      </c>
      <c r="G170" s="2" t="str">
        <v>JOHN TUGGLE</v>
      </c>
      <c r="H170" s="2" t="s">
        <v>2589</v>
      </c>
      <c r="I170" s="2" t="str">
        <v>001 937 456 5500</v>
      </c>
      <c r="J170" s="2" t="str">
        <v>001 937 456 7371</v>
      </c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2" t="s">
        <v>4632</v>
      </c>
      <c r="B171" s="2" t="str">
        <v>愛爾蘭</v>
      </c>
      <c r="C171" s="2" t="str">
        <v>--</v>
      </c>
      <c r="D171" s="2" t="str">
        <v>化工产品,家具,工艺陶瓷,玩具,餐厨用具</v>
      </c>
      <c r="E171" s="2" t="str">
        <v>9次</v>
      </c>
      <c r="F171" s="2" t="str">
        <v>EYRE SQUARE SHOPPING CENTRE,GALWAY.</v>
      </c>
      <c r="G171" s="2" t="str">
        <v>JOHN O'REILLY</v>
      </c>
      <c r="H171" s="2" t="s">
        <v>4631</v>
      </c>
      <c r="I171" s="2" t="str">
        <v>+353 91 567 877</v>
      </c>
      <c r="J171" s="2" t="str">
        <v>00353 91 567898</v>
      </c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2" t="s">
        <v>6490</v>
      </c>
      <c r="B172" s="2" t="str">
        <v>日本</v>
      </c>
      <c r="C172" s="3" t="s">
        <v>6489</v>
      </c>
      <c r="D172" s="2" t="str">
        <v>卫浴设备,餐厨用具</v>
      </c>
      <c r="E172" s="2" t="str">
        <v>6次</v>
      </c>
      <c r="F172" s="2" t="str">
        <v>7-1, Udagawacho, Shibuya-ku, Tokyo 150-0042</v>
      </c>
      <c r="G172" s="2" t="str">
        <v>DEIBITO ASSARI</v>
      </c>
      <c r="H172" s="2" t="str">
        <v>--</v>
      </c>
      <c r="I172" s="2" t="str">
        <v>0081 3 5428 7000</v>
      </c>
      <c r="J172" s="2" t="str">
        <v>0081 3 54287711</v>
      </c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2" t="s">
        <v>215</v>
      </c>
      <c r="B173" s="2" t="str">
        <v>印尼</v>
      </c>
      <c r="C173" s="2" t="str">
        <v>--</v>
      </c>
      <c r="D173" s="2" t="str">
        <v>体育及旅游休闲用品,其他,家用电器,箱包,鞋,食品,餐厨用具</v>
      </c>
      <c r="E173" s="2" t="str">
        <v>8次</v>
      </c>
      <c r="F173" s="2" t="str">
        <v>JL. PAGARSIH 70 B,BANDUNG 40241,INDONESIA</v>
      </c>
      <c r="G173" s="2" t="str">
        <v>BERNARDO</v>
      </c>
      <c r="H173" s="2" t="s">
        <v>214</v>
      </c>
      <c r="I173" s="2" t="str">
        <v>+62 816-622-977</v>
      </c>
      <c r="J173" s="2">
        <v>6012909</v>
      </c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2" t="s">
        <v>2624</v>
      </c>
      <c r="B174" s="2" t="str">
        <v>沙烏地阿拉伯</v>
      </c>
      <c r="C174" s="2" t="str">
        <v>--</v>
      </c>
      <c r="D174" s="2" t="s">
        <v>2622</v>
      </c>
      <c r="E174" s="2" t="str">
        <v>8次</v>
      </c>
      <c r="F174" s="2" t="str">
        <v>jedahha/madina street/skap/f5</v>
      </c>
      <c r="G174" s="2" t="str">
        <v>MAZEN AZIZA</v>
      </c>
      <c r="H174" s="2" t="s">
        <v>2623</v>
      </c>
      <c r="I174" s="2">
        <v>96654594414</v>
      </c>
      <c r="J174" s="2">
        <v>96626649080</v>
      </c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2" t="s">
        <v>4659</v>
      </c>
      <c r="B175" s="2" t="str">
        <v>馬來西亞</v>
      </c>
      <c r="C175" s="3" t="s">
        <v>4657</v>
      </c>
      <c r="D175" s="2" t="str">
        <v>其他,医药保健品及医疗器械,玻璃工艺品,餐厨用具</v>
      </c>
      <c r="E175" s="2" t="str">
        <v>9次</v>
      </c>
      <c r="F175" s="2" t="str">
        <v>LADANG PINJI1, BAHAGIAN SENGAT,31300 KG KEPAYANG,IPOH ,ZPERAK,MALAYSIA</v>
      </c>
      <c r="G175" s="2" t="str">
        <v>Ms. Shideh Safi</v>
      </c>
      <c r="H175" s="2" t="s">
        <v>4658</v>
      </c>
      <c r="I175" s="2" t="str">
        <v>+60 5-357 1712</v>
      </c>
      <c r="J175" s="2" t="str">
        <v>605 3574708</v>
      </c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2" t="s">
        <v>6511</v>
      </c>
      <c r="B176" s="2" t="str">
        <v>韩国</v>
      </c>
      <c r="C176" s="2" t="str">
        <v>--</v>
      </c>
      <c r="D176" s="2" t="str">
        <v>餐厨用具</v>
      </c>
      <c r="E176" s="2" t="str">
        <v>6次</v>
      </c>
      <c r="F176" s="2" t="str">
        <v>YONGDU-DONG, TONGDAEMUN-KU,SEOUL</v>
      </c>
      <c r="G176" s="2" t="str">
        <v>CHOYONG-KWANG</v>
      </c>
      <c r="H176" s="2" t="str">
        <v>--</v>
      </c>
      <c r="I176" s="2">
        <f>+82-2-953-1203</f>
      </c>
      <c r="J176" s="2" t="str">
        <v>0082 (02)926-5558</v>
      </c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2" t="s">
        <v>94</v>
      </c>
      <c r="B177" s="2" t="str">
        <v>日本</v>
      </c>
      <c r="C177" s="3" t="s">
        <v>96</v>
      </c>
      <c r="D177" s="2" t="str">
        <v>家具,食品,餐厨用具</v>
      </c>
      <c r="E177" s="2" t="str">
        <v>8次</v>
      </c>
      <c r="F177" s="2" t="str">
        <v>1-8-11,MINAMISHINAGAWA,SHINAGAWAKU,TOKYO,JAPAN</v>
      </c>
      <c r="G177" s="2" t="str">
        <v>Sylvana Zanetta</v>
      </c>
      <c r="H177" s="2" t="s">
        <v>95</v>
      </c>
      <c r="I177" s="2" t="str">
        <v>+81 3-3471-3521</v>
      </c>
      <c r="J177" s="2" t="str">
        <v>81 3 34714405</v>
      </c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2" t="s">
        <v>2521</v>
      </c>
      <c r="B178" s="2" t="str">
        <v>澳大利亞</v>
      </c>
      <c r="C178" s="2" t="str">
        <v>--</v>
      </c>
      <c r="D178" s="2" t="s">
        <v>2519</v>
      </c>
      <c r="E178" s="2" t="str">
        <v>7次</v>
      </c>
      <c r="F178" s="2" t="str">
        <v>7 370 MILLERSTCAMMERAY,AUSTRALIA</v>
      </c>
      <c r="G178" s="2" t="str">
        <v>Julia</v>
      </c>
      <c r="H178" s="2" t="s">
        <v>2520</v>
      </c>
      <c r="I178" s="2" t="str">
        <v>+61 414 890 071</v>
      </c>
      <c r="J178" s="2">
        <v>61414890071</v>
      </c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2" t="s">
        <v>4576</v>
      </c>
      <c r="B179" s="2" t="str">
        <v>法國</v>
      </c>
      <c r="C179" s="2" t="str">
        <v>--</v>
      </c>
      <c r="D179" s="2" t="str">
        <v>其他,家居用品,工艺陶瓷,玻璃工艺品,餐厨用具</v>
      </c>
      <c r="E179" s="2" t="str">
        <v>9次</v>
      </c>
      <c r="F179" s="2" t="str">
        <v>166 RUE DU LANDY93200 ST DENIS,FRANCE</v>
      </c>
      <c r="G179" s="2" t="str">
        <v>claudio carnevale</v>
      </c>
      <c r="H179" s="2" t="s">
        <v>4577</v>
      </c>
      <c r="I179" s="2" t="str">
        <v>+33 1 42 43 16 15</v>
      </c>
      <c r="J179" s="2">
        <v>33142431683</v>
      </c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2" t="s">
        <v>6448</v>
      </c>
      <c r="B180" s="2" t="str">
        <v>俄羅斯</v>
      </c>
      <c r="C180" s="3" t="s">
        <v>6447</v>
      </c>
      <c r="D180" s="2" t="str">
        <v>其他,家具,家居装饰品,餐厨用具</v>
      </c>
      <c r="E180" s="2" t="str">
        <v>8次</v>
      </c>
      <c r="F180" s="2" t="str">
        <v>2ND ROSHINSKIY, PROEZD 8.,115419, MOSCOW,RUSSIA</v>
      </c>
      <c r="G180" s="2" t="str">
        <v>nik narwani</v>
      </c>
      <c r="H180" s="2" t="s">
        <v>6446</v>
      </c>
      <c r="I180" s="2" t="str">
        <v>007 095 789 8408</v>
      </c>
      <c r="J180" s="2" t="str">
        <v>007 095 795 2395</v>
      </c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2" t="s">
        <v>136</v>
      </c>
      <c r="B181" s="2" t="str">
        <v>比利時</v>
      </c>
      <c r="C181" s="3" t="s">
        <v>137</v>
      </c>
      <c r="D181" s="2" t="s">
        <v>135</v>
      </c>
      <c r="E181" s="2" t="str">
        <v>9次</v>
      </c>
      <c r="F181" s="2" t="str">
        <v>DIRK MARTENSLAAN 23 B-8870IZEGEM -EC,BELGIUM</v>
      </c>
      <c r="G181" s="2" t="str">
        <v>karine fettu</v>
      </c>
      <c r="H181" s="2" t="s">
        <v>134</v>
      </c>
      <c r="I181" s="2" t="str">
        <v>+32 51 30 03 68</v>
      </c>
      <c r="J181" s="2">
        <v>3251317283</v>
      </c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2" t="s">
        <v>2553</v>
      </c>
      <c r="B182" s="2" t="str">
        <v>泰国</v>
      </c>
      <c r="C182" s="2" t="str">
        <v>--</v>
      </c>
      <c r="D182" s="2" t="s">
        <v>2554</v>
      </c>
      <c r="E182" s="2" t="str">
        <v>9次</v>
      </c>
      <c r="F182" s="2" t="str">
        <v>16-896 POPULAR CONDOMINIUM T1 BLD.POPULAR ROAD BANMAI PAKKREDNONTHABURI,THAILAND</v>
      </c>
      <c r="G182" s="2" t="str">
        <v>ATA INAN</v>
      </c>
      <c r="H182" s="2" t="s">
        <v>2555</v>
      </c>
      <c r="I182" s="2">
        <v>6690747409</v>
      </c>
      <c r="J182" s="2">
        <v>6629813706</v>
      </c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2" t="s">
        <v>3788</v>
      </c>
      <c r="B183" s="2" t="str">
        <v>美國</v>
      </c>
      <c r="C183" s="3" t="s">
        <v>3787</v>
      </c>
      <c r="D183" s="2" t="str">
        <v>其他,家具,家居装饰品,玻璃工艺品,餐厨用具</v>
      </c>
      <c r="E183" s="2" t="str">
        <v>7次</v>
      </c>
      <c r="F183" s="2" t="str">
        <v>976 FLORIDA CENTRAL PARKWAY, SUITE 112, LONGWOOD, FL 32750,U.S.A.</v>
      </c>
      <c r="G183" s="2" t="str">
        <v>Marielle van de Grootevheen</v>
      </c>
      <c r="H183" s="2" t="s">
        <v>3789</v>
      </c>
      <c r="I183" s="2" t="str">
        <v>+1 407-831-3232</v>
      </c>
      <c r="J183" s="2">
        <v>4072601347</v>
      </c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2" t="s">
        <v>6469</v>
      </c>
      <c r="B184" s="2" t="str">
        <v>尼日利亞</v>
      </c>
      <c r="C184" s="2" t="str">
        <v>--</v>
      </c>
      <c r="D184" s="2" t="str">
        <v>体育及旅游休闲用品,其他,家用电器,玻璃工艺品,箱包,鞋,餐厨用具</v>
      </c>
      <c r="E184" s="2" t="str">
        <v>10次</v>
      </c>
      <c r="F184" s="2" t="str">
        <v>ind.building.8,koilo street lagos island .lagos, NIGERIA</v>
      </c>
      <c r="G184" s="2" t="str">
        <v>Fred Morad</v>
      </c>
      <c r="H184" s="2">
        <v>14</v>
      </c>
      <c r="I184" s="2" t="str">
        <v>+234 1 266 7686</v>
      </c>
      <c r="J184" s="2">
        <v>917753832705</v>
      </c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2" t="s">
        <v>16</v>
      </c>
      <c r="B185" s="2" t="str">
        <v>新西蘭</v>
      </c>
      <c r="C185" s="3" t="s">
        <v>15</v>
      </c>
      <c r="D185" s="2" t="str">
        <v>其他,家具,餐厨用具</v>
      </c>
      <c r="E185" s="2" t="str">
        <v>6次</v>
      </c>
      <c r="F185" s="2" t="str">
        <v>225 Cambridge Terrace, Naenae, 6009, Lower Hutt</v>
      </c>
      <c r="G185" s="2" t="str">
        <v>--</v>
      </c>
      <c r="H185" s="2" t="str">
        <v>--</v>
      </c>
      <c r="I185" s="2" t="str">
        <v>+64 4-567 5059</v>
      </c>
      <c r="J185" s="2" t="str">
        <v>0064 4 567 8945</v>
      </c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2" t="s">
        <v>2442</v>
      </c>
      <c r="B186" s="2" t="str">
        <v>日本</v>
      </c>
      <c r="C186" s="3" t="s">
        <v>2440</v>
      </c>
      <c r="D186" s="2" t="str">
        <v>其他,家用纺织品,车辆,餐厨用具</v>
      </c>
      <c r="E186" s="2" t="str">
        <v>7次</v>
      </c>
      <c r="F186" s="2" t="str">
        <v>1-1-5 MINAMI-HATAGO-CHO-HIGASHI,SAKAI,OSAKA,590-0965</v>
      </c>
      <c r="G186" s="2" t="str">
        <v>M &amp; S CORPORATION JAPAN, LTD.</v>
      </c>
      <c r="H186" s="2" t="s">
        <v>2441</v>
      </c>
      <c r="I186" s="2" t="str">
        <v>0081 6 67450234</v>
      </c>
      <c r="J186" s="2" t="str">
        <v>0081 6 67450622</v>
      </c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2" t="s">
        <v>4521</v>
      </c>
      <c r="B187" s="2" t="str">
        <v>新西蘭</v>
      </c>
      <c r="C187" s="2" t="str">
        <v>--</v>
      </c>
      <c r="D187" s="2" t="str">
        <v>餐厨用具</v>
      </c>
      <c r="E187" s="2" t="str">
        <v>7次</v>
      </c>
      <c r="F187" s="2" t="str">
        <v>28B LUNN AVE.MTWELLINGTON.AUCKLAND,NEW ZEALAND</v>
      </c>
      <c r="G187" s="2" t="str">
        <v>--</v>
      </c>
      <c r="H187" s="2" t="s">
        <v>4520</v>
      </c>
      <c r="I187" s="2" t="str">
        <v>+64 9-570 6458</v>
      </c>
      <c r="J187" s="2">
        <v>6495706474</v>
      </c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2" t="s">
        <v>3818</v>
      </c>
      <c r="B188" s="2" t="str">
        <v>美國</v>
      </c>
      <c r="C188" s="3" t="s">
        <v>3817</v>
      </c>
      <c r="D188" s="2" t="str">
        <v>餐厨用具</v>
      </c>
      <c r="E188" s="2" t="str">
        <v>1次</v>
      </c>
      <c r="F188" s="2" t="str">
        <v>7601 Clay Ave., Huntington Beach, CA 92648, USA</v>
      </c>
      <c r="G188" s="2" t="str">
        <v>Argyle Campbell</v>
      </c>
      <c r="H188" s="2" t="str">
        <v>--</v>
      </c>
      <c r="I188" s="2" t="str">
        <v>+1 919-568-8530</v>
      </c>
      <c r="J188" s="2" t="str">
        <v>001 714-842-3430/2304375</v>
      </c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2" t="s">
        <v>54</v>
      </c>
      <c r="B189" s="2" t="str">
        <v>荷蘭</v>
      </c>
      <c r="C189" s="3" t="s">
        <v>55</v>
      </c>
      <c r="D189" s="2" t="str">
        <v>餐厨用具</v>
      </c>
      <c r="E189" s="2" t="str">
        <v>6次</v>
      </c>
      <c r="F189" s="2" t="str">
        <v>Overschieseweg 32, NL 3044 EE, Rotterdam</v>
      </c>
      <c r="G189" s="2" t="str">
        <v>J.C. van Donkelaar</v>
      </c>
      <c r="H189" s="2" t="str">
        <v>--</v>
      </c>
      <c r="I189" s="2" t="str">
        <v>+31 10 437 5288</v>
      </c>
      <c r="J189" s="2" t="str">
        <v>0031 10 4623651</v>
      </c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2" t="s">
        <v>2478</v>
      </c>
      <c r="B190" s="2" t="str">
        <v>加納</v>
      </c>
      <c r="C190" s="3" t="s">
        <v>2475</v>
      </c>
      <c r="D190" s="2" t="s">
        <v>2476</v>
      </c>
      <c r="E190" s="2" t="str">
        <v>10次</v>
      </c>
      <c r="F190" s="2" t="str">
        <v>OPP.RANTRA SPEARS LTD,ABOSSEY OKAISTR,P.O.BOX ST 442, STC YARD, ACCRAGHANA</v>
      </c>
      <c r="G190" s="2" t="str">
        <v>Juan Azar</v>
      </c>
      <c r="H190" s="2" t="s">
        <v>2477</v>
      </c>
      <c r="I190" s="2" t="str">
        <v>+233 27 749 5635</v>
      </c>
      <c r="J190" s="2">
        <v>23321228577</v>
      </c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2" t="s">
        <v>4544</v>
      </c>
      <c r="B191" s="2" t="str">
        <v>伊朗</v>
      </c>
      <c r="C191" s="3" t="s">
        <v>4542</v>
      </c>
      <c r="D191" s="2" t="str">
        <v>家具,玻璃工艺品,餐厨用具</v>
      </c>
      <c r="E191" s="2" t="str">
        <v>8次</v>
      </c>
      <c r="F191" s="2" t="str">
        <v>926 S. SAN PEDRO ST.L.A C.A 90015,IRAN</v>
      </c>
      <c r="G191" s="2" t="str">
        <v>SANKET</v>
      </c>
      <c r="H191" s="2" t="s">
        <v>4543</v>
      </c>
      <c r="I191" s="2" t="str">
        <v>+98 21 3804 7177</v>
      </c>
      <c r="J191" s="2" t="str">
        <v>213 627 1185</v>
      </c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2" t="s">
        <v>1764</v>
      </c>
      <c r="B192" s="2" t="str">
        <v>美國</v>
      </c>
      <c r="C192" s="3" t="s">
        <v>1765</v>
      </c>
      <c r="D192" s="2" t="str">
        <v>家具,家居用品,餐厨用具</v>
      </c>
      <c r="E192" s="2" t="str">
        <v>7次</v>
      </c>
      <c r="F192" s="2" t="str">
        <v>2125 Western Ave., Ste. 501, Seattle, WA 98121, USA</v>
      </c>
      <c r="G192" s="2" t="str">
        <v>PACIFIC MARKET INC</v>
      </c>
      <c r="H192" s="2" t="str">
        <v>--</v>
      </c>
      <c r="I192" s="2" t="str">
        <v>001 206 441 1400</v>
      </c>
      <c r="J192" s="2" t="str">
        <v>001 206 441 2823</v>
      </c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2" t="s">
        <v>552</v>
      </c>
      <c r="B193" s="2" t="str">
        <v>英國</v>
      </c>
      <c r="C193" s="3" t="s">
        <v>550</v>
      </c>
      <c r="D193" s="2" t="str">
        <v>家用电器,餐厨用具</v>
      </c>
      <c r="E193" s="2" t="str">
        <v>7次</v>
      </c>
      <c r="F193" s="2" t="str">
        <v>5 Cobham Road, Ferndown, Industrial Estate, GB BH21 7P, Wimborne</v>
      </c>
      <c r="G193" s="2" t="str">
        <v>Mrs M Spethmann</v>
      </c>
      <c r="H193" s="2" t="s">
        <v>551</v>
      </c>
      <c r="I193" s="2" t="str">
        <v>+44 1202 863800</v>
      </c>
      <c r="J193" s="2" t="str">
        <v>0044 1202 863801</v>
      </c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2" t="s">
        <v>2884</v>
      </c>
      <c r="B194" s="2" t="str">
        <v>西班牙</v>
      </c>
      <c r="C194" s="3" t="s">
        <v>2885</v>
      </c>
      <c r="D194" s="2" t="str">
        <v>办公文具,箱包,餐厨用具</v>
      </c>
      <c r="E194" s="2" t="str">
        <v>3次</v>
      </c>
      <c r="F194" s="2" t="str">
        <v>Pº de la Ribera nº 3</v>
      </c>
      <c r="G194" s="2" t="str">
        <v>PETER FUNG</v>
      </c>
      <c r="H194" s="2" t="s">
        <v>2883</v>
      </c>
      <c r="I194" s="2" t="str">
        <v>+34 976 52 87 80</v>
      </c>
      <c r="J194" s="2">
        <v>976528780</v>
      </c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2" t="s">
        <v>4919</v>
      </c>
      <c r="B195" s="2" t="str">
        <v>德國</v>
      </c>
      <c r="C195" s="3" t="s">
        <v>4916</v>
      </c>
      <c r="D195" s="2" t="s">
        <v>4917</v>
      </c>
      <c r="E195" s="2" t="str">
        <v>9次</v>
      </c>
      <c r="F195" s="2" t="str">
        <v>Schatzbogen 29, DE 81829, Muenchen</v>
      </c>
      <c r="G195" s="2" t="str">
        <v>Andreas Voringer</v>
      </c>
      <c r="H195" s="2" t="s">
        <v>4918</v>
      </c>
      <c r="I195" s="2" t="str">
        <v>+49 89 420040</v>
      </c>
      <c r="J195" s="2" t="str">
        <v>0049 87 2327154</v>
      </c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2" t="s">
        <v>1797</v>
      </c>
      <c r="B196" s="2" t="str">
        <v>英國</v>
      </c>
      <c r="C196" s="3" t="s">
        <v>1796</v>
      </c>
      <c r="D196" s="2" t="s">
        <v>1798</v>
      </c>
      <c r="E196" s="2" t="str">
        <v>8次</v>
      </c>
      <c r="F196" s="2" t="str">
        <v>15 Aintree Road Keytec 7 Business Park Pershore, Worcs WR10 2JN</v>
      </c>
      <c r="G196" s="2" t="str">
        <v>David R Watson</v>
      </c>
      <c r="H196" s="2" t="s">
        <v>1799</v>
      </c>
      <c r="I196" s="2" t="str">
        <v>+44 116 271 3364</v>
      </c>
      <c r="J196" s="2" t="str">
        <v>0044 116 272 0126</v>
      </c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2" t="s">
        <v>589</v>
      </c>
      <c r="B197" s="2" t="str">
        <v>中国台湾</v>
      </c>
      <c r="C197" s="3" t="s">
        <v>590</v>
      </c>
      <c r="D197" s="2" t="str">
        <v>家用电器,玻璃工艺品,餐厨用具</v>
      </c>
      <c r="E197" s="2" t="str">
        <v>9次</v>
      </c>
      <c r="F197" s="2" t="str">
        <v>NO1.CHO.HO LANE CHO-HOLI TAICHUNG CITY</v>
      </c>
      <c r="G197" s="2" t="str">
        <v>CHARLES HSU</v>
      </c>
      <c r="H197" s="2" t="s">
        <v>591</v>
      </c>
      <c r="I197" s="2" t="str">
        <v>00886 4 24790773</v>
      </c>
      <c r="J197" s="2" t="str">
        <v>00886 4 24792257</v>
      </c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2" t="s">
        <v>1681</v>
      </c>
      <c r="B198" s="2" t="str">
        <v>印度</v>
      </c>
      <c r="C198" s="2" t="str">
        <v>--</v>
      </c>
      <c r="D198" s="2" t="str">
        <v>其他,餐厨用具</v>
      </c>
      <c r="E198" s="2" t="str">
        <v>8次</v>
      </c>
      <c r="F198" s="2" t="str">
        <v>11, POLLOCK STREET 4TH FLOOR SUITE NO # 6, INDIA</v>
      </c>
      <c r="G198" s="2" t="str">
        <v>David Konja</v>
      </c>
      <c r="H198" s="2" t="s">
        <v>1680</v>
      </c>
      <c r="I198" s="2">
        <v>91332350721</v>
      </c>
      <c r="J198" s="2">
        <v>91332350252</v>
      </c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2" t="s">
        <v>4944</v>
      </c>
      <c r="B199" s="2" t="str">
        <v>瑞典</v>
      </c>
      <c r="C199" s="3" t="s">
        <v>4947</v>
      </c>
      <c r="D199" s="2" t="s">
        <v>4945</v>
      </c>
      <c r="E199" s="2" t="str">
        <v>9次</v>
      </c>
      <c r="F199" s="2" t="str">
        <v>Drottningg 204, SE 25433, Helsingborg</v>
      </c>
      <c r="G199" s="2" t="str">
        <v>ANDERS AGREN</v>
      </c>
      <c r="H199" s="2" t="s">
        <v>4946</v>
      </c>
      <c r="I199" s="2" t="str">
        <v>+46 513 250 50</v>
      </c>
      <c r="J199" s="2" t="str">
        <v>0046 42 18 15 34</v>
      </c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2" t="s">
        <v>1700</v>
      </c>
      <c r="B200" s="2" t="str">
        <v>美國</v>
      </c>
      <c r="C200" s="3" t="s">
        <v>1698</v>
      </c>
      <c r="D200" s="2" t="str">
        <v>玩具,礼品及赠品,节日用品,餐厨用具</v>
      </c>
      <c r="E200" s="2" t="str">
        <v>8次</v>
      </c>
      <c r="F200" s="2" t="str">
        <v>145 W SANTA ANA STREET ANAHEIMCA 92805U.S.A.</v>
      </c>
      <c r="G200" s="2" t="str">
        <v>GISPILA</v>
      </c>
      <c r="H200" s="2" t="s">
        <v>1699</v>
      </c>
      <c r="I200" s="2" t="str">
        <v>+31-180-721-067,+31 10 461 8618</v>
      </c>
      <c r="J200" s="2" t="str">
        <v>001 714 491 8672</v>
      </c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2" t="s">
        <v>466</v>
      </c>
      <c r="B201" s="2" t="str">
        <v>愛爾蘭</v>
      </c>
      <c r="C201" s="2" t="str">
        <v>--</v>
      </c>
      <c r="D201" s="2" t="str">
        <v>其他,餐厨用具</v>
      </c>
      <c r="E201" s="2" t="str">
        <v>6次</v>
      </c>
      <c r="F201" s="2" t="str">
        <v>Monahan Road, Cork</v>
      </c>
      <c r="G201" s="2" t="str">
        <v>Mr Paudie O'Sullivan</v>
      </c>
      <c r="H201" s="2" t="s">
        <v>465</v>
      </c>
      <c r="I201" s="2" t="str">
        <v>+353 21 431 1616</v>
      </c>
      <c r="J201" s="2" t="str">
        <v>00353 21 4311305</v>
      </c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5" t="s">
        <v>2818</v>
      </c>
      <c r="B202" s="5" t="str">
        <v>英國</v>
      </c>
      <c r="C202" s="4" t="s">
        <v>2817</v>
      </c>
      <c r="D202" s="5" t="str">
        <v>家用电器,餐厨用具</v>
      </c>
      <c r="E202" s="5" t="str">
        <v>9次</v>
      </c>
      <c r="F202" s="5" t="str">
        <v>Cornhill Close, Lodge Farm, Industrial Estate, GB NN5 7UB, Northampton</v>
      </c>
      <c r="G202" s="5" t="str">
        <v>CERAFORM</v>
      </c>
      <c r="H202" s="5" t="str">
        <v>--</v>
      </c>
      <c r="I202" s="5" t="str">
        <v>+44 1604 755522</v>
      </c>
      <c r="J202" s="5" t="str">
        <v>0044 1604 752470</v>
      </c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2" t="s">
        <v>4868</v>
      </c>
      <c r="B203" s="2" t="str">
        <v>芬蘭</v>
      </c>
      <c r="C203" s="3" t="s">
        <v>4866</v>
      </c>
      <c r="D203" s="2" t="str">
        <v>体育及旅游休闲用品,其他,照明产品,玩具,玻璃工艺品,箱包,餐厨用具</v>
      </c>
      <c r="E203" s="2" t="str">
        <v>9次</v>
      </c>
      <c r="F203" s="2" t="str">
        <v>35 RUE DES MATHURINS 75008 PARIS,FINLAND</v>
      </c>
      <c r="G203" s="2" t="str">
        <v>Sean Kim</v>
      </c>
      <c r="H203" s="2" t="s">
        <v>4867</v>
      </c>
      <c r="I203" s="2">
        <v>33140071500</v>
      </c>
      <c r="J203" s="2">
        <v>33140071373</v>
      </c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2" t="s">
        <v>5172</v>
      </c>
      <c r="B204" s="2" t="str">
        <v>美國</v>
      </c>
      <c r="C204" s="3" t="s">
        <v>5171</v>
      </c>
      <c r="D204" s="2" t="s">
        <v>5169</v>
      </c>
      <c r="E204" s="2" t="str">
        <v>10次</v>
      </c>
      <c r="F204" s="2" t="str">
        <v>3919 E. GUASTI RD STE #A,ONTARIO,CA 91761U.S.A.</v>
      </c>
      <c r="G204" s="2" t="str">
        <v>Migerkin Alexey</v>
      </c>
      <c r="H204" s="2" t="s">
        <v>5170</v>
      </c>
      <c r="I204" s="2" t="str">
        <v>(909)390 8577</v>
      </c>
      <c r="J204" s="2" t="str">
        <v>(909)390 8556</v>
      </c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2" t="s">
        <v>505</v>
      </c>
      <c r="B205" s="2" t="str">
        <v>俄羅斯</v>
      </c>
      <c r="C205" s="3" t="s">
        <v>503</v>
      </c>
      <c r="D205" s="2" t="s">
        <v>506</v>
      </c>
      <c r="E205" s="2" t="str">
        <v>5次</v>
      </c>
      <c r="F205" s="2" t="str">
        <v>37/19, Pyatnitskaya Str , RUSSIA</v>
      </c>
      <c r="G205" s="2" t="str">
        <v>Foud A Flamirz</v>
      </c>
      <c r="H205" s="2" t="s">
        <v>504</v>
      </c>
      <c r="I205" s="2" t="str">
        <v>(095) 7975741</v>
      </c>
      <c r="J205" s="2" t="str">
        <v>(095) 7975741</v>
      </c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2" t="s">
        <v>2849</v>
      </c>
      <c r="B206" s="2" t="str">
        <v>德國</v>
      </c>
      <c r="C206" s="3" t="s">
        <v>2848</v>
      </c>
      <c r="D206" s="2" t="s">
        <v>2850</v>
      </c>
      <c r="E206" s="2" t="str">
        <v>7次</v>
      </c>
      <c r="F206" s="2" t="str">
        <v>Industriestrasse 30-32, DE 24536, Neumuenster</v>
      </c>
      <c r="G206" s="2" t="str">
        <v>Hilmar Bartels</v>
      </c>
      <c r="H206" s="2" t="str">
        <v>--</v>
      </c>
      <c r="I206" s="2" t="str">
        <v>+49 4321 9540</v>
      </c>
      <c r="J206" s="2" t="str">
        <v>0049 4321 9 54 31 99</v>
      </c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2" t="s">
        <v>4891</v>
      </c>
      <c r="B207" s="2" t="str">
        <v>日本</v>
      </c>
      <c r="C207" s="2" t="str">
        <v>--</v>
      </c>
      <c r="D207" s="2" t="str">
        <v>玻璃工艺品,餐厨用具</v>
      </c>
      <c r="E207" s="2" t="str">
        <v>7次</v>
      </c>
      <c r="F207" s="2" t="str">
        <v>3-7-1, Ichiban-cho, Aoba-ku, Sendai 980-0811.</v>
      </c>
      <c r="G207" s="2" t="str">
        <v>AOKIYUZURO</v>
      </c>
      <c r="H207" s="2" t="str">
        <v>--</v>
      </c>
      <c r="I207" s="2" t="str">
        <v>0081 22 2251191</v>
      </c>
      <c r="J207" s="2" t="str">
        <v>0081 22 2626198</v>
      </c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2" t="s">
        <v>6678</v>
      </c>
      <c r="B208" s="2" t="str">
        <v>中國香港</v>
      </c>
      <c r="C208" s="3" t="s">
        <v>6677</v>
      </c>
      <c r="D208" s="2" t="s">
        <v>6679</v>
      </c>
      <c r="E208" s="2" t="str">
        <v>6次</v>
      </c>
      <c r="F208" s="2" t="str">
        <v>RM.1605-6,WORKINGPORT COMMERCIALBUILDING, 3 HAU FOOK STREET,TSIMSHATSUI, KOWLOON,HONGKONG</v>
      </c>
      <c r="G208" s="2" t="str">
        <v>Hasan Abbas</v>
      </c>
      <c r="H208" s="2" t="s">
        <v>6680</v>
      </c>
      <c r="I208" s="2" t="str">
        <v>+852 2656 8083</v>
      </c>
      <c r="J208" s="2">
        <v>26566028</v>
      </c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2" t="s">
        <v>402</v>
      </c>
      <c r="B209" s="2" t="str">
        <v>中国台湾</v>
      </c>
      <c r="C209" s="2" t="str">
        <v>--</v>
      </c>
      <c r="D209" s="2" t="str">
        <v>体育及旅游休闲用品,其他,服装饰物及配件,餐厨用具</v>
      </c>
      <c r="E209" s="2" t="str">
        <v>10次</v>
      </c>
      <c r="F209" s="2" t="str">
        <v>1F, NO. 85, MIN TSU ST.TAYATAICHUNGTAIWAN</v>
      </c>
      <c r="G209" s="2" t="str">
        <v>James Chung</v>
      </c>
      <c r="H209" s="2" t="s">
        <v>403</v>
      </c>
      <c r="I209" s="2" t="str">
        <v>+886 4 2565 1789</v>
      </c>
      <c r="J209" s="2">
        <v>886425651438</v>
      </c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2" t="s">
        <v>2786</v>
      </c>
      <c r="B210" s="2" t="str">
        <v>希臘</v>
      </c>
      <c r="C210" s="3" t="s">
        <v>2787</v>
      </c>
      <c r="D210" s="2" t="str">
        <v>家具,餐厨用具</v>
      </c>
      <c r="E210" s="2" t="str">
        <v>7次</v>
      </c>
      <c r="F210" s="2" t="str">
        <v>57-59 Thisseos,Ekali, Athens</v>
      </c>
      <c r="G210" s="2" t="str">
        <v>D Papadopoulos</v>
      </c>
      <c r="H210" s="2" t="str">
        <v>--</v>
      </c>
      <c r="I210" s="2">
        <f>+30-21-620-5213</f>
      </c>
      <c r="J210" s="2" t="str">
        <v>0030 210 8131797</v>
      </c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2" t="s">
        <v>4806</v>
      </c>
      <c r="B211" s="2" t="str">
        <v>阿富汗</v>
      </c>
      <c r="C211" s="2" t="str">
        <v>--</v>
      </c>
      <c r="D211" s="2" t="str">
        <v>餐厨用具</v>
      </c>
      <c r="E211" s="2" t="str">
        <v>6次</v>
      </c>
      <c r="F211" s="2" t="str">
        <v>CHARAHI HAJI YAQOB KABUL</v>
      </c>
      <c r="G211" s="2" t="str">
        <v>NOOR UD-DIN GHAZNIWAL</v>
      </c>
      <c r="H211" s="2" t="s">
        <v>4807</v>
      </c>
      <c r="I211" s="2" t="str">
        <v>0093 70278952</v>
      </c>
      <c r="J211" s="2">
        <v>93</v>
      </c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2" t="s">
        <v>6628</v>
      </c>
      <c r="B212" s="2" t="str">
        <v>新加坡</v>
      </c>
      <c r="C212" s="2" t="str">
        <v>--</v>
      </c>
      <c r="D212" s="2" t="str">
        <v>五金,卫浴设备,工艺陶瓷,浴室用品,餐厨用具</v>
      </c>
      <c r="E212" s="2" t="str">
        <v>8次</v>
      </c>
      <c r="F212" s="2" t="str">
        <v>63B TEMPLE STREET</v>
      </c>
      <c r="G212" s="2" t="str">
        <v>LIANG YAO QUAN</v>
      </c>
      <c r="H212" s="2" t="s">
        <v>6629</v>
      </c>
      <c r="I212" s="2" t="str">
        <v>0065 62278683</v>
      </c>
      <c r="J212" s="2" t="str">
        <v>0065 62244328</v>
      </c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2" t="s">
        <v>433</v>
      </c>
      <c r="B213" s="2" t="str">
        <v>荷蘭</v>
      </c>
      <c r="C213" s="3" t="s">
        <v>434</v>
      </c>
      <c r="D213" s="2" t="str">
        <v>大型机械及设备,餐厨用具</v>
      </c>
      <c r="E213" s="2" t="str">
        <v>9次</v>
      </c>
      <c r="F213" s="2" t="str">
        <v>Zuidelijke Industrieweg 12, NL 8801 JB, Franeker</v>
      </c>
      <c r="G213" s="2" t="str">
        <v>GOANUNGANSSEN</v>
      </c>
      <c r="H213" s="2" t="s">
        <v>432</v>
      </c>
      <c r="I213" s="2" t="str">
        <v>+31 517 392 501</v>
      </c>
      <c r="J213" s="2" t="str">
        <v>0031 517 395834</v>
      </c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2" t="s">
        <v>2805</v>
      </c>
      <c r="B214" s="2" t="str">
        <v>加拿大</v>
      </c>
      <c r="C214" s="2" t="str">
        <v>--</v>
      </c>
      <c r="D214" s="2" t="str">
        <v>园林用品,工艺陶瓷,玻璃工艺品,餐厨用具</v>
      </c>
      <c r="E214" s="2" t="str">
        <v>9次</v>
      </c>
      <c r="F214" s="2" t="str">
        <v>135 East Beaver Creek Rd,Unit 9 Richmond Hill Ontario</v>
      </c>
      <c r="G214" s="2" t="str">
        <v>K. Mowling &amp; Associates</v>
      </c>
      <c r="H214" s="2" t="s">
        <v>2804</v>
      </c>
      <c r="I214" s="2" t="str">
        <v>001 905 7645399</v>
      </c>
      <c r="J214" s="2" t="str">
        <v>001 905 7641757</v>
      </c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2" t="s">
        <v>4846</v>
      </c>
      <c r="B215" s="2" t="str">
        <v>印度</v>
      </c>
      <c r="C215" s="3" t="s">
        <v>4844</v>
      </c>
      <c r="D215" s="2" t="s">
        <v>4845</v>
      </c>
      <c r="E215" s="2" t="str">
        <v>10次</v>
      </c>
      <c r="F215" s="2" t="str">
        <v>201 MAULANA AZAD ROAD,MOOSA BLDG, MUMBAI.,INDIA</v>
      </c>
      <c r="G215" s="2" t="str">
        <v>CHIU PAK DICK</v>
      </c>
      <c r="H215" s="2">
        <v>14</v>
      </c>
      <c r="I215" s="2">
        <v>23083716</v>
      </c>
      <c r="J215" s="2">
        <v>23080426</v>
      </c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2" t="s">
        <v>6641</v>
      </c>
      <c r="B216" s="2" t="str">
        <v>法國</v>
      </c>
      <c r="C216" s="3" t="s">
        <v>6642</v>
      </c>
      <c r="D216" s="2" t="str">
        <v>其他,家具,家居装饰品,工艺陶瓷,建筑及装饰材料,玻璃工艺品,餐厨用具</v>
      </c>
      <c r="E216" s="2" t="str">
        <v>8次</v>
      </c>
      <c r="F216" s="2" t="str">
        <v>"/", FRANCE</v>
      </c>
      <c r="G216" s="2" t="str">
        <v>PIERRE PIJOULAT</v>
      </c>
      <c r="H216" s="2" t="s">
        <v>6643</v>
      </c>
      <c r="I216" s="2" t="str">
        <v>+33 1 30 70 66 44</v>
      </c>
      <c r="J216" s="2" t="str">
        <v>0033 1 30469379</v>
      </c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2" t="s">
        <v>321</v>
      </c>
      <c r="B217" s="2" t="str">
        <v>芬蘭</v>
      </c>
      <c r="C217" s="2" t="str">
        <v>--</v>
      </c>
      <c r="D217" s="2" t="str">
        <v>大型机械及设备,食品,餐厨用具</v>
      </c>
      <c r="E217" s="2" t="str">
        <v>7次</v>
      </c>
      <c r="F217" s="2" t="str">
        <v>aaminnent 44, FI 02400, Kirkkonummi</v>
      </c>
      <c r="G217" s="2" t="str">
        <v>Liiketuonti Oy</v>
      </c>
      <c r="H217" s="2" t="str">
        <v>--</v>
      </c>
      <c r="I217" s="2" t="str">
        <v>+358 9 8849852</v>
      </c>
      <c r="J217" s="2" t="str">
        <v>00358 9 884 9842</v>
      </c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2" t="s">
        <v>2729</v>
      </c>
      <c r="B218" s="2" t="str">
        <v>沙烏地阿拉伯</v>
      </c>
      <c r="C218" s="3" t="s">
        <v>2728</v>
      </c>
      <c r="D218" s="2" t="str">
        <v>办公文具,化工产品,食品,餐厨用具</v>
      </c>
      <c r="E218" s="2" t="str">
        <v>9次</v>
      </c>
      <c r="F218" s="2" t="str">
        <v>P.O.BOX 345 DAMMAM</v>
      </c>
      <c r="G218" s="2" t="str">
        <v>KALID SAEED ALMAHROOS</v>
      </c>
      <c r="H218" s="2" t="s">
        <v>2730</v>
      </c>
      <c r="I218" s="2" t="str">
        <v>+1 415-358-0868</v>
      </c>
      <c r="J218" s="2" t="str">
        <v>00966 3 8390712</v>
      </c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2" t="s">
        <v>4749</v>
      </c>
      <c r="B219" s="2" t="str">
        <v>德國</v>
      </c>
      <c r="C219" s="3" t="s">
        <v>4748</v>
      </c>
      <c r="D219" s="2" t="str">
        <v>办公文具,大型机械及设备,工具,工艺陶瓷,餐厨用具</v>
      </c>
      <c r="E219" s="2" t="str">
        <v>6次</v>
      </c>
      <c r="F219" s="2" t="str">
        <v>Hoehscheider Strasse 7-21, DE 42699, Solingen</v>
      </c>
      <c r="G219" s="2" t="str">
        <v>Sandra Schmachtenberg</v>
      </c>
      <c r="H219" s="2" t="str">
        <v>--</v>
      </c>
      <c r="I219" s="2" t="str">
        <v>+49 212 262010</v>
      </c>
      <c r="J219" s="2" t="str">
        <v>0049 212 2 62 01 10</v>
      </c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2" t="s">
        <v>6589</v>
      </c>
      <c r="B220" s="2" t="str">
        <v>義大利</v>
      </c>
      <c r="C220" s="2" t="str">
        <v>--</v>
      </c>
      <c r="D220" s="2" t="str">
        <v>卫浴设备,餐厨用具</v>
      </c>
      <c r="E220" s="2" t="str">
        <v>9次</v>
      </c>
      <c r="F220" s="2" t="str">
        <v>Via Provinciale 80, I 24044, DALMINE</v>
      </c>
      <c r="G220" s="2" t="str">
        <v>GROS MARKET LOMBARDINI, SpA</v>
      </c>
      <c r="H220" s="2" t="str">
        <v>--</v>
      </c>
      <c r="I220" s="2" t="str">
        <v>+39 035 432 0111</v>
      </c>
      <c r="J220" s="2" t="str">
        <v>0039 035 4320280</v>
      </c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2" t="s">
        <v>360</v>
      </c>
      <c r="B221" s="2" t="str">
        <v>印度</v>
      </c>
      <c r="C221" s="3" t="s">
        <v>359</v>
      </c>
      <c r="D221" s="2" t="str">
        <v>玩具,玻璃工艺品,礼品及赠品,箱包,餐厨用具</v>
      </c>
      <c r="E221" s="2" t="str">
        <v>6次</v>
      </c>
      <c r="F221" s="2" t="str">
        <v>355 KALIANDAS UDYOG BHAVAN,PRABHADEVI, BOMBAY, 400 025,INDIA</v>
      </c>
      <c r="G221" s="2" t="str">
        <v>KARAN F.JETHWANI</v>
      </c>
      <c r="H221" s="2" t="s">
        <v>358</v>
      </c>
      <c r="I221" s="2" t="str">
        <v>+91 22 2430 1292</v>
      </c>
      <c r="J221" s="2" t="str">
        <v>0091 22 24360432</v>
      </c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2" t="s">
        <v>2765</v>
      </c>
      <c r="B222" s="2" t="str">
        <v>南非</v>
      </c>
      <c r="C222" s="3" t="s">
        <v>2763</v>
      </c>
      <c r="D222" s="2" t="str">
        <v>建筑及装饰材料,餐厨用具</v>
      </c>
      <c r="E222" s="2" t="str">
        <v>3次</v>
      </c>
      <c r="F222" s="2" t="str">
        <v>1 BRICKFIELD ROAD,MEADOWDALE MALL EDENVALE</v>
      </c>
      <c r="G222" s="2" t="str">
        <v>PAUL FAIRHURST</v>
      </c>
      <c r="H222" s="2" t="s">
        <v>2764</v>
      </c>
      <c r="I222" s="2" t="str">
        <v>+27 12 820 9140</v>
      </c>
      <c r="J222" s="2" t="str">
        <v>0027 11 4567038</v>
      </c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2" t="s">
        <v>4777</v>
      </c>
      <c r="B223" s="2" t="str">
        <v>英國</v>
      </c>
      <c r="C223" s="2" t="str">
        <v>--</v>
      </c>
      <c r="D223" s="2" t="str">
        <v>家用电器,餐厨用具</v>
      </c>
      <c r="E223" s="2" t="str">
        <v>2次</v>
      </c>
      <c r="F223" s="2" t="str">
        <v>Prospect Road, GB WS7 0AG, Burntwood</v>
      </c>
      <c r="G223" s="2" t="str">
        <v>--</v>
      </c>
      <c r="H223" s="2" t="str">
        <v>--</v>
      </c>
      <c r="I223" s="2" t="str">
        <v>+44 1543 673831</v>
      </c>
      <c r="J223" s="2" t="str">
        <v>0044 1543 671404</v>
      </c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2" t="s">
        <v>6615</v>
      </c>
      <c r="B224" s="2" t="str">
        <v>美國</v>
      </c>
      <c r="C224" s="3" t="s">
        <v>6614</v>
      </c>
      <c r="D224" s="2" t="str">
        <v>餐厨用具</v>
      </c>
      <c r="E224" s="2" t="str">
        <v>6次</v>
      </c>
      <c r="F224" s="2" t="str">
        <v>3121 NW 16TH TER, POMPANO BEACH, FL 33064</v>
      </c>
      <c r="G224" s="2" t="str">
        <v>BROWARD GAS SVC INC</v>
      </c>
      <c r="H224" s="2" t="s">
        <v>6613</v>
      </c>
      <c r="I224" s="2" t="str">
        <v>001 954 971 0456</v>
      </c>
      <c r="J224" s="2" t="str">
        <v>001 954 9777317</v>
      </c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2" t="s">
        <v>877</v>
      </c>
      <c r="B225" s="2" t="str">
        <v>中国台湾</v>
      </c>
      <c r="C225" s="3" t="s">
        <v>878</v>
      </c>
      <c r="D225" s="2" t="str">
        <v>医药保健品及医疗器械,照明产品,餐厨用具</v>
      </c>
      <c r="E225" s="2" t="str">
        <v>7次</v>
      </c>
      <c r="F225" s="2" t="str">
        <v>2F, 24, TA TUNG SOUTH ROAD,SAN CHUNG CITY, TAIPEI HSIEN,TAIWAN</v>
      </c>
      <c r="G225" s="2" t="str">
        <v>EFETOBORE OMADEVUAE</v>
      </c>
      <c r="H225" s="2" t="s">
        <v>876</v>
      </c>
      <c r="I225" s="2" t="str">
        <v>+886 932 736 088</v>
      </c>
      <c r="J225" s="2">
        <v>886229752109</v>
      </c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2" t="s">
        <v>3145</v>
      </c>
      <c r="B226" s="2" t="str">
        <v>英國</v>
      </c>
      <c r="C226" s="3" t="s">
        <v>3146</v>
      </c>
      <c r="D226" s="2" t="str">
        <v>餐厨用具</v>
      </c>
      <c r="E226" s="2" t="str">
        <v>2次</v>
      </c>
      <c r="F226" s="2" t="str">
        <v>214 Purley Way, Croydon, Surrey, CR0 4XG</v>
      </c>
      <c r="G226" s="2" t="str">
        <v>Mr.Cumbo</v>
      </c>
      <c r="H226" s="2" t="str">
        <v>--</v>
      </c>
      <c r="I226" s="2" t="str">
        <v>+44 20 8686 8855</v>
      </c>
      <c r="J226" s="2" t="str">
        <v>0044 208 6817509</v>
      </c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2" t="s">
        <v>5151</v>
      </c>
      <c r="B227" s="2" t="str">
        <v>中國香港</v>
      </c>
      <c r="C227" s="3" t="s">
        <v>5150</v>
      </c>
      <c r="D227" s="2" t="str">
        <v>玻璃工艺品,餐厨用具</v>
      </c>
      <c r="E227" s="2" t="str">
        <v>6次</v>
      </c>
      <c r="F227" s="2" t="str">
        <v>UNIT G, 12/FL, WORLD TECH CENTRE,95 HOW MING ST.KOWLOON,HONGKONG</v>
      </c>
      <c r="G227" s="2" t="str">
        <v>--</v>
      </c>
      <c r="H227" s="2" t="s">
        <v>5152</v>
      </c>
      <c r="I227" s="2" t="str">
        <v>+852 2793 2500</v>
      </c>
      <c r="J227" s="2">
        <v>27931100</v>
      </c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2" t="s">
        <v>6901</v>
      </c>
      <c r="B228" s="2" t="str">
        <v>科威特</v>
      </c>
      <c r="C228" s="3" t="s">
        <v>6899</v>
      </c>
      <c r="D228" s="2" t="str">
        <v>家用电器,玻璃工艺品,餐厨用具</v>
      </c>
      <c r="E228" s="2" t="str">
        <v>9次</v>
      </c>
      <c r="F228" s="2" t="str">
        <v>PO BOX 28109, SAFAT 13142, KUWAIT,CAPITAL K.D. 600,000,KUWAIT</v>
      </c>
      <c r="G228" s="2" t="str">
        <v>--</v>
      </c>
      <c r="H228" s="2" t="s">
        <v>6900</v>
      </c>
      <c r="I228" s="2" t="str">
        <v>+965-2571-2250,+965-2252-6813,+965-2254-3200,+965-2253-3055,+965-1805-222,+965-2433-5393,+965-2228-8222,+965-2228-2288</v>
      </c>
      <c r="J228" s="2">
        <v>4813530</v>
      </c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2" t="s">
        <v>910</v>
      </c>
      <c r="B229" s="2" t="str">
        <v>丹麥</v>
      </c>
      <c r="C229" s="3" t="s">
        <v>911</v>
      </c>
      <c r="D229" s="2" t="str">
        <v>五金,餐厨用具</v>
      </c>
      <c r="E229" s="2" t="str">
        <v>6次</v>
      </c>
      <c r="F229" s="2" t="str">
        <v>Lillehoejvej 2, DK 8600, Silkeborg</v>
      </c>
      <c r="G229" s="2" t="str">
        <v>Daarbak</v>
      </c>
      <c r="H229" s="2" t="s">
        <v>912</v>
      </c>
      <c r="I229" s="2" t="str">
        <v>+45 87 23 47 00</v>
      </c>
      <c r="J229" s="2" t="str">
        <v>0045 96 33 33 34</v>
      </c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2" t="s">
        <v>3181</v>
      </c>
      <c r="B230" s="2" t="str">
        <v>中國香港</v>
      </c>
      <c r="C230" s="3" t="s">
        <v>3182</v>
      </c>
      <c r="D230" s="2" t="str">
        <v>其他,家具,餐厨用具</v>
      </c>
      <c r="E230" s="2" t="str">
        <v>8次</v>
      </c>
      <c r="F230" s="2" t="str">
        <v>ROOM 11-12, 19/F, BLOCK A,NEW TRADE PLAZA, 6 ON PING STREET,SHATIN,HONGKONG</v>
      </c>
      <c r="G230" s="2" t="str">
        <v>Miguel Mesinas</v>
      </c>
      <c r="H230" s="2" t="s">
        <v>3183</v>
      </c>
      <c r="I230" s="2" t="str">
        <v>+852 2686 8388</v>
      </c>
      <c r="J230" s="2" t="str">
        <v>2686 8800</v>
      </c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2" t="s">
        <v>5180</v>
      </c>
      <c r="B231" s="2" t="str">
        <v>挪威</v>
      </c>
      <c r="C231" s="3" t="s">
        <v>5178</v>
      </c>
      <c r="D231" s="2" t="str">
        <v>其他,家具,家居装饰品,餐厨用具</v>
      </c>
      <c r="E231" s="2" t="str">
        <v>6次</v>
      </c>
      <c r="F231" s="2" t="str">
        <v>Saeterveien 25, NO 5858, Bergen</v>
      </c>
      <c r="G231" s="2" t="str">
        <v>Boelge AS</v>
      </c>
      <c r="H231" s="2" t="s">
        <v>5179</v>
      </c>
      <c r="I231" s="2" t="str">
        <v>+47 55 11 26 00</v>
      </c>
      <c r="J231" s="2" t="str">
        <v>0047 55 11 26 10</v>
      </c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2" t="s">
        <v>6923</v>
      </c>
      <c r="B232" s="2" t="str">
        <v>印尼</v>
      </c>
      <c r="C232" s="3" t="s">
        <v>6922</v>
      </c>
      <c r="D232" s="2" t="s">
        <v>6924</v>
      </c>
      <c r="E232" s="2" t="str">
        <v>8次</v>
      </c>
      <c r="F232" s="2" t="str">
        <v>Jl. Kenjeran 62</v>
      </c>
      <c r="G232" s="2" t="str">
        <v>Willy Sutanto</v>
      </c>
      <c r="H232" s="2" t="s">
        <v>6925</v>
      </c>
      <c r="I232" s="2" t="str">
        <v>62 31 3711636</v>
      </c>
      <c r="J232" s="2" t="str">
        <v>62 31 3711626</v>
      </c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2" t="s">
        <v>797</v>
      </c>
      <c r="B233" s="2" t="str">
        <v>日本</v>
      </c>
      <c r="C233" s="3" t="s">
        <v>799</v>
      </c>
      <c r="D233" s="2" t="str">
        <v>五金,体育及旅游休闲用品,其他,家具,家居用品,工艺陶瓷,食品,餐厨用具</v>
      </c>
      <c r="E233" s="2" t="str">
        <v>10次</v>
      </c>
      <c r="F233" s="2" t="str">
        <v>1-1, KITAURA, KOGOTA-CHO, TODA-GUN, MIYAGI 9870005</v>
      </c>
      <c r="G233" s="2" t="str">
        <v>ATSUTOSHI FUJIWARA</v>
      </c>
      <c r="H233" s="2" t="s">
        <v>798</v>
      </c>
      <c r="I233" s="2" t="str">
        <v>0081 3 54051203</v>
      </c>
      <c r="J233" s="2" t="str">
        <v>0081 229 33 2578</v>
      </c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2" t="s">
        <v>3087</v>
      </c>
      <c r="B234" s="2" t="str">
        <v>印尼</v>
      </c>
      <c r="C234" s="2" t="str">
        <v>--</v>
      </c>
      <c r="D234" s="2" t="str">
        <v>家具,家用电器,餐厨用具</v>
      </c>
      <c r="E234" s="2" t="str">
        <v>8次</v>
      </c>
      <c r="F234" s="2" t="str">
        <v>JALAN RAYA JEMURSAR NO.33 SURABAYA60237 JAWA TIMURINDONESIA</v>
      </c>
      <c r="G234" s="2" t="str">
        <v>MR.DANNY TAN</v>
      </c>
      <c r="H234" s="2" t="s">
        <v>3086</v>
      </c>
      <c r="I234" s="2" t="str">
        <v>0062 31 8435184</v>
      </c>
      <c r="J234" s="2" t="str">
        <v>0062 31 8490335/8490334</v>
      </c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2" t="s">
        <v>5092</v>
      </c>
      <c r="B235" s="2" t="str">
        <v>比利時</v>
      </c>
      <c r="C235" s="3" t="s">
        <v>5095</v>
      </c>
      <c r="D235" s="2" t="s">
        <v>5093</v>
      </c>
      <c r="E235" s="2" t="str">
        <v>10次</v>
      </c>
      <c r="F235" s="2" t="str">
        <v>BOOMSESTEENWEG 85,B-2630 AARTSELAAR</v>
      </c>
      <c r="G235" s="2" t="str">
        <v>G.A. Greidanus</v>
      </c>
      <c r="H235" s="2" t="s">
        <v>5094</v>
      </c>
      <c r="I235" s="2" t="str">
        <v>+32 14 30 11 34</v>
      </c>
      <c r="J235" s="2" t="str">
        <v>0032 14 30 11 09</v>
      </c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2" t="s">
        <v>6851</v>
      </c>
      <c r="B236" s="2" t="str">
        <v>美國</v>
      </c>
      <c r="C236" s="3" t="s">
        <v>6850</v>
      </c>
      <c r="D236" s="2" t="str">
        <v>家用电器,餐厨用具</v>
      </c>
      <c r="E236" s="2" t="str">
        <v>4次</v>
      </c>
      <c r="F236" s="2" t="str">
        <v>20 ANDOVER PLACE,HUNTINGTON NY 11743,U.S.A.</v>
      </c>
      <c r="G236" s="2" t="str">
        <v>SudhanshuMaheshwari</v>
      </c>
      <c r="H236" s="2" t="s">
        <v>6849</v>
      </c>
      <c r="I236" s="2">
        <v>6313511824</v>
      </c>
      <c r="J236" s="2" t="str">
        <v>001 6313851824</v>
      </c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2" t="s">
        <v>836</v>
      </c>
      <c r="B237" s="2" t="str">
        <v>中國香港</v>
      </c>
      <c r="C237" s="3" t="s">
        <v>837</v>
      </c>
      <c r="D237" s="2" t="str">
        <v>餐厨用具</v>
      </c>
      <c r="E237" s="2" t="str">
        <v>2次</v>
      </c>
      <c r="F237" s="2" t="str">
        <v>25/F,BANK OF CHINA TOWER,1 GARDEN ROAD,CENTRAL</v>
      </c>
      <c r="G237" s="2" t="str">
        <v>RYAN ASTROP</v>
      </c>
      <c r="H237" s="2" t="s">
        <v>835</v>
      </c>
      <c r="I237" s="2" t="str">
        <v>00852 22518827</v>
      </c>
      <c r="J237" s="2" t="str">
        <v>00852 22511618/23145020</v>
      </c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2" t="s">
        <v>3120</v>
      </c>
      <c r="B238" s="2" t="str">
        <v>新加坡</v>
      </c>
      <c r="C238" s="2" t="str">
        <v>--</v>
      </c>
      <c r="D238" s="2" t="str">
        <v>园林用品,工艺陶瓷,玻璃工艺品,餐厨用具</v>
      </c>
      <c r="E238" s="2" t="str">
        <v>6次</v>
      </c>
      <c r="F238" s="2" t="str">
        <v>20,Sago Street, 059018, Singapore</v>
      </c>
      <c r="G238" s="2" t="str">
        <v>Yang Shing Chweng</v>
      </c>
      <c r="H238" s="2" t="str">
        <v>--</v>
      </c>
      <c r="I238" s="2" t="str">
        <v>0065 62232748</v>
      </c>
      <c r="J238" s="2" t="str">
        <v>0065 62227937</v>
      </c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2" t="s">
        <v>5114</v>
      </c>
      <c r="B239" s="2" t="str">
        <v>瑞典</v>
      </c>
      <c r="C239" s="2" t="str">
        <v>--</v>
      </c>
      <c r="D239" s="2" t="str">
        <v>家具,家居装饰品,餐厨用具</v>
      </c>
      <c r="E239" s="2" t="str">
        <v>5次</v>
      </c>
      <c r="F239" s="2" t="str">
        <v>Rosenhagsg 11, SE 57533, Eksjo</v>
      </c>
      <c r="G239" s="2" t="str">
        <v>--</v>
      </c>
      <c r="H239" s="2" t="str">
        <v>--</v>
      </c>
      <c r="I239" s="2" t="str">
        <v>+46 381 61 10 12</v>
      </c>
      <c r="J239" s="2" t="str">
        <v>0046 381 61 10 12</v>
      </c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2" t="s">
        <v>6872</v>
      </c>
      <c r="B240" s="2" t="str">
        <v>加拿大</v>
      </c>
      <c r="C240" s="3" t="s">
        <v>6875</v>
      </c>
      <c r="D240" s="2" t="s">
        <v>6874</v>
      </c>
      <c r="E240" s="2" t="str">
        <v>9次</v>
      </c>
      <c r="F240" s="2" t="str">
        <v>220 3823 HENNING DRIVE BURNABY BC,CANADA</v>
      </c>
      <c r="G240" s="2" t="str">
        <v>MURTHY</v>
      </c>
      <c r="H240" s="2" t="s">
        <v>6873</v>
      </c>
      <c r="I240" s="2" t="str">
        <v>+1 604-320-0663</v>
      </c>
      <c r="J240" s="2">
        <v>6043200668</v>
      </c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2" t="s">
        <v>716</v>
      </c>
      <c r="B241" s="2" t="str">
        <v>泰国</v>
      </c>
      <c r="C241" s="3" t="s">
        <v>717</v>
      </c>
      <c r="D241" s="2" t="s">
        <v>718</v>
      </c>
      <c r="E241" s="2" t="str">
        <v>11次</v>
      </c>
      <c r="F241" s="2" t="str">
        <v>110/194 EKKACHAI 96 BANGBON BANGKHUNTIAN.BANGKOK.10150 THAILAND., TAHITIISLANDS, THAILAND</v>
      </c>
      <c r="G241" s="2" t="str">
        <v>Andrew Putikotchakorn</v>
      </c>
      <c r="H241" s="2" t="s">
        <v>719</v>
      </c>
      <c r="I241" s="2" t="str">
        <v>(66)0 1836 2606</v>
      </c>
      <c r="J241" s="2" t="str">
        <v>(66)0 2875 3204</v>
      </c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2" t="s">
        <v>3016</v>
      </c>
      <c r="B242" s="2" t="str">
        <v>烏拉圭</v>
      </c>
      <c r="C242" s="3" t="s">
        <v>3017</v>
      </c>
      <c r="D242" s="2" t="s">
        <v>3014</v>
      </c>
      <c r="E242" s="2" t="str">
        <v>9次</v>
      </c>
      <c r="F242" s="2" t="str">
        <v>Garibaldi 2205</v>
      </c>
      <c r="G242" s="2" t="str">
        <v>Marcelo D?z</v>
      </c>
      <c r="H242" s="2" t="s">
        <v>3015</v>
      </c>
      <c r="I242" s="2">
        <v>2000606</v>
      </c>
      <c r="J242" s="2">
        <v>2000606</v>
      </c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2" t="s">
        <v>5028</v>
      </c>
      <c r="B243" s="2" t="str">
        <v>比利時</v>
      </c>
      <c r="C243" s="3" t="s">
        <v>5027</v>
      </c>
      <c r="D243" s="2" t="str">
        <v>其他,家用电器,玻璃工艺品,餐厨用具</v>
      </c>
      <c r="E243" s="2" t="str">
        <v>9次</v>
      </c>
      <c r="F243" s="2" t="str">
        <v>Tuileboomstraat 17, B 8880, Sint-Eloois-Winkel</v>
      </c>
      <c r="G243" s="2" t="str">
        <v>Frans Demuynck NV</v>
      </c>
      <c r="H243" s="2" t="s">
        <v>5029</v>
      </c>
      <c r="I243" s="2" t="str">
        <v>+32 56 50 25 31</v>
      </c>
      <c r="J243" s="2" t="str">
        <v>0032 56 50 10 54</v>
      </c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2" t="s">
        <v>1386</v>
      </c>
      <c r="B244" s="2" t="str">
        <v>日本</v>
      </c>
      <c r="C244" s="2" t="str">
        <v>--</v>
      </c>
      <c r="D244" s="2" t="str">
        <v>餐厨用具</v>
      </c>
      <c r="E244" s="2" t="str">
        <v>2次</v>
      </c>
      <c r="F244" s="2" t="str">
        <v>33-5, TACHIBANA 2-CHOME, SUMIDA-KU, TOKYO 1310043</v>
      </c>
      <c r="G244" s="2" t="str">
        <v>AIZAWA SHOZO</v>
      </c>
      <c r="H244" s="2" t="str">
        <v>--</v>
      </c>
      <c r="I244" s="2">
        <f>+81-6-6949-9192</f>
      </c>
      <c r="J244" s="2" t="str">
        <v>0081 3 36135169</v>
      </c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2" t="s">
        <v>756</v>
      </c>
      <c r="B245" s="2" t="str">
        <v>西班牙</v>
      </c>
      <c r="C245" s="2" t="str">
        <v>--</v>
      </c>
      <c r="D245" s="2" t="str">
        <v>餐厨用具</v>
      </c>
      <c r="E245" s="2" t="str">
        <v>6次</v>
      </c>
      <c r="F245" s="2" t="str">
        <v>POL. IND. ALPARRECHE, P-54,E-28600 NAVALCARNERO</v>
      </c>
      <c r="G245" s="2" t="str">
        <v>JOSE M BARRIONUEVO</v>
      </c>
      <c r="H245" s="2" t="str">
        <v>--</v>
      </c>
      <c r="I245" s="2" t="str">
        <v>+34 918 11 29 00</v>
      </c>
      <c r="J245" s="2" t="str">
        <v>0034 91 811 28 76</v>
      </c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2" t="s">
        <v>3052</v>
      </c>
      <c r="B246" s="2" t="str">
        <v>中國香港</v>
      </c>
      <c r="C246" s="3" t="s">
        <v>3053</v>
      </c>
      <c r="D246" s="2" t="str">
        <v>餐厨用具</v>
      </c>
      <c r="E246" s="2" t="str">
        <v>2次</v>
      </c>
      <c r="F246" s="2" t="str">
        <v>UNIT 2004-6,BONHAM TRADE CENTRE 50 BONHAM STRAND EAST</v>
      </c>
      <c r="G246" s="2" t="str">
        <v>FLORES NG</v>
      </c>
      <c r="H246" s="2" t="s">
        <v>3051</v>
      </c>
      <c r="I246" s="2" t="str">
        <v>00852 28540292</v>
      </c>
      <c r="J246" s="2" t="str">
        <v>00852 28507220</v>
      </c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2" t="s">
        <v>1910</v>
      </c>
      <c r="B247" s="2" t="str">
        <v>義大利</v>
      </c>
      <c r="C247" s="3" t="s">
        <v>1909</v>
      </c>
      <c r="D247" s="2" t="str">
        <v>卫浴设备,餐厨用具</v>
      </c>
      <c r="E247" s="2" t="str">
        <v>6次</v>
      </c>
      <c r="F247" s="2" t="str">
        <v>Via Ludovico il Moro 4/B, Milano 3 City, I 20080, BASIGLIO</v>
      </c>
      <c r="G247" s="2" t="str">
        <v>Martine Heines</v>
      </c>
      <c r="H247" s="2" t="str">
        <v>--</v>
      </c>
      <c r="I247" s="2" t="str">
        <v>+39 02 961771</v>
      </c>
      <c r="J247" s="2" t="str">
        <v>0039 02 96177320</v>
      </c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2" t="s">
        <v>5577</v>
      </c>
      <c r="B248" s="2" t="str">
        <v>中國香港</v>
      </c>
      <c r="C248" s="3" t="s">
        <v>5576</v>
      </c>
      <c r="D248" s="2" t="s">
        <v>5575</v>
      </c>
      <c r="E248" s="2" t="str">
        <v>6次</v>
      </c>
      <c r="F248" s="2" t="str">
        <v>R1006,10/FL.,NEW WORLD TOWER 1,18 QUEEN''S ROAD CENTRALHONGKONG</v>
      </c>
      <c r="G248" s="2" t="str">
        <v>Chen jianzhuang</v>
      </c>
      <c r="H248" s="2" t="s">
        <v>5574</v>
      </c>
      <c r="I248" s="2" t="str">
        <v>+852 2293 4222</v>
      </c>
      <c r="J248" s="2" t="str">
        <v>852 2293 4388</v>
      </c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2" t="s">
        <v>628</v>
      </c>
      <c r="B249" s="2" t="str">
        <v>加拿大</v>
      </c>
      <c r="C249" s="3" t="s">
        <v>631</v>
      </c>
      <c r="D249" s="2" t="s">
        <v>630</v>
      </c>
      <c r="E249" s="2" t="str">
        <v>9次</v>
      </c>
      <c r="F249" s="2" t="str">
        <v>6811 Century Ave. Mississauga,Ontario</v>
      </c>
      <c r="G249" s="2" t="str">
        <v>Giorgiode Caria</v>
      </c>
      <c r="H249" s="2" t="s">
        <v>629</v>
      </c>
      <c r="I249" s="2" t="str">
        <v>+34 913 27 95 20</v>
      </c>
      <c r="J249" s="2" t="str">
        <v>001 905 8265120</v>
      </c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2" t="s">
        <v>2950</v>
      </c>
      <c r="B250" s="2" t="str">
        <v>澳大利亞</v>
      </c>
      <c r="C250" s="2" t="str">
        <v>--</v>
      </c>
      <c r="D250" s="2" t="str">
        <v>体育及旅游休闲用品,其他,玻璃工艺品,箱包,餐厨用具</v>
      </c>
      <c r="E250" s="2" t="str">
        <v>9次</v>
      </c>
      <c r="F250" s="2" t="str">
        <v>10 SEAVIEW ST. STH CAULFIELD.VIC.3162AUSTRALIA</v>
      </c>
      <c r="G250" s="2" t="str">
        <v>--</v>
      </c>
      <c r="H250" s="2" t="s">
        <v>2949</v>
      </c>
      <c r="I250" s="2" t="str">
        <v>+61 3 9528 2177</v>
      </c>
      <c r="J250" s="2">
        <v>395285177</v>
      </c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2" t="s">
        <v>4968</v>
      </c>
      <c r="B251" s="2" t="str">
        <v>印度</v>
      </c>
      <c r="C251" s="3" t="s">
        <v>4967</v>
      </c>
      <c r="D251" s="2" t="s">
        <v>4969</v>
      </c>
      <c r="E251" s="2" t="str">
        <v>8次</v>
      </c>
      <c r="F251" s="2" t="str">
        <v>A-9,HOSIERY COMPLEX,(OPP.N.E.P.Z.)NOIDA PHASE-II,GAUTAM BUDH NAGAR,(U.P.)</v>
      </c>
      <c r="G251" s="2" t="str">
        <v>N.P.SAWHNEY</v>
      </c>
      <c r="H251" s="2" t="s">
        <v>4970</v>
      </c>
      <c r="I251" s="2">
        <f>+91-120-640-3700</f>
      </c>
      <c r="J251" s="2" t="str">
        <v>0091 120 4563658/4563659</v>
      </c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2" t="s">
        <v>6748</v>
      </c>
      <c r="B252" s="2" t="str">
        <v>中国台湾</v>
      </c>
      <c r="C252" s="3" t="s">
        <v>6746</v>
      </c>
      <c r="D252" s="2" t="str">
        <v>家具,餐厨用具</v>
      </c>
      <c r="E252" s="2" t="str">
        <v>8次</v>
      </c>
      <c r="F252" s="2" t="str">
        <v>6F., NO. 49, SEC. 3,HO PING E. RD., TAIPEI,TAIWAN</v>
      </c>
      <c r="G252" s="2" t="str">
        <v>M.AMEEN</v>
      </c>
      <c r="H252" s="2" t="s">
        <v>6747</v>
      </c>
      <c r="I252" s="2" t="str">
        <v>+886 2 2700 2090</v>
      </c>
      <c r="J252" s="2" t="str">
        <v>886 2 27557450</v>
      </c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2" t="s">
        <v>670</v>
      </c>
      <c r="B253" s="2" t="str">
        <v>美國</v>
      </c>
      <c r="C253" s="3" t="s">
        <v>669</v>
      </c>
      <c r="D253" s="2" t="str">
        <v>餐厨用具</v>
      </c>
      <c r="E253" s="2" t="str">
        <v>6次</v>
      </c>
      <c r="F253" s="2" t="str">
        <v>460 WAVERLY AVE, PATCHOGUE, NY 11772</v>
      </c>
      <c r="G253" s="2" t="str">
        <v>ONE WAY SUPPLY CORP</v>
      </c>
      <c r="H253" s="2" t="str">
        <v>--</v>
      </c>
      <c r="I253" s="2" t="str">
        <v>+1-631-758-6700,+1 631-758-6700,+1 302-513-4866</v>
      </c>
      <c r="J253" s="2" t="str">
        <v>001 631 758 6748</v>
      </c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2" t="s">
        <v>2978</v>
      </c>
      <c r="B254" s="2" t="str">
        <v>荷蘭</v>
      </c>
      <c r="C254" s="3" t="s">
        <v>2979</v>
      </c>
      <c r="D254" s="2" t="str">
        <v>餐厨用具</v>
      </c>
      <c r="E254" s="2" t="str">
        <v>6次</v>
      </c>
      <c r="F254" s="2" t="str">
        <v>Hanzeweg 29, NL 7418 AV, Deventer</v>
      </c>
      <c r="G254" s="2" t="str">
        <v>J.W.H. Alma</v>
      </c>
      <c r="H254" s="2" t="s">
        <v>2980</v>
      </c>
      <c r="I254" s="2" t="str">
        <v>+31 570 620 544</v>
      </c>
      <c r="J254" s="2" t="str">
        <v>0031 570 620570</v>
      </c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2" t="s">
        <v>2294</v>
      </c>
      <c r="B255" s="2" t="str">
        <v>愛爾蘭</v>
      </c>
      <c r="C255" s="2" t="str">
        <v>--</v>
      </c>
      <c r="D255" s="2" t="str">
        <v>五金,家用电器,餐厨用具</v>
      </c>
      <c r="E255" s="2" t="str">
        <v>4次</v>
      </c>
      <c r="F255" s="2" t="str">
        <v>Abbey Hill, Wicklow</v>
      </c>
      <c r="G255" s="2" t="str">
        <v>Mr Sylvester Delahunt</v>
      </c>
      <c r="H255" s="2" t="str">
        <v>--</v>
      </c>
      <c r="I255" s="2" t="str">
        <v>+353 404 67343</v>
      </c>
      <c r="J255" s="2" t="str">
        <v>00353 404 69612</v>
      </c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2" t="s">
        <v>2777</v>
      </c>
      <c r="B256" s="2" t="str">
        <v>斯洛文尼亚</v>
      </c>
      <c r="C256" s="3" t="s">
        <v>2776</v>
      </c>
      <c r="D256" s="2" t="str">
        <v>体育及旅游休闲用品,其他,家具,家用纺织品,工艺陶瓷,玩具,箱包,餐厨用具</v>
      </c>
      <c r="E256" s="2" t="str">
        <v>7次</v>
      </c>
      <c r="F256" s="2" t="str">
        <v>IPAVCEVA 22,3000 CELJE</v>
      </c>
      <c r="G256" s="2" t="str">
        <v>IGOR JURJEC</v>
      </c>
      <c r="H256" s="2" t="s">
        <v>2778</v>
      </c>
      <c r="I256" s="2" t="str">
        <v>+386 3 541 13 04</v>
      </c>
      <c r="J256" s="2" t="str">
        <v>00 386 3 5411 170</v>
      </c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2" t="s">
        <v>5918</v>
      </c>
      <c r="B257" s="2" t="str">
        <v>以色列</v>
      </c>
      <c r="C257" s="2" t="str">
        <v>--</v>
      </c>
      <c r="D257" s="2" t="str">
        <v>家具,餐厨用具</v>
      </c>
      <c r="E257" s="2" t="str">
        <v>4次</v>
      </c>
      <c r="F257" s="2" t="str">
        <v>1 Kishur Street, 76386, Rehovot</v>
      </c>
      <c r="G257" s="2" t="str">
        <v>Lion Levy</v>
      </c>
      <c r="H257" s="2" t="s">
        <v>5917</v>
      </c>
      <c r="I257" s="2" t="str">
        <v>+972 8-946-1651</v>
      </c>
      <c r="J257" s="2" t="str">
        <v>00972 8 9466573</v>
      </c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2" t="s">
        <v>5426</v>
      </c>
      <c r="B258" s="2" t="str">
        <v>美國</v>
      </c>
      <c r="C258" s="3" t="s">
        <v>5428</v>
      </c>
      <c r="D258" s="2" t="str">
        <v>卫浴设备,建筑及装饰材料,餐厨用具</v>
      </c>
      <c r="E258" s="2" t="str">
        <v>8次</v>
      </c>
      <c r="F258" s="2" t="str">
        <v>171 BOWERY, NEW YORK CITY, 1002 U.S.A.</v>
      </c>
      <c r="G258" s="2" t="str">
        <v>Lyman Jiang</v>
      </c>
      <c r="H258" s="2" t="s">
        <v>5427</v>
      </c>
      <c r="I258" s="2">
        <f>+1-718-832-8888</f>
      </c>
      <c r="J258" s="2" t="str">
        <v>001 321 757 3632/773 5889</v>
      </c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2" t="s">
        <v>3470</v>
      </c>
      <c r="B259" s="2" t="str">
        <v>挪威</v>
      </c>
      <c r="C259" s="2" t="str">
        <v>--</v>
      </c>
      <c r="D259" s="2" t="str">
        <v>餐厨用具</v>
      </c>
      <c r="E259" s="2" t="str">
        <v>5次</v>
      </c>
      <c r="F259" s="2" t="str">
        <v>POSTBOKS 48, KAIGATEN 7,N-3101 TONSBERG</v>
      </c>
      <c r="G259" s="2" t="str">
        <v>ANNE-LISE ROREN</v>
      </c>
      <c r="H259" s="2" t="str">
        <v>--</v>
      </c>
      <c r="I259" s="2" t="str">
        <v>+47 33 31 94 22</v>
      </c>
      <c r="J259" s="2" t="str">
        <v>0047 33 31 47 66</v>
      </c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2" t="s">
        <v>1262</v>
      </c>
      <c r="B260" s="2" t="str">
        <v>中國香港</v>
      </c>
      <c r="C260" s="3" t="s">
        <v>1259</v>
      </c>
      <c r="D260" s="2" t="s">
        <v>1260</v>
      </c>
      <c r="E260" s="2" t="str">
        <v>10次</v>
      </c>
      <c r="F260" s="2" t="str">
        <v>FLAT H, 14/F, CO-TACK FTY BLDG,17 KIN FAT ST., TUEN MUN,HONGKONG</v>
      </c>
      <c r="G260" s="2" t="str">
        <v>ANKIT KHAITAN</v>
      </c>
      <c r="H260" s="2" t="s">
        <v>1261</v>
      </c>
      <c r="I260" s="2" t="str">
        <v>+852 2461 6698</v>
      </c>
      <c r="J260" s="2" t="str">
        <v>00852 22913388</v>
      </c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2" t="s">
        <v>7153</v>
      </c>
      <c r="B261" s="2" t="str">
        <v>中國香港</v>
      </c>
      <c r="C261" s="2" t="str">
        <v>--</v>
      </c>
      <c r="D261" s="2" t="str">
        <v>体育及旅游休闲用品,玩具,食品,餐厨用具</v>
      </c>
      <c r="E261" s="2" t="str">
        <v>7次</v>
      </c>
      <c r="F261" s="2" t="str">
        <v>FLAT 1603, 16/F., GLODEN ERA PLAZA,39 SAI YEE STREET, MONG KOK, KOWLOONHONGKONG</v>
      </c>
      <c r="G261" s="2" t="str">
        <v>--</v>
      </c>
      <c r="H261" s="2" t="s">
        <v>7154</v>
      </c>
      <c r="I261" s="2" t="str">
        <v>+852 8200 8161</v>
      </c>
      <c r="J261" s="2">
        <v>85227700965</v>
      </c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2" t="s">
        <v>1561</v>
      </c>
      <c r="B262" s="2" t="str">
        <v>西班牙</v>
      </c>
      <c r="C262" s="3" t="s">
        <v>1560</v>
      </c>
      <c r="D262" s="2" t="str">
        <v>其他,餐厨用具</v>
      </c>
      <c r="E262" s="2" t="str">
        <v>9次</v>
      </c>
      <c r="F262" s="2" t="str">
        <v>Motors, 1 9, E 08040, Barcelona</v>
      </c>
      <c r="G262" s="2" t="str">
        <v>Gaggia Espanola S.A.</v>
      </c>
      <c r="H262" s="2" t="str">
        <v>--</v>
      </c>
      <c r="I262" s="2" t="str">
        <v>+34 932 23 12 00</v>
      </c>
      <c r="J262" s="2" t="str">
        <v>0034 93 223 20 17</v>
      </c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2" t="s">
        <v>3503</v>
      </c>
      <c r="B263" s="2" t="str">
        <v>美國</v>
      </c>
      <c r="C263" s="2" t="str">
        <v>--</v>
      </c>
      <c r="D263" s="2" t="s">
        <v>3501</v>
      </c>
      <c r="E263" s="2" t="str">
        <v>8次</v>
      </c>
      <c r="F263" s="2" t="str">
        <v>1810 W. Northern Ave, A-9, Suite 328, U.S.A.</v>
      </c>
      <c r="G263" s="2" t="str">
        <v>ELLEN QUAY</v>
      </c>
      <c r="H263" s="2" t="s">
        <v>3502</v>
      </c>
      <c r="I263" s="2" t="str">
        <v>+1 602-678-5787</v>
      </c>
      <c r="J263" s="2" t="str">
        <v>480 452 0537</v>
      </c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2" t="s">
        <v>1301</v>
      </c>
      <c r="B264" s="2" t="str">
        <v>法國</v>
      </c>
      <c r="C264" s="2" t="str">
        <v>--</v>
      </c>
      <c r="D264" s="2" t="s">
        <v>1299</v>
      </c>
      <c r="E264" s="2" t="str">
        <v>9次</v>
      </c>
      <c r="F264" s="2" t="str">
        <v>73 impasse lou trapet, FRANCE</v>
      </c>
      <c r="G264" s="2" t="str">
        <v>Eric Lo</v>
      </c>
      <c r="H264" s="2" t="s">
        <v>1300</v>
      </c>
      <c r="I264" s="2" t="str">
        <v>+33 4 67 64 43 71</v>
      </c>
      <c r="J264" s="2">
        <v>33467644371</v>
      </c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2" t="s">
        <v>7073</v>
      </c>
      <c r="B265" s="2" t="str">
        <v>中國香港</v>
      </c>
      <c r="C265" s="2" t="str">
        <v>--</v>
      </c>
      <c r="D265" s="2" t="str">
        <v>鞋,餐厨用具</v>
      </c>
      <c r="E265" s="2" t="str">
        <v>6次</v>
      </c>
      <c r="F265" s="2" t="str">
        <v>Flat B2, 10/F Block B, Tsimshatsui Mansion, 83-97 Nathan Road, Tsim Sha Tsui, Kowloon, Hong Kong</v>
      </c>
      <c r="G265" s="2" t="str">
        <v>Mr A A Gite</v>
      </c>
      <c r="H265" s="2" t="str">
        <v>--</v>
      </c>
      <c r="I265" s="2" t="str">
        <v>00852 23678550</v>
      </c>
      <c r="J265" s="2" t="str">
        <v>00852 23664697</v>
      </c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2" t="s">
        <v>5365</v>
      </c>
      <c r="B266" s="2" t="str">
        <v>法國</v>
      </c>
      <c r="C266" s="2" t="str">
        <v>--</v>
      </c>
      <c r="D266" s="2" t="str">
        <v>餐厨用具</v>
      </c>
      <c r="E266" s="2" t="str">
        <v>5次</v>
      </c>
      <c r="F266" s="2" t="str">
        <v>FERME DE FROMENTEAU, 91470, PECQUEUSE</v>
      </c>
      <c r="G266" s="2" t="str">
        <v>M ELTAPET PATRICK</v>
      </c>
      <c r="H266" s="2" t="s">
        <v>5366</v>
      </c>
      <c r="I266" s="2" t="str">
        <v>+33 1 69 18 18 58</v>
      </c>
      <c r="J266" s="2" t="str">
        <v>0033 1 69181856</v>
      </c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2" t="s">
        <v>3408</v>
      </c>
      <c r="B267" s="2" t="str">
        <v>印度</v>
      </c>
      <c r="C267" s="3" t="s">
        <v>3406</v>
      </c>
      <c r="D267" s="2" t="str">
        <v>玩具,餐厨用具</v>
      </c>
      <c r="E267" s="2" t="str">
        <v>5次</v>
      </c>
      <c r="F267" s="2" t="str">
        <v>TRIVENI COMPLEX,GOVERDHAN ROAD,MATHURA,U.P.-281004</v>
      </c>
      <c r="G267" s="2" t="str">
        <v>MR.RAJEEV K GARG</v>
      </c>
      <c r="H267" s="2" t="s">
        <v>3407</v>
      </c>
      <c r="I267" s="2" t="str">
        <v>+91 95574 00007</v>
      </c>
      <c r="J267" s="2" t="str">
        <v>0091 565 2504266/2423036/2420736/2423936</v>
      </c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2" t="s">
        <v>1183</v>
      </c>
      <c r="B268" s="2" t="str">
        <v>哥倫比亞</v>
      </c>
      <c r="C268" s="3" t="s">
        <v>1182</v>
      </c>
      <c r="D268" s="2" t="s">
        <v>1184</v>
      </c>
      <c r="E268" s="2" t="str">
        <v>10次</v>
      </c>
      <c r="F268" s="2" t="str">
        <v>CALLE 12 NO.6-81 CALI</v>
      </c>
      <c r="G268" s="2" t="str">
        <v>AIDA BIRBRAGHER DE VALLE</v>
      </c>
      <c r="H268" s="2" t="s">
        <v>1185</v>
      </c>
      <c r="I268" s="2" t="str">
        <v>+57 1 4810700</v>
      </c>
      <c r="J268" s="2" t="str">
        <v>0057 2 6601856</v>
      </c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2" t="s">
        <v>7101</v>
      </c>
      <c r="B269" s="2" t="str">
        <v>挪威</v>
      </c>
      <c r="C269" s="3" t="s">
        <v>7099</v>
      </c>
      <c r="D269" s="2" t="str">
        <v>其他,办公文具,工艺陶瓷,电子电气产品,餐厨用具</v>
      </c>
      <c r="E269" s="2" t="str">
        <v>6次</v>
      </c>
      <c r="F269" s="2" t="str">
        <v>NEDRE STORE GT-2 3015 DRAMMEN</v>
      </c>
      <c r="G269" s="2" t="str">
        <v>KIANI AJMAIL HAMID</v>
      </c>
      <c r="H269" s="2" t="s">
        <v>7100</v>
      </c>
      <c r="I269" s="2" t="str">
        <v>0047 32 839512</v>
      </c>
      <c r="J269" s="2" t="str">
        <v>0047 32 839513</v>
      </c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2" t="s">
        <v>5391</v>
      </c>
      <c r="B270" s="2" t="str">
        <v>韩国</v>
      </c>
      <c r="C270" s="3" t="s">
        <v>5392</v>
      </c>
      <c r="D270" s="2" t="str">
        <v>其他,家用电器,玻璃工艺品,餐厨用具</v>
      </c>
      <c r="E270" s="2" t="str">
        <v>8次</v>
      </c>
      <c r="F270" s="2" t="str">
        <v>194-3 NAEDONG, OJUNG-KU,BUCHEON-SI, KYUNGKI-DOKOREA</v>
      </c>
      <c r="G270" s="2" t="str">
        <v>Doreen Chan</v>
      </c>
      <c r="H270" s="2" t="s">
        <v>5393</v>
      </c>
      <c r="I270" s="2" t="str">
        <v>+82 32-679-7100</v>
      </c>
      <c r="J270" s="2" t="str">
        <v>82 32 679 7010</v>
      </c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2" t="s">
        <v>3441</v>
      </c>
      <c r="B271" s="2" t="str">
        <v>印尼</v>
      </c>
      <c r="C271" s="2" t="str">
        <v>--</v>
      </c>
      <c r="D271" s="2" t="str">
        <v>其他,家用电器,服装饰物及配件,箱包,餐厨用具</v>
      </c>
      <c r="E271" s="2" t="str">
        <v>8次</v>
      </c>
      <c r="F271" s="2" t="str">
        <v>CIJERAH WETAN 72BANDUNG 40532INDONESIA</v>
      </c>
      <c r="G271" s="2" t="str">
        <v>Ahmed Hassan Sede</v>
      </c>
      <c r="H271" s="2" t="s">
        <v>3442</v>
      </c>
      <c r="I271" s="2" t="str">
        <v>+62 622 26037601</v>
      </c>
      <c r="J271" s="2" t="str">
        <v>62 22 6010029</v>
      </c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2" t="s">
        <v>1221</v>
      </c>
      <c r="B272" s="2" t="str">
        <v>中國香港</v>
      </c>
      <c r="C272" s="3" t="s">
        <v>1219</v>
      </c>
      <c r="D272" s="2" t="str">
        <v>其他,医药保健品及医疗器械,家具,家居装饰品,玻璃工艺品,鞋,餐厨用具</v>
      </c>
      <c r="E272" s="2" t="str">
        <v>10次</v>
      </c>
      <c r="F272" s="2" t="str">
        <v>1606-7 CHINA UNITED CENTRE,28 MARBLE RD, NORTH POINT,HONGKONG</v>
      </c>
      <c r="G272" s="2" t="str">
        <v>JUANG, CHING-LONG</v>
      </c>
      <c r="H272" s="2" t="s">
        <v>1220</v>
      </c>
      <c r="I272" s="2" t="str">
        <v>+852 2806 8985</v>
      </c>
      <c r="J272" s="2" t="str">
        <v>852 28068955</v>
      </c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2" t="s">
        <v>7019</v>
      </c>
      <c r="B273" s="2" t="str">
        <v>中國香港</v>
      </c>
      <c r="C273" s="3" t="s">
        <v>7018</v>
      </c>
      <c r="D273" s="2" t="str">
        <v>餐厨用具</v>
      </c>
      <c r="E273" s="2" t="str">
        <v>6次</v>
      </c>
      <c r="F273" s="2" t="str">
        <v>FLAT E, 7/F, WELWYN FACTORYBUILDING, 404 KWUN TONG ROAD,KWUNG TONG,HONGKONG</v>
      </c>
      <c r="G273" s="2" t="str">
        <v>--</v>
      </c>
      <c r="H273" s="2" t="s">
        <v>7017</v>
      </c>
      <c r="I273" s="2" t="str">
        <v>+852 3152 2768</v>
      </c>
      <c r="J273" s="2">
        <v>30079364</v>
      </c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2" t="s">
        <v>5292</v>
      </c>
      <c r="B274" s="2" t="str">
        <v>中國香港</v>
      </c>
      <c r="C274" s="2" t="str">
        <v>--</v>
      </c>
      <c r="D274" s="2" t="str">
        <v>餐厨用具</v>
      </c>
      <c r="E274" s="2" t="str">
        <v>6次</v>
      </c>
      <c r="F274" s="2" t="str">
        <v>M/F, 83 Fa Yuen Street, Mong Kok, Kowloon, Hong Kong</v>
      </c>
      <c r="G274" s="2" t="str">
        <v>Mr Shu-Chee Wong</v>
      </c>
      <c r="H274" s="2" t="str">
        <v>--</v>
      </c>
      <c r="I274" s="2" t="str">
        <v>00852 23900213</v>
      </c>
      <c r="J274" s="2" t="str">
        <v>00852 23951718</v>
      </c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2" t="s">
        <v>3340</v>
      </c>
      <c r="B275" s="2" t="str">
        <v>澳大利亞</v>
      </c>
      <c r="C275" s="3" t="s">
        <v>3341</v>
      </c>
      <c r="D275" s="2" t="str">
        <v>家具,餐厨用具</v>
      </c>
      <c r="E275" s="2" t="str">
        <v>6次</v>
      </c>
      <c r="F275" s="2" t="str">
        <v>159 Penshurst St, 2209, Beverly Hills</v>
      </c>
      <c r="G275" s="2" t="str">
        <v>Jeff Robbinson</v>
      </c>
      <c r="H275" s="2" t="s">
        <v>3339</v>
      </c>
      <c r="I275" s="2" t="str">
        <v>+61-1800-066-212,+61 1800 066 212</v>
      </c>
      <c r="J275" s="2" t="str">
        <v>0061 2 9580 0144</v>
      </c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2" t="s">
        <v>1103</v>
      </c>
      <c r="B276" s="2" t="str">
        <v>哈薩克斯坦</v>
      </c>
      <c r="C276" s="3" t="s">
        <v>1105</v>
      </c>
      <c r="D276" s="2" t="str">
        <v>工艺陶瓷,餐厨用具</v>
      </c>
      <c r="E276" s="2" t="str">
        <v>7次</v>
      </c>
      <c r="F276" s="2" t="str">
        <v>480016,ALMATY,101,RAIMBEKA AVE.</v>
      </c>
      <c r="G276" s="2" t="str">
        <v>MIZAN D AXMAROVA</v>
      </c>
      <c r="H276" s="2" t="s">
        <v>1104</v>
      </c>
      <c r="I276" s="2" t="str">
        <v>007 3272 736831</v>
      </c>
      <c r="J276" s="2" t="str">
        <v>007 3272 737186</v>
      </c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2" t="s">
        <v>7044</v>
      </c>
      <c r="B277" s="2" t="str">
        <v>日本</v>
      </c>
      <c r="C277" s="3" t="s">
        <v>7045</v>
      </c>
      <c r="D277" s="2" t="str">
        <v>餐厨用具</v>
      </c>
      <c r="E277" s="2" t="str">
        <v>3次</v>
      </c>
      <c r="F277" s="2" t="str">
        <v>3-5-8 HIGASHINAKAHAKATAKU, FUKUOKA,JAPAN</v>
      </c>
      <c r="G277" s="2" t="str">
        <v>--</v>
      </c>
      <c r="H277" s="2" t="s">
        <v>7043</v>
      </c>
      <c r="I277" s="2" t="str">
        <v>--</v>
      </c>
      <c r="J277" s="2">
        <v>81924745844</v>
      </c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2" t="s">
        <v>5333</v>
      </c>
      <c r="B278" s="2" t="str">
        <v>摩洛哥</v>
      </c>
      <c r="C278" s="2" t="str">
        <v>--</v>
      </c>
      <c r="D278" s="2" t="str">
        <v>五金,卫浴设备,浴室用品,餐厨用具</v>
      </c>
      <c r="E278" s="2" t="str">
        <v>9次</v>
      </c>
      <c r="F278" s="2" t="str">
        <v>BOITE POSTALE 257,CASABLANCA</v>
      </c>
      <c r="G278" s="2" t="str">
        <v>ANTOINE GAGLIANO</v>
      </c>
      <c r="H278" s="2" t="str">
        <v>--</v>
      </c>
      <c r="I278" s="2" t="str">
        <v>00212 22 22 41 82</v>
      </c>
      <c r="J278" s="2" t="str">
        <v>--</v>
      </c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2" t="s">
        <v>3371</v>
      </c>
      <c r="B279" s="2" t="str">
        <v>西班牙</v>
      </c>
      <c r="C279" s="3" t="s">
        <v>3373</v>
      </c>
      <c r="D279" s="2" t="str">
        <v>体育及旅游休闲用品,家具,建筑及装饰材料,餐厨用具</v>
      </c>
      <c r="E279" s="2" t="str">
        <v>6次</v>
      </c>
      <c r="F279" s="2" t="str">
        <v>Ctra. Nacional-152, Km. 22, E 08150, Parets del Valles</v>
      </c>
      <c r="G279" s="2" t="str">
        <v>PedroPulido Chamorro</v>
      </c>
      <c r="H279" s="2" t="s">
        <v>3372</v>
      </c>
      <c r="I279" s="2" t="str">
        <v>+34 935 71 93 00</v>
      </c>
      <c r="J279" s="2" t="str">
        <v>0034 93 571 93 01</v>
      </c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2" t="s">
        <v>1146</v>
      </c>
      <c r="B280" s="2" t="str">
        <v>菲律賓</v>
      </c>
      <c r="C280" s="3" t="s">
        <v>1143</v>
      </c>
      <c r="D280" s="2" t="s">
        <v>1144</v>
      </c>
      <c r="E280" s="2" t="str">
        <v>7次</v>
      </c>
      <c r="F280" s="2" t="str">
        <v># 10 RESTHAVEN ST., SFDM,QUEZON CITY,PHILIPPINES</v>
      </c>
      <c r="G280" s="2" t="str">
        <v>CHANDRU FMENGHNANI</v>
      </c>
      <c r="H280" s="2" t="s">
        <v>1145</v>
      </c>
      <c r="I280" s="2" t="str">
        <v>(632)3670271</v>
      </c>
      <c r="J280" s="2" t="str">
        <v>(632)3663881</v>
      </c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2" t="s">
        <v>6952</v>
      </c>
      <c r="B281" s="2" t="str">
        <v>美國</v>
      </c>
      <c r="C281" s="3" t="s">
        <v>6951</v>
      </c>
      <c r="D281" s="2" t="s">
        <v>6953</v>
      </c>
      <c r="E281" s="2" t="str">
        <v>10次</v>
      </c>
      <c r="F281" s="2" t="str">
        <v>5685 SAN FLORENTINE AVENUE,LAS VEGAS, NEVADA,U.S.A.</v>
      </c>
      <c r="G281" s="2" t="str">
        <v>AL.Muthuraman</v>
      </c>
      <c r="H281" s="2" t="s">
        <v>6954</v>
      </c>
      <c r="I281" s="2" t="str">
        <v>+1 702-220-9885</v>
      </c>
      <c r="J281" s="2" t="str">
        <v>001 702 2205928</v>
      </c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5" t="s">
        <v>5227</v>
      </c>
      <c r="B282" s="5" t="str">
        <v>日本</v>
      </c>
      <c r="C282" s="4" t="s">
        <v>5228</v>
      </c>
      <c r="D282" s="5" t="str">
        <v>服装饰物及配件,箱包,食品,餐厨用具</v>
      </c>
      <c r="E282" s="5" t="str">
        <v>8次</v>
      </c>
      <c r="F282" s="5" t="str">
        <v>4-1, Nihombashi-Muromachi 1-chome, Chuo-ku, Tokyo 103-0022</v>
      </c>
      <c r="G282" s="5" t="str">
        <v>Mitsukoshi Limited</v>
      </c>
      <c r="H282" s="5" t="str">
        <v>--</v>
      </c>
      <c r="I282" s="5" t="str">
        <v>+44-20-7766-1000,+81 25-520-8652,+81 3-3241-3311,+81 3-3274-8673</v>
      </c>
      <c r="J282" s="5" t="str">
        <v>0081 3 32746697</v>
      </c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2" t="s">
        <v>3261</v>
      </c>
      <c r="B283" s="2" t="str">
        <v>新西蘭</v>
      </c>
      <c r="C283" s="3" t="s">
        <v>3260</v>
      </c>
      <c r="D283" s="2" t="str">
        <v>家用电器,餐厨用具</v>
      </c>
      <c r="E283" s="2" t="str">
        <v>9次</v>
      </c>
      <c r="F283" s="2" t="str">
        <v>120 Captain Springs Road Onehunga 1006 Auckland</v>
      </c>
      <c r="G283" s="2" t="str">
        <v>Bruce Grey</v>
      </c>
      <c r="H283" s="2" t="s">
        <v>3262</v>
      </c>
      <c r="I283" s="2" t="str">
        <v>+64 9-574 1050</v>
      </c>
      <c r="J283" s="2" t="str">
        <v>0064 9 574 1051</v>
      </c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2" t="s">
        <v>1019</v>
      </c>
      <c r="B284" s="2" t="str">
        <v>沙烏地阿拉伯</v>
      </c>
      <c r="C284" s="3" t="s">
        <v>1017</v>
      </c>
      <c r="D284" s="2" t="str">
        <v>餐厨用具</v>
      </c>
      <c r="E284" s="2" t="str">
        <v>6次</v>
      </c>
      <c r="F284" s="2" t="str">
        <v>P.O.BOX:197 QATIF</v>
      </c>
      <c r="G284" s="2" t="str">
        <v>ABDULMONEIM ALI AL DAHAN</v>
      </c>
      <c r="H284" s="2" t="s">
        <v>1018</v>
      </c>
      <c r="I284" s="2" t="str">
        <v>00966 3 8300333</v>
      </c>
      <c r="J284" s="2" t="str">
        <v>00966 3 8342616</v>
      </c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2" t="s">
        <v>6980</v>
      </c>
      <c r="B285" s="2" t="str">
        <v>德國</v>
      </c>
      <c r="C285" s="3" t="s">
        <v>6982</v>
      </c>
      <c r="D285" s="2" t="str">
        <v>其他,餐厨用具</v>
      </c>
      <c r="E285" s="2" t="str">
        <v>4次</v>
      </c>
      <c r="F285" s="2" t="str">
        <v>Industriestrasse 38, DE 28876, Oyten</v>
      </c>
      <c r="G285" s="2" t="str">
        <v>Dipl Ing Klaus Busser</v>
      </c>
      <c r="H285" s="2" t="s">
        <v>6981</v>
      </c>
      <c r="I285" s="2" t="str">
        <v>+49 4207 91110</v>
      </c>
      <c r="J285" s="2" t="str">
        <v>0049 4207 55 19</v>
      </c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2" t="s">
        <v>5257</v>
      </c>
      <c r="B286" s="2" t="str">
        <v>英國</v>
      </c>
      <c r="C286" s="3" t="s">
        <v>5258</v>
      </c>
      <c r="D286" s="2" t="str">
        <v>大型机械及设备,餐厨用具</v>
      </c>
      <c r="E286" s="2" t="str">
        <v>3次</v>
      </c>
      <c r="F286" s="2" t="str">
        <v>Manse Lane Knaresborough North Yorkshire, HG5 8ET</v>
      </c>
      <c r="G286" s="2" t="str">
        <v>Mrs Anita Campbell</v>
      </c>
      <c r="H286" s="2" t="s">
        <v>5256</v>
      </c>
      <c r="I286" s="2" t="str">
        <v>+44 1423 796200</v>
      </c>
      <c r="J286" s="2" t="str">
        <v>0044 1423 869189</v>
      </c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2" t="s">
        <v>3296</v>
      </c>
      <c r="B287" s="2" t="str">
        <v>尼日利亞</v>
      </c>
      <c r="C287" s="2" t="str">
        <v>--</v>
      </c>
      <c r="D287" s="2" t="str">
        <v>玻璃工艺品,餐厨用具</v>
      </c>
      <c r="E287" s="2" t="str">
        <v>7次</v>
      </c>
      <c r="F287" s="2" t="str">
        <v>8, bamgbose off tinubu square lagos, NIGERIA</v>
      </c>
      <c r="G287" s="2" t="str">
        <v>--</v>
      </c>
      <c r="H287" s="2" t="s">
        <v>3295</v>
      </c>
      <c r="I287" s="2" t="str">
        <v>+234 802 322 3658</v>
      </c>
      <c r="J287" s="2" t="str">
        <v>234 1 2641166</v>
      </c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2" t="s">
        <v>1058</v>
      </c>
      <c r="B288" s="2" t="str">
        <v>中國香港</v>
      </c>
      <c r="C288" s="3" t="s">
        <v>1056</v>
      </c>
      <c r="D288" s="2" t="str">
        <v>其他,家居用品,玻璃工艺品,餐厨用具</v>
      </c>
      <c r="E288" s="2" t="str">
        <v>9次</v>
      </c>
      <c r="F288" s="2" t="str">
        <v>21/F CORNWALL HOUSE,979 KINGS RD,QUARRY BAY,HONGKONG</v>
      </c>
      <c r="G288" s="2" t="str">
        <v>Amit Nayak</v>
      </c>
      <c r="H288" s="2" t="s">
        <v>1057</v>
      </c>
      <c r="I288" s="2" t="str">
        <v>+852 2378 1063</v>
      </c>
      <c r="J288" s="2">
        <v>85222018750</v>
      </c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2" t="s">
        <v>7334</v>
      </c>
      <c r="B289" s="2" t="str">
        <v>捷克</v>
      </c>
      <c r="C289" s="3" t="s">
        <v>7337</v>
      </c>
      <c r="D289" s="2" t="s">
        <v>7335</v>
      </c>
      <c r="E289" s="2" t="str">
        <v>10次</v>
      </c>
      <c r="F289" s="2" t="str">
        <v>BOZENY ANTONINOVE 2 621 00 BRNO</v>
      </c>
      <c r="G289" s="2" t="str">
        <v>ABDO A SAEED</v>
      </c>
      <c r="H289" s="2" t="s">
        <v>7336</v>
      </c>
      <c r="I289" s="2" t="str">
        <v>+420 541 228 919</v>
      </c>
      <c r="J289" s="2" t="str">
        <v>00420 5 41226007</v>
      </c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2" t="s">
        <v>5668</v>
      </c>
      <c r="B290" s="2" t="str">
        <v>美國</v>
      </c>
      <c r="C290" s="3" t="s">
        <v>5666</v>
      </c>
      <c r="D290" s="2" t="str">
        <v>其他,化工产品,园林用品,家用电器,玻璃工艺品,餐厨用具</v>
      </c>
      <c r="E290" s="2" t="str">
        <v>10次</v>
      </c>
      <c r="F290" s="2" t="str">
        <v>30725 SOLON INDUSTRIAL PARKWAY,SOLON, OH 44139,U.S.A.</v>
      </c>
      <c r="G290" s="2" t="str">
        <v>Charlie Wu</v>
      </c>
      <c r="H290" s="2" t="s">
        <v>5667</v>
      </c>
      <c r="I290" s="2" t="str">
        <v>(440)2480178</v>
      </c>
      <c r="J290" s="2" t="str">
        <v>(440)4982157</v>
      </c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2" t="s">
        <v>3748</v>
      </c>
      <c r="B291" s="2" t="str">
        <v>以色列</v>
      </c>
      <c r="C291" s="3" t="s">
        <v>3747</v>
      </c>
      <c r="D291" s="2" t="str">
        <v>办公文具,医药保健品及医疗器械,卫浴设备,服装饰物及配件,餐厨用具</v>
      </c>
      <c r="E291" s="2" t="str">
        <v>11次</v>
      </c>
      <c r="F291" s="2" t="str">
        <v>2 Sapir Street,Industrial Zone, 46852, Herzliya</v>
      </c>
      <c r="G291" s="2" t="str">
        <v>Avi Huri</v>
      </c>
      <c r="H291" s="2" t="s">
        <v>3746</v>
      </c>
      <c r="I291" s="2" t="str">
        <v>+972 9-959-1212</v>
      </c>
      <c r="J291" s="2" t="str">
        <v>00972 9 9586142</v>
      </c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2" t="s">
        <v>1559</v>
      </c>
      <c r="B292" s="2" t="str">
        <v>美國</v>
      </c>
      <c r="C292" s="3" t="s">
        <v>1558</v>
      </c>
      <c r="D292" s="2" t="str">
        <v>餐厨用具</v>
      </c>
      <c r="E292" s="2" t="str">
        <v>6次</v>
      </c>
      <c r="F292" s="2" t="str">
        <v>94 INDUSTRIAL DR, MASHPEE, MA 02649-3404</v>
      </c>
      <c r="G292" s="2" t="str">
        <v>LAVOIE, JOSEPH</v>
      </c>
      <c r="H292" s="2" t="str">
        <v>--</v>
      </c>
      <c r="I292" s="2">
        <f>+1-508-477-3433</f>
      </c>
      <c r="J292" s="2" t="str">
        <v>001 508 477 5515</v>
      </c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2" t="s">
        <v>7364</v>
      </c>
      <c r="B293" s="2" t="str">
        <v>巴基斯坦</v>
      </c>
      <c r="C293" s="3" t="s">
        <v>7363</v>
      </c>
      <c r="D293" s="2" t="s">
        <v>7361</v>
      </c>
      <c r="E293" s="2" t="str">
        <v>9次</v>
      </c>
      <c r="F293" s="2" t="str">
        <v>128-IST FLOOR,EDEN CENTER,43-JAIL ROAD,LAHORE</v>
      </c>
      <c r="G293" s="2" t="str">
        <v>Becky Lee</v>
      </c>
      <c r="H293" s="2" t="s">
        <v>7362</v>
      </c>
      <c r="I293" s="2" t="str">
        <v>0092 42 6312115</v>
      </c>
      <c r="J293" s="2" t="str">
        <v>0092 42 5166581</v>
      </c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2" t="s">
        <v>5704</v>
      </c>
      <c r="B294" s="2" t="str">
        <v>美國</v>
      </c>
      <c r="C294" s="3" t="s">
        <v>5702</v>
      </c>
      <c r="D294" s="2" t="str">
        <v>五金,医药保健品及医疗器械,家用电器,玻璃工艺品,餐厨用具</v>
      </c>
      <c r="E294" s="2" t="str">
        <v>10次</v>
      </c>
      <c r="F294" s="2" t="str">
        <v>28 TERMINAL DRIVE SOUTH,PLAINVIEW,NY 11803,U.S.A.</v>
      </c>
      <c r="G294" s="2" t="str">
        <v>NEBIL AKYOL</v>
      </c>
      <c r="H294" s="2" t="s">
        <v>5703</v>
      </c>
      <c r="I294" s="2" t="str">
        <v>+1-718-886-8088,+1 718-886-8088</v>
      </c>
      <c r="J294" s="2" t="str">
        <v>001 5163498130</v>
      </c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2" t="s">
        <v>481</v>
      </c>
      <c r="B295" s="2" t="str">
        <v>印度</v>
      </c>
      <c r="C295" s="2" t="str">
        <v>--</v>
      </c>
      <c r="D295" s="2" t="s">
        <v>479</v>
      </c>
      <c r="E295" s="2" t="str">
        <v>10次</v>
      </c>
      <c r="F295" s="2" t="str">
        <v>A-1/311, SAFDARJUNG ENCLAVE,NEW DELHI-110029,INDIA</v>
      </c>
      <c r="G295" s="2" t="str">
        <v>FAWZI</v>
      </c>
      <c r="H295" s="2" t="s">
        <v>480</v>
      </c>
      <c r="I295" s="2" t="str">
        <v>09111 51652883</v>
      </c>
      <c r="J295" s="2" t="str">
        <v>09111 26194422</v>
      </c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2" t="s">
        <v>1595</v>
      </c>
      <c r="B296" s="2" t="str">
        <v>加拿大</v>
      </c>
      <c r="C296" s="3" t="s">
        <v>1597</v>
      </c>
      <c r="D296" s="2" t="str">
        <v>其他,大型机械及设备,工具,餐厨用具</v>
      </c>
      <c r="E296" s="2" t="str">
        <v>2次</v>
      </c>
      <c r="F296" s="2" t="str">
        <v>Unit # 8 1650 Notre Dame Ave Winnipeg, Manitoba</v>
      </c>
      <c r="G296" s="2" t="str">
        <v>John Magri</v>
      </c>
      <c r="H296" s="2" t="s">
        <v>1596</v>
      </c>
      <c r="I296" s="2" t="str">
        <v>001 204 6335444</v>
      </c>
      <c r="J296" s="2" t="str">
        <v>001 204 6331051</v>
      </c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2" t="s">
        <v>4875</v>
      </c>
      <c r="B297" s="2" t="str">
        <v>中國香港</v>
      </c>
      <c r="C297" s="2" t="str">
        <v>--</v>
      </c>
      <c r="D297" s="2" t="str">
        <v>个人护理用具,其他,服装饰物及配件,玩具,玻璃工艺品,鞋,餐厨用具</v>
      </c>
      <c r="E297" s="2" t="str">
        <v>10次</v>
      </c>
      <c r="F297" s="2" t="str">
        <v>G.P.O. BOX 8768, HONG KONG., HONGKONG</v>
      </c>
      <c r="G297" s="2" t="str">
        <v>BENNY D.RATNANI</v>
      </c>
      <c r="H297" s="2" t="s">
        <v>4876</v>
      </c>
      <c r="I297" s="2" t="str">
        <v>+852 2522 8825</v>
      </c>
      <c r="J297" s="2" t="str">
        <v>00852 28450650/28685113</v>
      </c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2" t="s">
        <v>523</v>
      </c>
      <c r="B298" s="2" t="str">
        <v>荷蘭</v>
      </c>
      <c r="C298" s="3" t="s">
        <v>524</v>
      </c>
      <c r="D298" s="2" t="str">
        <v>家用电器,餐厨用具</v>
      </c>
      <c r="E298" s="2" t="str">
        <v>9次</v>
      </c>
      <c r="F298" s="2" t="str">
        <v>Amperestraat 50, NL 1446 TS, Purmerend</v>
      </c>
      <c r="G298" s="2" t="str">
        <v>CuliMax BV</v>
      </c>
      <c r="H298" s="2" t="s">
        <v>522</v>
      </c>
      <c r="I298" s="2" t="str">
        <v>+31 299 460 931</v>
      </c>
      <c r="J298" s="2" t="str">
        <v>0031 299 460691</v>
      </c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2" t="s">
        <v>3683</v>
      </c>
      <c r="B299" s="2" t="str">
        <v>英國</v>
      </c>
      <c r="C299" s="2" t="str">
        <v>--</v>
      </c>
      <c r="D299" s="2" t="str">
        <v>餐厨用具</v>
      </c>
      <c r="E299" s="2" t="str">
        <v>6次</v>
      </c>
      <c r="F299" s="2" t="str">
        <v>80 Mersey Way, Thatcham, Newbury, Berkshire, RG18 3DL</v>
      </c>
      <c r="G299" s="2" t="str">
        <v>Kozoowski</v>
      </c>
      <c r="H299" s="2" t="s">
        <v>3684</v>
      </c>
      <c r="I299" s="2" t="str">
        <v>+44 1635 868181</v>
      </c>
      <c r="J299" s="2" t="str">
        <v>0044 1635 869 693</v>
      </c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2" t="s">
        <v>1482</v>
      </c>
      <c r="B300" s="2" t="str">
        <v>美國</v>
      </c>
      <c r="C300" s="3" t="s">
        <v>1481</v>
      </c>
      <c r="D300" s="2" t="str">
        <v>餐厨用具</v>
      </c>
      <c r="E300" s="2" t="str">
        <v>2次</v>
      </c>
      <c r="F300" s="2" t="str">
        <v>6645 Las Positas Rd., Livermore, CA 94550-9696, USA</v>
      </c>
      <c r="G300" s="2" t="str">
        <v>Joon Bai</v>
      </c>
      <c r="H300" s="2" t="str">
        <v>--</v>
      </c>
      <c r="I300" s="2">
        <f>+1-925-449-7800</f>
      </c>
      <c r="J300" s="2" t="str">
        <v>001 925-449-8088</v>
      </c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2" t="s">
        <v>7303</v>
      </c>
      <c r="B301" s="2" t="str">
        <v>泰国</v>
      </c>
      <c r="C301" s="2" t="str">
        <v>--</v>
      </c>
      <c r="D301" s="2" t="str">
        <v>其他,服装饰物及配件,照明产品,玻璃工艺品,餐厨用具</v>
      </c>
      <c r="E301" s="2" t="str">
        <v>5次</v>
      </c>
      <c r="F301" s="2" t="str">
        <v>81 CHAROENAKHON 34,KLONGSARN,BANGKOK,THAILAND</v>
      </c>
      <c r="G301" s="2" t="str">
        <v>JUAN MEZA BALTAZAR</v>
      </c>
      <c r="H301" s="2" t="s">
        <v>7304</v>
      </c>
      <c r="I301" s="2" t="str">
        <v>+66 2 862 4241</v>
      </c>
      <c r="J301" s="2">
        <v>66024379690</v>
      </c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2" t="s">
        <v>5629</v>
      </c>
      <c r="B302" s="2" t="str">
        <v>比利時</v>
      </c>
      <c r="C302" s="2" t="str">
        <v>--</v>
      </c>
      <c r="D302" s="2" t="str">
        <v>其他,家用电器,餐厨用具</v>
      </c>
      <c r="E302" s="2" t="str">
        <v>9次</v>
      </c>
      <c r="F302" s="2" t="str">
        <v>Eeklostraat 81, B 9971, Lembeke</v>
      </c>
      <c r="G302" s="2" t="str">
        <v>Davamat NV</v>
      </c>
      <c r="H302" s="2" t="str">
        <v>--</v>
      </c>
      <c r="I302" s="2" t="str">
        <v>+32 9 377 16 07</v>
      </c>
      <c r="J302" s="2" t="str">
        <v>0032 9 377 20 99</v>
      </c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2" t="s">
        <v>3718</v>
      </c>
      <c r="B303" s="2" t="str">
        <v>埃及</v>
      </c>
      <c r="C303" s="3" t="s">
        <v>3719</v>
      </c>
      <c r="D303" s="2" t="str">
        <v>卫浴设备,家用电器,汽车配件,自行车,餐厨用具</v>
      </c>
      <c r="E303" s="2" t="str">
        <v>3次</v>
      </c>
      <c r="F303" s="2" t="str">
        <v>10,MAHMOUD AZMY STREET ALEXANDRIA</v>
      </c>
      <c r="G303" s="2" t="str">
        <v>EL-SAYED ALY AMMAR</v>
      </c>
      <c r="H303" s="2" t="s">
        <v>3717</v>
      </c>
      <c r="I303" s="2" t="str">
        <v>+20 3 4810610</v>
      </c>
      <c r="J303" s="2" t="str">
        <v>002 3 4861726</v>
      </c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2" t="s">
        <v>1520</v>
      </c>
      <c r="B304" s="2" t="str">
        <v>荷蘭</v>
      </c>
      <c r="C304" s="3" t="s">
        <v>1521</v>
      </c>
      <c r="D304" s="2" t="str">
        <v>大型机械及设备,餐厨用具</v>
      </c>
      <c r="E304" s="2" t="str">
        <v>6次</v>
      </c>
      <c r="F304" s="2" t="str">
        <v>Groeneweg 166, NL 3981 CP, Bunnik</v>
      </c>
      <c r="G304" s="2" t="str">
        <v>Mr M Miras</v>
      </c>
      <c r="H304" s="2" t="str">
        <v>--</v>
      </c>
      <c r="I304" s="2" t="str">
        <v>+31 30 656 4120</v>
      </c>
      <c r="J304" s="2" t="str">
        <v>0031 30 6564124</v>
      </c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2" t="s">
        <v>4780</v>
      </c>
      <c r="B305" s="2" t="str">
        <v>斯洛文尼亚</v>
      </c>
      <c r="C305" s="3" t="s">
        <v>4782</v>
      </c>
      <c r="D305" s="2" t="str">
        <v>玻璃工艺品,餐厨用具</v>
      </c>
      <c r="E305" s="2" t="str">
        <v>7次</v>
      </c>
      <c r="F305" s="2" t="str">
        <v>BRNCICEVA 13, SI-1231 LJUBLJANA</v>
      </c>
      <c r="G305" s="2" t="str">
        <v>--</v>
      </c>
      <c r="H305" s="2" t="s">
        <v>4781</v>
      </c>
      <c r="I305" s="2" t="str">
        <v>+386 1 561 32 95</v>
      </c>
      <c r="J305" s="2">
        <v>38615613234</v>
      </c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2" t="s">
        <v>5540</v>
      </c>
      <c r="B306" s="2" t="str">
        <v>美國</v>
      </c>
      <c r="C306" s="3" t="s">
        <v>5538</v>
      </c>
      <c r="D306" s="2" t="str">
        <v>餐厨用具</v>
      </c>
      <c r="E306" s="2" t="str">
        <v>6次</v>
      </c>
      <c r="F306" s="2" t="str">
        <v>1530 W. El Segundo Blvd., Gardena, CA 90249</v>
      </c>
      <c r="G306" s="2" t="str">
        <v>ALAN ASGARI</v>
      </c>
      <c r="H306" s="2" t="s">
        <v>5539</v>
      </c>
      <c r="I306" s="2">
        <f>+1-310-516-1616</f>
      </c>
      <c r="J306" s="2" t="str">
        <v>001 310 516 0666</v>
      </c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2" t="s">
        <v>409</v>
      </c>
      <c r="B307" s="2" t="str">
        <v>印尼</v>
      </c>
      <c r="C307" s="2" t="str">
        <v>--</v>
      </c>
      <c r="D307" s="2" t="str">
        <v>餐厨用具</v>
      </c>
      <c r="E307" s="2" t="str">
        <v>5次</v>
      </c>
      <c r="F307" s="2" t="str">
        <v>JL.DAAN MOGOT II BLOK 88 AC,KOMPLEK GOLDEN VILLE JAKARTA BARAT</v>
      </c>
      <c r="G307" s="2" t="str">
        <v>KUSMAN KUSUMO</v>
      </c>
      <c r="H307" s="2" t="s">
        <v>408</v>
      </c>
      <c r="I307" s="2" t="str">
        <v>0062 21 5671173</v>
      </c>
      <c r="J307" s="2" t="str">
        <v>0062 21 5671151</v>
      </c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2" t="s">
        <v>1411</v>
      </c>
      <c r="B308" s="2" t="str">
        <v>美國</v>
      </c>
      <c r="C308" s="3" t="s">
        <v>1413</v>
      </c>
      <c r="D308" s="2" t="str">
        <v>家具,家居装饰品,餐厨用具</v>
      </c>
      <c r="E308" s="2" t="str">
        <v>8次</v>
      </c>
      <c r="F308" s="2" t="str">
        <v>2525 CHESNEE HIGHWAY,SPARTANBURG, SC 29307U.S.A.</v>
      </c>
      <c r="G308" s="2" t="str">
        <v>May Leung</v>
      </c>
      <c r="H308" s="2" t="s">
        <v>1412</v>
      </c>
      <c r="I308" s="2" t="str">
        <v>+1 864-599-0855</v>
      </c>
      <c r="J308" s="2" t="str">
        <v>864 599 0184</v>
      </c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2" t="s">
        <v>4813</v>
      </c>
      <c r="B309" s="2" t="str">
        <v>愛爾蘭</v>
      </c>
      <c r="C309" s="3" t="s">
        <v>4811</v>
      </c>
      <c r="D309" s="2" t="str">
        <v>其他,家具,电子消费品及信息产品,餐厨用具</v>
      </c>
      <c r="E309" s="2" t="str">
        <v>8次</v>
      </c>
      <c r="F309" s="2" t="str">
        <v>NORTH ROAD FINGLAS.DUBLIN 11,IRELAND</v>
      </c>
      <c r="G309" s="2" t="str">
        <v>--</v>
      </c>
      <c r="H309" s="2" t="s">
        <v>4812</v>
      </c>
      <c r="I309" s="2" t="str">
        <v>+353 1 834 5000</v>
      </c>
      <c r="J309" s="2">
        <v>35318362953</v>
      </c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2" t="s">
        <v>5564</v>
      </c>
      <c r="B310" s="2" t="str">
        <v>土耳其</v>
      </c>
      <c r="C310" s="2" t="str">
        <v>--</v>
      </c>
      <c r="D310" s="2" t="str">
        <v>家具,家居装饰品,餐厨用具</v>
      </c>
      <c r="E310" s="2" t="str">
        <v>8次</v>
      </c>
      <c r="F310" s="2" t="str">
        <v>IMES E Kapisi Karsisi, Mevdudi Sok. No:40, dudullu-Umraniye, Istanbul, TURKEY</v>
      </c>
      <c r="G310" s="2" t="str">
        <v>JACKY</v>
      </c>
      <c r="H310" s="2" t="s">
        <v>5565</v>
      </c>
      <c r="I310" s="2" t="str">
        <v>+90 216 420 39 75</v>
      </c>
      <c r="J310" s="2" t="str">
        <v>90 216 4203974</v>
      </c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2" t="s">
        <v>3643</v>
      </c>
      <c r="B311" s="2" t="str">
        <v>澳大利亞</v>
      </c>
      <c r="C311" s="3" t="s">
        <v>3640</v>
      </c>
      <c r="D311" s="2" t="s">
        <v>3641</v>
      </c>
      <c r="E311" s="2" t="str">
        <v>8次</v>
      </c>
      <c r="F311" s="2" t="str">
        <v>1620 THIRD AVENUE,SUNSHINE, VIC 3020,AUSTRALIA</v>
      </c>
      <c r="G311" s="2" t="str">
        <v>BHARATI HIRANANDANI</v>
      </c>
      <c r="H311" s="2" t="s">
        <v>3642</v>
      </c>
      <c r="I311" s="2" t="str">
        <v>(852)22350600</v>
      </c>
      <c r="J311" s="2" t="str">
        <v>(852)25651409</v>
      </c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2" t="s">
        <v>1442</v>
      </c>
      <c r="B312" s="2" t="str">
        <v>丹麥</v>
      </c>
      <c r="C312" s="3" t="s">
        <v>1441</v>
      </c>
      <c r="D312" s="2" t="str">
        <v>其他,大型机械及设备,工具,玻璃工艺品,餐厨用具</v>
      </c>
      <c r="E312" s="2" t="str">
        <v>9次</v>
      </c>
      <c r="F312" s="2" t="str">
        <v>BOGEBAKKEVEJ 5,3400 HILLEROD,DENMARK</v>
      </c>
      <c r="G312" s="2" t="str">
        <v>BIRGER LARSEN</v>
      </c>
      <c r="H312" s="2" t="s">
        <v>1443</v>
      </c>
      <c r="I312" s="2" t="str">
        <v>+45 48 28 50 45</v>
      </c>
      <c r="J312" s="2" t="str">
        <v>0045 55 751417</v>
      </c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2" t="s">
        <v>7177</v>
      </c>
      <c r="B313" s="2" t="str">
        <v>巴基斯坦</v>
      </c>
      <c r="C313" s="2" t="str">
        <v>--</v>
      </c>
      <c r="D313" s="2" t="str">
        <v>餐厨用具</v>
      </c>
      <c r="E313" s="2" t="str">
        <v>6次</v>
      </c>
      <c r="F313" s="2" t="str">
        <v>6TH FLOOR SUITE 20-24 R.K.SQUARE EXTENTION,SHAHRAE-E-LIAQUT KARACHI</v>
      </c>
      <c r="G313" s="2" t="str">
        <v>Mr.ZAHID QAMAR</v>
      </c>
      <c r="H313" s="2" t="s">
        <v>7178</v>
      </c>
      <c r="I313" s="2" t="str">
        <v>0092 21 2413742</v>
      </c>
      <c r="J313" s="2" t="str">
        <v>0092 21 2414835/2432878</v>
      </c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2" t="s">
        <v>5481</v>
      </c>
      <c r="B314" s="2" t="str">
        <v>巴基斯坦</v>
      </c>
      <c r="C314" s="2" t="str">
        <v>--</v>
      </c>
      <c r="D314" s="2" t="str">
        <v>家具,餐厨用具</v>
      </c>
      <c r="E314" s="2" t="str">
        <v>7次</v>
      </c>
      <c r="F314" s="2" t="str">
        <v>A3, A4, A5, BLISS CENTRE,RAJA GHAZANFAR ALI ROAD, KARACHI,PAKISTAN</v>
      </c>
      <c r="G314" s="2" t="str">
        <v>Lisbeth Sibarani</v>
      </c>
      <c r="H314" s="2" t="s">
        <v>5480</v>
      </c>
      <c r="I314" s="2" t="str">
        <v>9221 5651857</v>
      </c>
      <c r="J314" s="2" t="str">
        <v>9221 5672466</v>
      </c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2" t="s">
        <v>1569</v>
      </c>
      <c r="B315" s="2" t="str">
        <v>中國香港</v>
      </c>
      <c r="C315" s="2" t="str">
        <v>--</v>
      </c>
      <c r="D315" s="2" t="str">
        <v>其他,汽车配件,鞋,餐厨用具</v>
      </c>
      <c r="E315" s="2" t="str">
        <v>8次</v>
      </c>
      <c r="F315" s="2" t="str">
        <v>Flat A, 11/F, Gee Luen Factory Building, 316-318 Kwun Tong Road, Kwun Tong, Kowloon, Hong Kong</v>
      </c>
      <c r="G315" s="2" t="str">
        <v>Daily Progress Enterprises Company</v>
      </c>
      <c r="H315" s="2" t="s">
        <v>1568</v>
      </c>
      <c r="I315" s="2" t="str">
        <v>00852 21277332</v>
      </c>
      <c r="J315" s="2" t="str">
        <v>00852 21218039</v>
      </c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2" t="s">
        <v>1336</v>
      </c>
      <c r="B316" s="2" t="str">
        <v>美國</v>
      </c>
      <c r="C316" s="2" t="str">
        <v>--</v>
      </c>
      <c r="D316" s="2" t="str">
        <v>餐厨用具</v>
      </c>
      <c r="E316" s="2" t="str">
        <v>5次</v>
      </c>
      <c r="F316" s="2" t="str">
        <v>307 W.MAIN ST.ALHAMBRA CA91801.U.S.A</v>
      </c>
      <c r="G316" s="2" t="str">
        <v>--</v>
      </c>
      <c r="H316" s="2" t="s">
        <v>1335</v>
      </c>
      <c r="I316" s="2" t="str">
        <v>(818)281 0309</v>
      </c>
      <c r="J316" s="2" t="str">
        <v>(818)282 9529</v>
      </c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2" t="s">
        <v>811</v>
      </c>
      <c r="B317" s="2" t="str">
        <v>日本</v>
      </c>
      <c r="C317" s="3" t="s">
        <v>812</v>
      </c>
      <c r="D317" s="2" t="str">
        <v>编织及藤铁工艺品,餐厨用具</v>
      </c>
      <c r="E317" s="2" t="str">
        <v>2次</v>
      </c>
      <c r="F317" s="2" t="str">
        <v>1-13-10, HABASHITA, NISHI-KU, NAGOYA-SHI, AICHI 451, JAPAN</v>
      </c>
      <c r="G317" s="2" t="str">
        <v>KENJI SHIRASAWA</v>
      </c>
      <c r="H317" s="2" t="str">
        <v>--</v>
      </c>
      <c r="I317" s="2">
        <f>+81-52-571-6699</f>
      </c>
      <c r="J317" s="2" t="str">
        <v>0081 52 5658422</v>
      </c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2" t="s">
        <v>5510</v>
      </c>
      <c r="B318" s="2" t="str">
        <v>尼日利亞</v>
      </c>
      <c r="C318" s="2" t="str">
        <v>--</v>
      </c>
      <c r="D318" s="2" t="str">
        <v>其他,照明产品,餐厨用具</v>
      </c>
      <c r="E318" s="2" t="str">
        <v>8次</v>
      </c>
      <c r="F318" s="2" t="str">
        <v>45, branco street lagos island, NIGERIA</v>
      </c>
      <c r="G318" s="2" t="str">
        <v>ELSA LEE</v>
      </c>
      <c r="H318" s="2" t="s">
        <v>5509</v>
      </c>
      <c r="I318" s="2" t="str">
        <v>+234 1 266 7686</v>
      </c>
      <c r="J318" s="2">
        <v>917753832705</v>
      </c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2" t="s">
        <v>3574</v>
      </c>
      <c r="B319" s="2" t="str">
        <v>巴基斯坦</v>
      </c>
      <c r="C319" s="2" t="str">
        <v>--</v>
      </c>
      <c r="D319" s="2" t="s">
        <v>3572</v>
      </c>
      <c r="E319" s="2" t="str">
        <v>10次</v>
      </c>
      <c r="F319" s="2" t="str">
        <v>83-Shahrah-e-Quaid-e-Azam</v>
      </c>
      <c r="G319" s="2" t="str">
        <v>Md. Amjad Hussain</v>
      </c>
      <c r="H319" s="2" t="s">
        <v>3573</v>
      </c>
      <c r="I319" s="2" t="str">
        <v>92 42 6371165</v>
      </c>
      <c r="J319" s="2" t="str">
        <v>92 42 6370467</v>
      </c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2" t="s">
        <v>1376</v>
      </c>
      <c r="B320" s="2" t="str">
        <v>中國香港</v>
      </c>
      <c r="C320" s="3" t="s">
        <v>1378</v>
      </c>
      <c r="D320" s="2" t="str">
        <v>餐厨用具</v>
      </c>
      <c r="E320" s="2" t="str">
        <v>6次</v>
      </c>
      <c r="F320" s="2" t="str">
        <v>九龙弥敦道794号恒新商业大厦11/F.,1106-7室</v>
      </c>
      <c r="G320" s="2" t="str">
        <v>MERLE MUSIKANTH</v>
      </c>
      <c r="H320" s="2" t="s">
        <v>1377</v>
      </c>
      <c r="I320" s="2" t="str">
        <v>00852 23177001</v>
      </c>
      <c r="J320" s="2" t="str">
        <v>00852 23177138</v>
      </c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2" t="s">
        <v>3100</v>
      </c>
      <c r="B321" s="2" t="str">
        <v>英國</v>
      </c>
      <c r="C321" s="3" t="s">
        <v>3101</v>
      </c>
      <c r="D321" s="2" t="str">
        <v>工具,餐厨用具</v>
      </c>
      <c r="E321" s="2" t="str">
        <v>5次</v>
      </c>
      <c r="F321" s="2" t="str">
        <v>91 CEDAR ROAD, EAST CROYDON,SURREY, CRO 6UJ,U.K.</v>
      </c>
      <c r="G321" s="2" t="str">
        <v>KALIM RANA</v>
      </c>
      <c r="H321" s="2" t="s">
        <v>3099</v>
      </c>
      <c r="I321" s="2">
        <f>+44-7976-914835</f>
      </c>
      <c r="J321" s="2" t="str">
        <v>0044 1928 591531</v>
      </c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2" t="s">
        <v>1820</v>
      </c>
      <c r="B322" s="2" t="str">
        <v>挪威</v>
      </c>
      <c r="C322" s="3" t="s">
        <v>1818</v>
      </c>
      <c r="D322" s="2" t="str">
        <v>大型机械及设备,家具,照明产品,食品,餐厨用具</v>
      </c>
      <c r="E322" s="2" t="str">
        <v>9次</v>
      </c>
      <c r="F322" s="2" t="str">
        <v>Internatveien, NO 5212, Soefteland</v>
      </c>
      <c r="G322" s="2" t="str">
        <v>--</v>
      </c>
      <c r="H322" s="2" t="s">
        <v>1819</v>
      </c>
      <c r="I322" s="2" t="str">
        <v>+47 56 30 83 01</v>
      </c>
      <c r="J322" s="2" t="str">
        <v>0047 56 30 04 86</v>
      </c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2" t="s">
        <v>3979</v>
      </c>
      <c r="B323" s="2" t="str">
        <v>毛里求斯</v>
      </c>
      <c r="C323" s="3" t="s">
        <v>3982</v>
      </c>
      <c r="D323" s="2" t="s">
        <v>3980</v>
      </c>
      <c r="E323" s="2" t="str">
        <v>8次</v>
      </c>
      <c r="F323" s="2" t="str">
        <v>108, BERNARDIN DE ST PIERRE STR.VALLEE DES PRETRES,MAURITIUS</v>
      </c>
      <c r="G323" s="2" t="str">
        <v>ANNIE LIN</v>
      </c>
      <c r="H323" s="2" t="s">
        <v>3981</v>
      </c>
      <c r="I323" s="2" t="str">
        <v>230 2415834</v>
      </c>
      <c r="J323" s="2" t="str">
        <v>230 2418148</v>
      </c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2" t="s">
        <v>4005</v>
      </c>
      <c r="B324" s="2" t="str">
        <v>澳大利亞</v>
      </c>
      <c r="C324" s="3" t="s">
        <v>4007</v>
      </c>
      <c r="D324" s="2" t="str">
        <v>家具,玻璃工艺品,餐厨用具</v>
      </c>
      <c r="E324" s="2" t="str">
        <v>8次</v>
      </c>
      <c r="F324" s="2" t="str">
        <v>PO BOX 1011NOOSAVILLE DC,AUSTRALIA</v>
      </c>
      <c r="G324" s="2" t="str">
        <v>--</v>
      </c>
      <c r="H324" s="2" t="s">
        <v>4006</v>
      </c>
      <c r="I324" s="2" t="str">
        <v>+61 7 5474 1677</v>
      </c>
      <c r="J324" s="2" t="str">
        <v>61 754743420</v>
      </c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2" t="s">
        <v>2685</v>
      </c>
      <c r="B325" s="2" t="str">
        <v>墨西哥</v>
      </c>
      <c r="C325" s="2" t="str">
        <v>--</v>
      </c>
      <c r="D325" s="2" t="s">
        <v>2686</v>
      </c>
      <c r="E325" s="2" t="str">
        <v>8次</v>
      </c>
      <c r="F325" s="2" t="str">
        <v>ALEJANDRO DE RODAS, NO. 3102-A, COL.COMBRES 8VO SECTOR, C.P. 64619, MONTERREY, N.L., MEXICO</v>
      </c>
      <c r="G325" s="2" t="str">
        <v>Lionel Garcia</v>
      </c>
      <c r="H325" s="2" t="s">
        <v>2687</v>
      </c>
      <c r="I325" s="2" t="str">
        <v>+52 81 8329 9000</v>
      </c>
      <c r="J325" s="2" t="str">
        <v>52 81 83299211</v>
      </c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2" t="s">
        <v>1858</v>
      </c>
      <c r="B326" s="2" t="str">
        <v>土耳其</v>
      </c>
      <c r="C326" s="2" t="str">
        <v>--</v>
      </c>
      <c r="D326" s="2" t="str">
        <v>餐厨用具</v>
      </c>
      <c r="E326" s="2" t="str">
        <v>5次</v>
      </c>
      <c r="F326" s="2" t="str">
        <v>BAHCEKAPI,YALIKOSKU CAD. LIMAN HAN KAT 3 NO.312 SIRKECI ISTANBUL</v>
      </c>
      <c r="G326" s="2" t="str">
        <v>BIRLIK FOREIGN TRADE CO.,LTD.</v>
      </c>
      <c r="H326" s="2" t="s">
        <v>1859</v>
      </c>
      <c r="I326" s="2" t="str">
        <v>0090 212 5229629</v>
      </c>
      <c r="J326" s="2" t="str">
        <v>0090 212 5116056</v>
      </c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2" t="s">
        <v>1351</v>
      </c>
      <c r="B327" s="2" t="str">
        <v>日本</v>
      </c>
      <c r="C327" s="3" t="s">
        <v>1352</v>
      </c>
      <c r="D327" s="2" t="str">
        <v>家具,家用电器,玻璃工艺品,餐厨用具</v>
      </c>
      <c r="E327" s="2" t="str">
        <v>9次</v>
      </c>
      <c r="F327" s="2" t="str">
        <v>15-35 2CHOME OOBORI,MATUBARA CITY, OSAKA ,JAPAN</v>
      </c>
      <c r="G327" s="2" t="str">
        <v>BENJAMIN SACAL</v>
      </c>
      <c r="H327" s="2" t="s">
        <v>1353</v>
      </c>
      <c r="I327" s="2" t="str">
        <v>+81 72-330-8975</v>
      </c>
      <c r="J327" s="2" t="str">
        <v>0081 72 330 8985</v>
      </c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2" t="s">
        <v>5828</v>
      </c>
      <c r="B328" s="2" t="str">
        <v>新西蘭</v>
      </c>
      <c r="C328" s="3" t="s">
        <v>5830</v>
      </c>
      <c r="D328" s="2" t="str">
        <v>其他,家具,玩具,电子电气产品,钟表眼镜,餐厨用具</v>
      </c>
      <c r="E328" s="2" t="str">
        <v>8次</v>
      </c>
      <c r="F328" s="2" t="str">
        <v>26 The Warehouse Way, Akoranga Drive Northcote 1309 Auckland</v>
      </c>
      <c r="G328" s="2" t="str">
        <v>Neil Plummer</v>
      </c>
      <c r="H328" s="2" t="s">
        <v>5829</v>
      </c>
      <c r="I328" s="2" t="str">
        <v>+64 9-489 7000</v>
      </c>
      <c r="J328" s="2" t="str">
        <v>0064 9 489 7444</v>
      </c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2" t="s">
        <v>6539</v>
      </c>
      <c r="B329" s="2" t="str">
        <v>以色列</v>
      </c>
      <c r="C329" s="2" t="str">
        <v>--</v>
      </c>
      <c r="D329" s="2" t="str">
        <v>餐厨用具</v>
      </c>
      <c r="E329" s="2" t="str">
        <v>2次</v>
      </c>
      <c r="F329" s="2" t="str">
        <v>HA RAB COOK 63/5,HERTZLIA 46503</v>
      </c>
      <c r="G329" s="2" t="str">
        <v>PAUL CHAMAH</v>
      </c>
      <c r="H329" s="2" t="s">
        <v>6538</v>
      </c>
      <c r="I329" s="2" t="str">
        <v>00972 9 9577952</v>
      </c>
      <c r="J329" s="2" t="str">
        <v>00972 8 9466573</v>
      </c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2" t="s">
        <v>1749</v>
      </c>
      <c r="B330" s="2" t="str">
        <v>義大利</v>
      </c>
      <c r="C330" s="2" t="str">
        <v>--</v>
      </c>
      <c r="D330" s="2" t="str">
        <v>其他,办公文具,工艺陶瓷,玩具,玻璃工艺品,电子电气产品,餐厨用具</v>
      </c>
      <c r="E330" s="2" t="str">
        <v>6次</v>
      </c>
      <c r="F330" s="2" t="str">
        <v>Via G. Cavallaro 44, I 84018, SCAFATI</v>
      </c>
      <c r="G330" s="2" t="str">
        <v>Alessandro Rossano</v>
      </c>
      <c r="H330" s="2" t="str">
        <v>--</v>
      </c>
      <c r="I330" s="2" t="str">
        <v>+39 081 863 7109</v>
      </c>
      <c r="J330" s="2" t="str">
        <v>0039 081 8505471</v>
      </c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2" t="s">
        <v>3920</v>
      </c>
      <c r="B331" s="2" t="str">
        <v>中國大陸</v>
      </c>
      <c r="C331" s="3" t="s">
        <v>3921</v>
      </c>
      <c r="D331" s="2" t="str">
        <v>餐厨用具</v>
      </c>
      <c r="E331" s="2" t="str">
        <v>6次</v>
      </c>
      <c r="F331" s="2" t="str">
        <v>8B26SHANGHAIMART 2299 YANAN ROAD SHANGHAI, CHINA</v>
      </c>
      <c r="G331" s="2" t="str">
        <v>--</v>
      </c>
      <c r="H331" s="2" t="s">
        <v>3919</v>
      </c>
      <c r="I331" s="2" t="str">
        <v>+86 21 6236 1960</v>
      </c>
      <c r="J331" s="2">
        <v>2162361973</v>
      </c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2" t="s">
        <v>5846</v>
      </c>
      <c r="B332" s="2" t="str">
        <v>中國澳門</v>
      </c>
      <c r="C332" s="2" t="str">
        <v>--</v>
      </c>
      <c r="D332" s="2" t="str">
        <v>医药保健品及医疗器械,家用电器,食品,餐厨用具</v>
      </c>
      <c r="E332" s="2" t="str">
        <v>6次</v>
      </c>
      <c r="F332" s="2" t="str">
        <v>ESTRADA MARGINAL DE LLHA VERDE,COMPLEXO INDUSTRIALDA LLHA VERDE,MACAU</v>
      </c>
      <c r="G332" s="2" t="str">
        <v>K. Ganesan</v>
      </c>
      <c r="H332" s="2" t="s">
        <v>5845</v>
      </c>
      <c r="I332" s="2">
        <v>234503</v>
      </c>
      <c r="J332" s="2">
        <v>234501</v>
      </c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2" t="s">
        <v>309</v>
      </c>
      <c r="B333" s="2" t="str">
        <v>美國</v>
      </c>
      <c r="C333" s="3" t="s">
        <v>307</v>
      </c>
      <c r="D333" s="2" t="str">
        <v>五金,家具,工具,鞋,餐厨用具</v>
      </c>
      <c r="E333" s="2" t="str">
        <v>8次</v>
      </c>
      <c r="F333" s="2" t="str">
        <v>1914 N. LIBERTY STREET,JACKSONVILLE FLORIDA,32206,U.S.A.</v>
      </c>
      <c r="G333" s="2" t="str">
        <v>--</v>
      </c>
      <c r="H333" s="2" t="s">
        <v>308</v>
      </c>
      <c r="I333" s="2" t="str">
        <v>001 9046264202</v>
      </c>
      <c r="J333" s="2" t="str">
        <v>001 9043819432</v>
      </c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2" t="s">
        <v>1781</v>
      </c>
      <c r="B334" s="2" t="str">
        <v>韩国</v>
      </c>
      <c r="C334" s="3" t="s">
        <v>1783</v>
      </c>
      <c r="D334" s="2" t="str">
        <v>其他,家具,家居装饰品,餐厨用具</v>
      </c>
      <c r="E334" s="2" t="str">
        <v>8次</v>
      </c>
      <c r="F334" s="2" t="str">
        <v>1644-4 SONGJUNGDONG,GANGSEOKU, BUSAN,KOREA</v>
      </c>
      <c r="G334" s="2" t="str">
        <v>Jiyong Kim</v>
      </c>
      <c r="H334" s="2" t="s">
        <v>1782</v>
      </c>
      <c r="I334" s="2" t="str">
        <v>+82 51-831-1580</v>
      </c>
      <c r="J334" s="2" t="str">
        <v>82 51 831 1584</v>
      </c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2" t="s">
        <v>3948</v>
      </c>
      <c r="B335" s="2" t="str">
        <v>芬蘭</v>
      </c>
      <c r="C335" s="3" t="s">
        <v>3947</v>
      </c>
      <c r="D335" s="2" t="str">
        <v>其他,办公文具,电子电气产品,餐厨用具</v>
      </c>
      <c r="E335" s="2" t="str">
        <v>6次</v>
      </c>
      <c r="F335" s="2" t="str">
        <v>Metsanpojankuja 4, FI 02130, Espoo</v>
      </c>
      <c r="G335" s="2" t="str">
        <v>BAANANEN</v>
      </c>
      <c r="H335" s="2" t="s">
        <v>3946</v>
      </c>
      <c r="I335" s="2" t="str">
        <v>+358 20 7421200</v>
      </c>
      <c r="J335" s="2" t="str">
        <v>00358 20 7421430</v>
      </c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2" t="s">
        <v>5877</v>
      </c>
      <c r="B336" s="2" t="str">
        <v>印度</v>
      </c>
      <c r="C336" s="2" t="str">
        <v>--</v>
      </c>
      <c r="D336" s="2" t="str">
        <v>体育及旅游休闲用品,家具,家用电器,玻璃工艺品,箱包,鞋,餐厨用具</v>
      </c>
      <c r="E336" s="2" t="str">
        <v>9次</v>
      </c>
      <c r="F336" s="2" t="str">
        <v>42/33,SARVABHOMA NAGAR,IIM POST,BANNERGHATTA RD,BANGALORE 560076,INDIA</v>
      </c>
      <c r="G336" s="2" t="str">
        <v>MAI XUAN MANH</v>
      </c>
      <c r="H336" s="2" t="s">
        <v>5876</v>
      </c>
      <c r="I336" s="2" t="str">
        <v>+91 80 2649 0325</v>
      </c>
      <c r="J336" s="2" t="str">
        <v>91 80 26490319</v>
      </c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2" t="s">
        <v>7431</v>
      </c>
      <c r="B337" s="2" t="str">
        <v>美國</v>
      </c>
      <c r="C337" s="3" t="s">
        <v>7430</v>
      </c>
      <c r="D337" s="2" t="str">
        <v>五金,医药保健品及医疗器械,餐厨用具</v>
      </c>
      <c r="E337" s="2" t="str">
        <v>6次</v>
      </c>
      <c r="F337" s="2" t="str">
        <v>819 INDUSTRIAL DRIVE,TRENTON,MISSOURI 64683U.S.A.</v>
      </c>
      <c r="G337" s="2" t="str">
        <v>--</v>
      </c>
      <c r="H337" s="2" t="s">
        <v>7429</v>
      </c>
      <c r="I337" s="2" t="str">
        <v>+1 660-359-4398</v>
      </c>
      <c r="J337" s="2" t="str">
        <v>660 359 5031</v>
      </c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2" t="s">
        <v>340</v>
      </c>
      <c r="B338" s="2" t="str">
        <v>沙烏地阿拉伯</v>
      </c>
      <c r="C338" s="3" t="s">
        <v>342</v>
      </c>
      <c r="D338" s="2" t="str">
        <v>五金,照明产品,玻璃工艺品,电子消费品及信息产品,箱包,餐厨用具</v>
      </c>
      <c r="E338" s="2" t="str">
        <v>9次</v>
      </c>
      <c r="F338" s="2" t="str">
        <v>Khaleeg Center #112 Riyadh, SAUDI ARABIA</v>
      </c>
      <c r="G338" s="2" t="str">
        <v>ana tulia gutierrez</v>
      </c>
      <c r="H338" s="2" t="s">
        <v>341</v>
      </c>
      <c r="I338" s="2">
        <v>96614623049</v>
      </c>
      <c r="J338" s="2">
        <v>96614161947</v>
      </c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2" t="s">
        <v>2635</v>
      </c>
      <c r="B339" s="2" t="str">
        <v>荷蘭</v>
      </c>
      <c r="C339" s="3" t="s">
        <v>2633</v>
      </c>
      <c r="D339" s="2" t="str">
        <v>餐厨用具</v>
      </c>
      <c r="E339" s="2" t="str">
        <v>6次</v>
      </c>
      <c r="F339" s="2" t="str">
        <v>Nijverheidsweg 8, NL 3433 NP, Nieuwegein</v>
      </c>
      <c r="G339" s="2" t="str">
        <v>W.D. Arbouw</v>
      </c>
      <c r="H339" s="2" t="s">
        <v>2634</v>
      </c>
      <c r="I339" s="2" t="str">
        <v>+31 30 606 1455</v>
      </c>
      <c r="J339" s="2" t="str">
        <v>0031 30 6062555</v>
      </c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2" t="s">
        <v>239</v>
      </c>
      <c r="B340" s="2" t="str">
        <v>美國</v>
      </c>
      <c r="C340" s="2" t="str">
        <v>--</v>
      </c>
      <c r="D340" s="2" t="s">
        <v>240</v>
      </c>
      <c r="E340" s="2" t="str">
        <v>9次</v>
      </c>
      <c r="F340" s="2" t="str">
        <v>211-12 64 AVE BAYSIDE,NEW YORK 11364,U.S.A.</v>
      </c>
      <c r="G340" s="2" t="str">
        <v>Marinet du Toit</v>
      </c>
      <c r="H340" s="2" t="s">
        <v>241</v>
      </c>
      <c r="I340" s="2" t="str">
        <v>+1 212-925-0222</v>
      </c>
      <c r="J340" s="2" t="str">
        <v>1 212 925 0222</v>
      </c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2" t="s">
        <v>6518</v>
      </c>
      <c r="B341" s="2" t="str">
        <v>中國香港</v>
      </c>
      <c r="C341" s="2" t="str">
        <v>--</v>
      </c>
      <c r="D341" s="2" t="str">
        <v>餐厨用具</v>
      </c>
      <c r="E341" s="2" t="str">
        <v>6次</v>
      </c>
      <c r="F341" s="2" t="str">
        <v>FLAT B,20/F.,TUNG YU BLDG.,6-8A TUNG FONG STREET,KOWLOON</v>
      </c>
      <c r="G341" s="2" t="str">
        <v>SHEILA TAM</v>
      </c>
      <c r="H341" s="2" t="s">
        <v>6517</v>
      </c>
      <c r="I341" s="2" t="str">
        <v>00852 29477230</v>
      </c>
      <c r="J341" s="2" t="str">
        <v>00852 23858302</v>
      </c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2" t="s">
        <v>1720</v>
      </c>
      <c r="B342" s="2" t="str">
        <v>美國</v>
      </c>
      <c r="C342" s="3" t="s">
        <v>1721</v>
      </c>
      <c r="D342" s="2" t="s">
        <v>1718</v>
      </c>
      <c r="E342" s="2" t="str">
        <v>10次</v>
      </c>
      <c r="F342" s="2" t="str">
        <v>941 CLINT MOORE ROAD BOCA RATON,FLORIDA 33487,U.S.A.</v>
      </c>
      <c r="G342" s="2" t="str">
        <v>Lucy Batiao</v>
      </c>
      <c r="H342" s="2" t="s">
        <v>1719</v>
      </c>
      <c r="I342" s="2" t="str">
        <v>+1 561-999-8989</v>
      </c>
      <c r="J342" s="2" t="str">
        <v>561 999 8990</v>
      </c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2" t="s">
        <v>3893</v>
      </c>
      <c r="B343" s="2" t="str">
        <v>中國香港</v>
      </c>
      <c r="C343" s="2" t="str">
        <v>--</v>
      </c>
      <c r="D343" s="2" t="s">
        <v>3891</v>
      </c>
      <c r="E343" s="2" t="str">
        <v>9次</v>
      </c>
      <c r="F343" s="2" t="str">
        <v>RM 1519, BLOCK A, REGENT CENTRE,63 WO YI HOP RD., KEAI CHUNG, N.T.,HONGKONG</v>
      </c>
      <c r="G343" s="2" t="str">
        <v>AJAY SURI</v>
      </c>
      <c r="H343" s="2" t="s">
        <v>3892</v>
      </c>
      <c r="I343" s="2" t="str">
        <v>+852 2797 8948</v>
      </c>
      <c r="J343" s="2">
        <v>23412163</v>
      </c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2" t="s">
        <v>5811</v>
      </c>
      <c r="B344" s="2" t="str">
        <v>澳大利亞</v>
      </c>
      <c r="C344" s="3" t="s">
        <v>5813</v>
      </c>
      <c r="D344" s="2" t="str">
        <v>卫浴设备,建筑及装饰材料,餐厨用具</v>
      </c>
      <c r="E344" s="2" t="str">
        <v>3次</v>
      </c>
      <c r="F344" s="2" t="str">
        <v>2/2 PEEL ST HOLROYD NSW AUSTRALIA</v>
      </c>
      <c r="G344" s="2" t="str">
        <v>Charles Zhang</v>
      </c>
      <c r="H344" s="2" t="s">
        <v>5812</v>
      </c>
      <c r="I344" s="2" t="str">
        <v>+61 2 9681 5011</v>
      </c>
      <c r="J344" s="2">
        <v>61296825022</v>
      </c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2" t="s">
        <v>6632</v>
      </c>
      <c r="B345" s="2" t="str">
        <v>澳大利亞</v>
      </c>
      <c r="C345" s="3" t="s">
        <v>6630</v>
      </c>
      <c r="D345" s="2" t="str">
        <v>化工产品,工艺陶瓷,玻璃工艺品,餐厨用具</v>
      </c>
      <c r="E345" s="2" t="str">
        <v>10次</v>
      </c>
      <c r="F345" s="2" t="str">
        <v>5-7 Glassford Rd, 6105, Kewdale</v>
      </c>
      <c r="G345" s="2" t="str">
        <v>J D Milner &amp; Associates</v>
      </c>
      <c r="H345" s="2" t="s">
        <v>6631</v>
      </c>
      <c r="I345" s="2" t="str">
        <v>0061 8 9353 2355</v>
      </c>
      <c r="J345" s="2" t="str">
        <v>0061 8 9353 3499</v>
      </c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2" t="s">
        <v>4822</v>
      </c>
      <c r="B346" s="2" t="str">
        <v>日本</v>
      </c>
      <c r="C346" s="3" t="s">
        <v>4823</v>
      </c>
      <c r="D346" s="2" t="str">
        <v>化工产品,大型机械及设备,家用电器,餐厨用具</v>
      </c>
      <c r="E346" s="2" t="str">
        <v>7次</v>
      </c>
      <c r="F346" s="2" t="str">
        <v>1-17-2, KOSAKA-CHO, SHOWA-KU, NAGOYA-SHI, AICHI 466-0021, JAPAN</v>
      </c>
      <c r="G346" s="2" t="str">
        <v>HANAZAWA</v>
      </c>
      <c r="H346" s="2" t="s">
        <v>4824</v>
      </c>
      <c r="I346" s="2">
        <f>+81-45-664-6412</f>
      </c>
      <c r="J346" s="2" t="str">
        <v>0081 52 7319519</v>
      </c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2" t="s">
        <v>2806</v>
      </c>
      <c r="B347" s="2" t="str">
        <v>美國</v>
      </c>
      <c r="C347" s="2" t="str">
        <v>--</v>
      </c>
      <c r="D347" s="2" t="str">
        <v>家具,家居装饰品,工具,照明产品,餐厨用具</v>
      </c>
      <c r="E347" s="2" t="str">
        <v>9次</v>
      </c>
      <c r="F347" s="2" t="str">
        <v>1338 Hathaway Rising,Rochester Hills,MI</v>
      </c>
      <c r="G347" s="2" t="str">
        <v>FISHER WORLD WIDE IMPORT/EXPORT, INC.</v>
      </c>
      <c r="H347" s="2" t="s">
        <v>2807</v>
      </c>
      <c r="I347" s="2" t="str">
        <v>001 248 6081112</v>
      </c>
      <c r="J347" s="2" t="str">
        <v>001 720 3840419</v>
      </c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2" t="s">
        <v>451</v>
      </c>
      <c r="B348" s="2" t="str">
        <v>美國</v>
      </c>
      <c r="C348" s="3" t="s">
        <v>448</v>
      </c>
      <c r="D348" s="2" t="s">
        <v>449</v>
      </c>
      <c r="E348" s="2" t="str">
        <v>10次</v>
      </c>
      <c r="F348" s="2" t="str">
        <v>111 RED BANKS RD. GREENVILLE,NC 27834,U.S.A.</v>
      </c>
      <c r="G348" s="2" t="str">
        <v>Jens Ole Rojgaard</v>
      </c>
      <c r="H348" s="2" t="s">
        <v>450</v>
      </c>
      <c r="I348" s="2" t="str">
        <v>+1 252-355-7600</v>
      </c>
      <c r="J348" s="2" t="str">
        <v>001 2523537591</v>
      </c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2" t="s">
        <v>7402</v>
      </c>
      <c r="B349" s="2" t="str">
        <v>沙烏地阿拉伯</v>
      </c>
      <c r="C349" s="3" t="s">
        <v>7403</v>
      </c>
      <c r="D349" s="2" t="str">
        <v>其他,餐厨用具</v>
      </c>
      <c r="E349" s="2" t="str">
        <v>5次</v>
      </c>
      <c r="F349" s="2" t="str">
        <v>P.O. BOX 355284,RIYADH-11383,SAUDI ARABIA</v>
      </c>
      <c r="G349" s="2" t="str">
        <v>WISSA H. MICHAEL</v>
      </c>
      <c r="H349" s="2" t="s">
        <v>7404</v>
      </c>
      <c r="I349" s="2" t="str">
        <v>00966 1 2411222 EXT 1110</v>
      </c>
      <c r="J349" s="2" t="str">
        <v>00966 1 2413395</v>
      </c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2" t="s">
        <v>5750</v>
      </c>
      <c r="B350" s="2" t="str">
        <v>叙利亚</v>
      </c>
      <c r="C350" s="2" t="str">
        <v>--</v>
      </c>
      <c r="D350" s="2" t="str">
        <v>餐厨用具</v>
      </c>
      <c r="E350" s="2" t="str">
        <v>6次</v>
      </c>
      <c r="F350" s="2" t="str">
        <v>SOUK AL KDSI ASROUNIEH,DAMASCUS,P.O.BOX 1936</v>
      </c>
      <c r="G350" s="2" t="str">
        <v>Mr MHD DIAADIN KASSAR</v>
      </c>
      <c r="H350" s="2" t="s">
        <v>5749</v>
      </c>
      <c r="I350" s="2" t="str">
        <v>00963 11 2242411</v>
      </c>
      <c r="J350" s="2" t="str">
        <v>00963 11 2218578</v>
      </c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2" t="s">
        <v>3835</v>
      </c>
      <c r="B351" s="2" t="str">
        <v>南非</v>
      </c>
      <c r="C351" s="3" t="s">
        <v>3834</v>
      </c>
      <c r="D351" s="2" t="str">
        <v>化工产品,家用电器,餐厨用具</v>
      </c>
      <c r="E351" s="2" t="str">
        <v>9次</v>
      </c>
      <c r="F351" s="2" t="str">
        <v>27 Nourse Avenue, Epping 2, Cape Town 7460, South Africa</v>
      </c>
      <c r="G351" s="2" t="str">
        <v>Julie Gibson</v>
      </c>
      <c r="H351" s="2" t="s">
        <v>3836</v>
      </c>
      <c r="I351" s="2" t="str">
        <v>+27 21 551 5760</v>
      </c>
      <c r="J351" s="2">
        <v>27215511189</v>
      </c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2" t="s">
        <v>1662</v>
      </c>
      <c r="B352" s="2" t="str">
        <v>韩国</v>
      </c>
      <c r="C352" s="3" t="s">
        <v>1661</v>
      </c>
      <c r="D352" s="2" t="s">
        <v>1663</v>
      </c>
      <c r="E352" s="2" t="str">
        <v>6次</v>
      </c>
      <c r="F352" s="2" t="str">
        <v>136-56 OUNGJI-DONG, JONGRO-GU, SEOUL, KOREA</v>
      </c>
      <c r="G352" s="2" t="str">
        <v>--</v>
      </c>
      <c r="H352" s="2" t="s">
        <v>1664</v>
      </c>
      <c r="I352" s="2" t="str">
        <v>+82 2-766-5110</v>
      </c>
      <c r="J352" s="2">
        <v>8227626311</v>
      </c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2" t="s">
        <v>7703</v>
      </c>
      <c r="B353" s="2" t="str">
        <v>中国台湾</v>
      </c>
      <c r="C353" s="2" t="str">
        <v>--</v>
      </c>
      <c r="D353" s="2" t="str">
        <v>餐厨用具</v>
      </c>
      <c r="E353" s="2" t="str">
        <v>4次</v>
      </c>
      <c r="F353" s="2" t="str">
        <v>3RD FL.,NO.188,CHERNG,DER RD,SEC.4,TAIPEI</v>
      </c>
      <c r="G353" s="2" t="str">
        <v>ANSON TSENG</v>
      </c>
      <c r="H353" s="2" t="s">
        <v>7704</v>
      </c>
      <c r="I353" s="2" t="str">
        <v>00886 2 28824181 EXT:23</v>
      </c>
      <c r="J353" s="2" t="str">
        <v>00886 2 28817570</v>
      </c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2" t="s">
        <v>2110</v>
      </c>
      <c r="B354" s="2" t="str">
        <v>挪威</v>
      </c>
      <c r="C354" s="3" t="s">
        <v>2111</v>
      </c>
      <c r="D354" s="2" t="str">
        <v>餐厨用具</v>
      </c>
      <c r="E354" s="2" t="str">
        <v>3次</v>
      </c>
      <c r="F354" s="2" t="str">
        <v>Frysjaveien 33, NO 0411, Oslo</v>
      </c>
      <c r="G354" s="2" t="str">
        <v>--</v>
      </c>
      <c r="H354" s="2" t="str">
        <v>--</v>
      </c>
      <c r="I354" s="2" t="str">
        <v>+47 22 70 10 10</v>
      </c>
      <c r="J354" s="2" t="str">
        <v>0047 22 70 10 29</v>
      </c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2" t="s">
        <v>4239</v>
      </c>
      <c r="B355" s="2" t="str">
        <v>中國香港</v>
      </c>
      <c r="C355" s="2" t="str">
        <v>--</v>
      </c>
      <c r="D355" s="2" t="str">
        <v>餐厨用具</v>
      </c>
      <c r="E355" s="2" t="str">
        <v>3次</v>
      </c>
      <c r="F355" s="2" t="str">
        <v>FLAT A,3RD FL.,CHUN FAT BLDG.,3 TSAT PO ST.,SAN PO KONG,KOWLOON</v>
      </c>
      <c r="G355" s="2" t="str">
        <v>SUM HO</v>
      </c>
      <c r="H355" s="2" t="str">
        <v>--</v>
      </c>
      <c r="I355" s="2" t="str">
        <v>00852 23250894</v>
      </c>
      <c r="J355" s="2" t="str">
        <v>00852 23284412</v>
      </c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2" t="s">
        <v>486</v>
      </c>
      <c r="B356" s="2" t="str">
        <v>約旦</v>
      </c>
      <c r="C356" s="3" t="s">
        <v>488</v>
      </c>
      <c r="D356" s="2" t="str">
        <v>其他,家具,家居用品,餐厨用具</v>
      </c>
      <c r="E356" s="2" t="str">
        <v>9次</v>
      </c>
      <c r="F356" s="2" t="str">
        <v>SAQF AL-SAIL STR. AMMAN(P.O.BOX:7666 AMMAN)</v>
      </c>
      <c r="G356" s="2" t="str">
        <v>SAIED I URABI</v>
      </c>
      <c r="H356" s="2" t="s">
        <v>487</v>
      </c>
      <c r="I356" s="2" t="str">
        <v>+962 6 461 1875</v>
      </c>
      <c r="J356" s="2" t="str">
        <v>00962 6 4611876</v>
      </c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2" t="s">
        <v>4758</v>
      </c>
      <c r="B357" s="2" t="str">
        <v>馬來西亞</v>
      </c>
      <c r="C357" s="3" t="s">
        <v>4759</v>
      </c>
      <c r="D357" s="2" t="str">
        <v>餐厨用具</v>
      </c>
      <c r="E357" s="2" t="str">
        <v>3次</v>
      </c>
      <c r="F357" s="2" t="str">
        <v>29,JALAN TPP 1/1,TAMAN INDUSTRI PUCHONG,47100 PUCHONG,SELANGOR,SELANGOR D.E.</v>
      </c>
      <c r="G357" s="2" t="str">
        <v>ADDY HKNGIAM</v>
      </c>
      <c r="H357" s="2" t="s">
        <v>4757</v>
      </c>
      <c r="I357" s="2" t="str">
        <v>+60 3-5614 3398</v>
      </c>
      <c r="J357" s="2" t="str">
        <v>0060 3 80621885</v>
      </c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2" t="s">
        <v>2142</v>
      </c>
      <c r="B358" s="2" t="str">
        <v>澳大利亞</v>
      </c>
      <c r="C358" s="3" t="s">
        <v>2141</v>
      </c>
      <c r="D358" s="2" t="str">
        <v>餐厨用具</v>
      </c>
      <c r="E358" s="2" t="str">
        <v>6次</v>
      </c>
      <c r="F358" s="2" t="str">
        <v>Barwon Tce Geelong VIC 3220</v>
      </c>
      <c r="G358" s="2" t="str">
        <v>CALCO TIMBERS PTY LTD</v>
      </c>
      <c r="H358" s="2" t="s">
        <v>2143</v>
      </c>
      <c r="I358" s="2" t="str">
        <v>+61 3 5221 9788,+61 3 5221 1655</v>
      </c>
      <c r="J358" s="2" t="str">
        <v>0061 3 5221 5547</v>
      </c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2" t="s">
        <v>4263</v>
      </c>
      <c r="B359" s="2" t="str">
        <v>中國香港</v>
      </c>
      <c r="C359" s="3" t="s">
        <v>4264</v>
      </c>
      <c r="D359" s="2" t="s">
        <v>4265</v>
      </c>
      <c r="E359" s="2" t="str">
        <v>11次</v>
      </c>
      <c r="F359" s="2" t="str">
        <v>19-23 JERVOIS STREET, 12TH FLOOR BLOCK B&amp;C WING CHEONG COMMERCIAL BUILDING SHEUNG WAN HONGKONG</v>
      </c>
      <c r="G359" s="2" t="str">
        <v>MR KAMLESH</v>
      </c>
      <c r="H359" s="2" t="s">
        <v>4266</v>
      </c>
      <c r="I359" s="2" t="str">
        <v>+852 2541 5333</v>
      </c>
      <c r="J359" s="2">
        <v>25458505</v>
      </c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2" t="s">
        <v>383</v>
      </c>
      <c r="B360" s="2" t="str">
        <v>英國</v>
      </c>
      <c r="C360" s="3" t="s">
        <v>382</v>
      </c>
      <c r="D360" s="2" t="s">
        <v>380</v>
      </c>
      <c r="E360" s="2" t="str">
        <v>10次</v>
      </c>
      <c r="F360" s="2" t="str">
        <v>9 VALENTIA ROAD, HEADINGTON, OXFORD,OX3 7PN, U.K.</v>
      </c>
      <c r="G360" s="2" t="str">
        <v>HenryShum</v>
      </c>
      <c r="H360" s="2" t="s">
        <v>381</v>
      </c>
      <c r="I360" s="2" t="str">
        <v>+44 7843 376868</v>
      </c>
      <c r="J360" s="2" t="str">
        <v>0044 1865 424635</v>
      </c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2" t="s">
        <v>5687</v>
      </c>
      <c r="B361" s="2" t="str">
        <v>英國</v>
      </c>
      <c r="C361" s="2" t="str">
        <v>--</v>
      </c>
      <c r="D361" s="2" t="str">
        <v>个人护理用具,家具,家居装饰品,家用电器,食品,餐厨用具</v>
      </c>
      <c r="E361" s="2" t="str">
        <v>6次</v>
      </c>
      <c r="F361" s="2" t="str">
        <v>9 WARDOUR STREET,LONDON,U.K.</v>
      </c>
      <c r="G361" s="2" t="str">
        <v>Shahrokh Yaghoobi</v>
      </c>
      <c r="H361" s="2" t="s">
        <v>5686</v>
      </c>
      <c r="I361" s="2" t="str">
        <v>+44 20 7434 1777</v>
      </c>
      <c r="J361" s="2" t="str">
        <v>020-7439-0441</v>
      </c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2" t="s">
        <v>2030</v>
      </c>
      <c r="B362" s="2" t="str">
        <v>加拿大</v>
      </c>
      <c r="C362" s="3" t="s">
        <v>2031</v>
      </c>
      <c r="D362" s="2" t="str">
        <v>其他,卫浴设备,家具,家居装饰品,浴室用品,玻璃工艺品,鞋,餐厨用具</v>
      </c>
      <c r="E362" s="2" t="str">
        <v>10次</v>
      </c>
      <c r="F362" s="2" t="str">
        <v>PO Box 70 Mount Hope Street Lindsay, Ontario</v>
      </c>
      <c r="G362" s="2" t="str">
        <v>ED GRASS</v>
      </c>
      <c r="H362" s="2" t="s">
        <v>2029</v>
      </c>
      <c r="I362" s="2" t="str">
        <v>001 705 324 0095</v>
      </c>
      <c r="J362" s="2" t="str">
        <v>001 705 324 3074</v>
      </c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2" t="s">
        <v>4173</v>
      </c>
      <c r="B363" s="2" t="str">
        <v>德國</v>
      </c>
      <c r="C363" s="3" t="s">
        <v>4172</v>
      </c>
      <c r="D363" s="2" t="str">
        <v>其他,化工产品,家具,家用纺织品,服装饰物及配件,照明产品,箱包,餐厨用具</v>
      </c>
      <c r="E363" s="2" t="str">
        <v>8次</v>
      </c>
      <c r="F363" s="2" t="str">
        <v>Sindelfinger Strasse 21, DE 70771, Leinfelden-Echterdingen</v>
      </c>
      <c r="G363" s="2" t="str">
        <v>Klaus Riegger</v>
      </c>
      <c r="H363" s="2" t="s">
        <v>4174</v>
      </c>
      <c r="I363" s="2" t="str">
        <v>+49 711 97510</v>
      </c>
      <c r="J363" s="2" t="str">
        <v>0049 711 9 75 141150</v>
      </c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2" t="s">
        <v>2533</v>
      </c>
      <c r="B364" s="2" t="str">
        <v>馬來西亞</v>
      </c>
      <c r="C364" s="2" t="str">
        <v>--</v>
      </c>
      <c r="D364" s="2" t="s">
        <v>2531</v>
      </c>
      <c r="E364" s="2" t="str">
        <v>10次</v>
      </c>
      <c r="F364" s="2" t="str">
        <v>7A JLN SELAT SELATAN 5A, OFF JLN BANTING, PANDAMARAN, 42000 PORT KLANG,SELANGOR,MALAYSIA</v>
      </c>
      <c r="G364" s="2" t="str">
        <v>MARIA FELIX GARCIA GARCIA</v>
      </c>
      <c r="H364" s="2" t="s">
        <v>2532</v>
      </c>
      <c r="I364" s="2" t="str">
        <v>+60 3-3166 2230</v>
      </c>
      <c r="J364" s="2" t="str">
        <v>0060 3 31662308</v>
      </c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2" t="s">
        <v>123</v>
      </c>
      <c r="B365" s="2" t="str">
        <v>美國</v>
      </c>
      <c r="C365" s="2" t="str">
        <v>--</v>
      </c>
      <c r="D365" s="2" t="s">
        <v>124</v>
      </c>
      <c r="E365" s="2" t="str">
        <v>9次</v>
      </c>
      <c r="F365" s="2" t="str">
        <v>519 ACORN STREET DEER PARK NY 11729,U.S.A.</v>
      </c>
      <c r="G365" s="2" t="str">
        <v>M V DA SILVA</v>
      </c>
      <c r="H365" s="2" t="s">
        <v>125</v>
      </c>
      <c r="I365" s="2" t="str">
        <v>+1 631-274-0310</v>
      </c>
      <c r="J365" s="2" t="str">
        <v>631 2743511</v>
      </c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2" t="s">
        <v>2069</v>
      </c>
      <c r="B366" s="2" t="str">
        <v>法國</v>
      </c>
      <c r="C366" s="2" t="str">
        <v>--</v>
      </c>
      <c r="D366" s="2" t="str">
        <v>卫浴设备,家具,家居装饰品,餐厨用具</v>
      </c>
      <c r="E366" s="2" t="str">
        <v>9次</v>
      </c>
      <c r="F366" s="2" t="str">
        <v>11 RUE MAURICE VIEL, 26200, MONTELIMAR</v>
      </c>
      <c r="G366" s="2" t="str">
        <v>CHRISTIANE MARTIN VIVANT</v>
      </c>
      <c r="H366" s="2" t="str">
        <v>--</v>
      </c>
      <c r="I366" s="2" t="str">
        <v>+33 4 75 01 13 34</v>
      </c>
      <c r="J366" s="2" t="str">
        <v>0033 475510705</v>
      </c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2" t="s">
        <v>2060</v>
      </c>
      <c r="B367" s="2" t="str">
        <v>美國</v>
      </c>
      <c r="C367" s="3" t="s">
        <v>2058</v>
      </c>
      <c r="D367" s="2" t="str">
        <v>餐厨用具</v>
      </c>
      <c r="E367" s="2" t="str">
        <v>6次</v>
      </c>
      <c r="F367" s="2" t="str">
        <v>1023 D LAKE OCONEE PARKWAY EATONTON, GA 31024</v>
      </c>
      <c r="G367" s="2" t="str">
        <v>Tim Sayers</v>
      </c>
      <c r="H367" s="2" t="s">
        <v>2059</v>
      </c>
      <c r="I367" s="2" t="str">
        <v>001 706 484 1890</v>
      </c>
      <c r="J367" s="2" t="str">
        <v>001 706 484 1869</v>
      </c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2" t="s">
        <v>2926</v>
      </c>
      <c r="B368" s="2" t="str">
        <v>丹麥</v>
      </c>
      <c r="C368" s="3" t="s">
        <v>2927</v>
      </c>
      <c r="D368" s="2" t="str">
        <v>五金,其他,照明产品,鞋,餐厨用具</v>
      </c>
      <c r="E368" s="2" t="str">
        <v>11次</v>
      </c>
      <c r="F368" s="2" t="str">
        <v>Dortheavej 43, DK 2400, Koebenhavn NV</v>
      </c>
      <c r="G368" s="2" t="str">
        <v>Engholms Eftf. A/S</v>
      </c>
      <c r="H368" s="2" t="s">
        <v>2925</v>
      </c>
      <c r="I368" s="2" t="str">
        <v>+45 38 10 02 22</v>
      </c>
      <c r="J368" s="2" t="str">
        <v>0045 38 33 02 20</v>
      </c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2" t="s">
        <v>616</v>
      </c>
      <c r="B369" s="2" t="str">
        <v>新加坡</v>
      </c>
      <c r="C369" s="3" t="s">
        <v>617</v>
      </c>
      <c r="D369" s="2" t="str">
        <v>餐厨用具</v>
      </c>
      <c r="E369" s="2" t="str">
        <v>6次</v>
      </c>
      <c r="F369" s="2" t="str">
        <v>Centrepoint, 176,Orchard Road #03-41, 238843, Singapore</v>
      </c>
      <c r="G369" s="2" t="str">
        <v>Ong Radio Service Pte Ltd</v>
      </c>
      <c r="H369" s="2" t="s">
        <v>615</v>
      </c>
      <c r="I369" s="2" t="str">
        <v>+65-6738-0138,+65 6741 3930,+65 6738 0138,+65 6333 1311,+65 6738 8305,+65 6744 9226,+65 6338 1311,+65-6333-1311,+65-6744-9226,+65-6738-8305,+65-6338-1311,+65-6741-3930</v>
      </c>
      <c r="J369" s="2" t="str">
        <v>0065 67388305/67449226</v>
      </c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2" t="s">
        <v>1957</v>
      </c>
      <c r="B370" s="2" t="str">
        <v>新加坡</v>
      </c>
      <c r="C370" s="3" t="s">
        <v>1956</v>
      </c>
      <c r="D370" s="2" t="str">
        <v>餐厨用具</v>
      </c>
      <c r="E370" s="2" t="str">
        <v>2次</v>
      </c>
      <c r="F370" s="2" t="str">
        <v>60 MARTIN ROAD #01-18 TRADEMART SINGAPORE</v>
      </c>
      <c r="G370" s="2" t="str">
        <v>MR GERARD S NUNIS</v>
      </c>
      <c r="H370" s="2" t="str">
        <v>--</v>
      </c>
      <c r="I370" s="2">
        <f>+34-982-20-71-6</f>
      </c>
      <c r="J370" s="2" t="str">
        <v>0065 67346881</v>
      </c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2" t="s">
        <v>4108</v>
      </c>
      <c r="B371" s="2" t="str">
        <v>美國</v>
      </c>
      <c r="C371" s="3" t="s">
        <v>4109</v>
      </c>
      <c r="D371" s="2" t="str">
        <v>餐厨用具</v>
      </c>
      <c r="E371" s="2" t="str">
        <v>5次</v>
      </c>
      <c r="F371" s="2" t="str">
        <v>12 LINSCOTT RD, WOBURN, MA 01801</v>
      </c>
      <c r="G371" s="2" t="str">
        <v>BRASS WORKS</v>
      </c>
      <c r="H371" s="2" t="str">
        <v>--</v>
      </c>
      <c r="I371" s="2" t="str">
        <v>+1-339-221-5444,(800) 242-2279,800 242-2279,(339) 221-5444,339 221-5444,+1 413-732-1942</v>
      </c>
      <c r="J371" s="2" t="str">
        <v>001 781 932 7402</v>
      </c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2" t="s">
        <v>6020</v>
      </c>
      <c r="B372" s="2" t="str">
        <v>澳大利亞</v>
      </c>
      <c r="C372" s="2" t="str">
        <v>--</v>
      </c>
      <c r="D372" s="2" t="s">
        <v>6018</v>
      </c>
      <c r="E372" s="2" t="str">
        <v>8次</v>
      </c>
      <c r="F372" s="2" t="str">
        <v>PO BOX 461 ROSEBERY NSW 1445AUSTRALIA</v>
      </c>
      <c r="G372" s="2" t="str">
        <v>DATIN SITI</v>
      </c>
      <c r="H372" s="2" t="s">
        <v>6019</v>
      </c>
      <c r="I372" s="2" t="str">
        <v>+61 2 9662 0091</v>
      </c>
      <c r="J372" s="2" t="str">
        <v>612 96623918</v>
      </c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2" t="s">
        <v>6217</v>
      </c>
      <c r="B373" s="2" t="str">
        <v>印尼</v>
      </c>
      <c r="C373" s="2" t="str">
        <v>--</v>
      </c>
      <c r="D373" s="2" t="str">
        <v>化工产品,节日用品,餐厨用具</v>
      </c>
      <c r="E373" s="2" t="str">
        <v>7次</v>
      </c>
      <c r="F373" s="2" t="str">
        <v>JL.TERUSAN BANDENGAN UTARA NO.16 KOMPLEK RUKO SOKA 2,BLOK A-18,JAKARTA</v>
      </c>
      <c r="G373" s="2" t="str">
        <v>PT.TRIAS INTERBUANA</v>
      </c>
      <c r="H373" s="2" t="s">
        <v>6216</v>
      </c>
      <c r="I373" s="2" t="str">
        <v>0062 21 6606025</v>
      </c>
      <c r="J373" s="2" t="str">
        <v>0062 21 6606027</v>
      </c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2" t="s">
        <v>1992</v>
      </c>
      <c r="B374" s="2" t="str">
        <v>法國</v>
      </c>
      <c r="C374" s="2" t="str">
        <v>--</v>
      </c>
      <c r="D374" s="2" t="str">
        <v>化工产品,大型机械及设备,食品,餐厨用具</v>
      </c>
      <c r="E374" s="2" t="str">
        <v>8次</v>
      </c>
      <c r="F374" s="2" t="str">
        <v>AVENUE DU MONTALET, BP 42, 81230, LACAUNE</v>
      </c>
      <c r="G374" s="2" t="str">
        <v>M GRANIER JEAN PAUL</v>
      </c>
      <c r="H374" s="2" t="s">
        <v>1991</v>
      </c>
      <c r="I374" s="2" t="str">
        <v>+33 5 63 37 06 03</v>
      </c>
      <c r="J374" s="2" t="str">
        <v>0033 563370856</v>
      </c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2" t="s">
        <v>4138</v>
      </c>
      <c r="B375" s="2" t="str">
        <v>印尼</v>
      </c>
      <c r="C375" s="2" t="str">
        <v>--</v>
      </c>
      <c r="D375" s="2" t="str">
        <v>工艺陶瓷,餐厨用具</v>
      </c>
      <c r="E375" s="2" t="str">
        <v>5次</v>
      </c>
      <c r="F375" s="2" t="str">
        <v>JL.MARGOMULYO PERMAI AB 5</v>
      </c>
      <c r="G375" s="2" t="str">
        <v>--</v>
      </c>
      <c r="H375" s="2" t="str">
        <v>--</v>
      </c>
      <c r="I375" s="2" t="str">
        <v>0062 31 7498253</v>
      </c>
      <c r="J375" s="2" t="str">
        <v>0062 31 7498253</v>
      </c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2" t="s">
        <v>6054</v>
      </c>
      <c r="B376" s="2" t="str">
        <v>叙利亚</v>
      </c>
      <c r="C376" s="3" t="s">
        <v>6053</v>
      </c>
      <c r="D376" s="2" t="str">
        <v>照明产品,餐厨用具</v>
      </c>
      <c r="E376" s="2" t="str">
        <v>6次</v>
      </c>
      <c r="F376" s="2" t="str">
        <v>DAMASCUS MAZZAH</v>
      </c>
      <c r="G376" s="2" t="str">
        <v>ABD ALRAWOF ALKHAYAT</v>
      </c>
      <c r="H376" s="2" t="s">
        <v>6052</v>
      </c>
      <c r="I376" s="2" t="str">
        <v>00963 11 6112405</v>
      </c>
      <c r="J376" s="2" t="str">
        <v>00963 11 6664159</v>
      </c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2" t="s">
        <v>6731</v>
      </c>
      <c r="B377" s="2" t="str">
        <v>日本</v>
      </c>
      <c r="C377" s="2" t="str">
        <v>--</v>
      </c>
      <c r="D377" s="2" t="str">
        <v>餐厨用具</v>
      </c>
      <c r="E377" s="2" t="str">
        <v>5次</v>
      </c>
      <c r="F377" s="2" t="str">
        <v>ENOKI HEIGHTS, 3-18-207, ENOKI-CHO SUITA-SHI, OSAKA 5640053</v>
      </c>
      <c r="G377" s="2" t="str">
        <v>NAKAMURA, AKIHIKO</v>
      </c>
      <c r="H377" s="2" t="str">
        <v>--</v>
      </c>
      <c r="I377" s="2" t="str">
        <v>0081 6 6388 8627</v>
      </c>
      <c r="J377" s="2" t="str">
        <v>--</v>
      </c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2" t="s">
        <v>1896</v>
      </c>
      <c r="B378" s="2" t="str">
        <v>巴基斯坦</v>
      </c>
      <c r="C378" s="3" t="s">
        <v>1894</v>
      </c>
      <c r="D378" s="2" t="s">
        <v>1893</v>
      </c>
      <c r="E378" s="2" t="str">
        <v>10次</v>
      </c>
      <c r="F378" s="2" t="str">
        <v>22-D, S.I.E. #1,GUJRANWALA(52250),PAKISTAN</v>
      </c>
      <c r="G378" s="2" t="str">
        <v>IRENE LOH</v>
      </c>
      <c r="H378" s="2" t="s">
        <v>1895</v>
      </c>
      <c r="I378" s="2" t="str">
        <v>0092 431 211286</v>
      </c>
      <c r="J378" s="2" t="str">
        <v>0092 431 214975</v>
      </c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2" t="s">
        <v>4050</v>
      </c>
      <c r="B379" s="2" t="str">
        <v>馬來西亞</v>
      </c>
      <c r="C379" s="2" t="str">
        <v>--</v>
      </c>
      <c r="D379" s="2" t="s">
        <v>4051</v>
      </c>
      <c r="E379" s="2" t="str">
        <v>10次</v>
      </c>
      <c r="F379" s="2" t="str">
        <v>25,ARMENIAN ST.,10300 PENANGMALAYSIA</v>
      </c>
      <c r="G379" s="2" t="str">
        <v>GOH KHENG LOY</v>
      </c>
      <c r="H379" s="2" t="s">
        <v>4052</v>
      </c>
      <c r="I379" s="2" t="str">
        <v>+60 4-261 5239</v>
      </c>
      <c r="J379" s="2" t="str">
        <v>0060 4 2622152</v>
      </c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2" t="s">
        <v>5960</v>
      </c>
      <c r="B380" s="2" t="str">
        <v>日本</v>
      </c>
      <c r="C380" s="2" t="str">
        <v>--</v>
      </c>
      <c r="D380" s="2" t="str">
        <v>餐厨用具</v>
      </c>
      <c r="E380" s="2" t="str">
        <v>6次</v>
      </c>
      <c r="F380" s="2" t="str">
        <v>AKADA BLDG. 23-10, HONJO 3-CHOME SUMIDA-KU, TOKYO 1300004</v>
      </c>
      <c r="G380" s="2" t="str">
        <v>AKADA, YASUSHI</v>
      </c>
      <c r="H380" s="2" t="str">
        <v>--</v>
      </c>
      <c r="I380" s="2">
        <f>+81-83-253-5535</f>
      </c>
      <c r="J380" s="2" t="str">
        <v>0081 3 3625 9399</v>
      </c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2" t="s">
        <v>2094</v>
      </c>
      <c r="B381" s="2" t="str">
        <v>中國香港</v>
      </c>
      <c r="C381" s="2" t="str">
        <v>--</v>
      </c>
      <c r="D381" s="2" t="s">
        <v>2095</v>
      </c>
      <c r="E381" s="2" t="str">
        <v>9次</v>
      </c>
      <c r="F381" s="2" t="str">
        <v>UNIT 1,9/F,HANG SENG CASTLE PEAK RDBLDG., 339 CASTLE PEAK RD, KLN,HONGKONG</v>
      </c>
      <c r="G381" s="2" t="str">
        <v>Vijay Rupchandani</v>
      </c>
      <c r="H381" s="2" t="s">
        <v>2096</v>
      </c>
      <c r="I381" s="2" t="str">
        <v>+852 3112 3564</v>
      </c>
      <c r="J381" s="2" t="str">
        <v>852 31123564</v>
      </c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2" t="s">
        <v>1928</v>
      </c>
      <c r="B382" s="2" t="str">
        <v>義大利</v>
      </c>
      <c r="C382" s="3" t="s">
        <v>1929</v>
      </c>
      <c r="D382" s="2" t="str">
        <v>其他,家用电器,玻璃工艺品,餐厨用具</v>
      </c>
      <c r="E382" s="2" t="str">
        <v>8次</v>
      </c>
      <c r="F382" s="2" t="str">
        <v>VIA MARCONI, SN. 24036PONTE SAN PIETRO BGITALY</v>
      </c>
      <c r="G382" s="2" t="str">
        <v>HAGHIGHHAT MONFARED JAVAD</v>
      </c>
      <c r="H382" s="2" t="s">
        <v>1927</v>
      </c>
      <c r="I382" s="2" t="str">
        <v>+39 035 463255</v>
      </c>
      <c r="J382" s="2">
        <v>39035463257</v>
      </c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2" t="s">
        <v>4083</v>
      </c>
      <c r="B383" s="2" t="str">
        <v>土耳其</v>
      </c>
      <c r="C383" s="2" t="str">
        <v>--</v>
      </c>
      <c r="D383" s="2" t="str">
        <v>餐厨用具</v>
      </c>
      <c r="E383" s="2" t="str">
        <v>6次</v>
      </c>
      <c r="F383" s="2" t="str">
        <v>KAPAKLI PASAJI KAT:1 NO:204 SANLIURFA</v>
      </c>
      <c r="G383" s="2" t="str">
        <v>KEMAL &amp; MEHMET OTURAKCI</v>
      </c>
      <c r="H383" s="2" t="str">
        <v>--</v>
      </c>
      <c r="I383" s="2" t="str">
        <v>0090 414 2161609</v>
      </c>
      <c r="J383" s="2" t="str">
        <v>0090 414 2163177</v>
      </c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2" t="s">
        <v>5992</v>
      </c>
      <c r="B384" s="2" t="str">
        <v>苏里南</v>
      </c>
      <c r="C384" s="3" t="s">
        <v>5991</v>
      </c>
      <c r="D384" s="2" t="s">
        <v>5993</v>
      </c>
      <c r="E384" s="2" t="str">
        <v>10次</v>
      </c>
      <c r="F384" s="2" t="str">
        <v>DOMINEESREET 52-56,P.O. BOX 251 OR 1917PARAMARIBOSURINAM</v>
      </c>
      <c r="G384" s="2" t="str">
        <v>David Verster</v>
      </c>
      <c r="H384" s="2" t="s">
        <v>5994</v>
      </c>
      <c r="I384" s="2" t="str">
        <v>+597 471-400</v>
      </c>
      <c r="J384" s="2" t="str">
        <v>00597 410527</v>
      </c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2" t="s">
        <v>6357</v>
      </c>
      <c r="B385" s="2" t="str">
        <v>新加坡</v>
      </c>
      <c r="C385" s="2" t="str">
        <v>--</v>
      </c>
      <c r="D385" s="2" t="str">
        <v>家具,家居装饰品,食品,餐厨用具</v>
      </c>
      <c r="E385" s="2" t="str">
        <v>8次</v>
      </c>
      <c r="F385" s="2" t="str">
        <v>5 PIONEER SECTOR LANE,SINGAPORE 628323,SINGAPORE</v>
      </c>
      <c r="G385" s="2" t="str">
        <v>Majed K Fataftah</v>
      </c>
      <c r="H385" s="2" t="s">
        <v>6358</v>
      </c>
      <c r="I385" s="2" t="str">
        <v>+65 9687 6434</v>
      </c>
      <c r="J385" s="2" t="str">
        <v>65 62837990</v>
      </c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2" t="s">
        <v>4471</v>
      </c>
      <c r="B386" s="2" t="str">
        <v>加拿大</v>
      </c>
      <c r="C386" s="2" t="str">
        <v>--</v>
      </c>
      <c r="D386" s="2" t="str">
        <v>餐厨用具</v>
      </c>
      <c r="E386" s="2" t="str">
        <v>6次</v>
      </c>
      <c r="F386" s="2" t="str">
        <v>7040-68th Avenue Edmonton Alberta</v>
      </c>
      <c r="G386" s="2" t="str">
        <v>C F Rotex</v>
      </c>
      <c r="H386" s="2" t="str">
        <v>--</v>
      </c>
      <c r="I386" s="2" t="str">
        <v>001 780 465 0637</v>
      </c>
      <c r="J386" s="2" t="str">
        <v>001 780 468 0044</v>
      </c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2" t="s">
        <v>2416</v>
      </c>
      <c r="B387" s="2" t="str">
        <v>日本</v>
      </c>
      <c r="C387" s="2" t="str">
        <v>--</v>
      </c>
      <c r="D387" s="2" t="str">
        <v>餐厨用具</v>
      </c>
      <c r="E387" s="2" t="str">
        <v>3次</v>
      </c>
      <c r="F387" s="2" t="str">
        <v>HIGASHIGUCHI STATION, 20-14-215, HIGASHI NAKAJIMA 1-CHOME HIGASHIYODOGAWA-KU OSAKA-SHI, OSAKA 5330033</v>
      </c>
      <c r="G387" s="2" t="str">
        <v>TOJI, ITSURO</v>
      </c>
      <c r="H387" s="2" t="str">
        <v>--</v>
      </c>
      <c r="I387" s="2">
        <f>+81-6-6325-4881</f>
      </c>
      <c r="J387" s="2" t="str">
        <v>0081 6 6325 5890</v>
      </c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2" t="s">
        <v>2</v>
      </c>
      <c r="B388" s="2" t="str">
        <v>新加坡</v>
      </c>
      <c r="C388" s="2" t="str">
        <v>--</v>
      </c>
      <c r="D388" s="2" t="str">
        <v>餐厨用具</v>
      </c>
      <c r="E388" s="2" t="str">
        <v>2次</v>
      </c>
      <c r="F388" s="2" t="str">
        <v>Goldhill Centre, 199,Thomson Road, 307636, Singapore</v>
      </c>
      <c r="G388" s="2" t="str">
        <v>--</v>
      </c>
      <c r="H388" s="2" t="s">
        <v>1</v>
      </c>
      <c r="I388" s="2" t="str">
        <v>0065 63839805</v>
      </c>
      <c r="J388" s="2" t="str">
        <v>0065 63839807</v>
      </c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2" t="s">
        <v>6379</v>
      </c>
      <c r="B389" s="2" t="str">
        <v>比利時</v>
      </c>
      <c r="C389" s="3" t="s">
        <v>6381</v>
      </c>
      <c r="D389" s="2" t="str">
        <v>其他,大型机械及设备,工具,餐厨用具</v>
      </c>
      <c r="E389" s="2" t="str">
        <v>4次</v>
      </c>
      <c r="F389" s="2" t="str">
        <v>Rue Bollinckx 205, B 1070, Bruxelles</v>
      </c>
      <c r="G389" s="2" t="str">
        <v>Jean-Philippe Chenu</v>
      </c>
      <c r="H389" s="2" t="s">
        <v>6380</v>
      </c>
      <c r="I389" s="2" t="str">
        <v>+32 2 524 10 60</v>
      </c>
      <c r="J389" s="2" t="str">
        <v>0032 2 520 25 58</v>
      </c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2" t="s">
        <v>4506</v>
      </c>
      <c r="B390" s="2" t="str">
        <v>美國</v>
      </c>
      <c r="C390" s="3" t="s">
        <v>4504</v>
      </c>
      <c r="D390" s="2" t="str">
        <v>家具,家居装饰品,餐厨用具</v>
      </c>
      <c r="E390" s="2" t="str">
        <v>8次</v>
      </c>
      <c r="F390" s="2" t="str">
        <v>35438 DE PORTOLA ROAD,TEMCULA, CA 92592,U.S.A.</v>
      </c>
      <c r="G390" s="2" t="str">
        <v>Alexandre Tessari</v>
      </c>
      <c r="H390" s="2" t="s">
        <v>4505</v>
      </c>
      <c r="I390" s="2" t="str">
        <v>+1 909-302-1344</v>
      </c>
      <c r="J390" s="2" t="str">
        <v>909 3029273</v>
      </c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2" t="s">
        <v>2448</v>
      </c>
      <c r="B391" s="2" t="str">
        <v>美國</v>
      </c>
      <c r="C391" s="3" t="s">
        <v>2450</v>
      </c>
      <c r="D391" s="2" t="str">
        <v>家居装饰品,餐厨用具</v>
      </c>
      <c r="E391" s="2" t="str">
        <v>3次</v>
      </c>
      <c r="F391" s="2" t="str">
        <v>13382 TUSTIN EAST DRIVE,CA 92780,U.S.A.</v>
      </c>
      <c r="G391" s="2" t="str">
        <v>licluisa farjat</v>
      </c>
      <c r="H391" s="2" t="s">
        <v>2449</v>
      </c>
      <c r="I391" s="2" t="str">
        <v>+1 714-544-5486</v>
      </c>
      <c r="J391" s="2" t="str">
        <v>714-505-9799</v>
      </c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2" t="s">
        <v>44</v>
      </c>
      <c r="B392" s="2" t="str">
        <v>美國</v>
      </c>
      <c r="C392" s="3" t="s">
        <v>42</v>
      </c>
      <c r="D392" s="2" t="str">
        <v>其他,办公文具,电子电气产品,餐厨用具</v>
      </c>
      <c r="E392" s="2" t="str">
        <v>6次</v>
      </c>
      <c r="F392" s="2" t="str">
        <v>6400 WULIGER WAY,SUITE A,NORTH RICHLAND HILLS,TX 76180</v>
      </c>
      <c r="G392" s="2" t="str">
        <v>VINCENT LAM</v>
      </c>
      <c r="H392" s="2" t="s">
        <v>43</v>
      </c>
      <c r="I392" s="2" t="str">
        <v>001 817 4287777</v>
      </c>
      <c r="J392" s="2" t="str">
        <v>001 817 4287740</v>
      </c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2" t="s">
        <v>6310</v>
      </c>
      <c r="B393" s="2" t="str">
        <v>以色列</v>
      </c>
      <c r="C393" s="3" t="s">
        <v>6312</v>
      </c>
      <c r="D393" s="2" t="str">
        <v>餐厨用具</v>
      </c>
      <c r="E393" s="2" t="str">
        <v>3次</v>
      </c>
      <c r="F393" s="2" t="str">
        <v>HEBRON P.O.BOX.294</v>
      </c>
      <c r="G393" s="2" t="str">
        <v>FARAJ SUNNOKROUT</v>
      </c>
      <c r="H393" s="2" t="s">
        <v>6311</v>
      </c>
      <c r="I393" s="2" t="str">
        <v>+972 2-996-5333</v>
      </c>
      <c r="J393" s="2" t="str">
        <v>00972 2 2219093</v>
      </c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2" t="s">
        <v>4417</v>
      </c>
      <c r="B394" s="2" t="str">
        <v>尼日利亞</v>
      </c>
      <c r="C394" s="3" t="s">
        <v>4416</v>
      </c>
      <c r="D394" s="2" t="str">
        <v>其他,化工产品,医药保健品及医疗器械,摩托车,食品,餐厨用具</v>
      </c>
      <c r="E394" s="2" t="str">
        <v>9次</v>
      </c>
      <c r="F394" s="2" t="str">
        <v>35, OFFIN ROAD, OKE-ARIN,LAGOS</v>
      </c>
      <c r="G394" s="2" t="str">
        <v>JUBILEE &amp; ASSOCIATE INDUSTRIES LTD</v>
      </c>
      <c r="H394" s="2" t="s">
        <v>4418</v>
      </c>
      <c r="I394" s="2" t="str">
        <v>+234 1-5150100,09-5150100,+234-7025015920-24,+234 907 655 5350,+234-1-515-0100,+234-702501592024,+234-907-655-5350,+234-1-515-9999</v>
      </c>
      <c r="J394" s="2" t="str">
        <v>00234 1 2661036</v>
      </c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2" t="s">
        <v>2345</v>
      </c>
      <c r="B395" s="2" t="str">
        <v>美國</v>
      </c>
      <c r="C395" s="3" t="s">
        <v>2343</v>
      </c>
      <c r="D395" s="2" t="str">
        <v>家具,餐厨用具</v>
      </c>
      <c r="E395" s="2" t="str">
        <v>8次</v>
      </c>
      <c r="F395" s="2" t="str">
        <v>21022 FIGUEROA ST. CARSON,CA 90741937,U.S.A.</v>
      </c>
      <c r="G395" s="2" t="str">
        <v>RAM PHUYAL</v>
      </c>
      <c r="H395" s="2" t="s">
        <v>2344</v>
      </c>
      <c r="I395" s="2" t="str">
        <v>+1 310-222-8682</v>
      </c>
      <c r="J395" s="2" t="str">
        <v>310 222 8657</v>
      </c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2" t="s">
        <v>7863</v>
      </c>
      <c r="B396" s="2" t="str">
        <v>沙烏地阿拉伯</v>
      </c>
      <c r="C396" s="2" t="str">
        <v>--</v>
      </c>
      <c r="D396" s="2" t="s">
        <v>7864</v>
      </c>
      <c r="E396" s="2" t="str">
        <v>5次</v>
      </c>
      <c r="F396" s="2" t="str">
        <v>P.O.BOX 9408 RIAYDH 11413 ,SAUDI ARABIA</v>
      </c>
      <c r="G396" s="2" t="str">
        <v>Mario Molina Gonzalez</v>
      </c>
      <c r="H396" s="2" t="s">
        <v>7865</v>
      </c>
      <c r="I396" s="2">
        <v>96612419314</v>
      </c>
      <c r="J396" s="2">
        <v>96612418955</v>
      </c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2" t="s">
        <v>6335</v>
      </c>
      <c r="B397" s="2" t="str">
        <v>美國</v>
      </c>
      <c r="C397" s="3" t="s">
        <v>6338</v>
      </c>
      <c r="D397" s="2" t="s">
        <v>6336</v>
      </c>
      <c r="E397" s="2" t="str">
        <v>10次</v>
      </c>
      <c r="F397" s="2" t="str">
        <v>2361 Blue Smoke Ct., N., Fort Worth, TX 76105-1091, USA</v>
      </c>
      <c r="G397" s="2" t="str">
        <v>Kay Pile</v>
      </c>
      <c r="H397" s="2" t="s">
        <v>6337</v>
      </c>
      <c r="I397" s="2" t="str">
        <v>+1 817-535-8300</v>
      </c>
      <c r="J397" s="2" t="str">
        <v>001 817-534-2742</v>
      </c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2" t="s">
        <v>4448</v>
      </c>
      <c r="B398" s="2" t="str">
        <v>芬蘭</v>
      </c>
      <c r="C398" s="2" t="str">
        <v>--</v>
      </c>
      <c r="D398" s="2" t="str">
        <v>化工产品,家具,工具,工艺陶瓷,照明产品,玻璃工艺品,餐厨用具</v>
      </c>
      <c r="E398" s="2" t="str">
        <v>9次</v>
      </c>
      <c r="F398" s="2" t="str">
        <v>Torpparinmaent 2, FI 00690, Helsinki</v>
      </c>
      <c r="G398" s="2" t="str">
        <v>Ilmela Ikikesa Oy</v>
      </c>
      <c r="H398" s="2" t="str">
        <v>--</v>
      </c>
      <c r="I398" s="2" t="str">
        <v>+358 9 7771120</v>
      </c>
      <c r="J398" s="2" t="str">
        <v>00358 9 77 71 12 23</v>
      </c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2" t="s">
        <v>2373</v>
      </c>
      <c r="B399" s="2" t="str">
        <v>丹麥</v>
      </c>
      <c r="C399" s="3" t="s">
        <v>2372</v>
      </c>
      <c r="D399" s="2" t="str">
        <v>餐厨用具</v>
      </c>
      <c r="E399" s="2" t="str">
        <v>2次</v>
      </c>
      <c r="F399" s="2" t="str">
        <v>VALDEMARSGADE 8,DK-1665 COPENHAGEN V</v>
      </c>
      <c r="G399" s="2" t="str">
        <v>MISS ANITA</v>
      </c>
      <c r="H399" s="2" t="str">
        <v>--</v>
      </c>
      <c r="I399" s="2" t="str">
        <v>+45 33 31 37 60</v>
      </c>
      <c r="J399" s="2" t="str">
        <v>0045 33 31 30 18</v>
      </c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2" t="s">
        <v>7893</v>
      </c>
      <c r="B400" s="2" t="str">
        <v>美國</v>
      </c>
      <c r="C400" s="3" t="s">
        <v>7892</v>
      </c>
      <c r="D400" s="2" t="s">
        <v>7890</v>
      </c>
      <c r="E400" s="2" t="str">
        <v>10次</v>
      </c>
      <c r="F400" s="2" t="str">
        <v>14426 BONELLI STREET,CITY OF INDUSTRY, CA 91745U.S.A.</v>
      </c>
      <c r="G400" s="2" t="str">
        <v>Maxim</v>
      </c>
      <c r="H400" s="2" t="s">
        <v>7891</v>
      </c>
      <c r="I400" s="2" t="str">
        <v>+1 626-937-3080</v>
      </c>
      <c r="J400" s="2">
        <v>6269373083</v>
      </c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2" t="s">
        <v>6246</v>
      </c>
      <c r="B401" s="2" t="str">
        <v>中國大陸</v>
      </c>
      <c r="C401" s="3" t="s">
        <v>6244</v>
      </c>
      <c r="D401" s="2" t="s">
        <v>6245</v>
      </c>
      <c r="E401" s="2" t="str">
        <v>10次</v>
      </c>
      <c r="F401" s="2" t="str">
        <v>*95Hengjin East RD.,Huangyan</v>
      </c>
      <c r="G401" s="2" t="str">
        <v>Andrew Ku</v>
      </c>
      <c r="H401" s="2">
        <v>14</v>
      </c>
      <c r="I401" s="2" t="str">
        <v>86 1082684966 ext 813</v>
      </c>
      <c r="J401" s="2" t="str">
        <v>86 10 82684961</v>
      </c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5" t="s">
        <v>4358</v>
      </c>
      <c r="B402" s="5" t="str">
        <v>美國</v>
      </c>
      <c r="C402" s="4" t="s">
        <v>4359</v>
      </c>
      <c r="D402" s="5" t="str">
        <v>医药保健品及医疗器械,家用电器,玻璃工艺品,餐厨用具</v>
      </c>
      <c r="E402" s="5" t="str">
        <v>7次</v>
      </c>
      <c r="F402" s="5" t="str">
        <v>2850 EL PRESIDIO ST, U.S.A.</v>
      </c>
      <c r="G402" s="5" t="str">
        <v>--</v>
      </c>
      <c r="H402" s="5" t="s">
        <v>4360</v>
      </c>
      <c r="I402" s="5" t="str">
        <v>+1 310-637-2105</v>
      </c>
      <c r="J402" s="5">
        <v>13106323588</v>
      </c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2" t="s">
        <v>2281</v>
      </c>
      <c r="B403" s="2" t="str">
        <v>美國</v>
      </c>
      <c r="C403" s="2" t="str">
        <v>--</v>
      </c>
      <c r="D403" s="2" t="s">
        <v>2279</v>
      </c>
      <c r="E403" s="2" t="str">
        <v>10次</v>
      </c>
      <c r="F403" s="2" t="str">
        <v>1180 AVENUE OF AMERICAS,NEW YORK, NY10036,U.S.A.</v>
      </c>
      <c r="G403" s="2" t="str">
        <v>Jevan Araujo</v>
      </c>
      <c r="H403" s="2" t="s">
        <v>2280</v>
      </c>
      <c r="I403" s="2" t="str">
        <v>+1 917-929-7736</v>
      </c>
      <c r="J403" s="2" t="str">
        <v>001 2019410234</v>
      </c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2" t="s">
        <v>7819</v>
      </c>
      <c r="B404" s="2" t="str">
        <v>愛爾蘭</v>
      </c>
      <c r="C404" s="3" t="s">
        <v>7820</v>
      </c>
      <c r="D404" s="2" t="str">
        <v>家用电器,餐厨用具</v>
      </c>
      <c r="E404" s="2" t="str">
        <v>8次</v>
      </c>
      <c r="F404" s="2" t="str">
        <v>7 Oliver Plunkett Street, Cork</v>
      </c>
      <c r="G404" s="2" t="str">
        <v>Brennan &amp; Co</v>
      </c>
      <c r="H404" s="2" t="s">
        <v>7821</v>
      </c>
      <c r="I404" s="2" t="str">
        <v>+353 21 427 0645</v>
      </c>
      <c r="J404" s="2" t="str">
        <v>00353 21 4348026</v>
      </c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2" t="s">
        <v>6273</v>
      </c>
      <c r="B405" s="2" t="str">
        <v>斯洛文尼亚</v>
      </c>
      <c r="C405" s="3" t="s">
        <v>6276</v>
      </c>
      <c r="D405" s="2" t="s">
        <v>6274</v>
      </c>
      <c r="E405" s="2" t="str">
        <v>10次</v>
      </c>
      <c r="F405" s="2" t="str">
        <v>CESTA V TRNOVLJE 10/A</v>
      </c>
      <c r="G405" s="2" t="str">
        <v>Enrique Sandbrand</v>
      </c>
      <c r="H405" s="2" t="s">
        <v>6275</v>
      </c>
      <c r="I405" s="2" t="str">
        <v>+386 3 424 11 64</v>
      </c>
      <c r="J405" s="2">
        <v>38635471130</v>
      </c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2" t="s">
        <v>4386</v>
      </c>
      <c r="B406" s="2" t="str">
        <v>義大利</v>
      </c>
      <c r="C406" s="3" t="s">
        <v>4387</v>
      </c>
      <c r="D406" s="2" t="str">
        <v>医药保健品及医疗器械,餐厨用具</v>
      </c>
      <c r="E406" s="2" t="str">
        <v>6次</v>
      </c>
      <c r="F406" s="2" t="str">
        <v>Zona Artigianale 4, I 39052, CALDARO SULLA STRADA DEL V</v>
      </c>
      <c r="G406" s="2" t="str">
        <v>Raimund Ambach</v>
      </c>
      <c r="H406" s="2" t="str">
        <v>--</v>
      </c>
      <c r="I406" s="2" t="str">
        <v>+39 0471 963264</v>
      </c>
      <c r="J406" s="2" t="str">
        <v>0039 0471 964358</v>
      </c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2" t="s">
        <v>2312</v>
      </c>
      <c r="B407" s="2" t="str">
        <v>芬蘭</v>
      </c>
      <c r="C407" s="3" t="s">
        <v>2314</v>
      </c>
      <c r="D407" s="2" t="str">
        <v>家用纺织品,玻璃工艺品,餐厨用具</v>
      </c>
      <c r="E407" s="2" t="str">
        <v>8次</v>
      </c>
      <c r="F407" s="2" t="str">
        <v>TUOTTAJANTIE 17,60100 SEINAJOKI,FINLAND</v>
      </c>
      <c r="G407" s="2" t="str">
        <v>--</v>
      </c>
      <c r="H407" s="2" t="s">
        <v>2313</v>
      </c>
      <c r="I407" s="2" t="str">
        <v>+358 6 4144526</v>
      </c>
      <c r="J407" s="2">
        <v>35864144525</v>
      </c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2" t="s">
        <v>7845</v>
      </c>
      <c r="B408" s="2" t="str">
        <v>泰国</v>
      </c>
      <c r="C408" s="3" t="s">
        <v>7843</v>
      </c>
      <c r="D408" s="2" t="str">
        <v>家具,家居装饰品,玻璃工艺品,餐厨用具</v>
      </c>
      <c r="E408" s="2" t="str">
        <v>8次</v>
      </c>
      <c r="F408" s="2" t="str">
        <v>155 RAJADAMRI ROAD,BANGKOK 10110,THAILAND</v>
      </c>
      <c r="G408" s="2" t="str">
        <v>Elmar Freyr Vernhardsson</v>
      </c>
      <c r="H408" s="2" t="s">
        <v>7844</v>
      </c>
      <c r="I408" s="2" t="str">
        <v>+66 2 250 1000</v>
      </c>
      <c r="J408" s="2" t="str">
        <v>662 254 5390</v>
      </c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2" t="s">
        <v>6196</v>
      </c>
      <c r="B409" s="2" t="str">
        <v>中國澳門</v>
      </c>
      <c r="C409" s="2" t="str">
        <v>--</v>
      </c>
      <c r="D409" s="2" t="str">
        <v>个人护理用具,医药保健品及医疗器械,食品,餐厨用具</v>
      </c>
      <c r="E409" s="2" t="str">
        <v>5次</v>
      </c>
      <c r="F409" s="2" t="str">
        <v>av. de almizade, palacio de pelota basca, 3and macau</v>
      </c>
      <c r="G409" s="2" t="str">
        <v>--</v>
      </c>
      <c r="H409" s="2" t="s">
        <v>6197</v>
      </c>
      <c r="I409" s="2">
        <v>726997</v>
      </c>
      <c r="J409" s="2">
        <v>726161</v>
      </c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2" t="s">
        <v>4309</v>
      </c>
      <c r="B410" s="2" t="str">
        <v>希臘</v>
      </c>
      <c r="C410" s="2" t="str">
        <v>--</v>
      </c>
      <c r="D410" s="2" t="str">
        <v>家具,餐厨用具</v>
      </c>
      <c r="E410" s="2" t="str">
        <v>6次</v>
      </c>
      <c r="F410" s="2" t="str">
        <v>5 Stadiou, Athens</v>
      </c>
      <c r="G410" s="2" t="str">
        <v>G Gregoriades,M Kalaitzi, D Kalaitzi</v>
      </c>
      <c r="H410" s="2" t="str">
        <v>--</v>
      </c>
      <c r="I410" s="2" t="str">
        <v>+30 21 0322 1757</v>
      </c>
      <c r="J410" s="2" t="str">
        <v>0030 210 6468357</v>
      </c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2" t="s">
        <v>2200</v>
      </c>
      <c r="B411" s="2" t="str">
        <v>德國</v>
      </c>
      <c r="C411" s="3" t="s">
        <v>2202</v>
      </c>
      <c r="D411" s="2" t="str">
        <v>其他,鞋,餐厨用具</v>
      </c>
      <c r="E411" s="2" t="str">
        <v>7次</v>
      </c>
      <c r="F411" s="2" t="str">
        <v>DE 78221, Singen</v>
      </c>
      <c r="G411" s="2" t="str">
        <v>Peter Hutsch</v>
      </c>
      <c r="H411" s="2" t="s">
        <v>2201</v>
      </c>
      <c r="I411" s="2" t="str">
        <v>+49 7731 800</v>
      </c>
      <c r="J411" s="2" t="str">
        <v>0049 7731 80 22 22</v>
      </c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2" t="s">
        <v>4093</v>
      </c>
      <c r="B412" s="2" t="str">
        <v>日本</v>
      </c>
      <c r="C412" s="2" t="str">
        <v>--</v>
      </c>
      <c r="D412" s="2" t="str">
        <v>工艺陶瓷,玻璃工艺品,餐厨用具</v>
      </c>
      <c r="E412" s="2" t="str">
        <v>8次</v>
      </c>
      <c r="F412" s="2" t="str">
        <v>6TH FL., SHINEI BLDG. 4-13, SAKAEMACHI-DORI 2-CHOME CHUO-KU KOBE-SHI, HYOGO 6500023</v>
      </c>
      <c r="G412" s="2" t="str">
        <v>O PLANNING</v>
      </c>
      <c r="H412" s="2" t="str">
        <v>--</v>
      </c>
      <c r="I412" s="2">
        <f>+81-749-64-31</f>
      </c>
      <c r="J412" s="2" t="str">
        <v>0081 78 391 0278</v>
      </c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2" t="s">
        <v>6217</v>
      </c>
      <c r="B413" s="2" t="str">
        <v>印尼</v>
      </c>
      <c r="C413" s="2" t="str">
        <v>--</v>
      </c>
      <c r="D413" s="2" t="str">
        <v>化工产品,节日用品,餐厨用具</v>
      </c>
      <c r="E413" s="2" t="str">
        <v>7次</v>
      </c>
      <c r="F413" s="2" t="str">
        <v>JL.TERUSAN BANDENGAN UTARA NO.16 KOMPLEK RUKO SOKA 2,BLOK A-18,JAKARTA</v>
      </c>
      <c r="G413" s="2" t="str">
        <v>PT.TRIAS INTERBUANA</v>
      </c>
      <c r="H413" s="2" t="s">
        <v>6216</v>
      </c>
      <c r="I413" s="2" t="str">
        <v>0062 21 6606025</v>
      </c>
      <c r="J413" s="2" t="str">
        <v>0062 21 6606027</v>
      </c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2" t="s">
        <v>1992</v>
      </c>
      <c r="B414" s="2" t="str">
        <v>法國</v>
      </c>
      <c r="C414" s="2" t="str">
        <v>--</v>
      </c>
      <c r="D414" s="2" t="str">
        <v>化工产品,大型机械及设备,食品,餐厨用具</v>
      </c>
      <c r="E414" s="2" t="str">
        <v>8次</v>
      </c>
      <c r="F414" s="2" t="str">
        <v>AVENUE DU MONTALET, BP 42, 81230, LACAUNE</v>
      </c>
      <c r="G414" s="2" t="str">
        <v>M GRANIER JEAN PAUL</v>
      </c>
      <c r="H414" s="2" t="s">
        <v>1991</v>
      </c>
      <c r="I414" s="2" t="str">
        <v>+33 5 63 37 06 03</v>
      </c>
      <c r="J414" s="2" t="str">
        <v>0033 563370856</v>
      </c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2" t="s">
        <v>2237</v>
      </c>
      <c r="B415" s="2" t="str">
        <v>荷蘭</v>
      </c>
      <c r="C415" s="3" t="s">
        <v>2239</v>
      </c>
      <c r="D415" s="2" t="s">
        <v>2238</v>
      </c>
      <c r="E415" s="2" t="str">
        <v>9次</v>
      </c>
      <c r="F415" s="2" t="str">
        <v>Neptunusstraat 71, NL 2132 JP, Hoofddorp</v>
      </c>
      <c r="G415" s="2" t="str">
        <v>G.K. Mellve</v>
      </c>
      <c r="H415" s="2" t="str">
        <v>--</v>
      </c>
      <c r="I415" s="2" t="str">
        <v>+31 23 565 6000</v>
      </c>
      <c r="J415" s="2" t="str">
        <v>0031 23 5656111</v>
      </c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2" t="s">
        <v>6014</v>
      </c>
      <c r="B416" s="2" t="str">
        <v>日本</v>
      </c>
      <c r="C416" s="2" t="str">
        <v>--</v>
      </c>
      <c r="D416" s="2" t="str">
        <v>餐厨用具</v>
      </c>
      <c r="E416" s="2" t="str">
        <v>6次</v>
      </c>
      <c r="F416" s="2" t="str">
        <v>ARAJO 643, OSHIMADA-MACHI, NAGANO-SHI, NAGANO 3812212</v>
      </c>
      <c r="G416" s="2" t="str">
        <v>KOBAYASHI TADATO</v>
      </c>
      <c r="H416" s="2" t="str">
        <v>--</v>
      </c>
      <c r="I416" s="2" t="str">
        <v>0081 26 284 4820</v>
      </c>
      <c r="J416" s="2" t="str">
        <v>0081 26 2844825</v>
      </c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2" t="s">
        <v>6539</v>
      </c>
      <c r="B417" s="2" t="str">
        <v>以色列</v>
      </c>
      <c r="C417" s="2" t="str">
        <v>--</v>
      </c>
      <c r="D417" s="2" t="str">
        <v>餐厨用具</v>
      </c>
      <c r="E417" s="2" t="str">
        <v>2次</v>
      </c>
      <c r="F417" s="2" t="str">
        <v>HA RAB COOK 63/5,HERTZLIA 46503</v>
      </c>
      <c r="G417" s="2" t="str">
        <v>PAUL CHAMAH</v>
      </c>
      <c r="H417" s="2" t="s">
        <v>6538</v>
      </c>
      <c r="I417" s="2" t="str">
        <v>00972 9 9577952</v>
      </c>
      <c r="J417" s="2" t="str">
        <v>00972 8 9466573</v>
      </c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2" t="s">
        <v>4116</v>
      </c>
      <c r="B418" s="2" t="str">
        <v>日本</v>
      </c>
      <c r="C418" s="2" t="str">
        <v>--</v>
      </c>
      <c r="D418" s="2" t="str">
        <v>家用纺织品,玩具,玻璃工艺品,餐厨用具</v>
      </c>
      <c r="E418" s="2" t="str">
        <v>9次</v>
      </c>
      <c r="F418" s="2" t="str">
        <v>14-5, KAMIOHSUGA, HIGASHI,HIROSHIMA,JAPAN</v>
      </c>
      <c r="G418" s="2" t="str">
        <v>Mr TATUO MUKAI</v>
      </c>
      <c r="H418" s="2" t="s">
        <v>4117</v>
      </c>
      <c r="I418" s="2" t="str">
        <v>0081 82 263 5211</v>
      </c>
      <c r="J418" s="2" t="str">
        <v>0081 82 263 8087</v>
      </c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2" t="s">
        <v>1781</v>
      </c>
      <c r="B419" s="2" t="str">
        <v>韩国</v>
      </c>
      <c r="C419" s="3" t="s">
        <v>1783</v>
      </c>
      <c r="D419" s="2" t="str">
        <v>其他,家具,家居装饰品,餐厨用具</v>
      </c>
      <c r="E419" s="2" t="str">
        <v>8次</v>
      </c>
      <c r="F419" s="2" t="str">
        <v>1644-4 SONGJUNGDONG,GANGSEOKU, BUSAN,KOREA</v>
      </c>
      <c r="G419" s="2" t="str">
        <v>Jiyong Kim</v>
      </c>
      <c r="H419" s="2" t="s">
        <v>1782</v>
      </c>
      <c r="I419" s="2" t="str">
        <v>+82 51-831-1580</v>
      </c>
      <c r="J419" s="2" t="str">
        <v>82 51 831 1584</v>
      </c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2" t="s">
        <v>309</v>
      </c>
      <c r="B420" s="2" t="str">
        <v>美國</v>
      </c>
      <c r="C420" s="3" t="s">
        <v>307</v>
      </c>
      <c r="D420" s="2" t="str">
        <v>五金,家具,工具,鞋,餐厨用具</v>
      </c>
      <c r="E420" s="2" t="str">
        <v>8次</v>
      </c>
      <c r="F420" s="2" t="str">
        <v>1914 N. LIBERTY STREET,JACKSONVILLE FLORIDA,32206,U.S.A.</v>
      </c>
      <c r="G420" s="2" t="str">
        <v>--</v>
      </c>
      <c r="H420" s="2" t="s">
        <v>308</v>
      </c>
      <c r="I420" s="2" t="str">
        <v>001 9046264202</v>
      </c>
      <c r="J420" s="2" t="str">
        <v>001 9043819432</v>
      </c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2" t="s">
        <v>5952</v>
      </c>
      <c r="B421" s="2" t="str">
        <v>美國</v>
      </c>
      <c r="C421" s="3" t="s">
        <v>5953</v>
      </c>
      <c r="D421" s="2" t="str">
        <v>化工产品,园林用品,家具,工具,工艺陶瓷,玻璃工艺品,餐厨用具</v>
      </c>
      <c r="E421" s="2" t="str">
        <v>9次</v>
      </c>
      <c r="F421" s="2" t="str">
        <v>239 ARAPAHOE</v>
      </c>
      <c r="G421" s="2" t="str">
        <v>HOT GEAR DIV. OF LENIENT LLC</v>
      </c>
      <c r="H421" s="2" t="s">
        <v>5951</v>
      </c>
      <c r="I421" s="2" t="str">
        <v>001 9707049499</v>
      </c>
      <c r="J421" s="2" t="str">
        <v>001 7754160256</v>
      </c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5" t="s">
        <v>4138</v>
      </c>
      <c r="B422" s="5" t="str">
        <v>印尼</v>
      </c>
      <c r="C422" s="5" t="str">
        <v>--</v>
      </c>
      <c r="D422" s="5" t="str">
        <v>工艺陶瓷,餐厨用具</v>
      </c>
      <c r="E422" s="5" t="str">
        <v>5次</v>
      </c>
      <c r="F422" s="5" t="str">
        <v>JL.MARGOMULYO PERMAI AB 5</v>
      </c>
      <c r="G422" s="5" t="str">
        <v>--</v>
      </c>
      <c r="H422" s="5" t="str">
        <v>--</v>
      </c>
      <c r="I422" s="5" t="str">
        <v>0062 31 7498253</v>
      </c>
      <c r="J422" s="5" t="str">
        <v>0062 31 7498253</v>
      </c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2" t="s">
        <v>2731</v>
      </c>
      <c r="B423" s="2" t="str">
        <v>日本</v>
      </c>
      <c r="C423" s="3" t="s">
        <v>2732</v>
      </c>
      <c r="D423" s="2" t="str">
        <v>餐厨用具</v>
      </c>
      <c r="E423" s="2" t="str">
        <v>6次</v>
      </c>
      <c r="F423" s="2" t="str">
        <v>2-5, KANDA 1-CHOME, KANAZAWA-SHI, ISHIKAWA 9218027</v>
      </c>
      <c r="G423" s="2" t="str">
        <v>KUROYASU NORIYOSHI</v>
      </c>
      <c r="H423" s="2" t="str">
        <v>--</v>
      </c>
      <c r="I423" s="2" t="str">
        <v>+81-76-494-8215,+81-76-494-8225,+81-76-292-7771,+81-76-292-7770,+81-3-5917-0703,+81-76-292-7775</v>
      </c>
      <c r="J423" s="2" t="str">
        <v>0081 76 244 2592</v>
      </c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2" t="s">
        <v>340</v>
      </c>
      <c r="B424" s="2" t="str">
        <v>沙烏地阿拉伯</v>
      </c>
      <c r="C424" s="3" t="s">
        <v>342</v>
      </c>
      <c r="D424" s="2" t="str">
        <v>五金,照明产品,玻璃工艺品,电子消费品及信息产品,箱包,餐厨用具</v>
      </c>
      <c r="E424" s="2" t="str">
        <v>9次</v>
      </c>
      <c r="F424" s="2" t="str">
        <v>Khaleeg Center #112 Riyadh, SAUDI ARABIA</v>
      </c>
      <c r="G424" s="2" t="str">
        <v>ana tulia gutierrez</v>
      </c>
      <c r="H424" s="2" t="s">
        <v>341</v>
      </c>
      <c r="I424" s="2">
        <v>96614623049</v>
      </c>
      <c r="J424" s="2">
        <v>96614161947</v>
      </c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2" t="s">
        <v>2368</v>
      </c>
      <c r="B425" s="2" t="str">
        <v>日本</v>
      </c>
      <c r="C425" s="2" t="str">
        <v>--</v>
      </c>
      <c r="D425" s="2" t="str">
        <v>餐厨用具</v>
      </c>
      <c r="E425" s="2" t="str">
        <v>6次</v>
      </c>
      <c r="F425" s="2" t="str">
        <v>JINSAN BLDG. 18-14, SEKIME 5-CHOME JOTO-KU OSAKA-SHI, OSAKA 5360008</v>
      </c>
      <c r="G425" s="2" t="str">
        <v>NISHI, SHINOBU</v>
      </c>
      <c r="H425" s="2" t="str">
        <v>--</v>
      </c>
      <c r="I425" s="2">
        <f>+81-6-6930-6060</f>
      </c>
      <c r="J425" s="2" t="str">
        <v>--</v>
      </c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2" t="s">
        <v>4455</v>
      </c>
      <c r="B426" s="2" t="str">
        <v>荷蘭</v>
      </c>
      <c r="C426" s="2" t="str">
        <v>--</v>
      </c>
      <c r="D426" s="2" t="s">
        <v>4456</v>
      </c>
      <c r="E426" s="2" t="str">
        <v>10次</v>
      </c>
      <c r="F426" s="2" t="str">
        <v>ESSTRAAT 89. 7533 VJ. ENSCHEDE,HOLLAND</v>
      </c>
      <c r="G426" s="2" t="str">
        <v>RAKESH SONI</v>
      </c>
      <c r="H426" s="2" t="s">
        <v>4457</v>
      </c>
      <c r="I426" s="2" t="str">
        <v>+31 53 436 4461</v>
      </c>
      <c r="J426" s="2">
        <v>31534363414</v>
      </c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2" t="s">
        <v>2635</v>
      </c>
      <c r="B427" s="2" t="str">
        <v>荷蘭</v>
      </c>
      <c r="C427" s="3" t="s">
        <v>2633</v>
      </c>
      <c r="D427" s="2" t="str">
        <v>餐厨用具</v>
      </c>
      <c r="E427" s="2" t="str">
        <v>6次</v>
      </c>
      <c r="F427" s="2" t="str">
        <v>Nijverheidsweg 8, NL 3433 NP, Nieuwegein</v>
      </c>
      <c r="G427" s="2" t="str">
        <v>W.D. Arbouw</v>
      </c>
      <c r="H427" s="2" t="s">
        <v>2634</v>
      </c>
      <c r="I427" s="2" t="str">
        <v>+31 30 606 1455</v>
      </c>
      <c r="J427" s="2" t="str">
        <v>0031 30 6062555</v>
      </c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2" t="s">
        <v>239</v>
      </c>
      <c r="B428" s="2" t="str">
        <v>美國</v>
      </c>
      <c r="C428" s="2" t="str">
        <v>--</v>
      </c>
      <c r="D428" s="2" t="s">
        <v>240</v>
      </c>
      <c r="E428" s="2" t="str">
        <v>9次</v>
      </c>
      <c r="F428" s="2" t="str">
        <v>211-12 64 AVE BAYSIDE,NEW YORK 11364,U.S.A.</v>
      </c>
      <c r="G428" s="2" t="str">
        <v>Marinet du Toit</v>
      </c>
      <c r="H428" s="2" t="s">
        <v>241</v>
      </c>
      <c r="I428" s="2" t="str">
        <v>+1 212-925-0222</v>
      </c>
      <c r="J428" s="2" t="str">
        <v>1 212 925 0222</v>
      </c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2" t="s">
        <v>6518</v>
      </c>
      <c r="B429" s="2" t="str">
        <v>中國香港</v>
      </c>
      <c r="C429" s="2" t="str">
        <v>--</v>
      </c>
      <c r="D429" s="2" t="str">
        <v>餐厨用具</v>
      </c>
      <c r="E429" s="2" t="str">
        <v>6次</v>
      </c>
      <c r="F429" s="2" t="str">
        <v>FLAT B,20/F.,TUNG YU BLDG.,6-8A TUNG FONG STREET,KOWLOON</v>
      </c>
      <c r="G429" s="2" t="str">
        <v>SHEILA TAM</v>
      </c>
      <c r="H429" s="2" t="s">
        <v>6517</v>
      </c>
      <c r="I429" s="2" t="str">
        <v>00852 29477230</v>
      </c>
      <c r="J429" s="2" t="str">
        <v>00852 23858302</v>
      </c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2" t="s">
        <v>4680</v>
      </c>
      <c r="B430" s="2" t="str">
        <v>美國</v>
      </c>
      <c r="C430" s="3" t="s">
        <v>4679</v>
      </c>
      <c r="D430" s="2" t="str">
        <v>餐厨用具</v>
      </c>
      <c r="E430" s="2" t="str">
        <v>6次</v>
      </c>
      <c r="F430" s="2" t="str">
        <v>211 BERG ST, ALGONQUIN, IL 60102-3537</v>
      </c>
      <c r="G430" s="2" t="str">
        <v>CONNOR O'MALLEY</v>
      </c>
      <c r="H430" s="2" t="str">
        <v>--</v>
      </c>
      <c r="I430" s="2" t="str">
        <v>+1-815-363-4700,+1-888-650-7444,0101-4200,0465-4100,0106-0300,0465-1100,888-650-7444,0319-1500,0370-1500,011-815-363-4700,0410-1100,0330-1500,0410-4100,+1 815-363-4700</v>
      </c>
      <c r="J430" s="2" t="str">
        <v>001 847-854-8684</v>
      </c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2" t="s">
        <v>2674</v>
      </c>
      <c r="B431" s="2" t="str">
        <v>尼日利亞</v>
      </c>
      <c r="C431" s="2" t="str">
        <v>--</v>
      </c>
      <c r="D431" s="2" t="str">
        <v>餐厨用具</v>
      </c>
      <c r="E431" s="2" t="str">
        <v>6次</v>
      </c>
      <c r="F431" s="2" t="str">
        <v>R2/768 LAGOS LINE MAIN MKT.P.O.BOX 5255 ONITSHA</v>
      </c>
      <c r="G431" s="2" t="str">
        <v>C.N. EKWUOGOR INVESTMENT (NIG) LTD .</v>
      </c>
      <c r="H431" s="2" t="s">
        <v>2675</v>
      </c>
      <c r="I431" s="2" t="str">
        <v>00234 46 213614</v>
      </c>
      <c r="J431" s="2" t="str">
        <v>--</v>
      </c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2" t="s">
        <v>280</v>
      </c>
      <c r="B432" s="2" t="str">
        <v>中國大陸</v>
      </c>
      <c r="C432" s="2" t="str">
        <v>--</v>
      </c>
      <c r="D432" s="2" t="str">
        <v>工艺陶瓷,餐厨用具</v>
      </c>
      <c r="E432" s="2" t="str">
        <v>8次</v>
      </c>
      <c r="F432" s="2" t="str">
        <v>17 HONGKONG RD, QINGDAO,CHINA</v>
      </c>
      <c r="G432" s="2" t="str">
        <v>--</v>
      </c>
      <c r="H432" s="2" t="s">
        <v>279</v>
      </c>
      <c r="I432" s="2">
        <v>5325716738</v>
      </c>
      <c r="J432" s="2">
        <v>5325716174</v>
      </c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2" t="s">
        <v>1720</v>
      </c>
      <c r="B433" s="2" t="str">
        <v>美國</v>
      </c>
      <c r="C433" s="3" t="s">
        <v>1721</v>
      </c>
      <c r="D433" s="2" t="s">
        <v>1718</v>
      </c>
      <c r="E433" s="2" t="str">
        <v>10次</v>
      </c>
      <c r="F433" s="2" t="str">
        <v>941 CLINT MOORE ROAD BOCA RATON,FLORIDA 33487,U.S.A.</v>
      </c>
      <c r="G433" s="2" t="str">
        <v>Lucy Batiao</v>
      </c>
      <c r="H433" s="2" t="s">
        <v>1719</v>
      </c>
      <c r="I433" s="2" t="str">
        <v>+1 561-999-8989</v>
      </c>
      <c r="J433" s="2" t="str">
        <v>561 999 8990</v>
      </c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2" t="s">
        <v>4481</v>
      </c>
      <c r="B434" s="2" t="str">
        <v>美國</v>
      </c>
      <c r="C434" s="3" t="s">
        <v>4480</v>
      </c>
      <c r="D434" s="2" t="str">
        <v>餐厨用具</v>
      </c>
      <c r="E434" s="2" t="str">
        <v>6次</v>
      </c>
      <c r="F434" s="2" t="str">
        <v>9300 Harwin Dr., Houston, TX 77036-1816, USA</v>
      </c>
      <c r="G434" s="2" t="str">
        <v>Sajjid Dawood</v>
      </c>
      <c r="H434" s="2" t="str">
        <v>--</v>
      </c>
      <c r="I434" s="2" t="str">
        <v>001 713 266 0000</v>
      </c>
      <c r="J434" s="2" t="str">
        <v>001 713 266 4933</v>
      </c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2" t="s">
        <v>2563</v>
      </c>
      <c r="B435" s="2" t="str">
        <v>中國香港</v>
      </c>
      <c r="C435" s="3" t="s">
        <v>2562</v>
      </c>
      <c r="D435" s="2" t="str">
        <v>餐厨用具</v>
      </c>
      <c r="E435" s="2" t="str">
        <v>9次</v>
      </c>
      <c r="F435" s="2" t="str">
        <v>Rm 1607 Marina House, Hing Man Street 68, ,Sai Wan Ho,Hong Kong, HONGKONG SAR</v>
      </c>
      <c r="G435" s="2" t="str">
        <v>AL MOK/CAR LOTTA WONG</v>
      </c>
      <c r="H435" s="2" t="s">
        <v>2564</v>
      </c>
      <c r="I435" s="2" t="str">
        <v>+852 3110 1208</v>
      </c>
      <c r="J435" s="2" t="str">
        <v>00852 31101200</v>
      </c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2" t="s">
        <v>167</v>
      </c>
      <c r="B436" s="2" t="str">
        <v>印尼</v>
      </c>
      <c r="C436" s="2" t="str">
        <v>--</v>
      </c>
      <c r="D436" s="2" t="str">
        <v>餐厨用具</v>
      </c>
      <c r="E436" s="2" t="str">
        <v>2次</v>
      </c>
      <c r="F436" s="2" t="str">
        <v>JL.CIOMAS I NO.35 BOGOR JAWA BARAI</v>
      </c>
      <c r="G436" s="2" t="str">
        <v>Mr JUNAEDY TANUJAYA</v>
      </c>
      <c r="H436" s="2" t="str">
        <v>--</v>
      </c>
      <c r="I436" s="2" t="str">
        <v>0062 251 750116</v>
      </c>
      <c r="J436" s="2" t="str">
        <v>0062 251 635734</v>
      </c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2" t="s">
        <v>2235</v>
      </c>
      <c r="B437" s="2" t="str">
        <v>美國</v>
      </c>
      <c r="C437" s="3" t="s">
        <v>2236</v>
      </c>
      <c r="D437" s="2" t="str">
        <v>餐厨用具</v>
      </c>
      <c r="E437" s="2" t="str">
        <v>2次</v>
      </c>
      <c r="F437" s="2" t="str">
        <v>3865 PRODUCE RD #207, LOUISVILLE, KY 40218</v>
      </c>
      <c r="G437" s="2" t="str">
        <v>RHET PEIRCE</v>
      </c>
      <c r="H437" s="2" t="s">
        <v>2234</v>
      </c>
      <c r="I437" s="2" t="str">
        <v>001 877 707 7378</v>
      </c>
      <c r="J437" s="2" t="str">
        <v>001 502 961 0357</v>
      </c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2" t="s">
        <v>4623</v>
      </c>
      <c r="B438" s="2" t="str">
        <v>英國</v>
      </c>
      <c r="C438" s="3" t="s">
        <v>4624</v>
      </c>
      <c r="D438" s="2" t="str">
        <v>工艺陶瓷,玻璃工艺品,餐厨用具</v>
      </c>
      <c r="E438" s="2" t="str">
        <v>5次</v>
      </c>
      <c r="F438" s="2" t="str">
        <v>UNITS 8-9 SPEKE HALL ROAD//LIVERPOOL L24 9GQ</v>
      </c>
      <c r="G438" s="2" t="str">
        <v>RAY ENDFIELD</v>
      </c>
      <c r="H438" s="2" t="str">
        <v>--</v>
      </c>
      <c r="I438" s="2" t="str">
        <v>+44 151 486 1888</v>
      </c>
      <c r="J438" s="2" t="str">
        <v>0044 1514 861467</v>
      </c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2" t="s">
        <v>2604</v>
      </c>
      <c r="B439" s="2" t="str">
        <v>日本</v>
      </c>
      <c r="C439" s="3" t="s">
        <v>2603</v>
      </c>
      <c r="D439" s="2" t="str">
        <v>工具,餐厨用具</v>
      </c>
      <c r="E439" s="2" t="str">
        <v>2次</v>
      </c>
      <c r="F439" s="2" t="str">
        <v>1438, SHIKIJI-CHO, ONO-SHI, HYOGO 675-1367, JAPAN</v>
      </c>
      <c r="G439" s="2" t="str">
        <v>MOLIMOTOTAISUKE</v>
      </c>
      <c r="H439" s="2" t="s">
        <v>2605</v>
      </c>
      <c r="I439" s="2" t="str">
        <v>0081 794 626781</v>
      </c>
      <c r="J439" s="2" t="str">
        <v>0081 794 625585</v>
      </c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2" t="s">
        <v>208</v>
      </c>
      <c r="B440" s="2" t="str">
        <v>荷蘭</v>
      </c>
      <c r="C440" s="2" t="str">
        <v>--</v>
      </c>
      <c r="D440" s="2" t="str">
        <v>办公文具,玩具,餐厨用具</v>
      </c>
      <c r="E440" s="2" t="str">
        <v>2次</v>
      </c>
      <c r="F440" s="2" t="str">
        <v>Vijverlaan 2, NL 1182 BZ, Amstelveen</v>
      </c>
      <c r="G440" s="2" t="str">
        <v>--</v>
      </c>
      <c r="H440" s="2" t="str">
        <v>--</v>
      </c>
      <c r="I440" s="2" t="str">
        <v>+31 20 645 4955</v>
      </c>
      <c r="J440" s="2" t="str">
        <v>0031 20 6412288</v>
      </c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2" t="s">
        <v>6397</v>
      </c>
      <c r="B441" s="2" t="str">
        <v>美國</v>
      </c>
      <c r="C441" s="3" t="s">
        <v>6399</v>
      </c>
      <c r="D441" s="2" t="str">
        <v>家具,照明产品,玩具,玻璃工艺品,礼品及赠品,箱包,餐厨用具</v>
      </c>
      <c r="E441" s="2" t="str">
        <v>9次</v>
      </c>
      <c r="F441" s="2" t="str">
        <v>3069 MT. PLEASANT ST., NWWASHINGTONDC 20009,U.S.A.</v>
      </c>
      <c r="G441" s="2" t="str">
        <v>ANTONIO SERRA MARTINS</v>
      </c>
      <c r="H441" s="2" t="s">
        <v>6398</v>
      </c>
      <c r="I441" s="2" t="str">
        <v>+1 202-387-1788</v>
      </c>
      <c r="J441" s="2" t="str">
        <v>001 202 3878788</v>
      </c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2" t="s">
        <v>4534</v>
      </c>
      <c r="B442" s="2" t="str">
        <v>沙烏地阿拉伯</v>
      </c>
      <c r="C442" s="2" t="str">
        <v>--</v>
      </c>
      <c r="D442" s="2" t="s">
        <v>4535</v>
      </c>
      <c r="E442" s="2" t="str">
        <v>6次</v>
      </c>
      <c r="F442" s="2" t="str">
        <v>P.O. BOX- 30080,ALKHOBAR 31952,SAUDI ARABIA</v>
      </c>
      <c r="G442" s="2" t="str">
        <v>rashid alrashid</v>
      </c>
      <c r="H442" s="2" t="s">
        <v>4536</v>
      </c>
      <c r="I442" s="2">
        <v>96638331735</v>
      </c>
      <c r="J442" s="2">
        <v>96638331378</v>
      </c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5" t="s">
        <v>2489</v>
      </c>
      <c r="B443" s="5" t="str">
        <v>日本</v>
      </c>
      <c r="C443" s="4" t="s">
        <v>2490</v>
      </c>
      <c r="D443" s="5" t="str">
        <v>园林用品,工艺陶瓷,玻璃工艺品,餐厨用具</v>
      </c>
      <c r="E443" s="5" t="str">
        <v>9次</v>
      </c>
      <c r="F443" s="5" t="str">
        <v>267-1, TAKARAGAOKA, MEITO-KU NAGOYA-SHI, AICHI 4650043</v>
      </c>
      <c r="G443" s="5" t="str">
        <v>Hoshi Shoji Ltd.</v>
      </c>
      <c r="H443" s="5" t="s">
        <v>2491</v>
      </c>
      <c r="I443" s="5">
        <f>+81-52-772-8531</f>
      </c>
      <c r="J443" s="5" t="str">
        <v>0081 3 5410 0955</v>
      </c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2" t="s">
        <v>83</v>
      </c>
      <c r="B444" s="2" t="str">
        <v>美國</v>
      </c>
      <c r="C444" s="3" t="s">
        <v>81</v>
      </c>
      <c r="D444" s="2" t="str">
        <v>餐厨用具</v>
      </c>
      <c r="E444" s="2" t="str">
        <v>7次</v>
      </c>
      <c r="F444" s="2" t="str">
        <v>1907 STOUT DRIVE, P.O.BOX 2727,IVYLAND, PA 18974,U.S.A.</v>
      </c>
      <c r="G444" s="2" t="str">
        <v>--</v>
      </c>
      <c r="H444" s="2" t="s">
        <v>82</v>
      </c>
      <c r="I444" s="2">
        <f>+1-215-675-7700</f>
      </c>
      <c r="J444" s="2">
        <v>2156754508</v>
      </c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2" t="s">
        <v>6426</v>
      </c>
      <c r="B445" s="2" t="str">
        <v>保加利亞</v>
      </c>
      <c r="C445" s="3" t="s">
        <v>6424</v>
      </c>
      <c r="D445" s="2" t="str">
        <v>家具,家居装饰品,餐厨用具</v>
      </c>
      <c r="E445" s="2" t="str">
        <v>8次</v>
      </c>
      <c r="F445" s="2" t="str">
        <v>14, ISKARSKO SHOUSSEE BLVD.;1592 SOFIA;P.O.BOX 37,BULGARIA</v>
      </c>
      <c r="G445" s="2" t="str">
        <v>Sylvia Zhang</v>
      </c>
      <c r="H445" s="2" t="s">
        <v>6425</v>
      </c>
      <c r="I445" s="2" t="str">
        <v>+359 2 790 027</v>
      </c>
      <c r="J445" s="2" t="str">
        <v>359 2 791583</v>
      </c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2" t="s">
        <v>4568</v>
      </c>
      <c r="B446" s="2" t="str">
        <v>德國</v>
      </c>
      <c r="C446" s="3" t="s">
        <v>4172</v>
      </c>
      <c r="D446" s="2" t="str">
        <v>其他,化工产品,家具,家用纺织品,服装饰物及配件,照明产品,箱包,餐厨用具</v>
      </c>
      <c r="E446" s="2" t="str">
        <v>8次</v>
      </c>
      <c r="F446" s="2" t="str">
        <v>Sindelfinger Strasse 21, DE 70771, Leinfelden-Echterdingen</v>
      </c>
      <c r="G446" s="2" t="str">
        <v>Klaus Riegger</v>
      </c>
      <c r="H446" s="2" t="s">
        <v>4174</v>
      </c>
      <c r="I446" s="2" t="str">
        <v>+49 711 97510</v>
      </c>
      <c r="J446" s="2" t="str">
        <v>0049 711 9 75 141150</v>
      </c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2" t="s">
        <v>2533</v>
      </c>
      <c r="B447" s="2" t="str">
        <v>馬來西亞</v>
      </c>
      <c r="C447" s="2" t="str">
        <v>--</v>
      </c>
      <c r="D447" s="2" t="s">
        <v>2531</v>
      </c>
      <c r="E447" s="2" t="str">
        <v>10次</v>
      </c>
      <c r="F447" s="2" t="str">
        <v>7A JLN SELAT SELATAN 5A, OFF JLN BANTING, PANDAMARAN, 42000 PORT KLANG,SELANGOR,MALAYSIA</v>
      </c>
      <c r="G447" s="2" t="str">
        <v>MARIA FELIX GARCIA GARCIA</v>
      </c>
      <c r="H447" s="2" t="s">
        <v>2532</v>
      </c>
      <c r="I447" s="2" t="str">
        <v>+60 3-3166 2230</v>
      </c>
      <c r="J447" s="2" t="str">
        <v>0060 3 31662308</v>
      </c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2" t="s">
        <v>123</v>
      </c>
      <c r="B448" s="2" t="str">
        <v>美國</v>
      </c>
      <c r="C448" s="2" t="str">
        <v>--</v>
      </c>
      <c r="D448" s="2" t="s">
        <v>124</v>
      </c>
      <c r="E448" s="2" t="str">
        <v>9次</v>
      </c>
      <c r="F448" s="2" t="str">
        <v>519 ACORN STREET DEER PARK NY 11729,U.S.A.</v>
      </c>
      <c r="G448" s="2" t="str">
        <v>M V DA SILVA</v>
      </c>
      <c r="H448" s="2" t="s">
        <v>125</v>
      </c>
      <c r="I448" s="2" t="str">
        <v>+1 631-274-0310</v>
      </c>
      <c r="J448" s="2" t="str">
        <v>631 2743511</v>
      </c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2" t="s">
        <v>2069</v>
      </c>
      <c r="B449" s="2" t="str">
        <v>法國</v>
      </c>
      <c r="C449" s="2" t="str">
        <v>--</v>
      </c>
      <c r="D449" s="2" t="str">
        <v>卫浴设备,家具,家居装饰品,餐厨用具</v>
      </c>
      <c r="E449" s="2" t="str">
        <v>9次</v>
      </c>
      <c r="F449" s="2" t="str">
        <v>11 RUE MAURICE VIEL, 26200, MONTELIMAR</v>
      </c>
      <c r="G449" s="2" t="str">
        <v>CHRISTIANE MARTIN VIVANT</v>
      </c>
      <c r="H449" s="2" t="str">
        <v>--</v>
      </c>
      <c r="I449" s="2" t="str">
        <v>+33 4 75 01 13 34</v>
      </c>
      <c r="J449" s="2" t="str">
        <v>0033 475510705</v>
      </c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2" t="s">
        <v>4939</v>
      </c>
      <c r="B450" s="2" t="str">
        <v>巴基斯坦</v>
      </c>
      <c r="C450" s="3" t="s">
        <v>4937</v>
      </c>
      <c r="D450" s="2" t="str">
        <v>个人护理用具,大型机械及设备,家具,玻璃工艺品,箱包,餐厨用具</v>
      </c>
      <c r="E450" s="2" t="str">
        <v>8次</v>
      </c>
      <c r="F450" s="2" t="str">
        <v>709,Japan Plaza, M.A Jinnah Road,, PAKISTAN</v>
      </c>
      <c r="G450" s="2" t="str">
        <v>Md. Hasan Istiauk</v>
      </c>
      <c r="H450" s="2" t="s">
        <v>4938</v>
      </c>
      <c r="I450" s="2" t="str">
        <v>32720969,+92-21-32737819,32764900,+92-21-32764881,+92 21 32737819,+92 21 32764881,+92-21-32764900,+92-21-32720969,+92-302-8229209</v>
      </c>
      <c r="J450" s="2" t="str">
        <v>92 021 7737819</v>
      </c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2" t="s">
        <v>2926</v>
      </c>
      <c r="B451" s="2" t="str">
        <v>丹麥</v>
      </c>
      <c r="C451" s="3" t="s">
        <v>2927</v>
      </c>
      <c r="D451" s="2" t="str">
        <v>五金,其他,照明产品,鞋,餐厨用具</v>
      </c>
      <c r="E451" s="2" t="str">
        <v>11次</v>
      </c>
      <c r="F451" s="2" t="str">
        <v>Dortheavej 43, DK 2400, Koebenhavn NV</v>
      </c>
      <c r="G451" s="2" t="str">
        <v>Engholms Eftf. A/S</v>
      </c>
      <c r="H451" s="2" t="s">
        <v>2925</v>
      </c>
      <c r="I451" s="2" t="str">
        <v>+45 38 10 02 22</v>
      </c>
      <c r="J451" s="2" t="str">
        <v>0045 38 33 02 20</v>
      </c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2" t="s">
        <v>616</v>
      </c>
      <c r="B452" s="2" t="str">
        <v>新加坡</v>
      </c>
      <c r="C452" s="3" t="s">
        <v>617</v>
      </c>
      <c r="D452" s="2" t="str">
        <v>餐厨用具</v>
      </c>
      <c r="E452" s="2" t="str">
        <v>6次</v>
      </c>
      <c r="F452" s="2" t="str">
        <v>Centrepoint, 176,Orchard Road #03-41, 238843, Singapore</v>
      </c>
      <c r="G452" s="2" t="str">
        <v>Ong Radio Service Pte Ltd</v>
      </c>
      <c r="H452" s="2" t="s">
        <v>615</v>
      </c>
      <c r="I452" s="2" t="str">
        <v>+65-6738-0138,+65 6741 3930,+65 6738 0138,+65 6333 1311,+65 6738 8305,+65 6744 9226,+65 6338 1311,+65-6333-1311,+65-6744-9226,+65-6738-8305,+65-6338-1311,+65-6741-3930</v>
      </c>
      <c r="J452" s="2" t="str">
        <v>0065 67388305/67449226</v>
      </c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2" t="s">
        <v>6731</v>
      </c>
      <c r="B453" s="2" t="str">
        <v>日本</v>
      </c>
      <c r="C453" s="2" t="str">
        <v>--</v>
      </c>
      <c r="D453" s="2" t="str">
        <v>餐厨用具</v>
      </c>
      <c r="E453" s="2" t="str">
        <v>5次</v>
      </c>
      <c r="F453" s="2" t="str">
        <v>ENOKI HEIGHTS, 3-18-207, ENOKI-CHO SUITA-SHI, OSAKA 5640053</v>
      </c>
      <c r="G453" s="2" t="str">
        <v>NAKAMURA, AKIHIKO</v>
      </c>
      <c r="H453" s="2" t="str">
        <v>--</v>
      </c>
      <c r="I453" s="2" t="str">
        <v>0081 6 6388 8627</v>
      </c>
      <c r="J453" s="2" t="str">
        <v>--</v>
      </c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2" t="s">
        <v>4342</v>
      </c>
      <c r="B454" s="2" t="str">
        <v>芬蘭</v>
      </c>
      <c r="C454" s="3" t="s">
        <v>4341</v>
      </c>
      <c r="D454" s="2" t="str">
        <v>卫浴设备,工具,照明产品,餐厨用具</v>
      </c>
      <c r="E454" s="2" t="str">
        <v>8次</v>
      </c>
      <c r="F454" s="2" t="str">
        <v>Makelank 84, FI 00610, Helsinki</v>
      </c>
      <c r="G454" s="2" t="str">
        <v>Luxo Finland Oy</v>
      </c>
      <c r="H454" s="2" t="s">
        <v>4343</v>
      </c>
      <c r="I454" s="2" t="str">
        <v>+358 9 7206400</v>
      </c>
      <c r="J454" s="2" t="str">
        <v>00358 9 72 06 40 70</v>
      </c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2" t="s">
        <v>2271</v>
      </c>
      <c r="B455" s="2" t="str">
        <v>韩国</v>
      </c>
      <c r="C455" s="2" t="str">
        <v>--</v>
      </c>
      <c r="D455" s="2" t="s">
        <v>2269</v>
      </c>
      <c r="E455" s="2" t="str">
        <v>10次</v>
      </c>
      <c r="F455" s="2" t="str">
        <v>301,577-41 BANPO4DONG,SEOCHO-KU, SEOUL,KOREA</v>
      </c>
      <c r="G455" s="2" t="str">
        <v>Mohd Khalid</v>
      </c>
      <c r="H455" s="2" t="s">
        <v>2270</v>
      </c>
      <c r="I455" s="2" t="str">
        <v>+82 2-592-4671</v>
      </c>
      <c r="J455" s="2" t="str">
        <v>82 2 592 4673</v>
      </c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2" t="s">
        <v>652</v>
      </c>
      <c r="B456" s="2" t="str">
        <v>馬來西亞</v>
      </c>
      <c r="C456" s="2" t="str">
        <v>--</v>
      </c>
      <c r="D456" s="2" t="str">
        <v>家用电器,家用纺织品,玻璃工艺品,餐厨用具</v>
      </c>
      <c r="E456" s="2" t="str">
        <v>8次</v>
      </c>
      <c r="F456" s="2" t="str">
        <v>6, JALAN SG 3/2, TAMAN SRI GOMBAK,68100 BATU CAVES, SELANGOR,MALAYSIA</v>
      </c>
      <c r="G456" s="2" t="str">
        <v>--</v>
      </c>
      <c r="H456" s="2" t="s">
        <v>653</v>
      </c>
      <c r="I456" s="2" t="str">
        <v>+60 3-6188 2072</v>
      </c>
      <c r="J456" s="2">
        <v>60361882071</v>
      </c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2" t="s">
        <v>6272</v>
      </c>
      <c r="B457" s="2" t="str">
        <v>中國大陸</v>
      </c>
      <c r="C457" s="3" t="s">
        <v>6270</v>
      </c>
      <c r="D457" s="2" t="str">
        <v>其他,家用电器,服装饰物及配件,餐厨用具</v>
      </c>
      <c r="E457" s="2" t="str">
        <v>9次</v>
      </c>
      <c r="F457" s="2" t="str">
        <v>Keqiao</v>
      </c>
      <c r="G457" s="2" t="str">
        <v>Gee.H</v>
      </c>
      <c r="H457" s="2" t="s">
        <v>6271</v>
      </c>
      <c r="I457" s="2">
        <v>8613957547447</v>
      </c>
      <c r="J457" s="2">
        <v>865754139037</v>
      </c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2" t="s">
        <v>4884</v>
      </c>
      <c r="B458" s="2" t="str">
        <v>韩国</v>
      </c>
      <c r="C458" s="2" t="str">
        <v>--</v>
      </c>
      <c r="D458" s="2" t="str">
        <v>工艺陶瓷,餐厨用具</v>
      </c>
      <c r="E458" s="2" t="str">
        <v>6次</v>
      </c>
      <c r="F458" s="2" t="str">
        <v>RM302. JAIBOON HOIKWAN B/D, NAMDAEMUN 5-GA, CHUNG-GU,SEOUL</v>
      </c>
      <c r="G458" s="2" t="str">
        <v>KIM, SEUNG-JO</v>
      </c>
      <c r="H458" s="2" t="str">
        <v>--</v>
      </c>
      <c r="I458" s="2">
        <f>+82-2-2647-6369</f>
      </c>
      <c r="J458" s="2" t="str">
        <v>0082 (02)771-1555</v>
      </c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2" t="s">
        <v>2858</v>
      </c>
      <c r="B459" s="2" t="str">
        <v>南非</v>
      </c>
      <c r="C459" s="3" t="s">
        <v>2857</v>
      </c>
      <c r="D459" s="2" t="str">
        <v>餐厨用具</v>
      </c>
      <c r="E459" s="2" t="str">
        <v>4次</v>
      </c>
      <c r="F459" s="2" t="str">
        <v>P.O.BOX 2722,FOURWAYS, 2055,SOUTH AFRICA</v>
      </c>
      <c r="G459" s="2" t="str">
        <v>--</v>
      </c>
      <c r="H459" s="2" t="s">
        <v>2859</v>
      </c>
      <c r="I459" s="2" t="str">
        <v>+27114622250,+27-11-462-2250,+27-11-462-2056,+27 11 462 2250</v>
      </c>
      <c r="J459" s="2" t="str">
        <v>027 11 7051698</v>
      </c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2" t="s">
        <v>534</v>
      </c>
      <c r="B460" s="2" t="str">
        <v>中国台湾</v>
      </c>
      <c r="C460" s="3" t="s">
        <v>532</v>
      </c>
      <c r="D460" s="2" t="str">
        <v>餐厨用具</v>
      </c>
      <c r="E460" s="2" t="str">
        <v>5次</v>
      </c>
      <c r="F460" s="2" t="str">
        <v>5F-1, NO. 1, CHUNGCHING SOUTH RD.,,TAIWAN</v>
      </c>
      <c r="G460" s="2" t="str">
        <v>--</v>
      </c>
      <c r="H460" s="2" t="s">
        <v>533</v>
      </c>
      <c r="I460" s="2" t="str">
        <v>+886 2 2393 8039</v>
      </c>
      <c r="J460" s="2" t="str">
        <v>886 2 23222584</v>
      </c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2" t="s">
        <v>4318</v>
      </c>
      <c r="B461" s="2" t="str">
        <v>美國</v>
      </c>
      <c r="C461" s="3" t="s">
        <v>4320</v>
      </c>
      <c r="D461" s="2" t="str">
        <v>其他,家具,家居装饰品,家用电器,玩具,电子电气产品,节日用品,餐厨用具</v>
      </c>
      <c r="E461" s="2" t="str">
        <v>10次</v>
      </c>
      <c r="F461" s="2" t="str">
        <v>1303 N. GLENVILLE DR.,TX, 75081,U.S.A.</v>
      </c>
      <c r="G461" s="2" t="str">
        <v>Morana Mazor</v>
      </c>
      <c r="H461" s="2" t="s">
        <v>4319</v>
      </c>
      <c r="I461" s="2" t="str">
        <v>+1 972-238-8111</v>
      </c>
      <c r="J461" s="2" t="str">
        <v>001 9722388187</v>
      </c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5" t="s">
        <v>4909</v>
      </c>
      <c r="B462" s="5" t="str">
        <v>尼日利亞</v>
      </c>
      <c r="C462" s="5" t="str">
        <v>--</v>
      </c>
      <c r="D462" s="5" t="str">
        <v>个人护理用具,五金,家用电器,家用纺织品,玻璃工艺品,餐厨用具</v>
      </c>
      <c r="E462" s="5" t="str">
        <v>6次</v>
      </c>
      <c r="F462" s="5" t="str">
        <v>6, sholoki street, aguda,surulere.lagos, NIGERIA</v>
      </c>
      <c r="G462" s="5" t="str">
        <v>Peter Yeung</v>
      </c>
      <c r="H462" s="5" t="s">
        <v>4908</v>
      </c>
      <c r="I462" s="5" t="str">
        <v>+234 802 330 7115</v>
      </c>
      <c r="J462" s="5">
        <v>17752954593</v>
      </c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2" t="s">
        <v>2893</v>
      </c>
      <c r="B463" s="2" t="str">
        <v>義大利</v>
      </c>
      <c r="C463" s="3" t="s">
        <v>2894</v>
      </c>
      <c r="D463" s="2" t="str">
        <v>其他,照明产品,餐厨用具</v>
      </c>
      <c r="E463" s="2" t="str">
        <v>6次</v>
      </c>
      <c r="F463" s="2" t="str">
        <v>Via Provinciale Novedratese 10, I 22060, NOVEDRATE</v>
      </c>
      <c r="G463" s="2" t="str">
        <v>Franco Molteni</v>
      </c>
      <c r="H463" s="2" t="str">
        <v>--</v>
      </c>
      <c r="I463" s="2" t="str">
        <v>+39 031 790424</v>
      </c>
      <c r="J463" s="2" t="str">
        <v>0039 031 791508</v>
      </c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2" t="s">
        <v>574</v>
      </c>
      <c r="B464" s="2" t="str">
        <v>法國</v>
      </c>
      <c r="C464" s="2" t="str">
        <v>--</v>
      </c>
      <c r="D464" s="2" t="str">
        <v>其他,医药保健品及医疗器械,玻璃工艺品,箱包,鞋,餐厨用具</v>
      </c>
      <c r="E464" s="2" t="str">
        <v>8次</v>
      </c>
      <c r="F464" s="2" t="str">
        <v>39, RUE PRINCIPALE67220 BREITENAU,FRANCE</v>
      </c>
      <c r="G464" s="2" t="str">
        <v>Anirut Saelee</v>
      </c>
      <c r="H464" s="2">
        <v>14</v>
      </c>
      <c r="I464" s="2" t="str">
        <v>(0)388589968</v>
      </c>
      <c r="J464" s="2" t="str">
        <v>(0)388589968</v>
      </c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2" t="s">
        <v>6632</v>
      </c>
      <c r="B465" s="2" t="str">
        <v>澳大利亞</v>
      </c>
      <c r="C465" s="3" t="s">
        <v>6630</v>
      </c>
      <c r="D465" s="2" t="str">
        <v>化工产品,工艺陶瓷,玻璃工艺品,餐厨用具</v>
      </c>
      <c r="E465" s="2" t="str">
        <v>10次</v>
      </c>
      <c r="F465" s="2" t="str">
        <v>5-7 Glassford Rd, 6105, Kewdale</v>
      </c>
      <c r="G465" s="2" t="str">
        <v>J D Milner &amp; Associates</v>
      </c>
      <c r="H465" s="2" t="s">
        <v>6631</v>
      </c>
      <c r="I465" s="2" t="str">
        <v>0061 8 9353 2355</v>
      </c>
      <c r="J465" s="2" t="str">
        <v>0061 8 9353 3499</v>
      </c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2" t="s">
        <v>4822</v>
      </c>
      <c r="B466" s="2" t="str">
        <v>日本</v>
      </c>
      <c r="C466" s="3" t="s">
        <v>4823</v>
      </c>
      <c r="D466" s="2" t="str">
        <v>化工产品,大型机械及设备,家用电器,餐厨用具</v>
      </c>
      <c r="E466" s="2" t="str">
        <v>7次</v>
      </c>
      <c r="F466" s="2" t="str">
        <v>1-17-2, KOSAKA-CHO, SHOWA-KU, NAGOYA-SHI, AICHI 466-0021, JAPAN</v>
      </c>
      <c r="G466" s="2" t="str">
        <v>HANAZAWA</v>
      </c>
      <c r="H466" s="2" t="s">
        <v>4824</v>
      </c>
      <c r="I466" s="2">
        <f>+81-45-664-6412</f>
      </c>
      <c r="J466" s="2" t="str">
        <v>0081 52 7319519</v>
      </c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2" t="s">
        <v>2806</v>
      </c>
      <c r="B467" s="2" t="str">
        <v>美國</v>
      </c>
      <c r="C467" s="2" t="str">
        <v>--</v>
      </c>
      <c r="D467" s="2" t="str">
        <v>家具,家居装饰品,工具,照明产品,餐厨用具</v>
      </c>
      <c r="E467" s="2" t="str">
        <v>9次</v>
      </c>
      <c r="F467" s="2" t="str">
        <v>1338 Hathaway Rising,Rochester Hills,MI</v>
      </c>
      <c r="G467" s="2" t="str">
        <v>FISHER WORLD WIDE IMPORT/EXPORT, INC.</v>
      </c>
      <c r="H467" s="2" t="s">
        <v>2807</v>
      </c>
      <c r="I467" s="2" t="str">
        <v>001 248 6081112</v>
      </c>
      <c r="J467" s="2" t="str">
        <v>001 720 3840419</v>
      </c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2" t="s">
        <v>451</v>
      </c>
      <c r="B468" s="2" t="str">
        <v>美國</v>
      </c>
      <c r="C468" s="3" t="s">
        <v>448</v>
      </c>
      <c r="D468" s="2" t="s">
        <v>449</v>
      </c>
      <c r="E468" s="2" t="str">
        <v>10次</v>
      </c>
      <c r="F468" s="2" t="str">
        <v>111 RED BANKS RD. GREENVILLE,NC 27834,U.S.A.</v>
      </c>
      <c r="G468" s="2" t="str">
        <v>Jens Ole Rojgaard</v>
      </c>
      <c r="H468" s="2" t="s">
        <v>450</v>
      </c>
      <c r="I468" s="2" t="str">
        <v>+1 252-355-7600</v>
      </c>
      <c r="J468" s="2" t="str">
        <v>001 2523537591</v>
      </c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2" t="s">
        <v>6644</v>
      </c>
      <c r="B469" s="2" t="str">
        <v>韩国</v>
      </c>
      <c r="C469" s="2" t="str">
        <v>--</v>
      </c>
      <c r="D469" s="2" t="str">
        <v>其他,医药保健品及医疗器械,餐厨用具</v>
      </c>
      <c r="E469" s="2" t="str">
        <v>6次</v>
      </c>
      <c r="F469" s="2" t="str">
        <v>70-15 SANGSANGOK-DONG,HANAM CITY, KYUNGKI-DO,KOREA</v>
      </c>
      <c r="G469" s="2" t="str">
        <v>Eduardo Tavares</v>
      </c>
      <c r="H469" s="2" t="s">
        <v>6645</v>
      </c>
      <c r="I469" s="2" t="str">
        <v>+82 31-794-1430</v>
      </c>
      <c r="J469" s="2" t="str">
        <v>82 31 794 0943</v>
      </c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2" t="s">
        <v>4859</v>
      </c>
      <c r="B470" s="2" t="str">
        <v>美國</v>
      </c>
      <c r="C470" s="3" t="s">
        <v>4858</v>
      </c>
      <c r="D470" s="2" t="str">
        <v>家具,家居装饰品,家用纺织品,建筑及装饰材料,玻璃工艺品,餐厨用具</v>
      </c>
      <c r="E470" s="2" t="str">
        <v>10次</v>
      </c>
      <c r="F470" s="2" t="str">
        <v>11 CAROL PLACE WAYNE,N. J. 07470,U.S.A.</v>
      </c>
      <c r="G470" s="2" t="str">
        <v>BOB</v>
      </c>
      <c r="H470" s="2" t="s">
        <v>4857</v>
      </c>
      <c r="I470" s="2" t="str">
        <v>+1 973-628-7444</v>
      </c>
      <c r="J470" s="2" t="str">
        <v>001 9736945470</v>
      </c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2" t="s">
        <v>2826</v>
      </c>
      <c r="B471" s="2" t="str">
        <v>日本</v>
      </c>
      <c r="C471" s="3" t="s">
        <v>2825</v>
      </c>
      <c r="D471" s="2" t="str">
        <v>家具,餐厨用具</v>
      </c>
      <c r="E471" s="2" t="str">
        <v>6次</v>
      </c>
      <c r="F471" s="2" t="str">
        <v>Twin 21 MID Tower 25F 2-1-61 Shiromi, Chuo-ku, Osaka, Osaka 540-6125 Japan</v>
      </c>
      <c r="G471" s="2" t="str">
        <v>Ms Kuniko Shimada</v>
      </c>
      <c r="H471" s="2" t="s">
        <v>2824</v>
      </c>
      <c r="I471" s="2" t="str">
        <v>0081 6 69460808</v>
      </c>
      <c r="J471" s="2" t="str">
        <v>0081 6 69491455</v>
      </c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2" t="s">
        <v>486</v>
      </c>
      <c r="B472" s="2" t="str">
        <v>約旦</v>
      </c>
      <c r="C472" s="3" t="s">
        <v>488</v>
      </c>
      <c r="D472" s="2" t="str">
        <v>其他,家具,家居用品,餐厨用具</v>
      </c>
      <c r="E472" s="2" t="str">
        <v>9次</v>
      </c>
      <c r="F472" s="2" t="str">
        <v>SAQF AL-SAIL STR. AMMAN(P.O.BOX:7666 AMMAN)</v>
      </c>
      <c r="G472" s="2" t="str">
        <v>SAIED I URABI</v>
      </c>
      <c r="H472" s="2" t="s">
        <v>487</v>
      </c>
      <c r="I472" s="2" t="str">
        <v>+962 6 461 1875</v>
      </c>
      <c r="J472" s="2" t="str">
        <v>00962 6 4611876</v>
      </c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2" t="s">
        <v>6590</v>
      </c>
      <c r="B473" s="2" t="str">
        <v>美國</v>
      </c>
      <c r="C473" s="3" t="s">
        <v>6592</v>
      </c>
      <c r="D473" s="2" t="str">
        <v>化工产品,餐厨用具</v>
      </c>
      <c r="E473" s="2" t="str">
        <v>8次</v>
      </c>
      <c r="F473" s="2" t="str">
        <v>2911 OLD HIGGINS RD, ELK GROVE VILLAGE, IL 600076507</v>
      </c>
      <c r="G473" s="2" t="str">
        <v>THOMAS WOLF</v>
      </c>
      <c r="H473" s="2" t="s">
        <v>6591</v>
      </c>
      <c r="I473" s="2" t="str">
        <v>+1 847-439-5700</v>
      </c>
      <c r="J473" s="2" t="str">
        <v>001 630 694 1818</v>
      </c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2" t="s">
        <v>4758</v>
      </c>
      <c r="B474" s="2" t="str">
        <v>馬來西亞</v>
      </c>
      <c r="C474" s="3" t="s">
        <v>4759</v>
      </c>
      <c r="D474" s="2" t="str">
        <v>餐厨用具</v>
      </c>
      <c r="E474" s="2" t="str">
        <v>3次</v>
      </c>
      <c r="F474" s="2" t="str">
        <v>29,JALAN TPP 1/1,TAMAN INDUSTRI PUCHONG,47100 PUCHONG,SELANGOR,SELANGOR D.E.</v>
      </c>
      <c r="G474" s="2" t="str">
        <v>ADDY HKNGIAM</v>
      </c>
      <c r="H474" s="2" t="s">
        <v>4757</v>
      </c>
      <c r="I474" s="2" t="str">
        <v>+60 3-5614 3398</v>
      </c>
      <c r="J474" s="2" t="str">
        <v>0060 3 80621885</v>
      </c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2" t="s">
        <v>2767</v>
      </c>
      <c r="B475" s="2" t="str">
        <v>法國</v>
      </c>
      <c r="C475" s="2" t="str">
        <v>--</v>
      </c>
      <c r="D475" s="2" t="str">
        <v>其他,餐厨用具</v>
      </c>
      <c r="E475" s="2" t="str">
        <v>6次</v>
      </c>
      <c r="F475" s="2" t="str">
        <v>LIEU DIT VOCAILLES BAS, 42670, BELMONT DE LA LOIRE</v>
      </c>
      <c r="G475" s="2" t="str">
        <v>M FONTERET PHILIPPE</v>
      </c>
      <c r="H475" s="2" t="s">
        <v>2766</v>
      </c>
      <c r="I475" s="2" t="str">
        <v>+33 4 77 63 73 05</v>
      </c>
      <c r="J475" s="2" t="str">
        <v>0033 477637375</v>
      </c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2" t="s">
        <v>383</v>
      </c>
      <c r="B476" s="2" t="str">
        <v>英國</v>
      </c>
      <c r="C476" s="3" t="s">
        <v>382</v>
      </c>
      <c r="D476" s="2" t="s">
        <v>380</v>
      </c>
      <c r="E476" s="2" t="str">
        <v>10次</v>
      </c>
      <c r="F476" s="2" t="str">
        <v>9 VALENTIA ROAD, HEADINGTON, OXFORD,OX3 7PN, U.K.</v>
      </c>
      <c r="G476" s="2" t="str">
        <v>HenryShum</v>
      </c>
      <c r="H476" s="2" t="s">
        <v>381</v>
      </c>
      <c r="I476" s="2" t="str">
        <v>+44 7843 376868</v>
      </c>
      <c r="J476" s="2" t="str">
        <v>0044 1865 424635</v>
      </c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2" t="s">
        <v>6618</v>
      </c>
      <c r="B477" s="2" t="str">
        <v>英國</v>
      </c>
      <c r="C477" s="3" t="s">
        <v>6617</v>
      </c>
      <c r="D477" s="2" t="str">
        <v>五金,家用电器,餐厨用具</v>
      </c>
      <c r="E477" s="2" t="str">
        <v>8次</v>
      </c>
      <c r="F477" s="2" t="str">
        <v>Edgemead Close, Round Spinney, GB NN3 8RG, Northampton</v>
      </c>
      <c r="G477" s="2" t="str">
        <v>Nalex Ltd</v>
      </c>
      <c r="H477" s="2" t="s">
        <v>6616</v>
      </c>
      <c r="I477" s="2" t="str">
        <v>+44 1604 648133</v>
      </c>
      <c r="J477" s="2" t="str">
        <v>0044 1604 790435</v>
      </c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2" t="s">
        <v>4786</v>
      </c>
      <c r="B478" s="2" t="str">
        <v>印尼</v>
      </c>
      <c r="C478" s="3" t="s">
        <v>4789</v>
      </c>
      <c r="D478" s="2" t="s">
        <v>4787</v>
      </c>
      <c r="E478" s="2" t="str">
        <v>9次</v>
      </c>
      <c r="F478" s="2" t="str">
        <v>JL.PUCANG ADI 65,SURABAYA</v>
      </c>
      <c r="G478" s="2" t="str">
        <v>Catherine Tai</v>
      </c>
      <c r="H478" s="2" t="s">
        <v>4788</v>
      </c>
      <c r="I478" s="2" t="str">
        <v>+62 623 15014053</v>
      </c>
      <c r="J478" s="2" t="str">
        <v>0062 31 5020543</v>
      </c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2" t="s">
        <v>2789</v>
      </c>
      <c r="B479" s="2" t="str">
        <v>日本</v>
      </c>
      <c r="C479" s="3" t="s">
        <v>2788</v>
      </c>
      <c r="D479" s="2" t="str">
        <v>餐厨用具</v>
      </c>
      <c r="E479" s="2" t="str">
        <v>2次</v>
      </c>
      <c r="F479" s="2" t="str">
        <v>4-3, KITA 1-JO HIGASHI 2-CHOME, CHUO-KU SAPPORO-SHI, HOKKAIDO 0600031</v>
      </c>
      <c r="G479" s="2" t="str">
        <v>GOTO NORIYOSHI</v>
      </c>
      <c r="H479" s="2" t="str">
        <v>--</v>
      </c>
      <c r="I479" s="2" t="str">
        <v>0081 11 221 3116</v>
      </c>
      <c r="J479" s="2" t="str">
        <v>0081 11 2410036</v>
      </c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2" t="s">
        <v>417</v>
      </c>
      <c r="B480" s="2" t="str">
        <v>美國</v>
      </c>
      <c r="C480" s="2" t="str">
        <v>--</v>
      </c>
      <c r="D480" s="2" t="s">
        <v>415</v>
      </c>
      <c r="E480" s="2" t="str">
        <v>9次</v>
      </c>
      <c r="F480" s="2" t="str">
        <v>11 MOONLIGHT CT, SO.SAN FRANCISCO, CA 94080,U.S.A.</v>
      </c>
      <c r="G480" s="2" t="str">
        <v>KT LEE</v>
      </c>
      <c r="H480" s="2" t="s">
        <v>416</v>
      </c>
      <c r="I480" s="2" t="str">
        <v>+1 650-871-8226</v>
      </c>
      <c r="J480" s="2" t="str">
        <v>650 871 8726</v>
      </c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2" t="s">
        <v>6905</v>
      </c>
      <c r="B481" s="2" t="str">
        <v>韩国</v>
      </c>
      <c r="C481" s="2" t="str">
        <v>--</v>
      </c>
      <c r="D481" s="2" t="str">
        <v>餐厨用具</v>
      </c>
      <c r="E481" s="2" t="str">
        <v>3次</v>
      </c>
      <c r="F481" s="2" t="str">
        <v>MANGWON-DONG MAPO-GU, SEOUL</v>
      </c>
      <c r="G481" s="2" t="str">
        <v>PARK, JUNG-SOON</v>
      </c>
      <c r="H481" s="2" t="s">
        <v>6906</v>
      </c>
      <c r="I481" s="2">
        <f>+82-2-2066-244</f>
      </c>
      <c r="J481" s="2" t="str">
        <v>0082 (02)333-1669</v>
      </c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5" t="s">
        <v>5172</v>
      </c>
      <c r="B482" s="5" t="str">
        <v>美國</v>
      </c>
      <c r="C482" s="4" t="s">
        <v>5171</v>
      </c>
      <c r="D482" s="5" t="s">
        <v>5169</v>
      </c>
      <c r="E482" s="5" t="str">
        <v>10次</v>
      </c>
      <c r="F482" s="5" t="str">
        <v>3919 E. GUASTI RD STE #A,ONTARIO,CA 91761U.S.A.</v>
      </c>
      <c r="G482" s="5" t="str">
        <v>Migerkin Alexey</v>
      </c>
      <c r="H482" s="5" t="s">
        <v>5170</v>
      </c>
      <c r="I482" s="5" t="str">
        <v>(909)390 8577</v>
      </c>
      <c r="J482" s="5" t="str">
        <v>(909)390 8556</v>
      </c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2" t="s">
        <v>3192</v>
      </c>
      <c r="B483" s="2" t="str">
        <v>瑞士</v>
      </c>
      <c r="C483" s="3" t="s">
        <v>3190</v>
      </c>
      <c r="D483" s="2" t="str">
        <v>其他,家用纺织品,玻璃工艺品,餐厨用具</v>
      </c>
      <c r="E483" s="2" t="str">
        <v>8次</v>
      </c>
      <c r="F483" s="2" t="str">
        <v>VIA MOSCIA 6, CH-6612 ASCONA,SWITZERLAND</v>
      </c>
      <c r="G483" s="2" t="str">
        <v>Matt Mayberry</v>
      </c>
      <c r="H483" s="2" t="s">
        <v>3191</v>
      </c>
      <c r="I483" s="2" t="str">
        <v>+41 91 791 22 75</v>
      </c>
      <c r="J483" s="2" t="str">
        <v>0041 91 7912321</v>
      </c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2" t="s">
        <v>940</v>
      </c>
      <c r="B484" s="2" t="str">
        <v>中國香港</v>
      </c>
      <c r="C484" s="3" t="s">
        <v>941</v>
      </c>
      <c r="D484" s="2" t="str">
        <v>餐厨用具</v>
      </c>
      <c r="E484" s="2" t="str">
        <v>3次</v>
      </c>
      <c r="F484" s="2" t="str">
        <v>UNIT 3,8/F,EASTERN HARBOUR CENTRE,28,HOI CHAK STREET,QUARRY BAY</v>
      </c>
      <c r="G484" s="2" t="str">
        <v>KITTY K HUNG</v>
      </c>
      <c r="H484" s="2" t="s">
        <v>939</v>
      </c>
      <c r="I484" s="2" t="str">
        <v>00852 28809949</v>
      </c>
      <c r="J484" s="2" t="str">
        <v>00852 29560480</v>
      </c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2" t="s">
        <v>6931</v>
      </c>
      <c r="B485" s="2" t="str">
        <v>比利時</v>
      </c>
      <c r="C485" s="2" t="str">
        <v>--</v>
      </c>
      <c r="D485" s="2" t="str">
        <v>工艺陶瓷,玻璃工艺品,餐厨用具</v>
      </c>
      <c r="E485" s="2" t="str">
        <v>9次</v>
      </c>
      <c r="F485" s="2" t="str">
        <v>5, SQUARE DE L'AVIATION//B-1070 BRUXELLES</v>
      </c>
      <c r="G485" s="2" t="str">
        <v>JUVENIA S.P.R.L.</v>
      </c>
      <c r="H485" s="2" t="str">
        <v>--</v>
      </c>
      <c r="I485" s="2" t="str">
        <v>+32 2 520 75 65</v>
      </c>
      <c r="J485" s="2" t="str">
        <v>0032 2 5201407</v>
      </c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2" t="s">
        <v>5201</v>
      </c>
      <c r="B486" s="2" t="str">
        <v>義大利</v>
      </c>
      <c r="C486" s="3" t="s">
        <v>5202</v>
      </c>
      <c r="D486" s="2" t="str">
        <v>医药保健品及医疗器械,餐厨用具</v>
      </c>
      <c r="E486" s="2" t="str">
        <v>7次</v>
      </c>
      <c r="F486" s="2" t="str">
        <v>Via Trento 109 Loc. Rupe, I 38017, MEZZOLOMBARDO</v>
      </c>
      <c r="G486" s="2" t="str">
        <v>HT CUCINE COMPONIBILI, Snc</v>
      </c>
      <c r="H486" s="2" t="s">
        <v>5203</v>
      </c>
      <c r="I486" s="2" t="str">
        <v>+39 0461 601331</v>
      </c>
      <c r="J486" s="2" t="str">
        <v>0039 0461 602030</v>
      </c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2" t="s">
        <v>3220</v>
      </c>
      <c r="B487" s="2" t="str">
        <v>義大利</v>
      </c>
      <c r="C487" s="3" t="s">
        <v>3222</v>
      </c>
      <c r="D487" s="2" t="str">
        <v>工艺陶瓷,餐厨用具</v>
      </c>
      <c r="E487" s="2" t="str">
        <v>3次</v>
      </c>
      <c r="F487" s="2" t="str">
        <v>Via Terni 3 Z.I., I 01033, CIVITA CASTELLANA</v>
      </c>
      <c r="G487" s="2" t="str">
        <v>--</v>
      </c>
      <c r="H487" s="2" t="s">
        <v>3221</v>
      </c>
      <c r="I487" s="2" t="str">
        <v>+39 0761 513633</v>
      </c>
      <c r="J487" s="2" t="str">
        <v>0039 0761 514211</v>
      </c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2" t="s">
        <v>972</v>
      </c>
      <c r="B488" s="2" t="str">
        <v>芬蘭</v>
      </c>
      <c r="C488" s="3" t="s">
        <v>971</v>
      </c>
      <c r="D488" s="2" t="str">
        <v>体育及旅游休闲用品,建筑及装饰材料,餐厨用具</v>
      </c>
      <c r="E488" s="2" t="str">
        <v>5次</v>
      </c>
      <c r="F488" s="2" t="str">
        <v>NO:75,GROUND &amp; FIRST FLOOR,JALAN SS23/15,TAMAN SEA,47400 P.J.,SELANGOR</v>
      </c>
      <c r="G488" s="2" t="str">
        <v>RINGSON SEET</v>
      </c>
      <c r="H488" s="2" t="s">
        <v>973</v>
      </c>
      <c r="I488" s="2">
        <f>+44-1625-254387</f>
      </c>
      <c r="J488" s="2" t="str">
        <v>0060 3 78809288</v>
      </c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2" t="s">
        <v>6857</v>
      </c>
      <c r="B489" s="2" t="str">
        <v>澳大利亞</v>
      </c>
      <c r="C489" s="3" t="s">
        <v>6858</v>
      </c>
      <c r="D489" s="2" t="str">
        <v>其他,餐厨用具</v>
      </c>
      <c r="E489" s="2" t="str">
        <v>9次</v>
      </c>
      <c r="F489" s="2" t="str">
        <v>6 REID STREET, BAYSWATER 3153VICTORIA,AUSTRALIA</v>
      </c>
      <c r="G489" s="2" t="str">
        <v>TIM GILLESPIE</v>
      </c>
      <c r="H489" s="2" t="s">
        <v>6856</v>
      </c>
      <c r="I489" s="2" t="str">
        <v>+61 3 9762 8833</v>
      </c>
      <c r="J489" s="2">
        <v>61387616066</v>
      </c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2" t="s">
        <v>5108</v>
      </c>
      <c r="B490" s="2" t="str">
        <v>愛爾蘭</v>
      </c>
      <c r="C490" s="3" t="s">
        <v>5109</v>
      </c>
      <c r="D490" s="2" t="str">
        <v>餐厨用具</v>
      </c>
      <c r="E490" s="2" t="str">
        <v>7次</v>
      </c>
      <c r="F490" s="2" t="str">
        <v>135 SEAFIELD ROAD,CLONTARF,DUBLIN 3,IRELAND</v>
      </c>
      <c r="G490" s="2" t="str">
        <v>--</v>
      </c>
      <c r="H490" s="2" t="s">
        <v>5110</v>
      </c>
      <c r="I490" s="2" t="str">
        <v>353 1 8534832</v>
      </c>
      <c r="J490" s="2" t="str">
        <v>353 1 8534832</v>
      </c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2" t="s">
        <v>2459</v>
      </c>
      <c r="B491" s="2" t="str">
        <v>美國</v>
      </c>
      <c r="C491" s="3" t="s">
        <v>2458</v>
      </c>
      <c r="D491" s="2" t="str">
        <v>餐厨用具</v>
      </c>
      <c r="E491" s="2" t="str">
        <v>6次</v>
      </c>
      <c r="F491" s="2" t="str">
        <v>22 VETERANS LN, PLATTSBURGH, NY 12901</v>
      </c>
      <c r="G491" s="2" t="str">
        <v>BUCK PAPER CO</v>
      </c>
      <c r="H491" s="2" t="s">
        <v>2457</v>
      </c>
      <c r="I491" s="2" t="str">
        <v>001 518 561 4300</v>
      </c>
      <c r="J491" s="2" t="str">
        <v>001 518 561 4584</v>
      </c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2" t="s">
        <v>865</v>
      </c>
      <c r="B492" s="2" t="str">
        <v>日本</v>
      </c>
      <c r="C492" s="3" t="s">
        <v>867</v>
      </c>
      <c r="D492" s="2" t="str">
        <v>玩具,餐厨用具</v>
      </c>
      <c r="E492" s="2" t="str">
        <v>4次</v>
      </c>
      <c r="F492" s="2" t="str">
        <v>2307-2, NAGASE, NARAKAWA-MURA, KISO-GUN, NAGANO 399-63, JAPAN</v>
      </c>
      <c r="G492" s="2" t="str">
        <v>HISANORI SAKAI</v>
      </c>
      <c r="H492" s="2" t="s">
        <v>866</v>
      </c>
      <c r="I492" s="2" t="str">
        <v>0081 264 343323</v>
      </c>
      <c r="J492" s="2" t="str">
        <v>0081 264 343611</v>
      </c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2" t="s">
        <v>6880</v>
      </c>
      <c r="B493" s="2" t="str">
        <v>芬蘭</v>
      </c>
      <c r="C493" s="3" t="s">
        <v>6879</v>
      </c>
      <c r="D493" s="2" t="str">
        <v>五金,其他,卫浴设备,家具,汽车配件,照明产品,鞋,餐厨用具</v>
      </c>
      <c r="E493" s="2" t="str">
        <v>9次</v>
      </c>
      <c r="F493" s="2" t="str">
        <v>Muuntot 1, FI 01510, Vantaa</v>
      </c>
      <c r="G493" s="2" t="str">
        <v>Harri Savo</v>
      </c>
      <c r="H493" s="2" t="s">
        <v>6881</v>
      </c>
      <c r="I493" s="2" t="str">
        <v>+358 9 8700810</v>
      </c>
      <c r="J493" s="2" t="str">
        <v>00358 9 87 00 81 50</v>
      </c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2" t="s">
        <v>5140</v>
      </c>
      <c r="B494" s="2" t="str">
        <v>沙烏地阿拉伯</v>
      </c>
      <c r="C494" s="3" t="s">
        <v>5142</v>
      </c>
      <c r="D494" s="2" t="str">
        <v>其他,办公文具,电子电气产品,餐厨用具</v>
      </c>
      <c r="E494" s="2" t="str">
        <v>9次</v>
      </c>
      <c r="F494" s="2" t="str">
        <v>JEDDAH-AL-HINDAWIA-P.O.BOX 20698 JEDDAH</v>
      </c>
      <c r="G494" s="2" t="str">
        <v>DANIA EST.</v>
      </c>
      <c r="H494" s="2" t="s">
        <v>5141</v>
      </c>
      <c r="I494" s="2" t="str">
        <v>00966 2 6493249</v>
      </c>
      <c r="J494" s="2" t="str">
        <v>00966 2 6493940</v>
      </c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2" t="s">
        <v>3154</v>
      </c>
      <c r="B495" s="2" t="str">
        <v>美國</v>
      </c>
      <c r="C495" s="2" t="str">
        <v>--</v>
      </c>
      <c r="D495" s="2" t="str">
        <v>其他,家具,家居用品,服装饰物及配件,玩具,箱包,节日用品,鞋,餐厨用具</v>
      </c>
      <c r="E495" s="2" t="str">
        <v>10次</v>
      </c>
      <c r="F495" s="2" t="str">
        <v>24734 STONEGATE DR</v>
      </c>
      <c r="G495" s="2" t="str">
        <v>Dennis Chen</v>
      </c>
      <c r="H495" s="2" t="s">
        <v>3153</v>
      </c>
      <c r="I495" s="2" t="str">
        <v>+1 818-348-1152</v>
      </c>
      <c r="J495" s="2" t="str">
        <v>001 8188877068</v>
      </c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2" t="s">
        <v>903</v>
      </c>
      <c r="B496" s="2" t="str">
        <v>新西蘭</v>
      </c>
      <c r="C496" s="3" t="s">
        <v>904</v>
      </c>
      <c r="D496" s="2" t="str">
        <v>大型机械及设备,家具,家用电器,照明产品,玻璃工艺品,餐厨用具</v>
      </c>
      <c r="E496" s="2" t="str">
        <v>4次</v>
      </c>
      <c r="F496" s="2" t="str">
        <v>399 Rosebank Road, Avondale, 1007, Auckland</v>
      </c>
      <c r="G496" s="2" t="str">
        <v>Judy Carter</v>
      </c>
      <c r="H496" s="2" t="s">
        <v>902</v>
      </c>
      <c r="I496" s="2" t="str">
        <v>+64 9-828 7155</v>
      </c>
      <c r="J496" s="2" t="str">
        <v>0064 9 828 7591</v>
      </c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2" t="s">
        <v>6802</v>
      </c>
      <c r="B497" s="2" t="str">
        <v>印尼</v>
      </c>
      <c r="C497" s="3" t="s">
        <v>6803</v>
      </c>
      <c r="D497" s="2" t="str">
        <v>其他,服装饰物及配件,食品,餐厨用具</v>
      </c>
      <c r="E497" s="2" t="str">
        <v>7次</v>
      </c>
      <c r="F497" s="2" t="str">
        <v>JLN.SETIABUDI NO.144 SEMARANG,INDONESIA</v>
      </c>
      <c r="G497" s="2" t="str">
        <v>Juntika</v>
      </c>
      <c r="H497" s="2" t="s">
        <v>6804</v>
      </c>
      <c r="I497" s="2" t="str">
        <v>+62 622 47464131</v>
      </c>
      <c r="J497" s="2">
        <v>62247464132</v>
      </c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2" t="s">
        <v>5049</v>
      </c>
      <c r="B498" s="2" t="str">
        <v>美國</v>
      </c>
      <c r="C498" s="3" t="s">
        <v>5050</v>
      </c>
      <c r="D498" s="2" t="s">
        <v>5047</v>
      </c>
      <c r="E498" s="2" t="str">
        <v>8次</v>
      </c>
      <c r="F498" s="2" t="str">
        <v>9051 Van Nuys Blvd, U.S.A.</v>
      </c>
      <c r="G498" s="2" t="str">
        <v>Athiq Ahmed</v>
      </c>
      <c r="H498" s="2" t="s">
        <v>5048</v>
      </c>
      <c r="I498" s="2" t="str">
        <v>+1 818-893-8642</v>
      </c>
      <c r="J498" s="2" t="str">
        <v>818 893 0813</v>
      </c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2" t="s">
        <v>3062</v>
      </c>
      <c r="B499" s="2" t="str">
        <v>中國香港</v>
      </c>
      <c r="C499" s="3" t="s">
        <v>3064</v>
      </c>
      <c r="D499" s="2" t="str">
        <v>其他,家具,家居用品,服装饰物及配件,餐厨用具</v>
      </c>
      <c r="E499" s="2" t="str">
        <v>8次</v>
      </c>
      <c r="F499" s="2" t="str">
        <v>1/F.,ABDOOLALLY HOUSE 20 STANLEY STREET CENTRAL</v>
      </c>
      <c r="G499" s="2" t="str">
        <v>JACKIE S.W.CHEUNG</v>
      </c>
      <c r="H499" s="2" t="s">
        <v>3063</v>
      </c>
      <c r="I499" s="2" t="str">
        <v>+852-3920-1110,+852 3920 1110</v>
      </c>
      <c r="J499" s="2" t="str">
        <v>00852 28101786</v>
      </c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2" t="s">
        <v>785</v>
      </c>
      <c r="B500" s="2" t="str">
        <v>突尼斯</v>
      </c>
      <c r="C500" s="3" t="s">
        <v>787</v>
      </c>
      <c r="D500" s="2" t="str">
        <v>其他,电子消费品及信息产品,食品,餐厨用具</v>
      </c>
      <c r="E500" s="2" t="str">
        <v>7次</v>
      </c>
      <c r="F500" s="2" t="str">
        <v>12 RUE IMAM EL BAKRI1002 TUNIS,TUNISIA</v>
      </c>
      <c r="G500" s="2" t="str">
        <v>--</v>
      </c>
      <c r="H500" s="2" t="s">
        <v>786</v>
      </c>
      <c r="I500" s="2" t="str">
        <v>+216 71 891 200</v>
      </c>
      <c r="J500" s="2">
        <v>21671849250</v>
      </c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2" t="s">
        <v>6833</v>
      </c>
      <c r="B501" s="2" t="str">
        <v>以色列</v>
      </c>
      <c r="C501" s="2" t="str">
        <v>--</v>
      </c>
      <c r="D501" s="2" t="str">
        <v>餐厨用具</v>
      </c>
      <c r="E501" s="2" t="str">
        <v>2次</v>
      </c>
      <c r="F501" s="2" t="str">
        <v>Industrial Zone, 20692, Upper Yokneam</v>
      </c>
      <c r="G501" s="2" t="str">
        <v>Leon Stachkewitz</v>
      </c>
      <c r="H501" s="2" t="str">
        <v>--</v>
      </c>
      <c r="I501" s="2" t="str">
        <v>+972 4-989-0733</v>
      </c>
      <c r="J501" s="2" t="str">
        <v>00972 4 9890648</v>
      </c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2" t="s">
        <v>5085</v>
      </c>
      <c r="B502" s="2" t="str">
        <v>中國香港</v>
      </c>
      <c r="C502" s="2" t="str">
        <v>--</v>
      </c>
      <c r="D502" s="2" t="str">
        <v>办公文具,家具,玻璃工艺品,钟表眼镜,餐厨用具</v>
      </c>
      <c r="E502" s="2" t="str">
        <v>9次</v>
      </c>
      <c r="F502" s="2" t="str">
        <v>中国香港九龙长沙湾 青山道576-586号 制衣工业中心4字楼D室</v>
      </c>
      <c r="G502" s="2" t="str">
        <v>陈丽萍小姐</v>
      </c>
      <c r="H502" s="2" t="s">
        <v>5084</v>
      </c>
      <c r="I502" s="2">
        <f>+852-2528-9303</f>
      </c>
      <c r="J502" s="2" t="str">
        <v>00852 28650909</v>
      </c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2" t="s">
        <v>3098</v>
      </c>
      <c r="B503" s="2" t="str">
        <v>印尼</v>
      </c>
      <c r="C503" s="3" t="s">
        <v>3097</v>
      </c>
      <c r="D503" s="2" t="str">
        <v>化工产品,餐厨用具</v>
      </c>
      <c r="E503" s="2" t="str">
        <v>6次</v>
      </c>
      <c r="F503" s="2" t="str">
        <v>JL. HOS COKROAMINOTO 104,JAKARTA PUSAT</v>
      </c>
      <c r="G503" s="2" t="str">
        <v>POERWANTO P</v>
      </c>
      <c r="H503" s="2" t="str">
        <v>--</v>
      </c>
      <c r="I503" s="2" t="str">
        <v>0062 21 330 277</v>
      </c>
      <c r="J503" s="2" t="str">
        <v>0062 21 314 0387</v>
      </c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2" t="s">
        <v>827</v>
      </c>
      <c r="B504" s="2" t="str">
        <v>中国台湾</v>
      </c>
      <c r="C504" s="2" t="str">
        <v>--</v>
      </c>
      <c r="D504" s="2" t="str">
        <v>家用电器,餐厨用具</v>
      </c>
      <c r="E504" s="2" t="str">
        <v>9次</v>
      </c>
      <c r="F504" s="2" t="str">
        <v>台北市忠孝东路4段60号7楼之1(P.O.BOX 53-674 TAIPEI)</v>
      </c>
      <c r="G504" s="2" t="str">
        <v>F.C.LEE</v>
      </c>
      <c r="H504" s="2" t="s">
        <v>828</v>
      </c>
      <c r="I504" s="2">
        <f>+886-2-2772-815</f>
      </c>
      <c r="J504" s="2" t="str">
        <v>00886 2 27118625</v>
      </c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2" t="s">
        <v>6404</v>
      </c>
      <c r="B505" s="2" t="str">
        <v>美國</v>
      </c>
      <c r="C505" s="2" t="str">
        <v>--</v>
      </c>
      <c r="D505" s="2" t="str">
        <v>其他,玩具,礼品及赠品,节日用品,食品,餐厨用具</v>
      </c>
      <c r="E505" s="2" t="str">
        <v>8次</v>
      </c>
      <c r="F505" s="2" t="str">
        <v>14856 LYNHODGE CT.CENTERVILLE VA 20120,U.S.A.</v>
      </c>
      <c r="G505" s="2" t="str">
        <v>HABTEAB BERHANE</v>
      </c>
      <c r="H505" s="2" t="s">
        <v>6403</v>
      </c>
      <c r="I505" s="2" t="str">
        <v>001 7036289696</v>
      </c>
      <c r="J505" s="2" t="str">
        <v>001 7062665618</v>
      </c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2" t="s">
        <v>74</v>
      </c>
      <c r="B506" s="2" t="str">
        <v>中國香港</v>
      </c>
      <c r="C506" s="3" t="s">
        <v>73</v>
      </c>
      <c r="D506" s="2" t="str">
        <v>餐厨用具</v>
      </c>
      <c r="E506" s="2" t="str">
        <v>7次</v>
      </c>
      <c r="F506" s="2" t="str">
        <v>FLAT D,3/F.,PHASE 1,CAMELPAINT BLDG62 HOI YUEN RD, KWUN TONG, KOWLOON,HONGKONG</v>
      </c>
      <c r="G506" s="2" t="str">
        <v>--</v>
      </c>
      <c r="H506" s="2" t="s">
        <v>75</v>
      </c>
      <c r="I506" s="2" t="str">
        <v>+852 2344 7446</v>
      </c>
      <c r="J506" s="2">
        <v>23433025</v>
      </c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2" t="s">
        <v>2989</v>
      </c>
      <c r="B507" s="2" t="str">
        <v>埃及</v>
      </c>
      <c r="C507" s="2" t="str">
        <v>--</v>
      </c>
      <c r="D507" s="2" t="str">
        <v>工艺陶瓷,餐厨用具</v>
      </c>
      <c r="E507" s="2" t="str">
        <v>9次</v>
      </c>
      <c r="F507" s="2" t="str">
        <v>29 EL SHAHEED MOUSTAFA HAFEZ ST.,ELMANSHIA,ALEXANDRIA</v>
      </c>
      <c r="G507" s="2" t="str">
        <v>IBRAHIM FARGHALY SONS CO.</v>
      </c>
      <c r="H507" s="2" t="s">
        <v>2988</v>
      </c>
      <c r="I507" s="2" t="str">
        <v>+20 3 4811736</v>
      </c>
      <c r="J507" s="2" t="str">
        <v>0020 3 4811736/4834592</v>
      </c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2" t="s">
        <v>701</v>
      </c>
      <c r="B508" s="2" t="str">
        <v>丹麥</v>
      </c>
      <c r="C508" s="3" t="s">
        <v>700</v>
      </c>
      <c r="D508" s="2" t="s">
        <v>698</v>
      </c>
      <c r="E508" s="2" t="str">
        <v>9次</v>
      </c>
      <c r="F508" s="2" t="str">
        <v>INDUSTRIVEJ 8, 6330 PADBORG, DENMARK</v>
      </c>
      <c r="G508" s="2" t="str">
        <v>LAU</v>
      </c>
      <c r="H508" s="2" t="s">
        <v>699</v>
      </c>
      <c r="I508" s="2" t="str">
        <v>+45 73 30 32 15</v>
      </c>
      <c r="J508" s="2">
        <v>4573303330</v>
      </c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2" t="s">
        <v>2498</v>
      </c>
      <c r="B509" s="2" t="str">
        <v>印度</v>
      </c>
      <c r="C509" s="2" t="str">
        <v>--</v>
      </c>
      <c r="D509" s="2" t="str">
        <v>玩具,礼品及赠品,餐厨用具</v>
      </c>
      <c r="E509" s="2" t="str">
        <v>8次</v>
      </c>
      <c r="F509" s="2" t="str">
        <v>9,DSIDC SHEDS,SCHEME 1,OKHLA INDUSTRIAL AREA,PHASE II</v>
      </c>
      <c r="G509" s="2" t="str">
        <v>HARISH SACHDEVA</v>
      </c>
      <c r="H509" s="2" t="s">
        <v>2499</v>
      </c>
      <c r="I509" s="2">
        <f>+91-261-246-2750</f>
      </c>
      <c r="J509" s="2">
        <v>91</v>
      </c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2" t="s">
        <v>4444</v>
      </c>
      <c r="B510" s="2" t="str">
        <v>新加坡</v>
      </c>
      <c r="C510" s="2" t="str">
        <v>--</v>
      </c>
      <c r="D510" s="2" t="str">
        <v>家具,餐厨用具</v>
      </c>
      <c r="E510" s="2" t="str">
        <v>7次</v>
      </c>
      <c r="F510" s="2" t="str">
        <v>16,SENOKO CRESCENT</v>
      </c>
      <c r="G510" s="2" t="str">
        <v>EU CHENG TEONG</v>
      </c>
      <c r="H510" s="2" t="s">
        <v>4445</v>
      </c>
      <c r="I510" s="2" t="str">
        <v>0065 67591533</v>
      </c>
      <c r="J510" s="2" t="str">
        <v>0065 67591551/67593011</v>
      </c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2" t="s">
        <v>2384</v>
      </c>
      <c r="B511" s="2" t="str">
        <v>巴基斯坦</v>
      </c>
      <c r="C511" s="2" t="str">
        <v>--</v>
      </c>
      <c r="D511" s="2" t="str">
        <v>餐厨用具</v>
      </c>
      <c r="E511" s="2" t="str">
        <v>6次</v>
      </c>
      <c r="F511" s="2" t="str">
        <v>OFFICE # 409-4TH FLOOR,HUSSAIN TRADE CENTRE,ALTAF HUSSAIN ROAD,NEW CHALI KARACHI</v>
      </c>
      <c r="G511" s="2" t="str">
        <v>BASHIR AHMED M.PARYAL</v>
      </c>
      <c r="H511" s="2" t="s">
        <v>2385</v>
      </c>
      <c r="I511" s="2" t="str">
        <v>0092 21 2212772</v>
      </c>
      <c r="J511" s="2" t="str">
        <v>0092 21 2212773</v>
      </c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2" t="s">
        <v>744</v>
      </c>
      <c r="B512" s="2" t="str">
        <v>法國</v>
      </c>
      <c r="C512" s="3" t="s">
        <v>745</v>
      </c>
      <c r="D512" s="2" t="str">
        <v>家具,家居用品,餐厨用具</v>
      </c>
      <c r="E512" s="2" t="str">
        <v>9次</v>
      </c>
      <c r="F512" s="2" t="str">
        <v>18 AV.I'AERODROME-Z.I.LA MIRANDE 66240 SAINT-ESTEVE</v>
      </c>
      <c r="G512" s="2" t="str">
        <v>CATHY DE BRAKELEER</v>
      </c>
      <c r="H512" s="2" t="str">
        <v>--</v>
      </c>
      <c r="I512" s="2" t="str">
        <v>0033 4 68923630</v>
      </c>
      <c r="J512" s="2" t="str">
        <v>0033 4 68926346</v>
      </c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2" t="s">
        <v>5450</v>
      </c>
      <c r="B513" s="2" t="str">
        <v>荷蘭</v>
      </c>
      <c r="C513" s="3" t="s">
        <v>5451</v>
      </c>
      <c r="D513" s="2" t="str">
        <v>餐厨用具</v>
      </c>
      <c r="E513" s="2" t="str">
        <v>6次</v>
      </c>
      <c r="F513" s="2" t="str">
        <v>Dorpsstraat 116, NL 1566 AP, Assendelft</v>
      </c>
      <c r="G513" s="2" t="str">
        <v>MR BRIAS</v>
      </c>
      <c r="H513" s="2" t="s">
        <v>5452</v>
      </c>
      <c r="I513" s="2" t="str">
        <v>+31 75 687 1249</v>
      </c>
      <c r="J513" s="2" t="str">
        <v>0031 75 6875311</v>
      </c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2" t="s">
        <v>7158</v>
      </c>
      <c r="B514" s="2" t="str">
        <v>法國</v>
      </c>
      <c r="C514" s="2" t="str">
        <v>--</v>
      </c>
      <c r="D514" s="2" t="str">
        <v>家用电器,餐厨用具</v>
      </c>
      <c r="E514" s="2" t="str">
        <v>5次</v>
      </c>
      <c r="F514" s="2" t="str">
        <v>2 CHEMIN DU MOULIN ARMAND31320 AUZEVILLE TOLOSANE,FRANCE</v>
      </c>
      <c r="G514" s="2" t="str">
        <v>TSAI SOPHIE</v>
      </c>
      <c r="H514" s="2" t="s">
        <v>7159</v>
      </c>
      <c r="I514" s="2" t="str">
        <v>+33 6 83 51 47 99</v>
      </c>
      <c r="J514" s="2" t="str">
        <v>0033 5 61806433</v>
      </c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2" t="s">
        <v>1295</v>
      </c>
      <c r="B515" s="2" t="str">
        <v>美國</v>
      </c>
      <c r="C515" s="3" t="s">
        <v>1294</v>
      </c>
      <c r="D515" s="2" t="str">
        <v>建筑及装饰材料,餐厨用具</v>
      </c>
      <c r="E515" s="2" t="str">
        <v>6次</v>
      </c>
      <c r="F515" s="2" t="str">
        <v>6011 W. PICO BLVD., U.S.A.</v>
      </c>
      <c r="G515" s="2" t="str">
        <v>BRADCO</v>
      </c>
      <c r="H515" s="2" t="s">
        <v>1296</v>
      </c>
      <c r="I515" s="2" t="str">
        <v>(323)9376785</v>
      </c>
      <c r="J515" s="2" t="str">
        <v>(323)9399354</v>
      </c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2" t="s">
        <v>3515</v>
      </c>
      <c r="B516" s="2" t="str">
        <v>日本</v>
      </c>
      <c r="C516" s="3" t="s">
        <v>3516</v>
      </c>
      <c r="D516" s="2" t="s">
        <v>3513</v>
      </c>
      <c r="E516" s="2" t="str">
        <v>7次</v>
      </c>
      <c r="F516" s="2" t="str">
        <v>4305-30, WAKAMATSU-CHO, MISHIMA-SHI, SHIZUOKA 4110024</v>
      </c>
      <c r="G516" s="2" t="str">
        <v>ASAHI TOMOO</v>
      </c>
      <c r="H516" s="2" t="s">
        <v>3514</v>
      </c>
      <c r="I516" s="2" t="str">
        <v>+81 3-3798-1239</v>
      </c>
      <c r="J516" s="2" t="str">
        <v>0081 52 531 0129</v>
      </c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2" t="s">
        <v>5479</v>
      </c>
      <c r="B517" s="2" t="str">
        <v>日本</v>
      </c>
      <c r="C517" s="3" t="s">
        <v>5477</v>
      </c>
      <c r="D517" s="2" t="str">
        <v>餐厨用具</v>
      </c>
      <c r="E517" s="2" t="str">
        <v>6次</v>
      </c>
      <c r="F517" s="2" t="str">
        <v>M2 Bldg. #202, 7-17, Ebisu 3-chome, Shibuya-ku, Tokyo 150-0013</v>
      </c>
      <c r="G517" s="2" t="str">
        <v>--</v>
      </c>
      <c r="H517" s="2" t="s">
        <v>5478</v>
      </c>
      <c r="I517" s="2" t="str">
        <v>0081 3 5475 5556</v>
      </c>
      <c r="J517" s="2" t="str">
        <v>0081 3 5475 5557</v>
      </c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2" t="s">
        <v>7184</v>
      </c>
      <c r="B518" s="2" t="str">
        <v>比利時</v>
      </c>
      <c r="C518" s="3" t="s">
        <v>7182</v>
      </c>
      <c r="D518" s="2" t="str">
        <v>家具,家居装饰品,餐厨用具</v>
      </c>
      <c r="E518" s="2" t="str">
        <v>7次</v>
      </c>
      <c r="F518" s="2" t="str">
        <v>Ninoofsesteenweg 654, B 1070, Brussel</v>
      </c>
      <c r="G518" s="2" t="str">
        <v>Devico SA</v>
      </c>
      <c r="H518" s="2" t="s">
        <v>7183</v>
      </c>
      <c r="I518" s="2" t="str">
        <v>+32 2 521 10 05</v>
      </c>
      <c r="J518" s="2" t="str">
        <v>0032 2 521 13 82</v>
      </c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2" t="s">
        <v>1331</v>
      </c>
      <c r="B519" s="2" t="str">
        <v>英國</v>
      </c>
      <c r="C519" s="3" t="s">
        <v>1329</v>
      </c>
      <c r="D519" s="2" t="str">
        <v>其他,电子电气产品,餐厨用具</v>
      </c>
      <c r="E519" s="2" t="str">
        <v>5次</v>
      </c>
      <c r="F519" s="2" t="str">
        <v>Unit 16, Woking Business Park,Albert Drive,Woking,Surrey GU21 5JY</v>
      </c>
      <c r="G519" s="2" t="str">
        <v>BOB ABRAHAM</v>
      </c>
      <c r="H519" s="2" t="s">
        <v>1330</v>
      </c>
      <c r="I519" s="2" t="str">
        <v>+44 1483 747474</v>
      </c>
      <c r="J519" s="2" t="str">
        <v>0044 1483 545600</v>
      </c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2" t="s">
        <v>3542</v>
      </c>
      <c r="B520" s="2" t="str">
        <v>義大利</v>
      </c>
      <c r="C520" s="3" t="s">
        <v>3544</v>
      </c>
      <c r="D520" s="2" t="str">
        <v>餐厨用具</v>
      </c>
      <c r="E520" s="2" t="str">
        <v>6次</v>
      </c>
      <c r="F520" s="2" t="str">
        <v>Via C. Battisti 155, I 31028, VAZZOLA</v>
      </c>
      <c r="G520" s="2" t="str">
        <v>Davide Foltran</v>
      </c>
      <c r="H520" s="2" t="s">
        <v>3543</v>
      </c>
      <c r="I520" s="2" t="str">
        <v>+39 0438 4441</v>
      </c>
      <c r="J520" s="2" t="str">
        <v>0039 0438 441600</v>
      </c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2" t="s">
        <v>5381</v>
      </c>
      <c r="B521" s="2" t="str">
        <v>加納</v>
      </c>
      <c r="C521" s="2" t="str">
        <v>--</v>
      </c>
      <c r="D521" s="2" t="s">
        <v>5382</v>
      </c>
      <c r="E521" s="2" t="str">
        <v>9次</v>
      </c>
      <c r="F521" s="2" t="str">
        <v>P.O.BOX TN1973, T/NUNGUA ESTATE,GHANA</v>
      </c>
      <c r="G521" s="2" t="str">
        <v>Maxine Rawji</v>
      </c>
      <c r="H521" s="2" t="s">
        <v>5383</v>
      </c>
      <c r="I521" s="2" t="str">
        <v>+233 24 422 0856</v>
      </c>
      <c r="J521" s="2" t="str">
        <v>2233 21 712390</v>
      </c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5" t="s">
        <v>7108</v>
      </c>
      <c r="B522" s="5" t="str">
        <v>美國</v>
      </c>
      <c r="C522" s="4" t="s">
        <v>7109</v>
      </c>
      <c r="D522" s="5" t="str">
        <v>食品,餐厨用具</v>
      </c>
      <c r="E522" s="5" t="str">
        <v>2次</v>
      </c>
      <c r="F522" s="5" t="str">
        <v>73 SOUTH PEACHTREE STREET,NORCROSS,GA</v>
      </c>
      <c r="G522" s="5" t="str">
        <v>KAREN MEOLAM</v>
      </c>
      <c r="H522" s="5" t="str">
        <v>--</v>
      </c>
      <c r="I522" s="5" t="str">
        <v>+1-770-242-8585,+1 770-242-8585</v>
      </c>
      <c r="J522" s="5" t="str">
        <v>001 770 2420551</v>
      </c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5" t="s">
        <v>1207</v>
      </c>
      <c r="B523" s="5" t="str">
        <v>挪威</v>
      </c>
      <c r="C523" s="5" t="str">
        <v>--</v>
      </c>
      <c r="D523" s="5" t="s">
        <v>1208</v>
      </c>
      <c r="E523" s="5" t="str">
        <v>10次</v>
      </c>
      <c r="F523" s="5" t="str">
        <v>TRARAVEIEN 31,1605 FREDRIKSTAD,NORWAY</v>
      </c>
      <c r="G523" s="5" t="str">
        <v>Luciano da Silva</v>
      </c>
      <c r="H523" s="5" t="s">
        <v>1209</v>
      </c>
      <c r="I523" s="5" t="str">
        <v>+47 69 39 05 35</v>
      </c>
      <c r="J523" s="5">
        <v>4769319513</v>
      </c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2" t="s">
        <v>3453</v>
      </c>
      <c r="B524" s="2" t="str">
        <v>丹麥</v>
      </c>
      <c r="C524" s="3" t="s">
        <v>3454</v>
      </c>
      <c r="D524" s="2" t="str">
        <v>其他,化工产品,家具,汽车配件,照明产品,车辆,鞋,餐厨用具</v>
      </c>
      <c r="E524" s="2" t="str">
        <v>8次</v>
      </c>
      <c r="F524" s="2" t="str">
        <v>Skodsborgvej 48 E, DK 2830, Virum</v>
      </c>
      <c r="G524" s="2" t="str">
        <v>Chr Soika</v>
      </c>
      <c r="H524" s="2" t="s">
        <v>3452</v>
      </c>
      <c r="I524" s="2" t="str">
        <v>+45 45 83 09 00</v>
      </c>
      <c r="J524" s="2" t="str">
        <v>0045 45 83 04 44</v>
      </c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2" t="s">
        <v>5415</v>
      </c>
      <c r="B525" s="2" t="str">
        <v>法國</v>
      </c>
      <c r="C525" s="3" t="s">
        <v>5418</v>
      </c>
      <c r="D525" s="2" t="s">
        <v>5416</v>
      </c>
      <c r="E525" s="2" t="str">
        <v>5次</v>
      </c>
      <c r="F525" s="2" t="str">
        <v>58, AVENUE DE WAGRAM 75017 PARIS,FRANCE</v>
      </c>
      <c r="G525" s="2" t="str">
        <v>Andre DeSouza</v>
      </c>
      <c r="H525" s="2" t="s">
        <v>5417</v>
      </c>
      <c r="I525" s="2" t="str">
        <v>+33 1 40 68 92 91</v>
      </c>
      <c r="J525" s="2">
        <v>140689291</v>
      </c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2" t="s">
        <v>7136</v>
      </c>
      <c r="B526" s="2" t="str">
        <v>巴哈馬</v>
      </c>
      <c r="C526" s="2" t="str">
        <v>--</v>
      </c>
      <c r="D526" s="2" t="str">
        <v>体育及旅游休闲用品,其他,家具,建筑及装饰材料,餐厨用具</v>
      </c>
      <c r="E526" s="2" t="str">
        <v>8次</v>
      </c>
      <c r="F526" s="2" t="str">
        <v>P.O. BOX EE-15867,BAHAMAS</v>
      </c>
      <c r="G526" s="2" t="str">
        <v>DILIP SODHANI</v>
      </c>
      <c r="H526" s="2" t="s">
        <v>7135</v>
      </c>
      <c r="I526" s="2" t="str">
        <v>+1 242-356-7233</v>
      </c>
      <c r="J526" s="2" t="str">
        <v>242 356 7235</v>
      </c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2" t="s">
        <v>1252</v>
      </c>
      <c r="B527" s="2" t="str">
        <v>留尼汪</v>
      </c>
      <c r="C527" s="2" t="str">
        <v>--</v>
      </c>
      <c r="D527" s="2" t="s">
        <v>1250</v>
      </c>
      <c r="E527" s="2" t="str">
        <v>9次</v>
      </c>
      <c r="F527" s="2" t="str">
        <v>13 RUE MARC BOYER APPT 497490 SAINTE COTILDE ,REUNION</v>
      </c>
      <c r="G527" s="2" t="str">
        <v>Tina Steffenakk Hermansen</v>
      </c>
      <c r="H527" s="2" t="s">
        <v>1251</v>
      </c>
      <c r="I527" s="2" t="str">
        <v>+262 262 28 07 16</v>
      </c>
      <c r="J527" s="2">
        <v>262262280716</v>
      </c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2" t="s">
        <v>3476</v>
      </c>
      <c r="B528" s="2" t="str">
        <v>荷蘭</v>
      </c>
      <c r="C528" s="3" t="s">
        <v>3477</v>
      </c>
      <c r="D528" s="2" t="str">
        <v>其他,医药保健品及医疗器械,照明产品,节日用品,餐厨用具</v>
      </c>
      <c r="E528" s="2" t="str">
        <v>8次</v>
      </c>
      <c r="F528" s="2" t="str">
        <v>C. V/D LIJNSTREET 96, 2593 NL,THE HAGUE,HOLLAND</v>
      </c>
      <c r="G528" s="2" t="str">
        <v>Wong Julien</v>
      </c>
      <c r="H528" s="2" t="s">
        <v>3478</v>
      </c>
      <c r="I528" s="2" t="str">
        <v>+31 70 315 6580</v>
      </c>
      <c r="J528" s="2">
        <v>31703030542</v>
      </c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2" t="s">
        <v>5316</v>
      </c>
      <c r="B529" s="2" t="str">
        <v>加拿大</v>
      </c>
      <c r="C529" s="3" t="s">
        <v>5317</v>
      </c>
      <c r="D529" s="2" t="str">
        <v>其他,餐厨用具</v>
      </c>
      <c r="E529" s="2" t="str">
        <v>9次</v>
      </c>
      <c r="F529" s="2" t="str">
        <v>10353 170TH STREET NW EDMONTON,AB</v>
      </c>
      <c r="G529" s="2" t="str">
        <v>FINESSE FURNISHINGS INC</v>
      </c>
      <c r="H529" s="2" t="str">
        <v>--</v>
      </c>
      <c r="I529" s="2" t="str">
        <v>001 780 444 7100</v>
      </c>
      <c r="J529" s="2" t="str">
        <v>001 780 4906731</v>
      </c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2" t="s">
        <v>7051</v>
      </c>
      <c r="B530" s="2" t="str">
        <v>美國</v>
      </c>
      <c r="C530" s="2" t="str">
        <v>--</v>
      </c>
      <c r="D530" s="2" t="s">
        <v>7049</v>
      </c>
      <c r="E530" s="2" t="str">
        <v>10次</v>
      </c>
      <c r="F530" s="2" t="str">
        <v>10400 NW 33RD STREET STE #270, U.S.A.</v>
      </c>
      <c r="G530" s="2" t="str">
        <v>DERMAN RUSSI</v>
      </c>
      <c r="H530" s="2" t="s">
        <v>7050</v>
      </c>
      <c r="I530" s="2">
        <f>+1-786-200-4254</f>
      </c>
      <c r="J530" s="2" t="str">
        <v>001 305 3917586</v>
      </c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2" t="s">
        <v>1132</v>
      </c>
      <c r="B531" s="2" t="str">
        <v>葡萄牙</v>
      </c>
      <c r="C531" s="3" t="s">
        <v>1130</v>
      </c>
      <c r="D531" s="2" t="str">
        <v>五金,其他,家居用品,照明产品,玻璃工艺品,餐厨用具</v>
      </c>
      <c r="E531" s="2" t="str">
        <v>7次</v>
      </c>
      <c r="F531" s="2" t="str">
        <v>CC DIANA,2.03 3750 AGUEDA, PORTUGAL</v>
      </c>
      <c r="G531" s="2" t="str">
        <v>ZHANG YUE XIAN</v>
      </c>
      <c r="H531" s="2" t="s">
        <v>1131</v>
      </c>
      <c r="I531" s="2" t="str">
        <v>+351 234 621 554</v>
      </c>
      <c r="J531" s="2">
        <v>351234621554</v>
      </c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2" t="s">
        <v>3382</v>
      </c>
      <c r="B532" s="2" t="str">
        <v>土耳其</v>
      </c>
      <c r="C532" s="3" t="s">
        <v>3380</v>
      </c>
      <c r="D532" s="2" t="str">
        <v>餐厨用具</v>
      </c>
      <c r="E532" s="2" t="str">
        <v>7次</v>
      </c>
      <c r="F532" s="2" t="str">
        <v>KIRAC KOYU 2.BOLGE 5.CAD.NO.32 BUYUKCEKMECE/ISTANBUL, TURKEY</v>
      </c>
      <c r="G532" s="2" t="str">
        <v>--</v>
      </c>
      <c r="H532" s="2" t="s">
        <v>3381</v>
      </c>
      <c r="I532" s="2" t="str">
        <v>+90 212 689 56 76</v>
      </c>
      <c r="J532" s="2" t="str">
        <v>90 212 6894525</v>
      </c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2" t="s">
        <v>5354</v>
      </c>
      <c r="B533" s="2" t="str">
        <v>愛爾蘭</v>
      </c>
      <c r="C533" s="3" t="s">
        <v>5351</v>
      </c>
      <c r="D533" s="2" t="s">
        <v>5353</v>
      </c>
      <c r="E533" s="2" t="str">
        <v>9次</v>
      </c>
      <c r="F533" s="2" t="str">
        <v>BELGARD RD.,TALLAGHT, DUBLIN 24,IRELAND</v>
      </c>
      <c r="G533" s="2" t="str">
        <v>Bill Kanj</v>
      </c>
      <c r="H533" s="2" t="s">
        <v>5352</v>
      </c>
      <c r="I533" s="2" t="str">
        <v>+353 1 452 1353</v>
      </c>
      <c r="J533" s="2">
        <v>14596148</v>
      </c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2" t="s">
        <v>7076</v>
      </c>
      <c r="B534" s="2" t="str">
        <v>德國</v>
      </c>
      <c r="C534" s="3" t="s">
        <v>7077</v>
      </c>
      <c r="D534" s="2" t="str">
        <v>其他,照明产品,餐厨用具</v>
      </c>
      <c r="E534" s="2" t="str">
        <v>7次</v>
      </c>
      <c r="F534" s="2" t="str">
        <v>Kroegerskoppel 3, DE 24558, Henstedt-Ulzburg</v>
      </c>
      <c r="G534" s="2" t="str">
        <v>Heinrich Hueser</v>
      </c>
      <c r="H534" s="2" t="str">
        <v>--</v>
      </c>
      <c r="I534" s="2" t="str">
        <v>+49 4193 9060</v>
      </c>
      <c r="J534" s="2" t="str">
        <v>0049 4193 9 06 25</v>
      </c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2" t="s">
        <v>1171</v>
      </c>
      <c r="B535" s="2" t="str">
        <v>中國香港</v>
      </c>
      <c r="C535" s="3" t="s">
        <v>1174</v>
      </c>
      <c r="D535" s="2" t="s">
        <v>1172</v>
      </c>
      <c r="E535" s="2" t="str">
        <v>7次</v>
      </c>
      <c r="F535" s="2" t="str">
        <v>29/F K Wah Ctr</v>
      </c>
      <c r="G535" s="2" t="str">
        <v>Anty Yuan</v>
      </c>
      <c r="H535" s="2" t="s">
        <v>1173</v>
      </c>
      <c r="I535" s="2" t="str">
        <v>(852)21736688</v>
      </c>
      <c r="J535" s="2" t="str">
        <v>(852)27254317</v>
      </c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2" t="s">
        <v>3418</v>
      </c>
      <c r="B536" s="2" t="str">
        <v>丹麥</v>
      </c>
      <c r="C536" s="3" t="s">
        <v>3419</v>
      </c>
      <c r="D536" s="2" t="str">
        <v>其他,卫浴设备,餐厨用具</v>
      </c>
      <c r="E536" s="2" t="str">
        <v>9次</v>
      </c>
      <c r="F536" s="2" t="str">
        <v>Bronzevej 1, DK 6000, Kolding</v>
      </c>
      <c r="G536" s="2" t="str">
        <v>Karin Ladefoged</v>
      </c>
      <c r="H536" s="2" t="s">
        <v>3420</v>
      </c>
      <c r="I536" s="2" t="str">
        <v>+45 75 50 80 00</v>
      </c>
      <c r="J536" s="2" t="str">
        <v>0045 75 50 51 51</v>
      </c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2" t="s">
        <v>5242</v>
      </c>
      <c r="B537" s="2" t="str">
        <v>美國</v>
      </c>
      <c r="C537" s="2" t="str">
        <v>--</v>
      </c>
      <c r="D537" s="2" t="s">
        <v>5243</v>
      </c>
      <c r="E537" s="2" t="str">
        <v>10次</v>
      </c>
      <c r="F537" s="2" t="str">
        <v>2870 S.ADELITA DR.HACIENDA HEIGHTS,CA 91745</v>
      </c>
      <c r="G537" s="2" t="str">
        <v>KELVIN LING</v>
      </c>
      <c r="H537" s="2" t="s">
        <v>5244</v>
      </c>
      <c r="I537" s="2" t="str">
        <v>+1 323-232-1888</v>
      </c>
      <c r="J537" s="2" t="str">
        <v>001 626 3697553</v>
      </c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2" t="s">
        <v>6988</v>
      </c>
      <c r="B538" s="2" t="str">
        <v>約旦</v>
      </c>
      <c r="C538" s="3" t="s">
        <v>6989</v>
      </c>
      <c r="D538" s="2" t="str">
        <v>餐厨用具</v>
      </c>
      <c r="E538" s="2" t="str">
        <v>6次</v>
      </c>
      <c r="F538" s="2" t="str">
        <v>SPORT CITY AL-SHAHEED ST.,P.O.BOX 925469 AMMAN 11190</v>
      </c>
      <c r="G538" s="2" t="str">
        <v>ALI MELHEM A.MELHEN</v>
      </c>
      <c r="H538" s="2" t="s">
        <v>6987</v>
      </c>
      <c r="I538" s="2" t="str">
        <v>00962 6 5158492</v>
      </c>
      <c r="J538" s="2" t="str">
        <v>00962 6 5152300</v>
      </c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2" t="s">
        <v>1046</v>
      </c>
      <c r="B539" s="2" t="str">
        <v>日本</v>
      </c>
      <c r="C539" s="2" t="str">
        <v>--</v>
      </c>
      <c r="D539" s="2" t="str">
        <v>餐厨用具</v>
      </c>
      <c r="E539" s="2" t="str">
        <v>6次</v>
      </c>
      <c r="F539" s="2" t="str">
        <v>1949 Hokkedo, Yoshida Town, NIIGATA 959-0214</v>
      </c>
      <c r="G539" s="2" t="str">
        <v>NIHON YOSYOKKI CO.,LTD.</v>
      </c>
      <c r="H539" s="2" t="str">
        <v>--</v>
      </c>
      <c r="I539" s="2" t="str">
        <v>0081 256 92 3131</v>
      </c>
      <c r="J539" s="2" t="str">
        <v>0081 256 92 3240</v>
      </c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2" t="s">
        <v>3304</v>
      </c>
      <c r="B540" s="2" t="str">
        <v>日本</v>
      </c>
      <c r="C540" s="3" t="s">
        <v>3302</v>
      </c>
      <c r="D540" s="2" t="str">
        <v>五金,家具,餐厨用具</v>
      </c>
      <c r="E540" s="2" t="str">
        <v>2次</v>
      </c>
      <c r="F540" s="2" t="str">
        <v>3-20-2, Higashi-Tokorozawa, Tokorozawa City, Saitama Pref. 359-0021.</v>
      </c>
      <c r="G540" s="2" t="str">
        <v>Shigeki Tonari</v>
      </c>
      <c r="H540" s="2" t="s">
        <v>3303</v>
      </c>
      <c r="I540" s="2" t="str">
        <v>0081 42 9448411</v>
      </c>
      <c r="J540" s="2" t="str">
        <v>0081 42 9449753</v>
      </c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2" t="s">
        <v>5282</v>
      </c>
      <c r="B541" s="2" t="str">
        <v>丹麥</v>
      </c>
      <c r="C541" s="3" t="s">
        <v>5280</v>
      </c>
      <c r="D541" s="2" t="str">
        <v>工艺陶瓷,餐厨用具</v>
      </c>
      <c r="E541" s="2" t="str">
        <v>7次</v>
      </c>
      <c r="F541" s="2" t="str">
        <v>Ryevej 4 Postbox 20 4060 Kirke Saaby</v>
      </c>
      <c r="G541" s="2" t="str">
        <v>Kiki Design A/S</v>
      </c>
      <c r="H541" s="2" t="s">
        <v>5281</v>
      </c>
      <c r="I541" s="2" t="str">
        <v>+45 46 49 15 15</v>
      </c>
      <c r="J541" s="2" t="str">
        <v>0045 46 49 15 17</v>
      </c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2" t="s">
        <v>7024</v>
      </c>
      <c r="B542" s="2" t="str">
        <v>阿爾巴尼亞</v>
      </c>
      <c r="C542" s="3" t="s">
        <v>7023</v>
      </c>
      <c r="D542" s="2" t="str">
        <v>其他,餐厨用具</v>
      </c>
      <c r="E542" s="2" t="str">
        <v>8次</v>
      </c>
      <c r="F542" s="2" t="str">
        <v>youyilu42, ALBANIA</v>
      </c>
      <c r="G542" s="2" t="str">
        <v>Ooi Kok Ghee</v>
      </c>
      <c r="H542" s="2" t="s">
        <v>7022</v>
      </c>
      <c r="I542" s="2">
        <v>7568155331</v>
      </c>
      <c r="J542" s="2">
        <v>7568887107</v>
      </c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2" t="s">
        <v>1091</v>
      </c>
      <c r="B543" s="2" t="str">
        <v>中國香港</v>
      </c>
      <c r="C543" s="2" t="str">
        <v>--</v>
      </c>
      <c r="D543" s="2" t="s">
        <v>1089</v>
      </c>
      <c r="E543" s="2" t="str">
        <v>9次</v>
      </c>
      <c r="F543" s="2" t="str">
        <v>FLAT B 13TH FLOOR &amp; 14TH FLOOR,LEE MAY BUILDING,788-790 NATHAN ROAD, KOWLOONHONGKONG</v>
      </c>
      <c r="G543" s="2" t="str">
        <v>Manoj Bokaria</v>
      </c>
      <c r="H543" s="2" t="s">
        <v>1090</v>
      </c>
      <c r="I543" s="2" t="str">
        <v>(852)23803344</v>
      </c>
      <c r="J543" s="2" t="str">
        <v>(852)27894390</v>
      </c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2" t="s">
        <v>3345</v>
      </c>
      <c r="B544" s="2" t="str">
        <v>菲律賓</v>
      </c>
      <c r="C544" s="3" t="s">
        <v>3347</v>
      </c>
      <c r="D544" s="2" t="str">
        <v>其他,家具,家居装饰品,玩具,玻璃工艺品,食品,餐厨用具</v>
      </c>
      <c r="E544" s="2" t="str">
        <v>10次</v>
      </c>
      <c r="F544" s="2" t="str">
        <v>50 8TH AVE, WEST GRACE PARKCALOOCAN CITY,PHILIPPINES</v>
      </c>
      <c r="G544" s="2" t="str">
        <v>ANGELI UY SOBREMONTE-TUAZON</v>
      </c>
      <c r="H544" s="2" t="s">
        <v>3346</v>
      </c>
      <c r="I544" s="2" t="str">
        <v>+63 2 323 7777</v>
      </c>
      <c r="J544" s="2" t="str">
        <v>0063 2 3658183</v>
      </c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2" t="s">
        <v>5687</v>
      </c>
      <c r="B545" s="2" t="str">
        <v>英國</v>
      </c>
      <c r="C545" s="2" t="str">
        <v>--</v>
      </c>
      <c r="D545" s="2" t="str">
        <v>个人护理用具,家具,家居装饰品,家用电器,食品,餐厨用具</v>
      </c>
      <c r="E545" s="2" t="str">
        <v>6次</v>
      </c>
      <c r="F545" s="2" t="str">
        <v>9 WARDOUR STREET,LONDON,U.K.</v>
      </c>
      <c r="G545" s="2" t="str">
        <v>Shahrokh Yaghoobi</v>
      </c>
      <c r="H545" s="2" t="s">
        <v>5686</v>
      </c>
      <c r="I545" s="2" t="str">
        <v>+44 20 7434 1777</v>
      </c>
      <c r="J545" s="2" t="str">
        <v>020-7439-0441</v>
      </c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2" t="s">
        <v>2030</v>
      </c>
      <c r="B546" s="2" t="str">
        <v>加拿大</v>
      </c>
      <c r="C546" s="3" t="s">
        <v>2031</v>
      </c>
      <c r="D546" s="2" t="str">
        <v>其他,卫浴设备,家具,家居装饰品,浴室用品,玻璃工艺品,鞋,餐厨用具</v>
      </c>
      <c r="E546" s="2" t="str">
        <v>10次</v>
      </c>
      <c r="F546" s="2" t="str">
        <v>PO Box 70 Mount Hope Street Lindsay, Ontario</v>
      </c>
      <c r="G546" s="2" t="str">
        <v>ED GRASS</v>
      </c>
      <c r="H546" s="2" t="s">
        <v>2029</v>
      </c>
      <c r="I546" s="2" t="str">
        <v>001 705 324 0095</v>
      </c>
      <c r="J546" s="2" t="str">
        <v>001 705 324 3074</v>
      </c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2" t="s">
        <v>1574</v>
      </c>
      <c r="B547" s="2" t="str">
        <v>荷蘭</v>
      </c>
      <c r="C547" s="3" t="s">
        <v>1575</v>
      </c>
      <c r="D547" s="2" t="str">
        <v>其他,家具,家居装饰品,照明产品,餐厨用具</v>
      </c>
      <c r="E547" s="2" t="str">
        <v>9次</v>
      </c>
      <c r="F547" s="2" t="str">
        <v>Doornenburg 18, NL 7339 DT, Ugchelen</v>
      </c>
      <c r="G547" s="2" t="str">
        <v>De Sleutelbal VOF</v>
      </c>
      <c r="H547" s="2" t="s">
        <v>1576</v>
      </c>
      <c r="I547" s="2" t="str">
        <v>+31 55 541 6490</v>
      </c>
      <c r="J547" s="2" t="str">
        <v>0031 55 5428309</v>
      </c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2" t="s">
        <v>3781</v>
      </c>
      <c r="B548" s="2" t="str">
        <v>比利時</v>
      </c>
      <c r="C548" s="2" t="str">
        <v>--</v>
      </c>
      <c r="D548" s="2" t="str">
        <v>其他,化工产品,食品,餐厨用具</v>
      </c>
      <c r="E548" s="2" t="str">
        <v>6次</v>
      </c>
      <c r="F548" s="2" t="str">
        <v>Van Stralenstraat 49-53, B 2060, Antwerpen</v>
      </c>
      <c r="G548" s="2" t="str">
        <v>--</v>
      </c>
      <c r="H548" s="2" t="str">
        <v>--</v>
      </c>
      <c r="I548" s="2" t="str">
        <v>+32 3 226 14 76</v>
      </c>
      <c r="J548" s="2" t="str">
        <v>0032 3 226 23 18</v>
      </c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2" t="s">
        <v>5715</v>
      </c>
      <c r="B549" s="2" t="str">
        <v>孟加拉</v>
      </c>
      <c r="C549" s="2" t="str">
        <v>--</v>
      </c>
      <c r="D549" s="2" t="str">
        <v>体育及旅游休闲用品,家具,家居装饰品,玻璃工艺品,箱包,餐厨用具</v>
      </c>
      <c r="E549" s="2" t="str">
        <v>8次</v>
      </c>
      <c r="F549" s="2" t="str">
        <v>HOUSE-127 ROAD-9/A (APT-4/C),DHANMONDI R/A, DHAKA-1209,BANGLADESH</v>
      </c>
      <c r="G549" s="2" t="str">
        <v>Andre DeSouza</v>
      </c>
      <c r="H549" s="2" t="s">
        <v>5714</v>
      </c>
      <c r="I549" s="2" t="str">
        <v>+880 2-9672056</v>
      </c>
      <c r="J549" s="2" t="str">
        <v>880 2 9572056</v>
      </c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2" t="s">
        <v>7388</v>
      </c>
      <c r="B550" s="2" t="str">
        <v>法國</v>
      </c>
      <c r="C550" s="3" t="s">
        <v>7389</v>
      </c>
      <c r="D550" s="2" t="str">
        <v>玻璃工艺品,餐厨用具</v>
      </c>
      <c r="E550" s="2" t="str">
        <v>8次</v>
      </c>
      <c r="F550" s="2" t="str">
        <v>23 RUE GASTON EVRARD 31094TOULOUSE CEDEX 01 ,FRANCE</v>
      </c>
      <c r="G550" s="2" t="str">
        <v>--</v>
      </c>
      <c r="H550" s="2" t="s">
        <v>7390</v>
      </c>
      <c r="I550" s="2" t="str">
        <v>+33 5 61 43 22 90</v>
      </c>
      <c r="J550" s="2">
        <v>33561430681</v>
      </c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2" t="s">
        <v>1614</v>
      </c>
      <c r="B551" s="2" t="str">
        <v>印度</v>
      </c>
      <c r="C551" s="2" t="str">
        <v>--</v>
      </c>
      <c r="D551" s="2" t="s">
        <v>1615</v>
      </c>
      <c r="E551" s="2" t="str">
        <v>10次</v>
      </c>
      <c r="F551" s="2" t="str">
        <v>2ND FLOOR, GANDHI CHAMBERS, DANAPITH, BHAVNAGAR 364001</v>
      </c>
      <c r="G551" s="2" t="str">
        <v>Joseph Tsui</v>
      </c>
      <c r="H551" s="2" t="s">
        <v>1616</v>
      </c>
      <c r="I551" s="2" t="str">
        <v>+91 278 241 6007</v>
      </c>
      <c r="J551" s="2" t="str">
        <v>91 278 2521870</v>
      </c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2" t="s">
        <v>3813</v>
      </c>
      <c r="B552" s="2" t="str">
        <v>土耳其</v>
      </c>
      <c r="C552" s="3" t="s">
        <v>3812</v>
      </c>
      <c r="D552" s="2" t="str">
        <v>玩具,餐厨用具</v>
      </c>
      <c r="E552" s="2" t="str">
        <v>8次</v>
      </c>
      <c r="F552" s="2" t="str">
        <v>GAZIOSMANPASA CAD.NO.28 KOYICI-GUNGOREN/ISTANBUL</v>
      </c>
      <c r="G552" s="2" t="str">
        <v>KILER BARGAINING FACILITIES FOOD INDUSTRY &amp; TRADE INC.</v>
      </c>
      <c r="H552" s="2" t="s">
        <v>3811</v>
      </c>
      <c r="I552" s="2" t="str">
        <v>+90 212 677 55 55</v>
      </c>
      <c r="J552" s="2" t="str">
        <v>0090 212 6773555</v>
      </c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2" t="s">
        <v>5615</v>
      </c>
      <c r="B553" s="2" t="str">
        <v>韩国</v>
      </c>
      <c r="C553" s="3" t="s">
        <v>5614</v>
      </c>
      <c r="D553" s="2" t="s">
        <v>5612</v>
      </c>
      <c r="E553" s="2" t="str">
        <v>9次</v>
      </c>
      <c r="F553" s="2" t="str">
        <v>#1005 LIFE COMBI B/D,61-4 YOIDO-DONG YOUNGDEUNGPO-GU,SEOUL</v>
      </c>
      <c r="G553" s="2" t="str">
        <v>JOY KIM</v>
      </c>
      <c r="H553" s="2" t="s">
        <v>5613</v>
      </c>
      <c r="I553" s="2" t="str">
        <v>+82 2-780-3116</v>
      </c>
      <c r="J553" s="2" t="str">
        <v>0082 2 7802066</v>
      </c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2" t="s">
        <v>7305</v>
      </c>
      <c r="B554" s="2" t="str">
        <v>美國</v>
      </c>
      <c r="C554" s="2" t="str">
        <v>--</v>
      </c>
      <c r="D554" s="2" t="str">
        <v>家具,家居装饰品,家用纺织品,玻璃工艺品,钟表眼镜,餐厨用具</v>
      </c>
      <c r="E554" s="2" t="str">
        <v>8次</v>
      </c>
      <c r="F554" s="2" t="str">
        <v>4067 MURRAY COMMON,FREMONT , CA 94538,U.S.A.</v>
      </c>
      <c r="G554" s="2" t="str">
        <v>Angel Trevino</v>
      </c>
      <c r="H554" s="2" t="s">
        <v>7306</v>
      </c>
      <c r="I554" s="2" t="str">
        <v>+1 510-438-0913</v>
      </c>
      <c r="J554" s="2" t="str">
        <v>510 438 0913</v>
      </c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2" t="s">
        <v>1502</v>
      </c>
      <c r="B555" s="2" t="str">
        <v>日本</v>
      </c>
      <c r="C555" s="3" t="s">
        <v>1503</v>
      </c>
      <c r="D555" s="2" t="str">
        <v>五金,其他,化工产品,园林用品,家具,家用电器,照明产品,车辆,鞋,餐厨用具</v>
      </c>
      <c r="E555" s="2" t="str">
        <v>9次</v>
      </c>
      <c r="F555" s="2" t="str">
        <v>1-8-22,SHIMIZUGAOKA,TARUMI-KU,KOBE</v>
      </c>
      <c r="G555" s="2" t="str">
        <v>Emanuele Fioroni</v>
      </c>
      <c r="H555" s="2" t="s">
        <v>1504</v>
      </c>
      <c r="I555" s="2" t="str">
        <v>+81-75-255-3300,+81-3-6226-5803,+81-75-255-2400,+81-75-255-0600,+81-3-3248-9010,+81-75-255-2401,+81-75-255-0900,+84-2633577757,+56-65-223-3352,+60-3-5613-7177,+81 3-3536-5803</v>
      </c>
      <c r="J555" s="2" t="str">
        <v>0081 586 51 2985</v>
      </c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2" t="s">
        <v>3721</v>
      </c>
      <c r="B556" s="2" t="str">
        <v>美國</v>
      </c>
      <c r="C556" s="3" t="s">
        <v>3722</v>
      </c>
      <c r="D556" s="2" t="str">
        <v>其他,家用电器,照明产品,餐厨用具</v>
      </c>
      <c r="E556" s="2" t="str">
        <v>10次</v>
      </c>
      <c r="F556" s="2" t="str">
        <v>5355 AVENIDA ENCINAS,SUITE 204,CARLSBAD, CA 92008,U.S.A.</v>
      </c>
      <c r="G556" s="2" t="str">
        <v>Eliza Wong</v>
      </c>
      <c r="H556" s="2" t="s">
        <v>3720</v>
      </c>
      <c r="I556" s="2" t="str">
        <v>(858) 720 8700</v>
      </c>
      <c r="J556" s="2" t="str">
        <v>(858) 720 8710</v>
      </c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2" t="s">
        <v>5647</v>
      </c>
      <c r="B557" s="2" t="str">
        <v>馬來西亞</v>
      </c>
      <c r="C557" s="3" t="s">
        <v>5646</v>
      </c>
      <c r="D557" s="2" t="s">
        <v>5649</v>
      </c>
      <c r="E557" s="2" t="str">
        <v>10次</v>
      </c>
      <c r="F557" s="2" t="str">
        <v>14, JALAN MERANTI, TMN MELODIES,JOHOR BAHRU, JOHOR,MALAYSIA</v>
      </c>
      <c r="G557" s="2" t="str">
        <v>HILDA</v>
      </c>
      <c r="H557" s="2" t="s">
        <v>5648</v>
      </c>
      <c r="I557" s="2" t="str">
        <v>+60 7-333 4305</v>
      </c>
      <c r="J557" s="2" t="str">
        <v>607 3328635</v>
      </c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2" t="s">
        <v>7338</v>
      </c>
      <c r="B558" s="2" t="str">
        <v>烏拉圭</v>
      </c>
      <c r="C558" s="2" t="str">
        <v>--</v>
      </c>
      <c r="D558" s="2" t="str">
        <v>个人护理用具,体育及旅游休闲用品,工艺陶瓷,玻璃工艺品,箱包,餐厨用具</v>
      </c>
      <c r="E558" s="2" t="str">
        <v>8次</v>
      </c>
      <c r="F558" s="2" t="str">
        <v>HOCQUART 1677, URUGUAY</v>
      </c>
      <c r="G558" s="2" t="str">
        <v>--</v>
      </c>
      <c r="H558" s="2" t="s">
        <v>7339</v>
      </c>
      <c r="I558" s="2" t="str">
        <v>+598 2924 8613</v>
      </c>
      <c r="J558" s="2">
        <v>59829242995</v>
      </c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2" t="s">
        <v>1537</v>
      </c>
      <c r="B559" s="2" t="str">
        <v>瑞典</v>
      </c>
      <c r="C559" s="3" t="s">
        <v>1539</v>
      </c>
      <c r="D559" s="2" t="str">
        <v>五金,其他,工艺陶瓷,照明产品,玻璃工艺品,箱包,餐厨用具</v>
      </c>
      <c r="E559" s="2" t="str">
        <v>9次</v>
      </c>
      <c r="F559" s="2" t="str">
        <v>SPANGATAN 1 BOX710,343 81 ALMHULTSWEDEN</v>
      </c>
      <c r="G559" s="2" t="str">
        <v>MS CHEUNG</v>
      </c>
      <c r="H559" s="2" t="s">
        <v>1538</v>
      </c>
      <c r="I559" s="2" t="str">
        <v>+46 42 28 67 92</v>
      </c>
      <c r="J559" s="2" t="str">
        <v>0046 476 14329</v>
      </c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2" t="s">
        <v>3751</v>
      </c>
      <c r="B560" s="2" t="str">
        <v>美國</v>
      </c>
      <c r="C560" s="3" t="s">
        <v>3749</v>
      </c>
      <c r="D560" s="2" t="str">
        <v>卫浴设备,家用纺织品,餐厨用具</v>
      </c>
      <c r="E560" s="2" t="str">
        <v>9次</v>
      </c>
      <c r="F560" s="2" t="str">
        <v>500 HADLEY RD, S PLAINFIELD, NJ 07080-2426</v>
      </c>
      <c r="G560" s="2" t="str">
        <v>LINENS BY SASSON</v>
      </c>
      <c r="H560" s="2" t="s">
        <v>3750</v>
      </c>
      <c r="I560" s="2" t="str">
        <v>+1-928-782-2507,+1 732-243-9700</v>
      </c>
      <c r="J560" s="2" t="str">
        <v>001 908 791 4600</v>
      </c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2" t="s">
        <v>5560</v>
      </c>
      <c r="B561" s="2" t="str">
        <v>南非</v>
      </c>
      <c r="C561" s="2" t="str">
        <v>--</v>
      </c>
      <c r="D561" s="2" t="str">
        <v>餐厨用具</v>
      </c>
      <c r="E561" s="2" t="str">
        <v>7次</v>
      </c>
      <c r="F561" s="2" t="str">
        <v>42 DIANNE RD , OLIVEDALE ,JOHANNESBURG,SOUTH AFRICA</v>
      </c>
      <c r="G561" s="2" t="str">
        <v>--</v>
      </c>
      <c r="H561" s="2" t="s">
        <v>5559</v>
      </c>
      <c r="I561" s="2" t="str">
        <v>+27 11 704 4640</v>
      </c>
      <c r="J561" s="2">
        <v>27114620240</v>
      </c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5" t="s">
        <v>7251</v>
      </c>
      <c r="B562" s="5" t="str">
        <v>叙利亚</v>
      </c>
      <c r="C562" s="4" t="s">
        <v>7250</v>
      </c>
      <c r="D562" s="5" t="str">
        <v>玻璃工艺品,食品,餐厨用具</v>
      </c>
      <c r="E562" s="5" t="str">
        <v>3次</v>
      </c>
      <c r="F562" s="5" t="str">
        <v>AIRPORT ROAD,P.BOX: 25061,DAMASCUSSYRIA</v>
      </c>
      <c r="G562" s="5" t="str">
        <v>A R HABASH</v>
      </c>
      <c r="H562" s="5" t="s">
        <v>7249</v>
      </c>
      <c r="I562" s="5" t="str">
        <v>+963 11 562 3555</v>
      </c>
      <c r="J562" s="5" t="str">
        <v>00963 11 5614098</v>
      </c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2" t="s">
        <v>1436</v>
      </c>
      <c r="B563" s="2" t="str">
        <v>美國</v>
      </c>
      <c r="C563" s="2" t="str">
        <v>--</v>
      </c>
      <c r="D563" s="2" t="str">
        <v>其他,家具,家居装饰品,餐厨用具</v>
      </c>
      <c r="E563" s="2" t="str">
        <v>7次</v>
      </c>
      <c r="F563" s="2" t="str">
        <v>6401-C CENTENNIAL CIRCLE,GLEN BURNIE, MD 21061,U.S.A.</v>
      </c>
      <c r="G563" s="2" t="str">
        <v>Durgham Mushtaha</v>
      </c>
      <c r="H563" s="2" t="s">
        <v>1437</v>
      </c>
      <c r="I563" s="2" t="str">
        <v>+1 410-218-3073</v>
      </c>
      <c r="J563" s="2" t="str">
        <v>001 41075190068</v>
      </c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2" t="s">
        <v>3653</v>
      </c>
      <c r="B564" s="2" t="str">
        <v>中國香港</v>
      </c>
      <c r="C564" s="3" t="s">
        <v>3654</v>
      </c>
      <c r="D564" s="2" t="s">
        <v>3655</v>
      </c>
      <c r="E564" s="2" t="str">
        <v>9次</v>
      </c>
      <c r="F564" s="2" t="str">
        <v>10/F, ASTORIA BLDG,24-38 ASHLEY ROAD,T.S.T, KOWLOON.,HONGKONG</v>
      </c>
      <c r="G564" s="2" t="str">
        <v>Dayan Paul</v>
      </c>
      <c r="H564" s="2" t="s">
        <v>3656</v>
      </c>
      <c r="I564" s="2" t="str">
        <v>+852 2394 8222</v>
      </c>
      <c r="J564" s="2" t="str">
        <v>852 23919776</v>
      </c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2" t="s">
        <v>5585</v>
      </c>
      <c r="B565" s="2" t="str">
        <v>印尼</v>
      </c>
      <c r="C565" s="2" t="str">
        <v>--</v>
      </c>
      <c r="D565" s="2" t="str">
        <v>其他,工艺陶瓷,服装饰物及配件,餐厨用具</v>
      </c>
      <c r="E565" s="2" t="str">
        <v>6次</v>
      </c>
      <c r="F565" s="2" t="str">
        <v>JL DURI KENCANA 6 NO.9DURI KEPA (JAKARTA BARAT),INDONESIA</v>
      </c>
      <c r="G565" s="2" t="str">
        <v>GLADYS MOGOLLON</v>
      </c>
      <c r="H565" s="2" t="s">
        <v>5586</v>
      </c>
      <c r="I565" s="2">
        <v>622156965159</v>
      </c>
      <c r="J565" s="2">
        <v>622156965159</v>
      </c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2" t="s">
        <v>6030</v>
      </c>
      <c r="B566" s="2" t="str">
        <v>印度</v>
      </c>
      <c r="C566" s="2" t="str">
        <v>--</v>
      </c>
      <c r="D566" s="2" t="str">
        <v>其他,餐厨用具</v>
      </c>
      <c r="E566" s="2" t="str">
        <v>6次</v>
      </c>
      <c r="F566" s="2" t="str">
        <v>826/A, CHANCHLA BAI COLLEGE ROAD, WRIGHT TOWN, JABALPUR (M.P.)</v>
      </c>
      <c r="G566" s="2" t="str">
        <v>PRADEEP CHADHA</v>
      </c>
      <c r="H566" s="2" t="s">
        <v>6031</v>
      </c>
      <c r="I566" s="2">
        <f>+91-98986-88883</f>
      </c>
      <c r="J566" s="2" t="str">
        <v>0091 761 318924</v>
      </c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2" t="s">
        <v>1469</v>
      </c>
      <c r="B567" s="2" t="str">
        <v>德國</v>
      </c>
      <c r="C567" s="3" t="s">
        <v>1467</v>
      </c>
      <c r="D567" s="2" t="str">
        <v>其他,家用纺织品,摩托车,自行车,餐厨用具</v>
      </c>
      <c r="E567" s="2" t="str">
        <v>6次</v>
      </c>
      <c r="F567" s="2" t="str">
        <v>Bruchhausenstrasse 20, DE 54290, Trier</v>
      </c>
      <c r="G567" s="2" t="str">
        <v>Wolfgang Petry</v>
      </c>
      <c r="H567" s="2" t="s">
        <v>1468</v>
      </c>
      <c r="I567" s="2" t="str">
        <v>+49 651 970200</v>
      </c>
      <c r="J567" s="2" t="str">
        <v>0049 651 9 70 20 40</v>
      </c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2" t="s">
        <v>3686</v>
      </c>
      <c r="B568" s="2" t="str">
        <v>中国台湾</v>
      </c>
      <c r="C568" s="2" t="str">
        <v>--</v>
      </c>
      <c r="D568" s="2" t="str">
        <v>办公文具,箱包,餐厨用具</v>
      </c>
      <c r="E568" s="2" t="str">
        <v>3次</v>
      </c>
      <c r="F568" s="2" t="str">
        <v>3F, NO.52, LANE 210, DINGKAN STREET SANCHONG, XINBEI CITY TAIWAN</v>
      </c>
      <c r="G568" s="2" t="str">
        <v>Frank pai</v>
      </c>
      <c r="H568" s="2" t="s">
        <v>3685</v>
      </c>
      <c r="I568" s="2">
        <v>8675527153290</v>
      </c>
      <c r="J568" s="2">
        <v>8675561531996</v>
      </c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2" t="s">
        <v>5504</v>
      </c>
      <c r="B569" s="2" t="str">
        <v>澳大利亞</v>
      </c>
      <c r="C569" s="2" t="str">
        <v>--</v>
      </c>
      <c r="D569" s="2" t="str">
        <v>五金,玩具,礼品及赠品,餐厨用具</v>
      </c>
      <c r="E569" s="2" t="str">
        <v>7次</v>
      </c>
      <c r="F569" s="2" t="str">
        <v>85 FAIRBANK RD.,CLAYTON SOUTH VIC.3169</v>
      </c>
      <c r="G569" s="2" t="str">
        <v>JIM SHUI</v>
      </c>
      <c r="H569" s="2" t="s">
        <v>5503</v>
      </c>
      <c r="I569" s="2" t="str">
        <v>0061 3 95485885</v>
      </c>
      <c r="J569" s="2" t="str">
        <v>0061 3 95485528</v>
      </c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2" t="s">
        <v>7209</v>
      </c>
      <c r="B570" s="2" t="str">
        <v>巴西</v>
      </c>
      <c r="C570" s="3" t="s">
        <v>7208</v>
      </c>
      <c r="D570" s="2" t="str">
        <v>家具,餐厨用具</v>
      </c>
      <c r="E570" s="2" t="str">
        <v>8次</v>
      </c>
      <c r="F570" s="2" t="str">
        <v>Rua Luiz Briski, 1097, BRAZIL</v>
      </c>
      <c r="G570" s="2" t="str">
        <v>Joachim Kolletzky</v>
      </c>
      <c r="H570" s="2" t="s">
        <v>7207</v>
      </c>
      <c r="I570" s="2" t="str">
        <v>+55 19 3826-2133</v>
      </c>
      <c r="J570" s="2" t="str">
        <v>55 19 3826 2133</v>
      </c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2" t="s">
        <v>1369</v>
      </c>
      <c r="B571" s="2" t="str">
        <v>加拿大</v>
      </c>
      <c r="C571" s="3" t="s">
        <v>1367</v>
      </c>
      <c r="D571" s="2" t="str">
        <v>工具,餐厨用具</v>
      </c>
      <c r="E571" s="2" t="str">
        <v>6次</v>
      </c>
      <c r="F571" s="2" t="str">
        <v>1350 Phillip Murray Avenue Oshawa,Ontario</v>
      </c>
      <c r="G571" s="2" t="str">
        <v>MR.NEWTON</v>
      </c>
      <c r="H571" s="2" t="s">
        <v>1368</v>
      </c>
      <c r="I571" s="2" t="str">
        <v>001 905 571 3001</v>
      </c>
      <c r="J571" s="2" t="str">
        <v>001 905 433 0111</v>
      </c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2" t="s">
        <v>3583</v>
      </c>
      <c r="B572" s="2" t="str">
        <v>尼日利亞</v>
      </c>
      <c r="C572" s="2" t="str">
        <v>--</v>
      </c>
      <c r="D572" s="2" t="str">
        <v>工艺陶瓷,餐厨用具</v>
      </c>
      <c r="E572" s="2" t="str">
        <v>8次</v>
      </c>
      <c r="F572" s="2" t="str">
        <v>R1/279 MAIN MARKET ONITSHA,ANAMBRA STATE(P.O.BOX 4833)</v>
      </c>
      <c r="G572" s="2" t="str">
        <v>KELUSS NAMEX BUSINESS EMPIRE</v>
      </c>
      <c r="H572" s="2" t="s">
        <v>3582</v>
      </c>
      <c r="I572" s="2" t="str">
        <v>00234 46 250098</v>
      </c>
      <c r="J572" s="2">
        <v>234</v>
      </c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2" t="s">
        <v>5533</v>
      </c>
      <c r="B573" s="2" t="str">
        <v>愛爾蘭</v>
      </c>
      <c r="C573" s="3" t="s">
        <v>5534</v>
      </c>
      <c r="D573" s="2" t="str">
        <v>其他,办公文具,电子电气产品,餐厨用具</v>
      </c>
      <c r="E573" s="2" t="str">
        <v>6次</v>
      </c>
      <c r="F573" s="2" t="str">
        <v>Tallaght, Dublin 24</v>
      </c>
      <c r="G573" s="2" t="str">
        <v>Mr Noel McStay</v>
      </c>
      <c r="H573" s="2" t="str">
        <v>--</v>
      </c>
      <c r="I573" s="2" t="str">
        <v>+353 1 413 1700</v>
      </c>
      <c r="J573" s="2" t="str">
        <v>00353 1 4516048</v>
      </c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2" t="s">
        <v>19</v>
      </c>
      <c r="B574" s="2" t="str">
        <v>叙利亚</v>
      </c>
      <c r="C574" s="3" t="s">
        <v>17</v>
      </c>
      <c r="D574" s="2" t="str">
        <v>餐厨用具</v>
      </c>
      <c r="E574" s="2" t="str">
        <v>2次</v>
      </c>
      <c r="F574" s="2" t="str">
        <v>DAMASCUS,REKON AL DIN STR.</v>
      </c>
      <c r="G574" s="2" t="str">
        <v>--</v>
      </c>
      <c r="H574" s="2" t="s">
        <v>18</v>
      </c>
      <c r="I574" s="2" t="str">
        <v>+963 11 277 9779</v>
      </c>
      <c r="J574" s="2" t="str">
        <v>00963 11 2773534</v>
      </c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2" t="s">
        <v>1403</v>
      </c>
      <c r="B575" s="2" t="str">
        <v>瑞典</v>
      </c>
      <c r="C575" s="3" t="s">
        <v>1404</v>
      </c>
      <c r="D575" s="2" t="str">
        <v>餐厨用具</v>
      </c>
      <c r="E575" s="2" t="str">
        <v>6次</v>
      </c>
      <c r="F575" s="2" t="str">
        <v>Verkmastarev 30, SE 46137, Trollhattan</v>
      </c>
      <c r="G575" s="2" t="str">
        <v>--</v>
      </c>
      <c r="H575" s="2" t="s">
        <v>1402</v>
      </c>
      <c r="I575" s="2" t="str">
        <v>+46 520 898 00</v>
      </c>
      <c r="J575" s="2" t="str">
        <v>0046 520 139 24</v>
      </c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2" t="s">
        <v>3617</v>
      </c>
      <c r="B576" s="2" t="str">
        <v>中国台湾</v>
      </c>
      <c r="C576" s="3" t="s">
        <v>3618</v>
      </c>
      <c r="D576" s="2" t="str">
        <v>家具,餐厨用具</v>
      </c>
      <c r="E576" s="2" t="str">
        <v>6次</v>
      </c>
      <c r="F576" s="2" t="str">
        <v>1F, NO.8-1.ALLEY 22,LANE 553,SEC 4,CHUNG HSIAO EAST RD,TAIPEI,TAIWAN</v>
      </c>
      <c r="G576" s="2" t="str">
        <v>Dalia</v>
      </c>
      <c r="H576" s="2" t="s">
        <v>3616</v>
      </c>
      <c r="I576" s="2" t="str">
        <v>+886 2 2761 7103</v>
      </c>
      <c r="J576" s="2" t="str">
        <v>886 2 27616771</v>
      </c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2" t="s">
        <v>2326</v>
      </c>
      <c r="B577" s="2" t="str">
        <v>義大利</v>
      </c>
      <c r="C577" s="3" t="s">
        <v>2323</v>
      </c>
      <c r="D577" s="2" t="s">
        <v>2324</v>
      </c>
      <c r="E577" s="2" t="str">
        <v>10次</v>
      </c>
      <c r="F577" s="2" t="str">
        <v>Viale Abruzzi 94, Centro Direz. Loreto, I 20131, MILANO</v>
      </c>
      <c r="G577" s="2" t="str">
        <v>ITOCHU ITALIANA, SpA</v>
      </c>
      <c r="H577" s="2" t="s">
        <v>2325</v>
      </c>
      <c r="I577" s="2" t="str">
        <v>+39 02 27701</v>
      </c>
      <c r="J577" s="2" t="str">
        <v>0039 02 29402856</v>
      </c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2" t="s">
        <v>4016</v>
      </c>
      <c r="B578" s="2" t="str">
        <v>中國香港</v>
      </c>
      <c r="C578" s="2" t="str">
        <v>--</v>
      </c>
      <c r="D578" s="2" t="str">
        <v>其他,家具,家居装饰品,餐厨用具</v>
      </c>
      <c r="E578" s="2" t="str">
        <v>8次</v>
      </c>
      <c r="F578" s="2" t="str">
        <v>RM 1413A HANG LUNG CENTRE,2-20 PATERSON SRTEET,CAUSEWAY BAY,HONGKONG</v>
      </c>
      <c r="G578" s="2" t="str">
        <v>Lee Tsai Lok</v>
      </c>
      <c r="H578" s="2" t="s">
        <v>4015</v>
      </c>
      <c r="I578" s="2" t="str">
        <v>00852 28080659</v>
      </c>
      <c r="J578" s="2">
        <v>28080509</v>
      </c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2" t="s">
        <v>1866</v>
      </c>
      <c r="B579" s="2" t="str">
        <v>丹麥</v>
      </c>
      <c r="C579" s="3" t="s">
        <v>1867</v>
      </c>
      <c r="D579" s="2" t="str">
        <v>大型机械及设备,家用电器,餐厨用具</v>
      </c>
      <c r="E579" s="2" t="str">
        <v>9次</v>
      </c>
      <c r="F579" s="2" t="str">
        <v>Industrivej 44 4000 Roskilde</v>
      </c>
      <c r="G579" s="2" t="str">
        <v>Melitta aromateknik a/s</v>
      </c>
      <c r="H579" s="2" t="s">
        <v>1868</v>
      </c>
      <c r="I579" s="2" t="str">
        <v>+45 46 75 33 66</v>
      </c>
      <c r="J579" s="2" t="str">
        <v>0045 46 75 38 10</v>
      </c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2" t="s">
        <v>4432</v>
      </c>
      <c r="B580" s="2" t="str">
        <v>比利時</v>
      </c>
      <c r="C580" s="2" t="str">
        <v>--</v>
      </c>
      <c r="D580" s="2" t="str">
        <v>其他,餐厨用具</v>
      </c>
      <c r="E580" s="2" t="str">
        <v>9次</v>
      </c>
      <c r="F580" s="2" t="str">
        <v>Rue du Dobbelenberg 113, B 1130, Bruxelles</v>
      </c>
      <c r="G580" s="2" t="str">
        <v>G.C.I. Sprl</v>
      </c>
      <c r="H580" s="2" t="str">
        <v>--</v>
      </c>
      <c r="I580" s="2" t="str">
        <v>+32 2 245 22 44</v>
      </c>
      <c r="J580" s="2" t="str">
        <v>0032 2 245 23 48</v>
      </c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2" t="s">
        <v>2350</v>
      </c>
      <c r="B581" s="2" t="str">
        <v>加拿大</v>
      </c>
      <c r="C581" s="3" t="s">
        <v>2351</v>
      </c>
      <c r="D581" s="2" t="str">
        <v>其他,大型机械及设备,车辆,餐厨用具</v>
      </c>
      <c r="E581" s="2" t="str">
        <v>2次</v>
      </c>
      <c r="F581" s="2" t="str">
        <v>10457 184 Street Second Floor Edmonton, Alberta</v>
      </c>
      <c r="G581" s="2" t="str">
        <v>JOHN</v>
      </c>
      <c r="H581" s="2" t="s">
        <v>2349</v>
      </c>
      <c r="I581" s="2" t="str">
        <v>+1 (780) 483-3278,+1 306-975-1177</v>
      </c>
      <c r="J581" s="2" t="str">
        <v>001 780 4862113</v>
      </c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2" t="s">
        <v>4046</v>
      </c>
      <c r="B582" s="2" t="str">
        <v>加拿大</v>
      </c>
      <c r="C582" s="2" t="str">
        <v>--</v>
      </c>
      <c r="D582" s="2" t="str">
        <v>五金,体育及旅游休闲用品,其他,园林用品,家具,家居装饰品,餐厨用具</v>
      </c>
      <c r="E582" s="2" t="str">
        <v>9次</v>
      </c>
      <c r="F582" s="2" t="str">
        <v>5204 Notre Dame Ouest, CANADA</v>
      </c>
      <c r="G582" s="2" t="str">
        <v>Pisamorn Duangleka</v>
      </c>
      <c r="H582" s="2" t="s">
        <v>4045</v>
      </c>
      <c r="I582" s="2" t="str">
        <v>+1 514-767-9654</v>
      </c>
      <c r="J582" s="2" t="str">
        <v>514 767 9654</v>
      </c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2" t="s">
        <v>1908</v>
      </c>
      <c r="B583" s="2" t="str">
        <v>新加坡</v>
      </c>
      <c r="C583" s="2" t="str">
        <v>--</v>
      </c>
      <c r="D583" s="2" t="str">
        <v>家用纺织品,食品,餐厨用具</v>
      </c>
      <c r="E583" s="2" t="str">
        <v>7次</v>
      </c>
      <c r="F583" s="2" t="str">
        <v>Peninsula Plaza, 111,North Bridge Rd #02-06, 179098, Singapore</v>
      </c>
      <c r="G583" s="2" t="str">
        <v>Aniell Sabhneni</v>
      </c>
      <c r="H583" s="2" t="str">
        <v>--</v>
      </c>
      <c r="I583" s="2" t="str">
        <v>0065 63373347</v>
      </c>
      <c r="J583" s="2" t="str">
        <v>0065 63382037</v>
      </c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2" t="s">
        <v>7568</v>
      </c>
      <c r="B584" s="2" t="str">
        <v>中国台湾</v>
      </c>
      <c r="C584" s="2" t="str">
        <v>--</v>
      </c>
      <c r="D584" s="2" t="str">
        <v>医药保健品及医疗器械,家具,家用电器,电子消费品及信息产品,餐厨用具</v>
      </c>
      <c r="E584" s="2" t="str">
        <v>10次</v>
      </c>
      <c r="F584" s="2" t="str">
        <v>5F, NO.190, CHUNG-KUNG 2ND ROAD,TAICHUNG CITY,TAIWAN</v>
      </c>
      <c r="G584" s="2" t="str">
        <v>ABDUL RAFEA HAKMI</v>
      </c>
      <c r="H584" s="2" t="s">
        <v>7567</v>
      </c>
      <c r="I584" s="2" t="str">
        <v>+886 4 2359 2607</v>
      </c>
      <c r="J584" s="2" t="str">
        <v>886 4 23585955</v>
      </c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2" t="s">
        <v>5852</v>
      </c>
      <c r="B585" s="2" t="str">
        <v>中國香港</v>
      </c>
      <c r="C585" s="3" t="s">
        <v>5853</v>
      </c>
      <c r="D585" s="2" t="str">
        <v>工具,编织及藤铁工艺品,餐厨用具</v>
      </c>
      <c r="E585" s="2" t="str">
        <v>7次</v>
      </c>
      <c r="F585" s="2" t="str">
        <v>Room 8-10, 11/F, Metropole Square, 2 On Yiu Street, Sha Tin, New Territories, Hong Kong</v>
      </c>
      <c r="G585" s="2" t="str">
        <v>Hallmarc International (Hong Kong) Limited</v>
      </c>
      <c r="H585" s="2" t="s">
        <v>5854</v>
      </c>
      <c r="I585" s="2" t="str">
        <v>00852 27725271</v>
      </c>
      <c r="J585" s="2" t="str">
        <v>00852 27273072</v>
      </c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2" t="s">
        <v>3941</v>
      </c>
      <c r="B586" s="2" t="str">
        <v>印度</v>
      </c>
      <c r="C586" s="3" t="s">
        <v>3940</v>
      </c>
      <c r="D586" s="2" t="s">
        <v>3938</v>
      </c>
      <c r="E586" s="2" t="str">
        <v>8次</v>
      </c>
      <c r="F586" s="2" t="str">
        <v>PLOT 65 PERUNGUDI INDUSTRIAL ESTATE</v>
      </c>
      <c r="G586" s="2" t="str">
        <v>BO SOSTROM</v>
      </c>
      <c r="H586" s="2" t="s">
        <v>3939</v>
      </c>
      <c r="I586" s="2" t="str">
        <v>+91 44 2496 2793</v>
      </c>
      <c r="J586" s="2" t="str">
        <v>91 44 24961521</v>
      </c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2" t="s">
        <v>1788</v>
      </c>
      <c r="B587" s="2" t="str">
        <v>以色列</v>
      </c>
      <c r="C587" s="2" t="str">
        <v>--</v>
      </c>
      <c r="D587" s="2" t="str">
        <v>食品,餐厨用具</v>
      </c>
      <c r="E587" s="2" t="str">
        <v>6次</v>
      </c>
      <c r="F587" s="2" t="str">
        <v>Meshek 131, 60944, Batzra</v>
      </c>
      <c r="G587" s="2" t="str">
        <v>Iris Shmuel</v>
      </c>
      <c r="H587" s="2" t="str">
        <v>--</v>
      </c>
      <c r="I587" s="2" t="str">
        <v>+972 9-748-0415</v>
      </c>
      <c r="J587" s="2" t="str">
        <v>00972 9 7414904</v>
      </c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2" t="s">
        <v>7498</v>
      </c>
      <c r="B588" s="2" t="str">
        <v>加拿大</v>
      </c>
      <c r="C588" s="3" t="s">
        <v>7497</v>
      </c>
      <c r="D588" s="2" t="str">
        <v>家具,餐厨用具</v>
      </c>
      <c r="E588" s="2" t="str">
        <v>4次</v>
      </c>
      <c r="F588" s="2" t="str">
        <v>124 Bleams Road Kitchener, ON</v>
      </c>
      <c r="G588" s="2" t="str">
        <v>MATTHIAS</v>
      </c>
      <c r="H588" s="2" t="str">
        <v>--</v>
      </c>
      <c r="I588" s="2" t="str">
        <v>001 519 8936280</v>
      </c>
      <c r="J588" s="2" t="str">
        <v>001 519 8936354</v>
      </c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2" t="s">
        <v>5882</v>
      </c>
      <c r="B589" s="2" t="str">
        <v>印度</v>
      </c>
      <c r="C589" s="2" t="str">
        <v>--</v>
      </c>
      <c r="D589" s="2" t="str">
        <v>箱包,鞋,餐厨用具</v>
      </c>
      <c r="E589" s="2" t="str">
        <v>8次</v>
      </c>
      <c r="F589" s="2" t="str">
        <v>A-4, FLAT NO. 35,SHUBH NIKETAN APPTS,PASCHIM VIHAR, NEW DELHI-63,INDIA</v>
      </c>
      <c r="G589" s="2" t="str">
        <v>jimmy</v>
      </c>
      <c r="H589" s="2" t="s">
        <v>5883</v>
      </c>
      <c r="I589" s="2" t="str">
        <v>+91 11 3510 2233</v>
      </c>
      <c r="J589" s="2">
        <v>911125737109</v>
      </c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2" t="s">
        <v>3973</v>
      </c>
      <c r="B590" s="2" t="str">
        <v>比利時</v>
      </c>
      <c r="C590" s="3" t="s">
        <v>3972</v>
      </c>
      <c r="D590" s="2" t="str">
        <v>家具,餐厨用具</v>
      </c>
      <c r="E590" s="2" t="str">
        <v>9次</v>
      </c>
      <c r="F590" s="2" t="str">
        <v>Markebekestraat 7, B 8510, Marke</v>
      </c>
      <c r="G590" s="2" t="str">
        <v>Luxaplast NV</v>
      </c>
      <c r="H590" s="2" t="str">
        <v>--</v>
      </c>
      <c r="I590" s="2" t="str">
        <v>+32 56 22 13 95</v>
      </c>
      <c r="J590" s="2" t="str">
        <v>0032 56 22 75 20</v>
      </c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2" t="s">
        <v>1829</v>
      </c>
      <c r="B591" s="2" t="str">
        <v>中國香港</v>
      </c>
      <c r="C591" s="3" t="s">
        <v>1831</v>
      </c>
      <c r="D591" s="2" t="str">
        <v>体育及旅游休闲用品,其他,办公文具,工艺陶瓷,玻璃工艺品,箱包,餐厨用具</v>
      </c>
      <c r="E591" s="2" t="str">
        <v>6次</v>
      </c>
      <c r="F591" s="2" t="str">
        <v>801 ORIENTAL CENTRE, 67-71 CHATHAMROAD,SOUTH KOWLOON,HONGKONG</v>
      </c>
      <c r="G591" s="2" t="str">
        <v>Mansoor Diwanji</v>
      </c>
      <c r="H591" s="2" t="s">
        <v>1830</v>
      </c>
      <c r="I591" s="2" t="str">
        <v>+852 2369 9045</v>
      </c>
      <c r="J591" s="2">
        <v>27227316</v>
      </c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2" t="s">
        <v>7518</v>
      </c>
      <c r="B592" s="2" t="str">
        <v>泰国</v>
      </c>
      <c r="C592" s="2" t="str">
        <v>--</v>
      </c>
      <c r="D592" s="2" t="str">
        <v>其他,办公文具,电子消费品及信息产品,电子电气产品,餐厨用具</v>
      </c>
      <c r="E592" s="2" t="str">
        <v>7次</v>
      </c>
      <c r="F592" s="2" t="str">
        <v>365/19,SOI PHAYANAK BESIDE ASIA HOTEL,BANGKOK</v>
      </c>
      <c r="G592" s="2" t="str">
        <v>MR.YASSIN ELTYEB</v>
      </c>
      <c r="H592" s="2" t="s">
        <v>7517</v>
      </c>
      <c r="I592" s="2" t="str">
        <v>0066 2 2151530</v>
      </c>
      <c r="J592" s="2" t="str">
        <v>0066 2 2153991</v>
      </c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2" t="s">
        <v>5785</v>
      </c>
      <c r="B593" s="2" t="str">
        <v>日本</v>
      </c>
      <c r="C593" s="2" t="str">
        <v>--</v>
      </c>
      <c r="D593" s="2" t="str">
        <v>家具,餐厨用具</v>
      </c>
      <c r="E593" s="2" t="str">
        <v>7次</v>
      </c>
      <c r="F593" s="2" t="str">
        <v>332-1, ISEHARA-MACHI, KUMAMOTO-SHI, KUMAMOTO 862, JAPAN</v>
      </c>
      <c r="G593" s="2" t="str">
        <v>GENJO HAKAHIRO</v>
      </c>
      <c r="H593" s="2" t="str">
        <v>--</v>
      </c>
      <c r="I593" s="2" t="str">
        <v>0081 96 3892001</v>
      </c>
      <c r="J593" s="2" t="str">
        <v>0081 96 3492268</v>
      </c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2" t="s">
        <v>3885</v>
      </c>
      <c r="B594" s="2" t="str">
        <v>澳大利亞</v>
      </c>
      <c r="C594" s="3" t="s">
        <v>3884</v>
      </c>
      <c r="D594" s="2" t="s">
        <v>3882</v>
      </c>
      <c r="E594" s="2" t="str">
        <v>11次</v>
      </c>
      <c r="F594" s="2" t="str">
        <v>30 DICKSON AVENUE, AUSTRALIA</v>
      </c>
      <c r="G594" s="2" t="str">
        <v>Benjamin Penhos</v>
      </c>
      <c r="H594" s="2" t="s">
        <v>3883</v>
      </c>
      <c r="I594" s="2" t="str">
        <v>(612)94371552</v>
      </c>
      <c r="J594" s="2" t="str">
        <v>(612)94371553</v>
      </c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2" t="s">
        <v>1727</v>
      </c>
      <c r="B595" s="2" t="str">
        <v>美國</v>
      </c>
      <c r="C595" s="3" t="s">
        <v>1726</v>
      </c>
      <c r="D595" s="2" t="str">
        <v>餐厨用具</v>
      </c>
      <c r="E595" s="2" t="str">
        <v>3次</v>
      </c>
      <c r="F595" s="2" t="str">
        <v>3901 PIPESTONE RD, DALLAS, TX 75212-6017</v>
      </c>
      <c r="G595" s="2" t="str">
        <v>NATHAN LONG</v>
      </c>
      <c r="H595" s="2" t="str">
        <v>--</v>
      </c>
      <c r="I595" s="2" t="str">
        <v>--</v>
      </c>
      <c r="J595" s="2" t="str">
        <v>001 214-631-0566</v>
      </c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2" t="s">
        <v>7460</v>
      </c>
      <c r="B596" s="2" t="str">
        <v>巴基斯坦</v>
      </c>
      <c r="C596" s="2" t="str">
        <v>--</v>
      </c>
      <c r="D596" s="2" t="str">
        <v>餐厨用具</v>
      </c>
      <c r="E596" s="2" t="str">
        <v>6次</v>
      </c>
      <c r="F596" s="2" t="str">
        <v>SECOND FLOOR,814-E,NATIONAL BARAH,MARKET SHAHALAM,LAHORE</v>
      </c>
      <c r="G596" s="2" t="str">
        <v>MUHAMMAD ARIF</v>
      </c>
      <c r="H596" s="2" t="s">
        <v>7461</v>
      </c>
      <c r="I596" s="2" t="str">
        <v>0092 42 7638426</v>
      </c>
      <c r="J596" s="2" t="str">
        <v>0092 42 7639865/7671086</v>
      </c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2" t="s">
        <v>5817</v>
      </c>
      <c r="B597" s="2" t="str">
        <v>新西蘭</v>
      </c>
      <c r="C597" s="2" t="str">
        <v>--</v>
      </c>
      <c r="D597" s="2" t="s">
        <v>5815</v>
      </c>
      <c r="E597" s="2" t="str">
        <v>10次</v>
      </c>
      <c r="F597" s="2" t="str">
        <v>147 BAYSWATER AVE., BELMONT,AUCKLAND,NEW ZEALAND</v>
      </c>
      <c r="G597" s="2" t="str">
        <v>Mark Unsted</v>
      </c>
      <c r="H597" s="2" t="s">
        <v>5816</v>
      </c>
      <c r="I597" s="2" t="str">
        <v>+64 9-489 1382</v>
      </c>
      <c r="J597" s="2" t="str">
        <v>0064 9 4466087</v>
      </c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2" t="s">
        <v>3909</v>
      </c>
      <c r="B598" s="2" t="str">
        <v>中國香港</v>
      </c>
      <c r="C598" s="3" t="s">
        <v>3910</v>
      </c>
      <c r="D598" s="2" t="str">
        <v>家具,家居装饰品,鞋,食品,餐厨用具</v>
      </c>
      <c r="E598" s="2" t="str">
        <v>9次</v>
      </c>
      <c r="F598" s="2" t="str">
        <v>FLAT 1402, 14/F., CHAI WAN IND.CITY,PHASE 1, 60 WING TAI ROAD, CHAI WAN,HONGKONG</v>
      </c>
      <c r="G598" s="2" t="str">
        <v>Sara</v>
      </c>
      <c r="H598" s="2" t="s">
        <v>3908</v>
      </c>
      <c r="I598" s="2" t="str">
        <v>+852 2854 3284</v>
      </c>
      <c r="J598" s="2" t="str">
        <v>852 28542480</v>
      </c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2" t="s">
        <v>1754</v>
      </c>
      <c r="B599" s="2" t="str">
        <v>玻利維亞</v>
      </c>
      <c r="C599" s="3" t="s">
        <v>1753</v>
      </c>
      <c r="D599" s="2" t="s">
        <v>1755</v>
      </c>
      <c r="E599" s="2" t="str">
        <v>6次</v>
      </c>
      <c r="F599" s="2" t="str">
        <v>#503 AV BALLIVIAN, CALACOTO, P.O.BOX:976 LA PAZ</v>
      </c>
      <c r="G599" s="2" t="str">
        <v>BENITO CHOU</v>
      </c>
      <c r="H599" s="2" t="s">
        <v>1756</v>
      </c>
      <c r="I599" s="2" t="str">
        <v>+591 2 2435155</v>
      </c>
      <c r="J599" s="2" t="str">
        <v>00591 2 451669</v>
      </c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2" t="s">
        <v>7479</v>
      </c>
      <c r="B600" s="2" t="str">
        <v>日本</v>
      </c>
      <c r="C600" s="3" t="s">
        <v>7480</v>
      </c>
      <c r="D600" s="2" t="str">
        <v>餐厨用具</v>
      </c>
      <c r="E600" s="2" t="str">
        <v>4次</v>
      </c>
      <c r="F600" s="2" t="str">
        <v>2032-5, KOYAGI-MACHI TAKASAKI-SHI, GUMMA 3700071</v>
      </c>
      <c r="G600" s="2" t="str">
        <v>TOSAKA, YOSHIMASA</v>
      </c>
      <c r="H600" s="2" t="str">
        <v>--</v>
      </c>
      <c r="I600" s="2" t="str">
        <v>+81 27-370-1588</v>
      </c>
      <c r="J600" s="2" t="str">
        <v>0081 27 3701577</v>
      </c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2" t="s">
        <v>5739</v>
      </c>
      <c r="B601" s="2" t="str">
        <v>美國</v>
      </c>
      <c r="C601" s="3" t="s">
        <v>5738</v>
      </c>
      <c r="D601" s="2" t="str">
        <v>其他,餐厨用具</v>
      </c>
      <c r="E601" s="2" t="str">
        <v>8次</v>
      </c>
      <c r="F601" s="2" t="str">
        <v>13041 CERISE AVE., HAWTHORNE,CA 90250,U.S.A.</v>
      </c>
      <c r="G601" s="2" t="str">
        <v>Ahmed Abdel Gawad</v>
      </c>
      <c r="H601" s="2" t="s">
        <v>5737</v>
      </c>
      <c r="I601" s="2" t="str">
        <v>+1 310-675-9077</v>
      </c>
      <c r="J601" s="2">
        <v>3106759491</v>
      </c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2" t="s">
        <v>7412</v>
      </c>
      <c r="B602" s="2" t="str">
        <v>美國</v>
      </c>
      <c r="C602" s="3" t="s">
        <v>7414</v>
      </c>
      <c r="D602" s="2" t="str">
        <v>家具,家居装饰品,玩具,节日用品,餐厨用具</v>
      </c>
      <c r="E602" s="2" t="str">
        <v>6次</v>
      </c>
      <c r="F602" s="2" t="str">
        <v>1390 FLYNN ROADSUITE A,U.S.A.</v>
      </c>
      <c r="G602" s="2" t="str">
        <v>AFRA SAYAB</v>
      </c>
      <c r="H602" s="2" t="s">
        <v>7413</v>
      </c>
      <c r="I602" s="2" t="str">
        <v>+1 805-987-2463</v>
      </c>
      <c r="J602" s="2" t="str">
        <v>001 8053830378</v>
      </c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2" t="s">
        <v>1647</v>
      </c>
      <c r="B603" s="2" t="str">
        <v>美國</v>
      </c>
      <c r="C603" s="3" t="s">
        <v>1648</v>
      </c>
      <c r="D603" s="2" t="s">
        <v>1649</v>
      </c>
      <c r="E603" s="2" t="str">
        <v>10次</v>
      </c>
      <c r="F603" s="2" t="str">
        <v>584 CASTRO ST., #311, U.S.A.</v>
      </c>
      <c r="G603" s="2" t="str">
        <v>Alan Biller</v>
      </c>
      <c r="H603" s="2" t="s">
        <v>1650</v>
      </c>
      <c r="I603" s="2" t="str">
        <v>1 619 374 1942</v>
      </c>
      <c r="J603" s="2" t="str">
        <v>1 619 374 1942</v>
      </c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2" t="s">
        <v>3843</v>
      </c>
      <c r="B604" s="2" t="str">
        <v>中國香港</v>
      </c>
      <c r="C604" s="2" t="str">
        <v>--</v>
      </c>
      <c r="D604" s="2" t="str">
        <v>其他,家具,工艺陶瓷,服装饰物及配件,玩具,玻璃工艺品,钟表眼镜,餐厨用具</v>
      </c>
      <c r="E604" s="2" t="str">
        <v>8次</v>
      </c>
      <c r="F604" s="2" t="str">
        <v>ROOM 1102, PODIUM PLAZA,NO.5 HANOI ROAD, TSIMSHATSUI,KOWLOONHONGKONG</v>
      </c>
      <c r="G604" s="2" t="str">
        <v>ARNOLD ANAND</v>
      </c>
      <c r="H604" s="2" t="s">
        <v>3842</v>
      </c>
      <c r="I604" s="2" t="str">
        <v>+852 2891 2426</v>
      </c>
      <c r="J604" s="2" t="str">
        <v>00852 25739118</v>
      </c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2" t="s">
        <v>5762</v>
      </c>
      <c r="B605" s="2" t="str">
        <v>印度</v>
      </c>
      <c r="C605" s="3" t="s">
        <v>5764</v>
      </c>
      <c r="D605" s="2" t="str">
        <v>玻璃工艺品,餐厨用具</v>
      </c>
      <c r="E605" s="2" t="str">
        <v>6次</v>
      </c>
      <c r="F605" s="2" t="str">
        <v>BLOCK 10 G E, LAXMI MILL COMPUND,ASKTI MILL LANE, DR. E. MOSES ROAD,MAHALAXMI, MUMBAI-400 011.,INDIA</v>
      </c>
      <c r="G605" s="2" t="str">
        <v>--</v>
      </c>
      <c r="H605" s="2" t="s">
        <v>5763</v>
      </c>
      <c r="I605" s="2" t="str">
        <v>+91 22 2493 9435</v>
      </c>
      <c r="J605" s="2" t="str">
        <v>91 22 24937736</v>
      </c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2" t="s">
        <v>3200</v>
      </c>
      <c r="B606" s="2" t="str">
        <v>土耳其</v>
      </c>
      <c r="C606" s="3" t="s">
        <v>3201</v>
      </c>
      <c r="D606" s="2" t="s">
        <v>3198</v>
      </c>
      <c r="E606" s="2" t="str">
        <v>9次</v>
      </c>
      <c r="F606" s="2" t="str">
        <v>ATATURK MAH. GIRNE CAD.NO:45 34750 K. BAKKALKOYISTANBUL,TURKEY</v>
      </c>
      <c r="G606" s="2" t="str">
        <v>Angela Hambi</v>
      </c>
      <c r="H606" s="2" t="s">
        <v>3199</v>
      </c>
      <c r="I606" s="2" t="str">
        <v>+90 216 456 60 60</v>
      </c>
      <c r="J606" s="2">
        <v>902000000000</v>
      </c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2" t="s">
        <v>1687</v>
      </c>
      <c r="B607" s="2" t="str">
        <v>中國香港</v>
      </c>
      <c r="C607" s="2" t="str">
        <v>--</v>
      </c>
      <c r="D607" s="2" t="s">
        <v>1688</v>
      </c>
      <c r="E607" s="2" t="str">
        <v>9次</v>
      </c>
      <c r="F607" s="2" t="str">
        <v>UNIT 2,5/F, KING'S COMMERCIAL BLDG,2-4 CHATHAM COURT,TSIM SHA TSUI,KLNHONGKONG</v>
      </c>
      <c r="G607" s="2" t="str">
        <v>Kovalchuk Olesya</v>
      </c>
      <c r="H607" s="2" t="s">
        <v>1689</v>
      </c>
      <c r="I607" s="2" t="str">
        <v>+852 3521 0295</v>
      </c>
      <c r="J607" s="2">
        <v>35210296</v>
      </c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2" t="s">
        <v>7442</v>
      </c>
      <c r="B608" s="2" t="str">
        <v>泰国</v>
      </c>
      <c r="C608" s="3" t="s">
        <v>7440</v>
      </c>
      <c r="D608" s="2" t="str">
        <v>餐厨用具</v>
      </c>
      <c r="E608" s="2" t="str">
        <v>8次</v>
      </c>
      <c r="F608" s="2" t="str">
        <v>130,132 CHARANSANITWONG 71,CHARANSANITWONG RD,BANGPLAD,BANGKOK</v>
      </c>
      <c r="G608" s="2" t="str">
        <v>CERA DECOR</v>
      </c>
      <c r="H608" s="2" t="s">
        <v>7441</v>
      </c>
      <c r="I608" s="2" t="str">
        <v>0066 2 4230750</v>
      </c>
      <c r="J608" s="2" t="str">
        <v>0066 2 8803689</v>
      </c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2" t="s">
        <v>6138</v>
      </c>
      <c r="B609" s="2" t="str">
        <v>美國</v>
      </c>
      <c r="C609" s="2" t="str">
        <v>--</v>
      </c>
      <c r="D609" s="2" t="str">
        <v>其他,家具,餐厨用具</v>
      </c>
      <c r="E609" s="2" t="str">
        <v>9次</v>
      </c>
      <c r="F609" s="2" t="str">
        <v>18148 LOS PALACIOS ROAD, U.S.A.</v>
      </c>
      <c r="G609" s="2" t="str">
        <v>C &amp; S IMPORTS</v>
      </c>
      <c r="H609" s="2" t="s">
        <v>6139</v>
      </c>
      <c r="I609" s="2" t="str">
        <v>+1 626-810-3149</v>
      </c>
      <c r="J609" s="2" t="str">
        <v>001 6268103188</v>
      </c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2" t="s">
        <v>4254</v>
      </c>
      <c r="B610" s="2" t="str">
        <v>加拿大</v>
      </c>
      <c r="C610" s="2" t="str">
        <v>--</v>
      </c>
      <c r="D610" s="2" t="str">
        <v>餐厨用具</v>
      </c>
      <c r="E610" s="2" t="str">
        <v>6次</v>
      </c>
      <c r="F610" s="2" t="str">
        <v>181 BENTLEY STREET,UNIT 8,MARKHAM,ONTARIO</v>
      </c>
      <c r="G610" s="2" t="str">
        <v>VINCENT WONG</v>
      </c>
      <c r="H610" s="2" t="s">
        <v>4255</v>
      </c>
      <c r="I610" s="2" t="str">
        <v>001 905 5138989</v>
      </c>
      <c r="J610" s="2" t="str">
        <v>001 416 2970798</v>
      </c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2" t="s">
        <v>2145</v>
      </c>
      <c r="B611" s="2" t="str">
        <v>法國</v>
      </c>
      <c r="C611" s="2" t="str">
        <v>--</v>
      </c>
      <c r="D611" s="2" t="str">
        <v>卫浴设备,家具,工艺陶瓷,浴室用品,照明产品,餐厨用具</v>
      </c>
      <c r="E611" s="2" t="str">
        <v>9次</v>
      </c>
      <c r="F611" s="2" t="str">
        <v>9 RUE DE LA FERME SAINT LADRE,57155,MARLY</v>
      </c>
      <c r="G611" s="2" t="str">
        <v>M ENGEL ANDY</v>
      </c>
      <c r="H611" s="2" t="s">
        <v>2144</v>
      </c>
      <c r="I611" s="2" t="str">
        <v>+33 3 87 56 05 43</v>
      </c>
      <c r="J611" s="2" t="str">
        <v>0033 387569765</v>
      </c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2" t="s">
        <v>7738</v>
      </c>
      <c r="B612" s="2" t="str">
        <v>印尼</v>
      </c>
      <c r="C612" s="2" t="str">
        <v>--</v>
      </c>
      <c r="D612" s="2" t="str">
        <v>其他,家用电器,服装饰物及配件,食品,餐厨用具</v>
      </c>
      <c r="E612" s="2" t="str">
        <v>7次</v>
      </c>
      <c r="F612" s="2" t="str">
        <v>Komp Cempaka Mas Blok N/1</v>
      </c>
      <c r="G612" s="2" t="str">
        <v>Anthony</v>
      </c>
      <c r="H612" s="2" t="s">
        <v>7737</v>
      </c>
      <c r="I612" s="2">
        <v>628158026563</v>
      </c>
      <c r="J612" s="2" t="str">
        <v>006221 4210255</v>
      </c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2" t="s">
        <v>6169</v>
      </c>
      <c r="B613" s="2" t="str">
        <v>中國香港</v>
      </c>
      <c r="C613" s="3" t="s">
        <v>6170</v>
      </c>
      <c r="D613" s="2" t="str">
        <v>体育及旅游休闲用品,其他,医药保健品及医疗器械,餐厨用具</v>
      </c>
      <c r="E613" s="2" t="str">
        <v>7次</v>
      </c>
      <c r="F613" s="2" t="str">
        <v>RM 1008, WELLBORNE COMMERCIAL CENTRE8 JAVA ROAD, NORTH POINT,HONGKONG</v>
      </c>
      <c r="G613" s="2" t="str">
        <v>--</v>
      </c>
      <c r="H613" s="2" t="s">
        <v>6168</v>
      </c>
      <c r="I613" s="2" t="str">
        <v>+852 2566 7607</v>
      </c>
      <c r="J613" s="2">
        <v>28873241</v>
      </c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2" t="s">
        <v>4285</v>
      </c>
      <c r="B614" s="2" t="str">
        <v>丹麥</v>
      </c>
      <c r="C614" s="3" t="s">
        <v>4283</v>
      </c>
      <c r="D614" s="2" t="str">
        <v>餐厨用具</v>
      </c>
      <c r="E614" s="2" t="str">
        <v>3次</v>
      </c>
      <c r="F614" s="2" t="str">
        <v>Vallensbaekvej 46, DK 2625, Vallensbaek</v>
      </c>
      <c r="G614" s="2" t="str">
        <v>Christian Moeller</v>
      </c>
      <c r="H614" s="2" t="s">
        <v>4284</v>
      </c>
      <c r="I614" s="2" t="str">
        <v>+45 43 66 09 99</v>
      </c>
      <c r="J614" s="2" t="str">
        <v>0045 43 66 09 77</v>
      </c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2" t="s">
        <v>2176</v>
      </c>
      <c r="B615" s="2" t="str">
        <v>沙烏地阿拉伯</v>
      </c>
      <c r="C615" s="3" t="s">
        <v>2174</v>
      </c>
      <c r="D615" s="2" t="str">
        <v>其他,家用电器,工艺陶瓷,照明产品,玻璃工艺品,餐厨用具</v>
      </c>
      <c r="E615" s="2" t="str">
        <v>9次</v>
      </c>
      <c r="F615" s="2" t="str">
        <v>P.O.BOX#10005,RIYADH 11433,SAUDI ARABIA</v>
      </c>
      <c r="G615" s="2" t="str">
        <v>RAZA AHMED FAROOQUI</v>
      </c>
      <c r="H615" s="2" t="s">
        <v>2175</v>
      </c>
      <c r="I615" s="2">
        <v>9664651148</v>
      </c>
      <c r="J615" s="2">
        <v>9664652389</v>
      </c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2" t="s">
        <v>7758</v>
      </c>
      <c r="B616" s="2" t="str">
        <v>加拿大</v>
      </c>
      <c r="C616" s="3" t="s">
        <v>7757</v>
      </c>
      <c r="D616" s="2" t="s">
        <v>7759</v>
      </c>
      <c r="E616" s="2" t="str">
        <v>7次</v>
      </c>
      <c r="F616" s="2" t="str">
        <v>141-6200 mckay ave burnaby bc, CANADA</v>
      </c>
      <c r="G616" s="2" t="str">
        <v>Luis Arcos</v>
      </c>
      <c r="H616" s="2" t="s">
        <v>7760</v>
      </c>
      <c r="I616" s="2" t="str">
        <v>+1 604-889-7887</v>
      </c>
      <c r="J616" s="2" t="str">
        <v>604 6086889</v>
      </c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2" t="s">
        <v>6093</v>
      </c>
      <c r="B617" s="2" t="str">
        <v>澳大利亞</v>
      </c>
      <c r="C617" s="3" t="s">
        <v>6094</v>
      </c>
      <c r="D617" s="2" t="str">
        <v>家具,家居装饰品,工具,食品,餐厨用具</v>
      </c>
      <c r="E617" s="2" t="str">
        <v>9次</v>
      </c>
      <c r="F617" s="2" t="str">
        <v>11 Bricker St Cheltenham VIC 3192</v>
      </c>
      <c r="G617" s="2" t="str">
        <v>ALIEN NASH</v>
      </c>
      <c r="H617" s="2" t="s">
        <v>6092</v>
      </c>
      <c r="I617" s="2" t="str">
        <v>+61 417 940 664</v>
      </c>
      <c r="J617" s="2" t="str">
        <v>0061 3 95879844</v>
      </c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2" t="s">
        <v>4201</v>
      </c>
      <c r="B618" s="2" t="str">
        <v>伊朗</v>
      </c>
      <c r="C618" s="2" t="str">
        <v>--</v>
      </c>
      <c r="D618" s="2" t="str">
        <v>餐厨用具</v>
      </c>
      <c r="E618" s="2" t="str">
        <v>6次</v>
      </c>
      <c r="F618" s="2" t="str">
        <v>TEHRAN-KISHISLAND.NO-51 PANIZ MARKET</v>
      </c>
      <c r="G618" s="2" t="str">
        <v>--</v>
      </c>
      <c r="H618" s="2" t="str">
        <v>--</v>
      </c>
      <c r="I618" s="2" t="str">
        <v>+98 76 6442 2216</v>
      </c>
      <c r="J618" s="2" t="str">
        <v>0098 76644 22216</v>
      </c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2" t="s">
        <v>2071</v>
      </c>
      <c r="B619" s="2" t="str">
        <v>瑞典</v>
      </c>
      <c r="C619" s="3" t="s">
        <v>2070</v>
      </c>
      <c r="D619" s="2" t="str">
        <v>个人护理用具,化工产品,玩具,餐厨用具</v>
      </c>
      <c r="E619" s="2" t="str">
        <v>8次</v>
      </c>
      <c r="F619" s="2" t="str">
        <v>Herkulesg 3 A, SE 41701, Goteborg</v>
      </c>
      <c r="G619" s="2" t="str">
        <v>Gote Jansson</v>
      </c>
      <c r="H619" s="2" t="s">
        <v>2072</v>
      </c>
      <c r="I619" s="2" t="str">
        <v>+46 31 51 24 00</v>
      </c>
      <c r="J619" s="2" t="str">
        <v>0046 31 22 25 76</v>
      </c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2" t="s">
        <v>7696</v>
      </c>
      <c r="B620" s="2" t="str">
        <v>法國</v>
      </c>
      <c r="C620" s="3" t="s">
        <v>7698</v>
      </c>
      <c r="D620" s="2" t="str">
        <v>家具,食品,餐厨用具</v>
      </c>
      <c r="E620" s="2" t="str">
        <v>8次</v>
      </c>
      <c r="F620" s="2" t="str">
        <v>21 ONGJUNGRI, TONGJINMYUN,GIMPO CITY, GYONGGIDO,KOREA</v>
      </c>
      <c r="G620" s="2" t="str">
        <v>M CLEMENT JEAN YVES</v>
      </c>
      <c r="H620" s="2" t="s">
        <v>7697</v>
      </c>
      <c r="I620" s="2" t="str">
        <v>+82 31-997-3111</v>
      </c>
      <c r="J620" s="2" t="str">
        <v>82 31 997 3112</v>
      </c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2" t="s">
        <v>6116</v>
      </c>
      <c r="B621" s="2" t="str">
        <v>美國</v>
      </c>
      <c r="C621" s="3" t="s">
        <v>6115</v>
      </c>
      <c r="D621" s="2" t="s">
        <v>6113</v>
      </c>
      <c r="E621" s="2" t="str">
        <v>10次</v>
      </c>
      <c r="F621" s="2" t="str">
        <v>1930 E. MARLTON PIKE Q-10, U.S.A.</v>
      </c>
      <c r="G621" s="2" t="str">
        <v>Meriam</v>
      </c>
      <c r="H621" s="2" t="s">
        <v>6114</v>
      </c>
      <c r="I621" s="2" t="str">
        <v>+1 856-751-4156</v>
      </c>
      <c r="J621" s="2" t="str">
        <v>001 7202942099</v>
      </c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5" t="s">
        <v>4225</v>
      </c>
      <c r="B622" s="5" t="str">
        <v>中国台湾</v>
      </c>
      <c r="C622" s="4" t="s">
        <v>4226</v>
      </c>
      <c r="D622" s="5" t="str">
        <v>玩具,礼品及赠品,餐厨用具</v>
      </c>
      <c r="E622" s="5" t="str">
        <v>6次</v>
      </c>
      <c r="F622" s="5" t="str">
        <v>4F,NO.14,SEC.2,CHUNG CHENG RD.SHIHLIN,TAIPEI 111</v>
      </c>
      <c r="G622" s="5" t="str">
        <v>CONNIE LEE</v>
      </c>
      <c r="H622" s="5" t="s">
        <v>4224</v>
      </c>
      <c r="I622" s="5" t="str">
        <v>00886 2 28339286</v>
      </c>
      <c r="J622" s="5" t="str">
        <v>00886 2 28324704</v>
      </c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2" t="s">
        <v>2112</v>
      </c>
      <c r="B623" s="2" t="str">
        <v>比利時</v>
      </c>
      <c r="C623" s="3" t="s">
        <v>2114</v>
      </c>
      <c r="D623" s="2" t="str">
        <v>餐厨用具</v>
      </c>
      <c r="E623" s="2" t="str">
        <v>5次</v>
      </c>
      <c r="F623" s="2" t="str">
        <v>PELIKAANSTRAAT 2,1STE VERDIEPING ANTWERPEN</v>
      </c>
      <c r="G623" s="2" t="str">
        <v>ALBERT TIZOV</v>
      </c>
      <c r="H623" s="2" t="s">
        <v>2113</v>
      </c>
      <c r="I623" s="2" t="str">
        <v>0032 3 5447119</v>
      </c>
      <c r="J623" s="2" t="str">
        <v>0032 3 5414265</v>
      </c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2" t="s">
        <v>7715</v>
      </c>
      <c r="B624" s="2" t="str">
        <v>美國</v>
      </c>
      <c r="C624" s="3" t="s">
        <v>7716</v>
      </c>
      <c r="D624" s="2" t="str">
        <v>其他,园林用品,餐厨用具</v>
      </c>
      <c r="E624" s="2" t="str">
        <v>7次</v>
      </c>
      <c r="F624" s="2" t="str">
        <v>1101 ANDREWS AVE.,YOUNGSTOWN,OH 44505,U.S.A.</v>
      </c>
      <c r="G624" s="2" t="str">
        <v>--</v>
      </c>
      <c r="H624" s="2" t="s">
        <v>7717</v>
      </c>
      <c r="I624" s="2">
        <f>+1-817-284-7722</f>
      </c>
      <c r="J624" s="2">
        <v>13307471780</v>
      </c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2" t="s">
        <v>6028</v>
      </c>
      <c r="B625" s="2" t="str">
        <v>叙利亚</v>
      </c>
      <c r="C625" s="3" t="s">
        <v>6027</v>
      </c>
      <c r="D625" s="2" t="str">
        <v>餐厨用具</v>
      </c>
      <c r="E625" s="2" t="str">
        <v>5次</v>
      </c>
      <c r="F625" s="2" t="str">
        <v>ALEPPO</v>
      </c>
      <c r="G625" s="2" t="str">
        <v>--</v>
      </c>
      <c r="H625" s="2" t="s">
        <v>6029</v>
      </c>
      <c r="I625" s="2" t="str">
        <v>00963 21 36279121</v>
      </c>
      <c r="J625" s="2" t="str">
        <v>00963 21 36279120</v>
      </c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2" t="s">
        <v>4134</v>
      </c>
      <c r="B626" s="2" t="str">
        <v>波蘭</v>
      </c>
      <c r="C626" s="3" t="s">
        <v>4135</v>
      </c>
      <c r="D626" s="2" t="str">
        <v>餐厨用具</v>
      </c>
      <c r="E626" s="2" t="str">
        <v>6次</v>
      </c>
      <c r="F626" s="2" t="str">
        <v>UL. BOKSERSKA 64,02-690 WARSZAWA</v>
      </c>
      <c r="G626" s="2" t="str">
        <v>IWONA LIWSKA</v>
      </c>
      <c r="H626" s="2" t="s">
        <v>4133</v>
      </c>
      <c r="I626" s="2" t="str">
        <v>+48 22 853 64 34</v>
      </c>
      <c r="J626" s="2" t="str">
        <v>0048 22 8536432</v>
      </c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2" t="s">
        <v>2004</v>
      </c>
      <c r="B627" s="2" t="str">
        <v>美國</v>
      </c>
      <c r="C627" s="3" t="s">
        <v>2001</v>
      </c>
      <c r="D627" s="2" t="s">
        <v>2002</v>
      </c>
      <c r="E627" s="2" t="str">
        <v>7次</v>
      </c>
      <c r="F627" s="2" t="str">
        <v>275 S 640 W, U.S.A.</v>
      </c>
      <c r="G627" s="2" t="str">
        <v>BRADY</v>
      </c>
      <c r="H627" s="2" t="s">
        <v>2003</v>
      </c>
      <c r="I627" s="2" t="str">
        <v>+1 801-885-1653</v>
      </c>
      <c r="J627" s="2" t="str">
        <v>001 8456986952</v>
      </c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2" t="s">
        <v>7640</v>
      </c>
      <c r="B628" s="2" t="str">
        <v>英國</v>
      </c>
      <c r="C628" s="2" t="str">
        <v>--</v>
      </c>
      <c r="D628" s="2" t="str">
        <v>五金,体育及旅游休闲用品,箱包,餐厨用具</v>
      </c>
      <c r="E628" s="2" t="str">
        <v>9次</v>
      </c>
      <c r="F628" s="2" t="str">
        <v>123 CROUCH HILL,HORNSEY,LONDON, N8 9QN,U.K.</v>
      </c>
      <c r="G628" s="2" t="str">
        <v>ZHANG BINGRONG</v>
      </c>
      <c r="H628" s="2" t="s">
        <v>7639</v>
      </c>
      <c r="I628" s="2" t="str">
        <v>+44 20 8348 7472</v>
      </c>
      <c r="J628" s="2" t="str">
        <v>0044 20 8741 8586</v>
      </c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2" t="s">
        <v>6061</v>
      </c>
      <c r="B629" s="2" t="str">
        <v>印度</v>
      </c>
      <c r="C629" s="2" t="str">
        <v>--</v>
      </c>
      <c r="D629" s="2" t="str">
        <v>家具,家居装饰品,玻璃工艺品,餐厨用具</v>
      </c>
      <c r="E629" s="2" t="str">
        <v>8次</v>
      </c>
      <c r="F629" s="2" t="str">
        <v>7/25A, YUDHISHTER GALI,VISHWAS NAGAR,SHAHDARA,DELHIINDIA</v>
      </c>
      <c r="G629" s="2" t="str">
        <v>Braythyner Alves Bastos</v>
      </c>
      <c r="H629" s="2" t="s">
        <v>6062</v>
      </c>
      <c r="I629" s="2" t="str">
        <v>+91 11 2238 0808</v>
      </c>
      <c r="J629" s="2" t="str">
        <v>0091 11 23868895</v>
      </c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2" t="s">
        <v>4169</v>
      </c>
      <c r="B630" s="2" t="str">
        <v>美國</v>
      </c>
      <c r="C630" s="3" t="s">
        <v>4168</v>
      </c>
      <c r="D630" s="2" t="str">
        <v>五金,餐厨用具</v>
      </c>
      <c r="E630" s="2" t="str">
        <v>6次</v>
      </c>
      <c r="F630" s="2" t="str">
        <v>3801 QUEENS BLVD, LONG ISLAND CITY, NY 11101-1727</v>
      </c>
      <c r="G630" s="2" t="str">
        <v>PETER ZUCKERWISE</v>
      </c>
      <c r="H630" s="2" t="s">
        <v>4170</v>
      </c>
      <c r="I630" s="2">
        <f>+1-718-784-2911</f>
      </c>
      <c r="J630" s="2" t="str">
        <v>001 718 784 2038</v>
      </c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2" t="s">
        <v>2043</v>
      </c>
      <c r="B631" s="2" t="str">
        <v>印度</v>
      </c>
      <c r="C631" s="3" t="s">
        <v>2042</v>
      </c>
      <c r="D631" s="2" t="str">
        <v>玻璃工艺品,餐厨用具</v>
      </c>
      <c r="E631" s="2" t="str">
        <v>2次</v>
      </c>
      <c r="F631" s="2" t="str">
        <v>G-03,'SARJAN PLAZA',100,DR.A.B.ROAD,WORLI,MUMBAI</v>
      </c>
      <c r="G631" s="2" t="str">
        <v>IITENDRA AGARWAL</v>
      </c>
      <c r="H631" s="2" t="s">
        <v>2044</v>
      </c>
      <c r="I631" s="2" t="str">
        <v>+91 22 5660 4050</v>
      </c>
      <c r="J631" s="2" t="str">
        <v>0091 22 24913800</v>
      </c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2" t="s">
        <v>7673</v>
      </c>
      <c r="B632" s="2" t="str">
        <v>哥倫比亞</v>
      </c>
      <c r="C632" s="3" t="s">
        <v>7674</v>
      </c>
      <c r="D632" s="2" t="str">
        <v>卫浴设备,餐厨用具</v>
      </c>
      <c r="E632" s="2" t="str">
        <v>3次</v>
      </c>
      <c r="F632" s="2" t="str">
        <v>CARRERA 48 NO.32B-139,ENVIGADO,ANDIOQUIA</v>
      </c>
      <c r="G632" s="2" t="str">
        <v>GONZALO RESTREPO</v>
      </c>
      <c r="H632" s="2" t="str">
        <v>--</v>
      </c>
      <c r="I632" s="2">
        <f>+57-1-5331592</f>
      </c>
      <c r="J632" s="2" t="str">
        <v>0057 4 3314792</v>
      </c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2" t="s">
        <v>5968</v>
      </c>
      <c r="B633" s="2" t="str">
        <v>法國</v>
      </c>
      <c r="C633" s="3" t="s">
        <v>5970</v>
      </c>
      <c r="D633" s="2" t="str">
        <v>五金,餐厨用具</v>
      </c>
      <c r="E633" s="2" t="str">
        <v>5次</v>
      </c>
      <c r="F633" s="2" t="str">
        <v>BP 4, 21250, SEURRE</v>
      </c>
      <c r="G633" s="2" t="str">
        <v>BOIS SECS DE BOURGOGNE</v>
      </c>
      <c r="H633" s="2" t="s">
        <v>5969</v>
      </c>
      <c r="I633" s="2" t="str">
        <v>+33 3 80 20 38 40</v>
      </c>
      <c r="J633" s="2" t="str">
        <v>0033 3 80210887</v>
      </c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2" t="s">
        <v>4080</v>
      </c>
      <c r="B634" s="2" t="str">
        <v>美國</v>
      </c>
      <c r="C634" s="3" t="s">
        <v>4079</v>
      </c>
      <c r="D634" s="2" t="str">
        <v>餐厨用具</v>
      </c>
      <c r="E634" s="2" t="str">
        <v>6次</v>
      </c>
      <c r="F634" s="2" t="str">
        <v>3637 W ALABAMA ST #380, HOUSTON, TX 77027</v>
      </c>
      <c r="G634" s="2" t="str">
        <v>CABINETS &amp; DESIGNS INC</v>
      </c>
      <c r="H634" s="2" t="s">
        <v>4078</v>
      </c>
      <c r="I634" s="2" t="str">
        <v>+1-713-627-8970,+1-713-621-7820,713-627-8970</v>
      </c>
      <c r="J634" s="2" t="str">
        <v>001 713 6217820</v>
      </c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2" t="s">
        <v>1940</v>
      </c>
      <c r="B635" s="2" t="str">
        <v>義大利</v>
      </c>
      <c r="C635" s="3" t="s">
        <v>1942</v>
      </c>
      <c r="D635" s="2" t="str">
        <v>其他,大型机械及设备,家具,照明产品,车辆,餐厨用具</v>
      </c>
      <c r="E635" s="2" t="str">
        <v>7次</v>
      </c>
      <c r="F635" s="2" t="str">
        <v>Viale Industria 3, I 33085, MANIAGO</v>
      </c>
      <c r="G635" s="2" t="str">
        <v>Giorgio Beltrame</v>
      </c>
      <c r="H635" s="2" t="s">
        <v>1941</v>
      </c>
      <c r="I635" s="2" t="str">
        <v>+39 0427 71634</v>
      </c>
      <c r="J635" s="2" t="str">
        <v>0039 0427 72750</v>
      </c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2" t="s">
        <v>7596</v>
      </c>
      <c r="B636" s="2" t="str">
        <v>荷蘭</v>
      </c>
      <c r="C636" s="3" t="s">
        <v>7595</v>
      </c>
      <c r="D636" s="2" t="str">
        <v>其他,餐厨用具</v>
      </c>
      <c r="E636" s="2" t="str">
        <v>6次</v>
      </c>
      <c r="F636" s="2" t="str">
        <v>Eindhovenseweg 90 A, NL 5661 NB, Geldrop</v>
      </c>
      <c r="G636" s="2" t="str">
        <v>Mr FJ Klinkers</v>
      </c>
      <c r="H636" s="2" t="s">
        <v>7597</v>
      </c>
      <c r="I636" s="2" t="str">
        <v>+31 40 285 5585</v>
      </c>
      <c r="J636" s="2" t="str">
        <v>0031 40 2855717</v>
      </c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2" t="s">
        <v>6005</v>
      </c>
      <c r="B637" s="2" t="str">
        <v>瑞典</v>
      </c>
      <c r="C637" s="3" t="s">
        <v>6007</v>
      </c>
      <c r="D637" s="2" t="str">
        <v>其他,家用电器,建筑及装饰材料,餐厨用具</v>
      </c>
      <c r="E637" s="2" t="str">
        <v>8次</v>
      </c>
      <c r="F637" s="2" t="str">
        <v>Nytebodavagen 31-82</v>
      </c>
      <c r="G637" s="2" t="str">
        <v>Erik Magnusson</v>
      </c>
      <c r="H637" s="2" t="s">
        <v>6006</v>
      </c>
      <c r="I637" s="2" t="str">
        <v>46 454 99332</v>
      </c>
      <c r="J637" s="2" t="str">
        <v>46 454 309350</v>
      </c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2" t="s">
        <v>4103</v>
      </c>
      <c r="B638" s="2" t="str">
        <v>美國</v>
      </c>
      <c r="C638" s="3" t="s">
        <v>4104</v>
      </c>
      <c r="D638" s="2" t="str">
        <v>餐厨用具</v>
      </c>
      <c r="E638" s="2" t="str">
        <v>6次</v>
      </c>
      <c r="F638" s="2" t="str">
        <v>101 CHARLES ELDRIDGE RD, LAKEVILLE, MA 02347-1376</v>
      </c>
      <c r="G638" s="2" t="str">
        <v>JAMES G MOORE</v>
      </c>
      <c r="H638" s="2" t="str">
        <v>--</v>
      </c>
      <c r="I638" s="2" t="str">
        <v>+1-508-229-2020,+1 508-947-6700</v>
      </c>
      <c r="J638" s="2" t="str">
        <v>001 508 946 3040/8008329277</v>
      </c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2" t="s">
        <v>1970</v>
      </c>
      <c r="B639" s="2" t="str">
        <v>美國</v>
      </c>
      <c r="C639" s="3" t="s">
        <v>1971</v>
      </c>
      <c r="D639" s="2" t="str">
        <v>餐厨用具</v>
      </c>
      <c r="E639" s="2" t="str">
        <v>6次</v>
      </c>
      <c r="F639" s="2" t="str">
        <v>808 PICKENS INDUSTRIAL DR, MARIETTA, GA 30062-3103</v>
      </c>
      <c r="G639" s="2" t="str">
        <v>JOSEPH COTTONE</v>
      </c>
      <c r="H639" s="2" t="str">
        <v>--</v>
      </c>
      <c r="I639" s="2" t="str">
        <v>001 770 422 3125</v>
      </c>
      <c r="J639" s="2" t="str">
        <v>001 770 429 2471</v>
      </c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2" t="s">
        <v>7614</v>
      </c>
      <c r="B640" s="2" t="str">
        <v>中國香港</v>
      </c>
      <c r="C640" s="2" t="str">
        <v>--</v>
      </c>
      <c r="D640" s="2" t="str">
        <v>餐厨用具</v>
      </c>
      <c r="E640" s="2" t="str">
        <v>6次</v>
      </c>
      <c r="F640" s="2" t="str">
        <v>RM908, SEAVIEW CENTER,139 HOI BUN ROAD, KWUN TONG, KLN,HONGKONG SAR</v>
      </c>
      <c r="G640" s="2" t="str">
        <v>--</v>
      </c>
      <c r="H640" s="2" t="s">
        <v>7615</v>
      </c>
      <c r="I640" s="2" t="str">
        <v>+852 3426 3806</v>
      </c>
      <c r="J640" s="2">
        <v>34263807</v>
      </c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2" t="s">
        <v>4497</v>
      </c>
      <c r="B641" s="2" t="str">
        <v>中國香港</v>
      </c>
      <c r="C641" s="3" t="s">
        <v>4498</v>
      </c>
      <c r="D641" s="2" t="s">
        <v>4499</v>
      </c>
      <c r="E641" s="2" t="str">
        <v>5次</v>
      </c>
      <c r="F641" s="2" t="str">
        <v>ROOM 3309-3310, CHINA RESOURCES BLDG26 HARBOUR ROAD,WANCHAIHONGKONG</v>
      </c>
      <c r="G641" s="2" t="str">
        <v>ELIAS ARIEL TUVACHI SITTON</v>
      </c>
      <c r="H641" s="2" t="s">
        <v>4500</v>
      </c>
      <c r="I641" s="2" t="str">
        <v>+852 2827 8813</v>
      </c>
      <c r="J641" s="2" t="str">
        <v>852 28029915</v>
      </c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2" t="s">
        <v>6385</v>
      </c>
      <c r="B642" s="2" t="str">
        <v>新西蘭</v>
      </c>
      <c r="C642" s="2" t="str">
        <v>--</v>
      </c>
      <c r="D642" s="2" t="str">
        <v>五金,体育及旅游休闲用品,家具,玻璃工艺品,箱包,鞋,餐厨用具</v>
      </c>
      <c r="E642" s="2" t="str">
        <v>10次</v>
      </c>
      <c r="F642" s="2" t="str">
        <v>3, CENTRAL PARK DRIVE,HENDERSON, AUCKLAND,NEW ZEALAND</v>
      </c>
      <c r="G642" s="2" t="str">
        <v>Ajith hari</v>
      </c>
      <c r="H642" s="2" t="s">
        <v>6384</v>
      </c>
      <c r="I642" s="2" t="str">
        <v>+64 9-836 8287</v>
      </c>
      <c r="J642" s="2" t="str">
        <v>0064 9 8368287</v>
      </c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2" t="s">
        <v>34</v>
      </c>
      <c r="B643" s="2" t="str">
        <v>愛爾蘭</v>
      </c>
      <c r="C643" s="3" t="s">
        <v>36</v>
      </c>
      <c r="D643" s="2" t="str">
        <v>家用电器,玩具,餐厨用具</v>
      </c>
      <c r="E643" s="2" t="str">
        <v>9次</v>
      </c>
      <c r="F643" s="2" t="str">
        <v>Westlink Ind Estate, Dublin 10</v>
      </c>
      <c r="G643" s="2" t="str">
        <v>Kesvale Ltd</v>
      </c>
      <c r="H643" s="2" t="s">
        <v>35</v>
      </c>
      <c r="I643" s="2" t="str">
        <v>+353 1 623 1351</v>
      </c>
      <c r="J643" s="2" t="str">
        <v>00353 1 4294141</v>
      </c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2" t="s">
        <v>2459</v>
      </c>
      <c r="B644" s="2" t="str">
        <v>美國</v>
      </c>
      <c r="C644" s="3" t="s">
        <v>2458</v>
      </c>
      <c r="D644" s="2" t="str">
        <v>餐厨用具</v>
      </c>
      <c r="E644" s="2" t="str">
        <v>6次</v>
      </c>
      <c r="F644" s="2" t="str">
        <v>22 VETERANS LN, PLATTSBURGH, NY 12901</v>
      </c>
      <c r="G644" s="2" t="str">
        <v>BUCK PAPER CO</v>
      </c>
      <c r="H644" s="2" t="s">
        <v>2457</v>
      </c>
      <c r="I644" s="2" t="str">
        <v>001 518 561 4300</v>
      </c>
      <c r="J644" s="2" t="str">
        <v>001 518 561 4584</v>
      </c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2" t="s">
        <v>865</v>
      </c>
      <c r="B645" s="2" t="str">
        <v>日本</v>
      </c>
      <c r="C645" s="3" t="s">
        <v>867</v>
      </c>
      <c r="D645" s="2" t="str">
        <v>玩具,餐厨用具</v>
      </c>
      <c r="E645" s="2" t="str">
        <v>4次</v>
      </c>
      <c r="F645" s="2" t="str">
        <v>2307-2, NAGASE, NARAKAWA-MURA, KISO-GUN, NAGANO 399-63, JAPAN</v>
      </c>
      <c r="G645" s="2" t="str">
        <v>HISANORI SAKAI</v>
      </c>
      <c r="H645" s="2" t="s">
        <v>866</v>
      </c>
      <c r="I645" s="2" t="str">
        <v>0081 264 343323</v>
      </c>
      <c r="J645" s="2" t="str">
        <v>0081 264 343611</v>
      </c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2" t="s">
        <v>6404</v>
      </c>
      <c r="B646" s="2" t="str">
        <v>美國</v>
      </c>
      <c r="C646" s="2" t="str">
        <v>--</v>
      </c>
      <c r="D646" s="2" t="str">
        <v>其他,玩具,礼品及赠品,节日用品,食品,餐厨用具</v>
      </c>
      <c r="E646" s="2" t="str">
        <v>8次</v>
      </c>
      <c r="F646" s="2" t="str">
        <v>14856 LYNHODGE CT.CENTERVILLE VA 20120,U.S.A.</v>
      </c>
      <c r="G646" s="2" t="str">
        <v>HABTEAB BERHANE</v>
      </c>
      <c r="H646" s="2" t="s">
        <v>6403</v>
      </c>
      <c r="I646" s="2" t="str">
        <v>001 7036289696</v>
      </c>
      <c r="J646" s="2" t="str">
        <v>001 7062665618</v>
      </c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2" t="s">
        <v>74</v>
      </c>
      <c r="B647" s="2" t="str">
        <v>中國香港</v>
      </c>
      <c r="C647" s="3" t="s">
        <v>73</v>
      </c>
      <c r="D647" s="2" t="str">
        <v>餐厨用具</v>
      </c>
      <c r="E647" s="2" t="str">
        <v>7次</v>
      </c>
      <c r="F647" s="2" t="str">
        <v>FLAT D,3/F.,PHASE 1,CAMELPAINT BLDG62 HOI YUEN RD, KWUN TONG, KOWLOON,HONGKONG</v>
      </c>
      <c r="G647" s="2" t="str">
        <v>--</v>
      </c>
      <c r="H647" s="2" t="s">
        <v>75</v>
      </c>
      <c r="I647" s="2" t="str">
        <v>+852 2344 7446</v>
      </c>
      <c r="J647" s="2">
        <v>23433025</v>
      </c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2" t="s">
        <v>2498</v>
      </c>
      <c r="B648" s="2" t="str">
        <v>印度</v>
      </c>
      <c r="C648" s="2" t="str">
        <v>--</v>
      </c>
      <c r="D648" s="2" t="str">
        <v>玩具,礼品及赠品,餐厨用具</v>
      </c>
      <c r="E648" s="2" t="str">
        <v>8次</v>
      </c>
      <c r="F648" s="2" t="str">
        <v>9,DSIDC SHEDS,SCHEME 1,OKHLA INDUSTRIAL AREA,PHASE II</v>
      </c>
      <c r="G648" s="2" t="str">
        <v>HARISH SACHDEVA</v>
      </c>
      <c r="H648" s="2" t="s">
        <v>2499</v>
      </c>
      <c r="I648" s="2">
        <f>+91-261-246-2750</f>
      </c>
      <c r="J648" s="2">
        <v>91</v>
      </c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2" t="s">
        <v>4444</v>
      </c>
      <c r="B649" s="2" t="str">
        <v>新加坡</v>
      </c>
      <c r="C649" s="2" t="str">
        <v>--</v>
      </c>
      <c r="D649" s="2" t="str">
        <v>家具,餐厨用具</v>
      </c>
      <c r="E649" s="2" t="str">
        <v>7次</v>
      </c>
      <c r="F649" s="2" t="str">
        <v>16,SENOKO CRESCENT</v>
      </c>
      <c r="G649" s="2" t="str">
        <v>EU CHENG TEONG</v>
      </c>
      <c r="H649" s="2" t="s">
        <v>4445</v>
      </c>
      <c r="I649" s="2" t="str">
        <v>0065 67591533</v>
      </c>
      <c r="J649" s="2" t="str">
        <v>0065 67591551/67593011</v>
      </c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2" t="s">
        <v>6343</v>
      </c>
      <c r="B650" s="2" t="str">
        <v>美國</v>
      </c>
      <c r="C650" s="3" t="s">
        <v>6342</v>
      </c>
      <c r="D650" s="2" t="str">
        <v>餐厨用具</v>
      </c>
      <c r="E650" s="2" t="str">
        <v>5次</v>
      </c>
      <c r="F650" s="2" t="str">
        <v>2204 HAINES STREET, JACKSONVILLE, FL 32206-0359</v>
      </c>
      <c r="G650" s="2" t="str">
        <v>CINDI CHAPPELL</v>
      </c>
      <c r="H650" s="2" t="str">
        <v>--</v>
      </c>
      <c r="I650" s="2" t="str">
        <v>+1-904-354-4687,+1-904-559-9292,+1 904-354-4687</v>
      </c>
      <c r="J650" s="2" t="str">
        <v>001 904 353 1431</v>
      </c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2" t="s">
        <v>5140</v>
      </c>
      <c r="B651" s="2" t="str">
        <v>沙烏地阿拉伯</v>
      </c>
      <c r="C651" s="3" t="s">
        <v>5142</v>
      </c>
      <c r="D651" s="2" t="str">
        <v>其他,办公文具,电子电气产品,餐厨用具</v>
      </c>
      <c r="E651" s="2" t="str">
        <v>9次</v>
      </c>
      <c r="F651" s="2" t="str">
        <v>JEDDAH-AL-HINDAWIA-P.O.BOX 20698 JEDDAH</v>
      </c>
      <c r="G651" s="2" t="str">
        <v>DANIA EST.</v>
      </c>
      <c r="H651" s="2" t="s">
        <v>5141</v>
      </c>
      <c r="I651" s="2" t="str">
        <v>00966 2 6493249</v>
      </c>
      <c r="J651" s="2" t="str">
        <v>00966 2 6493940</v>
      </c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2" t="s">
        <v>2384</v>
      </c>
      <c r="B652" s="2" t="str">
        <v>巴基斯坦</v>
      </c>
      <c r="C652" s="2" t="str">
        <v>--</v>
      </c>
      <c r="D652" s="2" t="str">
        <v>餐厨用具</v>
      </c>
      <c r="E652" s="2" t="str">
        <v>6次</v>
      </c>
      <c r="F652" s="2" t="str">
        <v>OFFICE # 409-4TH FLOOR,HUSSAIN TRADE CENTRE,ALTAF HUSSAIN ROAD,NEW CHALI KARACHI</v>
      </c>
      <c r="G652" s="2" t="str">
        <v>BASHIR AHMED M.PARYAL</v>
      </c>
      <c r="H652" s="2" t="s">
        <v>2385</v>
      </c>
      <c r="I652" s="2" t="str">
        <v>0092 21 2212772</v>
      </c>
      <c r="J652" s="2" t="str">
        <v>0092 21 2212773</v>
      </c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2" t="s">
        <v>3154</v>
      </c>
      <c r="B653" s="2" t="str">
        <v>美國</v>
      </c>
      <c r="C653" s="2" t="str">
        <v>--</v>
      </c>
      <c r="D653" s="2" t="str">
        <v>其他,家具,家居用品,服装饰物及配件,玩具,箱包,节日用品,鞋,餐厨用具</v>
      </c>
      <c r="E653" s="2" t="str">
        <v>10次</v>
      </c>
      <c r="F653" s="2" t="str">
        <v>24734 STONEGATE DR</v>
      </c>
      <c r="G653" s="2" t="str">
        <v>Dennis Chen</v>
      </c>
      <c r="H653" s="2" t="s">
        <v>3153</v>
      </c>
      <c r="I653" s="2" t="str">
        <v>+1 818-348-1152</v>
      </c>
      <c r="J653" s="2" t="str">
        <v>001 8188877068</v>
      </c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2" t="s">
        <v>744</v>
      </c>
      <c r="B654" s="2" t="str">
        <v>法國</v>
      </c>
      <c r="C654" s="3" t="s">
        <v>745</v>
      </c>
      <c r="D654" s="2" t="str">
        <v>家具,家居用品,餐厨用具</v>
      </c>
      <c r="E654" s="2" t="str">
        <v>9次</v>
      </c>
      <c r="F654" s="2" t="str">
        <v>18 AV.I'AERODROME-Z.I.LA MIRANDE 66240 SAINT-ESTEVE</v>
      </c>
      <c r="G654" s="2" t="str">
        <v>CATHY DE BRAKELEER</v>
      </c>
      <c r="H654" s="2" t="str">
        <v>--</v>
      </c>
      <c r="I654" s="2" t="str">
        <v>0033 4 68923630</v>
      </c>
      <c r="J654" s="2" t="str">
        <v>0033 4 68926346</v>
      </c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2" t="s">
        <v>5049</v>
      </c>
      <c r="B655" s="2" t="str">
        <v>美國</v>
      </c>
      <c r="C655" s="3" t="s">
        <v>5050</v>
      </c>
      <c r="D655" s="2" t="s">
        <v>5047</v>
      </c>
      <c r="E655" s="2" t="str">
        <v>8次</v>
      </c>
      <c r="F655" s="2" t="str">
        <v>9051 Van Nuys Blvd, U.S.A.</v>
      </c>
      <c r="G655" s="2" t="str">
        <v>Athiq Ahmed</v>
      </c>
      <c r="H655" s="2" t="s">
        <v>5048</v>
      </c>
      <c r="I655" s="2" t="str">
        <v>+1 818-893-8642</v>
      </c>
      <c r="J655" s="2" t="str">
        <v>818 893 0813</v>
      </c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2" t="s">
        <v>2419</v>
      </c>
      <c r="B656" s="2" t="str">
        <v>希臘</v>
      </c>
      <c r="C656" s="3" t="s">
        <v>2420</v>
      </c>
      <c r="D656" s="2" t="str">
        <v>卫浴设备,餐厨用具</v>
      </c>
      <c r="E656" s="2" t="str">
        <v>9次</v>
      </c>
      <c r="F656" s="2" t="str">
        <v>MAYROMICHALI 12 &amp; GRAVIAS 21 PIRAEUS,ATHENS</v>
      </c>
      <c r="G656" s="2" t="str">
        <v>BABIS TASTSOGLOU</v>
      </c>
      <c r="H656" s="2" t="s">
        <v>2421</v>
      </c>
      <c r="I656" s="2" t="str">
        <v>0030 210 4135720</v>
      </c>
      <c r="J656" s="2" t="str">
        <v>0030 210 4190247</v>
      </c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2" t="s">
        <v>4380</v>
      </c>
      <c r="B657" s="2" t="str">
        <v>烏克蘭</v>
      </c>
      <c r="C657" s="3" t="s">
        <v>4381</v>
      </c>
      <c r="D657" s="2" t="str">
        <v>照明产品,餐厨用具</v>
      </c>
      <c r="E657" s="2" t="str">
        <v>3次</v>
      </c>
      <c r="F657" s="2" t="str">
        <v>49 KOSMONAVTOV STR,VINNITSA,UKRAINE</v>
      </c>
      <c r="G657" s="2" t="str">
        <v>--</v>
      </c>
      <c r="H657" s="2" t="s">
        <v>4379</v>
      </c>
      <c r="I657" s="2" t="str">
        <v>+380 432 523 368</v>
      </c>
      <c r="J657" s="2">
        <v>380432523368</v>
      </c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2" t="s">
        <v>6284</v>
      </c>
      <c r="B658" s="2" t="str">
        <v>澳大利亞</v>
      </c>
      <c r="C658" s="3" t="s">
        <v>6282</v>
      </c>
      <c r="D658" s="2" t="str">
        <v>餐厨用具</v>
      </c>
      <c r="E658" s="2" t="str">
        <v>1次</v>
      </c>
      <c r="F658" s="2" t="str">
        <v>UNIT 11,2-12 BEAUCHAMP RD,BOTANY NSW 2019</v>
      </c>
      <c r="G658" s="2" t="str">
        <v>COLIN REINER</v>
      </c>
      <c r="H658" s="2" t="s">
        <v>6283</v>
      </c>
      <c r="I658" s="2" t="str">
        <v>+61 2 8571 9988</v>
      </c>
      <c r="J658" s="2" t="str">
        <v>0061 2 93168533</v>
      </c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2" t="s">
        <v>7840</v>
      </c>
      <c r="B659" s="2" t="str">
        <v>日本</v>
      </c>
      <c r="C659" s="3" t="s">
        <v>7841</v>
      </c>
      <c r="D659" s="2" t="str">
        <v>编织及藤铁工艺品,餐厨用具</v>
      </c>
      <c r="E659" s="2" t="str">
        <v>6次</v>
      </c>
      <c r="F659" s="2" t="str">
        <v>3-18 HANAZONO MACHI,MATSUYAMA,EHIME</v>
      </c>
      <c r="G659" s="2" t="str">
        <v>CHIKARA KOMODA</v>
      </c>
      <c r="H659" s="2" t="str">
        <v>--</v>
      </c>
      <c r="I659" s="2" t="str">
        <v>0081 89 9831515</v>
      </c>
      <c r="J659" s="2" t="str">
        <v>0081 89 9834422</v>
      </c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2" t="s">
        <v>2321</v>
      </c>
      <c r="B660" s="2" t="str">
        <v>比利時</v>
      </c>
      <c r="C660" s="3" t="s">
        <v>2322</v>
      </c>
      <c r="D660" s="2" t="str">
        <v>卫浴设备,家具,鞋,餐厨用具</v>
      </c>
      <c r="E660" s="2" t="str">
        <v>8次</v>
      </c>
      <c r="F660" s="2" t="str">
        <v>Steenweg op Halle 95-97, B 1640, Rhode-Saint-Genese</v>
      </c>
      <c r="G660" s="2" t="str">
        <v>Claude Genicq</v>
      </c>
      <c r="H660" s="2" t="s">
        <v>2320</v>
      </c>
      <c r="I660" s="2" t="str">
        <v>+32 2 380 59 02</v>
      </c>
      <c r="J660" s="2" t="str">
        <v>0032 2 380 83 52</v>
      </c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2" t="s">
        <v>4413</v>
      </c>
      <c r="B661" s="2" t="str">
        <v>美國</v>
      </c>
      <c r="C661" s="3" t="s">
        <v>4410</v>
      </c>
      <c r="D661" s="2" t="s">
        <v>4411</v>
      </c>
      <c r="E661" s="2" t="str">
        <v>10次</v>
      </c>
      <c r="F661" s="2" t="str">
        <v>3717 DEL PRADO BLVD.,SUITE 6 CAPECORAL,FLORIDA 33904,U.S.A.</v>
      </c>
      <c r="G661" s="2" t="str">
        <v>Alexey Chernyadev</v>
      </c>
      <c r="H661" s="2" t="s">
        <v>4412</v>
      </c>
      <c r="I661" s="2" t="str">
        <v>001 2399457772</v>
      </c>
      <c r="J661" s="2" t="str">
        <v>001 239 6935415</v>
      </c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2" t="s">
        <v>6319</v>
      </c>
      <c r="B662" s="2" t="str">
        <v>印度</v>
      </c>
      <c r="C662" s="3" t="s">
        <v>6322</v>
      </c>
      <c r="D662" s="2" t="s">
        <v>6320</v>
      </c>
      <c r="E662" s="2" t="str">
        <v>10次</v>
      </c>
      <c r="F662" s="2" t="str">
        <v>102, SHALIMAR MORYA PARK,BEHINDHUYUNDAI SHOWROOM,NEW LINK ROAD,ANDHERI WEST ,MUMBAI 400058INDIA</v>
      </c>
      <c r="G662" s="2" t="str">
        <v>Hendra Yehezkiel Sumartono</v>
      </c>
      <c r="H662" s="2" t="s">
        <v>6321</v>
      </c>
      <c r="I662" s="2" t="str">
        <v>+91 22 2673 3703</v>
      </c>
      <c r="J662" s="2" t="str">
        <v>0091 22 6398059</v>
      </c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2" t="s">
        <v>7859</v>
      </c>
      <c r="B663" s="2" t="str">
        <v>日本</v>
      </c>
      <c r="C663" s="3" t="s">
        <v>7860</v>
      </c>
      <c r="D663" s="2" t="str">
        <v>餐厨用具</v>
      </c>
      <c r="E663" s="2" t="str">
        <v>4次</v>
      </c>
      <c r="F663" s="2" t="str">
        <v>54-14, HIGASHI GONGEN-CHO, SETO-SHI, AICHI 4890883</v>
      </c>
      <c r="G663" s="2" t="str">
        <v>NAKAMURA TSUNEO</v>
      </c>
      <c r="H663" s="2" t="str">
        <v>--</v>
      </c>
      <c r="I663" s="2">
        <f>+81-561-21-870</f>
      </c>
      <c r="J663" s="2" t="str">
        <v>0081 561 210140</v>
      </c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2" t="s">
        <v>2346</v>
      </c>
      <c r="B664" s="2" t="str">
        <v>日本</v>
      </c>
      <c r="C664" s="3" t="s">
        <v>2347</v>
      </c>
      <c r="D664" s="2" t="str">
        <v>餐厨用具</v>
      </c>
      <c r="E664" s="2" t="str">
        <v>5次</v>
      </c>
      <c r="F664" s="2" t="str">
        <v>19-1, SHIROKANEDAI 3-CHOME, MINATO-KU, TOKYO 1080071</v>
      </c>
      <c r="G664" s="2" t="str">
        <v>BONSUTA HAMBAI KK</v>
      </c>
      <c r="H664" s="2" t="s">
        <v>2348</v>
      </c>
      <c r="I664" s="2" t="str">
        <v>0081 3 3449 0216</v>
      </c>
      <c r="J664" s="2" t="str">
        <v>0081 3 34731140</v>
      </c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2" t="s">
        <v>4321</v>
      </c>
      <c r="B665" s="2" t="str">
        <v>日本</v>
      </c>
      <c r="C665" s="3" t="s">
        <v>4322</v>
      </c>
      <c r="D665" s="2" t="str">
        <v>餐厨用具</v>
      </c>
      <c r="E665" s="2" t="str">
        <v>6次</v>
      </c>
      <c r="F665" s="2" t="str">
        <v>12-4, MORISHITA 2-CHOME, KOTO-KU, TOKYO 1350004</v>
      </c>
      <c r="G665" s="2" t="str">
        <v>KIKUCHI HIKARU</v>
      </c>
      <c r="H665" s="2" t="str">
        <v>--</v>
      </c>
      <c r="I665" s="2" t="str">
        <v>0081 3 3634 4851</v>
      </c>
      <c r="J665" s="2" t="str">
        <v>0081 3 36356397</v>
      </c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2" t="s">
        <v>6222</v>
      </c>
      <c r="B666" s="2" t="str">
        <v>中國大陸</v>
      </c>
      <c r="C666" s="3" t="s">
        <v>6221</v>
      </c>
      <c r="D666" s="2" t="str">
        <v>其他,家具,家居装饰品,餐厨用具</v>
      </c>
      <c r="E666" s="2" t="str">
        <v>5次</v>
      </c>
      <c r="F666" s="2" t="str">
        <v>Shenzhen, Guangdong Province</v>
      </c>
      <c r="G666" s="2" t="str">
        <v>Rebecca Deng</v>
      </c>
      <c r="H666" s="2" t="s">
        <v>6220</v>
      </c>
      <c r="I666" s="2" t="str">
        <v>+86 755 2609 2805</v>
      </c>
      <c r="J666" s="2" t="str">
        <v>86 755 26092388</v>
      </c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2" t="s">
        <v>7793</v>
      </c>
      <c r="B667" s="2" t="str">
        <v>美國</v>
      </c>
      <c r="C667" s="2" t="str">
        <v>--</v>
      </c>
      <c r="D667" s="2" t="str">
        <v>家具,家居装饰品,家用电器,玩具,玻璃工艺品,节日用品,餐厨用具</v>
      </c>
      <c r="E667" s="2" t="str">
        <v>10次</v>
      </c>
      <c r="F667" s="2" t="str">
        <v>P. O BOX 2666 FRISCO,TX 75034,U.S.A.</v>
      </c>
      <c r="G667" s="2" t="str">
        <v>Audun Hansson</v>
      </c>
      <c r="H667" s="2" t="s">
        <v>7794</v>
      </c>
      <c r="I667" s="2" t="str">
        <v>+1 469-867-8880</v>
      </c>
      <c r="J667" s="2" t="str">
        <v>001 4698678880</v>
      </c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2" t="s">
        <v>2245</v>
      </c>
      <c r="B668" s="2" t="str">
        <v>英國</v>
      </c>
      <c r="C668" s="3" t="s">
        <v>2246</v>
      </c>
      <c r="D668" s="2" t="str">
        <v>餐厨用具</v>
      </c>
      <c r="E668" s="2" t="str">
        <v>2次</v>
      </c>
      <c r="F668" s="2" t="str">
        <v>LION WORKS 60 RUSSELL STREET SHEFFIELD</v>
      </c>
      <c r="G668" s="2" t="str">
        <v>IAN EBERLE</v>
      </c>
      <c r="H668" s="2" t="s">
        <v>2244</v>
      </c>
      <c r="I668" s="2" t="str">
        <v>+44 114 241 9231</v>
      </c>
      <c r="J668" s="2" t="str">
        <v>0044 114 2419295</v>
      </c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2" t="s">
        <v>4351</v>
      </c>
      <c r="B669" s="2" t="str">
        <v>日本</v>
      </c>
      <c r="C669" s="2" t="str">
        <v>--</v>
      </c>
      <c r="D669" s="2" t="str">
        <v>食品,餐厨用具</v>
      </c>
      <c r="E669" s="2" t="str">
        <v>7次</v>
      </c>
      <c r="F669" s="2" t="str">
        <v>P.O.BOX 2047, TFT BLDG.,FAST WING 9F ,3-1 ARIAKE,KOHTOH-KU, TOKYO 135-0087 JAPAN</v>
      </c>
      <c r="G669" s="2" t="str">
        <v>OKA INTERNATIONAL CO., LTD.</v>
      </c>
      <c r="H669" s="2" t="str">
        <v>--</v>
      </c>
      <c r="I669" s="2">
        <f>+81-3-6265-1700</f>
      </c>
      <c r="J669" s="2" t="str">
        <v>0081 3 55305999</v>
      </c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2" t="s">
        <v>6254</v>
      </c>
      <c r="B670" s="2" t="str">
        <v>澳大利亞</v>
      </c>
      <c r="C670" s="2" t="str">
        <v>--</v>
      </c>
      <c r="D670" s="2" t="str">
        <v>玩具,礼品及赠品,餐厨用具</v>
      </c>
      <c r="E670" s="2" t="str">
        <v>8次</v>
      </c>
      <c r="F670" s="2" t="str">
        <v>9-13 REEVES STREET CLIFTON HILL,VIC 3068</v>
      </c>
      <c r="G670" s="2" t="str">
        <v>P &amp; J GIFTWARE WHOLESALERS JESSICA (AUST) PTY. LTD.</v>
      </c>
      <c r="H670" s="2" t="s">
        <v>6255</v>
      </c>
      <c r="I670" s="2" t="str">
        <v>0061 3 94813233</v>
      </c>
      <c r="J670" s="2" t="str">
        <v>0061 3 94818188</v>
      </c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2" t="s">
        <v>7813</v>
      </c>
      <c r="B671" s="2" t="str">
        <v>南非</v>
      </c>
      <c r="C671" s="2" t="str">
        <v>--</v>
      </c>
      <c r="D671" s="2" t="str">
        <v>餐厨用具</v>
      </c>
      <c r="E671" s="2" t="str">
        <v>2次</v>
      </c>
      <c r="F671" s="2" t="str">
        <v>72 CENTRAL ROAD FORDSBURG,2092 (P.O.BOX 212 ,CROWN MINES,2025) JOHANNESBURG</v>
      </c>
      <c r="G671" s="2" t="str">
        <v>AMJAD AHMED</v>
      </c>
      <c r="H671" s="2" t="s">
        <v>1993</v>
      </c>
      <c r="I671" s="2" t="str">
        <v>0027 11 8364334</v>
      </c>
      <c r="J671" s="2" t="str">
        <v>0027 11 8349646</v>
      </c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2" t="s">
        <v>2288</v>
      </c>
      <c r="B672" s="2" t="str">
        <v>義大利</v>
      </c>
      <c r="C672" s="3" t="s">
        <v>2287</v>
      </c>
      <c r="D672" s="2" t="str">
        <v>其他,电子电气产品,餐厨用具</v>
      </c>
      <c r="E672" s="2" t="str">
        <v>6次</v>
      </c>
      <c r="F672" s="2" t="str">
        <v>Via Cantu' 11, I 20092, CINISELLO BALSAMO</v>
      </c>
      <c r="G672" s="2" t="str">
        <v>Gianni Lami</v>
      </c>
      <c r="H672" s="2" t="s">
        <v>2286</v>
      </c>
      <c r="I672" s="2" t="str">
        <v>+39 02 6601 0500</v>
      </c>
      <c r="J672" s="2" t="str">
        <v>0039 02 66010484</v>
      </c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2" t="s">
        <v>4458</v>
      </c>
      <c r="B673" s="2" t="str">
        <v>美國</v>
      </c>
      <c r="C673" s="3" t="s">
        <v>4459</v>
      </c>
      <c r="D673" s="2" t="str">
        <v>餐厨用具</v>
      </c>
      <c r="E673" s="2" t="str">
        <v>6次</v>
      </c>
      <c r="F673" s="2" t="str">
        <v>23333 Commerce Dr., Farmington, MI 48335-2764, USA</v>
      </c>
      <c r="G673" s="2" t="str">
        <v>Bill Aiken</v>
      </c>
      <c r="H673" s="2" t="str">
        <v>--</v>
      </c>
      <c r="I673" s="2" t="str">
        <v>001 248 471 0100</v>
      </c>
      <c r="J673" s="2" t="str">
        <v>001 248 615 2696</v>
      </c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2" t="s">
        <v>2253</v>
      </c>
      <c r="B674" s="2" t="str">
        <v>埃及</v>
      </c>
      <c r="C674" s="2" t="str">
        <v>--</v>
      </c>
      <c r="D674" s="2" t="str">
        <v>餐厨用具</v>
      </c>
      <c r="E674" s="2" t="str">
        <v>2次</v>
      </c>
      <c r="F674" s="2" t="str">
        <v>8,KABWAT EL ZINA HAMMAM EL TALAT,EL AZHAR CAIRO (P.O.BOX:61 EL GHOURIA)</v>
      </c>
      <c r="G674" s="2" t="str">
        <v>ABD EL-AZIZ BOGHDADI</v>
      </c>
      <c r="H674" s="2" t="s">
        <v>2254</v>
      </c>
      <c r="I674" s="2" t="str">
        <v>0020 2 5915709</v>
      </c>
      <c r="J674" s="2" t="str">
        <v>0020 2 5907669/4187363</v>
      </c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2" t="s">
        <v>332</v>
      </c>
      <c r="B675" s="2" t="str">
        <v>美國</v>
      </c>
      <c r="C675" s="3" t="s">
        <v>330</v>
      </c>
      <c r="D675" s="2" t="s">
        <v>333</v>
      </c>
      <c r="E675" s="2" t="str">
        <v>6次</v>
      </c>
      <c r="F675" s="2" t="str">
        <v>7500 BELLAIRE BLVD STE 801, U.S.A.</v>
      </c>
      <c r="G675" s="2" t="str">
        <v>IONAYA P</v>
      </c>
      <c r="H675" s="2" t="s">
        <v>331</v>
      </c>
      <c r="I675" s="2" t="str">
        <v>+1 305-333-5998,+90 534 306 65 45,+971 52 491 6026</v>
      </c>
      <c r="J675" s="2" t="str">
        <v>001 7137777786</v>
      </c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2" t="s">
        <v>2739</v>
      </c>
      <c r="B676" s="2" t="str">
        <v>中国台湾</v>
      </c>
      <c r="C676" s="2" t="str">
        <v>--</v>
      </c>
      <c r="D676" s="2" t="str">
        <v>家具,家居装饰品,餐厨用具</v>
      </c>
      <c r="E676" s="2" t="str">
        <v>8次</v>
      </c>
      <c r="F676" s="2" t="str">
        <v>NO.49 ART STREET LUNG CHING HSIAGTAICHUNG COUNTY,TAIWAN</v>
      </c>
      <c r="G676" s="2" t="str">
        <v>TADAHIRO OGAWA</v>
      </c>
      <c r="H676" s="2" t="s">
        <v>2738</v>
      </c>
      <c r="I676" s="2" t="str">
        <v>+886 4 2631 1720</v>
      </c>
      <c r="J676" s="2" t="str">
        <v>04 26323549</v>
      </c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2" t="s">
        <v>4755</v>
      </c>
      <c r="B677" s="2" t="str">
        <v>美國</v>
      </c>
      <c r="C677" s="2" t="str">
        <v>--</v>
      </c>
      <c r="D677" s="2" t="s">
        <v>4753</v>
      </c>
      <c r="E677" s="2" t="str">
        <v>10次</v>
      </c>
      <c r="F677" s="2" t="str">
        <v>300 COURT OF ELM,VERNON HILLS, IL 60061,U.S.A.</v>
      </c>
      <c r="G677" s="2" t="str">
        <v>GREATWAY INTERNATIONAL CO.</v>
      </c>
      <c r="H677" s="2" t="s">
        <v>4754</v>
      </c>
      <c r="I677" s="2" t="str">
        <v>+1 847-549-6657</v>
      </c>
      <c r="J677" s="2" t="str">
        <v>001 8478166998</v>
      </c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2" t="s">
        <v>6597</v>
      </c>
      <c r="B678" s="2" t="str">
        <v>丹麥</v>
      </c>
      <c r="C678" s="3" t="s">
        <v>6598</v>
      </c>
      <c r="D678" s="2" t="str">
        <v>其他,餐厨用具</v>
      </c>
      <c r="E678" s="2" t="str">
        <v>6次</v>
      </c>
      <c r="F678" s="2" t="str">
        <v>DRONNINGENSGADE 68 POSTBOX 1904 1023 KOBENHAVN K</v>
      </c>
      <c r="G678" s="2" t="str">
        <v>BIRGIT STOCKMARR</v>
      </c>
      <c r="H678" s="2" t="s">
        <v>6596</v>
      </c>
      <c r="I678" s="2" t="str">
        <v>+45 32 54 32 32</v>
      </c>
      <c r="J678" s="2" t="str">
        <v>0045 46 56 54 53</v>
      </c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2" t="s">
        <v>366</v>
      </c>
      <c r="B679" s="2" t="str">
        <v>美國</v>
      </c>
      <c r="C679" s="3" t="s">
        <v>368</v>
      </c>
      <c r="D679" s="2" t="str">
        <v>五金,其他,园林用品,家具,家居装饰品,建筑及装饰材料,餐厨用具</v>
      </c>
      <c r="E679" s="2" t="str">
        <v>8次</v>
      </c>
      <c r="F679" s="2" t="str">
        <v>150 Commerce Way, U.S.A.</v>
      </c>
      <c r="G679" s="2" t="str">
        <v>LIN,HUI YU</v>
      </c>
      <c r="H679" s="2" t="s">
        <v>367</v>
      </c>
      <c r="I679" s="2" t="str">
        <v>+1 909-595-0850</v>
      </c>
      <c r="J679" s="2" t="str">
        <v>909 595 8048</v>
      </c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2" t="s">
        <v>2770</v>
      </c>
      <c r="B680" s="2" t="str">
        <v>美國</v>
      </c>
      <c r="C680" s="3" t="s">
        <v>2768</v>
      </c>
      <c r="D680" s="2" t="str">
        <v>家具,家用电器,餐厨用具</v>
      </c>
      <c r="E680" s="2" t="str">
        <v>7次</v>
      </c>
      <c r="F680" s="2" t="str">
        <v>350 WARD AVE. SUITE 106-100,HONOLULU,HAWAII 96814(P.O.BOX 27448 HON.HI 96827)</v>
      </c>
      <c r="G680" s="2" t="str">
        <v>MR.ALEX LAM</v>
      </c>
      <c r="H680" s="2" t="s">
        <v>2769</v>
      </c>
      <c r="I680" s="2">
        <f>+1-808-955-3828</f>
      </c>
      <c r="J680" s="2" t="str">
        <v>001 808 9472822</v>
      </c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2" t="s">
        <v>4667</v>
      </c>
      <c r="B681" s="2" t="str">
        <v>新加坡</v>
      </c>
      <c r="C681" s="3" t="s">
        <v>4666</v>
      </c>
      <c r="D681" s="2" t="str">
        <v>食品,餐厨用具</v>
      </c>
      <c r="E681" s="2" t="str">
        <v>7次</v>
      </c>
      <c r="F681" s="2" t="str">
        <v>300 BALESTIER ROAD,SINGAPORE</v>
      </c>
      <c r="G681" s="2" t="str">
        <v>--</v>
      </c>
      <c r="H681" s="2" t="s">
        <v>4665</v>
      </c>
      <c r="I681" s="2" t="str">
        <v>+65 6352 6283</v>
      </c>
      <c r="J681" s="2">
        <v>63834550</v>
      </c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5" t="s">
        <v>6520</v>
      </c>
      <c r="B682" s="5" t="str">
        <v>美國</v>
      </c>
      <c r="C682" s="4" t="s">
        <v>6521</v>
      </c>
      <c r="D682" s="5" t="str">
        <v>家具,餐厨用具</v>
      </c>
      <c r="E682" s="5" t="str">
        <v>7次</v>
      </c>
      <c r="F682" s="5" t="str">
        <v>1 VIOLA STREET ,SOUTH SAN FRANCISCO,CA 94080,U.S.A.</v>
      </c>
      <c r="G682" s="5" t="str">
        <v>MAUREEN HO</v>
      </c>
      <c r="H682" s="5" t="s">
        <v>6519</v>
      </c>
      <c r="I682" s="5" t="str">
        <v>+1 415-867-1397</v>
      </c>
      <c r="J682" s="5">
        <v>1</v>
      </c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2" t="s">
        <v>262</v>
      </c>
      <c r="B683" s="2" t="str">
        <v>巴基斯坦</v>
      </c>
      <c r="C683" s="3" t="s">
        <v>259</v>
      </c>
      <c r="D683" s="2" t="s">
        <v>260</v>
      </c>
      <c r="E683" s="2" t="str">
        <v>10次</v>
      </c>
      <c r="F683" s="2" t="str">
        <v>192 C , Block II. PECHS, Karachi - Pakistan</v>
      </c>
      <c r="G683" s="2" t="str">
        <v>DANIEL TOO</v>
      </c>
      <c r="H683" s="2" t="s">
        <v>261</v>
      </c>
      <c r="I683" s="2" t="str">
        <v>+92 922 431546</v>
      </c>
      <c r="J683" s="2">
        <v>92</v>
      </c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2" t="s">
        <v>2676</v>
      </c>
      <c r="B684" s="2" t="str">
        <v>丹麥</v>
      </c>
      <c r="C684" s="3" t="s">
        <v>2678</v>
      </c>
      <c r="D684" s="2" t="str">
        <v>化工产品,卫浴设备,家用纺织品,工具,工艺陶瓷,餐厨用具</v>
      </c>
      <c r="E684" s="2" t="str">
        <v>7次</v>
      </c>
      <c r="F684" s="2" t="str">
        <v>Stationsmestervej 81, DK 9200, Aalborg SV</v>
      </c>
      <c r="G684" s="2" t="str">
        <v>Kim Bach Soerensen</v>
      </c>
      <c r="H684" s="2" t="s">
        <v>2677</v>
      </c>
      <c r="I684" s="2" t="str">
        <v>+45 98 18 15 33</v>
      </c>
      <c r="J684" s="2" t="str">
        <v>0045 98 18 40 42</v>
      </c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2" t="s">
        <v>4693</v>
      </c>
      <c r="B685" s="2" t="str">
        <v>法國</v>
      </c>
      <c r="C685" s="2" t="str">
        <v>--</v>
      </c>
      <c r="D685" s="2" t="str">
        <v>办公文具,园林用品,家具,工艺陶瓷,玻璃工艺品,餐厨用具</v>
      </c>
      <c r="E685" s="2" t="str">
        <v>9次</v>
      </c>
      <c r="F685" s="2" t="str">
        <v>14 RUE HENRI BECQUEREL, 93270, SEVRAN</v>
      </c>
      <c r="G685" s="2" t="str">
        <v>JACQUEMIN GEORGES</v>
      </c>
      <c r="H685" s="2" t="str">
        <v>--</v>
      </c>
      <c r="I685" s="2" t="str">
        <v>+33 1 43 84 96 00</v>
      </c>
      <c r="J685" s="2" t="str">
        <v>0033 143854612</v>
      </c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2" t="s">
        <v>6547</v>
      </c>
      <c r="B686" s="2" t="str">
        <v>美國</v>
      </c>
      <c r="C686" s="3" t="s">
        <v>6546</v>
      </c>
      <c r="D686" s="2" t="str">
        <v>化工产品,食品,餐厨用具</v>
      </c>
      <c r="E686" s="2" t="str">
        <v>8次</v>
      </c>
      <c r="F686" s="2" t="str">
        <v>2005 M ST, LINCOLN, NE 68510</v>
      </c>
      <c r="G686" s="2" t="str">
        <v>LINCOLN POULTRY</v>
      </c>
      <c r="H686" s="2" t="s">
        <v>6545</v>
      </c>
      <c r="I686" s="2" t="str">
        <v>+1 781-373-6847</v>
      </c>
      <c r="J686" s="2" t="str">
        <v>001 402 477 1800</v>
      </c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2" t="s">
        <v>299</v>
      </c>
      <c r="B687" s="2" t="str">
        <v>澳大利亞</v>
      </c>
      <c r="C687" s="3" t="s">
        <v>301</v>
      </c>
      <c r="D687" s="2" t="str">
        <v>其他,家居用品,工艺陶瓷,玻璃工艺品,餐厨用具</v>
      </c>
      <c r="E687" s="2" t="str">
        <v>10次</v>
      </c>
      <c r="F687" s="2" t="str">
        <v>3 APOLLO PLACE LANE COVENSW 2066,AUSTRALIA</v>
      </c>
      <c r="G687" s="2" t="str">
        <v>FREEDOM GROUP LIMITED</v>
      </c>
      <c r="H687" s="2" t="s">
        <v>300</v>
      </c>
      <c r="I687" s="2" t="str">
        <v>+61 2 9882 9000</v>
      </c>
      <c r="J687" s="2" t="str">
        <v>0061 2 9882 9099</v>
      </c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2" t="s">
        <v>2712</v>
      </c>
      <c r="B688" s="2" t="str">
        <v>美國</v>
      </c>
      <c r="C688" s="2" t="str">
        <v>--</v>
      </c>
      <c r="D688" s="2" t="str">
        <v>餐厨用具</v>
      </c>
      <c r="E688" s="2" t="str">
        <v>6次</v>
      </c>
      <c r="F688" s="2" t="str">
        <v>182-30 150TH RD, SPRINGFIELD GARDENS, NY 11413-4062</v>
      </c>
      <c r="G688" s="2" t="str">
        <v>DAVID PASKES</v>
      </c>
      <c r="H688" s="2" t="str">
        <v>--</v>
      </c>
      <c r="I688" s="2" t="str">
        <v>001 718 656 1200</v>
      </c>
      <c r="J688" s="2" t="str">
        <v>001 718 656 0100</v>
      </c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2" t="s">
        <v>4613</v>
      </c>
      <c r="B689" s="2" t="str">
        <v>日本</v>
      </c>
      <c r="C689" s="3" t="s">
        <v>4615</v>
      </c>
      <c r="D689" s="2" t="str">
        <v>办公文具,大型机械及设备,玩具,礼品及赠品,餐厨用具</v>
      </c>
      <c r="E689" s="2" t="str">
        <v>8次</v>
      </c>
      <c r="F689" s="2" t="str">
        <v>1645, Arimacho, Kita-Ku</v>
      </c>
      <c r="G689" s="2" t="str">
        <v>Ichiro Nishimura</v>
      </c>
      <c r="H689" s="2" t="s">
        <v>4614</v>
      </c>
      <c r="I689" s="2" t="str">
        <v>+81 6-6745-0824</v>
      </c>
      <c r="J689" s="2" t="str">
        <v>0081 6 66182211</v>
      </c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2" t="s">
        <v>6478</v>
      </c>
      <c r="B690" s="2" t="str">
        <v>日本</v>
      </c>
      <c r="C690" s="3" t="s">
        <v>6477</v>
      </c>
      <c r="D690" s="2" t="str">
        <v>餐厨用具</v>
      </c>
      <c r="E690" s="2" t="str">
        <v>6次</v>
      </c>
      <c r="F690" s="2" t="str">
        <v>61, HIRAISHIRYUTSUDANCHI, KAWAUCHI-CHO, TOKUSHIMA-SHI, TOKUSHIMA 7710138</v>
      </c>
      <c r="G690" s="2" t="str">
        <v>HASEGAWA, MASARU</v>
      </c>
      <c r="H690" s="2" t="str">
        <v>--</v>
      </c>
      <c r="I690" s="2">
        <f>+81-277-43-7976</f>
      </c>
      <c r="J690" s="2" t="str">
        <v>0081 88 6654389</v>
      </c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2" t="s">
        <v>194</v>
      </c>
      <c r="B691" s="2" t="str">
        <v>泰国</v>
      </c>
      <c r="C691" s="3" t="s">
        <v>193</v>
      </c>
      <c r="D691" s="2" t="str">
        <v>其他,餐厨用具</v>
      </c>
      <c r="E691" s="2" t="str">
        <v>8次</v>
      </c>
      <c r="F691" s="2" t="str">
        <v>12/399 BANGNA-TRAD KM.5 RD.BANGKAEW, BANGPLEEM,SAMUTHPRAKARN , THAILAND</v>
      </c>
      <c r="G691" s="2" t="str">
        <v>PHAIROJ BENJATISMONGKOL</v>
      </c>
      <c r="H691" s="2" t="s">
        <v>192</v>
      </c>
      <c r="I691" s="2" t="str">
        <v>+66 2 399 1192</v>
      </c>
      <c r="J691" s="2" t="str">
        <v>0066 2 3991191/3616705/7430914</v>
      </c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2" t="s">
        <v>949</v>
      </c>
      <c r="B692" s="2" t="str">
        <v>日本</v>
      </c>
      <c r="C692" s="3" t="s">
        <v>951</v>
      </c>
      <c r="D692" s="2" t="str">
        <v>化工产品,家具,服装饰物及配件,鞋,餐厨用具</v>
      </c>
      <c r="E692" s="2" t="str">
        <v>7次</v>
      </c>
      <c r="F692" s="2" t="str">
        <v>23-13, YOSHIDA-CHO, NUMAZU-SHI, SHIZUOKA 4100836</v>
      </c>
      <c r="G692" s="2" t="str">
        <v>IWAO, MOTOO</v>
      </c>
      <c r="H692" s="2" t="s">
        <v>950</v>
      </c>
      <c r="I692" s="2" t="str">
        <v>0081 559 31 2147</v>
      </c>
      <c r="J692" s="2" t="str">
        <v>0081 3 3873 1682</v>
      </c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2" t="s">
        <v>4642</v>
      </c>
      <c r="B693" s="2" t="str">
        <v>捷克</v>
      </c>
      <c r="C693" s="3" t="s">
        <v>4640</v>
      </c>
      <c r="D693" s="2" t="str">
        <v>其他,玻璃工艺品,餐厨用具</v>
      </c>
      <c r="E693" s="2" t="str">
        <v>9次</v>
      </c>
      <c r="F693" s="2" t="str">
        <v>PRAZSKA 16,500 04 HRADEC KRALOVE,CZECH</v>
      </c>
      <c r="G693" s="2" t="str">
        <v>KENICHI</v>
      </c>
      <c r="H693" s="2" t="s">
        <v>4641</v>
      </c>
      <c r="I693" s="2" t="str">
        <v>+420 495 532 515</v>
      </c>
      <c r="J693" s="2">
        <v>420495530383</v>
      </c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2" t="s">
        <v>6494</v>
      </c>
      <c r="B694" s="2" t="str">
        <v>日本</v>
      </c>
      <c r="C694" s="2" t="str">
        <v>--</v>
      </c>
      <c r="D694" s="2" t="str">
        <v>餐厨用具</v>
      </c>
      <c r="E694" s="2" t="str">
        <v>4次</v>
      </c>
      <c r="F694" s="2" t="str">
        <v>5-9-13,UMI-MACHI,KASUYA-GUN,FUKUOKA</v>
      </c>
      <c r="G694" s="2" t="str">
        <v>DANIEL JEONG</v>
      </c>
      <c r="H694" s="2" t="s">
        <v>6495</v>
      </c>
      <c r="I694" s="2" t="str">
        <v>0081 92 9336112</v>
      </c>
      <c r="J694" s="2" t="str">
        <v>0081 92 9336112</v>
      </c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2" t="s">
        <v>226</v>
      </c>
      <c r="B695" s="2" t="str">
        <v>中國香港</v>
      </c>
      <c r="C695" s="2" t="str">
        <v>--</v>
      </c>
      <c r="D695" s="2" t="str">
        <v>体育及旅游休闲用品,其他,服装饰物及配件,玩具,玻璃工艺品,餐厨用具</v>
      </c>
      <c r="E695" s="2" t="str">
        <v>7次</v>
      </c>
      <c r="F695" s="2" t="str">
        <v>#9, 3 Robinson Road, Midlevels, HONGKONG</v>
      </c>
      <c r="G695" s="2" t="str">
        <v>Alexander Jinker</v>
      </c>
      <c r="H695" s="2">
        <v>14</v>
      </c>
      <c r="I695" s="2" t="str">
        <v>+852 2525 4449</v>
      </c>
      <c r="J695" s="2">
        <v>85225805433</v>
      </c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2" t="s">
        <v>2636</v>
      </c>
      <c r="B696" s="2" t="str">
        <v>英國</v>
      </c>
      <c r="C696" s="3" t="s">
        <v>2638</v>
      </c>
      <c r="D696" s="2" t="str">
        <v>其他,餐厨用具</v>
      </c>
      <c r="E696" s="2" t="str">
        <v>6次</v>
      </c>
      <c r="F696" s="2" t="str">
        <v>ANGELA OREGAN,BCM CATERING EQUIPMENT,25 OAK BAM RD.HALESOWEN,WEST MIDLANDS,B62 9DN</v>
      </c>
      <c r="G696" s="2" t="str">
        <v>Mrs A S Crooks</v>
      </c>
      <c r="H696" s="2" t="s">
        <v>2637</v>
      </c>
      <c r="I696" s="2" t="str">
        <v>+44 121 602 6868</v>
      </c>
      <c r="J696" s="2" t="str">
        <v>0044 121 6026655</v>
      </c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2" t="s">
        <v>4556</v>
      </c>
      <c r="B697" s="2" t="str">
        <v>中國澳門</v>
      </c>
      <c r="C697" s="3" t="s">
        <v>4555</v>
      </c>
      <c r="D697" s="2" t="str">
        <v>体育及旅游休闲用品,工艺陶瓷,餐厨用具</v>
      </c>
      <c r="E697" s="2" t="str">
        <v>8次</v>
      </c>
      <c r="F697" s="2" t="str">
        <v>AV. DA AMIZADE,PALACIO PELOTA BASCA,3 ANDAR,MACAU</v>
      </c>
      <c r="G697" s="2" t="str">
        <v>KENNETH LOU</v>
      </c>
      <c r="H697" s="2" t="s">
        <v>4554</v>
      </c>
      <c r="I697" s="2" t="str">
        <v>00853 726382</v>
      </c>
      <c r="J697" s="2" t="str">
        <v>00853 726446/726445</v>
      </c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2" t="s">
        <v>3107</v>
      </c>
      <c r="B698" s="2" t="str">
        <v>英國</v>
      </c>
      <c r="C698" s="3" t="s">
        <v>3108</v>
      </c>
      <c r="D698" s="2" t="str">
        <v>餐厨用具</v>
      </c>
      <c r="E698" s="2" t="str">
        <v>5次</v>
      </c>
      <c r="F698" s="2" t="str">
        <v>Greenfield, Flintshire, CH8 9DP, U.K.</v>
      </c>
      <c r="G698" s="2" t="str">
        <v>--</v>
      </c>
      <c r="H698" s="2" t="s">
        <v>3109</v>
      </c>
      <c r="I698" s="2" t="str">
        <v>+44 1352 710517</v>
      </c>
      <c r="J698" s="2">
        <v>1352714909</v>
      </c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2" t="s">
        <v>107</v>
      </c>
      <c r="B699" s="2" t="str">
        <v>南非</v>
      </c>
      <c r="C699" s="2" t="str">
        <v>--</v>
      </c>
      <c r="D699" s="2" t="str">
        <v>其他,餐厨用具</v>
      </c>
      <c r="E699" s="2" t="str">
        <v>7次</v>
      </c>
      <c r="F699" s="2" t="str">
        <v>P.O.BOX 3465,PIETERMARITZBURG, 3200,SOUTH AFRICA</v>
      </c>
      <c r="G699" s="2" t="str">
        <v>--</v>
      </c>
      <c r="H699" s="2" t="s">
        <v>106</v>
      </c>
      <c r="I699" s="2" t="str">
        <v>+27 33 342 3624</v>
      </c>
      <c r="J699" s="2">
        <v>27333451474</v>
      </c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2" t="s">
        <v>2535</v>
      </c>
      <c r="B700" s="2" t="str">
        <v>中国台湾</v>
      </c>
      <c r="C700" s="2" t="str">
        <v>--</v>
      </c>
      <c r="D700" s="2" t="str">
        <v>家具,工艺陶瓷,玩具,礼品及赠品,餐厨用具</v>
      </c>
      <c r="E700" s="2" t="str">
        <v>10次</v>
      </c>
      <c r="F700" s="2" t="str">
        <v>8F-2, NO. 164, SEC. 2,KEELUNG ROAD,TAIPEITAIWAN</v>
      </c>
      <c r="G700" s="2" t="str">
        <v>DAVID KUO</v>
      </c>
      <c r="H700" s="2" t="s">
        <v>2534</v>
      </c>
      <c r="I700" s="2" t="str">
        <v>+886 2 2733 4230</v>
      </c>
      <c r="J700" s="2" t="str">
        <v>00886 2 27335328</v>
      </c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2" t="s">
        <v>4589</v>
      </c>
      <c r="B701" s="2" t="str">
        <v>瑞典</v>
      </c>
      <c r="C701" s="3" t="s">
        <v>4588</v>
      </c>
      <c r="D701" s="2" t="str">
        <v>五金,其他,家具,家居装饰品,工艺陶瓷,玻璃工艺品,节日用品,食品,餐厨用具</v>
      </c>
      <c r="E701" s="2" t="str">
        <v>8次</v>
      </c>
      <c r="F701" s="2" t="str">
        <v>SE-205 14 MALMO(JARNYXEGATAN 17)</v>
      </c>
      <c r="G701" s="2" t="str">
        <v>Eng. Mohamed Fouad Younes</v>
      </c>
      <c r="H701" s="2" t="s">
        <v>4587</v>
      </c>
      <c r="I701" s="2" t="str">
        <v>+46 40 55 25 00</v>
      </c>
      <c r="J701" s="2" t="str">
        <v>0046 40 220722</v>
      </c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5" t="s">
        <v>6452</v>
      </c>
      <c r="B702" s="5" t="str">
        <v>哥斯達黎加</v>
      </c>
      <c r="C702" s="4" t="s">
        <v>6454</v>
      </c>
      <c r="D702" s="5" t="str">
        <v>办公文具,家用电器,工艺陶瓷,餐厨用具</v>
      </c>
      <c r="E702" s="5" t="str">
        <v>8次</v>
      </c>
      <c r="F702" s="5" t="str">
        <v>APDO.POSTAL 1131-4050 ALAJUELA,COSTA RICA</v>
      </c>
      <c r="G702" s="5" t="str">
        <v>CARLOS EDUARDO MONGE HERRERA</v>
      </c>
      <c r="H702" s="5" t="s">
        <v>6453</v>
      </c>
      <c r="I702" s="5" t="str">
        <v>00506 4374100</v>
      </c>
      <c r="J702" s="5" t="str">
        <v>00506 4404707</v>
      </c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2" t="s">
        <v>152</v>
      </c>
      <c r="B703" s="2" t="str">
        <v>馬來西亞</v>
      </c>
      <c r="C703" s="2" t="str">
        <v>--</v>
      </c>
      <c r="D703" s="2" t="s">
        <v>150</v>
      </c>
      <c r="E703" s="2" t="str">
        <v>9次</v>
      </c>
      <c r="F703" s="2" t="str">
        <v>Plaza GM, First Floor, No.1-1, Chowkit,</v>
      </c>
      <c r="G703" s="2" t="str">
        <v>Janice</v>
      </c>
      <c r="H703" s="2" t="s">
        <v>151</v>
      </c>
      <c r="I703" s="2" t="str">
        <v>+60 3-4043 9164</v>
      </c>
      <c r="J703" s="2" t="str">
        <v>0060 3 40434735</v>
      </c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2" t="s">
        <v>1779</v>
      </c>
      <c r="B704" s="2" t="str">
        <v>尼日利亞</v>
      </c>
      <c r="C704" s="2" t="str">
        <v>--</v>
      </c>
      <c r="D704" s="2" t="str">
        <v>照明产品,玻璃工艺品,电子消费品及信息产品,餐厨用具</v>
      </c>
      <c r="E704" s="2" t="str">
        <v>5次</v>
      </c>
      <c r="F704" s="2" t="str">
        <v>8/9 KUNDILA MARKET,ZARIA ROAD,BOX 10867, KANO,NIGERIA</v>
      </c>
      <c r="G704" s="2" t="str">
        <v>--</v>
      </c>
      <c r="H704" s="2" t="s">
        <v>1780</v>
      </c>
      <c r="I704" s="2" t="str">
        <v>+234 64 661 408</v>
      </c>
      <c r="J704" s="2">
        <v>23464661408</v>
      </c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2" t="s">
        <v>4954</v>
      </c>
      <c r="B705" s="2" t="str">
        <v>法國</v>
      </c>
      <c r="C705" s="2" t="str">
        <v>--</v>
      </c>
      <c r="D705" s="2" t="str">
        <v>餐厨用具</v>
      </c>
      <c r="E705" s="2" t="str">
        <v>3次</v>
      </c>
      <c r="F705" s="2" t="str">
        <v>AVENUE DE LA GARE, 66400, CERET</v>
      </c>
      <c r="G705" s="2" t="str">
        <v>--</v>
      </c>
      <c r="H705" s="2" t="str">
        <v>--</v>
      </c>
      <c r="I705" s="2" t="str">
        <v>+33 4 68 87 47 53</v>
      </c>
      <c r="J705" s="2" t="str">
        <v>0033 468874754</v>
      </c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2" t="s">
        <v>5874</v>
      </c>
      <c r="B706" s="2" t="str">
        <v>中国台湾</v>
      </c>
      <c r="C706" s="3" t="s">
        <v>5873</v>
      </c>
      <c r="D706" s="2" t="str">
        <v>卫浴设备,浴室用品,餐厨用具</v>
      </c>
      <c r="E706" s="2" t="str">
        <v>9次</v>
      </c>
      <c r="F706" s="2" t="str">
        <v>13F, NO.40, SEC. 2， TUN HWA S.RD, TAIPEI</v>
      </c>
      <c r="G706" s="2" t="str">
        <v>IDEAL CHINA HOLDINGS INTERNATIONAL CORP.</v>
      </c>
      <c r="H706" s="2" t="s">
        <v>5875</v>
      </c>
      <c r="I706" s="2" t="str">
        <v>00886 2 27555300</v>
      </c>
      <c r="J706" s="2" t="str">
        <v>00886 2 27050236</v>
      </c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2" t="s">
        <v>645</v>
      </c>
      <c r="B707" s="2" t="str">
        <v>印度</v>
      </c>
      <c r="C707" s="3" t="s">
        <v>646</v>
      </c>
      <c r="D707" s="2" t="str">
        <v>餐厨用具</v>
      </c>
      <c r="E707" s="2" t="str">
        <v>3次</v>
      </c>
      <c r="F707" s="2" t="str">
        <v>A- 170 , ASHOK VIHAR , PHASE - I ,DELHI-110052,INDIA</v>
      </c>
      <c r="G707" s="2" t="str">
        <v>--</v>
      </c>
      <c r="H707" s="2" t="s">
        <v>647</v>
      </c>
      <c r="I707" s="2" t="str">
        <v>+91 11 2713 7332</v>
      </c>
      <c r="J707" s="2" t="str">
        <v>91-11-27132442</v>
      </c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2" t="s">
        <v>1809</v>
      </c>
      <c r="B708" s="2" t="str">
        <v>丹麥</v>
      </c>
      <c r="C708" s="3" t="s">
        <v>1811</v>
      </c>
      <c r="D708" s="2" t="str">
        <v>大型机械及设备,餐厨用具</v>
      </c>
      <c r="E708" s="2" t="str">
        <v>6次</v>
      </c>
      <c r="F708" s="2" t="str">
        <v>Proevestensbroen 3, 2., DK 2300, Koebenhavn S</v>
      </c>
      <c r="G708" s="2" t="str">
        <v>HANE NOERGAARD</v>
      </c>
      <c r="H708" s="2" t="s">
        <v>1810</v>
      </c>
      <c r="I708" s="2" t="str">
        <v>+45 32 96 80 16</v>
      </c>
      <c r="J708" s="2" t="str">
        <v>0045 32 96 80 36</v>
      </c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2" t="s">
        <v>4983</v>
      </c>
      <c r="B709" s="2" t="str">
        <v>中國香港</v>
      </c>
      <c r="C709" s="3" t="s">
        <v>4982</v>
      </c>
      <c r="D709" s="2" t="str">
        <v>其他,家用纺织品,餐厨用具</v>
      </c>
      <c r="E709" s="2" t="str">
        <v>10次</v>
      </c>
      <c r="F709" s="2" t="str">
        <v>SUITE 1502-1503,15/F CHINACHEM LEIGHTON PLAZA,29 LEIGHTON ROAD,CAUSEWAY BAY</v>
      </c>
      <c r="G709" s="2" t="str">
        <v>ARTHUR CHAN WING HO</v>
      </c>
      <c r="H709" s="2" t="s">
        <v>4981</v>
      </c>
      <c r="I709" s="2" t="str">
        <v>+852 2547 0471</v>
      </c>
      <c r="J709" s="2" t="str">
        <v>00852 25596408/25485862</v>
      </c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2" t="s">
        <v>5902</v>
      </c>
      <c r="B710" s="2" t="str">
        <v>印度</v>
      </c>
      <c r="C710" s="3" t="s">
        <v>5903</v>
      </c>
      <c r="D710" s="2" t="str">
        <v>玻璃工艺品,餐厨用具</v>
      </c>
      <c r="E710" s="2" t="str">
        <v>8次</v>
      </c>
      <c r="F710" s="2" t="str">
        <v>14,1ST PANJRAPOLE LANE,C.P.TANK RD,INDIA</v>
      </c>
      <c r="G710" s="2" t="str">
        <v>--</v>
      </c>
      <c r="H710" s="2" t="s">
        <v>5901</v>
      </c>
      <c r="I710" s="2" t="str">
        <v>+91 22 2242 0790</v>
      </c>
      <c r="J710" s="2">
        <v>912222420975</v>
      </c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2" t="s">
        <v>686</v>
      </c>
      <c r="B711" s="2" t="str">
        <v>智利</v>
      </c>
      <c r="C711" s="3" t="s">
        <v>689</v>
      </c>
      <c r="D711" s="2" t="s">
        <v>687</v>
      </c>
      <c r="E711" s="2" t="str">
        <v>11次</v>
      </c>
      <c r="F711" s="2" t="str">
        <v>HUERFANOS 979 OFFICE 520,OFICINA 301SANTIAGOCHILE</v>
      </c>
      <c r="G711" s="2" t="str">
        <v>Angela Xu</v>
      </c>
      <c r="H711" s="2" t="s">
        <v>688</v>
      </c>
      <c r="I711" s="2" t="str">
        <v>+1-600230022,+1-100-000-3212,+1-39999020,+1-23456789101112,+1-1551201,+56-2-2678-5060,+1-227689160,+1-600520202,+1-56226785060,+1-9990031,+1-57999035,+1-51552553,+1-227689200,+1-270000,+56 2 2818 0660,+56 2 2768 9200,+56 026941573,+56 2 2678 5060,+56 600 520 2020,+56 2 2768 9160,+56 800 542 020,+56 41 226 2460</v>
      </c>
      <c r="J711" s="2" t="str">
        <v>56 2 6941581</v>
      </c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2" t="s">
        <v>1717</v>
      </c>
      <c r="B712" s="2" t="str">
        <v>中国台湾</v>
      </c>
      <c r="C712" s="3" t="s">
        <v>1716</v>
      </c>
      <c r="D712" s="2" t="s">
        <v>1714</v>
      </c>
      <c r="E712" s="2" t="str">
        <v>10次</v>
      </c>
      <c r="F712" s="2" t="str">
        <v>P. O. BOX 68-165,TAIPEI 10453,TAIWAN</v>
      </c>
      <c r="G712" s="2" t="str">
        <v>Robert Jula</v>
      </c>
      <c r="H712" s="2" t="s">
        <v>1715</v>
      </c>
      <c r="I712" s="2" t="str">
        <v>+886 2 2692 4516</v>
      </c>
      <c r="J712" s="2" t="str">
        <v>886 2 2692 4517</v>
      </c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2" t="s">
        <v>4903</v>
      </c>
      <c r="B713" s="2" t="str">
        <v>日本</v>
      </c>
      <c r="C713" s="3" t="s">
        <v>4904</v>
      </c>
      <c r="D713" s="2" t="str">
        <v>大型机械及设备,餐厨用具</v>
      </c>
      <c r="E713" s="2" t="str">
        <v>4次</v>
      </c>
      <c r="F713" s="2" t="str">
        <v>13-22, KATAKASU 4-CHOME HAKATA-KU FUKUOKA-SHI, FUKUOKA 8120043</v>
      </c>
      <c r="G713" s="2" t="str">
        <v>KONDO, MAKOTO</v>
      </c>
      <c r="H713" s="2" t="str">
        <v>--</v>
      </c>
      <c r="I713" s="2" t="str">
        <v>+81-39035545,+81-20-1610-1710,+81-20171117,+81-20177217,+81-39035547,+81-20172272</v>
      </c>
      <c r="J713" s="2" t="str">
        <v>0081 726 371777</v>
      </c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2" t="s">
        <v>3832</v>
      </c>
      <c r="B714" s="2" t="str">
        <v>英國</v>
      </c>
      <c r="C714" s="3" t="s">
        <v>3833</v>
      </c>
      <c r="D714" s="2" t="str">
        <v>其他,餐厨用具</v>
      </c>
      <c r="E714" s="2" t="str">
        <v>9次</v>
      </c>
      <c r="F714" s="2" t="str">
        <v>Foundry Loan, GB FK5 4PL, Larbert</v>
      </c>
      <c r="G714" s="2" t="str">
        <v>Falcon Foodservice Equipment</v>
      </c>
      <c r="H714" s="2" t="s">
        <v>3831</v>
      </c>
      <c r="I714" s="2" t="str">
        <v>+44 1324 554221</v>
      </c>
      <c r="J714" s="2" t="str">
        <v>0044 1324 552211</v>
      </c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2" t="s">
        <v>570</v>
      </c>
      <c r="B715" s="2" t="str">
        <v>美國</v>
      </c>
      <c r="C715" s="2" t="str">
        <v>--</v>
      </c>
      <c r="D715" s="2" t="str">
        <v>其他,家用纺织品,工艺陶瓷,玩具,礼品及赠品,节日用品,餐厨用具</v>
      </c>
      <c r="E715" s="2" t="str">
        <v>10次</v>
      </c>
      <c r="F715" s="2" t="str">
        <v>106 LANCASTER CIRCLE, BATTLE CREEK,MICHIGAN,U.S.A.</v>
      </c>
      <c r="G715" s="2" t="str">
        <v>Adrián Barraza A.</v>
      </c>
      <c r="H715" s="2" t="s">
        <v>569</v>
      </c>
      <c r="I715" s="2" t="str">
        <v>(269)565 1997</v>
      </c>
      <c r="J715" s="2" t="str">
        <v>(269)979 1452</v>
      </c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2" t="s">
        <v>2904</v>
      </c>
      <c r="B716" s="2" t="str">
        <v>中國香港</v>
      </c>
      <c r="C716" s="2" t="str">
        <v>--</v>
      </c>
      <c r="D716" s="2" t="str">
        <v>餐厨用具</v>
      </c>
      <c r="E716" s="2" t="str">
        <v>7次</v>
      </c>
      <c r="F716" s="2" t="str">
        <v>18/F., PENINSULA SQUARE,18 SUNG ON STREET,HUNG HOM, KOWLOON,HONGKONG</v>
      </c>
      <c r="G716" s="2" t="str">
        <v>--</v>
      </c>
      <c r="H716" s="2" t="s">
        <v>2905</v>
      </c>
      <c r="I716" s="2" t="str">
        <v>+852 2190 0900</v>
      </c>
      <c r="J716" s="2">
        <v>23653129</v>
      </c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2" t="s">
        <v>1679</v>
      </c>
      <c r="B717" s="2" t="str">
        <v>比利時</v>
      </c>
      <c r="C717" s="3" t="s">
        <v>1678</v>
      </c>
      <c r="D717" s="2" t="str">
        <v>化工产品,医药保健品及医疗器械,钟表眼镜,餐厨用具</v>
      </c>
      <c r="E717" s="2" t="str">
        <v>10次</v>
      </c>
      <c r="F717" s="2" t="str">
        <v>Chaussee de Wavre 2, B 1050, Bruxelles</v>
      </c>
      <c r="G717" s="2" t="str">
        <v>Fotobox SA</v>
      </c>
      <c r="H717" s="2" t="s">
        <v>1677</v>
      </c>
      <c r="I717" s="2" t="str">
        <v>+32 2 512 56 66</v>
      </c>
      <c r="J717" s="2" t="str">
        <v>0032 2 511 59 13</v>
      </c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2" t="s">
        <v>3865</v>
      </c>
      <c r="B718" s="2" t="str">
        <v>印度</v>
      </c>
      <c r="C718" s="2" t="str">
        <v>--</v>
      </c>
      <c r="D718" s="2" t="str">
        <v>其他,办公文具,照明产品,玻璃工艺品,电子电气产品,钟表眼镜,餐厨用具</v>
      </c>
      <c r="E718" s="2" t="str">
        <v>8次</v>
      </c>
      <c r="F718" s="2" t="str">
        <v>B/14, SARVONATI, CAMA LANE,GHATKOPAR (W), MUMBAI,INDIA</v>
      </c>
      <c r="G718" s="2" t="str">
        <v>BIJAL P.UCHAT</v>
      </c>
      <c r="H718" s="2" t="s">
        <v>3864</v>
      </c>
      <c r="I718" s="2" t="str">
        <v>+91 22 2510 4847</v>
      </c>
      <c r="J718" s="2" t="str">
        <v>0091 22 25103416</v>
      </c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2" t="s">
        <v>610</v>
      </c>
      <c r="B719" s="2" t="str">
        <v>加拿大</v>
      </c>
      <c r="C719" s="3" t="s">
        <v>607</v>
      </c>
      <c r="D719" s="2" t="s">
        <v>608</v>
      </c>
      <c r="E719" s="2" t="str">
        <v>9次</v>
      </c>
      <c r="F719" s="2" t="str">
        <v>101 JACOB KEFFER PKWYVAUGHAN ONT. ,CANADA</v>
      </c>
      <c r="G719" s="2" t="str">
        <v>William Then</v>
      </c>
      <c r="H719" s="2" t="s">
        <v>609</v>
      </c>
      <c r="I719" s="2" t="str">
        <v>+1 905-303-6666</v>
      </c>
      <c r="J719" s="2" t="str">
        <v>1 905 3032611</v>
      </c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2" t="s">
        <v>1565</v>
      </c>
      <c r="B720" s="2" t="str">
        <v>英國</v>
      </c>
      <c r="C720" s="3" t="s">
        <v>1567</v>
      </c>
      <c r="D720" s="2" t="str">
        <v>餐厨用具</v>
      </c>
      <c r="E720" s="2" t="str">
        <v>7次</v>
      </c>
      <c r="F720" s="2" t="str">
        <v>INDIA MILL, HARWOOD STREET,BLACKBURN, LANCASHIRE, BB1 3DB,U.K.</v>
      </c>
      <c r="G720" s="2" t="str">
        <v>--</v>
      </c>
      <c r="H720" s="2" t="s">
        <v>1566</v>
      </c>
      <c r="I720" s="2" t="str">
        <v>+44 1254 691321</v>
      </c>
      <c r="J720" s="2">
        <v>441254291001</v>
      </c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2" t="s">
        <v>4850</v>
      </c>
      <c r="B721" s="2" t="str">
        <v>瑞典</v>
      </c>
      <c r="C721" s="2" t="str">
        <v>--</v>
      </c>
      <c r="D721" s="2" t="str">
        <v>体育及旅游休闲用品,家具,建筑及装饰材料,玻璃工艺品,餐厨用具</v>
      </c>
      <c r="E721" s="2" t="str">
        <v>3次</v>
      </c>
      <c r="F721" s="2" t="str">
        <v>Sjogared 501, SE 51793, Tollsjo</v>
      </c>
      <c r="G721" s="2" t="str">
        <v>--</v>
      </c>
      <c r="H721" s="2" t="str">
        <v>--</v>
      </c>
      <c r="I721" s="2" t="str">
        <v>+46 33 28 70 58</v>
      </c>
      <c r="J721" s="2" t="str">
        <v>0046 33 28 72 20</v>
      </c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5" t="s">
        <v>1011</v>
      </c>
      <c r="B722" s="5" t="str">
        <v>荷蘭</v>
      </c>
      <c r="C722" s="4" t="s">
        <v>1603</v>
      </c>
      <c r="D722" s="5" t="s">
        <v>1602</v>
      </c>
      <c r="E722" s="5" t="str">
        <v>9次</v>
      </c>
      <c r="F722" s="5" t="str">
        <v>HERDERSTASJE 2,HOLLAND</v>
      </c>
      <c r="G722" s="5" t="str">
        <v>Allan Co</v>
      </c>
      <c r="H722" s="5" t="s">
        <v>1010</v>
      </c>
      <c r="I722" s="5" t="str">
        <v>+31 35 538 0040</v>
      </c>
      <c r="J722" s="5">
        <v>31355380033</v>
      </c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5" t="s">
        <v>481</v>
      </c>
      <c r="B723" s="5" t="str">
        <v>印度</v>
      </c>
      <c r="C723" s="5" t="str">
        <v>--</v>
      </c>
      <c r="D723" s="5" t="s">
        <v>479</v>
      </c>
      <c r="E723" s="5" t="str">
        <v>10次</v>
      </c>
      <c r="F723" s="5" t="str">
        <v>A-1/311, SAFDARJUNG ENCLAVE,NEW DELHI-110029,INDIA</v>
      </c>
      <c r="G723" s="5" t="str">
        <v>FAWZI</v>
      </c>
      <c r="H723" s="5" t="s">
        <v>480</v>
      </c>
      <c r="I723" s="5" t="str">
        <v>09111 51652883</v>
      </c>
      <c r="J723" s="5" t="str">
        <v>09111 26194422</v>
      </c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2" t="s">
        <v>1595</v>
      </c>
      <c r="B724" s="2" t="str">
        <v>加拿大</v>
      </c>
      <c r="C724" s="3" t="s">
        <v>1597</v>
      </c>
      <c r="D724" s="2" t="str">
        <v>其他,大型机械及设备,工具,餐厨用具</v>
      </c>
      <c r="E724" s="2" t="str">
        <v>2次</v>
      </c>
      <c r="F724" s="2" t="str">
        <v>Unit # 8 1650 Notre Dame Ave Winnipeg, Manitoba</v>
      </c>
      <c r="G724" s="2" t="str">
        <v>John Magri</v>
      </c>
      <c r="H724" s="2" t="s">
        <v>1596</v>
      </c>
      <c r="I724" s="2" t="str">
        <v>001 204 6335444</v>
      </c>
      <c r="J724" s="2" t="str">
        <v>001 204 6331051</v>
      </c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2" t="s">
        <v>4875</v>
      </c>
      <c r="B725" s="2" t="str">
        <v>中國香港</v>
      </c>
      <c r="C725" s="2" t="str">
        <v>--</v>
      </c>
      <c r="D725" s="2" t="str">
        <v>个人护理用具,其他,服装饰物及配件,玩具,玻璃工艺品,鞋,餐厨用具</v>
      </c>
      <c r="E725" s="2" t="str">
        <v>10次</v>
      </c>
      <c r="F725" s="2" t="str">
        <v>G.P.O. BOX 8768, HONG KONG., HONGKONG</v>
      </c>
      <c r="G725" s="2" t="str">
        <v>BENNY D.RATNANI</v>
      </c>
      <c r="H725" s="2" t="s">
        <v>4876</v>
      </c>
      <c r="I725" s="2" t="str">
        <v>+852 2522 8825</v>
      </c>
      <c r="J725" s="2" t="str">
        <v>00852 28450650/28685113</v>
      </c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2" t="s">
        <v>6663</v>
      </c>
      <c r="B726" s="2" t="str">
        <v>中國香港</v>
      </c>
      <c r="C726" s="3" t="s">
        <v>6665</v>
      </c>
      <c r="D726" s="2" t="str">
        <v>医药保健品及医疗器械,餐厨用具</v>
      </c>
      <c r="E726" s="2" t="str">
        <v>5次</v>
      </c>
      <c r="F726" s="2" t="str">
        <v>Unit C, 25/F, Seabright Plaza, 9-23 Shell Street, North Point, Hong Kong</v>
      </c>
      <c r="G726" s="2" t="str">
        <v>Miss Grace Wong</v>
      </c>
      <c r="H726" s="2" t="s">
        <v>6664</v>
      </c>
      <c r="I726" s="2" t="str">
        <v>00852 28878156</v>
      </c>
      <c r="J726" s="2" t="str">
        <v>00852 28879962</v>
      </c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2" t="s">
        <v>523</v>
      </c>
      <c r="B727" s="2" t="str">
        <v>荷蘭</v>
      </c>
      <c r="C727" s="3" t="s">
        <v>524</v>
      </c>
      <c r="D727" s="2" t="str">
        <v>家用电器,餐厨用具</v>
      </c>
      <c r="E727" s="2" t="str">
        <v>9次</v>
      </c>
      <c r="F727" s="2" t="str">
        <v>Amperestraat 50, NL 1446 TS, Purmerend</v>
      </c>
      <c r="G727" s="2" t="str">
        <v>CuliMax BV</v>
      </c>
      <c r="H727" s="2" t="s">
        <v>522</v>
      </c>
      <c r="I727" s="2" t="str">
        <v>+31 299 460 931</v>
      </c>
      <c r="J727" s="2" t="str">
        <v>0031 299 460691</v>
      </c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2" t="s">
        <v>2863</v>
      </c>
      <c r="B728" s="2" t="str">
        <v>法國</v>
      </c>
      <c r="C728" s="3" t="s">
        <v>2865</v>
      </c>
      <c r="D728" s="2" t="str">
        <v>家用纺织品,照明产品,食品,餐厨用具</v>
      </c>
      <c r="E728" s="2" t="str">
        <v>9次</v>
      </c>
      <c r="F728" s="2" t="str">
        <v>22,RUE LOUIS GULLY 68170 RIXHEIM</v>
      </c>
      <c r="G728" s="2" t="str">
        <v>JACQUES LOUCHEUX</v>
      </c>
      <c r="H728" s="2" t="s">
        <v>2864</v>
      </c>
      <c r="I728" s="2" t="str">
        <v>+33 3 89 31 81 00</v>
      </c>
      <c r="J728" s="2" t="str">
        <v>0033 3 89540796</v>
      </c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2" t="s">
        <v>4780</v>
      </c>
      <c r="B729" s="2" t="str">
        <v>斯洛文尼亚</v>
      </c>
      <c r="C729" s="3" t="s">
        <v>4782</v>
      </c>
      <c r="D729" s="2" t="str">
        <v>玻璃工艺品,餐厨用具</v>
      </c>
      <c r="E729" s="2" t="str">
        <v>7次</v>
      </c>
      <c r="F729" s="2" t="str">
        <v>BRNCICEVA 13, SI-1231 LJUBLJANA</v>
      </c>
      <c r="G729" s="2" t="str">
        <v>--</v>
      </c>
      <c r="H729" s="2" t="s">
        <v>4781</v>
      </c>
      <c r="I729" s="2" t="str">
        <v>+386 1 561 32 95</v>
      </c>
      <c r="J729" s="2">
        <v>38615613234</v>
      </c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2" t="s">
        <v>5540</v>
      </c>
      <c r="B730" s="2" t="str">
        <v>美國</v>
      </c>
      <c r="C730" s="3" t="s">
        <v>5538</v>
      </c>
      <c r="D730" s="2" t="str">
        <v>餐厨用具</v>
      </c>
      <c r="E730" s="2" t="str">
        <v>6次</v>
      </c>
      <c r="F730" s="2" t="str">
        <v>1530 W. El Segundo Blvd., Gardena, CA 90249</v>
      </c>
      <c r="G730" s="2" t="str">
        <v>ALAN ASGARI</v>
      </c>
      <c r="H730" s="2" t="s">
        <v>5539</v>
      </c>
      <c r="I730" s="2">
        <f>+1-310-516-1616</f>
      </c>
      <c r="J730" s="2" t="str">
        <v>001 310 516 0666</v>
      </c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2" t="s">
        <v>409</v>
      </c>
      <c r="B731" s="2" t="str">
        <v>印尼</v>
      </c>
      <c r="C731" s="2" t="str">
        <v>--</v>
      </c>
      <c r="D731" s="2" t="str">
        <v>餐厨用具</v>
      </c>
      <c r="E731" s="2" t="str">
        <v>5次</v>
      </c>
      <c r="F731" s="2" t="str">
        <v>JL.DAAN MOGOT II BLOK 88 AC,KOMPLEK GOLDEN VILLE JAKARTA BARAT</v>
      </c>
      <c r="G731" s="2" t="str">
        <v>KUSMAN KUSUMO</v>
      </c>
      <c r="H731" s="2" t="s">
        <v>408</v>
      </c>
      <c r="I731" s="2" t="str">
        <v>0062 21 5671173</v>
      </c>
      <c r="J731" s="2" t="str">
        <v>0062 21 5671151</v>
      </c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2" t="s">
        <v>1411</v>
      </c>
      <c r="B732" s="2" t="str">
        <v>美國</v>
      </c>
      <c r="C732" s="3" t="s">
        <v>1413</v>
      </c>
      <c r="D732" s="2" t="str">
        <v>家具,家居装饰品,餐厨用具</v>
      </c>
      <c r="E732" s="2" t="str">
        <v>8次</v>
      </c>
      <c r="F732" s="2" t="str">
        <v>2525 CHESNEE HIGHWAY,SPARTANBURG, SC 29307U.S.A.</v>
      </c>
      <c r="G732" s="2" t="str">
        <v>May Leung</v>
      </c>
      <c r="H732" s="2" t="s">
        <v>1412</v>
      </c>
      <c r="I732" s="2" t="str">
        <v>+1 864-599-0855</v>
      </c>
      <c r="J732" s="2" t="str">
        <v>864 599 0184</v>
      </c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2" t="s">
        <v>4813</v>
      </c>
      <c r="B733" s="2" t="str">
        <v>愛爾蘭</v>
      </c>
      <c r="C733" s="3" t="s">
        <v>4811</v>
      </c>
      <c r="D733" s="2" t="str">
        <v>其他,家具,电子消费品及信息产品,餐厨用具</v>
      </c>
      <c r="E733" s="2" t="str">
        <v>8次</v>
      </c>
      <c r="F733" s="2" t="str">
        <v>NORTH ROAD FINGLAS.DUBLIN 11,IRELAND</v>
      </c>
      <c r="G733" s="2" t="str">
        <v>--</v>
      </c>
      <c r="H733" s="2" t="s">
        <v>4812</v>
      </c>
      <c r="I733" s="2" t="str">
        <v>+353 1 834 5000</v>
      </c>
      <c r="J733" s="2">
        <v>35318362953</v>
      </c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2" t="s">
        <v>3643</v>
      </c>
      <c r="B734" s="2" t="str">
        <v>澳大利亞</v>
      </c>
      <c r="C734" s="3" t="s">
        <v>3640</v>
      </c>
      <c r="D734" s="2" t="s">
        <v>3641</v>
      </c>
      <c r="E734" s="2" t="str">
        <v>8次</v>
      </c>
      <c r="F734" s="2" t="str">
        <v>1620 THIRD AVENUE,SUNSHINE, VIC 3020,AUSTRALIA</v>
      </c>
      <c r="G734" s="2" t="str">
        <v>BHARATI HIRANANDANI</v>
      </c>
      <c r="H734" s="2" t="s">
        <v>3642</v>
      </c>
      <c r="I734" s="2" t="str">
        <v>(852)22350600</v>
      </c>
      <c r="J734" s="2" t="str">
        <v>(852)25651409</v>
      </c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2" t="s">
        <v>438</v>
      </c>
      <c r="B735" s="2" t="str">
        <v>丹麥</v>
      </c>
      <c r="C735" s="3" t="s">
        <v>437</v>
      </c>
      <c r="D735" s="2" t="str">
        <v>五金,家用电器,工具,餐厨用具</v>
      </c>
      <c r="E735" s="2" t="str">
        <v>9次</v>
      </c>
      <c r="F735" s="2" t="str">
        <v>Boegehegnet 163, DK 2670, Greve</v>
      </c>
      <c r="G735" s="2" t="str">
        <v>Dreier Agentur</v>
      </c>
      <c r="H735" s="2" t="str">
        <v>--</v>
      </c>
      <c r="I735" s="2" t="str">
        <v>+45 43 40 41 40</v>
      </c>
      <c r="J735" s="2" t="str">
        <v>0045 43 40 41 40</v>
      </c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2" t="s">
        <v>2813</v>
      </c>
      <c r="B736" s="2" t="str">
        <v>美國</v>
      </c>
      <c r="C736" s="2" t="str">
        <v>--</v>
      </c>
      <c r="D736" s="2" t="s">
        <v>2811</v>
      </c>
      <c r="E736" s="2" t="str">
        <v>10次</v>
      </c>
      <c r="F736" s="2" t="str">
        <v>1487-1489 W SUNSET BLVDLOS ANGELESCA 90026,U.S.A.</v>
      </c>
      <c r="G736" s="2" t="str">
        <v>FLOWER CHEN</v>
      </c>
      <c r="H736" s="2" t="s">
        <v>2812</v>
      </c>
      <c r="I736" s="2" t="str">
        <v>+1 213-482-4803</v>
      </c>
      <c r="J736" s="2" t="str">
        <v>001 213 4820869</v>
      </c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2" t="s">
        <v>5191</v>
      </c>
      <c r="B737" s="2" t="str">
        <v>斯洛文尼亚</v>
      </c>
      <c r="C737" s="2" t="str">
        <v>--</v>
      </c>
      <c r="D737" s="2" t="s">
        <v>5189</v>
      </c>
      <c r="E737" s="2" t="str">
        <v>8次</v>
      </c>
      <c r="F737" s="2" t="str">
        <v>BRATOV UCAKAR 60,LJUBLJANA,SLOVENIA</v>
      </c>
      <c r="G737" s="2" t="str">
        <v>LITTLE COTTAGE</v>
      </c>
      <c r="H737" s="2" t="s">
        <v>5190</v>
      </c>
      <c r="I737" s="2" t="str">
        <v>+386 51 216 672</v>
      </c>
      <c r="J737" s="2">
        <v>38615071522</v>
      </c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2" t="s">
        <v>6932</v>
      </c>
      <c r="B738" s="2" t="str">
        <v>法國</v>
      </c>
      <c r="C738" s="2" t="str">
        <v>--</v>
      </c>
      <c r="D738" s="2" t="str">
        <v>五金,餐厨用具</v>
      </c>
      <c r="E738" s="2" t="str">
        <v>7次</v>
      </c>
      <c r="F738" s="2" t="str">
        <v>5 RUE MADAME DE SANZILLON, 92112, CLICHY CEDEX</v>
      </c>
      <c r="G738" s="2" t="str">
        <v>ALVES BA CUNHA CLAUSE</v>
      </c>
      <c r="H738" s="2" t="str">
        <v>--</v>
      </c>
      <c r="I738" s="2" t="str">
        <v>+33 1 40 87 99 00</v>
      </c>
      <c r="J738" s="2" t="str">
        <v>0033 1 40879909</v>
      </c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2" t="s">
        <v>961</v>
      </c>
      <c r="B739" s="2" t="str">
        <v>新加坡</v>
      </c>
      <c r="C739" s="2" t="str">
        <v>--</v>
      </c>
      <c r="D739" s="2" t="str">
        <v>家用电器,玻璃工艺品,食品,餐厨用具</v>
      </c>
      <c r="E739" s="2" t="str">
        <v>8次</v>
      </c>
      <c r="F739" s="2" t="str">
        <v>89 SHORT STREET,#02-16 GOLDEN WALL CENTRE,SINGAPORE 188216.,SINGAPORE</v>
      </c>
      <c r="G739" s="2" t="str">
        <v>Mr Arrey Desmond obenakem</v>
      </c>
      <c r="H739" s="2" t="s">
        <v>962</v>
      </c>
      <c r="I739" s="2" t="str">
        <v>(65)63388428</v>
      </c>
      <c r="J739" s="2" t="str">
        <v>(65)67839916</v>
      </c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2" t="s">
        <v>3229</v>
      </c>
      <c r="B740" s="2" t="str">
        <v>加拿大</v>
      </c>
      <c r="C740" s="3" t="s">
        <v>3227</v>
      </c>
      <c r="D740" s="2" t="str">
        <v>个人护理用具,鞋,餐厨用具</v>
      </c>
      <c r="E740" s="2" t="str">
        <v>7次</v>
      </c>
      <c r="F740" s="2" t="str">
        <v>1062 HOMER STREET, #201//VANCOUVER, BC V6B 2W9</v>
      </c>
      <c r="G740" s="2" t="str">
        <v>NEW ORIENT TRADING CO., LTD.</v>
      </c>
      <c r="H740" s="2" t="s">
        <v>3228</v>
      </c>
      <c r="I740" s="2" t="str">
        <v>001 604 6872244</v>
      </c>
      <c r="J740" s="2" t="str">
        <v>001 604 6886995</v>
      </c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2" t="s">
        <v>993</v>
      </c>
      <c r="B741" s="2" t="str">
        <v>日本</v>
      </c>
      <c r="C741" s="2" t="str">
        <v>--</v>
      </c>
      <c r="D741" s="2" t="str">
        <v>玩具,餐厨用具</v>
      </c>
      <c r="E741" s="2" t="str">
        <v>9次</v>
      </c>
      <c r="F741" s="2" t="str">
        <v>302 TOWAHANZOMON COPE,2-12 HAYABUSA-CHO CHIYODA,TOKYO 102-0092</v>
      </c>
      <c r="G741" s="2" t="str">
        <v>I.M.K.CO.,LTD.</v>
      </c>
      <c r="H741" s="2" t="s">
        <v>992</v>
      </c>
      <c r="I741" s="2">
        <f>+81-823-24-3303</f>
      </c>
      <c r="J741" s="2" t="str">
        <v>0081 3 35112146</v>
      </c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2" t="s">
        <v>6959</v>
      </c>
      <c r="B742" s="2" t="str">
        <v>澳大利亞</v>
      </c>
      <c r="C742" s="3" t="s">
        <v>6958</v>
      </c>
      <c r="D742" s="2" t="str">
        <v>家具,编织及藤铁工艺品,餐厨用具</v>
      </c>
      <c r="E742" s="2" t="str">
        <v>4次</v>
      </c>
      <c r="F742" s="2" t="str">
        <v>12 Chrome St Salisbury QLD 4107</v>
      </c>
      <c r="G742" s="2" t="str">
        <v>--</v>
      </c>
      <c r="H742" s="2" t="s">
        <v>6960</v>
      </c>
      <c r="I742" s="2">
        <f>+61-4-52633970</f>
      </c>
      <c r="J742" s="2" t="str">
        <v>0061 7 3277 3883</v>
      </c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2" t="s">
        <v>1003</v>
      </c>
      <c r="B743" s="2" t="str">
        <v>韩国</v>
      </c>
      <c r="C743" s="2" t="str">
        <v>--</v>
      </c>
      <c r="D743" s="2" t="str">
        <v>体育及旅游休闲用品,建筑及装饰材料,餐厨用具</v>
      </c>
      <c r="E743" s="2" t="str">
        <v>8次</v>
      </c>
      <c r="F743" s="2" t="str">
        <v>191-3, YONGDUNG-DONG, IKSAN-SHI, CHONBUK</v>
      </c>
      <c r="G743" s="2" t="str">
        <v>LILA INTERNATIONAL INC.</v>
      </c>
      <c r="H743" s="2" t="s">
        <v>1004</v>
      </c>
      <c r="I743" s="2" t="str">
        <v>0082 (063)835 8496</v>
      </c>
      <c r="J743" s="2" t="str">
        <v>0082 (063)835 8495</v>
      </c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2" t="s">
        <v>3269</v>
      </c>
      <c r="B744" s="2" t="str">
        <v>中國香港</v>
      </c>
      <c r="C744" s="2" t="str">
        <v>--</v>
      </c>
      <c r="D744" s="2" t="s">
        <v>3267</v>
      </c>
      <c r="E744" s="2" t="str">
        <v>6次</v>
      </c>
      <c r="F744" s="2" t="str">
        <v>FLAT E, 7/F IMPERIAL BLDG,58 CANTON RD,TST, KOWLOONHONGKONG</v>
      </c>
      <c r="G744" s="2" t="str">
        <v>Mahesh K Verma</v>
      </c>
      <c r="H744" s="2" t="s">
        <v>3268</v>
      </c>
      <c r="I744" s="2" t="str">
        <v>+852 2407 4149</v>
      </c>
      <c r="J744" s="2" t="str">
        <v>852 2407 5140</v>
      </c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2" t="s">
        <v>1490</v>
      </c>
      <c r="B745" s="2" t="str">
        <v>美國</v>
      </c>
      <c r="C745" s="3" t="s">
        <v>1492</v>
      </c>
      <c r="D745" s="2" t="str">
        <v>餐厨用具</v>
      </c>
      <c r="E745" s="2" t="str">
        <v>3次</v>
      </c>
      <c r="F745" s="2" t="str">
        <v>3301 GARDEN BROOK,DALLAS, TEXAS 75234</v>
      </c>
      <c r="G745" s="2" t="str">
        <v>AUDRA REDMOND</v>
      </c>
      <c r="H745" s="2" t="s">
        <v>1491</v>
      </c>
      <c r="I745" s="2" t="str">
        <v>001 972 620 0696</v>
      </c>
      <c r="J745" s="2" t="str">
        <v>001 972 6200699</v>
      </c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2" t="s">
        <v>5639</v>
      </c>
      <c r="B746" s="2" t="str">
        <v>印度</v>
      </c>
      <c r="C746" s="3" t="s">
        <v>5641</v>
      </c>
      <c r="D746" s="2" t="str">
        <v>餐厨用具</v>
      </c>
      <c r="E746" s="2" t="str">
        <v>6次</v>
      </c>
      <c r="F746" s="2" t="str">
        <v>37,UPPER FLOOR,APOLLO ENCLAVE,MEHSANA-2</v>
      </c>
      <c r="G746" s="2" t="str">
        <v>MUKESH SHARMA</v>
      </c>
      <c r="H746" s="2" t="s">
        <v>5640</v>
      </c>
      <c r="I746" s="2" t="str">
        <v>0091 2762 30009</v>
      </c>
      <c r="J746" s="2" t="str">
        <v>0091 2762 45599</v>
      </c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2" t="s">
        <v>887</v>
      </c>
      <c r="B747" s="2" t="str">
        <v>俄羅斯</v>
      </c>
      <c r="C747" s="3" t="s">
        <v>889</v>
      </c>
      <c r="D747" s="2" t="str">
        <v>五金,其他,玻璃工艺品,餐厨用具</v>
      </c>
      <c r="E747" s="2" t="str">
        <v>8次</v>
      </c>
      <c r="F747" s="2" t="str">
        <v>LIGOVSKY PR., 272,SAINT-PETERSBURG,RUSSIA</v>
      </c>
      <c r="G747" s="2" t="str">
        <v>HANI</v>
      </c>
      <c r="H747" s="2" t="s">
        <v>888</v>
      </c>
      <c r="I747" s="2" t="str">
        <v>+7 812 967-10-68</v>
      </c>
      <c r="J747" s="2">
        <v>78121080929</v>
      </c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2" t="s">
        <v>3155</v>
      </c>
      <c r="B748" s="2" t="str">
        <v>英國</v>
      </c>
      <c r="C748" s="3" t="s">
        <v>3157</v>
      </c>
      <c r="D748" s="2" t="str">
        <v>其他,家用电器,餐厨用具</v>
      </c>
      <c r="E748" s="2" t="str">
        <v>9次</v>
      </c>
      <c r="F748" s="2" t="str">
        <v>Challenge Close,Coventry,CV1 5JG.West Midlands</v>
      </c>
      <c r="G748" s="2" t="str">
        <v>Haydon S Manning</v>
      </c>
      <c r="H748" s="2" t="s">
        <v>3156</v>
      </c>
      <c r="I748" s="2" t="str">
        <v>+44 24 7655 5690</v>
      </c>
      <c r="J748" s="2" t="str">
        <v>0044 24 7625 6591</v>
      </c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2" t="s">
        <v>5160</v>
      </c>
      <c r="B749" s="2" t="str">
        <v>新加坡</v>
      </c>
      <c r="C749" s="2" t="str">
        <v>--</v>
      </c>
      <c r="D749" s="2" t="str">
        <v>鞋,餐厨用具</v>
      </c>
      <c r="E749" s="2" t="str">
        <v>7次</v>
      </c>
      <c r="F749" s="2" t="str">
        <v>261 OUTRAM RD</v>
      </c>
      <c r="G749" s="2" t="str">
        <v>KIAUW HIN &amp; COMPANY (PTE) LTD</v>
      </c>
      <c r="H749" s="2" t="str">
        <v>--</v>
      </c>
      <c r="I749" s="2">
        <f>+65-6223-9288</f>
      </c>
      <c r="J749" s="2" t="str">
        <v>0065 62243270</v>
      </c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2" t="s">
        <v>5674</v>
      </c>
      <c r="B750" s="2" t="str">
        <v>塞內加爾</v>
      </c>
      <c r="C750" s="3" t="s">
        <v>5677</v>
      </c>
      <c r="D750" s="2" t="s">
        <v>5675</v>
      </c>
      <c r="E750" s="2" t="str">
        <v>10次</v>
      </c>
      <c r="F750" s="2" t="str">
        <v>19 RUE PARCHAPPE, SENEGAL</v>
      </c>
      <c r="G750" s="2" t="str">
        <v>AHMED CHAOUI</v>
      </c>
      <c r="H750" s="2" t="s">
        <v>5676</v>
      </c>
      <c r="I750" s="2" t="str">
        <v>(221)8424304</v>
      </c>
      <c r="J750" s="2" t="str">
        <v>(221)8424305</v>
      </c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2" t="s">
        <v>921</v>
      </c>
      <c r="B751" s="2" t="str">
        <v>科威特</v>
      </c>
      <c r="C751" s="2" t="str">
        <v>--</v>
      </c>
      <c r="D751" s="2" t="str">
        <v>医药保健品及医疗器械,餐厨用具</v>
      </c>
      <c r="E751" s="2" t="str">
        <v>6次</v>
      </c>
      <c r="F751" s="2" t="str">
        <v>P.O. BOX 241,SAFAT 13003</v>
      </c>
      <c r="G751" s="2" t="str">
        <v>WASNI</v>
      </c>
      <c r="H751" s="2" t="str">
        <v>--</v>
      </c>
      <c r="I751" s="2" t="str">
        <v>00965 242 2022</v>
      </c>
      <c r="J751" s="2" t="str">
        <v>00965 246 6553</v>
      </c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2" t="s">
        <v>3193</v>
      </c>
      <c r="B752" s="2" t="str">
        <v>委內瑞拉</v>
      </c>
      <c r="C752" s="2" t="str">
        <v>--</v>
      </c>
      <c r="D752" s="2" t="str">
        <v>卫浴设备,建筑及装饰材料,餐厨用具</v>
      </c>
      <c r="E752" s="2" t="str">
        <v>3次</v>
      </c>
      <c r="F752" s="2" t="str">
        <v>edif Indaragua,calle Sevilla, Caracas distrito capital</v>
      </c>
      <c r="G752" s="2" t="str">
        <v>victor leon</v>
      </c>
      <c r="H752" s="2" t="s">
        <v>3194</v>
      </c>
      <c r="I752" s="2" t="str">
        <v>+58 416-8031862</v>
      </c>
      <c r="J752" s="2" t="str">
        <v>58-416-</v>
      </c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2" t="s">
        <v>1424</v>
      </c>
      <c r="B753" s="2" t="str">
        <v>中國香港</v>
      </c>
      <c r="C753" s="2" t="str">
        <v>--</v>
      </c>
      <c r="D753" s="2" t="str">
        <v>其他,家具,家居装饰品,服装饰物及配件,玻璃工艺品,餐厨用具</v>
      </c>
      <c r="E753" s="2" t="str">
        <v>7次</v>
      </c>
      <c r="F753" s="2" t="str">
        <v>FLAT A,8/F.,HIGH WIN FACTORY BLDG.,47 HOI YUEN ROAD, KWUNG TONG,HONGKONG</v>
      </c>
      <c r="G753" s="2" t="str">
        <v>Brenda Guzman Millan</v>
      </c>
      <c r="H753" s="2" t="s">
        <v>1423</v>
      </c>
      <c r="I753" s="2">
        <v>23472919</v>
      </c>
      <c r="J753" s="2">
        <v>27096306</v>
      </c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2" t="s">
        <v>5481</v>
      </c>
      <c r="B754" s="2" t="str">
        <v>巴基斯坦</v>
      </c>
      <c r="C754" s="2" t="str">
        <v>--</v>
      </c>
      <c r="D754" s="2" t="str">
        <v>家具,餐厨用具</v>
      </c>
      <c r="E754" s="2" t="str">
        <v>7次</v>
      </c>
      <c r="F754" s="2" t="str">
        <v>A3, A4, A5, BLISS CENTRE,RAJA GHAZANFAR ALI ROAD, KARACHI,PAKISTAN</v>
      </c>
      <c r="G754" s="2" t="str">
        <v>Lisbeth Sibarani</v>
      </c>
      <c r="H754" s="2" t="s">
        <v>5480</v>
      </c>
      <c r="I754" s="2" t="str">
        <v>9221 5651857</v>
      </c>
      <c r="J754" s="2" t="str">
        <v>9221 5672466</v>
      </c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2" t="s">
        <v>811</v>
      </c>
      <c r="B755" s="2" t="str">
        <v>日本</v>
      </c>
      <c r="C755" s="3" t="s">
        <v>812</v>
      </c>
      <c r="D755" s="2" t="str">
        <v>编织及藤铁工艺品,餐厨用具</v>
      </c>
      <c r="E755" s="2" t="str">
        <v>2次</v>
      </c>
      <c r="F755" s="2" t="str">
        <v>1-13-10, HABASHITA, NISHI-KU, NAGOYA-SHI, AICHI 451, JAPAN</v>
      </c>
      <c r="G755" s="2" t="str">
        <v>KENJI SHIRASAWA</v>
      </c>
      <c r="H755" s="2" t="str">
        <v>--</v>
      </c>
      <c r="I755" s="2">
        <f>+81-52-571-6699</f>
      </c>
      <c r="J755" s="2" t="str">
        <v>0081 52 5658422</v>
      </c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2" t="s">
        <v>3100</v>
      </c>
      <c r="B756" s="2" t="str">
        <v>英國</v>
      </c>
      <c r="C756" s="3" t="s">
        <v>3101</v>
      </c>
      <c r="D756" s="2" t="str">
        <v>工具,餐厨用具</v>
      </c>
      <c r="E756" s="2" t="str">
        <v>5次</v>
      </c>
      <c r="F756" s="2" t="str">
        <v>91 CEDAR ROAD, EAST CROYDON,SURREY, CRO 6UJ,U.K.</v>
      </c>
      <c r="G756" s="2" t="str">
        <v>KALIM RANA</v>
      </c>
      <c r="H756" s="2" t="s">
        <v>3099</v>
      </c>
      <c r="I756" s="2">
        <f>+44-7976-914835</f>
      </c>
      <c r="J756" s="2" t="str">
        <v>0044 1928 591531</v>
      </c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2" t="s">
        <v>1275</v>
      </c>
      <c r="B757" s="2" t="str">
        <v>美國</v>
      </c>
      <c r="C757" s="2" t="str">
        <v>--</v>
      </c>
      <c r="D757" s="2" t="str">
        <v>其他,家具,餐厨用具</v>
      </c>
      <c r="E757" s="2" t="str">
        <v>9次</v>
      </c>
      <c r="F757" s="2" t="str">
        <v>20875 N.PIMA ROAD # C4-207 ,SCOTTSDALE,AZ 85255U.S.A.</v>
      </c>
      <c r="G757" s="2" t="str">
        <v>DREAMWORKS U.S.A. &amp; CO. LTD.</v>
      </c>
      <c r="H757" s="2" t="s">
        <v>1276</v>
      </c>
      <c r="I757" s="2" t="str">
        <v>+1 480-221-3385</v>
      </c>
      <c r="J757" s="2" t="str">
        <v>001 4805023767</v>
      </c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2" t="s">
        <v>3495</v>
      </c>
      <c r="B758" s="2" t="str">
        <v>英國</v>
      </c>
      <c r="C758" s="2" t="str">
        <v>--</v>
      </c>
      <c r="D758" s="2" t="str">
        <v>其他,卫浴设备,家具,工艺陶瓷,餐厨用具</v>
      </c>
      <c r="E758" s="2" t="str">
        <v>10次</v>
      </c>
      <c r="F758" s="2" t="str">
        <v>36 STOKE NEWINGTON HIGH STREETLONDON N17 7PL,U.K.</v>
      </c>
      <c r="G758" s="2" t="str">
        <v>HASERCE IMPORT EXPORT LTD</v>
      </c>
      <c r="H758" s="2" t="s">
        <v>3494</v>
      </c>
      <c r="I758" s="2" t="str">
        <v>+44 20 7249 0804</v>
      </c>
      <c r="J758" s="2" t="str">
        <v>0044 20809 7149</v>
      </c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2" t="s">
        <v>850</v>
      </c>
      <c r="B759" s="2" t="str">
        <v>印度</v>
      </c>
      <c r="C759" s="3" t="s">
        <v>851</v>
      </c>
      <c r="D759" s="2" t="str">
        <v>其他,家具,家居装饰品,餐厨用具</v>
      </c>
      <c r="E759" s="2" t="str">
        <v>8次</v>
      </c>
      <c r="F759" s="2" t="str">
        <v>B 7 &amp; 8, Om Sai Ind. Estate, Mira Bhayandar Road, Bhayandar East, Mumbai 401105.</v>
      </c>
      <c r="G759" s="2" t="str">
        <v>Robson Moodley</v>
      </c>
      <c r="H759" s="2" t="s">
        <v>849</v>
      </c>
      <c r="I759" s="2" t="str">
        <v>+91 22 2804 9017</v>
      </c>
      <c r="J759" s="2" t="str">
        <v>91 22 28148610</v>
      </c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2" t="s">
        <v>3052</v>
      </c>
      <c r="B760" s="2" t="str">
        <v>中國香港</v>
      </c>
      <c r="C760" s="3" t="s">
        <v>3053</v>
      </c>
      <c r="D760" s="2" t="str">
        <v>餐厨用具</v>
      </c>
      <c r="E760" s="2" t="str">
        <v>2次</v>
      </c>
      <c r="F760" s="2" t="str">
        <v>UNIT 2004-6,BONHAM TRADE CENTRE 50 BONHAM STRAND EAST</v>
      </c>
      <c r="G760" s="2" t="str">
        <v>FLORES NG</v>
      </c>
      <c r="H760" s="2" t="s">
        <v>3051</v>
      </c>
      <c r="I760" s="2" t="str">
        <v>00852 28540292</v>
      </c>
      <c r="J760" s="2" t="str">
        <v>00852 28507220</v>
      </c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2" t="s">
        <v>3529</v>
      </c>
      <c r="B761" s="2" t="str">
        <v>新加坡</v>
      </c>
      <c r="C761" s="2" t="str">
        <v>--</v>
      </c>
      <c r="D761" s="2" t="str">
        <v>其他,家用电器,电子消费品及信息产品,餐厨用具</v>
      </c>
      <c r="E761" s="2" t="str">
        <v>9次</v>
      </c>
      <c r="F761" s="2" t="str">
        <v>30 LORONG AMPAS #02-01SINGAPORE 328783</v>
      </c>
      <c r="G761" s="2" t="str">
        <v>Tan Kok Boon</v>
      </c>
      <c r="H761" s="2" t="s">
        <v>3530</v>
      </c>
      <c r="I761" s="2" t="str">
        <v>+65 9382 7333</v>
      </c>
      <c r="J761" s="2">
        <v>6564635774</v>
      </c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2" t="s">
        <v>628</v>
      </c>
      <c r="B762" s="2" t="str">
        <v>加拿大</v>
      </c>
      <c r="C762" s="3" t="s">
        <v>631</v>
      </c>
      <c r="D762" s="2" t="s">
        <v>630</v>
      </c>
      <c r="E762" s="2" t="str">
        <v>9次</v>
      </c>
      <c r="F762" s="2" t="str">
        <v>6811 Century Ave. Mississauga,Ontario</v>
      </c>
      <c r="G762" s="2" t="str">
        <v>Giorgiode Caria</v>
      </c>
      <c r="H762" s="2" t="s">
        <v>629</v>
      </c>
      <c r="I762" s="2" t="str">
        <v>+34 913 27 95 20</v>
      </c>
      <c r="J762" s="2" t="str">
        <v>001 905 8265120</v>
      </c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2" t="s">
        <v>734</v>
      </c>
      <c r="B763" s="2" t="str">
        <v>瑞典</v>
      </c>
      <c r="C763" s="3" t="s">
        <v>736</v>
      </c>
      <c r="D763" s="2" t="str">
        <v>其他,办公文具,大型机械及设备,工程机械,餐厨用具</v>
      </c>
      <c r="E763" s="2" t="str">
        <v>7次</v>
      </c>
      <c r="F763" s="2" t="str">
        <v>Kannav 11, SE 34131, Ljungby</v>
      </c>
      <c r="G763" s="2" t="str">
        <v>Karl-Olof Falk</v>
      </c>
      <c r="H763" s="2" t="s">
        <v>735</v>
      </c>
      <c r="I763" s="2" t="str">
        <v>+46 372 669 99</v>
      </c>
      <c r="J763" s="2" t="str">
        <v>0046 372 669 80</v>
      </c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2" t="s">
        <v>3034</v>
      </c>
      <c r="B764" s="2" t="str">
        <v>義大利</v>
      </c>
      <c r="C764" s="3" t="s">
        <v>3033</v>
      </c>
      <c r="D764" s="2" t="s">
        <v>3031</v>
      </c>
      <c r="E764" s="2" t="str">
        <v>10次</v>
      </c>
      <c r="F764" s="2" t="str">
        <v>Via dell'Industria, Loc. Cason degli Ulivi, I 37010, RIVOLI VERONESE</v>
      </c>
      <c r="G764" s="2" t="str">
        <v>HEWI ITALIA, Srl</v>
      </c>
      <c r="H764" s="2" t="s">
        <v>3032</v>
      </c>
      <c r="I764" s="2" t="str">
        <v>+39 045 626 6611</v>
      </c>
      <c r="J764" s="2" t="str">
        <v>0039 045 6266610</v>
      </c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2" t="s">
        <v>1820</v>
      </c>
      <c r="B765" s="2" t="str">
        <v>挪威</v>
      </c>
      <c r="C765" s="3" t="s">
        <v>1818</v>
      </c>
      <c r="D765" s="2" t="str">
        <v>大型机械及设备,家具,照明产品,食品,餐厨用具</v>
      </c>
      <c r="E765" s="2" t="str">
        <v>9次</v>
      </c>
      <c r="F765" s="2" t="str">
        <v>Internatveien, NO 5212, Soefteland</v>
      </c>
      <c r="G765" s="2" t="str">
        <v>--</v>
      </c>
      <c r="H765" s="2" t="s">
        <v>1819</v>
      </c>
      <c r="I765" s="2" t="str">
        <v>+47 56 30 83 01</v>
      </c>
      <c r="J765" s="2" t="str">
        <v>0047 56 30 04 86</v>
      </c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2" t="s">
        <v>6816</v>
      </c>
      <c r="B766" s="2" t="str">
        <v>美國</v>
      </c>
      <c r="C766" s="3" t="s">
        <v>6817</v>
      </c>
      <c r="D766" s="2" t="str">
        <v>医药保健品及医疗器械,家具,家居装饰品,家用电器,玻璃工艺品,餐厨用具</v>
      </c>
      <c r="E766" s="2" t="str">
        <v>9次</v>
      </c>
      <c r="F766" s="2" t="str">
        <v>1365 South Broadway</v>
      </c>
      <c r="G766" s="2" t="str">
        <v>BOBBY PANJWANI OR ALY MOOSA</v>
      </c>
      <c r="H766" s="2" t="s">
        <v>6815</v>
      </c>
      <c r="I766" s="2" t="str">
        <v>+1 213-743-3800</v>
      </c>
      <c r="J766" s="2" t="str">
        <v>213 743 3871</v>
      </c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2" t="s">
        <v>767</v>
      </c>
      <c r="B767" s="2" t="str">
        <v>波蘭</v>
      </c>
      <c r="C767" s="3" t="s">
        <v>769</v>
      </c>
      <c r="D767" s="2" t="str">
        <v>体育及旅游休闲用品,玩具,箱包,鞋,餐厨用具</v>
      </c>
      <c r="E767" s="2" t="str">
        <v>6次</v>
      </c>
      <c r="F767" s="2" t="str">
        <v>ZAKOPIANSKA 5,82-300 ELBLAG,POLAND</v>
      </c>
      <c r="G767" s="2" t="str">
        <v>--</v>
      </c>
      <c r="H767" s="2" t="s">
        <v>768</v>
      </c>
      <c r="I767" s="2" t="str">
        <v>+48 55 230 49 64</v>
      </c>
      <c r="J767" s="2">
        <v>48552340537</v>
      </c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2" t="s">
        <v>3066</v>
      </c>
      <c r="B768" s="2" t="str">
        <v>美國</v>
      </c>
      <c r="C768" s="3" t="s">
        <v>3068</v>
      </c>
      <c r="D768" s="2" t="s">
        <v>3065</v>
      </c>
      <c r="E768" s="2" t="str">
        <v>9次</v>
      </c>
      <c r="F768" s="2" t="str">
        <v>11861 CARDINAL CIR. # J,GARDEN GROVECA, 92843,U.S.A.</v>
      </c>
      <c r="G768" s="2" t="str">
        <v>ROSALIE</v>
      </c>
      <c r="H768" s="2" t="s">
        <v>3067</v>
      </c>
      <c r="I768" s="2" t="str">
        <v>(714)530 6995</v>
      </c>
      <c r="J768" s="2" t="str">
        <v>(714)530 8236</v>
      </c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2" t="s">
        <v>3517</v>
      </c>
      <c r="B769" s="2" t="str">
        <v>中國香港</v>
      </c>
      <c r="C769" s="3" t="s">
        <v>3518</v>
      </c>
      <c r="D769" s="2" t="s">
        <v>3519</v>
      </c>
      <c r="E769" s="2" t="str">
        <v>9次</v>
      </c>
      <c r="F769" s="2" t="str">
        <v>GPO BOX 3545, HONG KONG, HONGKONG</v>
      </c>
      <c r="G769" s="2" t="str">
        <v>Andrew Chan</v>
      </c>
      <c r="H769" s="2" t="s">
        <v>3520</v>
      </c>
      <c r="I769" s="2" t="str">
        <v>852 82262383</v>
      </c>
      <c r="J769" s="2" t="str">
        <v>852 25128383</v>
      </c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2" t="s">
        <v>1315</v>
      </c>
      <c r="B770" s="2" t="str">
        <v>西班牙</v>
      </c>
      <c r="C770" s="2" t="str">
        <v>--</v>
      </c>
      <c r="D770" s="2" t="str">
        <v>餐厨用具</v>
      </c>
      <c r="E770" s="2" t="str">
        <v>7次</v>
      </c>
      <c r="F770" s="2" t="str">
        <v>C.P. 30150 APDO.132 LA ALBERCA MURCIA,SPAIN</v>
      </c>
      <c r="G770" s="2" t="str">
        <v>--</v>
      </c>
      <c r="H770" s="2" t="s">
        <v>1314</v>
      </c>
      <c r="I770" s="2" t="str">
        <v>+34 868 94 49 66</v>
      </c>
      <c r="J770" s="2">
        <v>868944966</v>
      </c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2" t="s">
        <v>7187</v>
      </c>
      <c r="B771" s="2" t="str">
        <v>澳大利亞</v>
      </c>
      <c r="C771" s="3" t="s">
        <v>7186</v>
      </c>
      <c r="D771" s="2" t="str">
        <v>五金,建筑及装饰材料,玻璃工艺品,餐厨用具</v>
      </c>
      <c r="E771" s="2" t="str">
        <v>8次</v>
      </c>
      <c r="F771" s="2" t="str">
        <v>2/573 CANNING HIGHWAY ALFRED COVE</v>
      </c>
      <c r="G771" s="2" t="str">
        <v>Kumar</v>
      </c>
      <c r="H771" s="2" t="s">
        <v>7185</v>
      </c>
      <c r="I771" s="2">
        <f>+61-408-316-681</f>
      </c>
      <c r="J771" s="2" t="str">
        <v>0061 8 93173377</v>
      </c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2" t="s">
        <v>5426</v>
      </c>
      <c r="B772" s="2" t="str">
        <v>美國</v>
      </c>
      <c r="C772" s="3" t="s">
        <v>5428</v>
      </c>
      <c r="D772" s="2" t="str">
        <v>卫浴设备,建筑及装饰材料,餐厨用具</v>
      </c>
      <c r="E772" s="2" t="str">
        <v>8次</v>
      </c>
      <c r="F772" s="2" t="str">
        <v>171 BOWERY, NEW YORK CITY, 1002 U.S.A.</v>
      </c>
      <c r="G772" s="2" t="str">
        <v>Lyman Jiang</v>
      </c>
      <c r="H772" s="2" t="s">
        <v>5427</v>
      </c>
      <c r="I772" s="2">
        <f>+1-718-832-8888</f>
      </c>
      <c r="J772" s="2" t="str">
        <v>001 321 757 3632/773 5889</v>
      </c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2" t="s">
        <v>1858</v>
      </c>
      <c r="B773" s="2" t="str">
        <v>土耳其</v>
      </c>
      <c r="C773" s="2" t="str">
        <v>--</v>
      </c>
      <c r="D773" s="2" t="str">
        <v>餐厨用具</v>
      </c>
      <c r="E773" s="2" t="str">
        <v>5次</v>
      </c>
      <c r="F773" s="2" t="str">
        <v>BAHCEKAPI,YALIKOSKU CAD. LIMAN HAN KAT 3 NO.312 SIRKECI ISTANBUL</v>
      </c>
      <c r="G773" s="2" t="str">
        <v>BIRLIK FOREIGN TRADE CO.,LTD.</v>
      </c>
      <c r="H773" s="2" t="s">
        <v>1859</v>
      </c>
      <c r="I773" s="2" t="str">
        <v>0090 212 5229629</v>
      </c>
      <c r="J773" s="2" t="str">
        <v>0090 212 5116056</v>
      </c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2" t="s">
        <v>1351</v>
      </c>
      <c r="B774" s="2" t="str">
        <v>日本</v>
      </c>
      <c r="C774" s="3" t="s">
        <v>1352</v>
      </c>
      <c r="D774" s="2" t="str">
        <v>家具,家用电器,玻璃工艺品,餐厨用具</v>
      </c>
      <c r="E774" s="2" t="str">
        <v>9次</v>
      </c>
      <c r="F774" s="2" t="str">
        <v>15-35 2CHOME OOBORI,MATUBARA CITY, OSAKA ,JAPAN</v>
      </c>
      <c r="G774" s="2" t="str">
        <v>BENJAMIN SACAL</v>
      </c>
      <c r="H774" s="2" t="s">
        <v>1353</v>
      </c>
      <c r="I774" s="2" t="str">
        <v>+81 72-330-8975</v>
      </c>
      <c r="J774" s="2" t="str">
        <v>0081 72 330 8985</v>
      </c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2" t="s">
        <v>7211</v>
      </c>
      <c r="B775" s="2" t="str">
        <v>新加坡</v>
      </c>
      <c r="C775" s="2" t="str">
        <v>--</v>
      </c>
      <c r="D775" s="2" t="str">
        <v>其他,家具,餐厨用具</v>
      </c>
      <c r="E775" s="2" t="str">
        <v>8次</v>
      </c>
      <c r="F775" s="2" t="str">
        <v>210 LOYANG AVENUE #03-06SINGAPORE 509063,SINGAPORE</v>
      </c>
      <c r="G775" s="2" t="str">
        <v>JORGE RODRIGUEZ</v>
      </c>
      <c r="H775" s="2" t="s">
        <v>7210</v>
      </c>
      <c r="I775" s="2" t="str">
        <v>+65 9008 4127</v>
      </c>
      <c r="J775" s="2" t="str">
        <v>65 65424273</v>
      </c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2" t="s">
        <v>5522</v>
      </c>
      <c r="B776" s="2" t="str">
        <v>日本</v>
      </c>
      <c r="C776" s="3" t="s">
        <v>5523</v>
      </c>
      <c r="D776" s="2" t="s">
        <v>5520</v>
      </c>
      <c r="E776" s="2" t="str">
        <v>8次</v>
      </c>
      <c r="F776" s="2" t="str">
        <v>1-9, Nishiasakusa 1-chome, Taito-ku, Tokyo 111-0035</v>
      </c>
      <c r="G776" s="2" t="str">
        <v>Masahiro Chatani</v>
      </c>
      <c r="H776" s="2" t="s">
        <v>5521</v>
      </c>
      <c r="I776" s="2" t="str">
        <v>+81-6-6271-5321,+81-66672368,+81-857-39-9000,+81-62715364,+81-62715321,+81-66672360,+81-857-39-9005,+81-6-6271-5365,+81-3-6667-2360,+81-6-6271-5364,+44-20-8748-7845,+86-512-6762-7241,+86-512-6762-9541,+971-4-224-7326,+44-20-8748-7864</v>
      </c>
      <c r="J776" s="2" t="str">
        <v>0081 3 3844 6170</v>
      </c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2" t="s">
        <v>1928</v>
      </c>
      <c r="B777" s="2" t="str">
        <v>義大利</v>
      </c>
      <c r="C777" s="3" t="s">
        <v>1929</v>
      </c>
      <c r="D777" s="2" t="str">
        <v>其他,家用电器,玻璃工艺品,餐厨用具</v>
      </c>
      <c r="E777" s="2" t="str">
        <v>8次</v>
      </c>
      <c r="F777" s="2" t="str">
        <v>VIA MARCONI, SN. 24036PONTE SAN PIETRO BGITALY</v>
      </c>
      <c r="G777" s="2" t="str">
        <v>HAGHIGHHAT MONFARED JAVAD</v>
      </c>
      <c r="H777" s="2" t="s">
        <v>1927</v>
      </c>
      <c r="I777" s="2" t="str">
        <v>+39 035 463255</v>
      </c>
      <c r="J777" s="2">
        <v>39035463257</v>
      </c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2" t="s">
        <v>1243</v>
      </c>
      <c r="B778" s="2" t="str">
        <v>美國</v>
      </c>
      <c r="C778" s="3" t="s">
        <v>1242</v>
      </c>
      <c r="D778" s="2" t="str">
        <v>餐厨用具</v>
      </c>
      <c r="E778" s="2" t="str">
        <v>7次</v>
      </c>
      <c r="F778" s="2" t="str">
        <v>3956 TOWN CENTER BLVD. #166,ORLANDO,FL 32837,U.S.A.</v>
      </c>
      <c r="G778" s="2" t="str">
        <v>--</v>
      </c>
      <c r="H778" s="2" t="s">
        <v>1241</v>
      </c>
      <c r="I778" s="2" t="str">
        <v>+1 407-582-9596</v>
      </c>
      <c r="J778" s="2">
        <v>4076502626</v>
      </c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2" t="s">
        <v>7140</v>
      </c>
      <c r="B779" s="2" t="str">
        <v>瑞典</v>
      </c>
      <c r="C779" s="3" t="s">
        <v>7141</v>
      </c>
      <c r="D779" s="2" t="str">
        <v>其他,照明产品,玩具,电子电气产品,车辆,餐厨用具</v>
      </c>
      <c r="E779" s="2" t="str">
        <v>6次</v>
      </c>
      <c r="F779" s="2" t="str">
        <v>Varbergsv 109, SE 51532, Viskafors</v>
      </c>
      <c r="G779" s="2" t="str">
        <v>Ulf Tobiasson</v>
      </c>
      <c r="H779" s="2" t="s">
        <v>7139</v>
      </c>
      <c r="I779" s="2" t="str">
        <v>+46 33 29 40 60</v>
      </c>
      <c r="J779" s="2" t="str">
        <v>0046 33 29 12 07</v>
      </c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2" t="s">
        <v>2521</v>
      </c>
      <c r="B780" s="2" t="str">
        <v>澳大利亞</v>
      </c>
      <c r="C780" s="2" t="str">
        <v>--</v>
      </c>
      <c r="D780" s="2" t="s">
        <v>2519</v>
      </c>
      <c r="E780" s="2" t="str">
        <v>7次</v>
      </c>
      <c r="F780" s="2" t="str">
        <v>7 370 MILLERSTCAMMERAY,AUSTRALIA</v>
      </c>
      <c r="G780" s="2" t="str">
        <v>Julia</v>
      </c>
      <c r="H780" s="2" t="s">
        <v>2520</v>
      </c>
      <c r="I780" s="2" t="str">
        <v>+61 414 890 071</v>
      </c>
      <c r="J780" s="2">
        <v>61414890071</v>
      </c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2" t="s">
        <v>3480</v>
      </c>
      <c r="B781" s="2" t="str">
        <v>美國</v>
      </c>
      <c r="C781" s="3" t="s">
        <v>3481</v>
      </c>
      <c r="D781" s="2" t="str">
        <v>医药保健品及医疗器械,玩具,玻璃工艺品,节日用品,餐厨用具</v>
      </c>
      <c r="E781" s="2" t="str">
        <v>8次</v>
      </c>
      <c r="F781" s="2" t="str">
        <v>550 BAILEY AVE. SUITE 400,FORTH WORTH, TEXAS 76107-2111,U.S.A.</v>
      </c>
      <c r="G781" s="2" t="str">
        <v>--</v>
      </c>
      <c r="H781" s="2" t="s">
        <v>3479</v>
      </c>
      <c r="I781" s="2" t="str">
        <v>+1 817-347-8245</v>
      </c>
      <c r="J781" s="2" t="str">
        <v>1 817 3478245</v>
      </c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5" t="s">
        <v>1277</v>
      </c>
      <c r="B782" s="5" t="str">
        <v>美國</v>
      </c>
      <c r="C782" s="4" t="s">
        <v>1278</v>
      </c>
      <c r="D782" s="5" t="str">
        <v>玩具,餐厨用具</v>
      </c>
      <c r="E782" s="5" t="str">
        <v>6次</v>
      </c>
      <c r="F782" s="5" t="str">
        <v>2557 NAPA VALLEY CORPORATE DR, NAPA, CA 94558-6295</v>
      </c>
      <c r="G782" s="5" t="str">
        <v>TOM CHRISTIASON</v>
      </c>
      <c r="H782" s="5" t="str">
        <v>--</v>
      </c>
      <c r="I782" s="5" t="str">
        <v>+1-707-224-1480,+1-707-224-1490,+1-800-776-6364</v>
      </c>
      <c r="J782" s="5" t="str">
        <v>--</v>
      </c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2" t="s">
        <v>7161</v>
      </c>
      <c r="B783" s="2" t="str">
        <v>以色列</v>
      </c>
      <c r="C783" s="2" t="str">
        <v>--</v>
      </c>
      <c r="D783" s="2" t="str">
        <v>其他,家用电器,工艺陶瓷,玻璃工艺品,食品,餐厨用具</v>
      </c>
      <c r="E783" s="2" t="str">
        <v>9次</v>
      </c>
      <c r="F783" s="2" t="str">
        <v>POB 229690917 GIVAT ZEEV,ISRAEL</v>
      </c>
      <c r="G783" s="2" t="str">
        <v>Ehab Adel Elzarka</v>
      </c>
      <c r="H783" s="2" t="s">
        <v>7160</v>
      </c>
      <c r="I783" s="2">
        <v>97255462851</v>
      </c>
      <c r="J783" s="2">
        <v>97225362491</v>
      </c>
      <c r="K783" s="2"/>
      <c r="L783" s="1"/>
      <c r="M783" s="1"/>
      <c r="N783" s="1"/>
      <c r="O783" s="1"/>
      <c r="P783" s="1"/>
      <c r="Q783" s="1"/>
      <c r="R783" s="1"/>
      <c r="S783" s="1"/>
    </row>
    <row r="784">
      <c r="A784" s="2" t="s">
        <v>5466</v>
      </c>
      <c r="B784" s="2" t="str">
        <v>中國香港</v>
      </c>
      <c r="C784" s="2" t="str">
        <v>--</v>
      </c>
      <c r="D784" s="2" t="s">
        <v>5074</v>
      </c>
      <c r="E784" s="2" t="str">
        <v>7次</v>
      </c>
      <c r="F784" s="2" t="str">
        <v>FLAT G, 10/F., WINNER BLDG.,27-39 D'AGUILAR ST., CENTRAL,,HONGKONG</v>
      </c>
      <c r="G784" s="2" t="str">
        <v>LUKMAN</v>
      </c>
      <c r="H784" s="2" t="s">
        <v>5465</v>
      </c>
      <c r="I784" s="2" t="str">
        <v>+852 2869 1199</v>
      </c>
      <c r="J784" s="2">
        <v>25229229</v>
      </c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2" t="s">
        <v>3389</v>
      </c>
      <c r="B785" s="2" t="str">
        <v>比利時</v>
      </c>
      <c r="C785" s="2" t="str">
        <v>--</v>
      </c>
      <c r="D785" s="2" t="str">
        <v>照明产品,餐厨用具</v>
      </c>
      <c r="E785" s="2" t="str">
        <v>8次</v>
      </c>
      <c r="F785" s="2" t="str">
        <v>36 RUE VAN LINT1070 BRUXELLES,BELGIUM</v>
      </c>
      <c r="G785" s="2" t="str">
        <v>CARL LAWRENCE</v>
      </c>
      <c r="H785" s="2" t="s">
        <v>3388</v>
      </c>
      <c r="I785" s="2">
        <f>+32-2-522-29-38</f>
      </c>
      <c r="J785" s="2">
        <v>3225225522</v>
      </c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2" t="s">
        <v>1166</v>
      </c>
      <c r="B786" s="2" t="str">
        <v>義大利</v>
      </c>
      <c r="C786" s="3" t="s">
        <v>1165</v>
      </c>
      <c r="D786" s="2" t="str">
        <v>其他,化工产品,家具,汽车配件,餐厨用具</v>
      </c>
      <c r="E786" s="2" t="str">
        <v>8次</v>
      </c>
      <c r="F786" s="2" t="str">
        <v>Via Dino Rondani 250, Loc. Pievesestina, I 47020, CESENA</v>
      </c>
      <c r="G786" s="2" t="str">
        <v>Michela Gollinucci</v>
      </c>
      <c r="H786" s="2" t="s">
        <v>1164</v>
      </c>
      <c r="I786" s="2" t="str">
        <v>+39 0547 318234</v>
      </c>
      <c r="J786" s="2" t="str">
        <v>0039 0547 318489</v>
      </c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2" t="s">
        <v>7085</v>
      </c>
      <c r="B787" s="2" t="str">
        <v>加拿大</v>
      </c>
      <c r="C787" s="3" t="s">
        <v>7086</v>
      </c>
      <c r="D787" s="2" t="str">
        <v>家具,家居装饰品,餐厨用具</v>
      </c>
      <c r="E787" s="2" t="str">
        <v>7次</v>
      </c>
      <c r="F787" s="2" t="str">
        <v>55 East Beaver Creek Road Richmond Hill Ontario</v>
      </c>
      <c r="G787" s="2" t="str">
        <v>Canfloyd Trading Limited</v>
      </c>
      <c r="H787" s="2" t="s">
        <v>7084</v>
      </c>
      <c r="I787" s="2">
        <f>+1-905-731-2821</f>
      </c>
      <c r="J787" s="2" t="str">
        <v>001 905 731 0827</v>
      </c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2" t="s">
        <v>5379</v>
      </c>
      <c r="B788" s="2" t="str">
        <v>美國</v>
      </c>
      <c r="C788" s="3" t="s">
        <v>5380</v>
      </c>
      <c r="D788" s="2" t="str">
        <v>玩具,礼品及赠品,餐厨用具</v>
      </c>
      <c r="E788" s="2" t="str">
        <v>4次</v>
      </c>
      <c r="F788" s="2" t="str">
        <v>3500 Thurston Avenue</v>
      </c>
      <c r="G788" s="2" t="str">
        <v>J Ginney</v>
      </c>
      <c r="H788" s="2" t="s">
        <v>5378</v>
      </c>
      <c r="I788" s="2" t="str">
        <v>+1-513-942-0862,+1-800-543-1673</v>
      </c>
      <c r="J788" s="2" t="str">
        <v>001 513 9423835</v>
      </c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2" t="s">
        <v>3424</v>
      </c>
      <c r="B789" s="2" t="str">
        <v>美國</v>
      </c>
      <c r="C789" s="2" t="str">
        <v>--</v>
      </c>
      <c r="D789" s="2" t="s">
        <v>3425</v>
      </c>
      <c r="E789" s="2" t="str">
        <v>9次</v>
      </c>
      <c r="F789" s="2" t="str">
        <v>442 WEST STOCKER STREET, SUITE B,GLENDALE, CA-91202,U.S.A.</v>
      </c>
      <c r="G789" s="2" t="str">
        <v>Ahmed Mithani</v>
      </c>
      <c r="H789" s="2" t="s">
        <v>3426</v>
      </c>
      <c r="I789" s="2" t="str">
        <v>001 8182432627</v>
      </c>
      <c r="J789" s="2" t="str">
        <v>001 8182432627</v>
      </c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2" t="s">
        <v>1203</v>
      </c>
      <c r="B790" s="2" t="str">
        <v>美國</v>
      </c>
      <c r="C790" s="2" t="str">
        <v>--</v>
      </c>
      <c r="D790" s="2" t="str">
        <v>餐厨用具</v>
      </c>
      <c r="E790" s="2" t="str">
        <v>6次</v>
      </c>
      <c r="F790" s="2" t="str">
        <v>341 N. Lockwood St.,Woodville, WI 54028-9552,USA</v>
      </c>
      <c r="G790" s="2" t="str">
        <v>C &amp; M Liquidators, Inc.</v>
      </c>
      <c r="H790" s="2" t="str">
        <v>--</v>
      </c>
      <c r="I790" s="2" t="str">
        <v>001 715 6982252</v>
      </c>
      <c r="J790" s="2" t="str">
        <v>001 715 6982215</v>
      </c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2" t="s">
        <v>7113</v>
      </c>
      <c r="B791" s="2" t="str">
        <v>加拿大</v>
      </c>
      <c r="C791" s="2" t="str">
        <v>--</v>
      </c>
      <c r="D791" s="2" t="str">
        <v>体育及旅游休闲用品,其他,家用纺织品,玻璃工艺品,箱包,鞋,餐厨用具</v>
      </c>
      <c r="E791" s="2" t="str">
        <v>9次</v>
      </c>
      <c r="F791" s="2" t="str">
        <v>109-1644 NELSON ST. VANCOUVER B.C.V6G 2Y9,CANADA</v>
      </c>
      <c r="G791" s="2" t="str">
        <v>masoud kalhor</v>
      </c>
      <c r="H791" s="2" t="s">
        <v>7112</v>
      </c>
      <c r="I791" s="2" t="str">
        <v>+1 604-434-1918</v>
      </c>
      <c r="J791" s="2" t="str">
        <v>1 604 6845181</v>
      </c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2" t="s">
        <v>5413</v>
      </c>
      <c r="B792" s="2" t="str">
        <v>加拿大</v>
      </c>
      <c r="C792" s="3" t="s">
        <v>5414</v>
      </c>
      <c r="D792" s="2" t="str">
        <v>其他,卫浴设备,餐厨用具</v>
      </c>
      <c r="E792" s="2" t="str">
        <v>6次</v>
      </c>
      <c r="F792" s="2" t="str">
        <v>PO Box 215 Paris, ON</v>
      </c>
      <c r="G792" s="2" t="str">
        <v>Mr Ron Underwood</v>
      </c>
      <c r="H792" s="2" t="s">
        <v>5412</v>
      </c>
      <c r="I792" s="2" t="str">
        <v>+1-519-442-7881,1-800-265-9957,+1 604-606-8623,+1 519-442-7881,+1 800-661-7811</v>
      </c>
      <c r="J792" s="2" t="str">
        <v>001 519 442 7382</v>
      </c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2" t="s">
        <v>3312</v>
      </c>
      <c r="B793" s="2" t="str">
        <v>德國</v>
      </c>
      <c r="C793" s="3" t="s">
        <v>3310</v>
      </c>
      <c r="D793" s="2" t="str">
        <v>其他,鞋,餐厨用具</v>
      </c>
      <c r="E793" s="2" t="str">
        <v>7次</v>
      </c>
      <c r="F793" s="2" t="str">
        <v>SCHLINGENSTR.1797705 BURKARDROTH,GERMANY</v>
      </c>
      <c r="G793" s="2" t="str">
        <v>Jens Meyer</v>
      </c>
      <c r="H793" s="2" t="s">
        <v>3311</v>
      </c>
      <c r="I793" s="2" t="str">
        <v>+49 9734 91110</v>
      </c>
      <c r="J793" s="2" t="str">
        <v>0049 9734 52 84</v>
      </c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2" t="s">
        <v>1083</v>
      </c>
      <c r="B794" s="2" t="str">
        <v>中國香港</v>
      </c>
      <c r="C794" s="3" t="s">
        <v>1085</v>
      </c>
      <c r="D794" s="2" t="str">
        <v>其他,餐厨用具</v>
      </c>
      <c r="E794" s="2" t="str">
        <v>6次</v>
      </c>
      <c r="F794" s="2" t="str">
        <v>UNIT 603, 6/F; MAN SHING IND. BLDG.,311 CASTLE PEAK RD,KWAI CHUNG,HONGKONG</v>
      </c>
      <c r="G794" s="2" t="str">
        <v>ANTONY LEUNG</v>
      </c>
      <c r="H794" s="2" t="s">
        <v>1084</v>
      </c>
      <c r="I794" s="2" t="str">
        <v>00852 24045454</v>
      </c>
      <c r="J794" s="2" t="str">
        <v>00852 24455843</v>
      </c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2" t="s">
        <v>7032</v>
      </c>
      <c r="B795" s="2" t="str">
        <v>加納</v>
      </c>
      <c r="C795" s="2" t="str">
        <v>--</v>
      </c>
      <c r="D795" s="2" t="s">
        <v>7030</v>
      </c>
      <c r="E795" s="2" t="str">
        <v>9次</v>
      </c>
      <c r="F795" s="2" t="str">
        <v>P.O.BOX 8111,ACCRA-NORTH,GHANA-WEST/AFRICA,GHANA</v>
      </c>
      <c r="G795" s="2" t="str">
        <v>--</v>
      </c>
      <c r="H795" s="2" t="s">
        <v>7031</v>
      </c>
      <c r="I795" s="2" t="str">
        <v>233 24 201782</v>
      </c>
      <c r="J795" s="2" t="str">
        <v>233 21 246408</v>
      </c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2" t="s">
        <v>5310</v>
      </c>
      <c r="B796" s="2" t="str">
        <v>英國</v>
      </c>
      <c r="C796" s="3" t="s">
        <v>5311</v>
      </c>
      <c r="D796" s="2" t="str">
        <v>卫浴设备,家用电器,浴室用品,餐厨用具</v>
      </c>
      <c r="E796" s="2" t="str">
        <v>8次</v>
      </c>
      <c r="F796" s="2" t="str">
        <v>Water Lane,Storrington,West Sussex,RH20 3DS</v>
      </c>
      <c r="G796" s="2" t="str">
        <v>N E Danielsson</v>
      </c>
      <c r="H796" s="2" t="s">
        <v>5312</v>
      </c>
      <c r="I796" s="2" t="str">
        <v>+44 1903 746666</v>
      </c>
      <c r="J796" s="2" t="str">
        <v>0044 1903 742140</v>
      </c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2" t="s">
        <v>3355</v>
      </c>
      <c r="B797" s="2" t="str">
        <v>西班牙</v>
      </c>
      <c r="C797" s="3" t="s">
        <v>3354</v>
      </c>
      <c r="D797" s="2" t="str">
        <v>家具,餐厨用具</v>
      </c>
      <c r="E797" s="2" t="str">
        <v>6次</v>
      </c>
      <c r="F797" s="2" t="str">
        <v>POL.IND.TORRENT D'EN PUIG PARCELA NO.9 08358 ARENYS DE MUNT BARCELONA</v>
      </c>
      <c r="G797" s="2" t="str">
        <v>JOAN BRILLAS</v>
      </c>
      <c r="H797" s="2" t="s">
        <v>3356</v>
      </c>
      <c r="I797" s="2" t="str">
        <v>0034 93 7951282</v>
      </c>
      <c r="J797" s="2" t="str">
        <v>0034 93 7951342</v>
      </c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2" t="s">
        <v>1129</v>
      </c>
      <c r="B798" s="2" t="str">
        <v>中國香港</v>
      </c>
      <c r="C798" s="2" t="str">
        <v>--</v>
      </c>
      <c r="D798" s="2" t="str">
        <v>其他,化工产品,家具,玻璃工艺品,餐厨用具</v>
      </c>
      <c r="E798" s="2" t="str">
        <v>8次</v>
      </c>
      <c r="F798" s="2" t="str">
        <v>7/F,RM710.XIU FU FLOOR.KWUN TONG.XIU MAO PING</v>
      </c>
      <c r="G798" s="2" t="str">
        <v>JAMES J.QI</v>
      </c>
      <c r="H798" s="2" t="s">
        <v>1128</v>
      </c>
      <c r="I798" s="2" t="str">
        <v>(852) 2312 1666</v>
      </c>
      <c r="J798" s="2" t="str">
        <v>(852) 2722 6872</v>
      </c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2" t="s">
        <v>3336</v>
      </c>
      <c r="B799" s="2" t="str">
        <v>美國</v>
      </c>
      <c r="C799" s="2" t="str">
        <v>--</v>
      </c>
      <c r="D799" s="2" t="s">
        <v>3337</v>
      </c>
      <c r="E799" s="2" t="str">
        <v>10次</v>
      </c>
      <c r="F799" s="2" t="str">
        <v>1301 NW 89TH COURT, #214, U.S.A.</v>
      </c>
      <c r="G799" s="2" t="str">
        <v>CarlHugo</v>
      </c>
      <c r="H799" s="2" t="s">
        <v>3338</v>
      </c>
      <c r="I799" s="2" t="str">
        <v>+1 305-592-8182</v>
      </c>
      <c r="J799" s="2" t="str">
        <v>001 3055928183</v>
      </c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2" t="s">
        <v>2553</v>
      </c>
      <c r="B800" s="2" t="str">
        <v>泰国</v>
      </c>
      <c r="C800" s="2" t="str">
        <v>--</v>
      </c>
      <c r="D800" s="2" t="s">
        <v>2554</v>
      </c>
      <c r="E800" s="2" t="str">
        <v>9次</v>
      </c>
      <c r="F800" s="2" t="str">
        <v>16-896 POPULAR CONDOMINIUM T1 BLD.POPULAR ROAD BANMAI PAKKREDNONTHABURI,THAILAND</v>
      </c>
      <c r="G800" s="2" t="str">
        <v>ATA INAN</v>
      </c>
      <c r="H800" s="2" t="s">
        <v>2555</v>
      </c>
      <c r="I800" s="2">
        <v>6690747409</v>
      </c>
      <c r="J800" s="2">
        <v>6629813706</v>
      </c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2" t="s">
        <v>3788</v>
      </c>
      <c r="B801" s="2" t="str">
        <v>美國</v>
      </c>
      <c r="C801" s="3" t="s">
        <v>3787</v>
      </c>
      <c r="D801" s="2" t="str">
        <v>其他,家具,家居装饰品,玻璃工艺品,餐厨用具</v>
      </c>
      <c r="E801" s="2" t="str">
        <v>7次</v>
      </c>
      <c r="F801" s="2" t="str">
        <v>976 FLORIDA CENTRAL PARKWAY, SUITE 112, LONGWOOD, FL 32750,U.S.A.</v>
      </c>
      <c r="G801" s="2" t="str">
        <v>Marielle van de Grootevheen</v>
      </c>
      <c r="H801" s="2" t="s">
        <v>3789</v>
      </c>
      <c r="I801" s="2" t="str">
        <v>+1 407-831-3232</v>
      </c>
      <c r="J801" s="2">
        <v>4072601347</v>
      </c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5" t="s">
        <v>16</v>
      </c>
      <c r="B802" s="5" t="str">
        <v>新西蘭</v>
      </c>
      <c r="C802" s="4" t="s">
        <v>15</v>
      </c>
      <c r="D802" s="5" t="str">
        <v>其他,家具,餐厨用具</v>
      </c>
      <c r="E802" s="5" t="str">
        <v>6次</v>
      </c>
      <c r="F802" s="5" t="str">
        <v>225 Cambridge Terrace, Naenae, 6009, Lower Hutt</v>
      </c>
      <c r="G802" s="5" t="str">
        <v>--</v>
      </c>
      <c r="H802" s="5" t="str">
        <v>--</v>
      </c>
      <c r="I802" s="5" t="str">
        <v>+64 4-567 5059</v>
      </c>
      <c r="J802" s="5" t="str">
        <v>0064 4 567 8945</v>
      </c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2" t="s">
        <v>2442</v>
      </c>
      <c r="B803" s="2" t="str">
        <v>日本</v>
      </c>
      <c r="C803" s="3" t="s">
        <v>2440</v>
      </c>
      <c r="D803" s="2" t="str">
        <v>其他,家用纺织品,车辆,餐厨用具</v>
      </c>
      <c r="E803" s="2" t="str">
        <v>7次</v>
      </c>
      <c r="F803" s="2" t="str">
        <v>1-1-5 MINAMI-HATAGO-CHO-HIGASHI,SAKAI,OSAKA,590-0965</v>
      </c>
      <c r="G803" s="2" t="str">
        <v>M &amp; S CORPORATION JAPAN, LTD.</v>
      </c>
      <c r="H803" s="2" t="s">
        <v>2441</v>
      </c>
      <c r="I803" s="2" t="str">
        <v>0081 6 67450234</v>
      </c>
      <c r="J803" s="2" t="str">
        <v>0081 6 67450622</v>
      </c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2" t="s">
        <v>4521</v>
      </c>
      <c r="B804" s="2" t="str">
        <v>新西蘭</v>
      </c>
      <c r="C804" s="2" t="str">
        <v>--</v>
      </c>
      <c r="D804" s="2" t="str">
        <v>餐厨用具</v>
      </c>
      <c r="E804" s="2" t="str">
        <v>7次</v>
      </c>
      <c r="F804" s="2" t="str">
        <v>28B LUNN AVE.MTWELLINGTON.AUCKLAND,NEW ZEALAND</v>
      </c>
      <c r="G804" s="2" t="str">
        <v>--</v>
      </c>
      <c r="H804" s="2" t="s">
        <v>4520</v>
      </c>
      <c r="I804" s="2" t="str">
        <v>+64 9-570 6458</v>
      </c>
      <c r="J804" s="2">
        <v>6495706474</v>
      </c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2" t="s">
        <v>3818</v>
      </c>
      <c r="B805" s="2" t="str">
        <v>美國</v>
      </c>
      <c r="C805" s="3" t="s">
        <v>3817</v>
      </c>
      <c r="D805" s="2" t="str">
        <v>餐厨用具</v>
      </c>
      <c r="E805" s="2" t="str">
        <v>1次</v>
      </c>
      <c r="F805" s="2" t="str">
        <v>7601 Clay Ave., Huntington Beach, CA 92648, USA</v>
      </c>
      <c r="G805" s="2" t="str">
        <v>Argyle Campbell</v>
      </c>
      <c r="H805" s="2" t="str">
        <v>--</v>
      </c>
      <c r="I805" s="2" t="str">
        <v>+1 919-568-8530</v>
      </c>
      <c r="J805" s="2" t="str">
        <v>001 714-842-3430/2304375</v>
      </c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2" t="s">
        <v>1643</v>
      </c>
      <c r="B806" s="2" t="str">
        <v>西班牙</v>
      </c>
      <c r="C806" s="3" t="s">
        <v>1644</v>
      </c>
      <c r="D806" s="2" t="str">
        <v>餐厨用具</v>
      </c>
      <c r="E806" s="2" t="str">
        <v>7次</v>
      </c>
      <c r="F806" s="2" t="str">
        <v>CTRA.VILLENA-ALCUDIA, KM.19,500 03450 BANYERES(ALICANTE) ,SPAIN</v>
      </c>
      <c r="G806" s="2" t="str">
        <v>--</v>
      </c>
      <c r="H806" s="2" t="s">
        <v>1642</v>
      </c>
      <c r="I806" s="2" t="str">
        <v>+34 965 56 68 20</v>
      </c>
      <c r="J806" s="2">
        <v>34966567350</v>
      </c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2" t="s">
        <v>2478</v>
      </c>
      <c r="B807" s="2" t="str">
        <v>加納</v>
      </c>
      <c r="C807" s="3" t="s">
        <v>2475</v>
      </c>
      <c r="D807" s="2" t="s">
        <v>2476</v>
      </c>
      <c r="E807" s="2" t="str">
        <v>10次</v>
      </c>
      <c r="F807" s="2" t="str">
        <v>OPP.RANTRA SPEARS LTD,ABOSSEY OKAISTR,P.O.BOX ST 442, STC YARD, ACCRAGHANA</v>
      </c>
      <c r="G807" s="2" t="str">
        <v>Juan Azar</v>
      </c>
      <c r="H807" s="2" t="s">
        <v>2477</v>
      </c>
      <c r="I807" s="2" t="str">
        <v>+233 27 749 5635</v>
      </c>
      <c r="J807" s="2">
        <v>23321228577</v>
      </c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2" t="s">
        <v>5754</v>
      </c>
      <c r="B808" s="2" t="str">
        <v>美國</v>
      </c>
      <c r="C808" s="3" t="s">
        <v>5756</v>
      </c>
      <c r="D808" s="2" t="str">
        <v>化工产品,家用电器,餐厨用具</v>
      </c>
      <c r="E808" s="2" t="str">
        <v>3次</v>
      </c>
      <c r="F808" s="2" t="str">
        <v>6469 FLANDERS DRIVE,SAN DIEGO,CA 92121</v>
      </c>
      <c r="G808" s="2" t="str">
        <v>James Gu</v>
      </c>
      <c r="H808" s="2" t="s">
        <v>5755</v>
      </c>
      <c r="I808" s="2" t="str">
        <v>+1 858-587-8866</v>
      </c>
      <c r="J808" s="2" t="str">
        <v>001 858 5587300</v>
      </c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2" t="s">
        <v>552</v>
      </c>
      <c r="B809" s="2" t="str">
        <v>英國</v>
      </c>
      <c r="C809" s="3" t="s">
        <v>550</v>
      </c>
      <c r="D809" s="2" t="str">
        <v>家用电器,餐厨用具</v>
      </c>
      <c r="E809" s="2" t="str">
        <v>7次</v>
      </c>
      <c r="F809" s="2" t="str">
        <v>5 Cobham Road, Ferndown, Industrial Estate, GB BH21 7P, Wimborne</v>
      </c>
      <c r="G809" s="2" t="str">
        <v>Mrs M Spethmann</v>
      </c>
      <c r="H809" s="2" t="s">
        <v>551</v>
      </c>
      <c r="I809" s="2" t="str">
        <v>+44 1202 863800</v>
      </c>
      <c r="J809" s="2" t="str">
        <v>0044 1202 863801</v>
      </c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2" t="s">
        <v>1532</v>
      </c>
      <c r="B810" s="2" t="str">
        <v>比利時</v>
      </c>
      <c r="C810" s="3" t="s">
        <v>1530</v>
      </c>
      <c r="D810" s="2" t="str">
        <v>办公文具,化工产品,工艺陶瓷,玩具,鞋,餐厨用具</v>
      </c>
      <c r="E810" s="2" t="str">
        <v>6次</v>
      </c>
      <c r="F810" s="2" t="str">
        <v>Rue du Poirier 8, B 1348, Louvain-la-Neuve</v>
      </c>
      <c r="G810" s="2" t="str">
        <v>H Ney Davoud</v>
      </c>
      <c r="H810" s="2" t="s">
        <v>1531</v>
      </c>
      <c r="I810" s="2" t="str">
        <v>+32 10 45 26 00</v>
      </c>
      <c r="J810" s="2" t="str">
        <v>0032 10 45 31 88</v>
      </c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2" t="s">
        <v>7342</v>
      </c>
      <c r="B811" s="2" t="str">
        <v>中國香港</v>
      </c>
      <c r="C811" s="3" t="s">
        <v>7340</v>
      </c>
      <c r="D811" s="2" t="str">
        <v>家用电器,玻璃工艺品,餐厨用具</v>
      </c>
      <c r="E811" s="2" t="str">
        <v>7次</v>
      </c>
      <c r="F811" s="2" t="str">
        <v>13F.,200 LOCKHART RD.,WANCHAI,HONGKONG</v>
      </c>
      <c r="G811" s="2" t="str">
        <v>--</v>
      </c>
      <c r="H811" s="2" t="s">
        <v>7341</v>
      </c>
      <c r="I811" s="2" t="str">
        <v>+852 2507 7273</v>
      </c>
      <c r="J811" s="2">
        <v>26106828</v>
      </c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2" t="s">
        <v>3219</v>
      </c>
      <c r="B812" s="2" t="str">
        <v>巴西</v>
      </c>
      <c r="C812" s="3" t="s">
        <v>3217</v>
      </c>
      <c r="D812" s="2" t="str">
        <v>其他,家居用品,工艺陶瓷,玻璃工艺品,餐厨用具</v>
      </c>
      <c r="E812" s="2" t="str">
        <v>9次</v>
      </c>
      <c r="F812" s="2" t="str">
        <v>Av.Brasil, 1831 707FuncionariosBHTE/MG Zip Code 30.140003, BRAZIL</v>
      </c>
      <c r="G812" s="2" t="str">
        <v>A Gonzalez Fontana</v>
      </c>
      <c r="H812" s="2" t="s">
        <v>3218</v>
      </c>
      <c r="I812" s="2" t="str">
        <v>+55 21 3322-2817</v>
      </c>
      <c r="J812" s="2" t="str">
        <v>0055 31 32615003</v>
      </c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2" t="s">
        <v>3756</v>
      </c>
      <c r="B813" s="2" t="str">
        <v>中国台湾</v>
      </c>
      <c r="C813" s="3" t="s">
        <v>3755</v>
      </c>
      <c r="D813" s="2" t="str">
        <v>其他,家具,家居用品,餐厨用具</v>
      </c>
      <c r="E813" s="2" t="str">
        <v>8次</v>
      </c>
      <c r="F813" s="2" t="str">
        <v>39 , JUNG-SHIANH RD. HOMEI 508,CHANGHUA COUNTY,TAIWAN</v>
      </c>
      <c r="G813" s="2" t="str">
        <v>Danjing chen</v>
      </c>
      <c r="H813" s="2" t="s">
        <v>3757</v>
      </c>
      <c r="I813" s="2" t="str">
        <v>+886 4 757 7885</v>
      </c>
      <c r="J813" s="2" t="str">
        <v>886 7577887</v>
      </c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2" t="s">
        <v>1569</v>
      </c>
      <c r="B814" s="2" t="str">
        <v>中國香港</v>
      </c>
      <c r="C814" s="2" t="str">
        <v>--</v>
      </c>
      <c r="D814" s="2" t="str">
        <v>其他,汽车配件,鞋,餐厨用具</v>
      </c>
      <c r="E814" s="2" t="str">
        <v>8次</v>
      </c>
      <c r="F814" s="2" t="str">
        <v>Flat A, 11/F, Gee Luen Factory Building, 316-318 Kwun Tong Road, Kwun Tong, Kowloon, Hong Kong</v>
      </c>
      <c r="G814" s="2" t="str">
        <v>Daily Progress Enterprises Company</v>
      </c>
      <c r="H814" s="2" t="s">
        <v>1568</v>
      </c>
      <c r="I814" s="2" t="str">
        <v>00852 21277332</v>
      </c>
      <c r="J814" s="2" t="str">
        <v>00852 21218039</v>
      </c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2" t="s">
        <v>1336</v>
      </c>
      <c r="B815" s="2" t="str">
        <v>美國</v>
      </c>
      <c r="C815" s="2" t="str">
        <v>--</v>
      </c>
      <c r="D815" s="2" t="str">
        <v>餐厨用具</v>
      </c>
      <c r="E815" s="2" t="str">
        <v>5次</v>
      </c>
      <c r="F815" s="2" t="str">
        <v>307 W.MAIN ST.ALHAMBRA CA91801.U.S.A</v>
      </c>
      <c r="G815" s="2" t="str">
        <v>--</v>
      </c>
      <c r="H815" s="2" t="s">
        <v>1335</v>
      </c>
      <c r="I815" s="2" t="str">
        <v>(818)281 0309</v>
      </c>
      <c r="J815" s="2" t="str">
        <v>(818)282 9529</v>
      </c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2" t="s">
        <v>5510</v>
      </c>
      <c r="B816" s="2" t="str">
        <v>尼日利亞</v>
      </c>
      <c r="C816" s="2" t="str">
        <v>--</v>
      </c>
      <c r="D816" s="2" t="str">
        <v>其他,照明产品,餐厨用具</v>
      </c>
      <c r="E816" s="2" t="str">
        <v>8次</v>
      </c>
      <c r="F816" s="2" t="str">
        <v>45, branco street lagos island, NIGERIA</v>
      </c>
      <c r="G816" s="2" t="str">
        <v>ELSA LEE</v>
      </c>
      <c r="H816" s="2" t="s">
        <v>5509</v>
      </c>
      <c r="I816" s="2" t="str">
        <v>+234 1 266 7686</v>
      </c>
      <c r="J816" s="2">
        <v>917753832705</v>
      </c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2" t="s">
        <v>1385</v>
      </c>
      <c r="B817" s="2" t="str">
        <v>中國香港</v>
      </c>
      <c r="C817" s="3" t="s">
        <v>1384</v>
      </c>
      <c r="D817" s="2" t="str">
        <v>餐厨用具</v>
      </c>
      <c r="E817" s="2" t="str">
        <v>3次</v>
      </c>
      <c r="F817" s="2" t="str">
        <v>G.P.O.BOX-3458</v>
      </c>
      <c r="G817" s="2" t="str">
        <v>HARRY SHARMA</v>
      </c>
      <c r="H817" s="2" t="s">
        <v>3657</v>
      </c>
      <c r="I817" s="2" t="str">
        <v>--</v>
      </c>
      <c r="J817" s="2" t="str">
        <v>--</v>
      </c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2" t="s">
        <v>1456</v>
      </c>
      <c r="B818" s="2" t="str">
        <v>澳大利亞</v>
      </c>
      <c r="C818" s="3" t="s">
        <v>1457</v>
      </c>
      <c r="D818" s="2" t="str">
        <v>餐厨用具</v>
      </c>
      <c r="E818" s="2" t="str">
        <v>3次</v>
      </c>
      <c r="F818" s="2" t="str">
        <v>91-93 COMMERCIAL ROAD,NEWSTEAD,AUSTRALIA</v>
      </c>
      <c r="G818" s="2" t="str">
        <v>--</v>
      </c>
      <c r="H818" s="2" t="s">
        <v>1455</v>
      </c>
      <c r="I818" s="2" t="str">
        <v>+61 7 3666 0822</v>
      </c>
      <c r="J818" s="2">
        <v>61736660833</v>
      </c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2" t="s">
        <v>7277</v>
      </c>
      <c r="B819" s="2" t="str">
        <v>墨西哥</v>
      </c>
      <c r="C819" s="3" t="s">
        <v>7278</v>
      </c>
      <c r="D819" s="2" t="str">
        <v>家具,工艺陶瓷,玩具,玻璃工艺品,礼品及赠品,餐厨用具</v>
      </c>
      <c r="E819" s="2" t="str">
        <v>9次</v>
      </c>
      <c r="F819" s="2" t="str">
        <v>BLVD. 5 DE FEBRERONO. 10 SAN ANDRES TUXTLA, VER.,MEXICO</v>
      </c>
      <c r="G819" s="2" t="str">
        <v>ING.JORGE ORTIZ BRAUN</v>
      </c>
      <c r="H819" s="2" t="s">
        <v>7279</v>
      </c>
      <c r="I819" s="2" t="str">
        <v>+52-294-947-9907,+52 294 947 9907</v>
      </c>
      <c r="J819" s="2" t="str">
        <v>0052 294 21628/9479910</v>
      </c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2" t="s">
        <v>5605</v>
      </c>
      <c r="B820" s="2" t="str">
        <v>以色列</v>
      </c>
      <c r="C820" s="3" t="s">
        <v>5604</v>
      </c>
      <c r="D820" s="2" t="str">
        <v>钟表眼镜,餐厨用具</v>
      </c>
      <c r="E820" s="2" t="str">
        <v>6次</v>
      </c>
      <c r="F820" s="2" t="str">
        <v>11 BOUMBOULINAS ST.,NICOSIA,CYPRUS</v>
      </c>
      <c r="G820" s="2" t="str">
        <v>ATEAS HELEK</v>
      </c>
      <c r="H820" s="2" t="s">
        <v>5606</v>
      </c>
      <c r="I820" s="2" t="str">
        <v>00972 3 5770222</v>
      </c>
      <c r="J820" s="2" t="str">
        <v>00972 3 5796925</v>
      </c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2" t="s">
        <v>1385</v>
      </c>
      <c r="B821" s="2" t="str">
        <v>中國香港</v>
      </c>
      <c r="C821" s="3" t="s">
        <v>1384</v>
      </c>
      <c r="D821" s="2" t="s">
        <v>1383</v>
      </c>
      <c r="E821" s="2" t="str">
        <v>10次</v>
      </c>
      <c r="F821" s="2" t="str">
        <v>514 THERESA CT. JONESTOWN,TAMUNINGGU 96911,U.S.A.</v>
      </c>
      <c r="G821" s="2" t="str">
        <v>HARRY SHARMA</v>
      </c>
      <c r="H821" s="2" t="s">
        <v>1382</v>
      </c>
      <c r="I821" s="2" t="str">
        <v>001 671 6467264</v>
      </c>
      <c r="J821" s="2" t="str">
        <v>001 671 6467264</v>
      </c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2" t="s">
        <v>1494</v>
      </c>
      <c r="B822" s="2" t="str">
        <v>加拿大</v>
      </c>
      <c r="C822" s="3" t="s">
        <v>1493</v>
      </c>
      <c r="D822" s="2" t="str">
        <v>餐厨用具</v>
      </c>
      <c r="E822" s="2" t="str">
        <v>6次</v>
      </c>
      <c r="F822" s="2" t="str">
        <v>UNIT # 1046,CAPLLLANO MALL,5004-98 AVENUE,EDMONTON,ALBERTA</v>
      </c>
      <c r="G822" s="2" t="str">
        <v>--</v>
      </c>
      <c r="H822" s="2" t="str">
        <v>--</v>
      </c>
      <c r="I822" s="2" t="str">
        <v>001 780 4136559</v>
      </c>
      <c r="J822" s="2" t="str">
        <v>001 780 4146843</v>
      </c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5" t="s">
        <v>7314</v>
      </c>
      <c r="B823" s="5" t="str">
        <v>泰国</v>
      </c>
      <c r="C823" s="4" t="s">
        <v>7317</v>
      </c>
      <c r="D823" s="5" t="s">
        <v>7315</v>
      </c>
      <c r="E823" s="5" t="str">
        <v>8次</v>
      </c>
      <c r="F823" s="5" t="str">
        <v>88 SOI LADPHAO 38,LADPHAO RD.,SAMSENNOEK,HUAI KWANG,BANGKOK, 10320,THAILAND</v>
      </c>
      <c r="G823" s="5" t="str">
        <v>dennis thompson</v>
      </c>
      <c r="H823" s="5" t="s">
        <v>7316</v>
      </c>
      <c r="I823" s="5" t="str">
        <v>+66-2-932-6479,+66 2 932 6476</v>
      </c>
      <c r="J823" s="5" t="str">
        <v>662 02 5139058</v>
      </c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2" t="s">
        <v>5028</v>
      </c>
      <c r="B824" s="2" t="str">
        <v>比利時</v>
      </c>
      <c r="C824" s="3" t="s">
        <v>5027</v>
      </c>
      <c r="D824" s="2" t="str">
        <v>其他,家用电器,玻璃工艺品,餐厨用具</v>
      </c>
      <c r="E824" s="2" t="str">
        <v>9次</v>
      </c>
      <c r="F824" s="2" t="str">
        <v>Tuileboomstraat 17, B 8880, Sint-Eloois-Winkel</v>
      </c>
      <c r="G824" s="2" t="str">
        <v>Frans Demuynck NV</v>
      </c>
      <c r="H824" s="2" t="s">
        <v>5029</v>
      </c>
      <c r="I824" s="2" t="str">
        <v>+32 56 50 25 31</v>
      </c>
      <c r="J824" s="2" t="str">
        <v>0032 56 50 10 54</v>
      </c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2" t="s">
        <v>3585</v>
      </c>
      <c r="B825" s="2" t="str">
        <v>美國</v>
      </c>
      <c r="C825" s="3" t="s">
        <v>3584</v>
      </c>
      <c r="D825" s="2" t="str">
        <v>食品,餐厨用具</v>
      </c>
      <c r="E825" s="2" t="str">
        <v>7次</v>
      </c>
      <c r="F825" s="2" t="str">
        <v>1101 W 48TH AVE, DENVER, CO 80221</v>
      </c>
      <c r="G825" s="2" t="str">
        <v>CHRIS DE WITT</v>
      </c>
      <c r="H825" s="2" t="s">
        <v>3586</v>
      </c>
      <c r="I825" s="2" t="str">
        <v>001 303 458 4000</v>
      </c>
      <c r="J825" s="2" t="str">
        <v>001 303 480 3370</v>
      </c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2" t="s">
        <v>1386</v>
      </c>
      <c r="B826" s="2" t="str">
        <v>日本</v>
      </c>
      <c r="C826" s="2" t="str">
        <v>--</v>
      </c>
      <c r="D826" s="2" t="str">
        <v>餐厨用具</v>
      </c>
      <c r="E826" s="2" t="str">
        <v>2次</v>
      </c>
      <c r="F826" s="2" t="str">
        <v>33-5, TACHIBANA 2-CHOME, SUMIDA-KU, TOKYO 1310043</v>
      </c>
      <c r="G826" s="2" t="str">
        <v>AIZAWA SHOZO</v>
      </c>
      <c r="H826" s="2" t="str">
        <v>--</v>
      </c>
      <c r="I826" s="2">
        <f>+81-6-6949-9192</f>
      </c>
      <c r="J826" s="2" t="str">
        <v>0081 3 36135169</v>
      </c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2" t="s">
        <v>5545</v>
      </c>
      <c r="B827" s="2" t="str">
        <v>馬來西亞</v>
      </c>
      <c r="C827" s="3" t="s">
        <v>5544</v>
      </c>
      <c r="D827" s="2" t="str">
        <v>餐厨用具</v>
      </c>
      <c r="E827" s="2" t="str">
        <v>6次</v>
      </c>
      <c r="F827" s="2" t="str">
        <v>35,JALAN 5/118C,DESA TUN RAZAK INDUSTRIAL PARK,KUALA LUMPUR</v>
      </c>
      <c r="G827" s="2" t="str">
        <v>CADWARE SDN.BHD.</v>
      </c>
      <c r="H827" s="2" t="s">
        <v>5543</v>
      </c>
      <c r="I827" s="2">
        <f>+1-308-371-7723</f>
      </c>
      <c r="J827" s="2" t="str">
        <v>0060 3 91716951</v>
      </c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2" t="s">
        <v>5547</v>
      </c>
      <c r="B828" s="2" t="str">
        <v>馬來西亞</v>
      </c>
      <c r="C828" s="2" t="str">
        <v>--</v>
      </c>
      <c r="D828" s="2" t="str">
        <v>卫浴设备,餐厨用具</v>
      </c>
      <c r="E828" s="2" t="str">
        <v>6次</v>
      </c>
      <c r="F828" s="2" t="str">
        <v>6168,JALAN ONG YI HOW,KAWASAN PERINDUSTRIAN TERAS JAYA,13400 BUTTERWORTH,P.W.,W.MALAYSIA</v>
      </c>
      <c r="G828" s="2" t="str">
        <v>LIM KIAN AIK</v>
      </c>
      <c r="H828" s="2" t="s">
        <v>5546</v>
      </c>
      <c r="I828" s="2" t="str">
        <v>0060 4 3249168</v>
      </c>
      <c r="J828" s="2" t="str">
        <v>0060 4 3247168</v>
      </c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2" t="s">
        <v>3619</v>
      </c>
      <c r="B829" s="2" t="str">
        <v>荷蘭</v>
      </c>
      <c r="C829" s="3" t="s">
        <v>3621</v>
      </c>
      <c r="D829" s="2" t="str">
        <v>体育及旅游休闲用品,其他,餐厨用具</v>
      </c>
      <c r="E829" s="2" t="str">
        <v>7次</v>
      </c>
      <c r="F829" s="2" t="str">
        <v>LARSERPOORTWEG 10. 8218 NK LELYSTAD. POSTBUS 2039. 8203 AA LELYSTAD. THE NETHERLANDS</v>
      </c>
      <c r="G829" s="2" t="str">
        <v>REMCO LAUSBERG</v>
      </c>
      <c r="H829" s="2" t="s">
        <v>3620</v>
      </c>
      <c r="I829" s="2" t="str">
        <v>+31 320 295 000</v>
      </c>
      <c r="J829" s="2" t="str">
        <v>31 (0) 320295 019</v>
      </c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2" t="s">
        <v>1313</v>
      </c>
      <c r="B830" s="2" t="str">
        <v>中國大陸</v>
      </c>
      <c r="C830" s="2" t="str">
        <v>--</v>
      </c>
      <c r="D830" s="2" t="str">
        <v>餐厨用具</v>
      </c>
      <c r="E830" s="2" t="str">
        <v>7次</v>
      </c>
      <c r="F830" s="2" t="str">
        <v>NO.3dalianwanjie ganjingzi district,dalian china</v>
      </c>
      <c r="G830" s="2" t="str">
        <v>--</v>
      </c>
      <c r="H830" s="2" t="s">
        <v>1312</v>
      </c>
      <c r="I830" s="2" t="str">
        <v>0411 7608800</v>
      </c>
      <c r="J830" s="2" t="str">
        <v>0411 7601018</v>
      </c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2" t="s">
        <v>7252</v>
      </c>
      <c r="B831" s="2" t="str">
        <v>美國</v>
      </c>
      <c r="C831" s="3" t="s">
        <v>7254</v>
      </c>
      <c r="D831" s="2" t="str">
        <v>餐厨用具</v>
      </c>
      <c r="E831" s="2" t="str">
        <v>3次</v>
      </c>
      <c r="F831" s="2" t="str">
        <v>6000 DENTON DR, DALLAS, TX 75235</v>
      </c>
      <c r="G831" s="2" t="str">
        <v>JERRY BELL</v>
      </c>
      <c r="H831" s="2" t="s">
        <v>7253</v>
      </c>
      <c r="I831" s="2" t="str">
        <v>001 214 956 7874</v>
      </c>
      <c r="J831" s="2" t="str">
        <v>001 214 956 7877</v>
      </c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2" t="s">
        <v>5577</v>
      </c>
      <c r="B832" s="2" t="str">
        <v>中國香港</v>
      </c>
      <c r="C832" s="3" t="s">
        <v>5576</v>
      </c>
      <c r="D832" s="2" t="s">
        <v>5575</v>
      </c>
      <c r="E832" s="2" t="str">
        <v>6次</v>
      </c>
      <c r="F832" s="2" t="str">
        <v>R1006,10/FL.,NEW WORLD TOWER 1,18 QUEEN''S ROAD CENTRALHONGKONG</v>
      </c>
      <c r="G832" s="2" t="str">
        <v>Chen jianzhuang</v>
      </c>
      <c r="H832" s="2" t="s">
        <v>5574</v>
      </c>
      <c r="I832" s="2" t="str">
        <v>+852 2293 4222</v>
      </c>
      <c r="J832" s="2" t="str">
        <v>852 2293 4388</v>
      </c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2" t="s">
        <v>4039</v>
      </c>
      <c r="B833" s="2" t="str">
        <v>丹麥</v>
      </c>
      <c r="C833" s="3" t="s">
        <v>4038</v>
      </c>
      <c r="D833" s="2" t="str">
        <v>电子消费品及信息产品,餐厨用具</v>
      </c>
      <c r="E833" s="2" t="str">
        <v>6次</v>
      </c>
      <c r="F833" s="2" t="str">
        <v>SINDALVEJ 8 DK-9220 AALBORG</v>
      </c>
      <c r="G833" s="2" t="str">
        <v>ETRADE A/S</v>
      </c>
      <c r="H833" s="2" t="s">
        <v>4040</v>
      </c>
      <c r="I833" s="2" t="str">
        <v>+45 98 15 33 18</v>
      </c>
      <c r="J833" s="2" t="str">
        <v>0045 98153318</v>
      </c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2" t="s">
        <v>4968</v>
      </c>
      <c r="B834" s="2" t="str">
        <v>印度</v>
      </c>
      <c r="C834" s="3" t="s">
        <v>4967</v>
      </c>
      <c r="D834" s="2" t="s">
        <v>4969</v>
      </c>
      <c r="E834" s="2" t="str">
        <v>8次</v>
      </c>
      <c r="F834" s="2" t="str">
        <v>A-9,HOSIERY COMPLEX,(OPP.N.E.P.Z.)NOIDA PHASE-II,GAUTAM BUDH NAGAR,(U.P.)</v>
      </c>
      <c r="G834" s="2" t="str">
        <v>N.P.SAWHNEY</v>
      </c>
      <c r="H834" s="2" t="s">
        <v>4970</v>
      </c>
      <c r="I834" s="2">
        <f>+91-120-640-3700</f>
      </c>
      <c r="J834" s="2" t="str">
        <v>0091 120 4563658/4563659</v>
      </c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2" t="s">
        <v>2950</v>
      </c>
      <c r="B835" s="2" t="str">
        <v>澳大利亞</v>
      </c>
      <c r="C835" s="2" t="str">
        <v>--</v>
      </c>
      <c r="D835" s="2" t="str">
        <v>体育及旅游休闲用品,其他,玻璃工艺品,箱包,餐厨用具</v>
      </c>
      <c r="E835" s="2" t="str">
        <v>9次</v>
      </c>
      <c r="F835" s="2" t="str">
        <v>10 SEAVIEW ST. STH CAULFIELD.VIC.3162AUSTRALIA</v>
      </c>
      <c r="G835" s="2" t="str">
        <v>--</v>
      </c>
      <c r="H835" s="2" t="s">
        <v>2949</v>
      </c>
      <c r="I835" s="2" t="str">
        <v>+61 3 9528 2177</v>
      </c>
      <c r="J835" s="2">
        <v>395285177</v>
      </c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2" t="s">
        <v>1910</v>
      </c>
      <c r="B836" s="2" t="str">
        <v>義大利</v>
      </c>
      <c r="C836" s="3" t="s">
        <v>1909</v>
      </c>
      <c r="D836" s="2" t="str">
        <v>卫浴设备,餐厨用具</v>
      </c>
      <c r="E836" s="2" t="str">
        <v>6次</v>
      </c>
      <c r="F836" s="2" t="str">
        <v>Via Ludovico il Moro 4/B, Milano 3 City, I 20080, BASIGLIO</v>
      </c>
      <c r="G836" s="2" t="str">
        <v>Martine Heines</v>
      </c>
      <c r="H836" s="2" t="str">
        <v>--</v>
      </c>
      <c r="I836" s="2" t="str">
        <v>+39 02 961771</v>
      </c>
      <c r="J836" s="2" t="str">
        <v>0039 02 96177320</v>
      </c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2" t="s">
        <v>4063</v>
      </c>
      <c r="B837" s="2" t="str">
        <v>荷蘭</v>
      </c>
      <c r="C837" s="3" t="s">
        <v>4064</v>
      </c>
      <c r="D837" s="2" t="str">
        <v>卫浴设备,浴室用品,餐厨用具</v>
      </c>
      <c r="E837" s="2" t="str">
        <v>9次</v>
      </c>
      <c r="F837" s="2" t="str">
        <v>POSTBUS 141,NL-2678 ZJ DE LIER</v>
      </c>
      <c r="G837" s="2" t="str">
        <v>DYNAMIC LINK</v>
      </c>
      <c r="H837" s="2" t="s">
        <v>4065</v>
      </c>
      <c r="I837" s="2" t="str">
        <v>+31 174 513 503</v>
      </c>
      <c r="J837" s="2" t="str">
        <v>0031 174 513 577</v>
      </c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2" t="s">
        <v>5971</v>
      </c>
      <c r="B838" s="2" t="str">
        <v>毛里求斯</v>
      </c>
      <c r="C838" s="3" t="s">
        <v>3982</v>
      </c>
      <c r="D838" s="2" t="s">
        <v>3980</v>
      </c>
      <c r="E838" s="2" t="str">
        <v>8次</v>
      </c>
      <c r="F838" s="2" t="str">
        <v>108, BERNARDIN DE ST PIERRE STR.VALLEE DES PRETRES,MAURITIUS</v>
      </c>
      <c r="G838" s="2" t="str">
        <v>ANNIE LIN</v>
      </c>
      <c r="H838" s="2" t="s">
        <v>3981</v>
      </c>
      <c r="I838" s="2" t="str">
        <v>230 2415834</v>
      </c>
      <c r="J838" s="2" t="str">
        <v>230 2418148</v>
      </c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2" t="s">
        <v>6748</v>
      </c>
      <c r="B839" s="2" t="str">
        <v>中国台湾</v>
      </c>
      <c r="C839" s="3" t="s">
        <v>6746</v>
      </c>
      <c r="D839" s="2" t="str">
        <v>家具,餐厨用具</v>
      </c>
      <c r="E839" s="2" t="str">
        <v>8次</v>
      </c>
      <c r="F839" s="2" t="str">
        <v>6F., NO. 49, SEC. 3,HO PING E. RD., TAIPEI,TAIWAN</v>
      </c>
      <c r="G839" s="2" t="str">
        <v>M.AMEEN</v>
      </c>
      <c r="H839" s="2" t="s">
        <v>6747</v>
      </c>
      <c r="I839" s="2" t="str">
        <v>+886 2 2700 2090</v>
      </c>
      <c r="J839" s="2" t="str">
        <v>886 2 27557450</v>
      </c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2" t="s">
        <v>670</v>
      </c>
      <c r="B840" s="2" t="str">
        <v>美國</v>
      </c>
      <c r="C840" s="3" t="s">
        <v>669</v>
      </c>
      <c r="D840" s="2" t="str">
        <v>餐厨用具</v>
      </c>
      <c r="E840" s="2" t="str">
        <v>6次</v>
      </c>
      <c r="F840" s="2" t="str">
        <v>460 WAVERLY AVE, PATCHOGUE, NY 11772</v>
      </c>
      <c r="G840" s="2" t="str">
        <v>ONE WAY SUPPLY CORP</v>
      </c>
      <c r="H840" s="2" t="str">
        <v>--</v>
      </c>
      <c r="I840" s="2" t="str">
        <v>+1-631-758-6700,+1 631-758-6700,+1 302-513-4866</v>
      </c>
      <c r="J840" s="2" t="str">
        <v>001 631 758 6748</v>
      </c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2" t="s">
        <v>3965</v>
      </c>
      <c r="B841" s="2" t="str">
        <v>印度</v>
      </c>
      <c r="C841" s="3" t="s">
        <v>3964</v>
      </c>
      <c r="D841" s="2" t="str">
        <v>建筑及装饰材料,餐厨用具</v>
      </c>
      <c r="E841" s="2" t="str">
        <v>8次</v>
      </c>
      <c r="F841" s="2" t="str">
        <v>3/405 SUNDEEP ROAD,NEELANKARAI,CHENNAI,600041, INDIA</v>
      </c>
      <c r="G841" s="2" t="str">
        <v>SHIRLEY CHEN</v>
      </c>
      <c r="H841" s="2" t="s">
        <v>3966</v>
      </c>
      <c r="I841" s="2" t="str">
        <v>+91 44 2449 2110</v>
      </c>
      <c r="J841" s="2">
        <v>914424491703</v>
      </c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5" t="s">
        <v>5890</v>
      </c>
      <c r="B842" s="5" t="str">
        <v>比利時</v>
      </c>
      <c r="C842" s="4" t="s">
        <v>5891</v>
      </c>
      <c r="D842" s="5" t="str">
        <v>餐厨用具</v>
      </c>
      <c r="E842" s="5" t="str">
        <v>6次</v>
      </c>
      <c r="F842" s="5" t="str">
        <v>Frans Van Hombeeckplein 10, B 2600, Berchem</v>
      </c>
      <c r="G842" s="5" t="str">
        <v>Jean-Marie De Wit</v>
      </c>
      <c r="H842" s="5" t="s">
        <v>5889</v>
      </c>
      <c r="I842" s="5" t="str">
        <v>+32 3 286 92 20</v>
      </c>
      <c r="J842" s="5" t="str">
        <v>0032 3 281 24 94</v>
      </c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2" t="s">
        <v>2978</v>
      </c>
      <c r="B843" s="2" t="str">
        <v>荷蘭</v>
      </c>
      <c r="C843" s="3" t="s">
        <v>2979</v>
      </c>
      <c r="D843" s="2" t="str">
        <v>餐厨用具</v>
      </c>
      <c r="E843" s="2" t="str">
        <v>6次</v>
      </c>
      <c r="F843" s="2" t="str">
        <v>Hanzeweg 29, NL 7418 AV, Deventer</v>
      </c>
      <c r="G843" s="2" t="str">
        <v>J.W.H. Alma</v>
      </c>
      <c r="H843" s="2" t="s">
        <v>2980</v>
      </c>
      <c r="I843" s="2" t="str">
        <v>+31 570 620 544</v>
      </c>
      <c r="J843" s="2" t="str">
        <v>0031 570 620570</v>
      </c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2" t="s">
        <v>1837</v>
      </c>
      <c r="B844" s="2" t="str">
        <v>泰国</v>
      </c>
      <c r="C844" s="3" t="s">
        <v>1838</v>
      </c>
      <c r="D844" s="2" t="str">
        <v>卫浴设备,家具,餐厨用具</v>
      </c>
      <c r="E844" s="2" t="str">
        <v>3次</v>
      </c>
      <c r="F844" s="2" t="str">
        <v>124 SUTTHISAN ROAD,SAMSAEN NOK,HUAY KWANG,BANGKOK</v>
      </c>
      <c r="G844" s="2" t="str">
        <v>AKEKALUK (ALEX) THONGPIYAPOOM</v>
      </c>
      <c r="H844" s="2" t="s">
        <v>1836</v>
      </c>
      <c r="I844" s="2" t="str">
        <v>+66-227479556,+66-2274795556,+66-2-274-7598,+66 2274795556,+66 2 274 7598</v>
      </c>
      <c r="J844" s="2" t="str">
        <v>0066 2 2747598</v>
      </c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2" t="s">
        <v>4005</v>
      </c>
      <c r="B845" s="2" t="str">
        <v>澳大利亞</v>
      </c>
      <c r="C845" s="3" t="s">
        <v>4007</v>
      </c>
      <c r="D845" s="2" t="str">
        <v>家具,玻璃工艺品,餐厨用具</v>
      </c>
      <c r="E845" s="2" t="str">
        <v>8次</v>
      </c>
      <c r="F845" s="2" t="str">
        <v>PO BOX 1011NOOSAVILLE DC,AUSTRALIA</v>
      </c>
      <c r="G845" s="2" t="str">
        <v>--</v>
      </c>
      <c r="H845" s="2" t="s">
        <v>4006</v>
      </c>
      <c r="I845" s="2" t="str">
        <v>+61 7 5474 1677</v>
      </c>
      <c r="J845" s="2" t="str">
        <v>61 754743420</v>
      </c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2" t="s">
        <v>5918</v>
      </c>
      <c r="B846" s="2" t="str">
        <v>以色列</v>
      </c>
      <c r="C846" s="2" t="str">
        <v>--</v>
      </c>
      <c r="D846" s="2" t="str">
        <v>家具,餐厨用具</v>
      </c>
      <c r="E846" s="2" t="str">
        <v>4次</v>
      </c>
      <c r="F846" s="2" t="str">
        <v>1 Kishur Street, 76386, Rehovot</v>
      </c>
      <c r="G846" s="2" t="str">
        <v>Lion Levy</v>
      </c>
      <c r="H846" s="2" t="s">
        <v>5917</v>
      </c>
      <c r="I846" s="2" t="str">
        <v>+972 8-946-1651</v>
      </c>
      <c r="J846" s="2" t="str">
        <v>00972 8 9466573</v>
      </c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2" t="s">
        <v>7153</v>
      </c>
      <c r="B847" s="2" t="str">
        <v>中國香港</v>
      </c>
      <c r="C847" s="2" t="str">
        <v>--</v>
      </c>
      <c r="D847" s="2" t="str">
        <v>体育及旅游休闲用品,玩具,食品,餐厨用具</v>
      </c>
      <c r="E847" s="2" t="str">
        <v>7次</v>
      </c>
      <c r="F847" s="2" t="str">
        <v>FLAT 1603, 16/F., GLODEN ERA PLAZA,39 SAI YEE STREET, MONG KOK, KOWLOONHONGKONG</v>
      </c>
      <c r="G847" s="2" t="str">
        <v>--</v>
      </c>
      <c r="H847" s="2" t="s">
        <v>7154</v>
      </c>
      <c r="I847" s="2" t="str">
        <v>+852 8200 8161</v>
      </c>
      <c r="J847" s="2">
        <v>85227700965</v>
      </c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2" t="s">
        <v>1875</v>
      </c>
      <c r="B848" s="2" t="str">
        <v>美國</v>
      </c>
      <c r="C848" s="2" t="str">
        <v>--</v>
      </c>
      <c r="D848" s="2" t="str">
        <v>餐厨用具</v>
      </c>
      <c r="E848" s="2" t="str">
        <v>6次</v>
      </c>
      <c r="F848" s="2" t="str">
        <v>85 ORIENT WAY, RUTHERFORD, NJ 07070-2070</v>
      </c>
      <c r="G848" s="2" t="str">
        <v>MICHEL FUCHS</v>
      </c>
      <c r="H848" s="2" t="str">
        <v>--</v>
      </c>
      <c r="I848" s="2" t="str">
        <v>001 201 653 8383</v>
      </c>
      <c r="J848" s="2" t="str">
        <v>--</v>
      </c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2" t="s">
        <v>3907</v>
      </c>
      <c r="B849" s="2" t="str">
        <v>日本</v>
      </c>
      <c r="C849" s="3" t="s">
        <v>3905</v>
      </c>
      <c r="D849" s="2" t="str">
        <v>五金,体育及旅游休闲用品,其他,家具,箱包,鞋,餐厨用具</v>
      </c>
      <c r="E849" s="2" t="str">
        <v>7次</v>
      </c>
      <c r="F849" s="2" t="str">
        <v>1251HIGASHIZAWA KOUSEI-CHOMATSUZAKA-SHI MIE-KENPOSTAL CODE 515-0013,JAPAN</v>
      </c>
      <c r="G849" s="2" t="str">
        <v>MUSTAFA MUCAVIROGLU</v>
      </c>
      <c r="H849" s="2" t="s">
        <v>3906</v>
      </c>
      <c r="I849" s="2" t="str">
        <v>+81 598-52-3000</v>
      </c>
      <c r="J849" s="2" t="str">
        <v>0598 52 3111</v>
      </c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2" t="s">
        <v>5828</v>
      </c>
      <c r="B850" s="2" t="str">
        <v>新西蘭</v>
      </c>
      <c r="C850" s="3" t="s">
        <v>5830</v>
      </c>
      <c r="D850" s="2" t="str">
        <v>其他,家具,玩具,电子电气产品,钟表眼镜,餐厨用具</v>
      </c>
      <c r="E850" s="2" t="str">
        <v>8次</v>
      </c>
      <c r="F850" s="2" t="str">
        <v>26 The Warehouse Way, Akoranga Drive Northcote 1309 Auckland</v>
      </c>
      <c r="G850" s="2" t="str">
        <v>Neil Plummer</v>
      </c>
      <c r="H850" s="2" t="s">
        <v>5829</v>
      </c>
      <c r="I850" s="2" t="str">
        <v>+64 9-489 7000</v>
      </c>
      <c r="J850" s="2" t="str">
        <v>0064 9 489 7444</v>
      </c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2" t="s">
        <v>7476</v>
      </c>
      <c r="B851" s="2" t="str">
        <v>法國</v>
      </c>
      <c r="C851" s="3" t="s">
        <v>7478</v>
      </c>
      <c r="D851" s="2" t="str">
        <v>卫浴设备,家具,餐厨用具</v>
      </c>
      <c r="E851" s="2" t="str">
        <v>7次</v>
      </c>
      <c r="F851" s="2" t="str">
        <v>82 BOULEVARD DE PICPUS,75012,PARIS</v>
      </c>
      <c r="G851" s="2" t="str">
        <v>MME ANNE BAEHNI</v>
      </c>
      <c r="H851" s="2" t="s">
        <v>7477</v>
      </c>
      <c r="I851" s="2" t="str">
        <v>+33 1 44 75 75 20</v>
      </c>
      <c r="J851" s="2" t="str">
        <v>0033 140392251</v>
      </c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2" t="s">
        <v>1764</v>
      </c>
      <c r="B852" s="2" t="str">
        <v>美國</v>
      </c>
      <c r="C852" s="3" t="s">
        <v>1765</v>
      </c>
      <c r="D852" s="2" t="str">
        <v>家具,家居用品,餐厨用具</v>
      </c>
      <c r="E852" s="2" t="str">
        <v>7次</v>
      </c>
      <c r="F852" s="2" t="str">
        <v>2125 Western Ave., Ste. 501, Seattle, WA 98121, USA</v>
      </c>
      <c r="G852" s="2" t="str">
        <v>PACIFIC MARKET INC</v>
      </c>
      <c r="H852" s="2" t="str">
        <v>--</v>
      </c>
      <c r="I852" s="2" t="str">
        <v>001 206 441 1400</v>
      </c>
      <c r="J852" s="2" t="str">
        <v>001 206 441 2823</v>
      </c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2" t="s">
        <v>3480</v>
      </c>
      <c r="B853" s="2" t="str">
        <v>印度</v>
      </c>
      <c r="C853" s="3" t="s">
        <v>3934</v>
      </c>
      <c r="D853" s="2" t="str">
        <v>餐厨用具</v>
      </c>
      <c r="E853" s="2" t="str">
        <v>3次</v>
      </c>
      <c r="F853" s="2" t="str">
        <v>71 A JAY BHARAT SO. 3 ROAD KHAR(W),MUM- 52.KHAR(W),INDIA</v>
      </c>
      <c r="G853" s="2" t="str">
        <v>--</v>
      </c>
      <c r="H853" s="2" t="s">
        <v>3933</v>
      </c>
      <c r="I853" s="2" t="str">
        <v>--</v>
      </c>
      <c r="J853" s="2" t="str">
        <v>91-22-6134920</v>
      </c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2" t="s">
        <v>2884</v>
      </c>
      <c r="B854" s="2" t="str">
        <v>西班牙</v>
      </c>
      <c r="C854" s="3" t="s">
        <v>2885</v>
      </c>
      <c r="D854" s="2" t="str">
        <v>办公文具,箱包,餐厨用具</v>
      </c>
      <c r="E854" s="2" t="str">
        <v>3次</v>
      </c>
      <c r="F854" s="2" t="str">
        <v>Pº de la Ribera nº 3</v>
      </c>
      <c r="G854" s="2" t="str">
        <v>PETER FUNG</v>
      </c>
      <c r="H854" s="2" t="s">
        <v>2883</v>
      </c>
      <c r="I854" s="2" t="str">
        <v>+34 976 52 87 80</v>
      </c>
      <c r="J854" s="2">
        <v>976528780</v>
      </c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2" t="s">
        <v>4919</v>
      </c>
      <c r="B855" s="2" t="str">
        <v>德國</v>
      </c>
      <c r="C855" s="3" t="s">
        <v>4916</v>
      </c>
      <c r="D855" s="2" t="s">
        <v>4917</v>
      </c>
      <c r="E855" s="2" t="str">
        <v>9次</v>
      </c>
      <c r="F855" s="2" t="str">
        <v>Schatzbogen 29, DE 81829, Muenchen</v>
      </c>
      <c r="G855" s="2" t="str">
        <v>Andreas Voringer</v>
      </c>
      <c r="H855" s="2" t="s">
        <v>4918</v>
      </c>
      <c r="I855" s="2" t="str">
        <v>+49 89 420040</v>
      </c>
      <c r="J855" s="2" t="str">
        <v>0049 87 2327154</v>
      </c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2" t="s">
        <v>1797</v>
      </c>
      <c r="B856" s="2" t="str">
        <v>英國</v>
      </c>
      <c r="C856" s="3" t="s">
        <v>1796</v>
      </c>
      <c r="D856" s="2" t="s">
        <v>1798</v>
      </c>
      <c r="E856" s="2" t="str">
        <v>8次</v>
      </c>
      <c r="F856" s="2" t="str">
        <v>15 Aintree Road Keytec 7 Business Park Pershore, Worcs WR10 2JN</v>
      </c>
      <c r="G856" s="2" t="str">
        <v>David R Watson</v>
      </c>
      <c r="H856" s="2" t="s">
        <v>1799</v>
      </c>
      <c r="I856" s="2" t="str">
        <v>+44 116 271 3364</v>
      </c>
      <c r="J856" s="2" t="str">
        <v>0044 116 272 0126</v>
      </c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2" t="s">
        <v>589</v>
      </c>
      <c r="B857" s="2" t="str">
        <v>中国台湾</v>
      </c>
      <c r="C857" s="3" t="s">
        <v>590</v>
      </c>
      <c r="D857" s="2" t="str">
        <v>家用电器,玻璃工艺品,餐厨用具</v>
      </c>
      <c r="E857" s="2" t="str">
        <v>9次</v>
      </c>
      <c r="F857" s="2" t="str">
        <v>NO1.CHO.HO LANE CHO-HOLI TAICHUNG CITY</v>
      </c>
      <c r="G857" s="2" t="str">
        <v>CHARLES HSU</v>
      </c>
      <c r="H857" s="2" t="s">
        <v>591</v>
      </c>
      <c r="I857" s="2" t="str">
        <v>00886 4 24790773</v>
      </c>
      <c r="J857" s="2" t="str">
        <v>00886 4 24792257</v>
      </c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2" t="s">
        <v>1681</v>
      </c>
      <c r="B858" s="2" t="str">
        <v>印度</v>
      </c>
      <c r="C858" s="2" t="str">
        <v>--</v>
      </c>
      <c r="D858" s="2" t="str">
        <v>其他,餐厨用具</v>
      </c>
      <c r="E858" s="2" t="str">
        <v>8次</v>
      </c>
      <c r="F858" s="2" t="str">
        <v>11, POLLOCK STREET 4TH FLOOR SUITE NO # 6, INDIA</v>
      </c>
      <c r="G858" s="2" t="str">
        <v>David Konja</v>
      </c>
      <c r="H858" s="2" t="s">
        <v>1680</v>
      </c>
      <c r="I858" s="2">
        <v>91332350721</v>
      </c>
      <c r="J858" s="2">
        <v>91332350252</v>
      </c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2" t="s">
        <v>4944</v>
      </c>
      <c r="B859" s="2" t="str">
        <v>瑞典</v>
      </c>
      <c r="C859" s="3" t="s">
        <v>4947</v>
      </c>
      <c r="D859" s="2" t="s">
        <v>4945</v>
      </c>
      <c r="E859" s="2" t="str">
        <v>9次</v>
      </c>
      <c r="F859" s="2" t="str">
        <v>Drottningg 204, SE 25433, Helsingborg</v>
      </c>
      <c r="G859" s="2" t="str">
        <v>ANDERS AGREN</v>
      </c>
      <c r="H859" s="2" t="s">
        <v>4946</v>
      </c>
      <c r="I859" s="2" t="str">
        <v>+46 513 250 50</v>
      </c>
      <c r="J859" s="2" t="str">
        <v>0046 42 18 15 34</v>
      </c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2" t="s">
        <v>1700</v>
      </c>
      <c r="B860" s="2" t="str">
        <v>美國</v>
      </c>
      <c r="C860" s="3" t="s">
        <v>1698</v>
      </c>
      <c r="D860" s="2" t="str">
        <v>玩具,礼品及赠品,节日用品,餐厨用具</v>
      </c>
      <c r="E860" s="2" t="str">
        <v>8次</v>
      </c>
      <c r="F860" s="2" t="str">
        <v>145 W SANTA ANA STREET ANAHEIMCA 92805U.S.A.</v>
      </c>
      <c r="G860" s="2" t="str">
        <v>GISPILA</v>
      </c>
      <c r="H860" s="2" t="s">
        <v>1699</v>
      </c>
      <c r="I860" s="2" t="str">
        <v>+31-180-721-067,+31 10 461 8618</v>
      </c>
      <c r="J860" s="2" t="str">
        <v>001 714 491 8672</v>
      </c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2" t="s">
        <v>3879</v>
      </c>
      <c r="B861" s="2" t="str">
        <v>阿富汗</v>
      </c>
      <c r="C861" s="3" t="s">
        <v>3878</v>
      </c>
      <c r="D861" s="2" t="s">
        <v>3876</v>
      </c>
      <c r="E861" s="2" t="str">
        <v>11次</v>
      </c>
      <c r="F861" s="2" t="str">
        <v>#4983,GAEJUNG1DONG,SAHAGU,BUSAN</v>
      </c>
      <c r="G861" s="2" t="str">
        <v>AN, SANGMIN</v>
      </c>
      <c r="H861" s="2" t="s">
        <v>3877</v>
      </c>
      <c r="I861" s="2" t="str">
        <v>+225 51 64 15 69</v>
      </c>
      <c r="J861" s="2" t="str">
        <v>0082 (02)4791336</v>
      </c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2" t="s">
        <v>5792</v>
      </c>
      <c r="B862" s="2" t="str">
        <v>中國香港</v>
      </c>
      <c r="C862" s="3" t="s">
        <v>5790</v>
      </c>
      <c r="D862" s="2" t="str">
        <v>家具,家居装饰品,工艺陶瓷,玻璃工艺品,餐厨用具</v>
      </c>
      <c r="E862" s="2" t="str">
        <v>9次</v>
      </c>
      <c r="F862" s="2" t="str">
        <v>FLAT 2409, 24/F.,40-50 SHA TSUI ROAD, N.T.,HONGKONG</v>
      </c>
      <c r="G862" s="2" t="str">
        <v>glennys garcia</v>
      </c>
      <c r="H862" s="2" t="s">
        <v>5791</v>
      </c>
      <c r="I862" s="2" t="str">
        <v>+852 2777 9102</v>
      </c>
      <c r="J862" s="2" t="str">
        <v>852 27880697</v>
      </c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2" t="s">
        <v>4661</v>
      </c>
      <c r="B863" s="2" t="str">
        <v>中國香港</v>
      </c>
      <c r="C863" s="3" t="s">
        <v>4660</v>
      </c>
      <c r="D863" s="2" t="str">
        <v>医药保健品及医疗器械,家具,家居用品,家居装饰品,玻璃工艺品,餐厨用具</v>
      </c>
      <c r="E863" s="2" t="str">
        <v>8次</v>
      </c>
      <c r="F863" s="2" t="str">
        <v>FLAT 39,5/F IMPERIAL COURT,79,WATERLOO ROAD KOWLOON</v>
      </c>
      <c r="G863" s="2" t="str">
        <v>HARESH AHUJA</v>
      </c>
      <c r="H863" s="2" t="s">
        <v>4662</v>
      </c>
      <c r="I863" s="2" t="str">
        <v>+852 2542 2395</v>
      </c>
      <c r="J863" s="2" t="str">
        <v>00852 25410464</v>
      </c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2" t="s">
        <v>251</v>
      </c>
      <c r="B864" s="2" t="str">
        <v>義大利</v>
      </c>
      <c r="C864" s="3" t="s">
        <v>249</v>
      </c>
      <c r="D864" s="2" t="str">
        <v>家用电器,家用纺织品,玻璃工艺品,电子消费品及信息产品,箱包,餐厨用具</v>
      </c>
      <c r="E864" s="2" t="str">
        <v>9次</v>
      </c>
      <c r="F864" s="2" t="str">
        <v>VIA DON COLLI 7220050 TREGASIO MILANO,ITALY</v>
      </c>
      <c r="G864" s="2" t="str">
        <v>SURESH</v>
      </c>
      <c r="H864" s="2" t="s">
        <v>250</v>
      </c>
      <c r="I864" s="2" t="str">
        <v>+44-331-136-6251,+39-375-633-5456</v>
      </c>
      <c r="J864" s="2">
        <v>390362918309</v>
      </c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2" t="s">
        <v>4273</v>
      </c>
      <c r="B865" s="2" t="str">
        <v>未知國家</v>
      </c>
      <c r="C865" s="2" t="str">
        <v>--</v>
      </c>
      <c r="D865" s="2" t="str">
        <v>其他,工艺陶瓷,玻璃工艺品,餐厨用具</v>
      </c>
      <c r="E865" s="2" t="str">
        <v>8次</v>
      </c>
      <c r="F865" s="2" t="str">
        <v>NO.1,SANPANCHIAO RD.,KINMEN,TAIWAN, CHINA</v>
      </c>
      <c r="G865" s="2" t="str">
        <v>Shokry Shama</v>
      </c>
      <c r="H865" s="2" t="s">
        <v>4274</v>
      </c>
      <c r="I865" s="2" t="str">
        <v>00886 82325729</v>
      </c>
      <c r="J865" s="2" t="str">
        <v>00886 82328025</v>
      </c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2" t="s">
        <v>4689</v>
      </c>
      <c r="B866" s="2" t="str">
        <v>荷蘭</v>
      </c>
      <c r="C866" s="2" t="str">
        <v>--</v>
      </c>
      <c r="D866" s="2" t="str">
        <v>其他,家具,照明产品,餐厨用具</v>
      </c>
      <c r="E866" s="2" t="str">
        <v>10次</v>
      </c>
      <c r="F866" s="2" t="str">
        <v>Frankrijkstraat 7-C, NL 5171 PR, Kaatsheuvel</v>
      </c>
      <c r="G866" s="2" t="str">
        <v>H.W. Dekkers Sr.</v>
      </c>
      <c r="H866" s="2" t="str">
        <v>--</v>
      </c>
      <c r="I866" s="2" t="str">
        <v>+31 416 272 150</v>
      </c>
      <c r="J866" s="2" t="str">
        <v>0031 416 273114</v>
      </c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2" t="s">
        <v>2543</v>
      </c>
      <c r="B867" s="2" t="str">
        <v>中國香港</v>
      </c>
      <c r="C867" s="3" t="s">
        <v>2541</v>
      </c>
      <c r="D867" s="2" t="str">
        <v>工艺陶瓷,餐厨用具</v>
      </c>
      <c r="E867" s="2" t="str">
        <v>3次</v>
      </c>
      <c r="F867" s="2" t="str">
        <v>Flat D, 1/F, Luen Wah Mansion, 518-520Queen's Road West, Sai Ying Pun, Hong Kong</v>
      </c>
      <c r="G867" s="2" t="str">
        <v>Mr Henry Yeung</v>
      </c>
      <c r="H867" s="2" t="s">
        <v>2542</v>
      </c>
      <c r="I867" s="2">
        <f>+852-2818-2204</f>
      </c>
      <c r="J867" s="2" t="str">
        <v>00852 28162295</v>
      </c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2" t="s">
        <v>138</v>
      </c>
      <c r="B868" s="2" t="str">
        <v>中國香港</v>
      </c>
      <c r="C868" s="3" t="s">
        <v>141</v>
      </c>
      <c r="D868" s="2" t="s">
        <v>139</v>
      </c>
      <c r="E868" s="2" t="str">
        <v>8次</v>
      </c>
      <c r="F868" s="2" t="str">
        <v>506, 5/F CAR PO COMMERCIAL BUILDING 1820 LYNDHURST TERRACE CENTRAL HONGKONG SAR</v>
      </c>
      <c r="G868" s="2" t="str">
        <v>BHARTI UTTAM</v>
      </c>
      <c r="H868" s="2" t="s">
        <v>140</v>
      </c>
      <c r="I868" s="2" t="str">
        <v>00852 23663330</v>
      </c>
      <c r="J868" s="2" t="str">
        <v>00852 27761442</v>
      </c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2" t="s">
        <v>4301</v>
      </c>
      <c r="B869" s="2" t="str">
        <v>英國</v>
      </c>
      <c r="C869" s="2" t="str">
        <v>--</v>
      </c>
      <c r="D869" s="2" t="str">
        <v>五金,家用电器,工艺陶瓷,餐厨用具</v>
      </c>
      <c r="E869" s="2" t="str">
        <v>8次</v>
      </c>
      <c r="F869" s="2" t="str">
        <v>UNIT 24 PENALLTA IND. EST. HENGOED.CAERPHILLY,U.K.</v>
      </c>
      <c r="G869" s="2" t="str">
        <v>Joan Ml. Pablo</v>
      </c>
      <c r="H869" s="2" t="s">
        <v>4300</v>
      </c>
      <c r="I869" s="2" t="str">
        <v>+44 1443 865050</v>
      </c>
      <c r="J869" s="2">
        <v>1443865050</v>
      </c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2" t="s">
        <v>4607</v>
      </c>
      <c r="B870" s="2" t="str">
        <v>危地馬拉</v>
      </c>
      <c r="C870" s="2" t="str">
        <v>--</v>
      </c>
      <c r="D870" s="2" t="s">
        <v>4605</v>
      </c>
      <c r="E870" s="2" t="str">
        <v>10次</v>
      </c>
      <c r="F870" s="2" t="str">
        <v>CALZADA ROOSEVELT 5-35 ZONA 3 MIXCO, GUATEMALA</v>
      </c>
      <c r="G870" s="2" t="str">
        <v>ALFRED DZALI</v>
      </c>
      <c r="H870" s="2" t="s">
        <v>4606</v>
      </c>
      <c r="I870" s="2" t="str">
        <v>(502)384 0500</v>
      </c>
      <c r="J870" s="2" t="str">
        <v>(502)437 4235</v>
      </c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2" t="s">
        <v>2572</v>
      </c>
      <c r="B871" s="2" t="str">
        <v>印度</v>
      </c>
      <c r="C871" s="3" t="s">
        <v>2571</v>
      </c>
      <c r="D871" s="2" t="str">
        <v>卫浴设备,工艺陶瓷,鞋,餐厨用具</v>
      </c>
      <c r="E871" s="2" t="str">
        <v>7次</v>
      </c>
      <c r="F871" s="2" t="str">
        <v>63/3,THE MALL,KANPUR</v>
      </c>
      <c r="G871" s="2" t="str">
        <v>MR.RAJUL BHATIA</v>
      </c>
      <c r="H871" s="2" t="s">
        <v>2573</v>
      </c>
      <c r="I871" s="2" t="str">
        <v>0091 512 22316470</v>
      </c>
      <c r="J871" s="2" t="str">
        <v>0091 512 22314994</v>
      </c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2" t="s">
        <v>182</v>
      </c>
      <c r="B872" s="2" t="str">
        <v>埃及</v>
      </c>
      <c r="C872" s="3" t="s">
        <v>179</v>
      </c>
      <c r="D872" s="2" t="s">
        <v>180</v>
      </c>
      <c r="E872" s="2" t="str">
        <v>11次</v>
      </c>
      <c r="F872" s="2" t="str">
        <v>Apilakatu 2</v>
      </c>
      <c r="G872" s="2" t="str">
        <v>AJAY KUMAR MAHESHWARI</v>
      </c>
      <c r="H872" s="2" t="s">
        <v>181</v>
      </c>
      <c r="I872" s="2" t="str">
        <v>+358 19 535620</v>
      </c>
      <c r="J872" s="2" t="str">
        <v>+358 9 8387 5120</v>
      </c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2" t="s">
        <v>4217</v>
      </c>
      <c r="B873" s="2" t="str">
        <v>中國香港</v>
      </c>
      <c r="C873" s="3" t="s">
        <v>4216</v>
      </c>
      <c r="D873" s="2" t="s">
        <v>4214</v>
      </c>
      <c r="E873" s="2" t="str">
        <v>7次</v>
      </c>
      <c r="F873" s="2" t="str">
        <v>RM 802 WAH CHUN IND. CTR95 CHAI WAH KOK ST.,TSUEN WAN,HONGKONG</v>
      </c>
      <c r="G873" s="2" t="str">
        <v>Gaston Karszenbaum</v>
      </c>
      <c r="H873" s="2" t="s">
        <v>4215</v>
      </c>
      <c r="I873" s="2" t="str">
        <v>+852 2637 8790</v>
      </c>
      <c r="J873" s="2">
        <v>26861110</v>
      </c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2" t="s">
        <v>4633</v>
      </c>
      <c r="B874" s="2" t="str">
        <v>美國</v>
      </c>
      <c r="C874" s="3" t="s">
        <v>4634</v>
      </c>
      <c r="D874" s="2" t="str">
        <v>餐厨用具</v>
      </c>
      <c r="E874" s="2" t="str">
        <v>6次</v>
      </c>
      <c r="F874" s="2" t="str">
        <v>8662 SIEMPRE VIVA RD, SAN DIEGO, CA 92154-6211</v>
      </c>
      <c r="G874" s="2" t="str">
        <v>ROBERT SIERRA</v>
      </c>
      <c r="H874" s="2" t="str">
        <v>--</v>
      </c>
      <c r="I874" s="2">
        <f>+1-417-719-4189</f>
      </c>
      <c r="J874" s="2" t="str">
        <v>001 619 671 1068</v>
      </c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2" t="s">
        <v>2966</v>
      </c>
      <c r="B875" s="2" t="str">
        <v>印度</v>
      </c>
      <c r="C875" s="2" t="str">
        <v>--</v>
      </c>
      <c r="D875" s="2" t="str">
        <v>五金,其他,卫浴设备,家具,工具,浴室用品,玩具,餐厨用具</v>
      </c>
      <c r="E875" s="2" t="str">
        <v>10次</v>
      </c>
      <c r="F875" s="2" t="str">
        <v>GHAR BASAKE DEKHO BUILDING,PRAHLAND ROAD,RAJKOT,GUJARAT</v>
      </c>
      <c r="G875" s="2" t="str">
        <v>AMIT PANDIT</v>
      </c>
      <c r="H875" s="2" t="s">
        <v>2967</v>
      </c>
      <c r="I875" s="2" t="str">
        <v>0091 281 226646</v>
      </c>
      <c r="J875" s="2" t="str">
        <v>0091 281 607657</v>
      </c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2" t="s">
        <v>671</v>
      </c>
      <c r="B876" s="2" t="str">
        <v>美國</v>
      </c>
      <c r="C876" s="2" t="str">
        <v>--</v>
      </c>
      <c r="D876" s="2" t="str">
        <v>其他,家具,家居装饰品,照明产品,玻璃工艺品,餐厨用具</v>
      </c>
      <c r="E876" s="2" t="str">
        <v>8次</v>
      </c>
      <c r="F876" s="2" t="str">
        <v>760 EASTON LANE,ELK GROVE,IL 60007,U.S.A.</v>
      </c>
      <c r="G876" s="2" t="str">
        <v>JOYKUTTY DANIEL</v>
      </c>
      <c r="H876" s="2" t="s">
        <v>672</v>
      </c>
      <c r="I876" s="2" t="str">
        <v>+1 630-521-1900</v>
      </c>
      <c r="J876" s="2" t="str">
        <v>630 521 1930</v>
      </c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2" t="s">
        <v>2997</v>
      </c>
      <c r="B877" s="2" t="str">
        <v>中國香港</v>
      </c>
      <c r="C877" s="3" t="s">
        <v>3000</v>
      </c>
      <c r="D877" s="2" t="s">
        <v>2998</v>
      </c>
      <c r="E877" s="2" t="str">
        <v>10次</v>
      </c>
      <c r="F877" s="2" t="str">
        <v>Room 206, 2/F., HiTech Center, 9 Choi Yuen Road Sheung Shui, NT</v>
      </c>
      <c r="G877" s="2" t="str">
        <v>LATSIS Evangelos</v>
      </c>
      <c r="H877" s="2" t="s">
        <v>2999</v>
      </c>
      <c r="I877" s="2" t="str">
        <v>(852) 2480 6702</v>
      </c>
      <c r="J877" s="2" t="str">
        <v>(852) 2481 2814</v>
      </c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2" t="s">
        <v>720</v>
      </c>
      <c r="B878" s="2" t="str">
        <v>英國</v>
      </c>
      <c r="C878" s="2" t="str">
        <v>--</v>
      </c>
      <c r="D878" s="2" t="str">
        <v>体育及旅游休闲用品,箱包,餐厨用具</v>
      </c>
      <c r="E878" s="2" t="str">
        <v>7次</v>
      </c>
      <c r="F878" s="2" t="str">
        <v>28 DAWLISH ROAD TQ14 8TG</v>
      </c>
      <c r="G878" s="2" t="str">
        <v>--</v>
      </c>
      <c r="H878" s="2" t="s">
        <v>721</v>
      </c>
      <c r="I878" s="2" t="str">
        <v>+44 1626 776355</v>
      </c>
      <c r="J878" s="2">
        <v>1626776355</v>
      </c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2" t="s">
        <v>6785</v>
      </c>
      <c r="B879" s="2" t="str">
        <v>日本</v>
      </c>
      <c r="C879" s="3" t="s">
        <v>6788</v>
      </c>
      <c r="D879" s="2" t="s">
        <v>6786</v>
      </c>
      <c r="E879" s="2" t="str">
        <v>9次</v>
      </c>
      <c r="F879" s="2" t="str">
        <v>17-17 TAMATSUKURIMOTOMACHITENNOUJI DISTRICTOSAKA,JAPAN</v>
      </c>
      <c r="G879" s="2" t="str">
        <v>Ammer Fadhil Aljanabi</v>
      </c>
      <c r="H879" s="2" t="s">
        <v>6787</v>
      </c>
      <c r="I879" s="2" t="str">
        <v>+81 6-6761-8500</v>
      </c>
      <c r="J879" s="2" t="str">
        <v>81 6 6761 0909</v>
      </c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2" t="s">
        <v>2152</v>
      </c>
      <c r="B880" s="2" t="str">
        <v>法國</v>
      </c>
      <c r="C880" s="3" t="s">
        <v>2151</v>
      </c>
      <c r="D880" s="2" t="str">
        <v>餐厨用具</v>
      </c>
      <c r="E880" s="2" t="str">
        <v>2次</v>
      </c>
      <c r="F880" s="2" t="str">
        <v>19 RUE SUNDHALT, BP 16, 67330, BOUXWILLER</v>
      </c>
      <c r="G880" s="2" t="str">
        <v>M LOUX J</v>
      </c>
      <c r="H880" s="2" t="str">
        <v>--</v>
      </c>
      <c r="I880" s="2" t="str">
        <v>+33 3 88 71 33 65</v>
      </c>
      <c r="J880" s="2" t="str">
        <v>0033 3 88713247</v>
      </c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2" t="s">
        <v>4156</v>
      </c>
      <c r="B881" s="2" t="str">
        <v>中國香港</v>
      </c>
      <c r="C881" s="3" t="s">
        <v>4153</v>
      </c>
      <c r="D881" s="2" t="s">
        <v>4154</v>
      </c>
      <c r="E881" s="2" t="str">
        <v>9次</v>
      </c>
      <c r="F881" s="2" t="str">
        <v>13/F ORIENTAL CRYSTAL FINANCE CENTRE107-109 CHATHAM ROAD SOUTH,TST, KOWLOON,HONG KONG</v>
      </c>
      <c r="G881" s="2" t="str">
        <v>Beth Lang</v>
      </c>
      <c r="H881" s="2" t="s">
        <v>4155</v>
      </c>
      <c r="I881" s="2" t="str">
        <v>+852 2369 7881</v>
      </c>
      <c r="J881" s="2" t="str">
        <v>2722 7913</v>
      </c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5" t="s">
        <v>2939</v>
      </c>
      <c r="B882" s="5" t="str">
        <v>荷蘭</v>
      </c>
      <c r="C882" s="4" t="s">
        <v>2941</v>
      </c>
      <c r="D882" s="5" t="str">
        <v>餐厨用具</v>
      </c>
      <c r="E882" s="5" t="str">
        <v>5次</v>
      </c>
      <c r="F882" s="5" t="str">
        <v>Nieuwe Havenweg 20, NL 1216 BS, Hilversum</v>
      </c>
      <c r="G882" s="5" t="str">
        <v>Bredemeijer BV</v>
      </c>
      <c r="H882" s="5" t="s">
        <v>2940</v>
      </c>
      <c r="I882" s="5" t="str">
        <v>+31 35 623 1718</v>
      </c>
      <c r="J882" s="5" t="str">
        <v>0031 35 6217496</v>
      </c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2" t="s">
        <v>7660</v>
      </c>
      <c r="B883" s="2" t="str">
        <v>埃及</v>
      </c>
      <c r="C883" s="3" t="s">
        <v>7658</v>
      </c>
      <c r="D883" s="2" t="str">
        <v>体育及旅游休闲用品,其他,玻璃工艺品,箱包,餐厨用具</v>
      </c>
      <c r="E883" s="2" t="str">
        <v>10次</v>
      </c>
      <c r="F883" s="2" t="str">
        <v>26 EL MADINA EL MONAWARA STMOHANDESSIN,EGYPT</v>
      </c>
      <c r="G883" s="2" t="str">
        <v>--</v>
      </c>
      <c r="H883" s="2" t="s">
        <v>7659</v>
      </c>
      <c r="I883" s="2">
        <v>20123980305</v>
      </c>
      <c r="J883" s="2">
        <v>2023373442</v>
      </c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2" t="s">
        <v>2045</v>
      </c>
      <c r="B884" s="2" t="str">
        <v>瑞士</v>
      </c>
      <c r="C884" s="3" t="s">
        <v>2046</v>
      </c>
      <c r="D884" s="2" t="str">
        <v>餐厨用具</v>
      </c>
      <c r="E884" s="2" t="str">
        <v>5次</v>
      </c>
      <c r="F884" s="2" t="str">
        <v>LUZERNERSTR. 145-147//CH-6014 LITTAN</v>
      </c>
      <c r="G884" s="2" t="str">
        <v>W.F. LEBER/M</v>
      </c>
      <c r="H884" s="2" t="str">
        <v>--</v>
      </c>
      <c r="I884" s="2" t="str">
        <v>+41 41 259 60 40</v>
      </c>
      <c r="J884" s="2" t="str">
        <v>0041 41 2596041</v>
      </c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2" t="s">
        <v>4186</v>
      </c>
      <c r="B885" s="2" t="str">
        <v>中國大陸</v>
      </c>
      <c r="C885" s="3" t="s">
        <v>4187</v>
      </c>
      <c r="D885" s="2" t="s">
        <v>4188</v>
      </c>
      <c r="E885" s="2" t="str">
        <v>8次</v>
      </c>
      <c r="F885" s="2" t="str">
        <v>BUILDING 212, F/7, TANRAN ROAD,CHEGONG MIAO, FUTIAN DISTRICT, THE CITY OF SHENZHEN, P.R.CHINA</v>
      </c>
      <c r="G885" s="2" t="str">
        <v>辜双</v>
      </c>
      <c r="H885" s="2" t="s">
        <v>4189</v>
      </c>
      <c r="I885" s="2" t="str">
        <v>+86 755 8386 9173</v>
      </c>
      <c r="J885" s="2" t="str">
        <v>00852 26769881</v>
      </c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2" t="s">
        <v>6095</v>
      </c>
      <c r="B886" s="2" t="str">
        <v>中國香港</v>
      </c>
      <c r="C886" s="2" t="str">
        <v>--</v>
      </c>
      <c r="D886" s="2" t="str">
        <v>餐厨用具</v>
      </c>
      <c r="E886" s="2" t="str">
        <v>7次</v>
      </c>
      <c r="F886" s="2" t="str">
        <v>UNIT A,17/FL,CHEUK NANG 21ST,CENTURYPLAZA,NO.250 HENNESSY ROAD,WANCHAIHONGKONG</v>
      </c>
      <c r="G886" s="2" t="str">
        <v>--</v>
      </c>
      <c r="H886" s="2" t="s">
        <v>6096</v>
      </c>
      <c r="I886" s="2" t="str">
        <v>+852 2511 0226</v>
      </c>
      <c r="J886" s="2">
        <v>28452350</v>
      </c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2" t="s">
        <v>7689</v>
      </c>
      <c r="B887" s="2" t="str">
        <v>希臘</v>
      </c>
      <c r="C887" s="3" t="s">
        <v>7688</v>
      </c>
      <c r="D887" s="2" t="str">
        <v>办公文具,箱包,餐厨用具</v>
      </c>
      <c r="E887" s="2" t="str">
        <v>3次</v>
      </c>
      <c r="F887" s="2" t="str">
        <v>115 MOUTSOPOULOU</v>
      </c>
      <c r="G887" s="2" t="str">
        <v>CHARIS MANIOTIS</v>
      </c>
      <c r="H887" s="2" t="s">
        <v>7687</v>
      </c>
      <c r="I887" s="2" t="str">
        <v>+30 21 0420 9583</v>
      </c>
      <c r="J887" s="2" t="str">
        <v>0030-210-4207844</v>
      </c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2" t="s">
        <v>2082</v>
      </c>
      <c r="B888" s="2" t="str">
        <v>法國</v>
      </c>
      <c r="C888" s="2" t="str">
        <v>--</v>
      </c>
      <c r="D888" s="2" t="str">
        <v>家具,玻璃工艺品,餐厨用具</v>
      </c>
      <c r="E888" s="2" t="str">
        <v>8次</v>
      </c>
      <c r="F888" s="2" t="str">
        <v>19 , QUAI DU PORT FIDELE85800 SAINT GILLES CROIX DE VIE ,FRANCE</v>
      </c>
      <c r="G888" s="2" t="str">
        <v>--</v>
      </c>
      <c r="H888" s="2" t="s">
        <v>2083</v>
      </c>
      <c r="I888" s="2" t="str">
        <v>+33 2 51 55 49 22</v>
      </c>
      <c r="J888" s="2">
        <v>33251494254</v>
      </c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2" t="s">
        <v>1436</v>
      </c>
      <c r="B889" s="2" t="str">
        <v>美國</v>
      </c>
      <c r="C889" s="2" t="str">
        <v>--</v>
      </c>
      <c r="D889" s="2" t="str">
        <v>其他,家具,家居装饰品,餐厨用具</v>
      </c>
      <c r="E889" s="2" t="str">
        <v>7次</v>
      </c>
      <c r="F889" s="2" t="str">
        <v>6401-C CENTENNIAL CIRCLE,GLEN BURNIE, MD 21061,U.S.A.</v>
      </c>
      <c r="G889" s="2" t="str">
        <v>Durgham Mushtaha</v>
      </c>
      <c r="H889" s="2" t="s">
        <v>1437</v>
      </c>
      <c r="I889" s="2" t="str">
        <v>+1 410-218-3073</v>
      </c>
      <c r="J889" s="2" t="str">
        <v>001 41075190068</v>
      </c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2" t="s">
        <v>3653</v>
      </c>
      <c r="B890" s="2" t="str">
        <v>中國香港</v>
      </c>
      <c r="C890" s="3" t="s">
        <v>3654</v>
      </c>
      <c r="D890" s="2" t="s">
        <v>3655</v>
      </c>
      <c r="E890" s="2" t="str">
        <v>9次</v>
      </c>
      <c r="F890" s="2" t="str">
        <v>10/F, ASTORIA BLDG,24-38 ASHLEY ROAD,T.S.T, KOWLOON.,HONGKONG</v>
      </c>
      <c r="G890" s="2" t="str">
        <v>Dayan Paul</v>
      </c>
      <c r="H890" s="2" t="s">
        <v>3656</v>
      </c>
      <c r="I890" s="2" t="str">
        <v>+852 2394 8222</v>
      </c>
      <c r="J890" s="2" t="str">
        <v>852 23919776</v>
      </c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2" t="s">
        <v>5585</v>
      </c>
      <c r="B891" s="2" t="str">
        <v>印尼</v>
      </c>
      <c r="C891" s="2" t="str">
        <v>--</v>
      </c>
      <c r="D891" s="2" t="str">
        <v>其他,工艺陶瓷,服装饰物及配件,餐厨用具</v>
      </c>
      <c r="E891" s="2" t="str">
        <v>6次</v>
      </c>
      <c r="F891" s="2" t="str">
        <v>JL DURI KENCANA 6 NO.9DURI KEPA (JAKARTA BARAT),INDONESIA</v>
      </c>
      <c r="G891" s="2" t="str">
        <v>GLADYS MOGOLLON</v>
      </c>
      <c r="H891" s="2" t="s">
        <v>5586</v>
      </c>
      <c r="I891" s="2">
        <v>622156965159</v>
      </c>
      <c r="J891" s="2">
        <v>622156965159</v>
      </c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2" t="s">
        <v>1974</v>
      </c>
      <c r="B892" s="2" t="str">
        <v>英國</v>
      </c>
      <c r="C892" s="2" t="str">
        <v>--</v>
      </c>
      <c r="D892" s="2" t="s">
        <v>1972</v>
      </c>
      <c r="E892" s="2" t="str">
        <v>10次</v>
      </c>
      <c r="F892" s="2" t="str">
        <v>5 BREARTON STREET BRADFORD</v>
      </c>
      <c r="G892" s="2" t="str">
        <v>JACQUES VAN BAVEL</v>
      </c>
      <c r="H892" s="2" t="s">
        <v>1973</v>
      </c>
      <c r="I892" s="2" t="str">
        <v>+44 7976 124585</v>
      </c>
      <c r="J892" s="2" t="str">
        <v>0044 1274 405089</v>
      </c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2" t="s">
        <v>4118</v>
      </c>
      <c r="B893" s="2" t="str">
        <v>中國香港</v>
      </c>
      <c r="C893" s="3" t="s">
        <v>4121</v>
      </c>
      <c r="D893" s="2" t="s">
        <v>4119</v>
      </c>
      <c r="E893" s="2" t="str">
        <v>9次</v>
      </c>
      <c r="F893" s="2" t="str">
        <v>RM 1008, PROSPERITY MILLENNIA PLAZA, 663 KING'S ROAD, QUARRY BAY,</v>
      </c>
      <c r="G893" s="2" t="str">
        <v>MR VICK WONG</v>
      </c>
      <c r="H893" s="2" t="s">
        <v>4120</v>
      </c>
      <c r="I893" s="2" t="str">
        <v>(852)23844862</v>
      </c>
      <c r="J893" s="2" t="str">
        <v>(852)23843151</v>
      </c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2" t="s">
        <v>6030</v>
      </c>
      <c r="B894" s="2" t="str">
        <v>印度</v>
      </c>
      <c r="C894" s="2" t="str">
        <v>--</v>
      </c>
      <c r="D894" s="2" t="str">
        <v>其他,餐厨用具</v>
      </c>
      <c r="E894" s="2" t="str">
        <v>6次</v>
      </c>
      <c r="F894" s="2" t="str">
        <v>826/A, CHANCHLA BAI COLLEGE ROAD, WRIGHT TOWN, JABALPUR (M.P.)</v>
      </c>
      <c r="G894" s="2" t="str">
        <v>PRADEEP CHADHA</v>
      </c>
      <c r="H894" s="2" t="s">
        <v>6031</v>
      </c>
      <c r="I894" s="2">
        <f>+91-98986-88883</f>
      </c>
      <c r="J894" s="2" t="str">
        <v>0091 761 318924</v>
      </c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2" t="s">
        <v>1469</v>
      </c>
      <c r="B895" s="2" t="str">
        <v>德國</v>
      </c>
      <c r="C895" s="3" t="s">
        <v>1467</v>
      </c>
      <c r="D895" s="2" t="str">
        <v>其他,家用纺织品,摩托车,自行车,餐厨用具</v>
      </c>
      <c r="E895" s="2" t="str">
        <v>6次</v>
      </c>
      <c r="F895" s="2" t="str">
        <v>Bruchhausenstrasse 20, DE 54290, Trier</v>
      </c>
      <c r="G895" s="2" t="str">
        <v>Wolfgang Petry</v>
      </c>
      <c r="H895" s="2" t="s">
        <v>1468</v>
      </c>
      <c r="I895" s="2" t="str">
        <v>+49 651 970200</v>
      </c>
      <c r="J895" s="2" t="str">
        <v>0049 651 9 70 20 40</v>
      </c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2" t="s">
        <v>2005</v>
      </c>
      <c r="B896" s="2" t="str">
        <v>印度</v>
      </c>
      <c r="C896" s="2" t="str">
        <v>--</v>
      </c>
      <c r="D896" s="2" t="str">
        <v>餐厨用具</v>
      </c>
      <c r="E896" s="2" t="str">
        <v>5次</v>
      </c>
      <c r="F896" s="2" t="str">
        <v>BAZAZA BAZAR,KARNAL</v>
      </c>
      <c r="G896" s="2" t="str">
        <v>PARWEEN GUPTA</v>
      </c>
      <c r="H896" s="2" t="str">
        <v>--</v>
      </c>
      <c r="I896" s="2" t="str">
        <v>+91 184 226 2839</v>
      </c>
      <c r="J896" s="2">
        <v>91</v>
      </c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2" t="s">
        <v>2460</v>
      </c>
      <c r="B897" s="2" t="str">
        <v>加拿大</v>
      </c>
      <c r="C897" s="2" t="str">
        <v>--</v>
      </c>
      <c r="D897" s="2" t="str">
        <v>园林用品,工艺陶瓷,照明产品,玻璃工艺品,餐厨用具</v>
      </c>
      <c r="E897" s="2" t="str">
        <v>8次</v>
      </c>
      <c r="F897" s="2" t="str">
        <v>2350 WEST 41ST STREET//VANCOUVER, BC V6M 2A4</v>
      </c>
      <c r="G897" s="2" t="str">
        <v>W.H. PUDDIFOOT</v>
      </c>
      <c r="H897" s="2" t="str">
        <v>--</v>
      </c>
      <c r="I897" s="2" t="str">
        <v>001 604 2630971</v>
      </c>
      <c r="J897" s="2" t="str">
        <v>001 604 2632468</v>
      </c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2" t="s">
        <v>58</v>
      </c>
      <c r="B898" s="2" t="str">
        <v>韩国</v>
      </c>
      <c r="C898" s="3" t="s">
        <v>56</v>
      </c>
      <c r="D898" s="2" t="str">
        <v>餐厨用具</v>
      </c>
      <c r="E898" s="2" t="str">
        <v>5次</v>
      </c>
      <c r="F898" s="2" t="str">
        <v>#1547-1,SORYONG-DONG,KUNSAN-CITY,CHONLABUK-DO</v>
      </c>
      <c r="G898" s="2" t="str">
        <v>DONG-HYUN,KIM</v>
      </c>
      <c r="H898" s="2" t="s">
        <v>57</v>
      </c>
      <c r="I898" s="2" t="str">
        <v>0082 63 4659700</v>
      </c>
      <c r="J898" s="2" t="str">
        <v>0082 63 4677178</v>
      </c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2" t="s">
        <v>6405</v>
      </c>
      <c r="B899" s="2" t="str">
        <v>法國</v>
      </c>
      <c r="C899" s="3" t="s">
        <v>6407</v>
      </c>
      <c r="D899" s="2" t="str">
        <v>卫浴设备,家具,工艺陶瓷,餐厨用具</v>
      </c>
      <c r="E899" s="2" t="str">
        <v>6次</v>
      </c>
      <c r="F899" s="2" t="str">
        <v>6 RUE CHARLES GULDEMANN, 90300, VALDOIE</v>
      </c>
      <c r="G899" s="2" t="str">
        <v>M SCHRAAG PHILIPPE</v>
      </c>
      <c r="H899" s="2" t="s">
        <v>6406</v>
      </c>
      <c r="I899" s="2" t="str">
        <v>+33 3 84 58 74 74</v>
      </c>
      <c r="J899" s="2" t="str">
        <v>0033 384260204</v>
      </c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2" t="s">
        <v>4545</v>
      </c>
      <c r="B900" s="2" t="str">
        <v>尼泊爾</v>
      </c>
      <c r="C900" s="3" t="s">
        <v>4547</v>
      </c>
      <c r="D900" s="2" t="str">
        <v>五金,其他,化工产品,大型机械及设备,家具,照明产品,鞋,餐厨用具</v>
      </c>
      <c r="E900" s="2" t="str">
        <v>10次</v>
      </c>
      <c r="F900" s="2" t="str">
        <v>13,TRIBHUWAN PATH,TINTOLIA BIRATNAGAR-13</v>
      </c>
      <c r="G900" s="2" t="str">
        <v>Italo</v>
      </c>
      <c r="H900" s="2" t="s">
        <v>4546</v>
      </c>
      <c r="I900" s="2" t="str">
        <v>00977 1 220153</v>
      </c>
      <c r="J900" s="2">
        <v>977</v>
      </c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2" t="s">
        <v>2500</v>
      </c>
      <c r="B901" s="2" t="str">
        <v>法國</v>
      </c>
      <c r="C901" s="3" t="s">
        <v>2501</v>
      </c>
      <c r="D901" s="2" t="str">
        <v>卫浴设备,鞋,餐厨用具</v>
      </c>
      <c r="E901" s="2" t="str">
        <v>10次</v>
      </c>
      <c r="F901" s="2" t="str">
        <v>17 19 ALLEE DES PINS,ZONE INDUSTRIELLE LA PALUN,13700,MARIGNANE</v>
      </c>
      <c r="G901" s="2" t="str">
        <v>HELLADES WORLD DIFFUSION</v>
      </c>
      <c r="H901" s="2" t="s">
        <v>2502</v>
      </c>
      <c r="I901" s="2" t="str">
        <v>+33 4 42 16 30 00</v>
      </c>
      <c r="J901" s="2" t="str">
        <v>0033 442163001</v>
      </c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5" t="s">
        <v>97</v>
      </c>
      <c r="B902" s="5" t="str">
        <v>菲律賓</v>
      </c>
      <c r="C902" s="5" t="str">
        <v>--</v>
      </c>
      <c r="D902" s="5" t="s">
        <v>98</v>
      </c>
      <c r="E902" s="5" t="str">
        <v>10次</v>
      </c>
      <c r="F902" s="5" t="str">
        <v>CSI WAREHOUSE CLUB LUCAO DIS.,DAGUPAN CITY 2400,PHILIPPINES</v>
      </c>
      <c r="G902" s="5" t="str">
        <v>Bev Carey</v>
      </c>
      <c r="H902" s="5" t="s">
        <v>99</v>
      </c>
      <c r="I902" s="5" t="str">
        <v>+63 75 522 3174</v>
      </c>
      <c r="J902" s="5" t="str">
        <v>0063 75 5237422</v>
      </c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2" t="s">
        <v>6433</v>
      </c>
      <c r="B903" s="2" t="str">
        <v>德國</v>
      </c>
      <c r="C903" s="3" t="s">
        <v>6431</v>
      </c>
      <c r="D903" s="2" t="str">
        <v>家具,玻璃工艺品,编织及藤铁工艺品,节日用品,餐厨用具</v>
      </c>
      <c r="E903" s="2" t="str">
        <v>7次</v>
      </c>
      <c r="F903" s="2" t="str">
        <v>Rudolf-Diesel-Strasse 8, DE 24568, Kaltenkirchen</v>
      </c>
      <c r="G903" s="2" t="str">
        <v>Andreas Kutter</v>
      </c>
      <c r="H903" s="2" t="s">
        <v>6432</v>
      </c>
      <c r="I903" s="2" t="str">
        <v>+49 4191 99690</v>
      </c>
      <c r="J903" s="2" t="str">
        <v>0049 4191 99 69 99</v>
      </c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2" t="s">
        <v>4581</v>
      </c>
      <c r="B904" s="2" t="str">
        <v>立陶宛</v>
      </c>
      <c r="C904" s="3" t="s">
        <v>4578</v>
      </c>
      <c r="D904" s="2" t="s">
        <v>4579</v>
      </c>
      <c r="E904" s="2" t="str">
        <v>8次</v>
      </c>
      <c r="F904" s="2" t="str">
        <v>TAIKOS-100,3031 KAUNAS,LITHUANIA</v>
      </c>
      <c r="G904" s="2" t="str">
        <v>--</v>
      </c>
      <c r="H904" s="2" t="s">
        <v>4580</v>
      </c>
      <c r="I904" s="2" t="str">
        <v>+370 37 351624</v>
      </c>
      <c r="J904" s="2">
        <v>37037351723</v>
      </c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2" t="s">
        <v>2387</v>
      </c>
      <c r="B905" s="2" t="str">
        <v>中國香港</v>
      </c>
      <c r="C905" s="3" t="s">
        <v>2388</v>
      </c>
      <c r="D905" s="2" t="str">
        <v>医药保健品及医疗器械,家具,家居装饰品,家用电器,餐厨用具</v>
      </c>
      <c r="E905" s="2" t="str">
        <v>8次</v>
      </c>
      <c r="F905" s="2" t="str">
        <v>UNIT 2305-8, 23/F., HANG SENG NORTHPOINT BUILDING, 341 KING''S ROAD, NORTH POINT, HONG KONG., HONGKONG</v>
      </c>
      <c r="G905" s="2" t="str">
        <v>TOSHIYUKI SUEOKA</v>
      </c>
      <c r="H905" s="2" t="s">
        <v>2386</v>
      </c>
      <c r="I905" s="2" t="str">
        <v>+852 2374 0133</v>
      </c>
      <c r="J905" s="2" t="str">
        <v>852 3106 6468</v>
      </c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2" t="s">
        <v>994</v>
      </c>
      <c r="B906" s="2" t="str">
        <v>中國香港</v>
      </c>
      <c r="C906" s="3" t="s">
        <v>996</v>
      </c>
      <c r="D906" s="2" t="str">
        <v>餐厨用具</v>
      </c>
      <c r="E906" s="2" t="str">
        <v>7次</v>
      </c>
      <c r="F906" s="2" t="str">
        <v>ROOM 1504 LIPPO SUN PLAZA,28 CANTON RD, TSIMSHATSUI,KOWLOONHONGKONG</v>
      </c>
      <c r="G906" s="2" t="str">
        <v>--</v>
      </c>
      <c r="H906" s="2" t="s">
        <v>995</v>
      </c>
      <c r="I906" s="2" t="str">
        <v>+852 3105 8105</v>
      </c>
      <c r="J906" s="2">
        <v>31058106</v>
      </c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2" t="s">
        <v>6366</v>
      </c>
      <c r="B907" s="2" t="str">
        <v>加拿大</v>
      </c>
      <c r="C907" s="3" t="s">
        <v>6367</v>
      </c>
      <c r="D907" s="2" t="str">
        <v>餐厨用具</v>
      </c>
      <c r="E907" s="2" t="str">
        <v>4次</v>
      </c>
      <c r="F907" s="2" t="str">
        <v>#1 14211 Burrows Road Richmond, B.C.</v>
      </c>
      <c r="G907" s="2" t="str">
        <v>PAUL</v>
      </c>
      <c r="H907" s="2" t="s">
        <v>6365</v>
      </c>
      <c r="I907" s="2" t="str">
        <v>001 604 2700811</v>
      </c>
      <c r="J907" s="2" t="str">
        <v>001 604 2707897</v>
      </c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2" t="s">
        <v>4482</v>
      </c>
      <c r="B908" s="2" t="str">
        <v>比利時</v>
      </c>
      <c r="C908" s="3" t="s">
        <v>4484</v>
      </c>
      <c r="D908" s="2" t="str">
        <v>餐厨用具</v>
      </c>
      <c r="E908" s="2" t="str">
        <v>6次</v>
      </c>
      <c r="F908" s="2" t="str">
        <v>Bruinbeekstraat 53, B 2820, Bonheiden</v>
      </c>
      <c r="G908" s="2" t="str">
        <v>Luk Bertens</v>
      </c>
      <c r="H908" s="2" t="s">
        <v>4483</v>
      </c>
      <c r="I908" s="2" t="str">
        <v>+32 15 55 32 31</v>
      </c>
      <c r="J908" s="2" t="str">
        <v>0032 15 55 33 01</v>
      </c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2" t="s">
        <v>2423</v>
      </c>
      <c r="B909" s="2" t="str">
        <v>日本</v>
      </c>
      <c r="C909" s="3" t="s">
        <v>2422</v>
      </c>
      <c r="D909" s="2" t="str">
        <v>家具,家居装饰品,餐厨用具</v>
      </c>
      <c r="E909" s="2" t="str">
        <v>7次</v>
      </c>
      <c r="F909" s="2" t="str">
        <v>28-3, HIGASHINAKANO 1-CHOME NAKANO-KU, TOKYO 1640003</v>
      </c>
      <c r="G909" s="2" t="str">
        <v>CHELSEA INTERNATIONAL INC.</v>
      </c>
      <c r="H909" s="2" t="s">
        <v>2424</v>
      </c>
      <c r="I909" s="2">
        <f>+81-3-5367-1061</f>
      </c>
      <c r="J909" s="2" t="str">
        <v>0081 3 3341 3641</v>
      </c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2" t="s">
        <v>19</v>
      </c>
      <c r="B910" s="2" t="str">
        <v>叙利亚</v>
      </c>
      <c r="C910" s="3" t="s">
        <v>17</v>
      </c>
      <c r="D910" s="2" t="str">
        <v>餐厨用具</v>
      </c>
      <c r="E910" s="2" t="str">
        <v>2次</v>
      </c>
      <c r="F910" s="2" t="str">
        <v>DAMASCUS,REKON AL DIN STR.</v>
      </c>
      <c r="G910" s="2" t="str">
        <v>--</v>
      </c>
      <c r="H910" s="2" t="s">
        <v>18</v>
      </c>
      <c r="I910" s="2" t="str">
        <v>+963 11 277 9779</v>
      </c>
      <c r="J910" s="2" t="str">
        <v>00963 11 2773534</v>
      </c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2" t="s">
        <v>1403</v>
      </c>
      <c r="B911" s="2" t="str">
        <v>瑞典</v>
      </c>
      <c r="C911" s="3" t="s">
        <v>1404</v>
      </c>
      <c r="D911" s="2" t="str">
        <v>餐厨用具</v>
      </c>
      <c r="E911" s="2" t="str">
        <v>6次</v>
      </c>
      <c r="F911" s="2" t="str">
        <v>Verkmastarev 30, SE 46137, Trollhattan</v>
      </c>
      <c r="G911" s="2" t="str">
        <v>--</v>
      </c>
      <c r="H911" s="2" t="s">
        <v>1402</v>
      </c>
      <c r="I911" s="2" t="str">
        <v>+46 520 898 00</v>
      </c>
      <c r="J911" s="2" t="str">
        <v>0046 520 139 24</v>
      </c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2" t="s">
        <v>3617</v>
      </c>
      <c r="B912" s="2" t="str">
        <v>中国台湾</v>
      </c>
      <c r="C912" s="3" t="s">
        <v>3618</v>
      </c>
      <c r="D912" s="2" t="str">
        <v>家具,餐厨用具</v>
      </c>
      <c r="E912" s="2" t="str">
        <v>6次</v>
      </c>
      <c r="F912" s="2" t="str">
        <v>1F, NO.8-1.ALLEY 22,LANE 553,SEC 4,CHUNG HSIAO EAST RD,TAIPEI,TAIWAN</v>
      </c>
      <c r="G912" s="2" t="str">
        <v>Dalia</v>
      </c>
      <c r="H912" s="2" t="s">
        <v>3616</v>
      </c>
      <c r="I912" s="2" t="str">
        <v>+886 2 2761 7103</v>
      </c>
      <c r="J912" s="2" t="str">
        <v>886 2 27616771</v>
      </c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2" t="s">
        <v>2326</v>
      </c>
      <c r="B913" s="2" t="str">
        <v>義大利</v>
      </c>
      <c r="C913" s="3" t="s">
        <v>2323</v>
      </c>
      <c r="D913" s="2" t="s">
        <v>2324</v>
      </c>
      <c r="E913" s="2" t="str">
        <v>10次</v>
      </c>
      <c r="F913" s="2" t="str">
        <v>Viale Abruzzi 94, Centro Direz. Loreto, I 20131, MILANO</v>
      </c>
      <c r="G913" s="2" t="str">
        <v>ITOCHU ITALIANA, SpA</v>
      </c>
      <c r="H913" s="2" t="s">
        <v>2325</v>
      </c>
      <c r="I913" s="2" t="str">
        <v>+39 02 27701</v>
      </c>
      <c r="J913" s="2" t="str">
        <v>0039 02 29402856</v>
      </c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2" t="s">
        <v>4016</v>
      </c>
      <c r="B914" s="2" t="str">
        <v>中國香港</v>
      </c>
      <c r="C914" s="2" t="str">
        <v>--</v>
      </c>
      <c r="D914" s="2" t="str">
        <v>其他,家具,家居装饰品,餐厨用具</v>
      </c>
      <c r="E914" s="2" t="str">
        <v>8次</v>
      </c>
      <c r="F914" s="2" t="str">
        <v>RM 1413A HANG LUNG CENTRE,2-20 PATERSON SRTEET,CAUSEWAY BAY,HONGKONG</v>
      </c>
      <c r="G914" s="2" t="str">
        <v>Lee Tsai Lok</v>
      </c>
      <c r="H914" s="2" t="s">
        <v>4015</v>
      </c>
      <c r="I914" s="2" t="str">
        <v>00852 28080659</v>
      </c>
      <c r="J914" s="2">
        <v>28080509</v>
      </c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2" t="s">
        <v>1866</v>
      </c>
      <c r="B915" s="2" t="str">
        <v>丹麥</v>
      </c>
      <c r="C915" s="3" t="s">
        <v>1867</v>
      </c>
      <c r="D915" s="2" t="str">
        <v>大型机械及设备,家用电器,餐厨用具</v>
      </c>
      <c r="E915" s="2" t="str">
        <v>9次</v>
      </c>
      <c r="F915" s="2" t="str">
        <v>Industrivej 44 4000 Roskilde</v>
      </c>
      <c r="G915" s="2" t="str">
        <v>Melitta aromateknik a/s</v>
      </c>
      <c r="H915" s="2" t="s">
        <v>1868</v>
      </c>
      <c r="I915" s="2" t="str">
        <v>+45 46 75 33 66</v>
      </c>
      <c r="J915" s="2" t="str">
        <v>0045 46 75 38 10</v>
      </c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2" t="s">
        <v>4432</v>
      </c>
      <c r="B916" s="2" t="str">
        <v>比利時</v>
      </c>
      <c r="C916" s="2" t="str">
        <v>--</v>
      </c>
      <c r="D916" s="2" t="str">
        <v>其他,餐厨用具</v>
      </c>
      <c r="E916" s="2" t="str">
        <v>9次</v>
      </c>
      <c r="F916" s="2" t="str">
        <v>Rue du Dobbelenberg 113, B 1130, Bruxelles</v>
      </c>
      <c r="G916" s="2" t="str">
        <v>G.C.I. Sprl</v>
      </c>
      <c r="H916" s="2" t="str">
        <v>--</v>
      </c>
      <c r="I916" s="2" t="str">
        <v>+32 2 245 22 44</v>
      </c>
      <c r="J916" s="2" t="str">
        <v>0032 2 245 23 48</v>
      </c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2" t="s">
        <v>2350</v>
      </c>
      <c r="B917" s="2" t="str">
        <v>加拿大</v>
      </c>
      <c r="C917" s="3" t="s">
        <v>2351</v>
      </c>
      <c r="D917" s="2" t="str">
        <v>其他,大型机械及设备,车辆,餐厨用具</v>
      </c>
      <c r="E917" s="2" t="str">
        <v>2次</v>
      </c>
      <c r="F917" s="2" t="str">
        <v>10457 184 Street Second Floor Edmonton, Alberta</v>
      </c>
      <c r="G917" s="2" t="str">
        <v>JOHN</v>
      </c>
      <c r="H917" s="2" t="s">
        <v>2349</v>
      </c>
      <c r="I917" s="2" t="str">
        <v>+1 (780) 483-3278,+1 306-975-1177</v>
      </c>
      <c r="J917" s="2" t="str">
        <v>001 780 4862113</v>
      </c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2" t="s">
        <v>7877</v>
      </c>
      <c r="B918" s="2" t="str">
        <v>中國香港</v>
      </c>
      <c r="C918" s="3" t="s">
        <v>7878</v>
      </c>
      <c r="D918" s="2" t="str">
        <v>家用电器,鞋,餐厨用具</v>
      </c>
      <c r="E918" s="2" t="str">
        <v>9次</v>
      </c>
      <c r="F918" s="2" t="str">
        <v>Suite No.1108,Chinachem Golden Plaza,77,Mody Road,Tsim Sha Tsui East,Kowloon</v>
      </c>
      <c r="G918" s="2" t="str">
        <v>CONPLEX INTERNATIONAL LIMITED</v>
      </c>
      <c r="H918" s="2" t="s">
        <v>7879</v>
      </c>
      <c r="I918" s="2" t="str">
        <v>+852-3902-2000,+881-996786786,+94-11-4-349944,+977-980-1008600,+86-755-8213-8400,+971-55-635-1316,+852-3902-2023,+852-3902-2088,+91-85888-46445,+91-98306-75123,+91-124-421-7439</v>
      </c>
      <c r="J918" s="2" t="str">
        <v>00852 23686788</v>
      </c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2" t="s">
        <v>2288</v>
      </c>
      <c r="B919" s="2" t="str">
        <v>義大利</v>
      </c>
      <c r="C919" s="3" t="s">
        <v>2287</v>
      </c>
      <c r="D919" s="2" t="str">
        <v>其他,电子电气产品,餐厨用具</v>
      </c>
      <c r="E919" s="2" t="str">
        <v>6次</v>
      </c>
      <c r="F919" s="2" t="str">
        <v>Via Cantu' 11, I 20092, CINISELLO BALSAMO</v>
      </c>
      <c r="G919" s="2" t="str">
        <v>Gianni Lami</v>
      </c>
      <c r="H919" s="2" t="s">
        <v>2286</v>
      </c>
      <c r="I919" s="2" t="str">
        <v>+39 02 6601 0500</v>
      </c>
      <c r="J919" s="2" t="str">
        <v>0039 02 66010484</v>
      </c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2" t="s">
        <v>4458</v>
      </c>
      <c r="B920" s="2" t="str">
        <v>美國</v>
      </c>
      <c r="C920" s="3" t="s">
        <v>4459</v>
      </c>
      <c r="D920" s="2" t="str">
        <v>餐厨用具</v>
      </c>
      <c r="E920" s="2" t="str">
        <v>6次</v>
      </c>
      <c r="F920" s="2" t="str">
        <v>23333 Commerce Dr., Farmington, MI 48335-2764, USA</v>
      </c>
      <c r="G920" s="2" t="str">
        <v>Bill Aiken</v>
      </c>
      <c r="H920" s="2" t="str">
        <v>--</v>
      </c>
      <c r="I920" s="2" t="str">
        <v>001 248 471 0100</v>
      </c>
      <c r="J920" s="2" t="str">
        <v>001 248 615 2696</v>
      </c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2" t="s">
        <v>2253</v>
      </c>
      <c r="B921" s="2" t="str">
        <v>埃及</v>
      </c>
      <c r="C921" s="2" t="str">
        <v>--</v>
      </c>
      <c r="D921" s="2" t="str">
        <v>餐厨用具</v>
      </c>
      <c r="E921" s="2" t="str">
        <v>2次</v>
      </c>
      <c r="F921" s="2" t="str">
        <v>8,KABWAT EL ZINA HAMMAM EL TALAT,EL AZHAR CAIRO (P.O.BOX:61 EL GHOURIA)</v>
      </c>
      <c r="G921" s="2" t="str">
        <v>ABD EL-AZIZ BOGHDADI</v>
      </c>
      <c r="H921" s="2" t="s">
        <v>2254</v>
      </c>
      <c r="I921" s="2" t="str">
        <v>0020 2 5915709</v>
      </c>
      <c r="J921" s="2" t="str">
        <v>0020 2 5907669/4187363</v>
      </c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2" t="s">
        <v>332</v>
      </c>
      <c r="B922" s="2" t="str">
        <v>美國</v>
      </c>
      <c r="C922" s="3" t="s">
        <v>330</v>
      </c>
      <c r="D922" s="2" t="s">
        <v>333</v>
      </c>
      <c r="E922" s="2" t="str">
        <v>6次</v>
      </c>
      <c r="F922" s="2" t="str">
        <v>7500 BELLAIRE BLVD STE 801, U.S.A.</v>
      </c>
      <c r="G922" s="2" t="str">
        <v>IONAYA P</v>
      </c>
      <c r="H922" s="2" t="s">
        <v>331</v>
      </c>
      <c r="I922" s="2" t="str">
        <v>+1 305-333-5998,+90 534 306 65 45,+971 52 491 6026</v>
      </c>
      <c r="J922" s="2" t="str">
        <v>001 7137777786</v>
      </c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2" t="s">
        <v>1376</v>
      </c>
      <c r="B923" s="2" t="str">
        <v>中國香港</v>
      </c>
      <c r="C923" s="3" t="s">
        <v>1378</v>
      </c>
      <c r="D923" s="2" t="str">
        <v>餐厨用具</v>
      </c>
      <c r="E923" s="2" t="str">
        <v>6次</v>
      </c>
      <c r="F923" s="2" t="str">
        <v>九龙弥敦道794号恒新商业大厦11/F.,1106-7室</v>
      </c>
      <c r="G923" s="2" t="str">
        <v>MERLE MUSIKANTH</v>
      </c>
      <c r="H923" s="2" t="s">
        <v>1377</v>
      </c>
      <c r="I923" s="2" t="str">
        <v>00852 23177001</v>
      </c>
      <c r="J923" s="2" t="str">
        <v>00852 23177138</v>
      </c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2" t="s">
        <v>756</v>
      </c>
      <c r="B924" s="2" t="str">
        <v>西班牙</v>
      </c>
      <c r="C924" s="2" t="str">
        <v>--</v>
      </c>
      <c r="D924" s="2" t="str">
        <v>餐厨用具</v>
      </c>
      <c r="E924" s="2" t="str">
        <v>6次</v>
      </c>
      <c r="F924" s="2" t="str">
        <v>POL. IND. ALPARRECHE, P-54,E-28600 NAVALCARNERO</v>
      </c>
      <c r="G924" s="2" t="str">
        <v>JOSE M BARRIONUEVO</v>
      </c>
      <c r="H924" s="2" t="str">
        <v>--</v>
      </c>
      <c r="I924" s="2" t="str">
        <v>+34 918 11 29 00</v>
      </c>
      <c r="J924" s="2" t="str">
        <v>0034 91 811 28 76</v>
      </c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2" t="s">
        <v>2294</v>
      </c>
      <c r="B925" s="2" t="str">
        <v>愛爾蘭</v>
      </c>
      <c r="C925" s="2" t="str">
        <v>--</v>
      </c>
      <c r="D925" s="2" t="str">
        <v>五金,家用电器,餐厨用具</v>
      </c>
      <c r="E925" s="2" t="str">
        <v>4次</v>
      </c>
      <c r="F925" s="2" t="str">
        <v>Abbey Hill, Wicklow</v>
      </c>
      <c r="G925" s="2" t="str">
        <v>Mr Sylvester Delahunt</v>
      </c>
      <c r="H925" s="2" t="str">
        <v>--</v>
      </c>
      <c r="I925" s="2" t="str">
        <v>+353 404 67343</v>
      </c>
      <c r="J925" s="2" t="str">
        <v>00353 404 69612</v>
      </c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2" t="s">
        <v>7835</v>
      </c>
      <c r="B926" s="2" t="str">
        <v>荷蘭</v>
      </c>
      <c r="C926" s="3" t="s">
        <v>7836</v>
      </c>
      <c r="D926" s="2" t="s">
        <v>7834</v>
      </c>
      <c r="E926" s="2" t="str">
        <v>8次</v>
      </c>
      <c r="F926" s="2" t="str">
        <v>Stolwijkstraat 91, NL 3079 DN, Rotterdam</v>
      </c>
      <c r="G926" s="2" t="str">
        <v>H de Groote</v>
      </c>
      <c r="H926" s="2" t="s">
        <v>7833</v>
      </c>
      <c r="I926" s="2" t="str">
        <v>+31 10 497 0600</v>
      </c>
      <c r="J926" s="2" t="str">
        <v>0031 10 4792080</v>
      </c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2" t="s">
        <v>6292</v>
      </c>
      <c r="B927" s="2" t="str">
        <v>法國</v>
      </c>
      <c r="C927" s="3" t="s">
        <v>6294</v>
      </c>
      <c r="D927" s="2" t="str">
        <v>化工产品,餐厨用具</v>
      </c>
      <c r="E927" s="2" t="str">
        <v>3次</v>
      </c>
      <c r="F927" s="2" t="str">
        <v>CHAMP DE VEILLY, 71290, LA GENETE</v>
      </c>
      <c r="G927" s="2" t="str">
        <v>MME CHEVROT MICHELE</v>
      </c>
      <c r="H927" s="2" t="s">
        <v>6293</v>
      </c>
      <c r="I927" s="2" t="str">
        <v>+33 3 85 32 27 50</v>
      </c>
      <c r="J927" s="2" t="str">
        <v>0033 385322758</v>
      </c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2" t="s">
        <v>4403</v>
      </c>
      <c r="B928" s="2" t="str">
        <v>美國</v>
      </c>
      <c r="C928" s="3" t="s">
        <v>4402</v>
      </c>
      <c r="D928" s="2" t="s">
        <v>4405</v>
      </c>
      <c r="E928" s="2" t="str">
        <v>9次</v>
      </c>
      <c r="F928" s="2" t="str">
        <v>114 Aspen Ln</v>
      </c>
      <c r="G928" s="2" t="str">
        <v>Karina Hansen</v>
      </c>
      <c r="H928" s="2" t="s">
        <v>4404</v>
      </c>
      <c r="I928" s="2" t="str">
        <v>+1 412-327-7829</v>
      </c>
      <c r="J928" s="2" t="str">
        <v>412 237 9505</v>
      </c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2" t="s">
        <v>2748</v>
      </c>
      <c r="B929" s="2" t="str">
        <v>加拿大</v>
      </c>
      <c r="C929" s="3" t="s">
        <v>2746</v>
      </c>
      <c r="D929" s="2" t="str">
        <v>其他,家具,家居用品,家用纺织品,工艺陶瓷,照明产品,玩具,餐厨用具</v>
      </c>
      <c r="E929" s="2" t="str">
        <v>7次</v>
      </c>
      <c r="F929" s="2" t="str">
        <v>104 FERRIER STREET,MARKHAM,ONTARIO</v>
      </c>
      <c r="G929" s="2" t="str">
        <v>FAIZ MOH'D AL GITHAMI</v>
      </c>
      <c r="H929" s="2" t="s">
        <v>2747</v>
      </c>
      <c r="I929" s="2" t="str">
        <v>001 905 9449989</v>
      </c>
      <c r="J929" s="2" t="str">
        <v>001 905 9449986</v>
      </c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2" t="s">
        <v>361</v>
      </c>
      <c r="B930" s="2" t="str">
        <v>中國大陸</v>
      </c>
      <c r="C930" s="2" t="str">
        <v>--</v>
      </c>
      <c r="D930" s="2" t="str">
        <v>餐厨用具</v>
      </c>
      <c r="E930" s="2" t="str">
        <v>7次</v>
      </c>
      <c r="F930" s="2" t="str">
        <v>22qianjin road juye county, CHINA</v>
      </c>
      <c r="G930" s="2" t="str">
        <v>--</v>
      </c>
      <c r="H930" s="2" t="s">
        <v>362</v>
      </c>
      <c r="I930" s="2" t="str">
        <v>+86 530 831 0137</v>
      </c>
      <c r="J930" s="2" t="str">
        <v>0086 530 8310136</v>
      </c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2" t="s">
        <v>6602</v>
      </c>
      <c r="B931" s="2" t="str">
        <v>新加坡</v>
      </c>
      <c r="C931" s="2" t="str">
        <v>--</v>
      </c>
      <c r="D931" s="2" t="str">
        <v>办公文具,照明产品,餐厨用具</v>
      </c>
      <c r="E931" s="2" t="str">
        <v>9次</v>
      </c>
      <c r="F931" s="2" t="str">
        <v>33,Senoko South Road, 758085, Singapore</v>
      </c>
      <c r="G931" s="2" t="str">
        <v>IPP(Singapore)Pte Ltd</v>
      </c>
      <c r="H931" s="2" t="s">
        <v>6603</v>
      </c>
      <c r="I931" s="2" t="str">
        <v>0065 67562188</v>
      </c>
      <c r="J931" s="2" t="str">
        <v>0065 67561828</v>
      </c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2" t="s">
        <v>4778</v>
      </c>
      <c r="B932" s="2" t="str">
        <v>中國香港</v>
      </c>
      <c r="C932" s="2" t="str">
        <v>--</v>
      </c>
      <c r="D932" s="2" t="str">
        <v>五金,家具,工艺陶瓷,玩具,餐厨用具</v>
      </c>
      <c r="E932" s="2" t="str">
        <v>9次</v>
      </c>
      <c r="F932" s="2" t="str">
        <v>ROOM 909,9/F.,NO.1 HUNG TO ROAD,KWUN TONG,KOWLOON(G.P.O.BOX 12842)</v>
      </c>
      <c r="G932" s="2" t="str">
        <v>FIMMY T Y MING</v>
      </c>
      <c r="H932" s="2" t="s">
        <v>4779</v>
      </c>
      <c r="I932" s="2" t="str">
        <v>00852 25411177</v>
      </c>
      <c r="J932" s="2" t="str">
        <v>00852 25457871</v>
      </c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2" t="s">
        <v>2777</v>
      </c>
      <c r="B933" s="2" t="str">
        <v>斯洛文尼亚</v>
      </c>
      <c r="C933" s="3" t="s">
        <v>2776</v>
      </c>
      <c r="D933" s="2" t="str">
        <v>体育及旅游休闲用品,其他,家具,家用纺织品,工艺陶瓷,玩具,箱包,餐厨用具</v>
      </c>
      <c r="E933" s="2" t="str">
        <v>7次</v>
      </c>
      <c r="F933" s="2" t="str">
        <v>IPAVCEVA 22,3000 CELJE</v>
      </c>
      <c r="G933" s="2" t="str">
        <v>IGOR JURJEC</v>
      </c>
      <c r="H933" s="2" t="s">
        <v>2778</v>
      </c>
      <c r="I933" s="2" t="str">
        <v>+386 3 541 13 04</v>
      </c>
      <c r="J933" s="2" t="str">
        <v>00 386 3 5411 170</v>
      </c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2" t="s">
        <v>405</v>
      </c>
      <c r="B934" s="2" t="str">
        <v>日本</v>
      </c>
      <c r="C934" s="2" t="str">
        <v>--</v>
      </c>
      <c r="D934" s="2" t="str">
        <v>餐厨用具</v>
      </c>
      <c r="E934" s="2" t="str">
        <v>6次</v>
      </c>
      <c r="F934" s="2" t="str">
        <v>2-42-13, KABUKI-CHO, SHINJUKU-KU, TOKYO 160, JAPAN</v>
      </c>
      <c r="G934" s="2" t="str">
        <v>KATSUMI OGURI</v>
      </c>
      <c r="H934" s="2" t="s">
        <v>404</v>
      </c>
      <c r="I934" s="2" t="str">
        <v>0081 3 32326502</v>
      </c>
      <c r="J934" s="2" t="str">
        <v>0081 3 32088250</v>
      </c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2" t="s">
        <v>6622</v>
      </c>
      <c r="B935" s="2" t="str">
        <v>美國</v>
      </c>
      <c r="C935" s="3" t="s">
        <v>6623</v>
      </c>
      <c r="D935" s="2" t="str">
        <v>钟表眼镜,餐厨用具</v>
      </c>
      <c r="E935" s="2" t="str">
        <v>6次</v>
      </c>
      <c r="F935" s="2" t="str">
        <v>10201 GROSVENOR PLACE,STE. 613, ROCKVILLE,MD 20852,U.S.A.</v>
      </c>
      <c r="G935" s="2" t="str">
        <v>--</v>
      </c>
      <c r="H935" s="2" t="s">
        <v>6624</v>
      </c>
      <c r="I935" s="2" t="str">
        <v>001 2404869969</v>
      </c>
      <c r="J935" s="2" t="str">
        <v>001 301 6573980</v>
      </c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2" t="s">
        <v>4808</v>
      </c>
      <c r="B936" s="2" t="str">
        <v>印度</v>
      </c>
      <c r="C936" s="2" t="str">
        <v>--</v>
      </c>
      <c r="D936" s="2" t="s">
        <v>4809</v>
      </c>
      <c r="E936" s="2" t="str">
        <v>9次</v>
      </c>
      <c r="F936" s="2" t="str">
        <v>593-B/3, MEHRAULI,NEW DELHI-110030,INDIA</v>
      </c>
      <c r="G936" s="2" t="str">
        <v>Jerry</v>
      </c>
      <c r="H936" s="2" t="s">
        <v>4810</v>
      </c>
      <c r="I936" s="2" t="str">
        <v>+91 11 2664 3968</v>
      </c>
      <c r="J936" s="2">
        <v>26643968</v>
      </c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2" t="s">
        <v>2685</v>
      </c>
      <c r="B937" s="2" t="str">
        <v>墨西哥</v>
      </c>
      <c r="C937" s="2" t="str">
        <v>--</v>
      </c>
      <c r="D937" s="2" t="s">
        <v>2686</v>
      </c>
      <c r="E937" s="2" t="str">
        <v>8次</v>
      </c>
      <c r="F937" s="2" t="str">
        <v>ALEJANDRO DE RODAS, NO. 3102-A, COL.COMBRES 8VO SECTOR, C.P. 64619, MONTERREY, N.L., MEXICO</v>
      </c>
      <c r="G937" s="2" t="str">
        <v>Lionel Garcia</v>
      </c>
      <c r="H937" s="2" t="s">
        <v>2687</v>
      </c>
      <c r="I937" s="2" t="str">
        <v>+52 81 8329 9000</v>
      </c>
      <c r="J937" s="2" t="str">
        <v>52 81 83299211</v>
      </c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2" t="s">
        <v>290</v>
      </c>
      <c r="B938" s="2" t="str">
        <v>哥倫比亞</v>
      </c>
      <c r="C938" s="3" t="s">
        <v>292</v>
      </c>
      <c r="D938" s="2" t="str">
        <v>体育及旅游休闲用品,其他,玻璃工艺品,食品,餐厨用具</v>
      </c>
      <c r="E938" s="2" t="str">
        <v>8次</v>
      </c>
      <c r="F938" s="2" t="str">
        <v>CRA 43A # 25A 45, COLOMBIA</v>
      </c>
      <c r="G938" s="2" t="str">
        <v>--</v>
      </c>
      <c r="H938" s="2" t="s">
        <v>291</v>
      </c>
      <c r="I938" s="2" t="str">
        <v>+57 4 2323060</v>
      </c>
      <c r="J938" s="2" t="str">
        <v>57 42622268</v>
      </c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2" t="s">
        <v>6550</v>
      </c>
      <c r="B939" s="2" t="str">
        <v>美國</v>
      </c>
      <c r="C939" s="3" t="s">
        <v>6551</v>
      </c>
      <c r="D939" s="2" t="str">
        <v>食品,餐厨用具</v>
      </c>
      <c r="E939" s="2" t="str">
        <v>6次</v>
      </c>
      <c r="F939" s="2" t="str">
        <v>280 MISHAWUM RD, WOBURN, MA 01801</v>
      </c>
      <c r="G939" s="2" t="str">
        <v>ELLIOTT ESTEAN</v>
      </c>
      <c r="H939" s="2" t="s">
        <v>6552</v>
      </c>
      <c r="I939" s="2" t="str">
        <v>001 781 935 4300</v>
      </c>
      <c r="J939" s="2" t="str">
        <v>001 781 935 3326</v>
      </c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2" t="s">
        <v>4719</v>
      </c>
      <c r="B940" s="2" t="str">
        <v>美國</v>
      </c>
      <c r="C940" s="3" t="s">
        <v>4721</v>
      </c>
      <c r="D940" s="2" t="str">
        <v>餐厨用具</v>
      </c>
      <c r="E940" s="2" t="str">
        <v>6次</v>
      </c>
      <c r="F940" s="2" t="str">
        <v>2734 SPRING ST, REDWOOD CITY, CA 94063</v>
      </c>
      <c r="G940" s="2" t="str">
        <v>WILLARD DANN</v>
      </c>
      <c r="H940" s="2" t="s">
        <v>4720</v>
      </c>
      <c r="I940" s="2">
        <f>+1-650-368-5334</f>
      </c>
      <c r="J940" s="2" t="str">
        <v>001 650 368 4547</v>
      </c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2" t="s">
        <v>2716</v>
      </c>
      <c r="B941" s="2" t="str">
        <v>美國</v>
      </c>
      <c r="C941" s="3" t="s">
        <v>2718</v>
      </c>
      <c r="D941" s="2" t="str">
        <v>玩具,礼品及赠品,餐厨用具</v>
      </c>
      <c r="E941" s="2" t="str">
        <v>5次</v>
      </c>
      <c r="F941" s="2" t="str">
        <v>1219 WHOLESALE ST, LOS ANGELES CA 90021, USA</v>
      </c>
      <c r="G941" s="2" t="str">
        <v>Eric Phan</v>
      </c>
      <c r="H941" s="2" t="s">
        <v>2717</v>
      </c>
      <c r="I941" s="2" t="str">
        <v>+1 626-330-1988</v>
      </c>
      <c r="J941" s="2" t="str">
        <v>001 213 6239788</v>
      </c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5" t="s">
        <v>322</v>
      </c>
      <c r="B942" s="5" t="str">
        <v>美國</v>
      </c>
      <c r="C942" s="5" t="str">
        <v>--</v>
      </c>
      <c r="D942" s="5" t="str">
        <v>五金,玻璃工艺品,箱包,餐厨用具</v>
      </c>
      <c r="E942" s="5" t="str">
        <v>7次</v>
      </c>
      <c r="F942" s="5" t="str">
        <v>10811 SHAWNBROOK,HOUSTON, TEXAS 77071U.S.A.</v>
      </c>
      <c r="G942" s="5" t="str">
        <v>--</v>
      </c>
      <c r="H942" s="5" t="s">
        <v>323</v>
      </c>
      <c r="I942" s="5" t="str">
        <v>+1 713-270-0904</v>
      </c>
      <c r="J942" s="5">
        <v>17137790963</v>
      </c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2" t="s">
        <v>6573</v>
      </c>
      <c r="B943" s="2" t="str">
        <v>巴布亞新幾內亞</v>
      </c>
      <c r="C943" s="3" t="s">
        <v>6574</v>
      </c>
      <c r="D943" s="2" t="s">
        <v>6572</v>
      </c>
      <c r="E943" s="2" t="str">
        <v>9次</v>
      </c>
      <c r="F943" s="2" t="str">
        <v>P.O. BOX 368,KOKOPO,PAPUA NEW GUINEA</v>
      </c>
      <c r="G943" s="2" t="str">
        <v>H.RAHIMI</v>
      </c>
      <c r="H943" s="2" t="s">
        <v>6575</v>
      </c>
      <c r="I943" s="2" t="str">
        <v>+675 323 0742</v>
      </c>
      <c r="J943" s="2" t="str">
        <v>00675 3253875</v>
      </c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2" t="s">
        <v>4750</v>
      </c>
      <c r="B944" s="2" t="str">
        <v>日本</v>
      </c>
      <c r="C944" s="2" t="str">
        <v>--</v>
      </c>
      <c r="D944" s="2" t="str">
        <v>玻璃工艺品,自行车,餐厨用具</v>
      </c>
      <c r="E944" s="2" t="str">
        <v>9次</v>
      </c>
      <c r="F944" s="2" t="str">
        <v>New Tokyo Bldg. #721, 3-1, Marunouchi 3-chome, Chiyoda-ku, Tokyo 100-0005</v>
      </c>
      <c r="G944" s="2" t="str">
        <v>IKEDA NOKUSHIKO</v>
      </c>
      <c r="H944" s="2" t="str">
        <v>--</v>
      </c>
      <c r="I944" s="2" t="str">
        <v>0081 3 3214 0551</v>
      </c>
      <c r="J944" s="2" t="str">
        <v>0081 3 3214 2523</v>
      </c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2" t="s">
        <v>2612</v>
      </c>
      <c r="B945" s="2" t="str">
        <v>挪威</v>
      </c>
      <c r="C945" s="3" t="s">
        <v>2614</v>
      </c>
      <c r="D945" s="2" t="str">
        <v>餐厨用具</v>
      </c>
      <c r="E945" s="2" t="str">
        <v>6次</v>
      </c>
      <c r="F945" s="2" t="str">
        <v>Gran Industriomraede, NO 1914, Ytre Enebakk</v>
      </c>
      <c r="G945" s="2" t="str">
        <v>Kjell Alsaker</v>
      </c>
      <c r="H945" s="2" t="s">
        <v>2613</v>
      </c>
      <c r="I945" s="2" t="str">
        <v>+47 64 92 30 00</v>
      </c>
      <c r="J945" s="2" t="str">
        <v>0047 64 92 30 84</v>
      </c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2" t="s">
        <v>216</v>
      </c>
      <c r="B946" s="2" t="str">
        <v>新加坡</v>
      </c>
      <c r="C946" s="3" t="s">
        <v>218</v>
      </c>
      <c r="D946" s="2" t="str">
        <v>卫浴设备,餐厨用具</v>
      </c>
      <c r="E946" s="2" t="str">
        <v>9次</v>
      </c>
      <c r="F946" s="2" t="str">
        <v>6B,Orange Grove Road, 258332, Singapore</v>
      </c>
      <c r="G946" s="2" t="str">
        <v>Douglas Benjamin</v>
      </c>
      <c r="H946" s="2" t="s">
        <v>217</v>
      </c>
      <c r="I946" s="2" t="str">
        <v>0065 67370155</v>
      </c>
      <c r="J946" s="2" t="str">
        <v>0065 67379939</v>
      </c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2" t="s">
        <v>6500</v>
      </c>
      <c r="B947" s="2" t="str">
        <v>澳大利亞</v>
      </c>
      <c r="C947" s="2" t="str">
        <v>--</v>
      </c>
      <c r="D947" s="2" t="str">
        <v>餐厨用具</v>
      </c>
      <c r="E947" s="2" t="str">
        <v>6次</v>
      </c>
      <c r="F947" s="2" t="str">
        <v>75 REGENT ST,REGENTS PARK NSW</v>
      </c>
      <c r="G947" s="2" t="str">
        <v>Mr SIMON PHO</v>
      </c>
      <c r="H947" s="2" t="str">
        <v>--</v>
      </c>
      <c r="I947" s="2" t="str">
        <v>0061 2 96451851</v>
      </c>
      <c r="J947" s="2" t="str">
        <v>0061 2 97388978</v>
      </c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2" t="s">
        <v>4661</v>
      </c>
      <c r="B948" s="2" t="str">
        <v>中國香港</v>
      </c>
      <c r="C948" s="3" t="s">
        <v>4660</v>
      </c>
      <c r="D948" s="2" t="str">
        <v>医药保健品及医疗器械,家具,家居用品,家居装饰品,玻璃工艺品,餐厨用具</v>
      </c>
      <c r="E948" s="2" t="str">
        <v>8次</v>
      </c>
      <c r="F948" s="2" t="str">
        <v>FLAT 39,5/F IMPERIAL COURT,79,WATERLOO ROAD KOWLOON</v>
      </c>
      <c r="G948" s="2" t="str">
        <v>HARESH AHUJA</v>
      </c>
      <c r="H948" s="2" t="s">
        <v>4662</v>
      </c>
      <c r="I948" s="2" t="str">
        <v>+852 2542 2395</v>
      </c>
      <c r="J948" s="2" t="str">
        <v>00852 25410464</v>
      </c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2" t="s">
        <v>2644</v>
      </c>
      <c r="B949" s="2" t="str">
        <v>美國</v>
      </c>
      <c r="C949" s="3" t="s">
        <v>2646</v>
      </c>
      <c r="D949" s="2" t="str">
        <v>家用电器,玻璃工艺品,食品,餐厨用具</v>
      </c>
      <c r="E949" s="2" t="str">
        <v>8次</v>
      </c>
      <c r="F949" s="2" t="str">
        <v>1006 MARLEY DRIVE,HAINES CITY, FL. 33844,U.S.A.</v>
      </c>
      <c r="G949" s="2" t="str">
        <v>David</v>
      </c>
      <c r="H949" s="2" t="s">
        <v>2645</v>
      </c>
      <c r="I949" s="2" t="str">
        <v>+1 863-547-1092</v>
      </c>
      <c r="J949" s="2" t="str">
        <v>863 547 1101</v>
      </c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2" t="s">
        <v>251</v>
      </c>
      <c r="B950" s="2" t="str">
        <v>義大利</v>
      </c>
      <c r="C950" s="3" t="s">
        <v>249</v>
      </c>
      <c r="D950" s="2" t="str">
        <v>家用电器,家用纺织品,玻璃工艺品,电子消费品及信息产品,箱包,餐厨用具</v>
      </c>
      <c r="E950" s="2" t="str">
        <v>9次</v>
      </c>
      <c r="F950" s="2" t="str">
        <v>VIA DON COLLI 7220050 TREGASIO MILANO,ITALY</v>
      </c>
      <c r="G950" s="2" t="str">
        <v>SURESH</v>
      </c>
      <c r="H950" s="2" t="s">
        <v>250</v>
      </c>
      <c r="I950" s="2" t="str">
        <v>+44-331-136-6251,+39-375-633-5456</v>
      </c>
      <c r="J950" s="2">
        <v>390362918309</v>
      </c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2" t="s">
        <v>4273</v>
      </c>
      <c r="B951" s="2" t="str">
        <v>未知國家</v>
      </c>
      <c r="C951" s="2" t="str">
        <v>--</v>
      </c>
      <c r="D951" s="2" t="str">
        <v>其他,工艺陶瓷,玻璃工艺品,餐厨用具</v>
      </c>
      <c r="E951" s="2" t="str">
        <v>8次</v>
      </c>
      <c r="F951" s="2" t="str">
        <v>NO.1,SANPANCHIAO RD.,KINMEN,TAIWAN, CHINA</v>
      </c>
      <c r="G951" s="2" t="str">
        <v>Shokry Shama</v>
      </c>
      <c r="H951" s="2" t="s">
        <v>4274</v>
      </c>
      <c r="I951" s="2" t="str">
        <v>00886 82325729</v>
      </c>
      <c r="J951" s="2" t="str">
        <v>00886 82328025</v>
      </c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2" t="s">
        <v>4689</v>
      </c>
      <c r="B952" s="2" t="str">
        <v>荷蘭</v>
      </c>
      <c r="C952" s="2" t="str">
        <v>--</v>
      </c>
      <c r="D952" s="2" t="str">
        <v>其他,家具,照明产品,餐厨用具</v>
      </c>
      <c r="E952" s="2" t="str">
        <v>10次</v>
      </c>
      <c r="F952" s="2" t="str">
        <v>Frankrijkstraat 7-C, NL 5171 PR, Kaatsheuvel</v>
      </c>
      <c r="G952" s="2" t="str">
        <v>H.W. Dekkers Sr.</v>
      </c>
      <c r="H952" s="2" t="str">
        <v>--</v>
      </c>
      <c r="I952" s="2" t="str">
        <v>+31 416 272 150</v>
      </c>
      <c r="J952" s="2" t="str">
        <v>0031 416 273114</v>
      </c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2" t="s">
        <v>2543</v>
      </c>
      <c r="B953" s="2" t="str">
        <v>中國香港</v>
      </c>
      <c r="C953" s="3" t="s">
        <v>2541</v>
      </c>
      <c r="D953" s="2" t="str">
        <v>工艺陶瓷,餐厨用具</v>
      </c>
      <c r="E953" s="2" t="str">
        <v>3次</v>
      </c>
      <c r="F953" s="2" t="str">
        <v>Flat D, 1/F, Luen Wah Mansion, 518-520Queen's Road West, Sai Ying Pun, Hong Kong</v>
      </c>
      <c r="G953" s="2" t="str">
        <v>Mr Henry Yeung</v>
      </c>
      <c r="H953" s="2" t="s">
        <v>2542</v>
      </c>
      <c r="I953" s="2">
        <f>+852-2818-2204</f>
      </c>
      <c r="J953" s="2" t="str">
        <v>00852 28162295</v>
      </c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2" t="s">
        <v>138</v>
      </c>
      <c r="B954" s="2" t="str">
        <v>中國香港</v>
      </c>
      <c r="C954" s="3" t="s">
        <v>141</v>
      </c>
      <c r="D954" s="2" t="s">
        <v>139</v>
      </c>
      <c r="E954" s="2" t="str">
        <v>8次</v>
      </c>
      <c r="F954" s="2" t="str">
        <v>506, 5/F CAR PO COMMERCIAL BUILDING 1820 LYNDHURST TERRACE CENTRAL HONGKONG SAR</v>
      </c>
      <c r="G954" s="2" t="str">
        <v>BHARTI UTTAM</v>
      </c>
      <c r="H954" s="2" t="s">
        <v>140</v>
      </c>
      <c r="I954" s="2" t="str">
        <v>00852 23663330</v>
      </c>
      <c r="J954" s="2" t="str">
        <v>00852 27761442</v>
      </c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2" t="s">
        <v>4301</v>
      </c>
      <c r="B955" s="2" t="str">
        <v>英國</v>
      </c>
      <c r="C955" s="2" t="str">
        <v>--</v>
      </c>
      <c r="D955" s="2" t="str">
        <v>五金,家用电器,工艺陶瓷,餐厨用具</v>
      </c>
      <c r="E955" s="2" t="str">
        <v>8次</v>
      </c>
      <c r="F955" s="2" t="str">
        <v>UNIT 24 PENALLTA IND. EST. HENGOED.CAERPHILLY,U.K.</v>
      </c>
      <c r="G955" s="2" t="str">
        <v>Joan Ml. Pablo</v>
      </c>
      <c r="H955" s="2" t="s">
        <v>4300</v>
      </c>
      <c r="I955" s="2" t="str">
        <v>+44 1443 865050</v>
      </c>
      <c r="J955" s="2">
        <v>1443865050</v>
      </c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2" t="s">
        <v>4607</v>
      </c>
      <c r="B956" s="2" t="str">
        <v>危地馬拉</v>
      </c>
      <c r="C956" s="2" t="str">
        <v>--</v>
      </c>
      <c r="D956" s="2" t="s">
        <v>4605</v>
      </c>
      <c r="E956" s="2" t="str">
        <v>10次</v>
      </c>
      <c r="F956" s="2" t="str">
        <v>CALZADA ROOSEVELT 5-35 ZONA 3 MIXCO, GUATEMALA</v>
      </c>
      <c r="G956" s="2" t="str">
        <v>ALFRED DZALI</v>
      </c>
      <c r="H956" s="2" t="s">
        <v>4606</v>
      </c>
      <c r="I956" s="2" t="str">
        <v>(502)384 0500</v>
      </c>
      <c r="J956" s="2" t="str">
        <v>(502)437 4235</v>
      </c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2" t="s">
        <v>2572</v>
      </c>
      <c r="B957" s="2" t="str">
        <v>印度</v>
      </c>
      <c r="C957" s="3" t="s">
        <v>2571</v>
      </c>
      <c r="D957" s="2" t="str">
        <v>卫浴设备,工艺陶瓷,鞋,餐厨用具</v>
      </c>
      <c r="E957" s="2" t="str">
        <v>7次</v>
      </c>
      <c r="F957" s="2" t="str">
        <v>63/3,THE MALL,KANPUR</v>
      </c>
      <c r="G957" s="2" t="str">
        <v>MR.RAJUL BHATIA</v>
      </c>
      <c r="H957" s="2" t="s">
        <v>2573</v>
      </c>
      <c r="I957" s="2" t="str">
        <v>0091 512 22316470</v>
      </c>
      <c r="J957" s="2" t="str">
        <v>0091 512 22314994</v>
      </c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2" t="s">
        <v>182</v>
      </c>
      <c r="B958" s="2" t="str">
        <v>埃及</v>
      </c>
      <c r="C958" s="3" t="s">
        <v>179</v>
      </c>
      <c r="D958" s="2" t="s">
        <v>180</v>
      </c>
      <c r="E958" s="2" t="str">
        <v>11次</v>
      </c>
      <c r="F958" s="2" t="str">
        <v>Apilakatu 2</v>
      </c>
      <c r="G958" s="2" t="str">
        <v>AJAY KUMAR MAHESHWARI</v>
      </c>
      <c r="H958" s="2" t="s">
        <v>181</v>
      </c>
      <c r="I958" s="2" t="str">
        <v>+358 19 535620</v>
      </c>
      <c r="J958" s="2" t="str">
        <v>+358 9 8387 5120</v>
      </c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2" t="s">
        <v>4217</v>
      </c>
      <c r="B959" s="2" t="str">
        <v>中國香港</v>
      </c>
      <c r="C959" s="3" t="s">
        <v>4216</v>
      </c>
      <c r="D959" s="2" t="s">
        <v>4214</v>
      </c>
      <c r="E959" s="2" t="str">
        <v>7次</v>
      </c>
      <c r="F959" s="2" t="str">
        <v>RM 802 WAH CHUN IND. CTR95 CHAI WAH KOK ST.,TSUEN WAN,HONGKONG</v>
      </c>
      <c r="G959" s="2" t="str">
        <v>Gaston Karszenbaum</v>
      </c>
      <c r="H959" s="2" t="s">
        <v>4215</v>
      </c>
      <c r="I959" s="2" t="str">
        <v>+852 2637 8790</v>
      </c>
      <c r="J959" s="2">
        <v>26861110</v>
      </c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2" t="s">
        <v>4633</v>
      </c>
      <c r="B960" s="2" t="str">
        <v>美國</v>
      </c>
      <c r="C960" s="3" t="s">
        <v>4634</v>
      </c>
      <c r="D960" s="2" t="str">
        <v>餐厨用具</v>
      </c>
      <c r="E960" s="2" t="str">
        <v>6次</v>
      </c>
      <c r="F960" s="2" t="str">
        <v>8662 SIEMPRE VIVA RD, SAN DIEGO, CA 92154-6211</v>
      </c>
      <c r="G960" s="2" t="str">
        <v>ROBERT SIERRA</v>
      </c>
      <c r="H960" s="2" t="str">
        <v>--</v>
      </c>
      <c r="I960" s="2">
        <f>+1-417-719-4189</f>
      </c>
      <c r="J960" s="2" t="str">
        <v>001 619 671 1068</v>
      </c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2" t="s">
        <v>2966</v>
      </c>
      <c r="B961" s="2" t="str">
        <v>印度</v>
      </c>
      <c r="C961" s="2" t="str">
        <v>--</v>
      </c>
      <c r="D961" s="2" t="str">
        <v>五金,其他,卫浴设备,家具,工具,浴室用品,玩具,餐厨用具</v>
      </c>
      <c r="E961" s="2" t="str">
        <v>10次</v>
      </c>
      <c r="F961" s="2" t="str">
        <v>GHAR BASAKE DEKHO BUILDING,PRAHLAND ROAD,RAJKOT,GUJARAT</v>
      </c>
      <c r="G961" s="2" t="str">
        <v>AMIT PANDIT</v>
      </c>
      <c r="H961" s="2" t="s">
        <v>2967</v>
      </c>
      <c r="I961" s="2" t="str">
        <v>0091 281 226646</v>
      </c>
      <c r="J961" s="2" t="str">
        <v>0091 281 607657</v>
      </c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5" t="s">
        <v>671</v>
      </c>
      <c r="B962" s="5" t="str">
        <v>美國</v>
      </c>
      <c r="C962" s="5" t="str">
        <v>--</v>
      </c>
      <c r="D962" s="5" t="str">
        <v>其他,家具,家居装饰品,照明产品,玻璃工艺品,餐厨用具</v>
      </c>
      <c r="E962" s="5" t="str">
        <v>8次</v>
      </c>
      <c r="F962" s="5" t="str">
        <v>760 EASTON LANE,ELK GROVE,IL 60007,U.S.A.</v>
      </c>
      <c r="G962" s="5" t="str">
        <v>JOYKUTTY DANIEL</v>
      </c>
      <c r="H962" s="5" t="s">
        <v>672</v>
      </c>
      <c r="I962" s="5" t="str">
        <v>+1 630-521-1900</v>
      </c>
      <c r="J962" s="5" t="str">
        <v>630 521 1930</v>
      </c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2" t="s">
        <v>6765</v>
      </c>
      <c r="B963" s="2" t="str">
        <v>中国台湾</v>
      </c>
      <c r="C963" s="2" t="str">
        <v>--</v>
      </c>
      <c r="D963" s="2" t="str">
        <v>家具,家居装饰品,餐厨用具</v>
      </c>
      <c r="E963" s="2" t="str">
        <v>10次</v>
      </c>
      <c r="F963" s="2" t="str">
        <v>10TH FL, NO.295CHUNG SHIAO E. RD, SEC. 4,TAIWAN</v>
      </c>
      <c r="G963" s="2" t="str">
        <v>FORPRO PRODUCTS CO.,LTD.</v>
      </c>
      <c r="H963" s="2" t="s">
        <v>6764</v>
      </c>
      <c r="I963" s="2" t="str">
        <v>+886 2 2772 7662</v>
      </c>
      <c r="J963" s="2" t="str">
        <v>00886 2 27315080/27415121</v>
      </c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2" t="s">
        <v>5001</v>
      </c>
      <c r="B964" s="2" t="str">
        <v>日本</v>
      </c>
      <c r="C964" s="3" t="s">
        <v>5002</v>
      </c>
      <c r="D964" s="2" t="str">
        <v>餐厨用具</v>
      </c>
      <c r="E964" s="2" t="str">
        <v>6次</v>
      </c>
      <c r="F964" s="2" t="str">
        <v>4-9, TORANOMON 1-CHOME MINATO-KU, TOKYO 1050001</v>
      </c>
      <c r="G964" s="2" t="str">
        <v>SAKAI, HISASHI</v>
      </c>
      <c r="H964" s="2" t="str">
        <v>--</v>
      </c>
      <c r="I964" s="2">
        <f>+81-72-890-77</f>
      </c>
      <c r="J964" s="2" t="str">
        <v>0081 3 3519 6085</v>
      </c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2" t="s">
        <v>2997</v>
      </c>
      <c r="B965" s="2" t="str">
        <v>中國香港</v>
      </c>
      <c r="C965" s="3" t="s">
        <v>3000</v>
      </c>
      <c r="D965" s="2" t="s">
        <v>2998</v>
      </c>
      <c r="E965" s="2" t="str">
        <v>10次</v>
      </c>
      <c r="F965" s="2" t="str">
        <v>Room 206, 2/F., HiTech Center, 9 Choi Yuen Road Sheung Shui, NT</v>
      </c>
      <c r="G965" s="2" t="str">
        <v>LATSIS Evangelos</v>
      </c>
      <c r="H965" s="2" t="s">
        <v>2999</v>
      </c>
      <c r="I965" s="2" t="str">
        <v>(852) 2480 6702</v>
      </c>
      <c r="J965" s="2" t="str">
        <v>(852) 2481 2814</v>
      </c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2" t="s">
        <v>720</v>
      </c>
      <c r="B966" s="2" t="str">
        <v>英國</v>
      </c>
      <c r="C966" s="2" t="str">
        <v>--</v>
      </c>
      <c r="D966" s="2" t="str">
        <v>体育及旅游休闲用品,箱包,餐厨用具</v>
      </c>
      <c r="E966" s="2" t="str">
        <v>7次</v>
      </c>
      <c r="F966" s="2" t="str">
        <v>28 DAWLISH ROAD TQ14 8TG</v>
      </c>
      <c r="G966" s="2" t="str">
        <v>--</v>
      </c>
      <c r="H966" s="2" t="s">
        <v>721</v>
      </c>
      <c r="I966" s="2" t="str">
        <v>+44 1626 776355</v>
      </c>
      <c r="J966" s="2">
        <v>1626776355</v>
      </c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2" t="s">
        <v>6785</v>
      </c>
      <c r="B967" s="2" t="str">
        <v>日本</v>
      </c>
      <c r="C967" s="3" t="s">
        <v>6788</v>
      </c>
      <c r="D967" s="2" t="s">
        <v>6786</v>
      </c>
      <c r="E967" s="2" t="str">
        <v>9次</v>
      </c>
      <c r="F967" s="2" t="str">
        <v>17-17 TAMATSUKURIMOTOMACHITENNOUJI DISTRICTOSAKA,JAPAN</v>
      </c>
      <c r="G967" s="2" t="str">
        <v>Ammer Fadhil Aljanabi</v>
      </c>
      <c r="H967" s="2" t="s">
        <v>6787</v>
      </c>
      <c r="I967" s="2" t="str">
        <v>+81 6-6761-8500</v>
      </c>
      <c r="J967" s="2" t="str">
        <v>81 6 6761 0909</v>
      </c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2" t="s">
        <v>5031</v>
      </c>
      <c r="B968" s="2" t="str">
        <v>智利</v>
      </c>
      <c r="C968" s="3" t="s">
        <v>5030</v>
      </c>
      <c r="D968" s="2" t="str">
        <v>体育及旅游休闲用品,家具,工艺陶瓷,照明产品,箱包,鞋,餐厨用具</v>
      </c>
      <c r="E968" s="2" t="str">
        <v>8次</v>
      </c>
      <c r="F968" s="2" t="str">
        <v>AV. PDTE. EDO . FREIM. 3092 RENCA SANTIAGOCHILE</v>
      </c>
      <c r="G968" s="2" t="str">
        <v>RODOLFO KAMKE BERRIOS</v>
      </c>
      <c r="H968" s="2" t="s">
        <v>5032</v>
      </c>
      <c r="I968" s="2" t="str">
        <v>0056 2 7381331</v>
      </c>
      <c r="J968" s="2" t="str">
        <v>0056 2 6418271</v>
      </c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2" t="s">
        <v>2907</v>
      </c>
      <c r="B969" s="2" t="str">
        <v>尼日利亞</v>
      </c>
      <c r="C969" s="2" t="str">
        <v>--</v>
      </c>
      <c r="D969" s="2" t="str">
        <v>家用纺织品,食品,餐厨用具</v>
      </c>
      <c r="E969" s="2" t="str">
        <v>7次</v>
      </c>
      <c r="F969" s="2" t="str">
        <v>Plot 6, Afisman Drive Anifowoshe, Ikeja, Lagos., NIGERIA</v>
      </c>
      <c r="G969" s="2" t="str">
        <v>--</v>
      </c>
      <c r="H969" s="2" t="s">
        <v>2906</v>
      </c>
      <c r="I969" s="2" t="str">
        <v>00 234 8023022881</v>
      </c>
      <c r="J969" s="2" t="str">
        <v>00 234 1 4965437</v>
      </c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2" t="s">
        <v>593</v>
      </c>
      <c r="B970" s="2" t="str">
        <v>美國</v>
      </c>
      <c r="C970" s="2" t="str">
        <v>--</v>
      </c>
      <c r="D970" s="2" t="str">
        <v>家具,家居装饰品,工艺陶瓷,餐厨用具</v>
      </c>
      <c r="E970" s="2" t="str">
        <v>8次</v>
      </c>
      <c r="F970" s="2" t="str">
        <v>5407 NW 163RD ST.,MIAMI,FL 33014,U.S.A.</v>
      </c>
      <c r="G970" s="2" t="str">
        <v>AIDA HUSSEIN GAZZAZ</v>
      </c>
      <c r="H970" s="2" t="s">
        <v>592</v>
      </c>
      <c r="I970" s="2" t="str">
        <v>+1 305-474-8100</v>
      </c>
      <c r="J970" s="2" t="str">
        <v>001 3054748102</v>
      </c>
      <c r="K970" s="1"/>
      <c r="L970" s="1"/>
      <c r="M970" s="1"/>
      <c r="N970" s="1"/>
      <c r="O970" s="1"/>
      <c r="P970" s="1"/>
      <c r="Q970" s="1"/>
      <c r="R970" s="1"/>
      <c r="S970" s="1"/>
    </row>
    <row r="971">
      <c r="A971" s="2" t="s">
        <v>6717</v>
      </c>
      <c r="B971" s="2" t="str">
        <v>法國</v>
      </c>
      <c r="C971" s="3" t="s">
        <v>6718</v>
      </c>
      <c r="D971" s="2" t="str">
        <v>工艺陶瓷,餐厨用具</v>
      </c>
      <c r="E971" s="2" t="str">
        <v>3次</v>
      </c>
      <c r="F971" s="2" t="str">
        <v>ROUTE D AUNAY, BP 14, 14500, VIRE</v>
      </c>
      <c r="G971" s="2" t="str">
        <v>M CAULLIEZ GHISLAIN</v>
      </c>
      <c r="H971" s="2" t="s">
        <v>6716</v>
      </c>
      <c r="I971" s="2" t="str">
        <v>+33 2 31 66 44 70</v>
      </c>
      <c r="J971" s="2" t="str">
        <v>0033 2 31676711</v>
      </c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2" t="s">
        <v>4156</v>
      </c>
      <c r="B972" s="2" t="str">
        <v>中國香港</v>
      </c>
      <c r="C972" s="3" t="s">
        <v>4153</v>
      </c>
      <c r="D972" s="2" t="s">
        <v>4154</v>
      </c>
      <c r="E972" s="2" t="str">
        <v>9次</v>
      </c>
      <c r="F972" s="2" t="str">
        <v>13/F ORIENTAL CRYSTAL FINANCE CENTRE107-109 CHATHAM ROAD SOUTH,TST, KOWLOON,HONG KONG</v>
      </c>
      <c r="G972" s="2" t="str">
        <v>Beth Lang</v>
      </c>
      <c r="H972" s="2" t="s">
        <v>4155</v>
      </c>
      <c r="I972" s="2" t="str">
        <v>+852 2369 7881</v>
      </c>
      <c r="J972" s="2" t="str">
        <v>2722 7913</v>
      </c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2" t="s">
        <v>2939</v>
      </c>
      <c r="B973" s="2" t="str">
        <v>荷蘭</v>
      </c>
      <c r="C973" s="3" t="s">
        <v>2941</v>
      </c>
      <c r="D973" s="2" t="str">
        <v>餐厨用具</v>
      </c>
      <c r="E973" s="2" t="str">
        <v>5次</v>
      </c>
      <c r="F973" s="2" t="str">
        <v>Nieuwe Havenweg 20, NL 1216 BS, Hilversum</v>
      </c>
      <c r="G973" s="2" t="str">
        <v>Bredemeijer BV</v>
      </c>
      <c r="H973" s="2" t="s">
        <v>2940</v>
      </c>
      <c r="I973" s="2" t="str">
        <v>+31 35 623 1718</v>
      </c>
      <c r="J973" s="2" t="str">
        <v>0031 35 6217496</v>
      </c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2" t="s">
        <v>634</v>
      </c>
      <c r="B974" s="2" t="str">
        <v>日本</v>
      </c>
      <c r="C974" s="3" t="s">
        <v>633</v>
      </c>
      <c r="D974" s="2" t="str">
        <v>餐厨用具</v>
      </c>
      <c r="E974" s="2" t="str">
        <v>2次</v>
      </c>
      <c r="F974" s="2" t="str">
        <v>9-9, SENRIOKA-NAKA, SUITA-SHI, OSAKA 565, JAPAN</v>
      </c>
      <c r="G974" s="2" t="str">
        <v>FUJITA</v>
      </c>
      <c r="H974" s="2" t="s">
        <v>632</v>
      </c>
      <c r="I974" s="2" t="str">
        <v>0081 6 63898739</v>
      </c>
      <c r="J974" s="2" t="str">
        <v>0081 6 63898728</v>
      </c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2" t="s">
        <v>6737</v>
      </c>
      <c r="B975" s="2" t="str">
        <v>烏克蘭</v>
      </c>
      <c r="C975" s="3" t="s">
        <v>6736</v>
      </c>
      <c r="D975" s="2" t="str">
        <v>餐厨用具</v>
      </c>
      <c r="E975" s="2" t="str">
        <v>7次</v>
      </c>
      <c r="F975" s="2" t="str">
        <v>33 V, Nijniy Val Street, app. 19, UKRAINE</v>
      </c>
      <c r="G975" s="2" t="str">
        <v>--</v>
      </c>
      <c r="H975" s="2" t="s">
        <v>6738</v>
      </c>
      <c r="I975" s="2" t="str">
        <v>+380 44 416 3666</v>
      </c>
      <c r="J975" s="2" t="str">
        <v>38 044 416 36 66</v>
      </c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2" t="s">
        <v>2045</v>
      </c>
      <c r="B976" s="2" t="str">
        <v>瑞士</v>
      </c>
      <c r="C976" s="3" t="s">
        <v>2046</v>
      </c>
      <c r="D976" s="2" t="str">
        <v>餐厨用具</v>
      </c>
      <c r="E976" s="2" t="str">
        <v>5次</v>
      </c>
      <c r="F976" s="2" t="str">
        <v>LUZERNERSTR. 145-147//CH-6014 LITTAN</v>
      </c>
      <c r="G976" s="2" t="str">
        <v>W.F. LEBER/M</v>
      </c>
      <c r="H976" s="2" t="str">
        <v>--</v>
      </c>
      <c r="I976" s="2" t="str">
        <v>+41 41 259 60 40</v>
      </c>
      <c r="J976" s="2" t="str">
        <v>0041 41 2596041</v>
      </c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2" t="s">
        <v>2839</v>
      </c>
      <c r="B977" s="2" t="str">
        <v>中國香港</v>
      </c>
      <c r="C977" s="2" t="str">
        <v>--</v>
      </c>
      <c r="D977" s="2" t="str">
        <v>玻璃工艺品,餐厨用具</v>
      </c>
      <c r="E977" s="2" t="str">
        <v>6次</v>
      </c>
      <c r="F977" s="2" t="str">
        <v>85D BROADWAY, 6/F.,MEI FOO SUN CHUEN,KOWLOONHONGKONG</v>
      </c>
      <c r="G977" s="2" t="str">
        <v>--</v>
      </c>
      <c r="H977" s="2" t="s">
        <v>2838</v>
      </c>
      <c r="I977" s="2" t="str">
        <v>00852 60768656</v>
      </c>
      <c r="J977" s="2" t="str">
        <v>00852 23071427</v>
      </c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2" t="s">
        <v>515</v>
      </c>
      <c r="B978" s="2" t="str">
        <v>美國</v>
      </c>
      <c r="C978" s="3" t="s">
        <v>513</v>
      </c>
      <c r="D978" s="2" t="str">
        <v>餐厨用具</v>
      </c>
      <c r="E978" s="2" t="str">
        <v>2次</v>
      </c>
      <c r="F978" s="2" t="str">
        <v>85 Northeastern Blvd., Nashua, NH 03062-3141, USA</v>
      </c>
      <c r="G978" s="2" t="str">
        <v>Frank James</v>
      </c>
      <c r="H978" s="2" t="s">
        <v>514</v>
      </c>
      <c r="I978" s="2" t="str">
        <v>+1-717-436-6083,+1 717-363-4266</v>
      </c>
      <c r="J978" s="2" t="str">
        <v>001 603-889-7998</v>
      </c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2" t="s">
        <v>1974</v>
      </c>
      <c r="B979" s="2" t="str">
        <v>英國</v>
      </c>
      <c r="C979" s="2" t="str">
        <v>--</v>
      </c>
      <c r="D979" s="2" t="s">
        <v>1972</v>
      </c>
      <c r="E979" s="2" t="str">
        <v>10次</v>
      </c>
      <c r="F979" s="2" t="str">
        <v>5 BREARTON STREET BRADFORD</v>
      </c>
      <c r="G979" s="2" t="str">
        <v>JACQUES VAN BAVEL</v>
      </c>
      <c r="H979" s="2" t="s">
        <v>1973</v>
      </c>
      <c r="I979" s="2" t="str">
        <v>+44 7976 124585</v>
      </c>
      <c r="J979" s="2" t="str">
        <v>0044 1274 405089</v>
      </c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2" t="s">
        <v>4118</v>
      </c>
      <c r="B980" s="2" t="str">
        <v>中國香港</v>
      </c>
      <c r="C980" s="3" t="s">
        <v>4121</v>
      </c>
      <c r="D980" s="2" t="s">
        <v>4119</v>
      </c>
      <c r="E980" s="2" t="str">
        <v>9次</v>
      </c>
      <c r="F980" s="2" t="str">
        <v>RM 1008, PROSPERITY MILLENNIA PLAZA, 663 KING'S ROAD, QUARRY BAY,</v>
      </c>
      <c r="G980" s="2" t="str">
        <v>MR VICK WONG</v>
      </c>
      <c r="H980" s="2" t="s">
        <v>4120</v>
      </c>
      <c r="I980" s="2" t="str">
        <v>(852)23844862</v>
      </c>
      <c r="J980" s="2" t="str">
        <v>(852)23843151</v>
      </c>
      <c r="K980" s="1"/>
      <c r="L980" s="1"/>
      <c r="M980" s="1"/>
      <c r="N980" s="1"/>
      <c r="O980" s="1"/>
      <c r="P980" s="1"/>
      <c r="Q980" s="1"/>
      <c r="R980" s="1"/>
      <c r="S980" s="1"/>
    </row>
    <row r="981">
      <c r="A981" s="2" t="s">
        <v>2872</v>
      </c>
      <c r="B981" s="2" t="str">
        <v>韩国</v>
      </c>
      <c r="C981" s="3" t="s">
        <v>2874</v>
      </c>
      <c r="D981" s="2" t="str">
        <v>餐厨用具</v>
      </c>
      <c r="E981" s="2" t="str">
        <v>3次</v>
      </c>
      <c r="F981" s="2" t="str">
        <v>HONGJIN B/D, 603-5, DOBONG-DONG, DOBONG-GU, SEOUL</v>
      </c>
      <c r="G981" s="2" t="str">
        <v>ROH, KWANG-SOO</v>
      </c>
      <c r="H981" s="2" t="s">
        <v>2873</v>
      </c>
      <c r="I981" s="2" t="str">
        <v>0082 (02)954-4338</v>
      </c>
      <c r="J981" s="2" t="str">
        <v>0082 (02)956-4447</v>
      </c>
      <c r="K981" s="1"/>
      <c r="L981" s="1"/>
      <c r="M981" s="1"/>
      <c r="N981" s="1"/>
      <c r="O981" s="1"/>
      <c r="P981" s="1"/>
      <c r="Q981" s="1"/>
      <c r="R981" s="1"/>
      <c r="S981" s="1"/>
    </row>
    <row r="982">
      <c r="A982" s="2" t="s">
        <v>560</v>
      </c>
      <c r="B982" s="2" t="str">
        <v>美國</v>
      </c>
      <c r="C982" s="2" t="str">
        <v>--</v>
      </c>
      <c r="D982" s="2" t="str">
        <v>建筑及装饰材料,照明产品,玻璃工艺品,餐厨用具</v>
      </c>
      <c r="E982" s="2" t="str">
        <v>6次</v>
      </c>
      <c r="F982" s="2" t="str">
        <v>400 N. CROFT AVE.LOS ANGELES, CA 90048,U.S.A.</v>
      </c>
      <c r="G982" s="2" t="str">
        <v>Angel Perez</v>
      </c>
      <c r="H982" s="2" t="s">
        <v>559</v>
      </c>
      <c r="I982" s="2" t="str">
        <v>+1 323-304-8422</v>
      </c>
      <c r="J982" s="2">
        <v>3239271955</v>
      </c>
      <c r="K982" s="1"/>
      <c r="L982" s="1"/>
      <c r="M982" s="1"/>
      <c r="N982" s="1"/>
      <c r="O982" s="1"/>
      <c r="P982" s="1"/>
      <c r="Q982" s="1"/>
      <c r="R982" s="1"/>
      <c r="S982" s="1"/>
    </row>
    <row r="983">
      <c r="A983" s="2" t="s">
        <v>6691</v>
      </c>
      <c r="B983" s="2" t="str">
        <v>以色列</v>
      </c>
      <c r="C983" s="2" t="str">
        <v>--</v>
      </c>
      <c r="D983" s="2" t="str">
        <v>家居装饰品,餐厨用具</v>
      </c>
      <c r="E983" s="2" t="str">
        <v>3次</v>
      </c>
      <c r="F983" s="2" t="str">
        <v>37, GIDON ST.RAMAT GANISRAEL</v>
      </c>
      <c r="G983" s="2" t="str">
        <v>NOAM RAPOPORT</v>
      </c>
      <c r="H983" s="2" t="s">
        <v>6692</v>
      </c>
      <c r="I983" s="2" t="str">
        <v>+972 54-436-6336</v>
      </c>
      <c r="J983" s="2" t="str">
        <v>00972 3 5730566</v>
      </c>
      <c r="K983" s="1"/>
      <c r="L983" s="1"/>
      <c r="M983" s="1"/>
      <c r="N983" s="1"/>
      <c r="O983" s="1"/>
      <c r="P983" s="1"/>
      <c r="Q983" s="1"/>
      <c r="R983" s="1"/>
      <c r="S983" s="1"/>
    </row>
    <row r="984">
      <c r="A984" s="2" t="s">
        <v>2005</v>
      </c>
      <c r="B984" s="2" t="str">
        <v>印度</v>
      </c>
      <c r="C984" s="2" t="str">
        <v>--</v>
      </c>
      <c r="D984" s="2" t="str">
        <v>餐厨用具</v>
      </c>
      <c r="E984" s="2" t="str">
        <v>5次</v>
      </c>
      <c r="F984" s="2" t="str">
        <v>BAZAZA BAZAR,KARNAL</v>
      </c>
      <c r="G984" s="2" t="str">
        <v>PARWEEN GUPTA</v>
      </c>
      <c r="H984" s="2" t="str">
        <v>--</v>
      </c>
      <c r="I984" s="2" t="str">
        <v>+91 184 226 2839</v>
      </c>
      <c r="J984" s="2">
        <v>91</v>
      </c>
      <c r="K984" s="1"/>
      <c r="L984" s="1"/>
      <c r="M984" s="1"/>
      <c r="N984" s="1"/>
      <c r="O984" s="1"/>
      <c r="P984" s="1"/>
      <c r="Q984" s="1"/>
      <c r="R984" s="1"/>
      <c r="S984" s="1"/>
    </row>
    <row r="985">
      <c r="A985" s="2" t="s">
        <v>2460</v>
      </c>
      <c r="B985" s="2" t="str">
        <v>加拿大</v>
      </c>
      <c r="C985" s="2" t="str">
        <v>--</v>
      </c>
      <c r="D985" s="2" t="str">
        <v>园林用品,工艺陶瓷,照明产品,玻璃工艺品,餐厨用具</v>
      </c>
      <c r="E985" s="2" t="str">
        <v>8次</v>
      </c>
      <c r="F985" s="2" t="str">
        <v>2350 WEST 41ST STREET//VANCOUVER, BC V6M 2A4</v>
      </c>
      <c r="G985" s="2" t="str">
        <v>W.H. PUDDIFOOT</v>
      </c>
      <c r="H985" s="2" t="str">
        <v>--</v>
      </c>
      <c r="I985" s="2" t="str">
        <v>001 604 2630971</v>
      </c>
      <c r="J985" s="2" t="str">
        <v>001 604 2632468</v>
      </c>
      <c r="K985" s="1"/>
      <c r="L985" s="1"/>
      <c r="M985" s="1"/>
      <c r="N985" s="1"/>
      <c r="O985" s="1"/>
      <c r="P985" s="1"/>
      <c r="Q985" s="1"/>
      <c r="R985" s="1"/>
      <c r="S985" s="1"/>
    </row>
    <row r="986">
      <c r="A986" s="2" t="s">
        <v>58</v>
      </c>
      <c r="B986" s="2" t="str">
        <v>韩国</v>
      </c>
      <c r="C986" s="3" t="s">
        <v>56</v>
      </c>
      <c r="D986" s="2" t="str">
        <v>餐厨用具</v>
      </c>
      <c r="E986" s="2" t="str">
        <v>5次</v>
      </c>
      <c r="F986" s="2" t="str">
        <v>#1547-1,SORYONG-DONG,KUNSAN-CITY,CHONLABUK-DO</v>
      </c>
      <c r="G986" s="2" t="str">
        <v>DONG-HYUN,KIM</v>
      </c>
      <c r="H986" s="2" t="s">
        <v>57</v>
      </c>
      <c r="I986" s="2" t="str">
        <v>0082 63 4659700</v>
      </c>
      <c r="J986" s="2" t="str">
        <v>0082 63 4677178</v>
      </c>
      <c r="K986" s="1"/>
      <c r="L986" s="1"/>
      <c r="M986" s="1"/>
      <c r="N986" s="1"/>
      <c r="O986" s="1"/>
      <c r="P986" s="1"/>
      <c r="Q986" s="1"/>
      <c r="R986" s="1"/>
      <c r="S986" s="1"/>
    </row>
    <row r="987">
      <c r="A987" s="2" t="s">
        <v>6405</v>
      </c>
      <c r="B987" s="2" t="str">
        <v>法國</v>
      </c>
      <c r="C987" s="3" t="s">
        <v>6407</v>
      </c>
      <c r="D987" s="2" t="str">
        <v>卫浴设备,家具,工艺陶瓷,餐厨用具</v>
      </c>
      <c r="E987" s="2" t="str">
        <v>6次</v>
      </c>
      <c r="F987" s="2" t="str">
        <v>6 RUE CHARLES GULDEMANN, 90300, VALDOIE</v>
      </c>
      <c r="G987" s="2" t="str">
        <v>M SCHRAAG PHILIPPE</v>
      </c>
      <c r="H987" s="2" t="s">
        <v>6406</v>
      </c>
      <c r="I987" s="2" t="str">
        <v>+33 3 84 58 74 74</v>
      </c>
      <c r="J987" s="2" t="str">
        <v>0033 384260204</v>
      </c>
      <c r="K987" s="1"/>
      <c r="L987" s="1"/>
      <c r="M987" s="1"/>
      <c r="N987" s="1"/>
      <c r="O987" s="1"/>
      <c r="P987" s="1"/>
      <c r="Q987" s="1"/>
      <c r="R987" s="1"/>
      <c r="S987" s="1"/>
    </row>
    <row r="988">
      <c r="A988" s="2" t="s">
        <v>4545</v>
      </c>
      <c r="B988" s="2" t="str">
        <v>尼泊爾</v>
      </c>
      <c r="C988" s="3" t="s">
        <v>4547</v>
      </c>
      <c r="D988" s="2" t="str">
        <v>五金,其他,化工产品,大型机械及设备,家具,照明产品,鞋,餐厨用具</v>
      </c>
      <c r="E988" s="2" t="str">
        <v>10次</v>
      </c>
      <c r="F988" s="2" t="str">
        <v>13,TRIBHUWAN PATH,TINTOLIA BIRATNAGAR-13</v>
      </c>
      <c r="G988" s="2" t="str">
        <v>Italo</v>
      </c>
      <c r="H988" s="2" t="s">
        <v>4546</v>
      </c>
      <c r="I988" s="2" t="str">
        <v>00977 1 220153</v>
      </c>
      <c r="J988" s="2">
        <v>977</v>
      </c>
      <c r="K988" s="1"/>
      <c r="L988" s="1"/>
      <c r="M988" s="1"/>
      <c r="N988" s="1"/>
      <c r="O988" s="1"/>
      <c r="P988" s="1"/>
      <c r="Q988" s="1"/>
      <c r="R988" s="1"/>
      <c r="S988" s="1"/>
    </row>
    <row r="989">
      <c r="A989" s="2" t="s">
        <v>2500</v>
      </c>
      <c r="B989" s="2" t="str">
        <v>法國</v>
      </c>
      <c r="C989" s="3" t="s">
        <v>2501</v>
      </c>
      <c r="D989" s="2" t="str">
        <v>卫浴设备,鞋,餐厨用具</v>
      </c>
      <c r="E989" s="2" t="str">
        <v>10次</v>
      </c>
      <c r="F989" s="2" t="str">
        <v>17 19 ALLEE DES PINS,ZONE INDUSTRIELLE LA PALUN,13700,MARIGNANE</v>
      </c>
      <c r="G989" s="2" t="str">
        <v>HELLADES WORLD DIFFUSION</v>
      </c>
      <c r="H989" s="2" t="s">
        <v>2502</v>
      </c>
      <c r="I989" s="2" t="str">
        <v>+33 4 42 16 30 00</v>
      </c>
      <c r="J989" s="2" t="str">
        <v>0033 442163001</v>
      </c>
      <c r="K989" s="1"/>
      <c r="L989" s="1"/>
      <c r="M989" s="1"/>
      <c r="N989" s="1"/>
      <c r="O989" s="1"/>
      <c r="P989" s="1"/>
      <c r="Q989" s="1"/>
      <c r="R989" s="1"/>
      <c r="S989" s="1"/>
    </row>
    <row r="990">
      <c r="A990" s="2" t="s">
        <v>97</v>
      </c>
      <c r="B990" s="2" t="str">
        <v>菲律賓</v>
      </c>
      <c r="C990" s="2" t="str">
        <v>--</v>
      </c>
      <c r="D990" s="2" t="s">
        <v>98</v>
      </c>
      <c r="E990" s="2" t="str">
        <v>10次</v>
      </c>
      <c r="F990" s="2" t="str">
        <v>CSI WAREHOUSE CLUB LUCAO DIS.,DAGUPAN CITY 2400,PHILIPPINES</v>
      </c>
      <c r="G990" s="2" t="str">
        <v>Bev Carey</v>
      </c>
      <c r="H990" s="2" t="s">
        <v>99</v>
      </c>
      <c r="I990" s="2" t="str">
        <v>+63 75 522 3174</v>
      </c>
      <c r="J990" s="2" t="str">
        <v>0063 75 5237422</v>
      </c>
      <c r="K990" s="1"/>
      <c r="L990" s="1"/>
      <c r="M990" s="1"/>
      <c r="N990" s="1"/>
      <c r="O990" s="1"/>
      <c r="P990" s="1"/>
      <c r="Q990" s="1"/>
      <c r="R990" s="1"/>
      <c r="S990" s="1"/>
    </row>
    <row r="991">
      <c r="A991" s="2" t="s">
        <v>6433</v>
      </c>
      <c r="B991" s="2" t="str">
        <v>德國</v>
      </c>
      <c r="C991" s="3" t="s">
        <v>6431</v>
      </c>
      <c r="D991" s="2" t="str">
        <v>家具,玻璃工艺品,编织及藤铁工艺品,节日用品,餐厨用具</v>
      </c>
      <c r="E991" s="2" t="str">
        <v>7次</v>
      </c>
      <c r="F991" s="2" t="str">
        <v>Rudolf-Diesel-Strasse 8, DE 24568, Kaltenkirchen</v>
      </c>
      <c r="G991" s="2" t="str">
        <v>Andreas Kutter</v>
      </c>
      <c r="H991" s="2" t="s">
        <v>6432</v>
      </c>
      <c r="I991" s="2" t="str">
        <v>+49 4191 99690</v>
      </c>
      <c r="J991" s="2" t="str">
        <v>0049 4191 99 69 99</v>
      </c>
      <c r="K991" s="1"/>
      <c r="L991" s="1"/>
      <c r="M991" s="1"/>
      <c r="N991" s="1"/>
      <c r="O991" s="1"/>
      <c r="P991" s="1"/>
      <c r="Q991" s="1"/>
      <c r="R991" s="1"/>
      <c r="S991" s="1"/>
    </row>
    <row r="992">
      <c r="A992" s="2" t="s">
        <v>4581</v>
      </c>
      <c r="B992" s="2" t="str">
        <v>立陶宛</v>
      </c>
      <c r="C992" s="3" t="s">
        <v>4578</v>
      </c>
      <c r="D992" s="2" t="s">
        <v>4579</v>
      </c>
      <c r="E992" s="2" t="str">
        <v>8次</v>
      </c>
      <c r="F992" s="2" t="str">
        <v>TAIKOS-100,3031 KAUNAS,LITHUANIA</v>
      </c>
      <c r="G992" s="2" t="str">
        <v>--</v>
      </c>
      <c r="H992" s="2" t="s">
        <v>4580</v>
      </c>
      <c r="I992" s="2" t="str">
        <v>+370 37 351624</v>
      </c>
      <c r="J992" s="2">
        <v>37037351723</v>
      </c>
      <c r="K992" s="1"/>
      <c r="L992" s="1"/>
      <c r="M992" s="1"/>
      <c r="N992" s="1"/>
      <c r="O992" s="1"/>
      <c r="P992" s="1"/>
      <c r="Q992" s="1"/>
      <c r="R992" s="1"/>
      <c r="S992" s="1"/>
    </row>
    <row r="993">
      <c r="A993" s="2" t="s">
        <v>2387</v>
      </c>
      <c r="B993" s="2" t="str">
        <v>中國香港</v>
      </c>
      <c r="C993" s="3" t="s">
        <v>2388</v>
      </c>
      <c r="D993" s="2" t="str">
        <v>医药保健品及医疗器械,家具,家居装饰品,家用电器,餐厨用具</v>
      </c>
      <c r="E993" s="2" t="str">
        <v>8次</v>
      </c>
      <c r="F993" s="2" t="str">
        <v>UNIT 2305-8, 23/F., HANG SENG NORTHPOINT BUILDING, 341 KING''S ROAD, NORTH POINT, HONG KONG., HONGKONG</v>
      </c>
      <c r="G993" s="2" t="str">
        <v>TOSHIYUKI SUEOKA</v>
      </c>
      <c r="H993" s="2" t="s">
        <v>2386</v>
      </c>
      <c r="I993" s="2" t="str">
        <v>+852 2374 0133</v>
      </c>
      <c r="J993" s="2" t="str">
        <v>852 3106 6468</v>
      </c>
      <c r="K993" s="1"/>
      <c r="L993" s="1"/>
      <c r="M993" s="1"/>
      <c r="N993" s="1"/>
      <c r="O993" s="1"/>
      <c r="P993" s="1"/>
      <c r="Q993" s="1"/>
      <c r="R993" s="1"/>
      <c r="S993" s="1"/>
    </row>
    <row r="994">
      <c r="A994" s="2" t="s">
        <v>994</v>
      </c>
      <c r="B994" s="2" t="str">
        <v>中國香港</v>
      </c>
      <c r="C994" s="3" t="s">
        <v>996</v>
      </c>
      <c r="D994" s="2" t="str">
        <v>餐厨用具</v>
      </c>
      <c r="E994" s="2" t="str">
        <v>7次</v>
      </c>
      <c r="F994" s="2" t="str">
        <v>ROOM 1504 LIPPO SUN PLAZA,28 CANTON RD, TSIMSHATSUI,KOWLOONHONGKONG</v>
      </c>
      <c r="G994" s="2" t="str">
        <v>--</v>
      </c>
      <c r="H994" s="2" t="s">
        <v>995</v>
      </c>
      <c r="I994" s="2" t="str">
        <v>+852 3105 8105</v>
      </c>
      <c r="J994" s="2">
        <v>31058106</v>
      </c>
      <c r="K994" s="1"/>
      <c r="L994" s="1"/>
      <c r="M994" s="1"/>
      <c r="N994" s="1"/>
      <c r="O994" s="1"/>
      <c r="P994" s="1"/>
      <c r="Q994" s="1"/>
      <c r="R994" s="1"/>
      <c r="S994" s="1"/>
    </row>
    <row r="995">
      <c r="A995" s="2" t="s">
        <v>6366</v>
      </c>
      <c r="B995" s="2" t="str">
        <v>加拿大</v>
      </c>
      <c r="C995" s="3" t="s">
        <v>6367</v>
      </c>
      <c r="D995" s="2" t="str">
        <v>餐厨用具</v>
      </c>
      <c r="E995" s="2" t="str">
        <v>4次</v>
      </c>
      <c r="F995" s="2" t="str">
        <v>#1 14211 Burrows Road Richmond, B.C.</v>
      </c>
      <c r="G995" s="2" t="str">
        <v>PAUL</v>
      </c>
      <c r="H995" s="2" t="s">
        <v>6365</v>
      </c>
      <c r="I995" s="2" t="str">
        <v>001 604 2700811</v>
      </c>
      <c r="J995" s="2" t="str">
        <v>001 604 2707897</v>
      </c>
      <c r="K995" s="1"/>
      <c r="L995" s="1"/>
      <c r="M995" s="1"/>
      <c r="N995" s="1"/>
      <c r="O995" s="1"/>
      <c r="P995" s="1"/>
      <c r="Q995" s="1"/>
      <c r="R995" s="1"/>
      <c r="S995" s="1"/>
    </row>
    <row r="996">
      <c r="A996" s="2" t="s">
        <v>4482</v>
      </c>
      <c r="B996" s="2" t="str">
        <v>比利時</v>
      </c>
      <c r="C996" s="3" t="s">
        <v>4484</v>
      </c>
      <c r="D996" s="2" t="str">
        <v>餐厨用具</v>
      </c>
      <c r="E996" s="2" t="str">
        <v>6次</v>
      </c>
      <c r="F996" s="2" t="str">
        <v>Bruinbeekstraat 53, B 2820, Bonheiden</v>
      </c>
      <c r="G996" s="2" t="str">
        <v>Luk Bertens</v>
      </c>
      <c r="H996" s="2" t="s">
        <v>4483</v>
      </c>
      <c r="I996" s="2" t="str">
        <v>+32 15 55 32 31</v>
      </c>
      <c r="J996" s="2" t="str">
        <v>0032 15 55 33 01</v>
      </c>
      <c r="K996" s="1"/>
      <c r="L996" s="1"/>
      <c r="M996" s="1"/>
      <c r="N996" s="1"/>
      <c r="O996" s="1"/>
      <c r="P996" s="1"/>
      <c r="Q996" s="1"/>
      <c r="R996" s="1"/>
      <c r="S996" s="1"/>
    </row>
    <row r="997">
      <c r="A997" s="2" t="s">
        <v>3279</v>
      </c>
      <c r="B997" s="2" t="str">
        <v>美國</v>
      </c>
      <c r="C997" s="3" t="s">
        <v>3277</v>
      </c>
      <c r="D997" s="2" t="str">
        <v>家居装饰品,餐厨用具</v>
      </c>
      <c r="E997" s="2" t="str">
        <v>3次</v>
      </c>
      <c r="F997" s="2" t="str">
        <v>3708 LOWREY WAYPLANO,TEXASU.S.A</v>
      </c>
      <c r="G997" s="2" t="str">
        <v>Nelson Lee</v>
      </c>
      <c r="H997" s="2" t="s">
        <v>3278</v>
      </c>
      <c r="I997" s="2" t="str">
        <v>+1 972-491-7023</v>
      </c>
      <c r="J997" s="2" t="str">
        <v>972-491-7023</v>
      </c>
      <c r="K997" s="1"/>
      <c r="L997" s="1"/>
      <c r="M997" s="1"/>
      <c r="N997" s="1"/>
      <c r="O997" s="1"/>
      <c r="P997" s="1"/>
      <c r="Q997" s="1"/>
      <c r="R997" s="1"/>
      <c r="S997" s="1"/>
    </row>
    <row r="998">
      <c r="A998" s="2" t="s">
        <v>1040</v>
      </c>
      <c r="B998" s="2" t="str">
        <v>印度</v>
      </c>
      <c r="C998" s="2" t="str">
        <v>--</v>
      </c>
      <c r="D998" s="2" t="str">
        <v>餐厨用具</v>
      </c>
      <c r="E998" s="2" t="str">
        <v>6次</v>
      </c>
      <c r="F998" s="2" t="str">
        <v>CURZON COMPLEX 11,BRIGADE ROAD BANGALORE-560001</v>
      </c>
      <c r="G998" s="2" t="str">
        <v>HARPAL SINGH SEHGAL</v>
      </c>
      <c r="H998" s="2" t="s">
        <v>1039</v>
      </c>
      <c r="I998" s="2" t="str">
        <v>0091 80 5583289</v>
      </c>
      <c r="J998" s="2" t="str">
        <v>0091 80 5598051</v>
      </c>
      <c r="K998" s="1"/>
      <c r="L998" s="1"/>
      <c r="M998" s="1"/>
      <c r="N998" s="1"/>
      <c r="O998" s="1"/>
      <c r="P998" s="1"/>
      <c r="Q998" s="1"/>
      <c r="R998" s="1"/>
      <c r="S998" s="1"/>
    </row>
    <row r="999">
      <c r="A999" s="2" t="s">
        <v>6996</v>
      </c>
      <c r="B999" s="2" t="str">
        <v>瑞典</v>
      </c>
      <c r="C999" s="2" t="str">
        <v>--</v>
      </c>
      <c r="D999" s="2" t="s">
        <v>6994</v>
      </c>
      <c r="E999" s="2" t="str">
        <v>8次</v>
      </c>
      <c r="F999" s="2" t="str">
        <v>Kortebov 4, SE 56435, Bankeryd</v>
      </c>
      <c r="G999" s="2" t="str">
        <v>--</v>
      </c>
      <c r="H999" s="2" t="s">
        <v>6995</v>
      </c>
      <c r="I999" s="2" t="str">
        <v>+46 36 37 13 50</v>
      </c>
      <c r="J999" s="2" t="str">
        <v>0046 36 37 13 51</v>
      </c>
      <c r="K999" s="1"/>
      <c r="L999" s="1"/>
      <c r="M999" s="1"/>
      <c r="N999" s="1"/>
      <c r="O999" s="1"/>
      <c r="P999" s="1"/>
      <c r="Q999" s="1"/>
      <c r="R999" s="1"/>
      <c r="S999" s="1"/>
    </row>
    <row r="1000">
      <c r="A1000" s="2" t="s">
        <v>5271</v>
      </c>
      <c r="B1000" s="2" t="str">
        <v>以色列</v>
      </c>
      <c r="C1000" s="3" t="s">
        <v>5273</v>
      </c>
      <c r="D1000" s="2" t="str">
        <v>餐厨用具</v>
      </c>
      <c r="E1000" s="2" t="str">
        <v>6次</v>
      </c>
      <c r="F1000" s="2" t="str">
        <v>7 Haorgim Street, 58855, Holon</v>
      </c>
      <c r="G1000" s="2" t="str">
        <v>Assaf Bar Zion</v>
      </c>
      <c r="H1000" s="2" t="s">
        <v>5272</v>
      </c>
      <c r="I1000" s="2" t="str">
        <v>+972 3-559-6857</v>
      </c>
      <c r="J1000" s="2" t="str">
        <v>00972 3 5596858</v>
      </c>
      <c r="K1000" s="1"/>
      <c r="L1000" s="1"/>
      <c r="M1000" s="1"/>
      <c r="N1000" s="1"/>
      <c r="O1000" s="1"/>
      <c r="P1000" s="1"/>
      <c r="Q1000" s="1"/>
      <c r="R1000" s="1"/>
      <c r="S1000" s="1"/>
    </row>
    <row r="1001">
      <c r="A1001" s="2" t="s">
        <v>3162</v>
      </c>
      <c r="B1001" s="2" t="str">
        <v>韩国</v>
      </c>
      <c r="C1001" s="3" t="s">
        <v>3164</v>
      </c>
      <c r="D1001" s="2" t="str">
        <v>餐厨用具</v>
      </c>
      <c r="E1001" s="2" t="str">
        <v>6次</v>
      </c>
      <c r="F1001" s="2" t="str">
        <v>LAKE GREEN OFFICETEL 1513 #752-1 JANGHANG-DONG,ILSAN-GU,GOYANG-SI,GYUNGGI-DO</v>
      </c>
      <c r="G1001" s="2" t="str">
        <v>JEONG-BOK YU</v>
      </c>
      <c r="H1001" s="2" t="s">
        <v>3163</v>
      </c>
      <c r="I1001" s="2" t="str">
        <v>0082 31 9062040</v>
      </c>
      <c r="J1001" s="2" t="str">
        <v>0082 31 9013461</v>
      </c>
      <c r="K1001" s="1"/>
      <c r="L1001" s="1"/>
      <c r="M1001" s="1"/>
      <c r="N1001" s="1"/>
      <c r="O1001" s="1"/>
      <c r="P1001" s="1"/>
      <c r="Q1001" s="1"/>
      <c r="R1001" s="1"/>
      <c r="S1001" s="1"/>
    </row>
    <row r="1002">
      <c r="A1002" s="5" t="s">
        <v>839</v>
      </c>
      <c r="B1002" s="5" t="str">
        <v>泰国</v>
      </c>
      <c r="C1002" s="5" t="str">
        <v>--</v>
      </c>
      <c r="D1002" s="5" t="str">
        <v>照明产品,餐厨用具</v>
      </c>
      <c r="E1002" s="5" t="str">
        <v>5次</v>
      </c>
      <c r="F1002" s="5" t="str">
        <v>9/3 MOO 8,SOI WATPRANGUEN, THALINGCHAN-BANGBUATHONG ROAD, BANGYAI, NONTHABURI 11140</v>
      </c>
      <c r="G1002" s="5" t="str">
        <v>SOMSAK KIJTURAKUL</v>
      </c>
      <c r="H1002" s="5" t="s">
        <v>838</v>
      </c>
      <c r="I1002" s="5" t="str">
        <v>0066 2 9039000 4</v>
      </c>
      <c r="J1002" s="5" t="str">
        <v>0066 2 9039446 7</v>
      </c>
      <c r="K1002" s="1"/>
      <c r="L1002" s="1"/>
      <c r="M1002" s="1"/>
      <c r="N1002" s="1"/>
      <c r="O1002" s="1"/>
      <c r="P1002" s="1"/>
      <c r="Q1002" s="1"/>
      <c r="R1002" s="1"/>
      <c r="S1002" s="1"/>
    </row>
    <row r="1003">
      <c r="A1003" s="2" t="s">
        <v>6909</v>
      </c>
      <c r="B1003" s="2" t="str">
        <v>美國</v>
      </c>
      <c r="C1003" s="2" t="str">
        <v>--</v>
      </c>
      <c r="D1003" s="2" t="str">
        <v>餐厨用具</v>
      </c>
      <c r="E1003" s="2" t="str">
        <v>6次</v>
      </c>
      <c r="F1003" s="2" t="str">
        <v>182-30 150TH RD, SPRINGFIELD GARDENS, NY 11413-4062</v>
      </c>
      <c r="G1003" s="2" t="str">
        <v>DAVID PASKES</v>
      </c>
      <c r="H1003" s="2" t="str">
        <v>--</v>
      </c>
      <c r="I1003" s="2" t="str">
        <v>001 718 656 1200</v>
      </c>
      <c r="J1003" s="2" t="str">
        <v>001 718 656 0100</v>
      </c>
      <c r="K1003" s="1"/>
      <c r="L1003" s="1"/>
      <c r="M1003" s="1"/>
      <c r="N1003" s="1"/>
      <c r="O1003" s="1"/>
      <c r="P1003" s="1"/>
      <c r="Q1003" s="1"/>
      <c r="R1003" s="1"/>
      <c r="S1003" s="1"/>
    </row>
    <row r="1004">
      <c r="A1004" s="2" t="s">
        <v>4613</v>
      </c>
      <c r="B1004" s="2" t="str">
        <v>日本</v>
      </c>
      <c r="C1004" s="3" t="s">
        <v>4615</v>
      </c>
      <c r="D1004" s="2" t="str">
        <v>办公文具,大型机械及设备,玩具,礼品及赠品,餐厨用具</v>
      </c>
      <c r="E1004" s="2" t="str">
        <v>8次</v>
      </c>
      <c r="F1004" s="2" t="str">
        <v>1645, Arimacho, Kita-Ku</v>
      </c>
      <c r="G1004" s="2" t="str">
        <v>Ichiro Nishimura</v>
      </c>
      <c r="H1004" s="2" t="s">
        <v>4614</v>
      </c>
      <c r="I1004" s="2" t="str">
        <v>+81 6-6745-0824</v>
      </c>
      <c r="J1004" s="2" t="str">
        <v>0081 6 66182211</v>
      </c>
      <c r="K1004" s="1"/>
      <c r="L1004" s="1"/>
      <c r="M1004" s="1"/>
      <c r="N1004" s="1"/>
      <c r="O1004" s="1"/>
      <c r="P1004" s="1"/>
      <c r="Q1004" s="1"/>
      <c r="R1004" s="1"/>
      <c r="S1004" s="1"/>
    </row>
    <row r="1005">
      <c r="A1005" s="2" t="s">
        <v>3200</v>
      </c>
      <c r="B1005" s="2" t="str">
        <v>土耳其</v>
      </c>
      <c r="C1005" s="3" t="s">
        <v>3201</v>
      </c>
      <c r="D1005" s="2" t="s">
        <v>3198</v>
      </c>
      <c r="E1005" s="2" t="str">
        <v>9次</v>
      </c>
      <c r="F1005" s="2" t="str">
        <v>ATATURK MAH. GIRNE CAD.NO:45 34750 K. BAKKALKOYISTANBUL,TURKEY</v>
      </c>
      <c r="G1005" s="2" t="str">
        <v>Angela Hambi</v>
      </c>
      <c r="H1005" s="2" t="s">
        <v>3199</v>
      </c>
      <c r="I1005" s="2" t="str">
        <v>+90 216 456 60 60</v>
      </c>
      <c r="J1005" s="2">
        <v>902000000000</v>
      </c>
      <c r="K1005" s="1"/>
      <c r="L1005" s="1"/>
      <c r="M1005" s="1"/>
      <c r="N1005" s="1"/>
      <c r="O1005" s="1"/>
      <c r="P1005" s="1"/>
      <c r="Q1005" s="1"/>
      <c r="R1005" s="1"/>
      <c r="S1005" s="1"/>
    </row>
    <row r="1006">
      <c r="A1006" s="2" t="s">
        <v>949</v>
      </c>
      <c r="B1006" s="2" t="str">
        <v>日本</v>
      </c>
      <c r="C1006" s="3" t="s">
        <v>951</v>
      </c>
      <c r="D1006" s="2" t="str">
        <v>化工产品,家具,服装饰物及配件,鞋,餐厨用具</v>
      </c>
      <c r="E1006" s="2" t="str">
        <v>7次</v>
      </c>
      <c r="F1006" s="2" t="str">
        <v>23-13, YOSHIDA-CHO, NUMAZU-SHI, SHIZUOKA 4100836</v>
      </c>
      <c r="G1006" s="2" t="str">
        <v>IWAO, MOTOO</v>
      </c>
      <c r="H1006" s="2" t="s">
        <v>950</v>
      </c>
      <c r="I1006" s="2" t="str">
        <v>0081 559 31 2147</v>
      </c>
      <c r="J1006" s="2" t="str">
        <v>0081 3 3873 1682</v>
      </c>
      <c r="K1006" s="1"/>
      <c r="L1006" s="1"/>
      <c r="M1006" s="1"/>
      <c r="N1006" s="1"/>
      <c r="O1006" s="1"/>
      <c r="P1006" s="1"/>
      <c r="Q1006" s="1"/>
      <c r="R1006" s="1"/>
      <c r="S1006" s="1"/>
    </row>
    <row r="1007">
      <c r="A1007" s="2" t="s">
        <v>1687</v>
      </c>
      <c r="B1007" s="2" t="str">
        <v>中國香港</v>
      </c>
      <c r="C1007" s="2" t="str">
        <v>--</v>
      </c>
      <c r="D1007" s="2" t="s">
        <v>1688</v>
      </c>
      <c r="E1007" s="2" t="str">
        <v>9次</v>
      </c>
      <c r="F1007" s="2" t="str">
        <v>UNIT 2,5/F, KING'S COMMERCIAL BLDG,2-4 CHATHAM COURT,TSIM SHA TSUI,KLNHONGKONG</v>
      </c>
      <c r="G1007" s="2" t="str">
        <v>Kovalchuk Olesya</v>
      </c>
      <c r="H1007" s="2" t="s">
        <v>1689</v>
      </c>
      <c r="I1007" s="2" t="str">
        <v>+852 3521 0295</v>
      </c>
      <c r="J1007" s="2">
        <v>35210296</v>
      </c>
      <c r="K1007" s="1"/>
      <c r="L1007" s="1"/>
      <c r="M1007" s="1"/>
      <c r="N1007" s="1"/>
      <c r="O1007" s="1"/>
      <c r="P1007" s="1"/>
      <c r="Q1007" s="1"/>
      <c r="R1007" s="1"/>
      <c r="S1007" s="1"/>
    </row>
    <row r="1008">
      <c r="A1008" s="2" t="s">
        <v>4556</v>
      </c>
      <c r="B1008" s="2" t="str">
        <v>中國澳門</v>
      </c>
      <c r="C1008" s="3" t="s">
        <v>4555</v>
      </c>
      <c r="D1008" s="2" t="str">
        <v>体育及旅游休闲用品,工艺陶瓷,餐厨用具</v>
      </c>
      <c r="E1008" s="2" t="str">
        <v>8次</v>
      </c>
      <c r="F1008" s="2" t="str">
        <v>AV. DA AMIZADE,PALACIO PELOTA BASCA,3 ANDAR,MACAU</v>
      </c>
      <c r="G1008" s="2" t="str">
        <v>KENNETH LOU</v>
      </c>
      <c r="H1008" s="2" t="s">
        <v>4554</v>
      </c>
      <c r="I1008" s="2" t="str">
        <v>00853 726382</v>
      </c>
      <c r="J1008" s="2" t="str">
        <v>00853 726446/726445</v>
      </c>
      <c r="K1008" s="1"/>
      <c r="L1008" s="1"/>
      <c r="M1008" s="1"/>
      <c r="N1008" s="1"/>
      <c r="O1008" s="1"/>
      <c r="P1008" s="1"/>
      <c r="Q1008" s="1"/>
      <c r="R1008" s="1"/>
      <c r="S1008" s="1"/>
    </row>
    <row r="1009">
      <c r="A1009" s="2" t="s">
        <v>3107</v>
      </c>
      <c r="B1009" s="2" t="str">
        <v>英國</v>
      </c>
      <c r="C1009" s="3" t="s">
        <v>3108</v>
      </c>
      <c r="D1009" s="2" t="str">
        <v>餐厨用具</v>
      </c>
      <c r="E1009" s="2" t="str">
        <v>5次</v>
      </c>
      <c r="F1009" s="2" t="str">
        <v>Greenfield, Flintshire, CH8 9DP, U.K.</v>
      </c>
      <c r="G1009" s="2" t="str">
        <v>--</v>
      </c>
      <c r="H1009" s="2" t="s">
        <v>3109</v>
      </c>
      <c r="I1009" s="2" t="str">
        <v>+44 1352 710517</v>
      </c>
      <c r="J1009" s="2">
        <v>1352714909</v>
      </c>
      <c r="K1009" s="1"/>
      <c r="L1009" s="1"/>
      <c r="M1009" s="1"/>
      <c r="N1009" s="1"/>
      <c r="O1009" s="1"/>
      <c r="P1009" s="1"/>
      <c r="Q1009" s="1"/>
      <c r="R1009" s="1"/>
      <c r="S1009" s="1"/>
    </row>
    <row r="1010">
      <c r="A1010" s="2" t="s">
        <v>839</v>
      </c>
      <c r="B1010" s="2" t="str">
        <v>泰国</v>
      </c>
      <c r="C1010" s="2" t="str">
        <v>--</v>
      </c>
      <c r="D1010" s="2" t="str">
        <v>照明产品,餐厨用具</v>
      </c>
      <c r="E1010" s="2" t="str">
        <v>5次</v>
      </c>
      <c r="F1010" s="2" t="str">
        <v>9/3 MOO 8,SOI WATPRANGUEN, THALINGCHAN-BANGBUATHONG ROAD, BANGYAI, NONTHABURI 11140</v>
      </c>
      <c r="G1010" s="2" t="str">
        <v>SOMSAK KIJTURAKUL</v>
      </c>
      <c r="H1010" s="2" t="s">
        <v>838</v>
      </c>
      <c r="I1010" s="2" t="str">
        <v>0066 2 9039000 4</v>
      </c>
      <c r="J1010" s="2" t="str">
        <v>0066 2 9039446 7</v>
      </c>
      <c r="K1010" s="1"/>
      <c r="L1010" s="1"/>
      <c r="M1010" s="1"/>
      <c r="N1010" s="1"/>
      <c r="O1010" s="1"/>
      <c r="P1010" s="1"/>
      <c r="Q1010" s="1"/>
      <c r="R1010" s="1"/>
      <c r="S1010" s="1"/>
    </row>
    <row r="1011">
      <c r="A1011" s="2" t="s">
        <v>6859</v>
      </c>
      <c r="B1011" s="2" t="str">
        <v>美國</v>
      </c>
      <c r="C1011" s="3" t="s">
        <v>6861</v>
      </c>
      <c r="D1011" s="2" t="str">
        <v>餐厨用具</v>
      </c>
      <c r="E1011" s="2" t="str">
        <v>6次</v>
      </c>
      <c r="F1011" s="2" t="str">
        <v>5980 MIAMI LAKES DRIVE MIAMI LAKES,FLORIDA 33014-2467</v>
      </c>
      <c r="G1011" s="2" t="str">
        <v>ALICE MENSCH</v>
      </c>
      <c r="H1011" s="2" t="s">
        <v>6860</v>
      </c>
      <c r="I1011" s="2">
        <f>+1-305-362-2611</f>
      </c>
      <c r="J1011" s="2" t="str">
        <v>001 305 8167450</v>
      </c>
      <c r="K1011" s="1"/>
      <c r="L1011" s="1"/>
      <c r="M1011" s="1"/>
      <c r="N1011" s="1"/>
      <c r="O1011" s="1"/>
      <c r="P1011" s="1"/>
      <c r="Q1011" s="1"/>
      <c r="R1011" s="1"/>
      <c r="S1011" s="1"/>
    </row>
    <row r="1012">
      <c r="A1012" s="2" t="s">
        <v>5117</v>
      </c>
      <c r="B1012" s="2" t="str">
        <v>美國</v>
      </c>
      <c r="C1012" s="2" t="str">
        <v>--</v>
      </c>
      <c r="D1012" s="2" t="s">
        <v>5115</v>
      </c>
      <c r="E1012" s="2" t="str">
        <v>8次</v>
      </c>
      <c r="F1012" s="2" t="str">
        <v>!353 WOODLAND AVE. S.E.ATLANTA, GA 30316-3149U.S.A.</v>
      </c>
      <c r="G1012" s="2" t="str">
        <v>Kshitij Talwar</v>
      </c>
      <c r="H1012" s="2" t="s">
        <v>5116</v>
      </c>
      <c r="I1012" s="2" t="str">
        <v>(404)622 6330</v>
      </c>
      <c r="J1012" s="2" t="str">
        <v>(801)761 9447</v>
      </c>
      <c r="K1012" s="1"/>
      <c r="L1012" s="1"/>
      <c r="M1012" s="1"/>
      <c r="N1012" s="1"/>
      <c r="O1012" s="1"/>
      <c r="P1012" s="1"/>
      <c r="Q1012" s="1"/>
      <c r="R1012" s="1"/>
      <c r="S1012" s="1"/>
    </row>
    <row r="1013">
      <c r="A1013" s="2" t="s">
        <v>3134</v>
      </c>
      <c r="B1013" s="2" t="str">
        <v>西班牙</v>
      </c>
      <c r="C1013" s="3" t="s">
        <v>3136</v>
      </c>
      <c r="D1013" s="2" t="str">
        <v>其他,家用电器,玻璃工艺品,电子消费品及信息产品,餐厨用具</v>
      </c>
      <c r="E1013" s="2" t="str">
        <v>6次</v>
      </c>
      <c r="F1013" s="2" t="str">
        <v>9 HNOS. MARTINEZ RISCO ST. OURENSE,SPAIN</v>
      </c>
      <c r="G1013" s="2" t="str">
        <v>Karman To</v>
      </c>
      <c r="H1013" s="2" t="s">
        <v>3135</v>
      </c>
      <c r="I1013" s="2" t="str">
        <v>+34 988 23 42 75</v>
      </c>
      <c r="J1013" s="2">
        <v>34988241429</v>
      </c>
      <c r="K1013" s="1"/>
      <c r="L1013" s="1"/>
      <c r="M1013" s="1"/>
      <c r="N1013" s="1"/>
      <c r="O1013" s="1"/>
      <c r="P1013" s="1"/>
      <c r="Q1013" s="1"/>
      <c r="R1013" s="1"/>
      <c r="S1013" s="1"/>
    </row>
    <row r="1014">
      <c r="A1014" s="2" t="s">
        <v>879</v>
      </c>
      <c r="B1014" s="2" t="str">
        <v>法國</v>
      </c>
      <c r="C1014" s="2" t="str">
        <v>--</v>
      </c>
      <c r="D1014" s="2" t="str">
        <v>卫浴设备,餐厨用具</v>
      </c>
      <c r="E1014" s="2" t="str">
        <v>9次</v>
      </c>
      <c r="F1014" s="2" t="str">
        <v>31 RUE DES ROMARINS, 66027, PERPIGNAN CEDEX</v>
      </c>
      <c r="G1014" s="2" t="str">
        <v>ETS SALGADO</v>
      </c>
      <c r="H1014" s="2" t="str">
        <v>--</v>
      </c>
      <c r="I1014" s="2" t="str">
        <v>+33 4 68 85 08 97</v>
      </c>
      <c r="J1014" s="2" t="str">
        <v>0033 468568322</v>
      </c>
      <c r="K1014" s="1"/>
      <c r="L1014" s="1"/>
      <c r="M1014" s="1"/>
      <c r="N1014" s="1"/>
      <c r="O1014" s="1"/>
      <c r="P1014" s="1"/>
      <c r="Q1014" s="1"/>
      <c r="R1014" s="1"/>
      <c r="S1014" s="1"/>
    </row>
    <row r="1015">
      <c r="A1015" s="2" t="s">
        <v>6887</v>
      </c>
      <c r="B1015" s="2" t="str">
        <v>加拿大</v>
      </c>
      <c r="C1015" s="3" t="s">
        <v>6886</v>
      </c>
      <c r="D1015" s="2" t="str">
        <v>化工产品,大型机械及设备,食品,餐厨用具</v>
      </c>
      <c r="E1015" s="2" t="str">
        <v>8次</v>
      </c>
      <c r="F1015" s="2" t="str">
        <v>6700 Finch Avenue West Toronto,Etobicoke Ontario</v>
      </c>
      <c r="G1015" s="2" t="str">
        <v>Kellogg Canada Inc</v>
      </c>
      <c r="H1015" s="2" t="str">
        <v>--</v>
      </c>
      <c r="I1015" s="2">
        <f>+1-905-290-5200</f>
      </c>
      <c r="J1015" s="2" t="str">
        <v>001 416 6755399</v>
      </c>
      <c r="K1015" s="1"/>
      <c r="L1015" s="1"/>
      <c r="M1015" s="1"/>
      <c r="N1015" s="1"/>
      <c r="O1015" s="1"/>
      <c r="P1015" s="1"/>
      <c r="Q1015" s="1"/>
      <c r="R1015" s="1"/>
      <c r="S1015" s="1"/>
    </row>
    <row r="1016">
      <c r="A1016" s="2" t="s">
        <v>5153</v>
      </c>
      <c r="B1016" s="2" t="str">
        <v>印度</v>
      </c>
      <c r="C1016" s="2" t="str">
        <v>--</v>
      </c>
      <c r="D1016" s="2" t="str">
        <v>玻璃工艺品,餐厨用具</v>
      </c>
      <c r="E1016" s="2" t="str">
        <v>5次</v>
      </c>
      <c r="F1016" s="2" t="str">
        <v>MONARCH RESIDENCY D1 NO. 80, ST. JOHN'S CHURCH ROAD BANGALORE</v>
      </c>
      <c r="G1016" s="2" t="str">
        <v>HARVINDER SINGH SEHGAL</v>
      </c>
      <c r="H1016" s="2" t="s">
        <v>5154</v>
      </c>
      <c r="I1016" s="2" t="str">
        <v>0091 80 5587722</v>
      </c>
      <c r="J1016" s="2" t="str">
        <v>0091 80 5587046</v>
      </c>
      <c r="K1016" s="1"/>
      <c r="L1016" s="1"/>
      <c r="M1016" s="1"/>
      <c r="N1016" s="1"/>
      <c r="O1016" s="1"/>
      <c r="P1016" s="1"/>
      <c r="Q1016" s="1"/>
      <c r="R1016" s="1"/>
      <c r="S1016" s="1"/>
    </row>
    <row r="1017">
      <c r="A1017" s="2" t="s">
        <v>3035</v>
      </c>
      <c r="B1017" s="2" t="str">
        <v>巴基斯坦</v>
      </c>
      <c r="C1017" s="3" t="s">
        <v>3036</v>
      </c>
      <c r="D1017" s="2" t="str">
        <v>五金,其他,家具,家居装饰品,工艺陶瓷,建筑及装饰材料,餐厨用具</v>
      </c>
      <c r="E1017" s="2" t="str">
        <v>9次</v>
      </c>
      <c r="F1017" s="2" t="str">
        <v>2-C, Sunset Commercial Street No. 4, Phase-4, D.H.A. KARACHI, PAKISTAN</v>
      </c>
      <c r="G1017" s="2" t="str">
        <v>Deepak</v>
      </c>
      <c r="H1017" s="2" t="s">
        <v>3037</v>
      </c>
      <c r="I1017" s="2" t="str">
        <v>92 21 5386562</v>
      </c>
      <c r="J1017" s="2" t="str">
        <v>92 21 5386358</v>
      </c>
      <c r="K1017" s="1"/>
      <c r="L1017" s="1"/>
      <c r="M1017" s="1"/>
      <c r="N1017" s="1"/>
      <c r="O1017" s="1"/>
      <c r="P1017" s="1"/>
      <c r="Q1017" s="1"/>
      <c r="R1017" s="1"/>
      <c r="S1017" s="1"/>
    </row>
    <row r="1018">
      <c r="A1018" s="2" t="s">
        <v>757</v>
      </c>
      <c r="B1018" s="2" t="str">
        <v>埃及</v>
      </c>
      <c r="C1018" s="2" t="str">
        <v>--</v>
      </c>
      <c r="D1018" s="2" t="str">
        <v>体育及旅游休闲用品,其他,家用电器,玻璃工艺品,箱包,鞋,餐厨用具</v>
      </c>
      <c r="E1018" s="2" t="str">
        <v>10次</v>
      </c>
      <c r="F1018" s="2" t="str">
        <v>3 ISHAQ ELNADIEM ELLABAN ALEXSANDRIA</v>
      </c>
      <c r="G1018" s="2" t="str">
        <v>Cah Schusterman</v>
      </c>
      <c r="H1018" s="2" t="s">
        <v>758</v>
      </c>
      <c r="I1018" s="2" t="str">
        <v>+20 3 4262122</v>
      </c>
      <c r="J1018" s="2" t="str">
        <v>002 03 4276565</v>
      </c>
      <c r="K1018" s="1"/>
      <c r="L1018" s="1"/>
      <c r="M1018" s="1"/>
      <c r="N1018" s="1"/>
      <c r="O1018" s="1"/>
      <c r="P1018" s="1"/>
      <c r="Q1018" s="1"/>
      <c r="R1018" s="1"/>
      <c r="S1018" s="1"/>
    </row>
    <row r="1019">
      <c r="A1019" s="2" t="s">
        <v>6818</v>
      </c>
      <c r="B1019" s="2" t="str">
        <v>澳大利亞</v>
      </c>
      <c r="C1019" s="2" t="str">
        <v>--</v>
      </c>
      <c r="D1019" s="2" t="str">
        <v>餐厨用具</v>
      </c>
      <c r="E1019" s="2" t="str">
        <v>2次</v>
      </c>
      <c r="F1019" s="2" t="str">
        <v>17 White Ave, 3102, East Kew</v>
      </c>
      <c r="G1019" s="2" t="str">
        <v>Thelma Wright</v>
      </c>
      <c r="H1019" s="2" t="str">
        <v>--</v>
      </c>
      <c r="I1019" s="2" t="str">
        <v>0061 3 9859 6209</v>
      </c>
      <c r="J1019" s="2" t="str">
        <v>0061 3 9859 0074</v>
      </c>
      <c r="K1019" s="1"/>
      <c r="L1019" s="1"/>
      <c r="M1019" s="1"/>
      <c r="N1019" s="1"/>
      <c r="O1019" s="1"/>
      <c r="P1019" s="1"/>
      <c r="Q1019" s="1"/>
      <c r="R1019" s="1"/>
      <c r="S1019" s="1"/>
    </row>
    <row r="1020">
      <c r="A1020" s="2" t="s">
        <v>5062</v>
      </c>
      <c r="B1020" s="2" t="str">
        <v>瑞典</v>
      </c>
      <c r="C1020" s="3" t="s">
        <v>5060</v>
      </c>
      <c r="D1020" s="2" t="str">
        <v>五金,其他,工艺陶瓷,玻璃工艺品,餐厨用具</v>
      </c>
      <c r="E1020" s="2" t="str">
        <v>9次</v>
      </c>
      <c r="F1020" s="2" t="str">
        <v>P.O.BOX 154,SE 511 22 KINNA,SWEDEN</v>
      </c>
      <c r="G1020" s="2" t="str">
        <v>Mireille Galmart</v>
      </c>
      <c r="H1020" s="2" t="s">
        <v>5061</v>
      </c>
      <c r="I1020" s="2" t="str">
        <v>+46 320 106 25</v>
      </c>
      <c r="J1020" s="2">
        <v>46320211031</v>
      </c>
      <c r="K1020" s="1"/>
      <c r="L1020" s="1"/>
      <c r="M1020" s="1"/>
      <c r="N1020" s="1"/>
      <c r="O1020" s="1"/>
      <c r="P1020" s="1"/>
      <c r="Q1020" s="1"/>
      <c r="R1020" s="1"/>
      <c r="S1020" s="1"/>
    </row>
    <row r="1021">
      <c r="A1021" s="2" t="s">
        <v>3076</v>
      </c>
      <c r="B1021" s="2" t="str">
        <v>美國</v>
      </c>
      <c r="C1021" s="3" t="s">
        <v>3075</v>
      </c>
      <c r="D1021" s="2" t="str">
        <v>卫浴设备,餐厨用具</v>
      </c>
      <c r="E1021" s="2" t="str">
        <v>5次</v>
      </c>
      <c r="F1021" s="2" t="str">
        <v>2099 THOMAS ROAD, NO. I,MEMPHIS,TN</v>
      </c>
      <c r="G1021" s="2" t="str">
        <v>BILL SANDERS</v>
      </c>
      <c r="H1021" s="2" t="str">
        <v>--</v>
      </c>
      <c r="I1021" s="2" t="str">
        <v>001 901 3883100</v>
      </c>
      <c r="J1021" s="2" t="str">
        <v>001 901 3886979</v>
      </c>
      <c r="K1021" s="1"/>
      <c r="L1021" s="1"/>
      <c r="M1021" s="1"/>
      <c r="N1021" s="1"/>
      <c r="O1021" s="1"/>
      <c r="P1021" s="1"/>
      <c r="Q1021" s="1"/>
      <c r="R1021" s="1"/>
      <c r="S1021" s="1"/>
    </row>
    <row r="1022">
      <c r="A1022" s="2" t="s">
        <v>801</v>
      </c>
      <c r="B1022" s="2" t="str">
        <v>美國</v>
      </c>
      <c r="C1022" s="3" t="s">
        <v>800</v>
      </c>
      <c r="D1022" s="2" t="str">
        <v>其他,园林用品,家具,家居用品,家居装饰品,餐厨用具</v>
      </c>
      <c r="E1022" s="2" t="str">
        <v>7次</v>
      </c>
      <c r="F1022" s="2" t="str">
        <v>616 EAST HIGHWAY 80, SUNNYVALE,TEXAS 75182-9533,U.S.A.</v>
      </c>
      <c r="G1022" s="2" t="str">
        <v>Mr Alexander Shtukaturov</v>
      </c>
      <c r="H1022" s="2" t="s">
        <v>802</v>
      </c>
      <c r="I1022" s="2" t="str">
        <v>+1 972-226-9830</v>
      </c>
      <c r="J1022" s="2" t="str">
        <v>972 226 9830</v>
      </c>
      <c r="K1022" s="1"/>
      <c r="L1022" s="1"/>
      <c r="M1022" s="1"/>
      <c r="N1022" s="1"/>
      <c r="O1022" s="1"/>
      <c r="P1022" s="1"/>
      <c r="Q1022" s="1"/>
      <c r="R1022" s="1"/>
      <c r="S1022" s="1"/>
    </row>
    <row r="1023">
      <c r="A1023" s="2" t="s">
        <v>6839</v>
      </c>
      <c r="B1023" s="2" t="str">
        <v>埃及</v>
      </c>
      <c r="C1023" s="2" t="str">
        <v>--</v>
      </c>
      <c r="D1023" s="2" t="str">
        <v>餐厨用具</v>
      </c>
      <c r="E1023" s="2" t="str">
        <v>5次</v>
      </c>
      <c r="F1023" s="2" t="str">
        <v>P.O.B.:457 PORT SAID</v>
      </c>
      <c r="G1023" s="2" t="str">
        <v>AHMED J EL-ZEINY</v>
      </c>
      <c r="H1023" s="2" t="s">
        <v>6840</v>
      </c>
      <c r="I1023" s="2" t="str">
        <v>0020 66 324624</v>
      </c>
      <c r="J1023" s="2" t="str">
        <v>0020 66 323666</v>
      </c>
      <c r="K1023" s="1"/>
      <c r="L1023" s="1"/>
      <c r="M1023" s="1"/>
      <c r="N1023" s="1"/>
      <c r="O1023" s="1"/>
      <c r="P1023" s="1"/>
      <c r="Q1023" s="1"/>
      <c r="R1023" s="1"/>
      <c r="S1023" s="1"/>
    </row>
    <row r="1024">
      <c r="A1024" s="2" t="s">
        <v>5097</v>
      </c>
      <c r="B1024" s="2" t="str">
        <v>荷蘭</v>
      </c>
      <c r="C1024" s="3" t="s">
        <v>5096</v>
      </c>
      <c r="D1024" s="2" t="str">
        <v>餐厨用具</v>
      </c>
      <c r="E1024" s="2" t="str">
        <v>6次</v>
      </c>
      <c r="F1024" s="2" t="str">
        <v>Engelseweg 218, NL 5705 AK, Helmond</v>
      </c>
      <c r="G1024" s="2" t="str">
        <v>J.J.H.P. van den Broek</v>
      </c>
      <c r="H1024" s="2" t="str">
        <v>--</v>
      </c>
      <c r="I1024" s="2" t="str">
        <v>+31 492 539 775</v>
      </c>
      <c r="J1024" s="2" t="str">
        <v>0031 492 528115</v>
      </c>
      <c r="K1024" s="1"/>
      <c r="L1024" s="1"/>
      <c r="M1024" s="1"/>
      <c r="N1024" s="1"/>
      <c r="O1024" s="1"/>
      <c r="P1024" s="1"/>
      <c r="Q1024" s="1"/>
      <c r="R1024" s="1"/>
      <c r="S1024" s="1"/>
    </row>
    <row r="1025">
      <c r="A1025" s="2" t="s">
        <v>1106</v>
      </c>
      <c r="B1025" s="2" t="str">
        <v>美國</v>
      </c>
      <c r="C1025" s="3" t="s">
        <v>1107</v>
      </c>
      <c r="D1025" s="2" t="str">
        <v>编织及藤铁工艺品,餐厨用具</v>
      </c>
      <c r="E1025" s="2" t="str">
        <v>6次</v>
      </c>
      <c r="F1025" s="2" t="str">
        <v>601 UNION ST FL 42, SEATTLE, WA 98101-2341</v>
      </c>
      <c r="G1025" s="2" t="str">
        <v>MIKE RICE</v>
      </c>
      <c r="H1025" s="2" t="str">
        <v>--</v>
      </c>
      <c r="I1025" s="2" t="str">
        <v>+1-305-593-0933,+1 305-593-2219</v>
      </c>
      <c r="J1025" s="2" t="str">
        <v>--</v>
      </c>
      <c r="K1025" s="1"/>
      <c r="L1025" s="1"/>
      <c r="M1025" s="1"/>
      <c r="N1025" s="1"/>
      <c r="O1025" s="1"/>
      <c r="P1025" s="1"/>
      <c r="Q1025" s="1"/>
      <c r="R1025" s="1"/>
      <c r="S1025" s="1"/>
    </row>
    <row r="1026">
      <c r="A1026" s="2" t="s">
        <v>3549</v>
      </c>
      <c r="B1026" s="2" t="str">
        <v>中國香港</v>
      </c>
      <c r="C1026" s="3" t="s">
        <v>3548</v>
      </c>
      <c r="D1026" s="2" t="s">
        <v>3550</v>
      </c>
      <c r="E1026" s="2" t="str">
        <v>9次</v>
      </c>
      <c r="F1026" s="2" t="str">
        <v>RM. 518, CHINACHEM GOLDEN PLAZA,77 MODY ROAD,TST EAST, KOWLOON,HONGKONG</v>
      </c>
      <c r="G1026" s="2" t="str">
        <v>Lorena Rodriguez</v>
      </c>
      <c r="H1026" s="2" t="s">
        <v>3551</v>
      </c>
      <c r="I1026" s="2" t="str">
        <v>+852 2312 1115</v>
      </c>
      <c r="J1026" s="2">
        <v>23121800</v>
      </c>
      <c r="K1026" s="1"/>
      <c r="L1026" s="1"/>
      <c r="M1026" s="1"/>
      <c r="N1026" s="1"/>
      <c r="O1026" s="1"/>
      <c r="P1026" s="1"/>
      <c r="Q1026" s="1"/>
      <c r="R1026" s="1"/>
      <c r="S1026" s="1"/>
    </row>
    <row r="1027">
      <c r="A1027" s="2" t="s">
        <v>5511</v>
      </c>
      <c r="B1027" s="2" t="str">
        <v>比利時</v>
      </c>
      <c r="C1027" s="2" t="str">
        <v>--</v>
      </c>
      <c r="D1027" s="2" t="str">
        <v>其他,家具,照明产品,车辆,餐厨用具</v>
      </c>
      <c r="E1027" s="2" t="str">
        <v>7次</v>
      </c>
      <c r="F1027" s="2" t="str">
        <v>Toekomststraat 47 A, B 1800, Vilvoorde</v>
      </c>
      <c r="G1027" s="2" t="str">
        <v>Eddie Moreels</v>
      </c>
      <c r="H1027" s="2" t="s">
        <v>5512</v>
      </c>
      <c r="I1027" s="2" t="str">
        <v>+32 2 251 68 16</v>
      </c>
      <c r="J1027" s="2" t="str">
        <v>0032 2 253 08 19</v>
      </c>
      <c r="K1027" s="1"/>
      <c r="L1027" s="1"/>
      <c r="M1027" s="1"/>
      <c r="N1027" s="1"/>
      <c r="O1027" s="1"/>
      <c r="P1027" s="1"/>
      <c r="Q1027" s="1"/>
      <c r="R1027" s="1"/>
      <c r="S1027" s="1"/>
    </row>
    <row r="1028">
      <c r="A1028" s="2" t="s">
        <v>7219</v>
      </c>
      <c r="B1028" s="2" t="str">
        <v>中国台湾</v>
      </c>
      <c r="C1028" s="2" t="str">
        <v>--</v>
      </c>
      <c r="D1028" s="2" t="str">
        <v>家用电器,玩具,餐厨用具</v>
      </c>
      <c r="E1028" s="2" t="str">
        <v>3次</v>
      </c>
      <c r="F1028" s="2" t="str">
        <v>ROOM 1405,14TH FL NO.185,SUNG CHIANG ROAD,TAIPEI (P.O.BOX 67-768 TAIPEI)</v>
      </c>
      <c r="G1028" s="2" t="str">
        <v>DAVID S LEE</v>
      </c>
      <c r="H1028" s="2" t="s">
        <v>7218</v>
      </c>
      <c r="I1028" s="2">
        <f>+886-2-2501-9300</f>
      </c>
      <c r="J1028" s="2" t="str">
        <v>00886 2 25051384/25019303</v>
      </c>
      <c r="K1028" s="1"/>
      <c r="L1028" s="1"/>
      <c r="M1028" s="1"/>
      <c r="N1028" s="1"/>
      <c r="O1028" s="1"/>
      <c r="P1028" s="1"/>
      <c r="Q1028" s="1"/>
      <c r="R1028" s="1"/>
      <c r="S1028" s="1"/>
    </row>
    <row r="1029">
      <c r="A1029" s="2" t="s">
        <v>176</v>
      </c>
      <c r="B1029" s="2" t="str">
        <v>中國香港</v>
      </c>
      <c r="C1029" s="3" t="s">
        <v>1379</v>
      </c>
      <c r="D1029" s="2" t="str">
        <v>体育及旅游休闲用品,家用电器,食品,餐厨用具</v>
      </c>
      <c r="E1029" s="2" t="str">
        <v>7次</v>
      </c>
      <c r="F1029" s="2" t="str">
        <v>ROOM 2003 CARNIVAL COMMERCIAL BLDG,18 JAVA ROAD, NORTH POINT,HONGKONG</v>
      </c>
      <c r="G1029" s="2" t="str">
        <v>Bruce</v>
      </c>
      <c r="H1029" s="2" t="s">
        <v>1380</v>
      </c>
      <c r="I1029" s="2" t="str">
        <v>+852 2242 0100</v>
      </c>
      <c r="J1029" s="2" t="str">
        <v>852 22420224</v>
      </c>
      <c r="K1029" s="1"/>
      <c r="L1029" s="1"/>
      <c r="M1029" s="1"/>
      <c r="N1029" s="1"/>
      <c r="O1029" s="1"/>
      <c r="P1029" s="1"/>
      <c r="Q1029" s="1"/>
      <c r="R1029" s="1"/>
      <c r="S1029" s="1"/>
    </row>
    <row r="1030">
      <c r="A1030" s="2" t="s">
        <v>3592</v>
      </c>
      <c r="B1030" s="2" t="str">
        <v>韩国</v>
      </c>
      <c r="C1030" s="3" t="s">
        <v>3590</v>
      </c>
      <c r="D1030" s="2" t="str">
        <v>家用电器,食品,餐厨用具</v>
      </c>
      <c r="E1030" s="2" t="str">
        <v>6次</v>
      </c>
      <c r="F1030" s="2" t="str">
        <v>3F BJ BLDG., 235 SUCKCHONDONG,SONGPAKU, SEOUL,KOREA</v>
      </c>
      <c r="G1030" s="2" t="str">
        <v>LicJoseBejarS</v>
      </c>
      <c r="H1030" s="2" t="s">
        <v>3591</v>
      </c>
      <c r="I1030" s="2" t="str">
        <v>+82 2-423-0289</v>
      </c>
      <c r="J1030" s="2">
        <v>8224138355</v>
      </c>
      <c r="K1030" s="1"/>
      <c r="L1030" s="1"/>
      <c r="M1030" s="1"/>
      <c r="N1030" s="1"/>
      <c r="O1030" s="1"/>
      <c r="P1030" s="1"/>
      <c r="Q1030" s="1"/>
      <c r="R1030" s="1"/>
      <c r="S1030" s="1"/>
    </row>
    <row r="1031">
      <c r="A1031" s="2" t="s">
        <v>5367</v>
      </c>
      <c r="B1031" s="2" t="str">
        <v>孟加拉</v>
      </c>
      <c r="C1031" s="3" t="s">
        <v>5368</v>
      </c>
      <c r="D1031" s="2" t="str">
        <v>其他,医药保健品及医疗器械,家用纺织品,玻璃工艺品,食品,餐厨用具</v>
      </c>
      <c r="E1031" s="2" t="str">
        <v>7次</v>
      </c>
      <c r="F1031" s="2" t="str">
        <v>13-E CONCORD CENTREPOINT,14A TEJKUNIPARA, FARMGATE,BANGLADESH</v>
      </c>
      <c r="G1031" s="2" t="str">
        <v>--</v>
      </c>
      <c r="H1031" s="2">
        <v>14</v>
      </c>
      <c r="I1031" s="2" t="str">
        <v>88029125471 3</v>
      </c>
      <c r="J1031" s="2">
        <v>88029127734</v>
      </c>
      <c r="K1031" s="1"/>
      <c r="L1031" s="1"/>
      <c r="M1031" s="1"/>
      <c r="N1031" s="1"/>
      <c r="O1031" s="1"/>
      <c r="P1031" s="1"/>
      <c r="Q1031" s="1"/>
      <c r="R1031" s="1"/>
      <c r="S1031" s="1"/>
    </row>
    <row r="1032">
      <c r="A1032" s="2" t="s">
        <v>7087</v>
      </c>
      <c r="B1032" s="2" t="str">
        <v>尼日利亞</v>
      </c>
      <c r="C1032" s="2" t="str">
        <v>--</v>
      </c>
      <c r="D1032" s="2" t="str">
        <v>餐厨用具</v>
      </c>
      <c r="E1032" s="2" t="str">
        <v>3次</v>
      </c>
      <c r="F1032" s="2" t="str">
        <v>33 DANGE ROAD MABERA E (P.O.BOX 1599)</v>
      </c>
      <c r="G1032" s="2" t="str">
        <v>SA'ADA TU ABBAS</v>
      </c>
      <c r="H1032" s="2" t="str">
        <v>--</v>
      </c>
      <c r="I1032" s="2" t="str">
        <v>00234 60 233665</v>
      </c>
      <c r="J1032" s="2" t="str">
        <v>00234 60 233889</v>
      </c>
      <c r="K1032" s="1"/>
      <c r="L1032" s="1"/>
      <c r="M1032" s="1"/>
      <c r="N1032" s="1"/>
      <c r="O1032" s="1"/>
      <c r="P1032" s="1"/>
      <c r="Q1032" s="1"/>
      <c r="R1032" s="1"/>
      <c r="S1032" s="1"/>
    </row>
    <row r="1033">
      <c r="A1033" s="2" t="s">
        <v>1263</v>
      </c>
      <c r="B1033" s="2" t="str">
        <v>韩国</v>
      </c>
      <c r="C1033" s="2" t="str">
        <v>--</v>
      </c>
      <c r="D1033" s="2" t="str">
        <v>餐厨用具</v>
      </c>
      <c r="E1033" s="2" t="str">
        <v>4次</v>
      </c>
      <c r="F1033" s="2" t="str">
        <v>#410 TAEYANG BLDG.444 YOUIDE-DONG YOUNGDUNGPO-KU,SEOUL 150-890</v>
      </c>
      <c r="G1033" s="2" t="str">
        <v>郑灿龙</v>
      </c>
      <c r="H1033" s="2" t="s">
        <v>1264</v>
      </c>
      <c r="I1033" s="2" t="str">
        <v>0082 2 7807530</v>
      </c>
      <c r="J1033" s="2" t="str">
        <v>0082 2 7808531</v>
      </c>
      <c r="K1033" s="1"/>
      <c r="L1033" s="1"/>
      <c r="M1033" s="1"/>
      <c r="N1033" s="1"/>
      <c r="O1033" s="1"/>
      <c r="P1033" s="1"/>
      <c r="Q1033" s="1"/>
      <c r="R1033" s="1"/>
      <c r="S1033" s="1"/>
    </row>
    <row r="1034">
      <c r="A1034" s="2" t="s">
        <v>3484</v>
      </c>
      <c r="B1034" s="2" t="str">
        <v>巴基斯坦</v>
      </c>
      <c r="C1034" s="2" t="str">
        <v>--</v>
      </c>
      <c r="D1034" s="2" t="str">
        <v>其他,餐厨用具</v>
      </c>
      <c r="E1034" s="2" t="str">
        <v>8次</v>
      </c>
      <c r="F1034" s="2" t="str">
        <v>H. No: 2/39 sarfaraz Colony Hyderabad, Sindh, PAKISTAN</v>
      </c>
      <c r="G1034" s="2" t="str">
        <v>SHIHAB</v>
      </c>
      <c r="H1034" s="2" t="s">
        <v>3485</v>
      </c>
      <c r="I1034" s="2" t="str">
        <v>+92 300 9272387</v>
      </c>
      <c r="J1034" s="2">
        <v>92221611369</v>
      </c>
      <c r="K1034" s="1"/>
      <c r="L1034" s="1"/>
      <c r="M1034" s="1"/>
      <c r="N1034" s="1"/>
      <c r="O1034" s="1"/>
      <c r="P1034" s="1"/>
      <c r="Q1034" s="1"/>
      <c r="R1034" s="1"/>
      <c r="S1034" s="1"/>
    </row>
    <row r="1035">
      <c r="A1035" s="2" t="s">
        <v>5456</v>
      </c>
      <c r="B1035" s="2" t="str">
        <v>美國</v>
      </c>
      <c r="C1035" s="3" t="s">
        <v>5455</v>
      </c>
      <c r="D1035" s="2" t="str">
        <v>餐厨用具</v>
      </c>
      <c r="E1035" s="2" t="str">
        <v>1次</v>
      </c>
      <c r="F1035" s="2" t="str">
        <v>2415 Highway 21 Fort Mill, SC 29715-8842</v>
      </c>
      <c r="G1035" s="2" t="str">
        <v>--</v>
      </c>
      <c r="H1035" s="2" t="str">
        <v>--</v>
      </c>
      <c r="I1035" s="2">
        <f>+1-719-523-6920</f>
      </c>
      <c r="J1035" s="2" t="str">
        <v>001 803 548 8154</v>
      </c>
      <c r="K1035" s="1"/>
      <c r="L1035" s="1"/>
      <c r="M1035" s="1"/>
      <c r="N1035" s="1"/>
      <c r="O1035" s="1"/>
      <c r="P1035" s="1"/>
      <c r="Q1035" s="1"/>
      <c r="R1035" s="1"/>
      <c r="S1035" s="1"/>
    </row>
    <row r="1036">
      <c r="A1036" s="2" t="s">
        <v>7162</v>
      </c>
      <c r="B1036" s="2" t="str">
        <v>美國</v>
      </c>
      <c r="C1036" s="3" t="s">
        <v>7165</v>
      </c>
      <c r="D1036" s="2" t="s">
        <v>7163</v>
      </c>
      <c r="E1036" s="2" t="str">
        <v>10次</v>
      </c>
      <c r="F1036" s="2" t="str">
        <v>656 L STREET CHULA VISTA CA. 91911,U.S.A.</v>
      </c>
      <c r="G1036" s="2" t="str">
        <v>Ivonne Cuna</v>
      </c>
      <c r="H1036" s="2" t="s">
        <v>7164</v>
      </c>
      <c r="I1036" s="2" t="str">
        <v>+1 619-585-1687</v>
      </c>
      <c r="J1036" s="2" t="str">
        <v>619 4255111</v>
      </c>
      <c r="K1036" s="1"/>
      <c r="L1036" s="1"/>
      <c r="M1036" s="1"/>
      <c r="N1036" s="1"/>
      <c r="O1036" s="1"/>
      <c r="P1036" s="1"/>
      <c r="Q1036" s="1"/>
      <c r="R1036" s="1"/>
      <c r="S1036" s="1"/>
    </row>
    <row r="1037">
      <c r="A1037" s="2" t="s">
        <v>1304</v>
      </c>
      <c r="B1037" s="2" t="str">
        <v>韩国</v>
      </c>
      <c r="C1037" s="3" t="s">
        <v>1302</v>
      </c>
      <c r="D1037" s="2" t="str">
        <v>其他,服装饰物及配件,照明产品,餐厨用具</v>
      </c>
      <c r="E1037" s="2" t="str">
        <v>10次</v>
      </c>
      <c r="F1037" s="2" t="str">
        <v>#198 Changjeondong,MapoGu,Seoul,121751</v>
      </c>
      <c r="G1037" s="2" t="str">
        <v>D.H. S .BAHARANI</v>
      </c>
      <c r="H1037" s="2" t="s">
        <v>1303</v>
      </c>
      <c r="I1037" s="2">
        <f>+1-505-863-4364</f>
      </c>
      <c r="J1037" s="2" t="str">
        <v>0082 31 3807590</v>
      </c>
      <c r="K1037" s="1"/>
      <c r="L1037" s="1"/>
      <c r="M1037" s="1"/>
      <c r="N1037" s="1"/>
      <c r="O1037" s="1"/>
      <c r="P1037" s="1"/>
      <c r="Q1037" s="1"/>
      <c r="R1037" s="1"/>
      <c r="S1037" s="1"/>
    </row>
    <row r="1038">
      <c r="A1038" s="2" t="s">
        <v>3523</v>
      </c>
      <c r="B1038" s="2" t="str">
        <v>塞爾維亞</v>
      </c>
      <c r="C1038" s="3" t="s">
        <v>3521</v>
      </c>
      <c r="D1038" s="2" t="str">
        <v>办公文具,箱包,餐厨用具</v>
      </c>
      <c r="E1038" s="2" t="str">
        <v>3次</v>
      </c>
      <c r="F1038" s="2" t="str">
        <v>AUTO PUT ZA NOVI SAD 120 BEOGRAD 11000 SERBIA</v>
      </c>
      <c r="G1038" s="2" t="str">
        <v>Momir Samoilovic</v>
      </c>
      <c r="H1038" s="2" t="s">
        <v>3522</v>
      </c>
      <c r="I1038" s="2" t="str">
        <v>+381 800 222022,+381-800-222022,+381 34 307919,+381 24 626607</v>
      </c>
      <c r="J1038" s="2" t="str">
        <v>381-11-3777525-11</v>
      </c>
      <c r="K1038" s="1"/>
      <c r="L1038" s="1"/>
      <c r="M1038" s="1"/>
      <c r="N1038" s="1"/>
      <c r="O1038" s="1"/>
      <c r="P1038" s="1"/>
      <c r="Q1038" s="1"/>
      <c r="R1038" s="1"/>
      <c r="S1038" s="1"/>
    </row>
    <row r="1039">
      <c r="A1039" s="2" t="s">
        <v>5482</v>
      </c>
      <c r="B1039" s="2" t="str">
        <v>西班牙</v>
      </c>
      <c r="C1039" s="3" t="s">
        <v>5483</v>
      </c>
      <c r="D1039" s="2" t="str">
        <v>家用电器,照明产品,餐厨用具</v>
      </c>
      <c r="E1039" s="2" t="str">
        <v>9次</v>
      </c>
      <c r="F1039" s="2" t="str">
        <v>Gran Via de les Corts Catalanes, , 581, E 08011, Barcelona</v>
      </c>
      <c r="G1039" s="2" t="str">
        <v>MarcCarriere Jordana</v>
      </c>
      <c r="H1039" s="2" t="s">
        <v>5484</v>
      </c>
      <c r="I1039" s="2" t="str">
        <v>+34 934 52 51 00</v>
      </c>
      <c r="J1039" s="2" t="str">
        <v>0034 93 452 51 09</v>
      </c>
      <c r="K1039" s="1"/>
      <c r="L1039" s="1"/>
      <c r="M1039" s="1"/>
      <c r="N1039" s="1"/>
      <c r="O1039" s="1"/>
      <c r="P1039" s="1"/>
      <c r="Q1039" s="1"/>
      <c r="R1039" s="1"/>
      <c r="S1039" s="1"/>
    </row>
    <row r="1040">
      <c r="A1040" s="2" t="s">
        <v>7190</v>
      </c>
      <c r="B1040" s="2" t="str">
        <v>瑞典</v>
      </c>
      <c r="C1040" s="3" t="s">
        <v>7189</v>
      </c>
      <c r="D1040" s="2" t="str">
        <v>家具,餐厨用具</v>
      </c>
      <c r="E1040" s="2" t="str">
        <v>5次</v>
      </c>
      <c r="F1040" s="2" t="str">
        <v>Jossag 23, SE 50441, Boras</v>
      </c>
      <c r="G1040" s="2" t="str">
        <v>MR.BJORN PETTERSSON</v>
      </c>
      <c r="H1040" s="2" t="s">
        <v>7191</v>
      </c>
      <c r="I1040" s="2" t="str">
        <v>+46 33 23 75 00</v>
      </c>
      <c r="J1040" s="2" t="str">
        <v>0046 33 23 75 01</v>
      </c>
      <c r="K1040" s="1"/>
      <c r="L1040" s="1"/>
      <c r="M1040" s="1"/>
      <c r="N1040" s="1"/>
      <c r="O1040" s="1"/>
      <c r="P1040" s="1"/>
      <c r="Q1040" s="1"/>
      <c r="R1040" s="1"/>
      <c r="S1040" s="1"/>
    </row>
    <row r="1041">
      <c r="A1041" s="2" t="s">
        <v>1187</v>
      </c>
      <c r="B1041" s="2" t="str">
        <v>中國香港</v>
      </c>
      <c r="C1041" s="3" t="s">
        <v>1186</v>
      </c>
      <c r="D1041" s="2" t="str">
        <v>五金,工艺陶瓷,玻璃工艺品,餐厨用具</v>
      </c>
      <c r="E1041" s="2" t="str">
        <v>9次</v>
      </c>
      <c r="F1041" s="2" t="str">
        <v>UNIT 502-03, 5/F, PARK BUILDING,476 CASTLE PEAK ROAD,CHEUNG SHA WAN,HONGKONG</v>
      </c>
      <c r="G1041" s="2" t="str">
        <v>Diana Maldonado</v>
      </c>
      <c r="H1041" s="2" t="s">
        <v>1188</v>
      </c>
      <c r="I1041" s="2" t="str">
        <v>+852 2786 9033</v>
      </c>
      <c r="J1041" s="2" t="str">
        <v>852 2786 1099</v>
      </c>
      <c r="K1041" s="1"/>
      <c r="L1041" s="1"/>
      <c r="M1041" s="1"/>
      <c r="N1041" s="1"/>
      <c r="O1041" s="1"/>
      <c r="P1041" s="1"/>
      <c r="Q1041" s="1"/>
      <c r="R1041" s="1"/>
      <c r="S1041" s="1"/>
    </row>
    <row r="1042">
      <c r="A1042" s="2" t="s">
        <v>3427</v>
      </c>
      <c r="B1042" s="2" t="str">
        <v>日本</v>
      </c>
      <c r="C1042" s="3" t="s">
        <v>3428</v>
      </c>
      <c r="D1042" s="2" t="str">
        <v>其他,家具,车辆,餐厨用具</v>
      </c>
      <c r="E1042" s="2" t="str">
        <v>3次</v>
      </c>
      <c r="F1042" s="2" t="str">
        <v>4-4-27, BANDAI, NIIGATA-SHI, NIIGATA 950-8541, JAPAN</v>
      </c>
      <c r="G1042" s="2" t="str">
        <v>HIROSHI NISHIO</v>
      </c>
      <c r="H1042" s="2" t="str">
        <v>--</v>
      </c>
      <c r="I1042" s="2" t="str">
        <v>0081 25 2417141</v>
      </c>
      <c r="J1042" s="2" t="str">
        <v>0081 25 2417150</v>
      </c>
      <c r="K1042" s="1"/>
      <c r="L1042" s="1"/>
      <c r="M1042" s="1"/>
      <c r="N1042" s="1"/>
      <c r="O1042" s="1"/>
      <c r="P1042" s="1"/>
      <c r="Q1042" s="1"/>
      <c r="R1042" s="1"/>
      <c r="S1042" s="1"/>
    </row>
    <row r="1043">
      <c r="A1043" s="2" t="s">
        <v>5394</v>
      </c>
      <c r="B1043" s="2" t="str">
        <v>英國</v>
      </c>
      <c r="C1043" s="3" t="s">
        <v>5396</v>
      </c>
      <c r="D1043" s="2" t="str">
        <v>家具,餐厨用具</v>
      </c>
      <c r="E1043" s="2" t="str">
        <v>9次</v>
      </c>
      <c r="F1043" s="2" t="str">
        <v>8 TURNBERRY DRIVE NR WAKEFIELD,W YORK'S</v>
      </c>
      <c r="G1043" s="2" t="str">
        <v>DARREN GRUNDY</v>
      </c>
      <c r="H1043" s="2" t="s">
        <v>5395</v>
      </c>
      <c r="I1043" s="2">
        <f>+44-113-270-1208</f>
      </c>
      <c r="J1043" s="2">
        <v>44</v>
      </c>
      <c r="K1043" s="1"/>
      <c r="L1043" s="1"/>
      <c r="M1043" s="1"/>
      <c r="N1043" s="1"/>
      <c r="O1043" s="1"/>
      <c r="P1043" s="1"/>
      <c r="Q1043" s="1"/>
      <c r="R1043" s="1"/>
      <c r="S1043" s="1"/>
    </row>
    <row r="1044">
      <c r="A1044" s="2" t="s">
        <v>7117</v>
      </c>
      <c r="B1044" s="2" t="str">
        <v>美國</v>
      </c>
      <c r="C1044" s="3" t="s">
        <v>7114</v>
      </c>
      <c r="D1044" s="2" t="s">
        <v>7115</v>
      </c>
      <c r="E1044" s="2" t="str">
        <v>11次</v>
      </c>
      <c r="F1044" s="2" t="str">
        <v>11351 NW 36 TERRACE, U.S.A.</v>
      </c>
      <c r="G1044" s="2" t="str">
        <v>ALBERT BENZION</v>
      </c>
      <c r="H1044" s="2" t="s">
        <v>7116</v>
      </c>
      <c r="I1044" s="2" t="str">
        <v>+1 305-594-2000</v>
      </c>
      <c r="J1044" s="2" t="str">
        <v>001 3054701229</v>
      </c>
      <c r="K1044" s="1"/>
      <c r="L1044" s="1"/>
      <c r="M1044" s="1"/>
      <c r="N1044" s="1"/>
      <c r="O1044" s="1"/>
      <c r="P1044" s="1"/>
      <c r="Q1044" s="1"/>
      <c r="R1044" s="1"/>
      <c r="S1044" s="1"/>
    </row>
    <row r="1045">
      <c r="A1045" s="2" t="s">
        <v>1222</v>
      </c>
      <c r="B1045" s="2" t="str">
        <v>美國</v>
      </c>
      <c r="C1045" s="3" t="s">
        <v>1224</v>
      </c>
      <c r="D1045" s="2" t="str">
        <v>家具,家居装饰品,家用纺织品,鞋,餐厨用具</v>
      </c>
      <c r="E1045" s="2" t="str">
        <v>10次</v>
      </c>
      <c r="F1045" s="2" t="str">
        <v>P.O. BOX 1655ROCKVILLEMD 20849-1655,U.S.A.</v>
      </c>
      <c r="G1045" s="2" t="str">
        <v>FULLMAX IMPORT &amp; EXPORT CORP.</v>
      </c>
      <c r="H1045" s="2" t="s">
        <v>1223</v>
      </c>
      <c r="I1045" s="2" t="str">
        <v>+1 301-840-3889</v>
      </c>
      <c r="J1045" s="2">
        <v>1</v>
      </c>
      <c r="K1045" s="1"/>
      <c r="L1045" s="1"/>
      <c r="M1045" s="1"/>
      <c r="N1045" s="1"/>
      <c r="O1045" s="1"/>
      <c r="P1045" s="1"/>
      <c r="Q1045" s="1"/>
      <c r="R1045" s="1"/>
      <c r="S1045" s="1"/>
    </row>
    <row r="1046">
      <c r="A1046" s="2" t="s">
        <v>3460</v>
      </c>
      <c r="B1046" s="2" t="str">
        <v>美國</v>
      </c>
      <c r="C1046" s="3" t="s">
        <v>3458</v>
      </c>
      <c r="D1046" s="2" t="str">
        <v>玩具,餐厨用具</v>
      </c>
      <c r="E1046" s="2" t="str">
        <v>6次</v>
      </c>
      <c r="F1046" s="2" t="str">
        <v>2479 6ST FORT LEE,NJ 07024</v>
      </c>
      <c r="G1046" s="2" t="str">
        <v>JEREMY PAN</v>
      </c>
      <c r="H1046" s="2" t="s">
        <v>3459</v>
      </c>
      <c r="I1046" s="2" t="str">
        <v>001 201 9474547</v>
      </c>
      <c r="J1046" s="2" t="str">
        <v>001 201 9473824</v>
      </c>
      <c r="K1046" s="1"/>
      <c r="L1046" s="1"/>
      <c r="M1046" s="1"/>
      <c r="N1046" s="1"/>
      <c r="O1046" s="1"/>
      <c r="P1046" s="1"/>
      <c r="Q1046" s="1"/>
      <c r="R1046" s="1"/>
      <c r="S1046" s="1"/>
    </row>
    <row r="1047">
      <c r="A1047" s="2" t="s">
        <v>5429</v>
      </c>
      <c r="B1047" s="2" t="str">
        <v>肯尼亞</v>
      </c>
      <c r="C1047" s="2" t="str">
        <v>--</v>
      </c>
      <c r="D1047" s="2" t="str">
        <v>家用电器,餐厨用具</v>
      </c>
      <c r="E1047" s="2" t="str">
        <v>8次</v>
      </c>
      <c r="F1047" s="2" t="str">
        <v>BOX: 58503,NAIROBI,KENYA</v>
      </c>
      <c r="G1047" s="2" t="str">
        <v>Shu Kai Hsun</v>
      </c>
      <c r="H1047" s="2" t="s">
        <v>5430</v>
      </c>
      <c r="I1047" s="2" t="str">
        <v>+254 20 650593</v>
      </c>
      <c r="J1047" s="2">
        <v>25420555557</v>
      </c>
      <c r="K1047" s="1"/>
      <c r="L1047" s="1"/>
      <c r="M1047" s="1"/>
      <c r="N1047" s="1"/>
      <c r="O1047" s="1"/>
      <c r="P1047" s="1"/>
      <c r="Q1047" s="1"/>
      <c r="R1047" s="1"/>
      <c r="S1047" s="1"/>
    </row>
    <row r="1048">
      <c r="A1048" s="2" t="s">
        <v>6839</v>
      </c>
      <c r="B1048" s="2" t="str">
        <v>埃及</v>
      </c>
      <c r="C1048" s="2" t="str">
        <v>--</v>
      </c>
      <c r="D1048" s="2" t="str">
        <v>餐厨用具</v>
      </c>
      <c r="E1048" s="2" t="str">
        <v>5次</v>
      </c>
      <c r="F1048" s="2" t="str">
        <v>P.O.B.:457 PORT SAID</v>
      </c>
      <c r="G1048" s="2" t="str">
        <v>AHMED J EL-ZEINY</v>
      </c>
      <c r="H1048" s="2" t="s">
        <v>6840</v>
      </c>
      <c r="I1048" s="2" t="str">
        <v>0020 66 324624</v>
      </c>
      <c r="J1048" s="2" t="str">
        <v>0020 66 323666</v>
      </c>
      <c r="K1048" s="1"/>
      <c r="L1048" s="1"/>
      <c r="M1048" s="1"/>
      <c r="N1048" s="1"/>
      <c r="O1048" s="1"/>
      <c r="P1048" s="1"/>
      <c r="Q1048" s="1"/>
      <c r="R1048" s="1"/>
      <c r="S1048" s="1"/>
    </row>
    <row r="1049">
      <c r="A1049" s="2" t="s">
        <v>1106</v>
      </c>
      <c r="B1049" s="2" t="str">
        <v>美國</v>
      </c>
      <c r="C1049" s="3" t="s">
        <v>1107</v>
      </c>
      <c r="D1049" s="2" t="str">
        <v>编织及藤铁工艺品,餐厨用具</v>
      </c>
      <c r="E1049" s="2" t="str">
        <v>6次</v>
      </c>
      <c r="F1049" s="2" t="str">
        <v>601 UNION ST FL 42, SEATTLE, WA 98101-2341</v>
      </c>
      <c r="G1049" s="2" t="str">
        <v>MIKE RICE</v>
      </c>
      <c r="H1049" s="2" t="str">
        <v>--</v>
      </c>
      <c r="I1049" s="2" t="str">
        <v>+1-305-593-0933,+1 305-593-2219</v>
      </c>
      <c r="J1049" s="2" t="str">
        <v>--</v>
      </c>
      <c r="K1049" s="1"/>
      <c r="L1049" s="1"/>
      <c r="M1049" s="1"/>
      <c r="N1049" s="1"/>
      <c r="O1049" s="1"/>
      <c r="P1049" s="1"/>
      <c r="Q1049" s="1"/>
      <c r="R1049" s="1"/>
      <c r="S1049" s="1"/>
    </row>
    <row r="1050">
      <c r="A1050" s="2" t="s">
        <v>176</v>
      </c>
      <c r="B1050" s="2" t="str">
        <v>中國香港</v>
      </c>
      <c r="C1050" s="3" t="s">
        <v>1379</v>
      </c>
      <c r="D1050" s="2" t="str">
        <v>体育及旅游休闲用品,家用电器,食品,餐厨用具</v>
      </c>
      <c r="E1050" s="2" t="str">
        <v>7次</v>
      </c>
      <c r="F1050" s="2" t="str">
        <v>ROOM 2003 CARNIVAL COMMERCIAL BLDG,18 JAVA ROAD, NORTH POINT,HONGKONG</v>
      </c>
      <c r="G1050" s="2" t="str">
        <v>Bruce</v>
      </c>
      <c r="H1050" s="2" t="s">
        <v>1380</v>
      </c>
      <c r="I1050" s="2" t="str">
        <v>+852 2242 0100</v>
      </c>
      <c r="J1050" s="2" t="str">
        <v>852 22420224</v>
      </c>
      <c r="K1050" s="1"/>
      <c r="L1050" s="1"/>
      <c r="M1050" s="1"/>
      <c r="N1050" s="1"/>
      <c r="O1050" s="1"/>
      <c r="P1050" s="1"/>
      <c r="Q1050" s="1"/>
      <c r="R1050" s="1"/>
      <c r="S1050" s="1"/>
    </row>
    <row r="1051">
      <c r="A1051" s="2" t="s">
        <v>3592</v>
      </c>
      <c r="B1051" s="2" t="str">
        <v>韩国</v>
      </c>
      <c r="C1051" s="3" t="s">
        <v>3590</v>
      </c>
      <c r="D1051" s="2" t="str">
        <v>家用电器,食品,餐厨用具</v>
      </c>
      <c r="E1051" s="2" t="str">
        <v>6次</v>
      </c>
      <c r="F1051" s="2" t="str">
        <v>3F BJ BLDG., 235 SUCKCHONDONG,SONGPAKU, SEOUL,KOREA</v>
      </c>
      <c r="G1051" s="2" t="str">
        <v>LicJoseBejarS</v>
      </c>
      <c r="H1051" s="2" t="s">
        <v>3591</v>
      </c>
      <c r="I1051" s="2" t="str">
        <v>+82 2-423-0289</v>
      </c>
      <c r="J1051" s="2">
        <v>8224138355</v>
      </c>
      <c r="K1051" s="1"/>
      <c r="L1051" s="1"/>
      <c r="M1051" s="1"/>
      <c r="N1051" s="1"/>
      <c r="O1051" s="1"/>
      <c r="P1051" s="1"/>
      <c r="Q1051" s="1"/>
      <c r="R1051" s="1"/>
      <c r="S1051" s="1"/>
    </row>
    <row r="1052">
      <c r="A1052" s="2" t="s">
        <v>7057</v>
      </c>
      <c r="B1052" s="2" t="str">
        <v>中国台湾</v>
      </c>
      <c r="C1052" s="3" t="s">
        <v>7056</v>
      </c>
      <c r="D1052" s="2" t="str">
        <v>家用电器,餐厨用具</v>
      </c>
      <c r="E1052" s="2" t="str">
        <v>3次</v>
      </c>
      <c r="F1052" s="2" t="str">
        <v>NO.298,YA-TAN RD.,TA-YA,428 TAICHUNG HSINE</v>
      </c>
      <c r="G1052" s="2" t="str">
        <v>SIGMUND TSAI</v>
      </c>
      <c r="H1052" s="2" t="s">
        <v>7058</v>
      </c>
      <c r="I1052" s="2" t="str">
        <v>+886-4-2369-0935,+886 2 8785 1085,+886 3 212 7248,+886 2 2351 4996,+886 4 2239 7068,+886 6 926 9971,+886 5 537 9891,+886 2 2289 2368,+886 4 2231 9696,+886 4 2395 0865,+886 2 2932 0793,+886 80 002 1818,+886 2 2469 0316,+886 4 2265 8989,+886 2 2732 7573,+886 2 2722 8589</v>
      </c>
      <c r="J1052" s="2" t="str">
        <v>00886 4 25678729/25666164/25671288</v>
      </c>
      <c r="K1052" s="1"/>
      <c r="L1052" s="1"/>
      <c r="M1052" s="1"/>
      <c r="N1052" s="1"/>
      <c r="O1052" s="1"/>
      <c r="P1052" s="1"/>
      <c r="Q1052" s="1"/>
      <c r="R1052" s="1"/>
      <c r="S1052" s="1"/>
    </row>
    <row r="1053">
      <c r="A1053" s="2" t="s">
        <v>1147</v>
      </c>
      <c r="B1053" s="2" t="str">
        <v>韩国</v>
      </c>
      <c r="C1053" s="3" t="s">
        <v>1149</v>
      </c>
      <c r="D1053" s="2" t="str">
        <v>医药保健品及医疗器械,家具,家居装饰品,家用电器,餐厨用具</v>
      </c>
      <c r="E1053" s="2" t="str">
        <v>8次</v>
      </c>
      <c r="F1053" s="2" t="str">
        <v>R#4,20FL,RICKY CENTRE, 36 CHEONG YIPST., KWUNTONG, KLN., H.K,KOREA</v>
      </c>
      <c r="G1053" s="2" t="str">
        <v>Deepinder S Gill</v>
      </c>
      <c r="H1053" s="2" t="s">
        <v>1148</v>
      </c>
      <c r="I1053" s="2" t="str">
        <v>852 2365 1588</v>
      </c>
      <c r="J1053" s="2" t="str">
        <v>852 2365 1586</v>
      </c>
      <c r="K1053" s="1"/>
      <c r="L1053" s="1"/>
      <c r="M1053" s="1"/>
      <c r="N1053" s="1"/>
      <c r="O1053" s="1"/>
      <c r="P1053" s="1"/>
      <c r="Q1053" s="1"/>
      <c r="R1053" s="1"/>
      <c r="S1053" s="1"/>
    </row>
    <row r="1054">
      <c r="A1054" s="2" t="s">
        <v>3391</v>
      </c>
      <c r="B1054" s="2" t="str">
        <v>美國</v>
      </c>
      <c r="C1054" s="2" t="str">
        <v>--</v>
      </c>
      <c r="D1054" s="2" t="str">
        <v>其他,服装饰物及配件,餐厨用具</v>
      </c>
      <c r="E1054" s="2" t="str">
        <v>10次</v>
      </c>
      <c r="F1054" s="2" t="str">
        <v>231 MINEOLA BOULEVARD, MINEOLA,NEW YORK 11501,U.S.A.</v>
      </c>
      <c r="G1054" s="2" t="str">
        <v>Janine du Preez</v>
      </c>
      <c r="H1054" s="2" t="s">
        <v>3390</v>
      </c>
      <c r="I1054" s="2">
        <f>+1-212-684-5364</f>
      </c>
      <c r="J1054" s="2">
        <v>15167392859</v>
      </c>
      <c r="K1054" s="1"/>
      <c r="L1054" s="1"/>
      <c r="M1054" s="1"/>
      <c r="N1054" s="1"/>
      <c r="O1054" s="1"/>
      <c r="P1054" s="1"/>
      <c r="Q1054" s="1"/>
      <c r="R1054" s="1"/>
      <c r="S1054" s="1"/>
    </row>
    <row r="1055">
      <c r="A1055" s="2" t="s">
        <v>5367</v>
      </c>
      <c r="B1055" s="2" t="str">
        <v>孟加拉</v>
      </c>
      <c r="C1055" s="3" t="s">
        <v>5368</v>
      </c>
      <c r="D1055" s="2" t="str">
        <v>其他,医药保健品及医疗器械,家用纺织品,玻璃工艺品,食品,餐厨用具</v>
      </c>
      <c r="E1055" s="2" t="str">
        <v>7次</v>
      </c>
      <c r="F1055" s="2" t="str">
        <v>13-E CONCORD CENTREPOINT,14A TEJKUNIPARA, FARMGATE,BANGLADESH</v>
      </c>
      <c r="G1055" s="2" t="str">
        <v>--</v>
      </c>
      <c r="H1055" s="2">
        <v>14</v>
      </c>
      <c r="I1055" s="2" t="str">
        <v>88029125471 3</v>
      </c>
      <c r="J1055" s="2">
        <v>88029127734</v>
      </c>
      <c r="K1055" s="1"/>
      <c r="L1055" s="1"/>
      <c r="M1055" s="1"/>
      <c r="N1055" s="1"/>
      <c r="O1055" s="1"/>
      <c r="P1055" s="1"/>
      <c r="Q1055" s="1"/>
      <c r="R1055" s="1"/>
      <c r="S1055" s="1"/>
    </row>
    <row r="1056">
      <c r="A1056" s="2" t="s">
        <v>7087</v>
      </c>
      <c r="B1056" s="2" t="str">
        <v>尼日利亞</v>
      </c>
      <c r="C1056" s="2" t="str">
        <v>--</v>
      </c>
      <c r="D1056" s="2" t="str">
        <v>餐厨用具</v>
      </c>
      <c r="E1056" s="2" t="str">
        <v>3次</v>
      </c>
      <c r="F1056" s="2" t="str">
        <v>33 DANGE ROAD MABERA E (P.O.BOX 1599)</v>
      </c>
      <c r="G1056" s="2" t="str">
        <v>SA'ADA TU ABBAS</v>
      </c>
      <c r="H1056" s="2" t="str">
        <v>--</v>
      </c>
      <c r="I1056" s="2" t="str">
        <v>00234 60 233665</v>
      </c>
      <c r="J1056" s="2" t="str">
        <v>00234 60 233889</v>
      </c>
      <c r="K1056" s="1"/>
      <c r="L1056" s="1"/>
      <c r="M1056" s="1"/>
      <c r="N1056" s="1"/>
      <c r="O1056" s="1"/>
      <c r="P1056" s="1"/>
      <c r="Q1056" s="1"/>
      <c r="R1056" s="1"/>
      <c r="S1056" s="1"/>
    </row>
    <row r="1057">
      <c r="A1057" s="2" t="s">
        <v>1263</v>
      </c>
      <c r="B1057" s="2" t="str">
        <v>韩国</v>
      </c>
      <c r="C1057" s="2" t="str">
        <v>--</v>
      </c>
      <c r="D1057" s="2" t="str">
        <v>餐厨用具</v>
      </c>
      <c r="E1057" s="2" t="str">
        <v>4次</v>
      </c>
      <c r="F1057" s="2" t="str">
        <v>#410 TAEYANG BLDG.444 YOUIDE-DONG YOUNGDUNGPO-KU,SEOUL 150-890</v>
      </c>
      <c r="G1057" s="2" t="str">
        <v>郑灿龙</v>
      </c>
      <c r="H1057" s="2" t="s">
        <v>1264</v>
      </c>
      <c r="I1057" s="2" t="str">
        <v>0082 2 7807530</v>
      </c>
      <c r="J1057" s="2" t="str">
        <v>0082 2 7808531</v>
      </c>
      <c r="K1057" s="1"/>
      <c r="L1057" s="1"/>
      <c r="M1057" s="1"/>
      <c r="N1057" s="1"/>
      <c r="O1057" s="1"/>
      <c r="P1057" s="1"/>
      <c r="Q1057" s="1"/>
      <c r="R1057" s="1"/>
      <c r="S1057" s="1"/>
    </row>
    <row r="1058">
      <c r="A1058" s="2" t="s">
        <v>3484</v>
      </c>
      <c r="B1058" s="2" t="str">
        <v>巴基斯坦</v>
      </c>
      <c r="C1058" s="2" t="str">
        <v>--</v>
      </c>
      <c r="D1058" s="2" t="str">
        <v>其他,餐厨用具</v>
      </c>
      <c r="E1058" s="2" t="str">
        <v>8次</v>
      </c>
      <c r="F1058" s="2" t="str">
        <v>H. No: 2/39 sarfaraz Colony Hyderabad, Sindh, PAKISTAN</v>
      </c>
      <c r="G1058" s="2" t="str">
        <v>SHIHAB</v>
      </c>
      <c r="H1058" s="2" t="s">
        <v>3485</v>
      </c>
      <c r="I1058" s="2" t="str">
        <v>+92 300 9272387</v>
      </c>
      <c r="J1058" s="2">
        <v>92221611369</v>
      </c>
      <c r="K1058" s="1"/>
      <c r="L1058" s="1"/>
      <c r="M1058" s="1"/>
      <c r="N1058" s="1"/>
      <c r="O1058" s="1"/>
      <c r="P1058" s="1"/>
      <c r="Q1058" s="1"/>
      <c r="R1058" s="1"/>
      <c r="S1058" s="1"/>
    </row>
    <row r="1059">
      <c r="A1059" s="2" t="s">
        <v>5456</v>
      </c>
      <c r="B1059" s="2" t="str">
        <v>美國</v>
      </c>
      <c r="C1059" s="3" t="s">
        <v>5455</v>
      </c>
      <c r="D1059" s="2" t="str">
        <v>餐厨用具</v>
      </c>
      <c r="E1059" s="2" t="str">
        <v>1次</v>
      </c>
      <c r="F1059" s="2" t="str">
        <v>2415 Highway 21 Fort Mill, SC 29715-8842</v>
      </c>
      <c r="G1059" s="2" t="str">
        <v>--</v>
      </c>
      <c r="H1059" s="2" t="str">
        <v>--</v>
      </c>
      <c r="I1059" s="2">
        <f>+1-719-523-6920</f>
      </c>
      <c r="J1059" s="2" t="str">
        <v>001 803 548 8154</v>
      </c>
      <c r="K1059" s="1"/>
      <c r="L1059" s="1"/>
      <c r="M1059" s="1"/>
      <c r="N1059" s="1"/>
      <c r="O1059" s="1"/>
      <c r="P1059" s="1"/>
      <c r="Q1059" s="1"/>
      <c r="R1059" s="1"/>
      <c r="S1059" s="1"/>
    </row>
    <row r="1060">
      <c r="A1060" s="2" t="s">
        <v>7162</v>
      </c>
      <c r="B1060" s="2" t="str">
        <v>美國</v>
      </c>
      <c r="C1060" s="3" t="s">
        <v>7165</v>
      </c>
      <c r="D1060" s="2" t="s">
        <v>7163</v>
      </c>
      <c r="E1060" s="2" t="str">
        <v>10次</v>
      </c>
      <c r="F1060" s="2" t="str">
        <v>656 L STREET CHULA VISTA CA. 91911,U.S.A.</v>
      </c>
      <c r="G1060" s="2" t="str">
        <v>Ivonne Cuna</v>
      </c>
      <c r="H1060" s="2" t="s">
        <v>7164</v>
      </c>
      <c r="I1060" s="2" t="str">
        <v>+1 619-585-1687</v>
      </c>
      <c r="J1060" s="2" t="str">
        <v>619 4255111</v>
      </c>
      <c r="K1060" s="1"/>
      <c r="L1060" s="1"/>
      <c r="M1060" s="1"/>
      <c r="N1060" s="1"/>
      <c r="O1060" s="1"/>
      <c r="P1060" s="1"/>
      <c r="Q1060" s="1"/>
      <c r="R1060" s="1"/>
      <c r="S1060" s="1"/>
    </row>
    <row r="1061">
      <c r="A1061" s="2" t="s">
        <v>1304</v>
      </c>
      <c r="B1061" s="2" t="str">
        <v>韩国</v>
      </c>
      <c r="C1061" s="3" t="s">
        <v>1302</v>
      </c>
      <c r="D1061" s="2" t="str">
        <v>其他,服装饰物及配件,照明产品,餐厨用具</v>
      </c>
      <c r="E1061" s="2" t="str">
        <v>10次</v>
      </c>
      <c r="F1061" s="2" t="str">
        <v>#198 Changjeondong,MapoGu,Seoul,121751</v>
      </c>
      <c r="G1061" s="2" t="str">
        <v>D.H. S .BAHARANI</v>
      </c>
      <c r="H1061" s="2" t="s">
        <v>1303</v>
      </c>
      <c r="I1061" s="2">
        <f>+1-505-863-4364</f>
      </c>
      <c r="J1061" s="2" t="str">
        <v>0082 31 3807590</v>
      </c>
      <c r="K1061" s="1"/>
      <c r="L1061" s="1"/>
      <c r="M1061" s="1"/>
      <c r="N1061" s="1"/>
      <c r="O1061" s="1"/>
      <c r="P1061" s="1"/>
      <c r="Q1061" s="1"/>
      <c r="R1061" s="1"/>
      <c r="S1061" s="1"/>
    </row>
    <row r="1062">
      <c r="A1062" s="5" t="s">
        <v>3858</v>
      </c>
      <c r="B1062" s="5" t="str">
        <v>加拿大</v>
      </c>
      <c r="C1062" s="5" t="str">
        <v>--</v>
      </c>
      <c r="D1062" s="5" t="str">
        <v>家具,工艺陶瓷,餐厨用具</v>
      </c>
      <c r="E1062" s="5" t="str">
        <v>8次</v>
      </c>
      <c r="F1062" s="5" t="str">
        <v>421 Rowntree Dairy Rd Woodbridge Ontario</v>
      </c>
      <c r="G1062" s="5" t="str">
        <v>Muti &amp; Co</v>
      </c>
      <c r="H1062" s="5" t="str">
        <v>--</v>
      </c>
      <c r="I1062" s="5">
        <f>+1-905-850-2520</f>
      </c>
      <c r="J1062" s="5" t="str">
        <v>--</v>
      </c>
      <c r="K1062" s="1"/>
      <c r="L1062" s="1"/>
      <c r="M1062" s="1"/>
      <c r="N1062" s="1"/>
      <c r="O1062" s="1"/>
      <c r="P1062" s="1"/>
      <c r="Q1062" s="1"/>
      <c r="R1062" s="1"/>
      <c r="S1062" s="1"/>
    </row>
    <row r="1063">
      <c r="A1063" s="2" t="s">
        <v>3470</v>
      </c>
      <c r="B1063" s="2" t="str">
        <v>挪威</v>
      </c>
      <c r="C1063" s="2" t="str">
        <v>--</v>
      </c>
      <c r="D1063" s="2" t="str">
        <v>餐厨用具</v>
      </c>
      <c r="E1063" s="2" t="str">
        <v>5次</v>
      </c>
      <c r="F1063" s="2" t="str">
        <v>POSTBOKS 48, KAIGATEN 7,N-3101 TONSBERG</v>
      </c>
      <c r="G1063" s="2" t="str">
        <v>ANNE-LISE ROREN</v>
      </c>
      <c r="H1063" s="2" t="str">
        <v>--</v>
      </c>
      <c r="I1063" s="2" t="str">
        <v>+47 33 31 94 22</v>
      </c>
      <c r="J1063" s="2" t="str">
        <v>0047 33 31 47 66</v>
      </c>
      <c r="K1063" s="1"/>
      <c r="L1063" s="1"/>
      <c r="M1063" s="1"/>
      <c r="N1063" s="1"/>
      <c r="O1063" s="1"/>
      <c r="P1063" s="1"/>
      <c r="Q1063" s="1"/>
      <c r="R1063" s="1"/>
      <c r="S1063" s="1"/>
    </row>
    <row r="1064">
      <c r="A1064" s="2" t="s">
        <v>1262</v>
      </c>
      <c r="B1064" s="2" t="str">
        <v>中國香港</v>
      </c>
      <c r="C1064" s="3" t="s">
        <v>1259</v>
      </c>
      <c r="D1064" s="2" t="s">
        <v>1260</v>
      </c>
      <c r="E1064" s="2" t="str">
        <v>10次</v>
      </c>
      <c r="F1064" s="2" t="str">
        <v>FLAT H, 14/F, CO-TACK FTY BLDG,17 KIN FAT ST., TUEN MUN,HONGKONG</v>
      </c>
      <c r="G1064" s="2" t="str">
        <v>ANKIT KHAITAN</v>
      </c>
      <c r="H1064" s="2" t="s">
        <v>1261</v>
      </c>
      <c r="I1064" s="2" t="str">
        <v>+852 2461 6698</v>
      </c>
      <c r="J1064" s="2" t="str">
        <v>00852 22913388</v>
      </c>
      <c r="K1064" s="1"/>
      <c r="L1064" s="1"/>
      <c r="M1064" s="1"/>
      <c r="N1064" s="1"/>
      <c r="O1064" s="1"/>
      <c r="P1064" s="1"/>
      <c r="Q1064" s="1"/>
      <c r="R1064" s="1"/>
      <c r="S1064" s="1"/>
    </row>
    <row r="1065">
      <c r="A1065" s="2" t="s">
        <v>1561</v>
      </c>
      <c r="B1065" s="2" t="str">
        <v>西班牙</v>
      </c>
      <c r="C1065" s="3" t="s">
        <v>1560</v>
      </c>
      <c r="D1065" s="2" t="str">
        <v>其他,餐厨用具</v>
      </c>
      <c r="E1065" s="2" t="str">
        <v>9次</v>
      </c>
      <c r="F1065" s="2" t="str">
        <v>Motors, 1 9, E 08040, Barcelona</v>
      </c>
      <c r="G1065" s="2" t="str">
        <v>Gaggia Espanola S.A.</v>
      </c>
      <c r="H1065" s="2" t="str">
        <v>--</v>
      </c>
      <c r="I1065" s="2" t="str">
        <v>+34 932 23 12 00</v>
      </c>
      <c r="J1065" s="2" t="str">
        <v>0034 93 223 20 17</v>
      </c>
      <c r="K1065" s="1"/>
      <c r="L1065" s="1"/>
      <c r="M1065" s="1"/>
      <c r="N1065" s="1"/>
      <c r="O1065" s="1"/>
      <c r="P1065" s="1"/>
      <c r="Q1065" s="1"/>
      <c r="R1065" s="1"/>
      <c r="S1065" s="1"/>
    </row>
    <row r="1066">
      <c r="A1066" s="2" t="s">
        <v>3762</v>
      </c>
      <c r="B1066" s="2" t="str">
        <v>土耳其</v>
      </c>
      <c r="C1066" s="2" t="str">
        <v>--</v>
      </c>
      <c r="D1066" s="2" t="str">
        <v>其他,家具,玻璃工艺品,餐厨用具</v>
      </c>
      <c r="E1066" s="2" t="str">
        <v>8次</v>
      </c>
      <c r="F1066" s="2" t="str">
        <v>SAKIZAGACI CAD.NANE SOK.NO.18/2 TAKSIMISTANBUL,TURKEY</v>
      </c>
      <c r="G1066" s="2" t="str">
        <v>Rajendra Agarwal</v>
      </c>
      <c r="H1066" s="2" t="s">
        <v>3763</v>
      </c>
      <c r="I1066" s="2" t="str">
        <v>+90 212 243 00 73</v>
      </c>
      <c r="J1066" s="2" t="str">
        <v>90 212 2445471</v>
      </c>
      <c r="K1066" s="1"/>
      <c r="L1066" s="1"/>
      <c r="M1066" s="1"/>
      <c r="N1066" s="1"/>
      <c r="O1066" s="1"/>
      <c r="P1066" s="1"/>
      <c r="Q1066" s="1"/>
      <c r="R1066" s="1"/>
      <c r="S1066" s="1"/>
    </row>
    <row r="1067">
      <c r="A1067" s="2" t="s">
        <v>5705</v>
      </c>
      <c r="B1067" s="2" t="str">
        <v>日本</v>
      </c>
      <c r="C1067" s="3" t="s">
        <v>5706</v>
      </c>
      <c r="D1067" s="2" t="str">
        <v>餐厨用具</v>
      </c>
      <c r="E1067" s="2" t="str">
        <v>6次</v>
      </c>
      <c r="F1067" s="2" t="str">
        <v>907-6, MIIZUGAHARA, KUMAGAYA-SHI, SAITAMA 3600844</v>
      </c>
      <c r="G1067" s="2" t="str">
        <v>ORIKEI CO LTD</v>
      </c>
      <c r="H1067" s="2" t="str">
        <v>--</v>
      </c>
      <c r="I1067" s="2" t="str">
        <v>+81-48-532-1189,+81 48-571-0457,+81 48-532-1189</v>
      </c>
      <c r="J1067" s="2" t="str">
        <v>0081 48 533 5900</v>
      </c>
      <c r="K1067" s="1"/>
      <c r="L1067" s="1"/>
      <c r="M1067" s="1"/>
      <c r="N1067" s="1"/>
      <c r="O1067" s="1"/>
      <c r="P1067" s="1"/>
      <c r="Q1067" s="1"/>
      <c r="R1067" s="1"/>
      <c r="S1067" s="1"/>
    </row>
    <row r="1068">
      <c r="A1068" s="2" t="s">
        <v>7374</v>
      </c>
      <c r="B1068" s="2" t="str">
        <v>印尼</v>
      </c>
      <c r="C1068" s="3" t="s">
        <v>7376</v>
      </c>
      <c r="D1068" s="2" t="str">
        <v>其他,家具,照明产品,食品,餐厨用具</v>
      </c>
      <c r="E1068" s="2" t="str">
        <v>8次</v>
      </c>
      <c r="F1068" s="2" t="str">
        <v>GREEN GARDEN G4/12A, DAAN MOGOT KM3,JAKARTA 11520,INDONESIA</v>
      </c>
      <c r="G1068" s="2" t="str">
        <v>EISA</v>
      </c>
      <c r="H1068" s="2" t="s">
        <v>7375</v>
      </c>
      <c r="I1068" s="2" t="str">
        <v>+62 622 15819968</v>
      </c>
      <c r="J1068" s="2" t="str">
        <v>62 21 5819969</v>
      </c>
      <c r="K1068" s="1"/>
      <c r="L1068" s="1"/>
      <c r="M1068" s="1"/>
      <c r="N1068" s="1"/>
      <c r="O1068" s="1"/>
      <c r="P1068" s="1"/>
      <c r="Q1068" s="1"/>
      <c r="R1068" s="1"/>
      <c r="S1068" s="1"/>
    </row>
    <row r="1069">
      <c r="A1069" s="2" t="s">
        <v>1600</v>
      </c>
      <c r="B1069" s="2" t="str">
        <v>韩国</v>
      </c>
      <c r="C1069" s="3" t="s">
        <v>1598</v>
      </c>
      <c r="D1069" s="2" t="str">
        <v>餐厨用具</v>
      </c>
      <c r="E1069" s="2" t="str">
        <v>5次</v>
      </c>
      <c r="F1069" s="2" t="str">
        <v>G-216,#636-62,KURO-DONG,KURO-KU,SEOUL</v>
      </c>
      <c r="G1069" s="2" t="str">
        <v>JIN-YOUNG RIM</v>
      </c>
      <c r="H1069" s="2" t="s">
        <v>1599</v>
      </c>
      <c r="I1069" s="2" t="str">
        <v>0082 2 6759653</v>
      </c>
      <c r="J1069" s="2" t="str">
        <v>0082 2 6759640</v>
      </c>
      <c r="K1069" s="1"/>
      <c r="L1069" s="1"/>
      <c r="M1069" s="1"/>
      <c r="N1069" s="1"/>
      <c r="O1069" s="1"/>
      <c r="P1069" s="1"/>
      <c r="Q1069" s="1"/>
      <c r="R1069" s="1"/>
      <c r="S1069" s="1"/>
    </row>
    <row r="1070">
      <c r="A1070" s="2" t="s">
        <v>3799</v>
      </c>
      <c r="B1070" s="2" t="str">
        <v>阿聯酋</v>
      </c>
      <c r="C1070" s="3" t="s">
        <v>3798</v>
      </c>
      <c r="D1070" s="2" t="str">
        <v>家具,餐厨用具</v>
      </c>
      <c r="E1070" s="2" t="str">
        <v>7次</v>
      </c>
      <c r="F1070" s="2" t="str">
        <v>P. BOX 21740SABAKHA BUS STATION SHOP NO:1DEIRA DUBAI.,U.A.E.</v>
      </c>
      <c r="G1070" s="2" t="str">
        <v>Debara Ann Lundy</v>
      </c>
      <c r="H1070" s="2" t="s">
        <v>3797</v>
      </c>
      <c r="I1070" s="2" t="str">
        <v>+971 4 225 8459</v>
      </c>
      <c r="J1070" s="2" t="str">
        <v>00971 4 2257470</v>
      </c>
      <c r="K1070" s="1"/>
      <c r="L1070" s="1"/>
      <c r="M1070" s="1"/>
      <c r="N1070" s="1"/>
      <c r="O1070" s="1"/>
      <c r="P1070" s="1"/>
      <c r="Q1070" s="1"/>
      <c r="R1070" s="1"/>
      <c r="S1070" s="1"/>
    </row>
    <row r="1071">
      <c r="A1071" s="2" t="s">
        <v>5731</v>
      </c>
      <c r="B1071" s="2" t="str">
        <v>泰国</v>
      </c>
      <c r="C1071" s="3" t="s">
        <v>5730</v>
      </c>
      <c r="D1071" s="2" t="s">
        <v>5728</v>
      </c>
      <c r="E1071" s="2" t="str">
        <v>9次</v>
      </c>
      <c r="F1071" s="2" t="str">
        <v>96/27 MOO 9 BANGKHEN, AMPHOE MUANG,NONTHABURI 11000,THAILAND</v>
      </c>
      <c r="G1071" s="2" t="str">
        <v>EDWIN WEN</v>
      </c>
      <c r="H1071" s="2" t="s">
        <v>5729</v>
      </c>
      <c r="I1071" s="2" t="str">
        <v>+66 2 832 1160</v>
      </c>
      <c r="J1071" s="2" t="str">
        <v>66-2-8321159</v>
      </c>
      <c r="K1071" s="1"/>
      <c r="L1071" s="1"/>
      <c r="M1071" s="1"/>
      <c r="N1071" s="1"/>
      <c r="O1071" s="1"/>
      <c r="P1071" s="1"/>
      <c r="Q1071" s="1"/>
      <c r="R1071" s="1"/>
      <c r="S1071" s="1"/>
    </row>
    <row r="1072">
      <c r="A1072" s="2" t="s">
        <v>6326</v>
      </c>
      <c r="B1072" s="2" t="str">
        <v>挪威</v>
      </c>
      <c r="C1072" s="3" t="s">
        <v>6328</v>
      </c>
      <c r="D1072" s="2" t="str">
        <v>化工产品,大型机械及设备,家用电器,玻璃工艺品,餐厨用具</v>
      </c>
      <c r="E1072" s="2" t="str">
        <v>9次</v>
      </c>
      <c r="F1072" s="2" t="str">
        <v>Altavn. 232, NO 9507, Alta</v>
      </c>
      <c r="G1072" s="2" t="str">
        <v>Kitek A/S</v>
      </c>
      <c r="H1072" s="2" t="s">
        <v>6327</v>
      </c>
      <c r="I1072" s="2" t="str">
        <v>+47 78 44 90 00</v>
      </c>
      <c r="J1072" s="2" t="str">
        <v>0047 78 44 90 01</v>
      </c>
      <c r="K1072" s="1"/>
      <c r="L1072" s="1"/>
      <c r="M1072" s="1"/>
      <c r="N1072" s="1"/>
      <c r="O1072" s="1"/>
      <c r="P1072" s="1"/>
      <c r="Q1072" s="1"/>
      <c r="R1072" s="1"/>
      <c r="S1072" s="1"/>
    </row>
    <row r="1073">
      <c r="A1073" s="2" t="s">
        <v>1483</v>
      </c>
      <c r="B1073" s="2" t="str">
        <v>愛爾蘭</v>
      </c>
      <c r="C1073" s="2" t="str">
        <v>--</v>
      </c>
      <c r="D1073" s="2" t="str">
        <v>家用电器,工艺陶瓷,玩具,餐厨用具</v>
      </c>
      <c r="E1073" s="2" t="str">
        <v>8次</v>
      </c>
      <c r="F1073" s="2" t="str">
        <v>JFK Ind Estate, Dublin 12</v>
      </c>
      <c r="G1073" s="2" t="str">
        <v>Mrs Breda Mitchell</v>
      </c>
      <c r="H1073" s="2" t="str">
        <v>--</v>
      </c>
      <c r="I1073" s="2" t="str">
        <v>+353 1 450 0655</v>
      </c>
      <c r="J1073" s="2" t="str">
        <v>00353 1 4500638</v>
      </c>
      <c r="K1073" s="1"/>
      <c r="L1073" s="1"/>
      <c r="M1073" s="1"/>
      <c r="N1073" s="1"/>
      <c r="O1073" s="1"/>
      <c r="P1073" s="1"/>
      <c r="Q1073" s="1"/>
      <c r="R1073" s="1"/>
      <c r="S1073" s="1"/>
    </row>
    <row r="1074">
      <c r="A1074" s="2" t="s">
        <v>3697</v>
      </c>
      <c r="B1074" s="2" t="str">
        <v>巴基斯坦</v>
      </c>
      <c r="C1074" s="2" t="str">
        <v>--</v>
      </c>
      <c r="D1074" s="2" t="s">
        <v>3695</v>
      </c>
      <c r="E1074" s="2" t="str">
        <v>9次</v>
      </c>
      <c r="F1074" s="2" t="str">
        <v>NP 13/76 MUAMMAD SHAH STREET JODIA BAZAR KARACHI</v>
      </c>
      <c r="G1074" s="2" t="str">
        <v>HOMOUD AL ZAMIL</v>
      </c>
      <c r="H1074" s="2" t="s">
        <v>3696</v>
      </c>
      <c r="I1074" s="2" t="str">
        <v>92 21 7514546 7524546</v>
      </c>
      <c r="J1074" s="2" t="str">
        <v>92 21 7523993</v>
      </c>
      <c r="K1074" s="1"/>
      <c r="L1074" s="1"/>
      <c r="M1074" s="1"/>
      <c r="N1074" s="1"/>
      <c r="O1074" s="1"/>
      <c r="P1074" s="1"/>
      <c r="Q1074" s="1"/>
      <c r="R1074" s="1"/>
      <c r="S1074" s="1"/>
    </row>
    <row r="1075">
      <c r="A1075" s="2" t="s">
        <v>5630</v>
      </c>
      <c r="B1075" s="2" t="str">
        <v>澳大利亞</v>
      </c>
      <c r="C1075" s="3" t="s">
        <v>5632</v>
      </c>
      <c r="D1075" s="2" t="str">
        <v>餐厨用具</v>
      </c>
      <c r="E1075" s="2" t="str">
        <v>6次</v>
      </c>
      <c r="F1075" s="2" t="str">
        <v>534 BRIDGE RD MELB VIC 3141</v>
      </c>
      <c r="G1075" s="2" t="str">
        <v>MR.ROBERT WHITES</v>
      </c>
      <c r="H1075" s="2" t="s">
        <v>5631</v>
      </c>
      <c r="I1075" s="2" t="str">
        <v>0061 3 94271940</v>
      </c>
      <c r="J1075" s="2" t="str">
        <v>0061 3 94289889</v>
      </c>
      <c r="K1075" s="1"/>
      <c r="L1075" s="1"/>
      <c r="M1075" s="1"/>
      <c r="N1075" s="1"/>
      <c r="O1075" s="1"/>
      <c r="P1075" s="1"/>
      <c r="Q1075" s="1"/>
      <c r="R1075" s="1"/>
      <c r="S1075" s="1"/>
    </row>
    <row r="1076">
      <c r="A1076" s="2" t="s">
        <v>2756</v>
      </c>
      <c r="B1076" s="2" t="str">
        <v>比利時</v>
      </c>
      <c r="C1076" s="2" t="str">
        <v>--</v>
      </c>
      <c r="D1076" s="2" t="str">
        <v>餐厨用具</v>
      </c>
      <c r="E1076" s="2" t="str">
        <v>4次</v>
      </c>
      <c r="F1076" s="2" t="str">
        <v>P.O.BOX 42, KORTRIJKSTRAAT, 6//B-8700 TIELT</v>
      </c>
      <c r="G1076" s="2" t="str">
        <v>CARLO CLOET</v>
      </c>
      <c r="H1076" s="2" t="s">
        <v>2757</v>
      </c>
      <c r="I1076" s="2" t="str">
        <v>+32 51 40 77 01</v>
      </c>
      <c r="J1076" s="2" t="str">
        <v>0032 51 407560</v>
      </c>
      <c r="K1076" s="1"/>
      <c r="L1076" s="1"/>
      <c r="M1076" s="1"/>
      <c r="N1076" s="1"/>
      <c r="O1076" s="1"/>
      <c r="P1076" s="1"/>
      <c r="Q1076" s="1"/>
      <c r="R1076" s="1"/>
      <c r="S1076" s="1"/>
    </row>
    <row r="1077">
      <c r="A1077" s="2" t="s">
        <v>1523</v>
      </c>
      <c r="B1077" s="2" t="str">
        <v>印尼</v>
      </c>
      <c r="C1077" s="3" t="s">
        <v>1522</v>
      </c>
      <c r="D1077" s="2" t="str">
        <v>食品,餐厨用具</v>
      </c>
      <c r="E1077" s="2" t="str">
        <v>3次</v>
      </c>
      <c r="F1077" s="2" t="str">
        <v>GRAHA CNI KOMPLEK GREEN GARDEN BLOK A-8 NO.1,JL.ARTERI KEDOYA,JAKARTA</v>
      </c>
      <c r="G1077" s="2" t="str">
        <v>WONG BOEN TJEN</v>
      </c>
      <c r="H1077" s="2" t="s">
        <v>1524</v>
      </c>
      <c r="I1077" s="2" t="str">
        <v>061-7957175,+62 812-9044-410,+62 21 5807575</v>
      </c>
      <c r="J1077" s="2" t="str">
        <v>0062 21 5805656/5806565</v>
      </c>
      <c r="K1077" s="1"/>
      <c r="L1077" s="1"/>
      <c r="M1077" s="1"/>
      <c r="N1077" s="1"/>
      <c r="O1077" s="1"/>
      <c r="P1077" s="1"/>
      <c r="Q1077" s="1"/>
      <c r="R1077" s="1"/>
      <c r="S1077" s="1"/>
    </row>
    <row r="1078">
      <c r="A1078" s="2" t="s">
        <v>387</v>
      </c>
      <c r="B1078" s="2" t="str">
        <v>美國</v>
      </c>
      <c r="C1078" s="3" t="s">
        <v>386</v>
      </c>
      <c r="D1078" s="2" t="s">
        <v>384</v>
      </c>
      <c r="E1078" s="2" t="str">
        <v>9次</v>
      </c>
      <c r="F1078" s="2" t="str">
        <v>616 FM 1960 WEST,SUITE 210,HOUSTON,TEXAS 77090</v>
      </c>
      <c r="G1078" s="2" t="str">
        <v>CLARISSANG</v>
      </c>
      <c r="H1078" s="2" t="s">
        <v>385</v>
      </c>
      <c r="I1078" s="2" t="str">
        <v>+1 713-789-7688</v>
      </c>
      <c r="J1078" s="2" t="str">
        <v>001 281 8934230</v>
      </c>
      <c r="K1078" s="1"/>
      <c r="L1078" s="1"/>
      <c r="M1078" s="1"/>
      <c r="N1078" s="1"/>
      <c r="O1078" s="1"/>
      <c r="P1078" s="1"/>
      <c r="Q1078" s="1"/>
      <c r="R1078" s="1"/>
      <c r="S1078" s="1"/>
    </row>
    <row r="1079">
      <c r="A1079" s="2" t="s">
        <v>5670</v>
      </c>
      <c r="B1079" s="2" t="str">
        <v>日本</v>
      </c>
      <c r="C1079" s="3" t="s">
        <v>5671</v>
      </c>
      <c r="D1079" s="2" t="str">
        <v>家具,家居装饰品,照明产品,餐厨用具</v>
      </c>
      <c r="E1079" s="2" t="str">
        <v>7次</v>
      </c>
      <c r="F1079" s="2" t="str">
        <v>4-10 1CHOME,HIGASHIGOTANDA,SHINAGAWATOKYO,JAPAN</v>
      </c>
      <c r="G1079" s="2" t="str">
        <v>ANNE</v>
      </c>
      <c r="H1079" s="2" t="s">
        <v>5669</v>
      </c>
      <c r="I1079" s="2" t="str">
        <v>+81 3-5789-3695</v>
      </c>
      <c r="J1079" s="2" t="str">
        <v>0081 3 57893696</v>
      </c>
      <c r="K1079" s="1"/>
      <c r="L1079" s="1"/>
      <c r="M1079" s="1"/>
      <c r="N1079" s="1"/>
      <c r="O1079" s="1"/>
      <c r="P1079" s="1"/>
      <c r="Q1079" s="1"/>
      <c r="R1079" s="1"/>
      <c r="S1079" s="1"/>
    </row>
    <row r="1080">
      <c r="A1080" s="2" t="s">
        <v>7349</v>
      </c>
      <c r="B1080" s="2" t="str">
        <v>荷蘭</v>
      </c>
      <c r="C1080" s="3" t="s">
        <v>7348</v>
      </c>
      <c r="D1080" s="2" t="str">
        <v>其他,家具,照明产品,车辆,餐厨用具</v>
      </c>
      <c r="E1080" s="2" t="str">
        <v>8次</v>
      </c>
      <c r="F1080" s="2" t="str">
        <v>Weteringweg 7-9, NL 2641 KM, Pijnacker</v>
      </c>
      <c r="G1080" s="2" t="str">
        <v>Linido BV</v>
      </c>
      <c r="H1080" s="2" t="s">
        <v>7350</v>
      </c>
      <c r="I1080" s="2" t="str">
        <v>+31 15 369 5440</v>
      </c>
      <c r="J1080" s="2" t="str">
        <v>0031 15 3697164</v>
      </c>
      <c r="K1080" s="1"/>
      <c r="L1080" s="1"/>
      <c r="M1080" s="1"/>
      <c r="N1080" s="1"/>
      <c r="O1080" s="1"/>
      <c r="P1080" s="1"/>
      <c r="Q1080" s="1"/>
      <c r="R1080" s="1"/>
      <c r="S1080" s="1"/>
    </row>
    <row r="1081">
      <c r="A1081" s="2" t="s">
        <v>1416</v>
      </c>
      <c r="B1081" s="2" t="str">
        <v>日本</v>
      </c>
      <c r="C1081" s="3" t="s">
        <v>1414</v>
      </c>
      <c r="D1081" s="2" t="str">
        <v>卫浴设备,照明产品,节日用品,餐厨用具</v>
      </c>
      <c r="E1081" s="2" t="str">
        <v>7次</v>
      </c>
      <c r="F1081" s="2" t="str">
        <v>1-32,NISHI 24-CHOME,MINAMI 2-JO,CHUO-KU,SAPPORO</v>
      </c>
      <c r="G1081" s="2" t="str">
        <v>YOSHIHIKO TAKAYASU</v>
      </c>
      <c r="H1081" s="2" t="s">
        <v>1415</v>
      </c>
      <c r="I1081" s="2" t="str">
        <v>0081 11 6441656</v>
      </c>
      <c r="J1081" s="2" t="str">
        <v>0081 11 6441658</v>
      </c>
      <c r="K1081" s="1"/>
      <c r="L1081" s="1"/>
      <c r="M1081" s="1"/>
      <c r="N1081" s="1"/>
      <c r="O1081" s="1"/>
      <c r="P1081" s="1"/>
      <c r="Q1081" s="1"/>
      <c r="R1081" s="1"/>
      <c r="S1081" s="1"/>
    </row>
    <row r="1082">
      <c r="A1082" s="2" t="s">
        <v>3623</v>
      </c>
      <c r="B1082" s="2" t="str">
        <v>義大利</v>
      </c>
      <c r="C1082" s="3" t="s">
        <v>3624</v>
      </c>
      <c r="D1082" s="2" t="str">
        <v>工艺陶瓷,餐厨用具</v>
      </c>
      <c r="E1082" s="2" t="str">
        <v>7次</v>
      </c>
      <c r="F1082" s="2" t="str">
        <v>Localita' Prataroni Z.I., I 01033, CIVITA CASTELLANA</v>
      </c>
      <c r="G1082" s="2" t="str">
        <v>Mauro Varasi</v>
      </c>
      <c r="H1082" s="2" t="s">
        <v>3625</v>
      </c>
      <c r="I1082" s="2" t="str">
        <v>+39 0761 540618</v>
      </c>
      <c r="J1082" s="2" t="str">
        <v>0039 0761 540628</v>
      </c>
      <c r="K1082" s="1"/>
      <c r="L1082" s="1"/>
      <c r="M1082" s="1"/>
      <c r="N1082" s="1"/>
      <c r="O1082" s="1"/>
      <c r="P1082" s="1"/>
      <c r="Q1082" s="1"/>
      <c r="R1082" s="1"/>
      <c r="S1082" s="1"/>
    </row>
    <row r="1083">
      <c r="A1083" s="2" t="s">
        <v>5567</v>
      </c>
      <c r="B1083" s="2" t="str">
        <v>瑞典</v>
      </c>
      <c r="C1083" s="3" t="s">
        <v>5568</v>
      </c>
      <c r="D1083" s="2" t="str">
        <v>其他,照明产品,餐厨用具</v>
      </c>
      <c r="E1083" s="2" t="str">
        <v>9次</v>
      </c>
      <c r="F1083" s="2" t="str">
        <v>Filareg 16, SE 44234, Kungalv</v>
      </c>
      <c r="G1083" s="2" t="str">
        <v>HardexComponent AB</v>
      </c>
      <c r="H1083" s="2" t="s">
        <v>5566</v>
      </c>
      <c r="I1083" s="2" t="str">
        <v>+46 303 641 23</v>
      </c>
      <c r="J1083" s="2" t="str">
        <v>0046 303 100 74</v>
      </c>
      <c r="K1083" s="1"/>
      <c r="L1083" s="1"/>
      <c r="M1083" s="1"/>
      <c r="N1083" s="1"/>
      <c r="O1083" s="1"/>
      <c r="P1083" s="1"/>
      <c r="Q1083" s="1"/>
      <c r="R1083" s="1"/>
      <c r="S1083" s="1"/>
    </row>
    <row r="1084">
      <c r="A1084" s="2" t="s">
        <v>7259</v>
      </c>
      <c r="B1084" s="2" t="str">
        <v>美國</v>
      </c>
      <c r="C1084" s="3" t="s">
        <v>7258</v>
      </c>
      <c r="D1084" s="2" t="str">
        <v>餐厨用具</v>
      </c>
      <c r="E1084" s="2" t="str">
        <v>2次</v>
      </c>
      <c r="F1084" s="2" t="str">
        <v>12873 HARBOR BLVD.GARDEN GROVE,CA 92840</v>
      </c>
      <c r="G1084" s="2" t="str">
        <v>QUACH THO KIEM</v>
      </c>
      <c r="H1084" s="2" t="str">
        <v>--</v>
      </c>
      <c r="I1084" s="2">
        <f>+1-323-223-1488</f>
      </c>
      <c r="J1084" s="2" t="str">
        <v>001 714 5306021</v>
      </c>
      <c r="K1084" s="1"/>
      <c r="L1084" s="1"/>
      <c r="M1084" s="1"/>
      <c r="N1084" s="1"/>
      <c r="O1084" s="1"/>
      <c r="P1084" s="1"/>
      <c r="Q1084" s="1"/>
      <c r="R1084" s="1"/>
      <c r="S1084" s="1"/>
    </row>
    <row r="1085">
      <c r="A1085" s="2" t="s">
        <v>318</v>
      </c>
      <c r="B1085" s="2" t="str">
        <v>美國</v>
      </c>
      <c r="C1085" s="2" t="str">
        <v>--</v>
      </c>
      <c r="D1085" s="2" t="str">
        <v>餐厨用具</v>
      </c>
      <c r="E1085" s="2" t="str">
        <v>6次</v>
      </c>
      <c r="F1085" s="2" t="str">
        <v>1575 HOWARD AVE.SAN DIEGO,CA 92173</v>
      </c>
      <c r="G1085" s="2" t="str">
        <v>PAN WESTERN PRODUCTS</v>
      </c>
      <c r="H1085" s="2" t="s">
        <v>319</v>
      </c>
      <c r="I1085" s="2">
        <f>+1-619-662-2507</f>
      </c>
      <c r="J1085" s="2" t="str">
        <v>001 619 6629062</v>
      </c>
      <c r="K1085" s="1"/>
      <c r="L1085" s="1"/>
      <c r="M1085" s="1"/>
      <c r="N1085" s="1"/>
      <c r="O1085" s="1"/>
      <c r="P1085" s="1"/>
      <c r="Q1085" s="1"/>
      <c r="R1085" s="1"/>
      <c r="S1085" s="1"/>
    </row>
    <row r="1086">
      <c r="A1086" s="2" t="s">
        <v>2725</v>
      </c>
      <c r="B1086" s="2" t="str">
        <v>馬來西亞</v>
      </c>
      <c r="C1086" s="3" t="s">
        <v>2727</v>
      </c>
      <c r="D1086" s="2" t="str">
        <v>餐厨用具</v>
      </c>
      <c r="E1086" s="2" t="str">
        <v>7次</v>
      </c>
      <c r="F1086" s="2" t="str">
        <v>SUITE 10.08, MENARA TREND,JLN BATAI LAUT 4,41300 KLANG, SELANGOR,MALAYSIA</v>
      </c>
      <c r="G1086" s="2" t="str">
        <v>--</v>
      </c>
      <c r="H1086" s="2" t="s">
        <v>2726</v>
      </c>
      <c r="I1086" s="2" t="str">
        <v>+60 3-3344 2094</v>
      </c>
      <c r="J1086" s="2" t="str">
        <v>603 33488091</v>
      </c>
      <c r="K1086" s="1"/>
      <c r="L1086" s="1"/>
      <c r="M1086" s="1"/>
      <c r="N1086" s="1"/>
      <c r="O1086" s="1"/>
      <c r="P1086" s="1"/>
      <c r="Q1086" s="1"/>
      <c r="R1086" s="1"/>
      <c r="S1086" s="1"/>
    </row>
    <row r="1087">
      <c r="A1087" s="2" t="s">
        <v>4741</v>
      </c>
      <c r="B1087" s="2" t="str">
        <v>義大利</v>
      </c>
      <c r="C1087" s="3" t="s">
        <v>4739</v>
      </c>
      <c r="D1087" s="2" t="str">
        <v>餐厨用具</v>
      </c>
      <c r="E1087" s="2" t="str">
        <v>6次</v>
      </c>
      <c r="F1087" s="2" t="str">
        <v>VIA ZAROTTO,86-43100 PARMA</v>
      </c>
      <c r="G1087" s="2" t="str">
        <v>DOTT LUCA NICO</v>
      </c>
      <c r="H1087" s="2" t="s">
        <v>4740</v>
      </c>
      <c r="I1087" s="2" t="str">
        <v>+39 0377 832638</v>
      </c>
      <c r="J1087" s="2" t="str">
        <v>0039 0377 84896</v>
      </c>
      <c r="K1087" s="1"/>
      <c r="L1087" s="1"/>
      <c r="M1087" s="1"/>
      <c r="N1087" s="1"/>
      <c r="O1087" s="1"/>
      <c r="P1087" s="1"/>
      <c r="Q1087" s="1"/>
      <c r="R1087" s="1"/>
      <c r="S1087" s="1"/>
    </row>
    <row r="1088">
      <c r="A1088" s="2" t="s">
        <v>6580</v>
      </c>
      <c r="B1088" s="2" t="str">
        <v>美國</v>
      </c>
      <c r="C1088" s="3" t="s">
        <v>6582</v>
      </c>
      <c r="D1088" s="2" t="str">
        <v>化工产品,餐厨用具</v>
      </c>
      <c r="E1088" s="2" t="str">
        <v>6次</v>
      </c>
      <c r="F1088" s="2" t="str">
        <v>2615 WALDEN AVE, BUFFALO, NY 14225-4735</v>
      </c>
      <c r="G1088" s="2" t="str">
        <v>BONBINSON KNIFE</v>
      </c>
      <c r="H1088" s="2" t="s">
        <v>6581</v>
      </c>
      <c r="I1088" s="2" t="str">
        <v>001 716 685 6300</v>
      </c>
      <c r="J1088" s="2" t="str">
        <v>001 716 685 4916</v>
      </c>
      <c r="K1088" s="1"/>
      <c r="L1088" s="1"/>
      <c r="M1088" s="1"/>
      <c r="N1088" s="1"/>
      <c r="O1088" s="1"/>
      <c r="P1088" s="1"/>
      <c r="Q1088" s="1"/>
      <c r="R1088" s="1"/>
      <c r="S1088" s="1"/>
    </row>
    <row r="1089">
      <c r="A1089" s="2" t="s">
        <v>353</v>
      </c>
      <c r="B1089" s="2" t="str">
        <v>南非</v>
      </c>
      <c r="C1089" s="2" t="str">
        <v>--</v>
      </c>
      <c r="D1089" s="2" t="str">
        <v>五金,其他,节日用品,餐厨用具</v>
      </c>
      <c r="E1089" s="2" t="str">
        <v>8次</v>
      </c>
      <c r="F1089" s="2" t="str">
        <v>P. O. BOX 39831 BOOYSENS,2016 JOHANNESBURG ,SOUTH AFRICA</v>
      </c>
      <c r="G1089" s="2" t="str">
        <v>ahsan qureshi</v>
      </c>
      <c r="H1089" s="2" t="s">
        <v>352</v>
      </c>
      <c r="I1089" s="2" t="str">
        <v>+27 11 434 3907</v>
      </c>
      <c r="J1089" s="2" t="str">
        <v>27 11 4344725</v>
      </c>
      <c r="K1089" s="1"/>
      <c r="L1089" s="1"/>
      <c r="M1089" s="1"/>
      <c r="N1089" s="1"/>
      <c r="O1089" s="1"/>
      <c r="P1089" s="1"/>
      <c r="Q1089" s="1"/>
      <c r="R1089" s="1"/>
      <c r="S1089" s="1"/>
    </row>
    <row r="1090">
      <c r="A1090" s="2" t="s">
        <v>7572</v>
      </c>
      <c r="B1090" s="2" t="str">
        <v>加拿大</v>
      </c>
      <c r="C1090" s="3" t="s">
        <v>7574</v>
      </c>
      <c r="D1090" s="2" t="str">
        <v>餐厨用具</v>
      </c>
      <c r="E1090" s="2" t="str">
        <v>6次</v>
      </c>
      <c r="F1090" s="2" t="str">
        <v>3761 VICTORIA PARK AVE.,UNIT #7,TORONTO,ONTARIO</v>
      </c>
      <c r="G1090" s="2" t="str">
        <v>PARANDAR INTERNATIONAL</v>
      </c>
      <c r="H1090" s="2" t="s">
        <v>7573</v>
      </c>
      <c r="I1090" s="2" t="str">
        <v>001 416 5028218</v>
      </c>
      <c r="J1090" s="2" t="str">
        <v>001 416 5028217/240 2205636</v>
      </c>
      <c r="K1090" s="1"/>
      <c r="L1090" s="1"/>
      <c r="M1090" s="1"/>
      <c r="N1090" s="1"/>
      <c r="O1090" s="1"/>
      <c r="P1090" s="1"/>
      <c r="Q1090" s="1"/>
      <c r="R1090" s="1"/>
      <c r="S1090" s="1"/>
    </row>
    <row r="1091">
      <c r="A1091" s="2" t="s">
        <v>5976</v>
      </c>
      <c r="B1091" s="2" t="str">
        <v>中國香港</v>
      </c>
      <c r="C1091" s="3" t="s">
        <v>5975</v>
      </c>
      <c r="D1091" s="2" t="str">
        <v>其他,园林用品,家具,家居装饰品,餐厨用具</v>
      </c>
      <c r="E1091" s="2" t="str">
        <v>9次</v>
      </c>
      <c r="F1091" s="2" t="str">
        <v>10FL., KEVIN WONG DEV. BLDG.,11 TAI YIP ST.,KWUN TONG, KOWLOON</v>
      </c>
      <c r="G1091" s="2" t="str">
        <v>CHERMAINE</v>
      </c>
      <c r="H1091" s="2" t="s">
        <v>5977</v>
      </c>
      <c r="I1091" s="2" t="str">
        <v>+852 3106 3216</v>
      </c>
      <c r="J1091" s="2" t="str">
        <v>3106 3763</v>
      </c>
      <c r="K1091" s="1"/>
      <c r="L1091" s="1"/>
      <c r="M1091" s="1"/>
      <c r="N1091" s="1"/>
      <c r="O1091" s="1"/>
      <c r="P1091" s="1"/>
      <c r="Q1091" s="1"/>
      <c r="R1091" s="1"/>
      <c r="S1091" s="1"/>
    </row>
    <row r="1092">
      <c r="A1092" s="2" t="s">
        <v>3139</v>
      </c>
      <c r="B1092" s="2" t="str">
        <v>中國香港</v>
      </c>
      <c r="C1092" s="3" t="s">
        <v>3138</v>
      </c>
      <c r="D1092" s="2" t="s">
        <v>3140</v>
      </c>
      <c r="E1092" s="2" t="str">
        <v>10次</v>
      </c>
      <c r="F1092" s="2" t="str">
        <v>RM.B, 11/F., 8 HART AVENUE, TSIM SHA TSUI, KLN.(P.O.BOX 90321,T.S.T.POST OFFICE,KLN.)</v>
      </c>
      <c r="G1092" s="2" t="str">
        <v>Carlo Pilafian</v>
      </c>
      <c r="H1092" s="2" t="s">
        <v>3141</v>
      </c>
      <c r="I1092" s="2" t="str">
        <v>+852 2526 7317</v>
      </c>
      <c r="J1092" s="2" t="str">
        <v>00852 25267392/83438147</v>
      </c>
      <c r="K1092" s="1"/>
      <c r="L1092" s="1"/>
      <c r="M1092" s="1"/>
      <c r="N1092" s="1"/>
      <c r="O1092" s="1"/>
      <c r="P1092" s="1"/>
      <c r="Q1092" s="1"/>
      <c r="R1092" s="1"/>
      <c r="S1092" s="1"/>
    </row>
    <row r="1093">
      <c r="A1093" s="2" t="s">
        <v>890</v>
      </c>
      <c r="B1093" s="2" t="str">
        <v>美國</v>
      </c>
      <c r="C1093" s="3" t="s">
        <v>891</v>
      </c>
      <c r="D1093" s="2" t="str">
        <v>餐厨用具</v>
      </c>
      <c r="E1093" s="2" t="str">
        <v>2次</v>
      </c>
      <c r="F1093" s="2" t="str">
        <v>133 N EVERGREEN RD, LOUISVILLE, KY 40243</v>
      </c>
      <c r="G1093" s="2" t="str">
        <v>FRANK RULEY</v>
      </c>
      <c r="H1093" s="2" t="str">
        <v>--</v>
      </c>
      <c r="I1093" s="2" t="str">
        <v>001 502 245 1050</v>
      </c>
      <c r="J1093" s="2" t="str">
        <v>001 502 245 5662</v>
      </c>
      <c r="K1093" s="1"/>
      <c r="L1093" s="1"/>
      <c r="M1093" s="1"/>
      <c r="N1093" s="1"/>
      <c r="O1093" s="1"/>
      <c r="P1093" s="1"/>
      <c r="Q1093" s="1"/>
      <c r="R1093" s="1"/>
      <c r="S1093" s="1"/>
    </row>
    <row r="1094">
      <c r="A1094" s="2" t="s">
        <v>7600</v>
      </c>
      <c r="B1094" s="2" t="str">
        <v>美國</v>
      </c>
      <c r="C1094" s="3" t="s">
        <v>7603</v>
      </c>
      <c r="D1094" s="2" t="s">
        <v>7601</v>
      </c>
      <c r="E1094" s="2" t="str">
        <v>9次</v>
      </c>
      <c r="F1094" s="2" t="str">
        <v>2234 W. GREAT NECK RD.,SUITE C,U.S.A.</v>
      </c>
      <c r="G1094" s="2" t="str">
        <v>--</v>
      </c>
      <c r="H1094" s="2" t="s">
        <v>7602</v>
      </c>
      <c r="I1094" s="2" t="str">
        <v>+1 (757) 481-0960</v>
      </c>
      <c r="J1094" s="2" t="str">
        <v>001 7574964887</v>
      </c>
      <c r="K1094" s="1"/>
      <c r="L1094" s="1"/>
      <c r="M1094" s="1"/>
      <c r="N1094" s="1"/>
      <c r="O1094" s="1"/>
      <c r="P1094" s="1"/>
      <c r="Q1094" s="1"/>
      <c r="R1094" s="1"/>
      <c r="S1094" s="1"/>
    </row>
    <row r="1095">
      <c r="A1095" s="2" t="s">
        <v>6010</v>
      </c>
      <c r="B1095" s="2" t="str">
        <v>印度</v>
      </c>
      <c r="C1095" s="2" t="str">
        <v>--</v>
      </c>
      <c r="D1095" s="2" t="str">
        <v>其他,玻璃工艺品,餐厨用具</v>
      </c>
      <c r="E1095" s="2" t="str">
        <v>9次</v>
      </c>
      <c r="F1095" s="2" t="str">
        <v>143, BHARAT BUILDING, TELIWARA, SADAR BAZAR,</v>
      </c>
      <c r="G1095" s="2" t="str">
        <v>Felicity Feng</v>
      </c>
      <c r="H1095" s="2" t="s">
        <v>6009</v>
      </c>
      <c r="I1095" s="2">
        <v>23616161</v>
      </c>
      <c r="J1095" s="2">
        <v>23626464</v>
      </c>
      <c r="K1095" s="1"/>
      <c r="L1095" s="1"/>
      <c r="M1095" s="1"/>
      <c r="N1095" s="1"/>
      <c r="O1095" s="1"/>
      <c r="P1095" s="1"/>
      <c r="Q1095" s="1"/>
      <c r="R1095" s="1"/>
      <c r="S1095" s="1"/>
    </row>
    <row r="1096">
      <c r="A1096" s="2" t="s">
        <v>4110</v>
      </c>
      <c r="B1096" s="2" t="str">
        <v>美國</v>
      </c>
      <c r="C1096" s="2" t="str">
        <v>--</v>
      </c>
      <c r="D1096" s="2" t="str">
        <v>卫浴设备,家用纺织品,餐厨用具</v>
      </c>
      <c r="E1096" s="2" t="str">
        <v>7次</v>
      </c>
      <c r="F1096" s="2" t="str">
        <v>4420 PACIFIC BLVD, VERNON, CA 90058-2224</v>
      </c>
      <c r="G1096" s="2" t="str">
        <v>JOSEPH KAVEH</v>
      </c>
      <c r="H1096" s="2" t="str">
        <v>--</v>
      </c>
      <c r="I1096" s="2" t="str">
        <v>001 323 589 8800</v>
      </c>
      <c r="J1096" s="2" t="str">
        <v>001 323 5897624</v>
      </c>
      <c r="K1096" s="1"/>
      <c r="L1096" s="1"/>
      <c r="M1096" s="1"/>
      <c r="N1096" s="1"/>
      <c r="O1096" s="1"/>
      <c r="P1096" s="1"/>
      <c r="Q1096" s="1"/>
      <c r="R1096" s="1"/>
      <c r="S1096" s="1"/>
    </row>
    <row r="1097">
      <c r="A1097" s="2" t="s">
        <v>1840</v>
      </c>
      <c r="B1097" s="2" t="str">
        <v>韩国</v>
      </c>
      <c r="C1097" s="3" t="s">
        <v>1841</v>
      </c>
      <c r="D1097" s="2" t="str">
        <v>体育及旅游休闲用品,其他,家用电器,家用纺织品,箱包,鞋,餐厨用具</v>
      </c>
      <c r="E1097" s="2" t="str">
        <v>10次</v>
      </c>
      <c r="F1097" s="2" t="str">
        <v>1449-16, SHILLIM 5 DONG, KWANAK-KU, SEOUL</v>
      </c>
      <c r="G1097" s="2" t="str">
        <v>Raymod</v>
      </c>
      <c r="H1097" s="2" t="s">
        <v>1839</v>
      </c>
      <c r="I1097" s="2" t="str">
        <v>+82 2-597-8558</v>
      </c>
      <c r="J1097" s="2" t="str">
        <v>82 2 597 8559</v>
      </c>
      <c r="K1097" s="1"/>
      <c r="L1097" s="1"/>
      <c r="M1097" s="1"/>
      <c r="N1097" s="1"/>
      <c r="O1097" s="1"/>
      <c r="P1097" s="1"/>
      <c r="Q1097" s="1"/>
      <c r="R1097" s="1"/>
      <c r="S1097" s="1"/>
    </row>
    <row r="1098">
      <c r="A1098" s="2" t="s">
        <v>7525</v>
      </c>
      <c r="B1098" s="2" t="str">
        <v>美國</v>
      </c>
      <c r="C1098" s="2" t="str">
        <v>--</v>
      </c>
      <c r="D1098" s="2" t="s">
        <v>7526</v>
      </c>
      <c r="E1098" s="2" t="str">
        <v>10次</v>
      </c>
      <c r="F1098" s="2" t="str">
        <v>300 RYDERS LANE EAST BRUNSWICK 08816U.S.A.</v>
      </c>
      <c r="G1098" s="2" t="str">
        <v>Alexandro</v>
      </c>
      <c r="H1098" s="2" t="s">
        <v>7527</v>
      </c>
      <c r="I1098" s="2" t="str">
        <v>001 732 9679738</v>
      </c>
      <c r="J1098" s="2" t="str">
        <v>001 732 9679739</v>
      </c>
      <c r="K1098" s="1"/>
      <c r="L1098" s="1"/>
      <c r="M1098" s="1"/>
      <c r="N1098" s="1"/>
      <c r="O1098" s="1"/>
      <c r="P1098" s="1"/>
      <c r="Q1098" s="1"/>
      <c r="R1098" s="1"/>
      <c r="S1098" s="1"/>
    </row>
    <row r="1099">
      <c r="A1099" s="2" t="s">
        <v>5922</v>
      </c>
      <c r="B1099" s="2" t="str">
        <v>中國香港</v>
      </c>
      <c r="C1099" s="3" t="s">
        <v>5921</v>
      </c>
      <c r="D1099" s="2" t="s">
        <v>5919</v>
      </c>
      <c r="E1099" s="2" t="str">
        <v>10次</v>
      </c>
      <c r="F1099" s="2" t="str">
        <v>9TH FLOOR,LEE ROY COMMERCIAL BUILDING,57-59 HOLLYWOOD ROAD,HONGKONG</v>
      </c>
      <c r="G1099" s="2" t="str">
        <v>Florence Ratier</v>
      </c>
      <c r="H1099" s="2" t="s">
        <v>5920</v>
      </c>
      <c r="I1099" s="2" t="str">
        <v>+852 2545 6825</v>
      </c>
      <c r="J1099" s="2" t="str">
        <v>852 25436730</v>
      </c>
      <c r="K1099" s="1"/>
      <c r="L1099" s="1"/>
      <c r="M1099" s="1"/>
      <c r="N1099" s="1"/>
      <c r="O1099" s="1"/>
      <c r="P1099" s="1"/>
      <c r="Q1099" s="1"/>
      <c r="R1099" s="1"/>
      <c r="S1099" s="1"/>
    </row>
    <row r="1100">
      <c r="A1100" s="2" t="s">
        <v>4020</v>
      </c>
      <c r="B1100" s="2" t="str">
        <v>瑞典</v>
      </c>
      <c r="C1100" s="3" t="s">
        <v>4022</v>
      </c>
      <c r="D1100" s="2" t="str">
        <v>家具,玻璃工艺品,钟表眼镜,餐厨用具</v>
      </c>
      <c r="E1100" s="2" t="str">
        <v>7次</v>
      </c>
      <c r="F1100" s="2" t="str">
        <v>Redeg 3, SE 42677, Vastra Frolunda</v>
      </c>
      <c r="G1100" s="2" t="str">
        <v>Gotpapper Presentreklam AB</v>
      </c>
      <c r="H1100" s="2" t="s">
        <v>4021</v>
      </c>
      <c r="I1100" s="2" t="str">
        <v>+46 31 29 20 80</v>
      </c>
      <c r="J1100" s="2" t="str">
        <v>0046 31 29 07 38</v>
      </c>
      <c r="K1100" s="1"/>
      <c r="L1100" s="1"/>
      <c r="M1100" s="1"/>
      <c r="N1100" s="1"/>
      <c r="O1100" s="1"/>
      <c r="P1100" s="1"/>
      <c r="Q1100" s="1"/>
      <c r="R1100" s="1"/>
      <c r="S1100" s="1"/>
    </row>
    <row r="1101">
      <c r="A1101" s="2" t="s">
        <v>1876</v>
      </c>
      <c r="B1101" s="2" t="str">
        <v>德國</v>
      </c>
      <c r="C1101" s="3" t="s">
        <v>1878</v>
      </c>
      <c r="D1101" s="2" t="str">
        <v>五金,化工产品,大型机械及设备,家具,家用纺织品,鞋,餐厨用具</v>
      </c>
      <c r="E1101" s="2" t="str">
        <v>9次</v>
      </c>
      <c r="F1101" s="2" t="str">
        <v>Ausser der Schleifmuehle 37, DE 28203, Bremen</v>
      </c>
      <c r="G1101" s="2" t="str">
        <v>Carsten Vollers</v>
      </c>
      <c r="H1101" s="2" t="s">
        <v>1877</v>
      </c>
      <c r="I1101" s="2" t="str">
        <v>+49 421 363239</v>
      </c>
      <c r="J1101" s="2" t="str">
        <v>0049 421 3 63 23 33</v>
      </c>
      <c r="K1101" s="1"/>
      <c r="L1101" s="1"/>
      <c r="M1101" s="1"/>
      <c r="N1101" s="1"/>
      <c r="O1101" s="1"/>
      <c r="P1101" s="1"/>
      <c r="Q1101" s="1"/>
      <c r="R1101" s="1"/>
      <c r="S1101" s="1"/>
    </row>
    <row r="1102">
      <c r="A1102" s="5" t="s">
        <v>7550</v>
      </c>
      <c r="B1102" s="5" t="str">
        <v>挪威</v>
      </c>
      <c r="C1102" s="4" t="s">
        <v>7549</v>
      </c>
      <c r="D1102" s="5" t="str">
        <v>其他,餐厨用具</v>
      </c>
      <c r="E1102" s="5" t="str">
        <v>5次</v>
      </c>
      <c r="F1102" s="5" t="str">
        <v>Dyrskuevn. 26, NO 2040, Kloefta</v>
      </c>
      <c r="G1102" s="5" t="str">
        <v>OLESBERRE SPIDSETHS</v>
      </c>
      <c r="H1102" s="5" t="str">
        <v>--</v>
      </c>
      <c r="I1102" s="5" t="str">
        <v>+47 63 94 73 00</v>
      </c>
      <c r="J1102" s="5" t="str">
        <v>0047 63 94 73 01</v>
      </c>
      <c r="K1102" s="1"/>
      <c r="L1102" s="1"/>
      <c r="M1102" s="1"/>
      <c r="N1102" s="1"/>
      <c r="O1102" s="1"/>
      <c r="P1102" s="1"/>
      <c r="Q1102" s="1"/>
      <c r="R1102" s="1"/>
      <c r="S1102" s="1"/>
    </row>
    <row r="1103">
      <c r="A1103" s="2" t="s">
        <v>5945</v>
      </c>
      <c r="B1103" s="2" t="str">
        <v>挪威</v>
      </c>
      <c r="C1103" s="3" t="s">
        <v>5946</v>
      </c>
      <c r="D1103" s="2" t="str">
        <v>工艺陶瓷,照明产品,玻璃工艺品,餐厨用具</v>
      </c>
      <c r="E1103" s="2" t="str">
        <v>9次</v>
      </c>
      <c r="F1103" s="2" t="str">
        <v>Bentsebrugt. 13 B, NO 0476, Oslo</v>
      </c>
      <c r="G1103" s="2" t="str">
        <v>Jebens AS</v>
      </c>
      <c r="H1103" s="2" t="s">
        <v>5947</v>
      </c>
      <c r="I1103" s="2" t="str">
        <v>+47 22 79 50 50</v>
      </c>
      <c r="J1103" s="2" t="str">
        <v>0047 22 79 50 55</v>
      </c>
      <c r="K1103" s="1"/>
      <c r="L1103" s="1"/>
      <c r="M1103" s="1"/>
      <c r="N1103" s="1"/>
      <c r="O1103" s="1"/>
      <c r="P1103" s="1"/>
      <c r="Q1103" s="1"/>
      <c r="R1103" s="1"/>
      <c r="S1103" s="1"/>
    </row>
    <row r="1104">
      <c r="A1104" s="2" t="s">
        <v>4053</v>
      </c>
      <c r="B1104" s="2" t="str">
        <v>加拿大</v>
      </c>
      <c r="C1104" s="2" t="str">
        <v>--</v>
      </c>
      <c r="D1104" s="2" t="str">
        <v>家具,家居装饰品,餐厨用具</v>
      </c>
      <c r="E1104" s="2" t="str">
        <v>8次</v>
      </c>
      <c r="F1104" s="2" t="str">
        <v>222 HILLCREST AVE,WILLOWDALEONTARIO M2N 3P2,CANADA</v>
      </c>
      <c r="G1104" s="2" t="str">
        <v>sergio junovich</v>
      </c>
      <c r="H1104" s="2" t="s">
        <v>4054</v>
      </c>
      <c r="I1104" s="2" t="str">
        <v>+1 416-733-3607</v>
      </c>
      <c r="J1104" s="2" t="str">
        <v>416 733 3545</v>
      </c>
      <c r="K1104" s="1"/>
      <c r="L1104" s="1"/>
      <c r="M1104" s="1"/>
      <c r="N1104" s="1"/>
      <c r="O1104" s="1"/>
      <c r="P1104" s="1"/>
      <c r="Q1104" s="1"/>
      <c r="R1104" s="1"/>
      <c r="S1104" s="1"/>
    </row>
    <row r="1105">
      <c r="A1105" s="2" t="s">
        <v>1768</v>
      </c>
      <c r="B1105" s="2" t="str">
        <v>丹麥</v>
      </c>
      <c r="C1105" s="3" t="s">
        <v>1769</v>
      </c>
      <c r="D1105" s="2" t="s">
        <v>1766</v>
      </c>
      <c r="E1105" s="2" t="str">
        <v>9次</v>
      </c>
      <c r="F1105" s="2" t="str">
        <v>Pakhus 12, Dampfaergevej 10, (Amerikakaj), DK 2100, Koebenhavn o</v>
      </c>
      <c r="G1105" s="2" t="str">
        <v>Interstudio A/S</v>
      </c>
      <c r="H1105" s="2" t="s">
        <v>1767</v>
      </c>
      <c r="I1105" s="2" t="str">
        <v>+45 35 26 31 00</v>
      </c>
      <c r="J1105" s="2" t="str">
        <v>0045 35 25 08 05</v>
      </c>
      <c r="K1105" s="1"/>
      <c r="L1105" s="1"/>
      <c r="M1105" s="1"/>
      <c r="N1105" s="1"/>
      <c r="O1105" s="1"/>
      <c r="P1105" s="1"/>
      <c r="Q1105" s="1"/>
      <c r="R1105" s="1"/>
      <c r="S1105" s="1"/>
    </row>
    <row r="1106">
      <c r="A1106" s="2" t="s">
        <v>7488</v>
      </c>
      <c r="B1106" s="2" t="str">
        <v>西班牙</v>
      </c>
      <c r="C1106" s="3" t="s">
        <v>7487</v>
      </c>
      <c r="D1106" s="2" t="str">
        <v>医药保健品及医疗器械,餐厨用具</v>
      </c>
      <c r="E1106" s="2" t="str">
        <v>7次</v>
      </c>
      <c r="F1106" s="2" t="str">
        <v>ALMOGAURRES, 174-176//E-08018 BARCELONA</v>
      </c>
      <c r="G1106" s="2" t="str">
        <v>CUAL CARRA</v>
      </c>
      <c r="H1106" s="2" t="str">
        <v>--</v>
      </c>
      <c r="I1106" s="2" t="str">
        <v>+34 933 00 80 12</v>
      </c>
      <c r="J1106" s="2" t="str">
        <v>0034 93 4854354</v>
      </c>
      <c r="K1106" s="1"/>
      <c r="L1106" s="1"/>
      <c r="M1106" s="1"/>
      <c r="N1106" s="1"/>
      <c r="O1106" s="1"/>
      <c r="P1106" s="1"/>
      <c r="Q1106" s="1"/>
      <c r="R1106" s="1"/>
      <c r="S1106" s="1"/>
    </row>
    <row r="1107">
      <c r="A1107" s="2" t="s">
        <v>5863</v>
      </c>
      <c r="B1107" s="2" t="str">
        <v>丹麥</v>
      </c>
      <c r="C1107" s="3" t="s">
        <v>5862</v>
      </c>
      <c r="D1107" s="2" t="s">
        <v>5865</v>
      </c>
      <c r="E1107" s="2" t="str">
        <v>10次</v>
      </c>
      <c r="F1107" s="2" t="str">
        <v>Bredgade 75, DK 1260, Koebenhavn K</v>
      </c>
      <c r="G1107" s="2" t="str">
        <v>Lysberg, Hansen &amp; Therp</v>
      </c>
      <c r="H1107" s="2" t="s">
        <v>5864</v>
      </c>
      <c r="I1107" s="2" t="str">
        <v>+45 33 14 47 87</v>
      </c>
      <c r="J1107" s="2" t="str">
        <v>0045 33 93 80 89</v>
      </c>
      <c r="K1107" s="1"/>
      <c r="L1107" s="1"/>
      <c r="M1107" s="1"/>
      <c r="N1107" s="1"/>
      <c r="O1107" s="1"/>
      <c r="P1107" s="1"/>
      <c r="Q1107" s="1"/>
      <c r="R1107" s="1"/>
      <c r="S1107" s="1"/>
    </row>
    <row r="1108">
      <c r="A1108" s="2" t="s">
        <v>2447</v>
      </c>
      <c r="B1108" s="2" t="str">
        <v>丹麥</v>
      </c>
      <c r="C1108" s="2" t="str">
        <v>--</v>
      </c>
      <c r="D1108" s="2" t="str">
        <v>体育及旅游休闲用品,大型机械及设备,建筑及装饰材料,餐厨用具</v>
      </c>
      <c r="E1108" s="2" t="str">
        <v>8次</v>
      </c>
      <c r="F1108" s="2" t="str">
        <v>Vandvaerksvej 23, DK 8620, Kjellerup</v>
      </c>
      <c r="G1108" s="2" t="str">
        <v>Kjellerup Pejse &amp; Energicenter A/S</v>
      </c>
      <c r="H1108" s="2" t="str">
        <v>--</v>
      </c>
      <c r="I1108" s="2" t="str">
        <v>+45 86 88 18 11</v>
      </c>
      <c r="J1108" s="2" t="str">
        <v>0045 86 88 16 56</v>
      </c>
      <c r="K1108" s="1"/>
      <c r="L1108" s="1"/>
      <c r="M1108" s="1"/>
      <c r="N1108" s="1"/>
      <c r="O1108" s="1"/>
      <c r="P1108" s="1"/>
      <c r="Q1108" s="1"/>
      <c r="R1108" s="1"/>
      <c r="S1108" s="1"/>
    </row>
    <row r="1109">
      <c r="A1109" s="2" t="s">
        <v>1800</v>
      </c>
      <c r="B1109" s="2" t="str">
        <v>馬來西亞</v>
      </c>
      <c r="C1109" s="3" t="s">
        <v>1801</v>
      </c>
      <c r="D1109" s="2" t="str">
        <v>服装饰物及配件,餐厨用具</v>
      </c>
      <c r="E1109" s="2" t="str">
        <v>3次</v>
      </c>
      <c r="F1109" s="2" t="str">
        <v>67,Lorong Scott, Brickfields, 50470 Kuala Lumpur</v>
      </c>
      <c r="G1109" s="2" t="str">
        <v>SANJAY S BAVISI</v>
      </c>
      <c r="H1109" s="2" t="s">
        <v>1802</v>
      </c>
      <c r="I1109" s="2" t="str">
        <v>+60-3-4041-6415,+60 12-697 9344,+60-12-697-9344,+60-12-692-9344,+60 3-2273 2273</v>
      </c>
      <c r="J1109" s="2" t="str">
        <v>0060 3 62722199</v>
      </c>
      <c r="K1109" s="1"/>
      <c r="L1109" s="1"/>
      <c r="M1109" s="1"/>
      <c r="N1109" s="1"/>
      <c r="O1109" s="1"/>
      <c r="P1109" s="1"/>
      <c r="Q1109" s="1"/>
      <c r="R1109" s="1"/>
      <c r="S1109" s="1"/>
    </row>
    <row r="1110">
      <c r="A1110" s="2" t="s">
        <v>7506</v>
      </c>
      <c r="B1110" s="2" t="str">
        <v>中国台湾</v>
      </c>
      <c r="C1110" s="2" t="str">
        <v>--</v>
      </c>
      <c r="D1110" s="2" t="str">
        <v>其他,医药保健品及医疗器械,家具,餐厨用具</v>
      </c>
      <c r="E1110" s="2" t="str">
        <v>8次</v>
      </c>
      <c r="F1110" s="2" t="str">
        <v>5F-12, NO. 152,CDAYOU ROAD, TAOYUAN ITY,TAIWAN</v>
      </c>
      <c r="G1110" s="2" t="str">
        <v>Hardeep Singh</v>
      </c>
      <c r="H1110" s="2" t="s">
        <v>7507</v>
      </c>
      <c r="I1110" s="2" t="str">
        <v>+886 3 336 1784</v>
      </c>
      <c r="J1110" s="2" t="str">
        <v>886 3 3361809</v>
      </c>
      <c r="K1110" s="1"/>
      <c r="L1110" s="1"/>
      <c r="M1110" s="1"/>
      <c r="N1110" s="1"/>
      <c r="O1110" s="1"/>
      <c r="P1110" s="1"/>
      <c r="Q1110" s="1"/>
      <c r="R1110" s="1"/>
      <c r="S1110" s="1"/>
    </row>
    <row r="1111">
      <c r="A1111" s="2" t="s">
        <v>22</v>
      </c>
      <c r="B1111" s="2" t="str">
        <v>美國</v>
      </c>
      <c r="C1111" s="3" t="s">
        <v>20</v>
      </c>
      <c r="D1111" s="2" t="str">
        <v>体育及旅游休闲用品,其他,玻璃工艺品,食品,餐厨用具</v>
      </c>
      <c r="E1111" s="2" t="str">
        <v>9次</v>
      </c>
      <c r="F1111" s="2" t="str">
        <v>19736 AUBURN DR., CUPERTINO,CA 95014,U.S.A.</v>
      </c>
      <c r="G1111" s="2" t="str">
        <v>HederInacio</v>
      </c>
      <c r="H1111" s="2" t="s">
        <v>21</v>
      </c>
      <c r="I1111" s="2" t="str">
        <v>+1 408-343-0863</v>
      </c>
      <c r="J1111" s="2" t="str">
        <v>001 4083430863</v>
      </c>
      <c r="K1111" s="1"/>
      <c r="L1111" s="1"/>
      <c r="M1111" s="1"/>
      <c r="N1111" s="1"/>
      <c r="O1111" s="1"/>
      <c r="P1111" s="1"/>
      <c r="Q1111" s="1"/>
      <c r="R1111" s="1"/>
      <c r="S1111" s="1"/>
    </row>
    <row r="1112">
      <c r="A1112" s="2" t="s">
        <v>3985</v>
      </c>
      <c r="B1112" s="2" t="str">
        <v>中国台湾</v>
      </c>
      <c r="C1112" s="3" t="s">
        <v>3986</v>
      </c>
      <c r="D1112" s="2" t="s">
        <v>3983</v>
      </c>
      <c r="E1112" s="2" t="str">
        <v>8次</v>
      </c>
      <c r="F1112" s="2" t="str">
        <v>1F., NO.1, ALLEY 25, LANE 118,WUSING ST.,TAIPEI CITY 110,TAIWAN</v>
      </c>
      <c r="G1112" s="2" t="str">
        <v>CHUNG KAM TIM (ALBERT)</v>
      </c>
      <c r="H1112" s="2" t="s">
        <v>3984</v>
      </c>
      <c r="I1112" s="2" t="str">
        <v>+886 2 2501 7298</v>
      </c>
      <c r="J1112" s="2" t="str">
        <v>02 87120881</v>
      </c>
      <c r="K1112" s="1"/>
      <c r="L1112" s="1"/>
      <c r="M1112" s="1"/>
      <c r="N1112" s="1"/>
      <c r="O1112" s="1"/>
      <c r="P1112" s="1"/>
      <c r="Q1112" s="1"/>
      <c r="R1112" s="1"/>
      <c r="S1112" s="1"/>
    </row>
    <row r="1113">
      <c r="A1113" s="2" t="s">
        <v>1706</v>
      </c>
      <c r="B1113" s="2" t="str">
        <v>美國</v>
      </c>
      <c r="C1113" s="3" t="s">
        <v>1705</v>
      </c>
      <c r="D1113" s="2" t="str">
        <v>餐厨用具</v>
      </c>
      <c r="E1113" s="2" t="str">
        <v>6次</v>
      </c>
      <c r="F1113" s="2" t="str">
        <v>301 W MAIN ST, BATAVIA, NY 14020</v>
      </c>
      <c r="G1113" s="2" t="str">
        <v>MICHAEL CHARVELLA</v>
      </c>
      <c r="H1113" s="2" t="str">
        <v>--</v>
      </c>
      <c r="I1113" s="2" t="str">
        <v>001 585 343 2139</v>
      </c>
      <c r="J1113" s="2" t="str">
        <v>001 585 343 8666</v>
      </c>
      <c r="K1113" s="1"/>
      <c r="L1113" s="1"/>
      <c r="M1113" s="1"/>
      <c r="N1113" s="1"/>
      <c r="O1113" s="1"/>
      <c r="P1113" s="1"/>
      <c r="Q1113" s="1"/>
      <c r="R1113" s="1"/>
      <c r="S1113" s="1"/>
    </row>
    <row r="1114">
      <c r="A1114" s="2" t="s">
        <v>7453</v>
      </c>
      <c r="B1114" s="2" t="str">
        <v>沙烏地阿拉伯</v>
      </c>
      <c r="C1114" s="2" t="str">
        <v>--</v>
      </c>
      <c r="D1114" s="2" t="str">
        <v>体育及旅游休闲用品,家具,玻璃工艺品,箱包,鞋,餐厨用具</v>
      </c>
      <c r="E1114" s="2" t="str">
        <v>9次</v>
      </c>
      <c r="F1114" s="2" t="str">
        <v>Dammam, Al-Qatif - Tarout Road, SAUDI ARABIA</v>
      </c>
      <c r="G1114" s="2" t="str">
        <v>JAMAL GHOZI</v>
      </c>
      <c r="H1114" s="2" t="s">
        <v>7452</v>
      </c>
      <c r="I1114" s="2" t="str">
        <v>966(03)8240354</v>
      </c>
      <c r="J1114" s="2" t="str">
        <v>966(03)8236661</v>
      </c>
      <c r="K1114" s="1"/>
      <c r="L1114" s="1"/>
      <c r="M1114" s="1"/>
      <c r="N1114" s="1"/>
      <c r="O1114" s="1"/>
      <c r="P1114" s="1"/>
      <c r="Q1114" s="1"/>
      <c r="R1114" s="1"/>
      <c r="S1114" s="1"/>
    </row>
    <row r="1115">
      <c r="A1115" s="2" t="s">
        <v>5801</v>
      </c>
      <c r="B1115" s="2" t="str">
        <v>中國香港</v>
      </c>
      <c r="C1115" s="3" t="s">
        <v>5800</v>
      </c>
      <c r="D1115" s="2" t="str">
        <v>餐厨用具</v>
      </c>
      <c r="E1115" s="2" t="str">
        <v>6次</v>
      </c>
      <c r="F1115" s="2" t="str">
        <v>UNIT 2/F RIGHT EMPEROR COMM. BLDG,122 WELLINGTON ST., CENTRAL,HONGKONG</v>
      </c>
      <c r="G1115" s="2" t="str">
        <v>--</v>
      </c>
      <c r="H1115" s="2" t="s">
        <v>5802</v>
      </c>
      <c r="I1115" s="2" t="str">
        <v>+852 2527 3889</v>
      </c>
      <c r="J1115" s="2">
        <v>25273889</v>
      </c>
      <c r="K1115" s="1"/>
      <c r="L1115" s="1"/>
      <c r="M1115" s="1"/>
      <c r="N1115" s="1"/>
      <c r="O1115" s="1"/>
      <c r="P1115" s="1"/>
      <c r="Q1115" s="1"/>
      <c r="R1115" s="1"/>
      <c r="S1115" s="1"/>
    </row>
    <row r="1116">
      <c r="A1116" s="2" t="s">
        <v>3710</v>
      </c>
      <c r="B1116" s="2" t="str">
        <v>印度</v>
      </c>
      <c r="C1116" s="2" t="str">
        <v>--</v>
      </c>
      <c r="D1116" s="2" t="str">
        <v>其他,服装饰物及配件,玩具,箱包,餐厨用具</v>
      </c>
      <c r="E1116" s="2" t="str">
        <v>7次</v>
      </c>
      <c r="F1116" s="2" t="str">
        <v>19/22 SHAKTI NAGAR DELHI</v>
      </c>
      <c r="G1116" s="2" t="str">
        <v>MR.K.R.WADEHRA</v>
      </c>
      <c r="H1116" s="2" t="str">
        <v>--</v>
      </c>
      <c r="I1116" s="2" t="str">
        <v>0091 11 7434873</v>
      </c>
      <c r="J1116" s="2" t="str">
        <v>0091 11 7434873/6277441</v>
      </c>
      <c r="K1116" s="1"/>
      <c r="L1116" s="1"/>
      <c r="M1116" s="1"/>
      <c r="N1116" s="1"/>
      <c r="O1116" s="1"/>
      <c r="P1116" s="1"/>
      <c r="Q1116" s="1"/>
      <c r="R1116" s="1"/>
      <c r="S1116" s="1"/>
    </row>
    <row r="1117">
      <c r="A1117" s="2" t="s">
        <v>1736</v>
      </c>
      <c r="B1117" s="2" t="str">
        <v>英國</v>
      </c>
      <c r="C1117" s="2" t="str">
        <v>--</v>
      </c>
      <c r="D1117" s="2" t="str">
        <v>食品,餐厨用具</v>
      </c>
      <c r="E1117" s="2" t="str">
        <v>2次</v>
      </c>
      <c r="F1117" s="2" t="str">
        <v>The Old Tramway Office 101C Palm Grove, Oxton, Birkenhead, Merseyside, L43 1TQ</v>
      </c>
      <c r="G1117" s="2" t="str">
        <v>Mr.Peter Greville</v>
      </c>
      <c r="H1117" s="2" t="str">
        <v>--</v>
      </c>
      <c r="I1117" s="2" t="str">
        <v>+44 151 653 6070</v>
      </c>
      <c r="J1117" s="2" t="str">
        <v>0044 151 6535040</v>
      </c>
      <c r="K1117" s="1"/>
      <c r="L1117" s="1"/>
      <c r="M1117" s="1"/>
      <c r="N1117" s="1"/>
      <c r="O1117" s="1"/>
      <c r="P1117" s="1"/>
      <c r="Q1117" s="1"/>
      <c r="R1117" s="1"/>
      <c r="S1117" s="1"/>
    </row>
    <row r="1118">
      <c r="A1118" s="2" t="s">
        <v>4122</v>
      </c>
      <c r="B1118" s="2" t="str">
        <v>芬蘭</v>
      </c>
      <c r="C1118" s="3" t="s">
        <v>4123</v>
      </c>
      <c r="D1118" s="2" t="str">
        <v>建筑及装饰材料,钟表眼镜,餐厨用具</v>
      </c>
      <c r="E1118" s="2" t="str">
        <v>8次</v>
      </c>
      <c r="F1118" s="2" t="str">
        <v>Vattuniemenranta 2, FI 00210, Helsinki</v>
      </c>
      <c r="G1118" s="2" t="str">
        <v>Erkki Heiskanen</v>
      </c>
      <c r="H1118" s="2" t="s">
        <v>4124</v>
      </c>
      <c r="I1118" s="2" t="str">
        <v>+358 9 41504600</v>
      </c>
      <c r="J1118" s="2" t="str">
        <v>00358 9 41 50 46 80</v>
      </c>
      <c r="K1118" s="1"/>
      <c r="L1118" s="1"/>
      <c r="M1118" s="1"/>
      <c r="N1118" s="1"/>
      <c r="O1118" s="1"/>
      <c r="P1118" s="1"/>
      <c r="Q1118" s="1"/>
      <c r="R1118" s="1"/>
      <c r="S1118" s="1"/>
    </row>
    <row r="1119">
      <c r="A1119" s="2" t="s">
        <v>5833</v>
      </c>
      <c r="B1119" s="2" t="str">
        <v>美國</v>
      </c>
      <c r="C1119" s="3" t="s">
        <v>5831</v>
      </c>
      <c r="D1119" s="2" t="str">
        <v>五金,体育及旅游休闲用品,其他,箱包,节日用品,鞋,餐厨用具</v>
      </c>
      <c r="E1119" s="2" t="str">
        <v>8次</v>
      </c>
      <c r="F1119" s="2" t="str">
        <v>2200 COLORADO AVE #230SANTA MONICA CA 90404,U.S.A.</v>
      </c>
      <c r="G1119" s="2" t="str">
        <v>--</v>
      </c>
      <c r="H1119" s="2" t="s">
        <v>5832</v>
      </c>
      <c r="I1119" s="2" t="str">
        <v>+1 310-293-6008</v>
      </c>
      <c r="J1119" s="2">
        <v>3102936008</v>
      </c>
      <c r="K1119" s="1"/>
      <c r="L1119" s="1"/>
      <c r="M1119" s="1"/>
      <c r="N1119" s="1"/>
      <c r="O1119" s="1"/>
      <c r="P1119" s="1"/>
      <c r="Q1119" s="1"/>
      <c r="R1119" s="1"/>
      <c r="S1119" s="1"/>
    </row>
    <row r="1120">
      <c r="A1120" s="2" t="s">
        <v>3922</v>
      </c>
      <c r="B1120" s="2" t="str">
        <v>巴基斯坦</v>
      </c>
      <c r="C1120" s="3" t="s">
        <v>3923</v>
      </c>
      <c r="D1120" s="2" t="str">
        <v>餐厨用具</v>
      </c>
      <c r="E1120" s="2" t="str">
        <v>7次</v>
      </c>
      <c r="F1120" s="2" t="str">
        <v>2nd Floor, Tariq Cnter. Opp. Traffic Police Office Stadium Road,Civil Line, PAKISTAN</v>
      </c>
      <c r="G1120" s="2" t="str">
        <v>--</v>
      </c>
      <c r="H1120" s="2" t="s">
        <v>3924</v>
      </c>
      <c r="I1120" s="2">
        <v>9241611902</v>
      </c>
      <c r="J1120" s="2">
        <v>9241619509</v>
      </c>
      <c r="K1120" s="1"/>
      <c r="L1120" s="1"/>
      <c r="M1120" s="1"/>
      <c r="N1120" s="1"/>
      <c r="O1120" s="1"/>
      <c r="P1120" s="1"/>
      <c r="Q1120" s="1"/>
      <c r="R1120" s="1"/>
      <c r="S1120" s="1"/>
    </row>
    <row r="1121">
      <c r="A1121" s="2" t="s">
        <v>2183</v>
      </c>
      <c r="B1121" s="2" t="str">
        <v>英國</v>
      </c>
      <c r="C1121" s="3" t="s">
        <v>2182</v>
      </c>
      <c r="D1121" s="2" t="str">
        <v>体育及旅游休闲用品,其他,家用电器,箱包,鞋,餐厨用具</v>
      </c>
      <c r="E1121" s="2" t="str">
        <v>8次</v>
      </c>
      <c r="F1121" s="2" t="str">
        <v>145 MADDISON HOUSE, 226 HIGH STREET,CROYDON, SURREY CR9 1DF,U.K.</v>
      </c>
      <c r="G1121" s="2" t="str">
        <v>joel usher</v>
      </c>
      <c r="H1121" s="2" t="s">
        <v>2184</v>
      </c>
      <c r="I1121" s="2" t="str">
        <v>+44 20 8668 7738</v>
      </c>
      <c r="J1121" s="2">
        <v>442086682419</v>
      </c>
      <c r="K1121" s="1"/>
      <c r="L1121" s="1"/>
      <c r="M1121" s="1"/>
      <c r="N1121" s="1"/>
      <c r="O1121" s="1"/>
      <c r="P1121" s="1"/>
      <c r="Q1121" s="1"/>
      <c r="R1121" s="1"/>
      <c r="S1121" s="1"/>
    </row>
    <row r="1122">
      <c r="A1122" s="2" t="s">
        <v>7775</v>
      </c>
      <c r="B1122" s="2" t="str">
        <v>比利時</v>
      </c>
      <c r="C1122" s="3" t="s">
        <v>7773</v>
      </c>
      <c r="D1122" s="2" t="str">
        <v>卫浴设备,工具,车辆,餐厨用具</v>
      </c>
      <c r="E1122" s="2" t="str">
        <v>6次</v>
      </c>
      <c r="F1122" s="2" t="str">
        <v>Rue d'Othee 105, B 4430, Ans</v>
      </c>
      <c r="G1122" s="2" t="str">
        <v>Cloes</v>
      </c>
      <c r="H1122" s="2" t="s">
        <v>7774</v>
      </c>
      <c r="I1122" s="2" t="str">
        <v>+32 4 247 96 11</v>
      </c>
      <c r="J1122" s="2" t="str">
        <v>0032 4 246 58 21</v>
      </c>
      <c r="K1122" s="1"/>
      <c r="L1122" s="1"/>
      <c r="M1122" s="1"/>
      <c r="N1122" s="1"/>
      <c r="O1122" s="1"/>
      <c r="P1122" s="1"/>
      <c r="Q1122" s="1"/>
      <c r="R1122" s="1"/>
      <c r="S1122" s="1"/>
    </row>
    <row r="1123">
      <c r="A1123" s="5" t="s">
        <v>6208</v>
      </c>
      <c r="B1123" s="5" t="str">
        <v>英國</v>
      </c>
      <c r="C1123" s="4" t="s">
        <v>6205</v>
      </c>
      <c r="D1123" s="5" t="s">
        <v>6206</v>
      </c>
      <c r="E1123" s="5" t="str">
        <v>5次</v>
      </c>
      <c r="F1123" s="5" t="str">
        <v>18 ANGERSEIN BUSINESS PARK HORN LANEGREENWICH LONDON SE 10 ORTU.K.</v>
      </c>
      <c r="G1123" s="5" t="str">
        <v>ESTATE BOTTLED</v>
      </c>
      <c r="H1123" s="5" t="s">
        <v>6207</v>
      </c>
      <c r="I1123" s="5" t="str">
        <v>+44 1484 519857</v>
      </c>
      <c r="J1123" s="5" t="str">
        <v>0044 208 2935403</v>
      </c>
      <c r="K1123" s="1"/>
      <c r="L1123" s="1"/>
      <c r="M1123" s="1"/>
      <c r="N1123" s="1"/>
      <c r="O1123" s="1"/>
      <c r="P1123" s="1"/>
      <c r="Q1123" s="1"/>
      <c r="R1123" s="1"/>
      <c r="S1123" s="1"/>
    </row>
    <row r="1124">
      <c r="A1124" s="2" t="s">
        <v>475</v>
      </c>
      <c r="B1124" s="2" t="str">
        <v>乍得</v>
      </c>
      <c r="C1124" s="3" t="s">
        <v>474</v>
      </c>
      <c r="D1124" s="2" t="s">
        <v>476</v>
      </c>
      <c r="E1124" s="2" t="str">
        <v>11次</v>
      </c>
      <c r="F1124" s="2" t="str">
        <v>B.P.2102 N'DJAMENA</v>
      </c>
      <c r="G1124" s="2" t="str">
        <v>ABDALLAH AHMAT O</v>
      </c>
      <c r="H1124" s="2" t="s">
        <v>477</v>
      </c>
      <c r="I1124" s="2" t="str">
        <v>00235 515250</v>
      </c>
      <c r="J1124" s="2" t="str">
        <v>00235 514611</v>
      </c>
      <c r="K1124" s="1"/>
      <c r="L1124" s="1"/>
      <c r="M1124" s="1"/>
      <c r="N1124" s="1"/>
      <c r="O1124" s="1"/>
      <c r="P1124" s="1"/>
      <c r="Q1124" s="1"/>
      <c r="R1124" s="1"/>
      <c r="S1124" s="1"/>
    </row>
    <row r="1125">
      <c r="A1125" s="2" t="s">
        <v>2213</v>
      </c>
      <c r="B1125" s="2" t="str">
        <v>義大利</v>
      </c>
      <c r="C1125" s="3" t="s">
        <v>2215</v>
      </c>
      <c r="D1125" s="2" t="str">
        <v>医药保健品及医疗器械,餐厨用具</v>
      </c>
      <c r="E1125" s="2" t="str">
        <v>6次</v>
      </c>
      <c r="F1125" s="2" t="str">
        <v>Via Spin 124, I 36060, ROMANO D'EZZELINO</v>
      </c>
      <c r="G1125" s="2" t="str">
        <v>Sara Zonta</v>
      </c>
      <c r="H1125" s="2" t="s">
        <v>2214</v>
      </c>
      <c r="I1125" s="2" t="str">
        <v>+39 0424 37405</v>
      </c>
      <c r="J1125" s="2" t="str">
        <v>0039 0424 37420</v>
      </c>
      <c r="K1125" s="1"/>
      <c r="L1125" s="1"/>
      <c r="M1125" s="1"/>
      <c r="N1125" s="1"/>
      <c r="O1125" s="1"/>
      <c r="P1125" s="1"/>
      <c r="Q1125" s="1"/>
      <c r="R1125" s="1"/>
      <c r="S1125" s="1"/>
    </row>
    <row r="1126">
      <c r="A1126" s="2" t="s">
        <v>7792</v>
      </c>
      <c r="B1126" s="2" t="str">
        <v>荷蘭</v>
      </c>
      <c r="C1126" s="3" t="s">
        <v>7790</v>
      </c>
      <c r="D1126" s="2" t="str">
        <v>餐厨用具</v>
      </c>
      <c r="E1126" s="2" t="str">
        <v>6次</v>
      </c>
      <c r="F1126" s="2" t="str">
        <v>Ampereweg 11, NL 3442 AB, Woerden</v>
      </c>
      <c r="G1126" s="2" t="str">
        <v>L Malipaart</v>
      </c>
      <c r="H1126" s="2" t="s">
        <v>7791</v>
      </c>
      <c r="I1126" s="2" t="str">
        <v>+31 348 484 040</v>
      </c>
      <c r="J1126" s="2" t="str">
        <v>0031 348 484055</v>
      </c>
      <c r="K1126" s="1"/>
      <c r="L1126" s="1"/>
      <c r="M1126" s="1"/>
      <c r="N1126" s="1"/>
      <c r="O1126" s="1"/>
      <c r="P1126" s="1"/>
      <c r="Q1126" s="1"/>
      <c r="R1126" s="1"/>
      <c r="S1126" s="1"/>
    </row>
    <row r="1127">
      <c r="A1127" s="2" t="s">
        <v>6229</v>
      </c>
      <c r="B1127" s="2" t="str">
        <v>波蘭</v>
      </c>
      <c r="C1127" s="3" t="s">
        <v>6231</v>
      </c>
      <c r="D1127" s="2" t="str">
        <v>家具,餐厨用具</v>
      </c>
      <c r="E1127" s="2" t="str">
        <v>3次</v>
      </c>
      <c r="F1127" s="2" t="str">
        <v>80-718 GDANSK UL.TAMA PEDZICHOWSKA 3</v>
      </c>
      <c r="G1127" s="2" t="str">
        <v>JAN SZCZEPAN JONCA</v>
      </c>
      <c r="H1127" s="2" t="s">
        <v>6230</v>
      </c>
      <c r="I1127" s="2">
        <f>+48-58-305-75-99</f>
      </c>
      <c r="J1127" s="2" t="str">
        <v>0048 58 3057588</v>
      </c>
      <c r="K1127" s="1"/>
      <c r="L1127" s="1"/>
      <c r="M1127" s="1"/>
      <c r="N1127" s="1"/>
      <c r="O1127" s="1"/>
      <c r="P1127" s="1"/>
      <c r="Q1127" s="1"/>
      <c r="R1127" s="1"/>
      <c r="S1127" s="1"/>
    </row>
    <row r="1128">
      <c r="A1128" s="2" t="s">
        <v>4349</v>
      </c>
      <c r="B1128" s="2" t="str">
        <v>摩洛哥</v>
      </c>
      <c r="C1128" s="2" t="str">
        <v>--</v>
      </c>
      <c r="D1128" s="2" t="str">
        <v>家用纺织品,工艺陶瓷,餐厨用具</v>
      </c>
      <c r="E1128" s="2" t="str">
        <v>8次</v>
      </c>
      <c r="F1128" s="2" t="str">
        <v>ROUTE DE TETOUAN ALLEE 2 ZONE INDUSTRIELLE NO.42 TANGER</v>
      </c>
      <c r="G1128" s="2" t="str">
        <v>ABOUBAKRE ARBAI</v>
      </c>
      <c r="H1128" s="2" t="s">
        <v>4350</v>
      </c>
      <c r="I1128" s="2" t="str">
        <v>00212 39 351017</v>
      </c>
      <c r="J1128" s="2" t="str">
        <v>00212 39 350376</v>
      </c>
      <c r="K1128" s="1"/>
      <c r="L1128" s="1"/>
      <c r="M1128" s="1"/>
      <c r="N1128" s="1"/>
      <c r="O1128" s="1"/>
      <c r="P1128" s="1"/>
      <c r="Q1128" s="1"/>
      <c r="R1128" s="1"/>
      <c r="S1128" s="1"/>
    </row>
    <row r="1129">
      <c r="A1129" s="2" t="s">
        <v>2121</v>
      </c>
      <c r="B1129" s="2" t="str">
        <v>菲律賓</v>
      </c>
      <c r="C1129" s="3" t="s">
        <v>2123</v>
      </c>
      <c r="D1129" s="2" t="str">
        <v>个人护理用具,体育及旅游休闲用品,家用电器,餐厨用具</v>
      </c>
      <c r="E1129" s="2" t="str">
        <v>6次</v>
      </c>
      <c r="F1129" s="2" t="str">
        <v>1444-A LEON GUINTO STREETMALATE MANILA,PHILIPPINES</v>
      </c>
      <c r="G1129" s="2" t="str">
        <v>Steven</v>
      </c>
      <c r="H1129" s="2" t="s">
        <v>2122</v>
      </c>
      <c r="I1129" s="2" t="str">
        <v>(632) 5249374</v>
      </c>
      <c r="J1129" s="2" t="str">
        <v>(632) 5362406</v>
      </c>
      <c r="K1129" s="1"/>
      <c r="L1129" s="1"/>
      <c r="M1129" s="1"/>
      <c r="N1129" s="1"/>
      <c r="O1129" s="1"/>
      <c r="P1129" s="1"/>
      <c r="Q1129" s="1"/>
      <c r="R1129" s="1"/>
      <c r="S1129" s="1"/>
    </row>
    <row r="1130">
      <c r="A1130" s="2" t="s">
        <v>4249</v>
      </c>
      <c r="B1130" s="2" t="str">
        <v>荷蘭</v>
      </c>
      <c r="C1130" s="3" t="s">
        <v>4250</v>
      </c>
      <c r="D1130" s="2" t="str">
        <v>其他,餐厨用具</v>
      </c>
      <c r="E1130" s="2" t="str">
        <v>5次</v>
      </c>
      <c r="F1130" s="2" t="str">
        <v>Kolkweg 17 Industrieterrein, Noordersluis, NL 8243 PN, Lelystad</v>
      </c>
      <c r="G1130" s="2" t="str">
        <v>Beurze IJsmachines BV</v>
      </c>
      <c r="H1130" s="2" t="str">
        <v>--</v>
      </c>
      <c r="I1130" s="2" t="str">
        <v>+31 320 260 290</v>
      </c>
      <c r="J1130" s="2" t="str">
        <v>0031 320 261314</v>
      </c>
      <c r="K1130" s="1"/>
      <c r="L1130" s="1"/>
      <c r="M1130" s="1"/>
      <c r="N1130" s="1"/>
      <c r="O1130" s="1"/>
      <c r="P1130" s="1"/>
      <c r="Q1130" s="1"/>
      <c r="R1130" s="1"/>
      <c r="S1130" s="1"/>
    </row>
    <row r="1131">
      <c r="A1131" s="2" t="s">
        <v>6152</v>
      </c>
      <c r="B1131" s="2" t="str">
        <v>日本</v>
      </c>
      <c r="C1131" s="3" t="s">
        <v>6150</v>
      </c>
      <c r="D1131" s="2" t="str">
        <v>其他,家具,餐厨用具</v>
      </c>
      <c r="E1131" s="2" t="str">
        <v>8次</v>
      </c>
      <c r="F1131" s="2" t="str">
        <v>KACHO BLDG. 16-7, GINZA 7-CHOME, CHUO-KU, TOKYO 1040061</v>
      </c>
      <c r="G1131" s="2" t="str">
        <v>Mr.Miwa Masami</v>
      </c>
      <c r="H1131" s="2" t="s">
        <v>6151</v>
      </c>
      <c r="I1131" s="2" t="str">
        <v>+81-76390019,+81-66311661,+81-3-3544-0615,+81-570-052-106,+81-66311625,+81-76390021,+82-2-3216-8882,+81-66311662,+82-2-3216-8883,+81-34649011,+82 2-3216-8883,+82 2-3216-8882,+81 3-6631-1661</v>
      </c>
      <c r="J1131" s="2" t="str">
        <v>0081 3 35440527</v>
      </c>
      <c r="K1131" s="1"/>
      <c r="L1131" s="1"/>
      <c r="M1131" s="1"/>
      <c r="N1131" s="1"/>
      <c r="O1131" s="1"/>
      <c r="P1131" s="1"/>
      <c r="Q1131" s="1"/>
      <c r="R1131" s="1"/>
      <c r="S1131" s="1"/>
    </row>
    <row r="1132">
      <c r="A1132" s="2" t="s">
        <v>4267</v>
      </c>
      <c r="B1132" s="2" t="str">
        <v>中國香港</v>
      </c>
      <c r="C1132" s="3" t="s">
        <v>4268</v>
      </c>
      <c r="D1132" s="2" t="str">
        <v>家具,餐厨用具</v>
      </c>
      <c r="E1132" s="2" t="str">
        <v>6次</v>
      </c>
      <c r="F1132" s="2" t="str">
        <v>RM 1007,BILLION TRADE CENTRE,31 HUNG TO ROAD,KWUN TONG,KOWLOON</v>
      </c>
      <c r="G1132" s="2" t="str">
        <v>Mr Lee</v>
      </c>
      <c r="H1132" s="2" t="s">
        <v>4269</v>
      </c>
      <c r="I1132" s="2">
        <f>+852-2573-2911</f>
      </c>
      <c r="J1132" s="2" t="str">
        <v>00852 25736139</v>
      </c>
      <c r="K1132" s="1"/>
      <c r="L1132" s="1"/>
      <c r="M1132" s="1"/>
      <c r="N1132" s="1"/>
      <c r="O1132" s="1"/>
      <c r="P1132" s="1"/>
      <c r="Q1132" s="1"/>
      <c r="R1132" s="1"/>
      <c r="S1132" s="1"/>
    </row>
    <row r="1133">
      <c r="A1133" s="2" t="s">
        <v>2156</v>
      </c>
      <c r="B1133" s="2" t="str">
        <v>法國</v>
      </c>
      <c r="C1133" s="3" t="s">
        <v>2157</v>
      </c>
      <c r="D1133" s="2" t="str">
        <v>卫浴设备,餐厨用具</v>
      </c>
      <c r="E1133" s="2" t="str">
        <v>6次</v>
      </c>
      <c r="F1133" s="2" t="str">
        <v>95A RUE DE PARIS, BP 76, 71103, CHALON SUR SAONE CEDEX</v>
      </c>
      <c r="G1133" s="2" t="str">
        <v>M PIFFAUT FRANCOIS</v>
      </c>
      <c r="H1133" s="2" t="s">
        <v>2158</v>
      </c>
      <c r="I1133" s="2" t="str">
        <v>+33 3 85 97 11 00</v>
      </c>
      <c r="J1133" s="2" t="str">
        <v>0033 3 85465842</v>
      </c>
      <c r="K1133" s="1"/>
      <c r="L1133" s="1"/>
      <c r="M1133" s="1"/>
      <c r="N1133" s="1"/>
      <c r="O1133" s="1"/>
      <c r="P1133" s="1"/>
      <c r="Q1133" s="1"/>
      <c r="R1133" s="1"/>
      <c r="S1133" s="1"/>
    </row>
    <row r="1134">
      <c r="A1134" s="2" t="s">
        <v>7746</v>
      </c>
      <c r="B1134" s="2" t="str">
        <v>荷蘭</v>
      </c>
      <c r="C1134" s="3" t="s">
        <v>7749</v>
      </c>
      <c r="D1134" s="2" t="s">
        <v>7747</v>
      </c>
      <c r="E1134" s="2" t="str">
        <v>9次</v>
      </c>
      <c r="F1134" s="2" t="str">
        <v>Fagelstraat 62-I, HOLLAND</v>
      </c>
      <c r="G1134" s="2" t="str">
        <v>Pang Rui</v>
      </c>
      <c r="H1134" s="2" t="s">
        <v>7748</v>
      </c>
      <c r="I1134" s="2" t="str">
        <v>+31 6 53386495</v>
      </c>
      <c r="J1134" s="2">
        <v>31653386495</v>
      </c>
      <c r="K1134" s="1"/>
      <c r="L1134" s="1"/>
      <c r="M1134" s="1"/>
      <c r="N1134" s="1"/>
      <c r="O1134" s="1"/>
      <c r="P1134" s="1"/>
      <c r="Q1134" s="1"/>
      <c r="R1134" s="1"/>
      <c r="S1134" s="1"/>
    </row>
    <row r="1135">
      <c r="A1135" s="2" t="s">
        <v>6179</v>
      </c>
      <c r="B1135" s="2" t="str">
        <v>比利時</v>
      </c>
      <c r="C1135" s="3" t="s">
        <v>6178</v>
      </c>
      <c r="D1135" s="2" t="s">
        <v>6176</v>
      </c>
      <c r="E1135" s="2" t="str">
        <v>10次</v>
      </c>
      <c r="F1135" s="2" t="str">
        <v>192 RUE DES PALAIS,B-1030 BRUXELLES</v>
      </c>
      <c r="G1135" s="2" t="str">
        <v>FRANK PEUTE</v>
      </c>
      <c r="H1135" s="2" t="s">
        <v>6177</v>
      </c>
      <c r="I1135" s="2" t="str">
        <v>+32 14 65 68 27</v>
      </c>
      <c r="J1135" s="2" t="str">
        <v>0032 14 658753</v>
      </c>
      <c r="K1135" s="1"/>
      <c r="L1135" s="1"/>
      <c r="M1135" s="1"/>
      <c r="N1135" s="1"/>
      <c r="O1135" s="1"/>
      <c r="P1135" s="1"/>
      <c r="Q1135" s="1"/>
      <c r="R1135" s="1"/>
      <c r="S1135" s="1"/>
    </row>
    <row r="1136">
      <c r="A1136" s="2" t="s">
        <v>4298</v>
      </c>
      <c r="B1136" s="2" t="str">
        <v>義大利</v>
      </c>
      <c r="C1136" s="3" t="s">
        <v>4299</v>
      </c>
      <c r="D1136" s="2" t="str">
        <v>家用纺织品,玻璃工艺品,餐厨用具</v>
      </c>
      <c r="E1136" s="2" t="str">
        <v>7次</v>
      </c>
      <c r="F1136" s="2" t="str">
        <v>VIA MONTE BIANCO, 25 , ITALY</v>
      </c>
      <c r="G1136" s="2" t="str">
        <v>--</v>
      </c>
      <c r="H1136" s="2" t="s">
        <v>4297</v>
      </c>
      <c r="I1136" s="2" t="str">
        <v>+39 0763 831431</v>
      </c>
      <c r="J1136" s="2">
        <v>390763831377</v>
      </c>
      <c r="K1136" s="1"/>
      <c r="L1136" s="1"/>
      <c r="M1136" s="1"/>
      <c r="N1136" s="1"/>
      <c r="O1136" s="1"/>
      <c r="P1136" s="1"/>
      <c r="Q1136" s="1"/>
      <c r="R1136" s="1"/>
      <c r="S1136" s="1"/>
    </row>
    <row r="1137">
      <c r="A1137" s="2" t="s">
        <v>2049</v>
      </c>
      <c r="B1137" s="2" t="str">
        <v>美國</v>
      </c>
      <c r="C1137" s="3" t="s">
        <v>2051</v>
      </c>
      <c r="D1137" s="2" t="str">
        <v>个人护理用具,其他,大型机械及设备,服装饰物及配件,餐厨用具</v>
      </c>
      <c r="E1137" s="2" t="str">
        <v>8次</v>
      </c>
      <c r="F1137" s="2" t="str">
        <v>147 WEST 35 STREETNEW YORK ,NY 10001U.S.A.</v>
      </c>
      <c r="G1137" s="2" t="str">
        <v>C.A.I.IMP&amp;EXP CO LTD</v>
      </c>
      <c r="H1137" s="2" t="s">
        <v>2050</v>
      </c>
      <c r="I1137" s="2" t="str">
        <v>+1 212-714-2818</v>
      </c>
      <c r="J1137" s="2" t="str">
        <v>001 2127142817</v>
      </c>
      <c r="K1137" s="1"/>
      <c r="L1137" s="1"/>
      <c r="M1137" s="1"/>
      <c r="N1137" s="1"/>
      <c r="O1137" s="1"/>
      <c r="P1137" s="1"/>
      <c r="Q1137" s="1"/>
      <c r="R1137" s="1"/>
      <c r="S1137" s="1"/>
    </row>
    <row r="1138">
      <c r="A1138" s="2" t="s">
        <v>7675</v>
      </c>
      <c r="B1138" s="2" t="str">
        <v>丹麥</v>
      </c>
      <c r="C1138" s="3" t="s">
        <v>7677</v>
      </c>
      <c r="D1138" s="2" t="str">
        <v>家具,玻璃工艺品,节日用品,餐厨用具</v>
      </c>
      <c r="E1138" s="2" t="str">
        <v>9次</v>
      </c>
      <c r="F1138" s="2" t="str">
        <v>Hvidkaervej 7, 5250 Odense SV</v>
      </c>
      <c r="G1138" s="2" t="str">
        <v>Fyns Binderi Central A/S</v>
      </c>
      <c r="H1138" s="2" t="s">
        <v>7676</v>
      </c>
      <c r="I1138" s="2" t="str">
        <v>+45 66 17 00 85</v>
      </c>
      <c r="J1138" s="2" t="str">
        <v>0045 66 17 66 85</v>
      </c>
      <c r="K1138" s="1"/>
      <c r="L1138" s="1"/>
      <c r="M1138" s="1"/>
      <c r="N1138" s="1"/>
      <c r="O1138" s="1"/>
      <c r="P1138" s="1"/>
      <c r="Q1138" s="1"/>
      <c r="R1138" s="1"/>
      <c r="S1138" s="1"/>
    </row>
    <row r="1139">
      <c r="A1139" s="2" t="s">
        <v>6100</v>
      </c>
      <c r="B1139" s="2" t="str">
        <v>印度</v>
      </c>
      <c r="C1139" s="2" t="str">
        <v>--</v>
      </c>
      <c r="D1139" s="2" t="s">
        <v>6102</v>
      </c>
      <c r="E1139" s="2" t="str">
        <v>8次</v>
      </c>
      <c r="F1139" s="2" t="str">
        <v>IIND FLOOR AIWAN-E-GHALIB BUILDINGMATA SUNDRI LANE NEW DELHI,INDIA</v>
      </c>
      <c r="G1139" s="2" t="str">
        <v>Lisa Vaai</v>
      </c>
      <c r="H1139" s="2" t="s">
        <v>6101</v>
      </c>
      <c r="I1139" s="2" t="str">
        <v>+91 11 2323 4391</v>
      </c>
      <c r="J1139" s="2" t="str">
        <v>91 011 23232145</v>
      </c>
      <c r="K1139" s="1"/>
      <c r="L1139" s="1"/>
      <c r="M1139" s="1"/>
      <c r="N1139" s="1"/>
      <c r="O1139" s="1"/>
      <c r="P1139" s="1"/>
      <c r="Q1139" s="1"/>
      <c r="R1139" s="1"/>
      <c r="S1139" s="1"/>
    </row>
    <row r="1140">
      <c r="A1140" s="2" t="s">
        <v>4208</v>
      </c>
      <c r="B1140" s="2" t="str">
        <v>比利時</v>
      </c>
      <c r="C1140" s="3" t="s">
        <v>4211</v>
      </c>
      <c r="D1140" s="2" t="s">
        <v>4209</v>
      </c>
      <c r="E1140" s="2" t="str">
        <v>9次</v>
      </c>
      <c r="F1140" s="2" t="str">
        <v>Chaussee d''Enghien 196 1500 Halle, BELGIUM</v>
      </c>
      <c r="G1140" s="2" t="str">
        <v>Daiana Melo</v>
      </c>
      <c r="H1140" s="2" t="s">
        <v>4210</v>
      </c>
      <c r="I1140" s="2" t="str">
        <v>+32 2 360 10 40</v>
      </c>
      <c r="J1140" s="2">
        <v>3223600207</v>
      </c>
      <c r="K1140" s="1"/>
      <c r="L1140" s="1"/>
      <c r="M1140" s="1"/>
      <c r="N1140" s="1"/>
      <c r="O1140" s="1"/>
      <c r="P1140" s="1"/>
      <c r="Q1140" s="1"/>
      <c r="R1140" s="1"/>
      <c r="S1140" s="1"/>
    </row>
    <row r="1141">
      <c r="A1141" s="2" t="s">
        <v>2089</v>
      </c>
      <c r="B1141" s="2" t="str">
        <v>法國</v>
      </c>
      <c r="C1141" s="3" t="s">
        <v>2088</v>
      </c>
      <c r="D1141" s="2" t="str">
        <v>节日用品,餐厨用具</v>
      </c>
      <c r="E1141" s="2" t="str">
        <v>8次</v>
      </c>
      <c r="F1141" s="2" t="str">
        <v>5 RUE DE BELLEVUE,14650,CARPIQUET</v>
      </c>
      <c r="G1141" s="2" t="str">
        <v>M CHARLES SAVOYE</v>
      </c>
      <c r="H1141" s="2" t="s">
        <v>2087</v>
      </c>
      <c r="I1141" s="2" t="str">
        <v>+33 2 31 26 04 92</v>
      </c>
      <c r="J1141" s="2" t="str">
        <v>0033 231260454</v>
      </c>
      <c r="K1141" s="1"/>
      <c r="L1141" s="1"/>
      <c r="M1141" s="1"/>
      <c r="N1141" s="1"/>
      <c r="O1141" s="1"/>
      <c r="P1141" s="1"/>
      <c r="Q1141" s="1"/>
      <c r="R1141" s="1"/>
      <c r="S1141" s="1"/>
    </row>
    <row r="1142">
      <c r="A1142" s="5" t="s">
        <v>7707</v>
      </c>
      <c r="B1142" s="5" t="str">
        <v>韩国</v>
      </c>
      <c r="C1142" s="4" t="s">
        <v>7708</v>
      </c>
      <c r="D1142" s="5" t="s">
        <v>7705</v>
      </c>
      <c r="E1142" s="5" t="str">
        <v>11次</v>
      </c>
      <c r="F1142" s="5" t="str">
        <v>#100-350,215-3,LIPJUNG-DONG,JOONG-GU,SEOUL</v>
      </c>
      <c r="G1142" s="5" t="str">
        <v>ABDUL RAFEA HAKMI</v>
      </c>
      <c r="H1142" s="5" t="s">
        <v>7706</v>
      </c>
      <c r="I1142" s="5" t="str">
        <v>+82 2-598-4550</v>
      </c>
      <c r="J1142" s="5">
        <v>82</v>
      </c>
      <c r="K1142" s="1"/>
      <c r="L1142" s="1"/>
      <c r="M1142" s="1"/>
      <c r="N1142" s="1"/>
      <c r="O1142" s="1"/>
      <c r="P1142" s="1"/>
      <c r="Q1142" s="1"/>
      <c r="R1142" s="1"/>
      <c r="S1142" s="1"/>
    </row>
    <row r="1143">
      <c r="A1143" s="5" t="s">
        <v>6125</v>
      </c>
      <c r="B1143" s="5" t="str">
        <v>中国台湾</v>
      </c>
      <c r="C1143" s="4" t="s">
        <v>6123</v>
      </c>
      <c r="D1143" s="5" t="str">
        <v>餐厨用具</v>
      </c>
      <c r="E1143" s="5" t="str">
        <v>2次</v>
      </c>
      <c r="F1143" s="5" t="str">
        <v>71,ALLEY 23,LANE 493,SEC.3,CHUNG SUN RD.,427 TANTSU HSIANG,TAICHUNG</v>
      </c>
      <c r="G1143" s="5" t="str">
        <v>CHEN TS-TSUNG</v>
      </c>
      <c r="H1143" s="5" t="s">
        <v>6124</v>
      </c>
      <c r="I1143" s="5" t="str">
        <v>00886 4 5343578</v>
      </c>
      <c r="J1143" s="5" t="str">
        <v>00886 4 5329875</v>
      </c>
      <c r="K1143" s="1"/>
      <c r="L1143" s="1"/>
      <c r="M1143" s="1"/>
      <c r="N1143" s="1"/>
      <c r="O1143" s="1"/>
      <c r="P1143" s="1"/>
      <c r="Q1143" s="1"/>
      <c r="R1143" s="1"/>
      <c r="S1143" s="1"/>
    </row>
    <row r="1144">
      <c r="A1144" s="2" t="s">
        <v>4242</v>
      </c>
      <c r="B1144" s="2" t="str">
        <v>哥倫比亞</v>
      </c>
      <c r="C1144" s="3" t="s">
        <v>4241</v>
      </c>
      <c r="D1144" s="2" t="str">
        <v>其他,家用电器,玻璃工艺品,餐厨用具</v>
      </c>
      <c r="E1144" s="2" t="str">
        <v>9次</v>
      </c>
      <c r="F1144" s="2" t="str">
        <v>A.A.1237 Medellin</v>
      </c>
      <c r="G1144" s="2" t="str">
        <v>Mauricio Vargas</v>
      </c>
      <c r="H1144" s="2" t="s">
        <v>4240</v>
      </c>
      <c r="I1144" s="2" t="str">
        <v>+57 316 2899363,+57 310 2273167,+57 316 8329750,+57 316 2868878,+57 318 4155692,+57 315 5371422,+57 315 8004233,+57 316 5216021,+57 604 5698888,+57 317 4335746</v>
      </c>
      <c r="J1144" s="2" t="str">
        <v>00574 2741490</v>
      </c>
      <c r="K1144" s="1"/>
      <c r="L1144" s="1"/>
      <c r="M1144" s="1"/>
      <c r="N1144" s="1"/>
      <c r="O1144" s="1"/>
      <c r="P1144" s="1"/>
      <c r="Q1144" s="1"/>
      <c r="R1144" s="1"/>
      <c r="S1144" s="1"/>
    </row>
    <row r="1145">
      <c r="A1145" s="2" t="s">
        <v>1645</v>
      </c>
      <c r="B1145" s="2" t="str">
        <v>摩洛哥</v>
      </c>
      <c r="C1145" s="2" t="str">
        <v>--</v>
      </c>
      <c r="D1145" s="2" t="str">
        <v>五金,家具,家用电器,工具,餐厨用具</v>
      </c>
      <c r="E1145" s="2" t="str">
        <v>7次</v>
      </c>
      <c r="F1145" s="2" t="str">
        <v>140,RUE DE STRASBOURG 1ER ETAGE NO.4-CASABLANCA</v>
      </c>
      <c r="G1145" s="2" t="str">
        <v>IDRISSI OUDGHIRI DAKIR</v>
      </c>
      <c r="H1145" s="2" t="str">
        <v>--</v>
      </c>
      <c r="I1145" s="2" t="str">
        <v>00212 22 319879</v>
      </c>
      <c r="J1145" s="2" t="str">
        <v>00212 22 310851</v>
      </c>
      <c r="K1145" s="1"/>
      <c r="L1145" s="1"/>
      <c r="M1145" s="1"/>
      <c r="N1145" s="1"/>
      <c r="O1145" s="1"/>
      <c r="P1145" s="1"/>
      <c r="Q1145" s="1"/>
      <c r="R1145" s="1"/>
      <c r="S1145" s="1"/>
    </row>
    <row r="1146">
      <c r="A1146" s="2" t="s">
        <v>7622</v>
      </c>
      <c r="B1146" s="2" t="str">
        <v>荷蘭</v>
      </c>
      <c r="C1146" s="3" t="s">
        <v>7620</v>
      </c>
      <c r="D1146" s="2" t="str">
        <v>餐厨用具</v>
      </c>
      <c r="E1146" s="2" t="str">
        <v>6次</v>
      </c>
      <c r="F1146" s="2" t="str">
        <v>Helper Molenstraat 43, NL 9721 BT, Groningen</v>
      </c>
      <c r="G1146" s="2" t="str">
        <v>C.V. Werkman &amp; Co.</v>
      </c>
      <c r="H1146" s="2" t="s">
        <v>7621</v>
      </c>
      <c r="I1146" s="2" t="str">
        <v>+31 50 526 2393</v>
      </c>
      <c r="J1146" s="2" t="str">
        <v>0031 50 5258256</v>
      </c>
      <c r="K1146" s="1"/>
      <c r="L1146" s="1"/>
      <c r="M1146" s="1"/>
      <c r="N1146" s="1"/>
      <c r="O1146" s="1"/>
      <c r="P1146" s="1"/>
      <c r="Q1146" s="1"/>
      <c r="R1146" s="1"/>
      <c r="S1146" s="1"/>
    </row>
    <row r="1147">
      <c r="A1147" s="2" t="s">
        <v>6035</v>
      </c>
      <c r="B1147" s="2" t="str">
        <v>伊朗</v>
      </c>
      <c r="C1147" s="2" t="str">
        <v>--</v>
      </c>
      <c r="D1147" s="2" t="str">
        <v>餐厨用具</v>
      </c>
      <c r="E1147" s="2" t="str">
        <v>3次</v>
      </c>
      <c r="F1147" s="2" t="str">
        <v>NO 42,2RD FL,BOLOR PASSAGE HAJEBODOLEH,BAZAR TEHRAN</v>
      </c>
      <c r="G1147" s="2" t="str">
        <v>--</v>
      </c>
      <c r="H1147" s="2" t="s">
        <v>6036</v>
      </c>
      <c r="I1147" s="2" t="str">
        <v>0098 21 5634432</v>
      </c>
      <c r="J1147" s="2" t="str">
        <v>0098 21 5613392</v>
      </c>
      <c r="K1147" s="1"/>
      <c r="L1147" s="1"/>
      <c r="M1147" s="1"/>
      <c r="N1147" s="1"/>
      <c r="O1147" s="1"/>
      <c r="P1147" s="1"/>
      <c r="Q1147" s="1"/>
      <c r="R1147" s="1"/>
      <c r="S1147" s="1"/>
    </row>
    <row r="1148">
      <c r="A1148" s="2" t="s">
        <v>4140</v>
      </c>
      <c r="B1148" s="2" t="str">
        <v>義大利</v>
      </c>
      <c r="C1148" s="3" t="s">
        <v>4139</v>
      </c>
      <c r="D1148" s="2" t="str">
        <v>照明产品,餐厨用具</v>
      </c>
      <c r="E1148" s="2" t="str">
        <v>5次</v>
      </c>
      <c r="F1148" s="2" t="str">
        <v>Strada del Lavoro 41, - Loc. Gualdicciolo, I 47892, REPUBBLICA DI SAN MARINO</v>
      </c>
      <c r="G1148" s="2" t="str">
        <v>Sabrina Giglia</v>
      </c>
      <c r="H1148" s="2" t="s">
        <v>4141</v>
      </c>
      <c r="I1148" s="2" t="str">
        <v>+39 0549 999353</v>
      </c>
      <c r="J1148" s="2" t="str">
        <v>0039 0549 999437</v>
      </c>
      <c r="K1148" s="1"/>
      <c r="L1148" s="1"/>
      <c r="M1148" s="1"/>
      <c r="N1148" s="1"/>
      <c r="O1148" s="1"/>
      <c r="P1148" s="1"/>
      <c r="Q1148" s="1"/>
      <c r="R1148" s="1"/>
      <c r="S1148" s="1"/>
    </row>
    <row r="1149">
      <c r="A1149" s="2" t="s">
        <v>2012</v>
      </c>
      <c r="B1149" s="2" t="str">
        <v>美國</v>
      </c>
      <c r="C1149" s="3" t="s">
        <v>2010</v>
      </c>
      <c r="D1149" s="2" t="str">
        <v>五金,家具,工具,玻璃工艺品,餐厨用具</v>
      </c>
      <c r="E1149" s="2" t="str">
        <v>9次</v>
      </c>
      <c r="F1149" s="2" t="str">
        <v>4413 ENGLISH OAK, U.S.A.</v>
      </c>
      <c r="G1149" s="2" t="str">
        <v>--</v>
      </c>
      <c r="H1149" s="2" t="s">
        <v>2011</v>
      </c>
      <c r="I1149" s="2">
        <f>+1-941-365-8100</f>
      </c>
      <c r="J1149" s="2" t="str">
        <v>001 9724881988</v>
      </c>
      <c r="K1149" s="1"/>
      <c r="L1149" s="1"/>
      <c r="M1149" s="1"/>
      <c r="N1149" s="1"/>
      <c r="O1149" s="1"/>
      <c r="P1149" s="1"/>
      <c r="Q1149" s="1"/>
      <c r="R1149" s="1"/>
      <c r="S1149" s="1"/>
    </row>
    <row r="1150">
      <c r="A1150" s="2" t="s">
        <v>7647</v>
      </c>
      <c r="B1150" s="2" t="str">
        <v>伊朗</v>
      </c>
      <c r="C1150" s="3" t="s">
        <v>7644</v>
      </c>
      <c r="D1150" s="2" t="s">
        <v>7645</v>
      </c>
      <c r="E1150" s="2" t="str">
        <v>11次</v>
      </c>
      <c r="F1150" s="2" t="str">
        <v>#4.2ND FLOOR, ARASH BUILDING (NO.76),MIRDAMAD BLVD.,TEHRAN</v>
      </c>
      <c r="G1150" s="2" t="str">
        <v>A.H</v>
      </c>
      <c r="H1150" s="2" t="s">
        <v>7646</v>
      </c>
      <c r="I1150" s="2">
        <v>989121218723</v>
      </c>
      <c r="J1150" s="2">
        <v>98218743616</v>
      </c>
      <c r="K1150" s="1"/>
      <c r="L1150" s="1"/>
      <c r="M1150" s="1"/>
      <c r="N1150" s="1"/>
      <c r="O1150" s="1"/>
      <c r="P1150" s="1"/>
      <c r="Q1150" s="1"/>
      <c r="R1150" s="1"/>
      <c r="S1150" s="1"/>
    </row>
    <row r="1151">
      <c r="A1151" s="2" t="s">
        <v>6066</v>
      </c>
      <c r="B1151" s="2" t="str">
        <v>美國</v>
      </c>
      <c r="C1151" s="2" t="str">
        <v>--</v>
      </c>
      <c r="D1151" s="2" t="str">
        <v>其他,家具,家用纺织品,玩具,玻璃工艺品,礼品及赠品,节日用品,餐厨用具</v>
      </c>
      <c r="E1151" s="2" t="str">
        <v>9次</v>
      </c>
      <c r="F1151" s="2" t="str">
        <v>1325 KILDEER CT,VIRGINIA BEACH, VA,U.S.A.</v>
      </c>
      <c r="G1151" s="2" t="str">
        <v>--</v>
      </c>
      <c r="H1151" s="2" t="s">
        <v>6067</v>
      </c>
      <c r="I1151" s="2" t="str">
        <v>001 757 515 8367</v>
      </c>
      <c r="J1151" s="2" t="str">
        <v>001 757 4253781</v>
      </c>
      <c r="K1151" s="1"/>
      <c r="L1151" s="1"/>
      <c r="M1151" s="1"/>
      <c r="N1151" s="1"/>
      <c r="O1151" s="1"/>
      <c r="P1151" s="1"/>
      <c r="Q1151" s="1"/>
      <c r="R1151" s="1"/>
      <c r="S1151" s="1"/>
    </row>
    <row r="1152">
      <c r="A1152" s="2" t="s">
        <v>4177</v>
      </c>
      <c r="B1152" s="2" t="str">
        <v>澳大利亞</v>
      </c>
      <c r="C1152" s="3" t="s">
        <v>4175</v>
      </c>
      <c r="D1152" s="2" t="str">
        <v>园林用品,餐厨用具</v>
      </c>
      <c r="E1152" s="2" t="str">
        <v>8次</v>
      </c>
      <c r="F1152" s="2" t="str">
        <v>52-60 ASHFORD AVE MILPERRANSWE 2075,AUSTRALIA</v>
      </c>
      <c r="G1152" s="2" t="str">
        <v>--</v>
      </c>
      <c r="H1152" s="2" t="s">
        <v>4176</v>
      </c>
      <c r="I1152" s="2" t="str">
        <v>+61 2 9450 0681</v>
      </c>
      <c r="J1152" s="2">
        <v>97836171</v>
      </c>
      <c r="K1152" s="1"/>
      <c r="L1152" s="1"/>
      <c r="M1152" s="1"/>
      <c r="N1152" s="1"/>
      <c r="O1152" s="1"/>
      <c r="P1152" s="1"/>
      <c r="Q1152" s="1"/>
      <c r="R1152" s="1"/>
      <c r="S1152" s="1"/>
    </row>
    <row r="1153">
      <c r="A1153" s="2" t="s">
        <v>84</v>
      </c>
      <c r="B1153" s="2" t="str">
        <v>印度</v>
      </c>
      <c r="C1153" s="2" t="str">
        <v>--</v>
      </c>
      <c r="D1153" s="2" t="str">
        <v>医药保健品及医疗器械,玻璃工艺品,食品,餐厨用具</v>
      </c>
      <c r="E1153" s="2" t="str">
        <v>6次</v>
      </c>
      <c r="F1153" s="2" t="str">
        <v>GOKULPURA RAMTE RAM ROADGHAZIABAD UTTAR PRADESH 201001,INDIA</v>
      </c>
      <c r="G1153" s="2" t="str">
        <v>--</v>
      </c>
      <c r="H1153" s="2">
        <v>14</v>
      </c>
      <c r="I1153" s="2" t="str">
        <v>+91 120 271 4272</v>
      </c>
      <c r="J1153" s="2">
        <v>911202781459</v>
      </c>
      <c r="K1153" s="1"/>
      <c r="L1153" s="1"/>
      <c r="M1153" s="1"/>
      <c r="N1153" s="1"/>
      <c r="O1153" s="1"/>
      <c r="P1153" s="1"/>
      <c r="Q1153" s="1"/>
      <c r="R1153" s="1"/>
      <c r="S1153" s="1"/>
    </row>
    <row r="1154">
      <c r="A1154" s="2" t="s">
        <v>2511</v>
      </c>
      <c r="B1154" s="2" t="str">
        <v>美國</v>
      </c>
      <c r="C1154" s="3" t="s">
        <v>2512</v>
      </c>
      <c r="D1154" s="2" t="str">
        <v>化工产品,家用电器,电子消费品及信息产品,钟表眼镜,餐厨用具</v>
      </c>
      <c r="E1154" s="2" t="str">
        <v>8次</v>
      </c>
      <c r="F1154" s="2" t="str">
        <v>273 LAFAYETTE ROAD SOUTH ST. PAUL, MINNESOTA 551071628 U.S.A.</v>
      </c>
      <c r="G1154" s="2" t="str">
        <v>CONTINENTAL MERCHANDISERS, INC.</v>
      </c>
      <c r="H1154" s="2" t="s">
        <v>2510</v>
      </c>
      <c r="I1154" s="2" t="str">
        <v>+1-651-224-4000,651-224-4000,651-224-6778,+1 651-224-4000</v>
      </c>
      <c r="J1154" s="2" t="str">
        <v>001 6512246778</v>
      </c>
      <c r="K1154" s="1"/>
      <c r="L1154" s="1"/>
      <c r="M1154" s="1"/>
      <c r="N1154" s="1"/>
      <c r="O1154" s="1"/>
      <c r="P1154" s="1"/>
      <c r="Q1154" s="1"/>
      <c r="R1154" s="1"/>
      <c r="S1154" s="1"/>
    </row>
    <row r="1155">
      <c r="A1155" s="2" t="s">
        <v>4569</v>
      </c>
      <c r="B1155" s="2" t="str">
        <v>黎巴嫩</v>
      </c>
      <c r="C1155" s="3" t="s">
        <v>4572</v>
      </c>
      <c r="D1155" s="2" t="s">
        <v>4570</v>
      </c>
      <c r="E1155" s="2" t="str">
        <v>10次</v>
      </c>
      <c r="F1155" s="2" t="str">
        <v>2931, AIRPORT BLVD,AIRPORT BUSINESS CENTER, 4TH,BOURJ AL BARAJNEH, BEIRUT,LEBANON</v>
      </c>
      <c r="G1155" s="2" t="str">
        <v>Alina</v>
      </c>
      <c r="H1155" s="2" t="s">
        <v>4571</v>
      </c>
      <c r="I1155" s="2" t="str">
        <v>+961 1 456 123</v>
      </c>
      <c r="J1155" s="2" t="str">
        <v>00961 1 456688</v>
      </c>
      <c r="K1155" s="1"/>
      <c r="L1155" s="1"/>
      <c r="M1155" s="1"/>
      <c r="N1155" s="1"/>
      <c r="O1155" s="1"/>
      <c r="P1155" s="1"/>
      <c r="Q1155" s="1"/>
      <c r="R1155" s="1"/>
      <c r="S1155" s="1"/>
    </row>
    <row r="1156">
      <c r="A1156" s="2" t="s">
        <v>6438</v>
      </c>
      <c r="B1156" s="2" t="str">
        <v>芬蘭</v>
      </c>
      <c r="C1156" s="3" t="s">
        <v>6439</v>
      </c>
      <c r="D1156" s="2" t="str">
        <v>工艺陶瓷,玻璃工艺品,餐厨用具</v>
      </c>
      <c r="E1156" s="2" t="str">
        <v>9次</v>
      </c>
      <c r="F1156" s="2" t="str">
        <v>Koyhamaent 15, FI 01510, Vantaa</v>
      </c>
      <c r="G1156" s="2" t="str">
        <v>Jari Veromaa</v>
      </c>
      <c r="H1156" s="2" t="s">
        <v>6437</v>
      </c>
      <c r="I1156" s="2" t="str">
        <v>+358 9 7594610</v>
      </c>
      <c r="J1156" s="2" t="str">
        <v>00358 9 75 94 61 60</v>
      </c>
      <c r="K1156" s="1"/>
      <c r="L1156" s="1"/>
      <c r="M1156" s="1"/>
      <c r="N1156" s="1"/>
      <c r="O1156" s="1"/>
      <c r="P1156" s="1"/>
      <c r="Q1156" s="1"/>
      <c r="R1156" s="1"/>
      <c r="S1156" s="1"/>
    </row>
    <row r="1157">
      <c r="A1157" s="2" t="s">
        <v>126</v>
      </c>
      <c r="B1157" s="2" t="str">
        <v>加納</v>
      </c>
      <c r="C1157" s="2" t="str">
        <v>--</v>
      </c>
      <c r="D1157" s="2" t="s">
        <v>127</v>
      </c>
      <c r="E1157" s="2" t="str">
        <v>9次</v>
      </c>
      <c r="F1157" s="2" t="str">
        <v>P.O.BOX 216 DARKUMANACCRA,GHANA</v>
      </c>
      <c r="G1157" s="2" t="str">
        <v>SOM P MITTAL</v>
      </c>
      <c r="H1157" s="2" t="s">
        <v>128</v>
      </c>
      <c r="I1157" s="2" t="str">
        <v>021 307225</v>
      </c>
      <c r="J1157" s="2" t="str">
        <v>021 307225</v>
      </c>
      <c r="K1157" s="1"/>
      <c r="L1157" s="1"/>
      <c r="M1157" s="1"/>
      <c r="N1157" s="1"/>
      <c r="O1157" s="1"/>
      <c r="P1157" s="1"/>
      <c r="Q1157" s="1"/>
      <c r="R1157" s="1"/>
      <c r="S1157" s="1"/>
    </row>
    <row r="1158">
      <c r="A1158" s="2" t="s">
        <v>2549</v>
      </c>
      <c r="B1158" s="2" t="str">
        <v>澳大利亞</v>
      </c>
      <c r="C1158" s="3" t="s">
        <v>2550</v>
      </c>
      <c r="D1158" s="2" t="str">
        <v>餐厨用具</v>
      </c>
      <c r="E1158" s="2" t="str">
        <v>6次</v>
      </c>
      <c r="F1158" s="2" t="str">
        <v>184 Australia St, 2042, Newtown</v>
      </c>
      <c r="G1158" s="2" t="str">
        <v>Alistair Clubb</v>
      </c>
      <c r="H1158" s="2" t="str">
        <v>--</v>
      </c>
      <c r="I1158" s="2" t="str">
        <v>+64 21 415 810,+64 2141581,+61 2 9792 4475,+61 29792447,+64-2141581,+61-2-9792-4475,+61-29792447,+64-21-415-810</v>
      </c>
      <c r="J1158" s="2" t="str">
        <v>0061 2 9516 2884</v>
      </c>
      <c r="K1158" s="1"/>
      <c r="L1158" s="1"/>
      <c r="M1158" s="1"/>
      <c r="N1158" s="1"/>
      <c r="O1158" s="1"/>
      <c r="P1158" s="1"/>
      <c r="Q1158" s="1"/>
      <c r="R1158" s="1"/>
      <c r="S1158" s="1"/>
    </row>
    <row r="1159">
      <c r="A1159" s="2" t="s">
        <v>4599</v>
      </c>
      <c r="B1159" s="2" t="str">
        <v>美國</v>
      </c>
      <c r="C1159" s="2" t="str">
        <v>--</v>
      </c>
      <c r="D1159" s="2" t="str">
        <v>五金,其他,家具,工艺陶瓷,照明产品,玩具,礼品及赠品,节日用品,餐厨用具</v>
      </c>
      <c r="E1159" s="2" t="str">
        <v>9次</v>
      </c>
      <c r="F1159" s="2" t="str">
        <v>328 RT 4 EAST,PARAMUS, NJ,07652,U.S.A.</v>
      </c>
      <c r="G1159" s="2" t="str">
        <v>Carlos Arcila</v>
      </c>
      <c r="H1159" s="2" t="s">
        <v>4598</v>
      </c>
      <c r="I1159" s="2">
        <f>+1-201-968-866</f>
      </c>
      <c r="J1159" s="2" t="str">
        <v>001 2019680889</v>
      </c>
      <c r="K1159" s="1"/>
      <c r="L1159" s="1"/>
      <c r="M1159" s="1"/>
      <c r="N1159" s="1"/>
      <c r="O1159" s="1"/>
      <c r="P1159" s="1"/>
      <c r="Q1159" s="1"/>
      <c r="R1159" s="1"/>
      <c r="S1159" s="1"/>
    </row>
    <row r="1160">
      <c r="A1160" s="2" t="s">
        <v>6465</v>
      </c>
      <c r="B1160" s="2" t="str">
        <v>中國香港</v>
      </c>
      <c r="C1160" s="3" t="s">
        <v>6467</v>
      </c>
      <c r="D1160" s="2" t="str">
        <v>体育及旅游休闲用品,家用电器,玻璃工艺品,餐厨用具</v>
      </c>
      <c r="E1160" s="2" t="str">
        <v>8次</v>
      </c>
      <c r="F1160" s="2" t="str">
        <v>1-3/F., UNITED INDUSTRIAL BLDG.,50 HEUNG YIP RD.,WONG CHUK HANG,HONGKONG</v>
      </c>
      <c r="G1160" s="2" t="str">
        <v>Darío García</v>
      </c>
      <c r="H1160" s="2" t="s">
        <v>6466</v>
      </c>
      <c r="I1160" s="2" t="str">
        <v>(852)25539261</v>
      </c>
      <c r="J1160" s="2" t="str">
        <v>(852)28730301</v>
      </c>
      <c r="K1160" s="1"/>
      <c r="L1160" s="1"/>
      <c r="M1160" s="1"/>
      <c r="N1160" s="1"/>
      <c r="O1160" s="1"/>
      <c r="P1160" s="1"/>
      <c r="Q1160" s="1"/>
      <c r="R1160" s="1"/>
      <c r="S1160" s="1"/>
    </row>
    <row r="1161">
      <c r="A1161" s="2" t="s">
        <v>3</v>
      </c>
      <c r="B1161" s="2" t="str">
        <v>中國香港</v>
      </c>
      <c r="C1161" s="3" t="s">
        <v>5</v>
      </c>
      <c r="D1161" s="2" t="str">
        <v>工艺陶瓷,餐厨用具</v>
      </c>
      <c r="E1161" s="2" t="str">
        <v>3次</v>
      </c>
      <c r="F1161" s="2" t="str">
        <v>Room 2201, Keen Hung Commercial Building, 80 Queen's Road East, Wan Chai, Hong Kong</v>
      </c>
      <c r="G1161" s="2" t="str">
        <v>Ms Monitza Tornow Siu</v>
      </c>
      <c r="H1161" s="2" t="s">
        <v>4</v>
      </c>
      <c r="I1161" s="2" t="str">
        <v>00852 23031353</v>
      </c>
      <c r="J1161" s="2" t="str">
        <v>00852 23347621</v>
      </c>
      <c r="K1161" s="1"/>
      <c r="L1161" s="1"/>
      <c r="M1161" s="1"/>
      <c r="N1161" s="1"/>
      <c r="O1161" s="1"/>
      <c r="P1161" s="1"/>
      <c r="Q1161" s="1"/>
      <c r="R1161" s="1"/>
      <c r="S1161" s="1"/>
    </row>
    <row r="1162">
      <c r="A1162" s="5" t="s">
        <v>2433</v>
      </c>
      <c r="B1162" s="5" t="str">
        <v>美國</v>
      </c>
      <c r="C1162" s="4" t="s">
        <v>2431</v>
      </c>
      <c r="D1162" s="5" t="str">
        <v>玩具,箱包,自行车,餐厨用具</v>
      </c>
      <c r="E1162" s="5" t="str">
        <v>8次</v>
      </c>
      <c r="F1162" s="5" t="str">
        <v>1514 Broadway</v>
      </c>
      <c r="G1162" s="5" t="str">
        <v>Barbara Fitzgerald</v>
      </c>
      <c r="H1162" s="5" t="s">
        <v>2432</v>
      </c>
      <c r="I1162" s="5" t="str">
        <v>+973 6174877,+973-6174877,+1 209-473-9877</v>
      </c>
      <c r="J1162" s="5">
        <v>1</v>
      </c>
      <c r="K1162" s="1"/>
      <c r="L1162" s="1"/>
      <c r="M1162" s="1"/>
      <c r="N1162" s="1"/>
      <c r="O1162" s="1"/>
      <c r="P1162" s="1"/>
      <c r="Q1162" s="1"/>
      <c r="R1162" s="1"/>
      <c r="S1162" s="1"/>
    </row>
    <row r="1163">
      <c r="A1163" s="2" t="s">
        <v>4509</v>
      </c>
      <c r="B1163" s="2" t="str">
        <v>菲律賓</v>
      </c>
      <c r="C1163" s="3" t="s">
        <v>4507</v>
      </c>
      <c r="D1163" s="2" t="str">
        <v>餐厨用具</v>
      </c>
      <c r="E1163" s="2" t="str">
        <v>3次</v>
      </c>
      <c r="F1163" s="2" t="str">
        <v>2013 General Mascardo St cor.M.Reyes,Bangkal,Makati City</v>
      </c>
      <c r="G1163" s="2" t="str">
        <v>MR EDWIN ALCASID</v>
      </c>
      <c r="H1163" s="2" t="s">
        <v>4508</v>
      </c>
      <c r="I1163" s="2" t="str">
        <v>0063 2 7509796</v>
      </c>
      <c r="J1163" s="2" t="str">
        <v>0063 2 8892956</v>
      </c>
      <c r="K1163" s="1"/>
      <c r="L1163" s="1"/>
      <c r="M1163" s="1"/>
      <c r="N1163" s="1"/>
      <c r="O1163" s="1"/>
      <c r="P1163" s="1"/>
      <c r="Q1163" s="1"/>
      <c r="R1163" s="1"/>
      <c r="S1163" s="1"/>
    </row>
    <row r="1164">
      <c r="A1164" s="2" t="s">
        <v>6387</v>
      </c>
      <c r="B1164" s="2" t="str">
        <v>比利時</v>
      </c>
      <c r="C1164" s="3" t="s">
        <v>6386</v>
      </c>
      <c r="D1164" s="2" t="str">
        <v>餐厨用具</v>
      </c>
      <c r="E1164" s="2" t="str">
        <v>3次</v>
      </c>
      <c r="F1164" s="2" t="str">
        <v>Industrielaan 4, B 8501, Heule</v>
      </c>
      <c r="G1164" s="2" t="str">
        <v>Bernard Saey</v>
      </c>
      <c r="H1164" s="2" t="str">
        <v>--</v>
      </c>
      <c r="I1164" s="2" t="str">
        <v>+32 56 35 42 00</v>
      </c>
      <c r="J1164" s="2" t="str">
        <v>0032 56 356431</v>
      </c>
      <c r="K1164" s="1"/>
      <c r="L1164" s="1"/>
      <c r="M1164" s="1"/>
      <c r="N1164" s="1"/>
      <c r="O1164" s="1"/>
      <c r="P1164" s="1"/>
      <c r="Q1164" s="1"/>
      <c r="R1164" s="1"/>
      <c r="S1164" s="1"/>
    </row>
    <row r="1165">
      <c r="A1165" s="2" t="s">
        <v>45</v>
      </c>
      <c r="B1165" s="2" t="str">
        <v>西班牙</v>
      </c>
      <c r="C1165" s="3" t="s">
        <v>46</v>
      </c>
      <c r="D1165" s="2" t="str">
        <v>餐厨用具</v>
      </c>
      <c r="E1165" s="2" t="str">
        <v>6次</v>
      </c>
      <c r="F1165" s="2" t="str">
        <v>Primera Travesia Alcalde, Portanet, 8, E 36210, Vigo</v>
      </c>
      <c r="G1165" s="2" t="str">
        <v>DomingoVillar</v>
      </c>
      <c r="H1165" s="2" t="s">
        <v>47</v>
      </c>
      <c r="I1165" s="2" t="str">
        <v>+34 986 20 41 20</v>
      </c>
      <c r="J1165" s="2" t="str">
        <v>0034 98 620 76 08</v>
      </c>
      <c r="K1165" s="1"/>
      <c r="L1165" s="1"/>
      <c r="M1165" s="1"/>
      <c r="N1165" s="1"/>
      <c r="O1165" s="1"/>
      <c r="P1165" s="1"/>
      <c r="Q1165" s="1"/>
      <c r="R1165" s="1"/>
      <c r="S1165" s="1"/>
    </row>
    <row r="1166">
      <c r="A1166" s="2" t="s">
        <v>2466</v>
      </c>
      <c r="B1166" s="2" t="str">
        <v>日本</v>
      </c>
      <c r="C1166" s="3" t="s">
        <v>2467</v>
      </c>
      <c r="D1166" s="2" t="str">
        <v>餐厨用具</v>
      </c>
      <c r="E1166" s="2" t="str">
        <v>2次</v>
      </c>
      <c r="F1166" s="2" t="str">
        <v>4-11, KITAGOROUCHI-MACHI FUKUSHIMA-SHI, FUKUSHIMA 9608131</v>
      </c>
      <c r="G1166" s="2" t="str">
        <v>KURIMURA, MASAKI</v>
      </c>
      <c r="H1166" s="2" t="str">
        <v>--</v>
      </c>
      <c r="I1166" s="2">
        <f>+81-92-572-7480</f>
      </c>
      <c r="J1166" s="2" t="str">
        <v>0081 24 531 2105</v>
      </c>
      <c r="K1166" s="1"/>
      <c r="L1166" s="1"/>
      <c r="M1166" s="1"/>
      <c r="N1166" s="1"/>
      <c r="O1166" s="1"/>
      <c r="P1166" s="1"/>
      <c r="Q1166" s="1"/>
      <c r="R1166" s="1"/>
      <c r="S1166" s="1"/>
    </row>
    <row r="1167">
      <c r="A1167" s="2" t="s">
        <v>4538</v>
      </c>
      <c r="B1167" s="2" t="str">
        <v>美國</v>
      </c>
      <c r="C1167" s="2" t="str">
        <v>--</v>
      </c>
      <c r="D1167" s="2" t="str">
        <v>其他,服装饰物及配件,玻璃工艺品,餐厨用具</v>
      </c>
      <c r="E1167" s="2" t="str">
        <v>7次</v>
      </c>
      <c r="F1167" s="2" t="str">
        <v>990 6TH AVE NEW YORK,N.Y. 10018,U.S.A.</v>
      </c>
      <c r="G1167" s="2" t="str">
        <v>Ahmed</v>
      </c>
      <c r="H1167" s="2" t="s">
        <v>4537</v>
      </c>
      <c r="I1167" s="2" t="str">
        <v>+1 212-967-6699</v>
      </c>
      <c r="J1167" s="2">
        <v>2129676226</v>
      </c>
      <c r="K1167" s="1"/>
      <c r="L1167" s="1"/>
      <c r="M1167" s="1"/>
      <c r="N1167" s="1"/>
      <c r="O1167" s="1"/>
      <c r="P1167" s="1"/>
      <c r="Q1167" s="1"/>
      <c r="R1167" s="1"/>
      <c r="S1167" s="1"/>
    </row>
    <row r="1168">
      <c r="A1168" s="2" t="s">
        <v>6412</v>
      </c>
      <c r="B1168" s="2" t="str">
        <v>日本</v>
      </c>
      <c r="C1168" s="2" t="str">
        <v>--</v>
      </c>
      <c r="D1168" s="2" t="str">
        <v>餐厨用具</v>
      </c>
      <c r="E1168" s="2" t="str">
        <v>2次</v>
      </c>
      <c r="F1168" s="2" t="str">
        <v>NO.307 229-1ST SHINZAIKE HIRAOKA-TOWN KAKOGAWA-CITY</v>
      </c>
      <c r="G1168" s="2" t="str">
        <v>JOSE K SAEKI</v>
      </c>
      <c r="H1168" s="2" t="s">
        <v>6411</v>
      </c>
      <c r="I1168" s="2" t="str">
        <v>0081 994 217838</v>
      </c>
      <c r="J1168" s="2">
        <v>81</v>
      </c>
      <c r="K1168" s="1"/>
      <c r="L1168" s="1"/>
      <c r="M1168" s="1"/>
      <c r="N1168" s="1"/>
      <c r="O1168" s="1"/>
      <c r="P1168" s="1"/>
      <c r="Q1168" s="1"/>
      <c r="R1168" s="1"/>
      <c r="S1168" s="1"/>
    </row>
    <row r="1169">
      <c r="A1169" s="2" t="s">
        <v>7866</v>
      </c>
      <c r="B1169" s="2" t="str">
        <v>西班牙</v>
      </c>
      <c r="C1169" s="3" t="s">
        <v>7868</v>
      </c>
      <c r="D1169" s="2" t="str">
        <v>体育及旅游休闲用品,家用纺织品,照明产品,玻璃工艺品,箱包,餐厨用具</v>
      </c>
      <c r="E1169" s="2" t="str">
        <v>9次</v>
      </c>
      <c r="F1169" s="2" t="str">
        <v>POLIGONO IND. CARRETERA DE LA ISLA, DOS HERMANAS (SEVILLA), SPAIN</v>
      </c>
      <c r="G1169" s="2" t="str">
        <v>SEAD MRIPA</v>
      </c>
      <c r="H1169" s="2" t="s">
        <v>7867</v>
      </c>
      <c r="I1169" s="2" t="str">
        <v>+34 954 93 17 54</v>
      </c>
      <c r="J1169" s="2">
        <v>34954931752</v>
      </c>
      <c r="K1169" s="1"/>
      <c r="L1169" s="1"/>
      <c r="M1169" s="1"/>
      <c r="N1169" s="1"/>
      <c r="O1169" s="1"/>
      <c r="P1169" s="1"/>
      <c r="Q1169" s="1"/>
      <c r="R1169" s="1"/>
      <c r="S1169" s="1"/>
    </row>
    <row r="1170">
      <c r="A1170" s="2" t="s">
        <v>2356</v>
      </c>
      <c r="B1170" s="2" t="str">
        <v>加拿大</v>
      </c>
      <c r="C1170" s="2" t="str">
        <v>--</v>
      </c>
      <c r="D1170" s="2" t="str">
        <v>其他,医药保健品及医疗器械,玻璃工艺品,餐厨用具</v>
      </c>
      <c r="E1170" s="2" t="str">
        <v>8次</v>
      </c>
      <c r="F1170" s="2" t="str">
        <v>SUITE 2603, 40 HOMEWOOD AVE.TORONTO, M4Y 2K2CANADA</v>
      </c>
      <c r="G1170" s="2" t="str">
        <v>Irina</v>
      </c>
      <c r="H1170" s="2" t="s">
        <v>2357</v>
      </c>
      <c r="I1170" s="2" t="str">
        <v>+1 416-925-3903</v>
      </c>
      <c r="J1170" s="2" t="str">
        <v>1 416 925 3903</v>
      </c>
      <c r="K1170" s="1"/>
      <c r="L1170" s="1"/>
      <c r="M1170" s="1"/>
      <c r="N1170" s="1"/>
      <c r="O1170" s="1"/>
      <c r="P1170" s="1"/>
      <c r="Q1170" s="1"/>
      <c r="R1170" s="1"/>
      <c r="S1170" s="1"/>
    </row>
    <row r="1171">
      <c r="A1171" s="2" t="s">
        <v>4450</v>
      </c>
      <c r="B1171" s="2" t="str">
        <v>以色列</v>
      </c>
      <c r="C1171" s="3" t="s">
        <v>4449</v>
      </c>
      <c r="D1171" s="2" t="str">
        <v>餐厨用具</v>
      </c>
      <c r="E1171" s="2" t="str">
        <v>6次</v>
      </c>
      <c r="F1171" s="2" t="str">
        <v>18 HAMESILA ST.NESHER</v>
      </c>
      <c r="G1171" s="2" t="str">
        <v>Aviezer Zucker</v>
      </c>
      <c r="H1171" s="2" t="s">
        <v>4451</v>
      </c>
      <c r="I1171" s="2" t="str">
        <v>+972 4-820-2025</v>
      </c>
      <c r="J1171" s="2" t="str">
        <v>00972 4 8215848</v>
      </c>
      <c r="K1171" s="1"/>
      <c r="L1171" s="1"/>
      <c r="M1171" s="1"/>
      <c r="N1171" s="1"/>
      <c r="O1171" s="1"/>
      <c r="P1171" s="1"/>
      <c r="Q1171" s="1"/>
      <c r="R1171" s="1"/>
      <c r="S1171" s="1"/>
    </row>
    <row r="1172">
      <c r="A1172" s="2" t="s">
        <v>6347</v>
      </c>
      <c r="B1172" s="2" t="str">
        <v>比利時</v>
      </c>
      <c r="C1172" s="3" t="s">
        <v>6349</v>
      </c>
      <c r="D1172" s="2" t="str">
        <v>体育及旅游休闲用品,箱包,餐厨用具</v>
      </c>
      <c r="E1172" s="2" t="str">
        <v>7次</v>
      </c>
      <c r="F1172" s="2" t="str">
        <v>August De Boeckstraat 18, BELGIUM</v>
      </c>
      <c r="G1172" s="2" t="str">
        <v>--</v>
      </c>
      <c r="H1172" s="2" t="s">
        <v>6348</v>
      </c>
      <c r="I1172" s="2" t="str">
        <v>+32 52 37 54 49</v>
      </c>
      <c r="J1172" s="2">
        <v>3252373797</v>
      </c>
      <c r="K1172" s="1"/>
      <c r="L1172" s="1"/>
      <c r="M1172" s="1"/>
      <c r="N1172" s="1"/>
      <c r="O1172" s="1"/>
      <c r="P1172" s="1"/>
      <c r="Q1172" s="1"/>
      <c r="R1172" s="1"/>
      <c r="S1172" s="1"/>
    </row>
    <row r="1173">
      <c r="A1173" s="2" t="s">
        <v>7894</v>
      </c>
      <c r="B1173" s="2" t="str">
        <v>韩国</v>
      </c>
      <c r="C1173" s="3" t="s">
        <v>7896</v>
      </c>
      <c r="D1173" s="2" t="str">
        <v>鞋,餐厨用具</v>
      </c>
      <c r="E1173" s="2" t="str">
        <v>6次</v>
      </c>
      <c r="F1173" s="2" t="str">
        <v>ROOM 104,HANJUNG MART B/D,133-6,1GA,HOEHEON-DONG,JUNG-KU,SEOUL</v>
      </c>
      <c r="G1173" s="2" t="str">
        <v>J.H.LEE</v>
      </c>
      <c r="H1173" s="2" t="s">
        <v>7895</v>
      </c>
      <c r="I1173" s="2">
        <f>+82-53-253-1235</f>
      </c>
      <c r="J1173" s="2" t="str">
        <v>0082 2 7773958</v>
      </c>
      <c r="K1173" s="1"/>
      <c r="L1173" s="1"/>
      <c r="M1173" s="1"/>
      <c r="N1173" s="1"/>
      <c r="O1173" s="1"/>
      <c r="P1173" s="1"/>
      <c r="Q1173" s="1"/>
      <c r="R1173" s="1"/>
      <c r="S1173" s="1"/>
    </row>
    <row r="1174">
      <c r="A1174" s="2" t="s">
        <v>2393</v>
      </c>
      <c r="B1174" s="2" t="str">
        <v>澳大利亞</v>
      </c>
      <c r="C1174" s="3" t="s">
        <v>2392</v>
      </c>
      <c r="D1174" s="2" t="str">
        <v>其他,化工产品,汽车配件,餐厨用具</v>
      </c>
      <c r="E1174" s="2" t="str">
        <v>10次</v>
      </c>
      <c r="F1174" s="2" t="str">
        <v>Cnr Grand Junction &amp; Churchill Rds Kilburn SA 5084</v>
      </c>
      <c r="G1174" s="2" t="str">
        <v>GEOFFREY MONTELEONE</v>
      </c>
      <c r="H1174" s="2" t="s">
        <v>2394</v>
      </c>
      <c r="I1174" s="2" t="str">
        <v>+61-8-8349-7400,+61-412-389-033,+61-8-8349-7455</v>
      </c>
      <c r="J1174" s="2" t="str">
        <v>0061 8 8349 7455</v>
      </c>
      <c r="K1174" s="1"/>
      <c r="L1174" s="1"/>
      <c r="M1174" s="1"/>
      <c r="N1174" s="1"/>
      <c r="O1174" s="1"/>
      <c r="P1174" s="1"/>
      <c r="Q1174" s="1"/>
      <c r="R1174" s="1"/>
      <c r="S1174" s="1"/>
    </row>
    <row r="1175">
      <c r="A1175" s="2" t="s">
        <v>2061</v>
      </c>
      <c r="B1175" s="2" t="str">
        <v>英國</v>
      </c>
      <c r="C1175" s="3" t="s">
        <v>2062</v>
      </c>
      <c r="D1175" s="2" t="str">
        <v>其他,照明产品,餐厨用具</v>
      </c>
      <c r="E1175" s="2" t="str">
        <v>8次</v>
      </c>
      <c r="F1175" s="2" t="str">
        <v>KINGSTOWN BROADWAY,KINGSTOWN INDUSTRIAL ESTATE,CARLISLE CA3 0HA,U.K.</v>
      </c>
      <c r="G1175" s="2" t="str">
        <v>Mirza M.Baig</v>
      </c>
      <c r="H1175" s="2" t="s">
        <v>2063</v>
      </c>
      <c r="I1175" s="2" t="str">
        <v>+44 1228 511770</v>
      </c>
      <c r="J1175" s="2">
        <v>441228511030</v>
      </c>
      <c r="K1175" s="1"/>
      <c r="L1175" s="1"/>
      <c r="M1175" s="1"/>
      <c r="N1175" s="1"/>
      <c r="O1175" s="1"/>
      <c r="P1175" s="1"/>
      <c r="Q1175" s="1"/>
      <c r="R1175" s="1"/>
      <c r="S1175" s="1"/>
    </row>
    <row r="1176">
      <c r="A1176" s="2" t="s">
        <v>2558</v>
      </c>
      <c r="B1176" s="2" t="str">
        <v>韩国</v>
      </c>
      <c r="C1176" s="3" t="s">
        <v>2556</v>
      </c>
      <c r="D1176" s="2" t="str">
        <v>电子消费品及信息产品,餐厨用具</v>
      </c>
      <c r="E1176" s="2" t="str">
        <v>3次</v>
      </c>
      <c r="F1176" s="2" t="str">
        <v>121, CHONGUNDONG CHONGNOGU, SEOUL CITY</v>
      </c>
      <c r="G1176" s="2" t="str">
        <v>HU,INYOUNG</v>
      </c>
      <c r="H1176" s="2" t="s">
        <v>2557</v>
      </c>
      <c r="I1176" s="2">
        <f>+82-2-556-4441</f>
      </c>
      <c r="J1176" s="2" t="str">
        <v>0082 (02)7396495</v>
      </c>
      <c r="K1176" s="1"/>
      <c r="L1176" s="1"/>
      <c r="M1176" s="1"/>
      <c r="N1176" s="1"/>
      <c r="O1176" s="1"/>
      <c r="P1176" s="1"/>
      <c r="Q1176" s="1"/>
      <c r="R1176" s="1"/>
      <c r="S1176" s="1"/>
    </row>
    <row r="1177">
      <c r="A1177" s="2" t="s">
        <v>161</v>
      </c>
      <c r="B1177" s="2" t="str">
        <v>中國澳門</v>
      </c>
      <c r="C1177" s="2" t="str">
        <v>--</v>
      </c>
      <c r="D1177" s="2" t="str">
        <v>餐厨用具</v>
      </c>
      <c r="E1177" s="2" t="str">
        <v>7次</v>
      </c>
      <c r="F1177" s="2" t="str">
        <v>RUA DO SEMINARIO, NO 67, EDF. SAN ON, 1 ANDAR E</v>
      </c>
      <c r="G1177" s="2" t="str">
        <v>--</v>
      </c>
      <c r="H1177" s="2" t="s">
        <v>160</v>
      </c>
      <c r="I1177" s="2">
        <v>6835882</v>
      </c>
      <c r="J1177" s="2">
        <v>528416</v>
      </c>
      <c r="K1177" s="1"/>
      <c r="L1177" s="1"/>
      <c r="M1177" s="1"/>
      <c r="N1177" s="1"/>
      <c r="O1177" s="1"/>
      <c r="P1177" s="1"/>
      <c r="Q1177" s="1"/>
      <c r="R1177" s="1"/>
      <c r="S1177" s="1"/>
    </row>
    <row r="1178">
      <c r="A1178" s="2" t="s">
        <v>2295</v>
      </c>
      <c r="B1178" s="2" t="str">
        <v>希臘</v>
      </c>
      <c r="C1178" s="2" t="str">
        <v>--</v>
      </c>
      <c r="D1178" s="2" t="str">
        <v>个人护理用具,化工产品,卫浴设备,食品,餐厨用具</v>
      </c>
      <c r="E1178" s="2" t="str">
        <v>2次</v>
      </c>
      <c r="F1178" s="2" t="str">
        <v>350 Irakleiou Ave, Nea Ionia, Athens</v>
      </c>
      <c r="G1178" s="2" t="str">
        <v>H Poriazis, N Poriazis</v>
      </c>
      <c r="H1178" s="2" t="str">
        <v>--</v>
      </c>
      <c r="I1178" s="2" t="str">
        <v>+30 21 0271 6491</v>
      </c>
      <c r="J1178" s="2" t="str">
        <v>0030 210 2716495</v>
      </c>
      <c r="K1178" s="1"/>
      <c r="L1178" s="1"/>
      <c r="M1178" s="1"/>
      <c r="N1178" s="1"/>
      <c r="O1178" s="1"/>
      <c r="P1178" s="1"/>
      <c r="Q1178" s="1"/>
      <c r="R1178" s="1"/>
      <c r="S1178" s="1"/>
    </row>
    <row r="1179">
      <c r="A1179" s="2" t="s">
        <v>4389</v>
      </c>
      <c r="B1179" s="2" t="str">
        <v>美國</v>
      </c>
      <c r="C1179" s="2" t="str">
        <v>--</v>
      </c>
      <c r="D1179" s="2" t="str">
        <v>餐厨用具</v>
      </c>
      <c r="E1179" s="2" t="str">
        <v>6次</v>
      </c>
      <c r="F1179" s="2" t="str">
        <v>145 W.43RD AVE.,SAN MATED,CA 94403</v>
      </c>
      <c r="G1179" s="2" t="str">
        <v>Ms PENNY AGATSTEIN</v>
      </c>
      <c r="H1179" s="2" t="s">
        <v>4388</v>
      </c>
      <c r="I1179" s="2" t="str">
        <v>001 650 5771189</v>
      </c>
      <c r="J1179" s="2" t="str">
        <v>001 650 3720169/3457807</v>
      </c>
      <c r="K1179" s="1"/>
      <c r="L1179" s="1"/>
      <c r="M1179" s="1"/>
      <c r="N1179" s="1"/>
      <c r="O1179" s="1"/>
      <c r="P1179" s="1"/>
      <c r="Q1179" s="1"/>
      <c r="R1179" s="1"/>
      <c r="S1179" s="1"/>
    </row>
    <row r="1180">
      <c r="A1180" s="2" t="s">
        <v>6298</v>
      </c>
      <c r="B1180" s="2" t="str">
        <v>泰国</v>
      </c>
      <c r="C1180" s="3" t="s">
        <v>6297</v>
      </c>
      <c r="D1180" s="2" t="s">
        <v>6296</v>
      </c>
      <c r="E1180" s="2" t="str">
        <v>11次</v>
      </c>
      <c r="F1180" s="2" t="str">
        <v>#65/502 MOO6 SOI 80/2 EKACHAI RD.BANGBON BANGKOK 10150THAILAND</v>
      </c>
      <c r="G1180" s="2" t="str">
        <v>*</v>
      </c>
      <c r="H1180" s="2" t="s">
        <v>6295</v>
      </c>
      <c r="I1180" s="2" t="str">
        <v>(02)5332026</v>
      </c>
      <c r="J1180" s="2" t="str">
        <v>(02)5332133</v>
      </c>
      <c r="K1180" s="1"/>
      <c r="L1180" s="1"/>
      <c r="M1180" s="1"/>
      <c r="N1180" s="1"/>
      <c r="O1180" s="1"/>
      <c r="P1180" s="1"/>
      <c r="Q1180" s="1"/>
      <c r="R1180" s="1"/>
      <c r="S1180" s="1"/>
    </row>
    <row r="1181">
      <c r="A1181" s="2" t="s">
        <v>4618</v>
      </c>
      <c r="B1181" s="2" t="str">
        <v>美國</v>
      </c>
      <c r="C1181" s="3" t="s">
        <v>4619</v>
      </c>
      <c r="D1181" s="2" t="str">
        <v>家具,餐厨用具</v>
      </c>
      <c r="E1181" s="2" t="str">
        <v>9次</v>
      </c>
      <c r="F1181" s="2" t="str">
        <v>5 SLATER DR, ELIZABETH, NJ 07206-2129</v>
      </c>
      <c r="G1181" s="2" t="str">
        <v>JOSEPH YUAN</v>
      </c>
      <c r="H1181" s="2" t="str">
        <v>--</v>
      </c>
      <c r="I1181" s="2" t="str">
        <v>+1-631-737-4444,+1-877-729-4749,+1-800-898-5550,+1-117797631,+1-921-641-3145,+1-20182019825,+1 631-737-4444</v>
      </c>
      <c r="J1181" s="2" t="str">
        <v>001 908 353 6974</v>
      </c>
      <c r="K1181" s="1"/>
      <c r="L1181" s="1"/>
      <c r="M1181" s="1"/>
      <c r="N1181" s="1"/>
      <c r="O1181" s="1"/>
      <c r="P1181" s="1"/>
      <c r="Q1181" s="1"/>
      <c r="R1181" s="1"/>
      <c r="S1181" s="1"/>
    </row>
    <row r="1182">
      <c r="A1182" s="5" t="s">
        <v>2329</v>
      </c>
      <c r="B1182" s="5" t="str">
        <v>比利時</v>
      </c>
      <c r="C1182" s="4" t="s">
        <v>2327</v>
      </c>
      <c r="D1182" s="5" t="str">
        <v>其他,照明产品,餐厨用具</v>
      </c>
      <c r="E1182" s="5" t="str">
        <v>6次</v>
      </c>
      <c r="F1182" s="5" t="str">
        <v>Chinheid 18, B 4860, Pepinster</v>
      </c>
      <c r="G1182" s="5" t="str">
        <v>S Gavage</v>
      </c>
      <c r="H1182" s="5" t="s">
        <v>2328</v>
      </c>
      <c r="I1182" s="5" t="str">
        <v>+32 87 46 05 46</v>
      </c>
      <c r="J1182" s="5" t="str">
        <v>0032 87 46 94 67</v>
      </c>
      <c r="K1182" s="1"/>
      <c r="L1182" s="1"/>
      <c r="M1182" s="1"/>
      <c r="N1182" s="1"/>
      <c r="O1182" s="1"/>
      <c r="P1182" s="1"/>
      <c r="Q1182" s="1"/>
      <c r="R1182" s="1"/>
      <c r="S1182" s="1"/>
    </row>
    <row r="1183">
      <c r="A1183" s="2" t="s">
        <v>4419</v>
      </c>
      <c r="B1183" s="2" t="str">
        <v>日本</v>
      </c>
      <c r="C1183" s="3" t="s">
        <v>4421</v>
      </c>
      <c r="D1183" s="2" t="str">
        <v>园林用品,家具,铁石装饰品及户外水疗设施,餐厨用具</v>
      </c>
      <c r="E1183" s="2" t="str">
        <v>6次</v>
      </c>
      <c r="F1183" s="2" t="str">
        <v>1-18-1 HONJO SUMIDA-KUTOKYOJAPAN</v>
      </c>
      <c r="G1183" s="2" t="str">
        <v>YUTHACHAI</v>
      </c>
      <c r="H1183" s="2" t="s">
        <v>4420</v>
      </c>
      <c r="I1183" s="2" t="str">
        <v>+81 3-3626-3501</v>
      </c>
      <c r="J1183" s="2" t="str">
        <v>81 3 3626 3530</v>
      </c>
      <c r="K1183" s="1"/>
      <c r="L1183" s="1"/>
      <c r="M1183" s="1"/>
      <c r="N1183" s="1"/>
      <c r="O1183" s="1"/>
      <c r="P1183" s="1"/>
      <c r="Q1183" s="1"/>
      <c r="R1183" s="1"/>
      <c r="S1183" s="1"/>
    </row>
    <row r="1184">
      <c r="A1184" s="2" t="s">
        <v>6326</v>
      </c>
      <c r="B1184" s="2" t="str">
        <v>挪威</v>
      </c>
      <c r="C1184" s="3" t="s">
        <v>6328</v>
      </c>
      <c r="D1184" s="2" t="str">
        <v>化工产品,大型机械及设备,家用电器,玻璃工艺品,餐厨用具</v>
      </c>
      <c r="E1184" s="2" t="str">
        <v>9次</v>
      </c>
      <c r="F1184" s="2" t="str">
        <v>Altavn. 232, NO 9507, Alta</v>
      </c>
      <c r="G1184" s="2" t="str">
        <v>Kitek A/S</v>
      </c>
      <c r="H1184" s="2" t="s">
        <v>6327</v>
      </c>
      <c r="I1184" s="2" t="str">
        <v>+47 78 44 90 00</v>
      </c>
      <c r="J1184" s="2" t="str">
        <v>0047 78 44 90 01</v>
      </c>
      <c r="K1184" s="1"/>
      <c r="L1184" s="1"/>
      <c r="M1184" s="1"/>
      <c r="N1184" s="1"/>
      <c r="O1184" s="1"/>
      <c r="P1184" s="1"/>
      <c r="Q1184" s="1"/>
      <c r="R1184" s="1"/>
      <c r="S1184" s="1"/>
    </row>
    <row r="1185">
      <c r="A1185" s="2" t="s">
        <v>387</v>
      </c>
      <c r="B1185" s="2" t="str">
        <v>美國</v>
      </c>
      <c r="C1185" s="3" t="s">
        <v>386</v>
      </c>
      <c r="D1185" s="2" t="s">
        <v>384</v>
      </c>
      <c r="E1185" s="2" t="str">
        <v>9次</v>
      </c>
      <c r="F1185" s="2" t="str">
        <v>616 FM 1960 WEST,SUITE 210,HOUSTON,TEXAS 77090</v>
      </c>
      <c r="G1185" s="2" t="str">
        <v>CLARISSANG</v>
      </c>
      <c r="H1185" s="2" t="s">
        <v>385</v>
      </c>
      <c r="I1185" s="2" t="str">
        <v>+1 713-789-7688</v>
      </c>
      <c r="J1185" s="2" t="str">
        <v>001 281 8934230</v>
      </c>
      <c r="K1185" s="1"/>
      <c r="L1185" s="1"/>
      <c r="M1185" s="1"/>
      <c r="N1185" s="1"/>
      <c r="O1185" s="1"/>
      <c r="P1185" s="1"/>
      <c r="Q1185" s="1"/>
      <c r="R1185" s="1"/>
      <c r="S1185" s="1"/>
    </row>
    <row r="1186">
      <c r="A1186" s="2" t="s">
        <v>1483</v>
      </c>
      <c r="B1186" s="2" t="str">
        <v>愛爾蘭</v>
      </c>
      <c r="C1186" s="2" t="str">
        <v>--</v>
      </c>
      <c r="D1186" s="2" t="str">
        <v>家用电器,工艺陶瓷,玩具,餐厨用具</v>
      </c>
      <c r="E1186" s="2" t="str">
        <v>8次</v>
      </c>
      <c r="F1186" s="2" t="str">
        <v>JFK Ind Estate, Dublin 12</v>
      </c>
      <c r="G1186" s="2" t="str">
        <v>Mrs Breda Mitchell</v>
      </c>
      <c r="H1186" s="2" t="str">
        <v>--</v>
      </c>
      <c r="I1186" s="2" t="str">
        <v>+353 1 450 0655</v>
      </c>
      <c r="J1186" s="2" t="str">
        <v>00353 1 4500638</v>
      </c>
      <c r="K1186" s="1"/>
      <c r="L1186" s="1"/>
      <c r="M1186" s="1"/>
      <c r="N1186" s="1"/>
      <c r="O1186" s="1"/>
      <c r="P1186" s="1"/>
      <c r="Q1186" s="1"/>
      <c r="R1186" s="1"/>
      <c r="S1186" s="1"/>
    </row>
    <row r="1187">
      <c r="A1187" s="2" t="s">
        <v>4791</v>
      </c>
      <c r="B1187" s="2" t="str">
        <v>法國</v>
      </c>
      <c r="C1187" s="2" t="str">
        <v>--</v>
      </c>
      <c r="D1187" s="2" t="str">
        <v>其他,家具,家居装饰品,家用电器,玻璃工艺品,餐厨用具</v>
      </c>
      <c r="E1187" s="2" t="str">
        <v>7次</v>
      </c>
      <c r="F1187" s="2" t="str">
        <v>97 GABRIEL PERI92600 ASNIERESFRANCE</v>
      </c>
      <c r="G1187" s="2" t="str">
        <v>MR. MUNDHRA</v>
      </c>
      <c r="H1187" s="2" t="s">
        <v>4790</v>
      </c>
      <c r="I1187" s="2" t="str">
        <v>+33 1 40 86 35 53</v>
      </c>
      <c r="J1187" s="2">
        <v>140863559</v>
      </c>
      <c r="K1187" s="1"/>
      <c r="L1187" s="1"/>
      <c r="M1187" s="1"/>
      <c r="N1187" s="1"/>
      <c r="O1187" s="1"/>
      <c r="P1187" s="1"/>
      <c r="Q1187" s="1"/>
      <c r="R1187" s="1"/>
      <c r="S1187" s="1"/>
    </row>
    <row r="1188">
      <c r="A1188" s="2" t="s">
        <v>5567</v>
      </c>
      <c r="B1188" s="2" t="str">
        <v>瑞典</v>
      </c>
      <c r="C1188" s="3" t="s">
        <v>5568</v>
      </c>
      <c r="D1188" s="2" t="str">
        <v>其他,照明产品,餐厨用具</v>
      </c>
      <c r="E1188" s="2" t="str">
        <v>9次</v>
      </c>
      <c r="F1188" s="2" t="str">
        <v>Filareg 16, SE 44234, Kungalv</v>
      </c>
      <c r="G1188" s="2" t="str">
        <v>HardexComponent AB</v>
      </c>
      <c r="H1188" s="2" t="s">
        <v>5566</v>
      </c>
      <c r="I1188" s="2" t="str">
        <v>+46 303 641 23</v>
      </c>
      <c r="J1188" s="2" t="str">
        <v>0046 303 100 74</v>
      </c>
      <c r="K1188" s="1"/>
      <c r="L1188" s="1"/>
      <c r="M1188" s="1"/>
      <c r="N1188" s="1"/>
      <c r="O1188" s="1"/>
      <c r="P1188" s="1"/>
      <c r="Q1188" s="1"/>
      <c r="R1188" s="1"/>
      <c r="S1188" s="1"/>
    </row>
    <row r="1189">
      <c r="A1189" s="2" t="s">
        <v>419</v>
      </c>
      <c r="B1189" s="2" t="str">
        <v>中國香港</v>
      </c>
      <c r="C1189" s="2" t="str">
        <v>--</v>
      </c>
      <c r="D1189" s="2" t="str">
        <v>餐厨用具</v>
      </c>
      <c r="E1189" s="2" t="str">
        <v>3次</v>
      </c>
      <c r="F1189" s="2" t="str">
        <v>9/F COCHRANE COMMERCIAL HOUSE,13-17 COCHRANE STREET, CENTRAL,HONGKONG</v>
      </c>
      <c r="G1189" s="2" t="str">
        <v>--</v>
      </c>
      <c r="H1189" s="2" t="s">
        <v>418</v>
      </c>
      <c r="I1189" s="2" t="str">
        <v>+852 2544 0383</v>
      </c>
      <c r="J1189" s="2">
        <v>25414598</v>
      </c>
      <c r="K1189" s="1"/>
      <c r="L1189" s="1"/>
      <c r="M1189" s="1"/>
      <c r="N1189" s="1"/>
      <c r="O1189" s="1"/>
      <c r="P1189" s="1"/>
      <c r="Q1189" s="1"/>
      <c r="R1189" s="1"/>
      <c r="S1189" s="1"/>
    </row>
    <row r="1190">
      <c r="A1190" s="2" t="s">
        <v>2797</v>
      </c>
      <c r="B1190" s="2" t="str">
        <v>印尼</v>
      </c>
      <c r="C1190" s="3" t="s">
        <v>2795</v>
      </c>
      <c r="D1190" s="2" t="str">
        <v>五金,其他,家具,家用电器,工具,餐厨用具</v>
      </c>
      <c r="E1190" s="2" t="str">
        <v>10次</v>
      </c>
      <c r="F1190" s="2" t="str">
        <v>GEDUNG KAWAN LAMA JL.PURI KENCANA NO.1,MERUYA-KEMBANGAN JAKARTA BARAT</v>
      </c>
      <c r="G1190" s="2" t="str">
        <v>Aneke Sukiatna</v>
      </c>
      <c r="H1190" s="2" t="s">
        <v>2796</v>
      </c>
      <c r="I1190" s="2" t="str">
        <v>(62 21)5822222</v>
      </c>
      <c r="J1190" s="2" t="str">
        <v>(62 21)5826688</v>
      </c>
      <c r="K1190" s="1"/>
      <c r="L1190" s="1"/>
      <c r="M1190" s="1"/>
      <c r="N1190" s="1"/>
      <c r="O1190" s="1"/>
      <c r="P1190" s="1"/>
      <c r="Q1190" s="1"/>
      <c r="R1190" s="1"/>
      <c r="S1190" s="1"/>
    </row>
    <row r="1191">
      <c r="A1191" s="2" t="s">
        <v>3057</v>
      </c>
      <c r="B1191" s="2" t="str">
        <v>荷蘭</v>
      </c>
      <c r="C1191" s="2" t="str">
        <v>--</v>
      </c>
      <c r="D1191" s="2" t="str">
        <v>其他,餐厨用具</v>
      </c>
      <c r="E1191" s="2" t="str">
        <v>5次</v>
      </c>
      <c r="F1191" s="2" t="str">
        <v>Eindhovenseweg 118, NL 5552 AD, Valkenswaard</v>
      </c>
      <c r="G1191" s="2" t="str">
        <v>Braat Kwastenfabriek</v>
      </c>
      <c r="H1191" s="2" t="str">
        <v>--</v>
      </c>
      <c r="I1191" s="2" t="str">
        <v>+31 40 201 5421</v>
      </c>
      <c r="J1191" s="2" t="str">
        <v>0031 40 2046517</v>
      </c>
      <c r="K1191" s="1"/>
      <c r="L1191" s="1"/>
      <c r="M1191" s="1"/>
      <c r="N1191" s="1"/>
      <c r="O1191" s="1"/>
      <c r="P1191" s="1"/>
      <c r="Q1191" s="1"/>
      <c r="R1191" s="1"/>
      <c r="S1191" s="1"/>
    </row>
    <row r="1192">
      <c r="A1192" s="2" t="s">
        <v>760</v>
      </c>
      <c r="B1192" s="2" t="str">
        <v>菲律賓</v>
      </c>
      <c r="C1192" s="2" t="str">
        <v>--</v>
      </c>
      <c r="D1192" s="2" t="str">
        <v>餐厨用具</v>
      </c>
      <c r="E1192" s="2" t="str">
        <v>6次</v>
      </c>
      <c r="F1192" s="2" t="str">
        <v>GF,ACTRON BD.,2662 HONDURAS ST,1250 BRGY.SAN ISIDRO,MAKATI CY</v>
      </c>
      <c r="G1192" s="2" t="str">
        <v>RESTIE M BENAVIDEZ</v>
      </c>
      <c r="H1192" s="2" t="s">
        <v>759</v>
      </c>
      <c r="I1192" s="2" t="str">
        <v>0063 2 844 3041</v>
      </c>
      <c r="J1192" s="2" t="str">
        <v>0063 2 815 2778</v>
      </c>
      <c r="K1192" s="1"/>
      <c r="L1192" s="1"/>
      <c r="M1192" s="1"/>
      <c r="N1192" s="1"/>
      <c r="O1192" s="1"/>
      <c r="P1192" s="1"/>
      <c r="Q1192" s="1"/>
      <c r="R1192" s="1"/>
      <c r="S1192" s="1"/>
    </row>
    <row r="1193">
      <c r="A1193" s="2" t="s">
        <v>318</v>
      </c>
      <c r="B1193" s="2" t="str">
        <v>美國</v>
      </c>
      <c r="C1193" s="2" t="str">
        <v>--</v>
      </c>
      <c r="D1193" s="2" t="str">
        <v>餐厨用具</v>
      </c>
      <c r="E1193" s="2" t="str">
        <v>6次</v>
      </c>
      <c r="F1193" s="2" t="str">
        <v>1575 HOWARD AVE.SAN DIEGO,CA 92173</v>
      </c>
      <c r="G1193" s="2" t="str">
        <v>PAN WESTERN PRODUCTS</v>
      </c>
      <c r="H1193" s="2" t="s">
        <v>319</v>
      </c>
      <c r="I1193" s="2">
        <f>+1-619-662-2507</f>
      </c>
      <c r="J1193" s="2" t="str">
        <v>001 619 6629062</v>
      </c>
      <c r="K1193" s="1"/>
      <c r="L1193" s="1"/>
      <c r="M1193" s="1"/>
      <c r="N1193" s="1"/>
      <c r="O1193" s="1"/>
      <c r="P1193" s="1"/>
      <c r="Q1193" s="1"/>
      <c r="R1193" s="1"/>
      <c r="S1193" s="1"/>
    </row>
    <row r="1194">
      <c r="A1194" s="2" t="s">
        <v>2725</v>
      </c>
      <c r="B1194" s="2" t="str">
        <v>馬來西亞</v>
      </c>
      <c r="C1194" s="3" t="s">
        <v>2727</v>
      </c>
      <c r="D1194" s="2" t="str">
        <v>餐厨用具</v>
      </c>
      <c r="E1194" s="2" t="str">
        <v>7次</v>
      </c>
      <c r="F1194" s="2" t="str">
        <v>SUITE 10.08, MENARA TREND,JLN BATAI LAUT 4,41300 KLANG, SELANGOR,MALAYSIA</v>
      </c>
      <c r="G1194" s="2" t="str">
        <v>--</v>
      </c>
      <c r="H1194" s="2" t="s">
        <v>2726</v>
      </c>
      <c r="I1194" s="2" t="str">
        <v>+60 3-3344 2094</v>
      </c>
      <c r="J1194" s="2" t="str">
        <v>603 33488091</v>
      </c>
      <c r="K1194" s="1"/>
      <c r="L1194" s="1"/>
      <c r="M1194" s="1"/>
      <c r="N1194" s="1"/>
      <c r="O1194" s="1"/>
      <c r="P1194" s="1"/>
      <c r="Q1194" s="1"/>
      <c r="R1194" s="1"/>
      <c r="S1194" s="1"/>
    </row>
    <row r="1195">
      <c r="A1195" s="2" t="s">
        <v>4741</v>
      </c>
      <c r="B1195" s="2" t="str">
        <v>義大利</v>
      </c>
      <c r="C1195" s="3" t="s">
        <v>4739</v>
      </c>
      <c r="D1195" s="2" t="str">
        <v>餐厨用具</v>
      </c>
      <c r="E1195" s="2" t="str">
        <v>6次</v>
      </c>
      <c r="F1195" s="2" t="str">
        <v>VIA ZAROTTO,86-43100 PARMA</v>
      </c>
      <c r="G1195" s="2" t="str">
        <v>DOTT LUCA NICO</v>
      </c>
      <c r="H1195" s="2" t="s">
        <v>4740</v>
      </c>
      <c r="I1195" s="2" t="str">
        <v>+39 0377 832638</v>
      </c>
      <c r="J1195" s="2" t="str">
        <v>0039 0377 84896</v>
      </c>
      <c r="K1195" s="1"/>
      <c r="L1195" s="1"/>
      <c r="M1195" s="1"/>
      <c r="N1195" s="1"/>
      <c r="O1195" s="1"/>
      <c r="P1195" s="1"/>
      <c r="Q1195" s="1"/>
      <c r="R1195" s="1"/>
      <c r="S1195" s="1"/>
    </row>
    <row r="1196">
      <c r="A1196" s="2" t="s">
        <v>6580</v>
      </c>
      <c r="B1196" s="2" t="str">
        <v>美國</v>
      </c>
      <c r="C1196" s="3" t="s">
        <v>6582</v>
      </c>
      <c r="D1196" s="2" t="str">
        <v>化工产品,餐厨用具</v>
      </c>
      <c r="E1196" s="2" t="str">
        <v>6次</v>
      </c>
      <c r="F1196" s="2" t="str">
        <v>2615 WALDEN AVE, BUFFALO, NY 14225-4735</v>
      </c>
      <c r="G1196" s="2" t="str">
        <v>BONBINSON KNIFE</v>
      </c>
      <c r="H1196" s="2" t="s">
        <v>6581</v>
      </c>
      <c r="I1196" s="2" t="str">
        <v>001 716 685 6300</v>
      </c>
      <c r="J1196" s="2" t="str">
        <v>001 716 685 4916</v>
      </c>
      <c r="K1196" s="1"/>
      <c r="L1196" s="1"/>
      <c r="M1196" s="1"/>
      <c r="N1196" s="1"/>
      <c r="O1196" s="1"/>
      <c r="P1196" s="1"/>
      <c r="Q1196" s="1"/>
      <c r="R1196" s="1"/>
      <c r="S1196" s="1"/>
    </row>
    <row r="1197">
      <c r="A1197" s="2" t="s">
        <v>353</v>
      </c>
      <c r="B1197" s="2" t="str">
        <v>南非</v>
      </c>
      <c r="C1197" s="2" t="str">
        <v>--</v>
      </c>
      <c r="D1197" s="2" t="str">
        <v>五金,其他,节日用品,餐厨用具</v>
      </c>
      <c r="E1197" s="2" t="str">
        <v>8次</v>
      </c>
      <c r="F1197" s="2" t="str">
        <v>P. O. BOX 39831 BOOYSENS,2016 JOHANNESBURG ,SOUTH AFRICA</v>
      </c>
      <c r="G1197" s="2" t="str">
        <v>ahsan qureshi</v>
      </c>
      <c r="H1197" s="2" t="s">
        <v>352</v>
      </c>
      <c r="I1197" s="2" t="str">
        <v>+27 11 434 3907</v>
      </c>
      <c r="J1197" s="2" t="str">
        <v>27 11 4344725</v>
      </c>
      <c r="K1197" s="1"/>
      <c r="L1197" s="1"/>
      <c r="M1197" s="1"/>
      <c r="N1197" s="1"/>
      <c r="O1197" s="1"/>
      <c r="P1197" s="1"/>
      <c r="Q1197" s="1"/>
      <c r="R1197" s="1"/>
      <c r="S1197" s="1"/>
    </row>
    <row r="1198">
      <c r="A1198" s="2" t="s">
        <v>2756</v>
      </c>
      <c r="B1198" s="2" t="str">
        <v>比利時</v>
      </c>
      <c r="C1198" s="2" t="str">
        <v>--</v>
      </c>
      <c r="D1198" s="2" t="str">
        <v>餐厨用具</v>
      </c>
      <c r="E1198" s="2" t="str">
        <v>4次</v>
      </c>
      <c r="F1198" s="2" t="str">
        <v>P.O.BOX 42, KORTRIJKSTRAAT, 6//B-8700 TIELT</v>
      </c>
      <c r="G1198" s="2" t="str">
        <v>CARLO CLOET</v>
      </c>
      <c r="H1198" s="2" t="s">
        <v>2757</v>
      </c>
      <c r="I1198" s="2" t="str">
        <v>+32 51 40 77 01</v>
      </c>
      <c r="J1198" s="2" t="str">
        <v>0032 51 407560</v>
      </c>
      <c r="K1198" s="1"/>
      <c r="L1198" s="1"/>
      <c r="M1198" s="1"/>
      <c r="N1198" s="1"/>
      <c r="O1198" s="1"/>
      <c r="P1198" s="1"/>
      <c r="Q1198" s="1"/>
      <c r="R1198" s="1"/>
      <c r="S1198" s="1"/>
    </row>
    <row r="1199">
      <c r="A1199" s="2" t="s">
        <v>4769</v>
      </c>
      <c r="B1199" s="2" t="str">
        <v>以色列</v>
      </c>
      <c r="C1199" s="2" t="str">
        <v>--</v>
      </c>
      <c r="D1199" s="2" t="str">
        <v>餐厨用具</v>
      </c>
      <c r="E1199" s="2" t="str">
        <v>7次</v>
      </c>
      <c r="F1199" s="2" t="str">
        <v>16 DOLCIN ST. RAMAT AVIV,TEL-AVIV ZIP 69360ISRAEL</v>
      </c>
      <c r="G1199" s="2" t="str">
        <v>--</v>
      </c>
      <c r="H1199" s="2" t="s">
        <v>4770</v>
      </c>
      <c r="I1199" s="2" t="str">
        <v>+972 3-699-9349</v>
      </c>
      <c r="J1199" s="2">
        <v>97236999365</v>
      </c>
      <c r="K1199" s="1"/>
      <c r="L1199" s="1"/>
      <c r="M1199" s="1"/>
      <c r="N1199" s="1"/>
      <c r="O1199" s="1"/>
      <c r="P1199" s="1"/>
      <c r="Q1199" s="1"/>
      <c r="R1199" s="1"/>
      <c r="S1199" s="1"/>
    </row>
    <row r="1200">
      <c r="A1200" s="2" t="s">
        <v>6605</v>
      </c>
      <c r="B1200" s="2" t="str">
        <v>丹麥</v>
      </c>
      <c r="C1200" s="3" t="s">
        <v>6606</v>
      </c>
      <c r="D1200" s="2" t="str">
        <v>餐厨用具</v>
      </c>
      <c r="E1200" s="2" t="str">
        <v>6次</v>
      </c>
      <c r="F1200" s="2" t="str">
        <v>Baldersbaekvej 16, DK 2635, Ishoej</v>
      </c>
      <c r="G1200" s="2" t="str">
        <v>Bjarne Petersen</v>
      </c>
      <c r="H1200" s="2" t="s">
        <v>6604</v>
      </c>
      <c r="I1200" s="2" t="str">
        <v>+45 43 99 28 00</v>
      </c>
      <c r="J1200" s="2" t="str">
        <v>0045 43 99 17 88</v>
      </c>
      <c r="K1200" s="1"/>
      <c r="L1200" s="1"/>
      <c r="M1200" s="1"/>
      <c r="N1200" s="1"/>
      <c r="O1200" s="1"/>
      <c r="P1200" s="1"/>
      <c r="Q1200" s="1"/>
      <c r="R1200" s="1"/>
      <c r="S1200" s="1"/>
    </row>
    <row r="1201">
      <c r="A1201" s="2" t="s">
        <v>243</v>
      </c>
      <c r="B1201" s="2" t="str">
        <v>美國</v>
      </c>
      <c r="C1201" s="2" t="str">
        <v>--</v>
      </c>
      <c r="D1201" s="2" t="str">
        <v>家具,餐厨用具</v>
      </c>
      <c r="E1201" s="2" t="str">
        <v>4次</v>
      </c>
      <c r="F1201" s="2" t="str">
        <v>420 AVENUE T, BROOKLYN,NEW YORK 11223,U.S.A.</v>
      </c>
      <c r="G1201" s="2" t="str">
        <v>RALPH SIPPNY</v>
      </c>
      <c r="H1201" s="2" t="s">
        <v>242</v>
      </c>
      <c r="I1201" s="2" t="str">
        <v>001 9178811044</v>
      </c>
      <c r="J1201" s="2" t="str">
        <v>001 2126951823</v>
      </c>
      <c r="K1201" s="1"/>
      <c r="L1201" s="1"/>
      <c r="M1201" s="1"/>
      <c r="N1201" s="1"/>
      <c r="O1201" s="1"/>
      <c r="P1201" s="1"/>
      <c r="Q1201" s="1"/>
      <c r="R1201" s="1"/>
      <c r="S1201" s="1"/>
    </row>
    <row r="1202">
      <c r="A1202" s="2" t="s">
        <v>2658</v>
      </c>
      <c r="B1202" s="2" t="str">
        <v>荷蘭</v>
      </c>
      <c r="C1202" s="3" t="s">
        <v>2659</v>
      </c>
      <c r="D1202" s="2" t="str">
        <v>其他,办公文具,电子电气产品,餐厨用具</v>
      </c>
      <c r="E1202" s="2" t="str">
        <v>7次</v>
      </c>
      <c r="F1202" s="2" t="str">
        <v>POSTBUS 111,NL-1520 AC WORMERVEER</v>
      </c>
      <c r="G1202" s="2" t="str">
        <v>TH RIS</v>
      </c>
      <c r="H1202" s="2" t="str">
        <v>--</v>
      </c>
      <c r="I1202" s="2" t="str">
        <v>+31 75 640 3061</v>
      </c>
      <c r="J1202" s="2" t="str">
        <v>0031 75 640 3529</v>
      </c>
      <c r="K1202" s="1"/>
      <c r="L1202" s="1"/>
      <c r="M1202" s="1"/>
      <c r="N1202" s="1"/>
      <c r="O1202" s="1"/>
      <c r="P1202" s="1"/>
      <c r="Q1202" s="1"/>
      <c r="R1202" s="1"/>
      <c r="S1202" s="1"/>
    </row>
    <row r="1203">
      <c r="A1203" s="2" t="s">
        <v>4682</v>
      </c>
      <c r="B1203" s="2" t="str">
        <v>西班牙</v>
      </c>
      <c r="C1203" s="3" t="s">
        <v>4683</v>
      </c>
      <c r="D1203" s="2" t="str">
        <v>家用纺织品,餐厨用具</v>
      </c>
      <c r="E1203" s="2" t="str">
        <v>7次</v>
      </c>
      <c r="F1203" s="2" t="str">
        <v>FOLGAROLAS 33 BAJOSBARCELONA 08022,SPAIN</v>
      </c>
      <c r="G1203" s="2" t="str">
        <v>--</v>
      </c>
      <c r="H1203" s="2" t="s">
        <v>4681</v>
      </c>
      <c r="I1203" s="2" t="str">
        <v>+34 932 64 08 67</v>
      </c>
      <c r="J1203" s="2">
        <v>34932635766</v>
      </c>
      <c r="K1203" s="1"/>
      <c r="L1203" s="1"/>
      <c r="M1203" s="1"/>
      <c r="N1203" s="1"/>
      <c r="O1203" s="1"/>
      <c r="P1203" s="1"/>
      <c r="Q1203" s="1"/>
      <c r="R1203" s="1"/>
      <c r="S1203" s="1"/>
    </row>
    <row r="1204">
      <c r="A1204" s="2" t="s">
        <v>6532</v>
      </c>
      <c r="B1204" s="2" t="str">
        <v>尼日利亞</v>
      </c>
      <c r="C1204" s="2" t="str">
        <v>--</v>
      </c>
      <c r="D1204" s="2" t="s">
        <v>6533</v>
      </c>
      <c r="E1204" s="2" t="str">
        <v>10次</v>
      </c>
      <c r="F1204" s="2" t="str">
        <v>B385 OJO ALABA INTERNATIONAL MARKET,OJO LAGOS,NIGERIA</v>
      </c>
      <c r="G1204" s="2" t="str">
        <v>Giulia Santoianni</v>
      </c>
      <c r="H1204" s="2" t="s">
        <v>6534</v>
      </c>
      <c r="I1204" s="2" t="str">
        <v>234 4812353</v>
      </c>
      <c r="J1204" s="2" t="str">
        <v>234 2660794</v>
      </c>
      <c r="K1204" s="1"/>
      <c r="L1204" s="1"/>
      <c r="M1204" s="1"/>
      <c r="N1204" s="1"/>
      <c r="O1204" s="1"/>
      <c r="P1204" s="1"/>
      <c r="Q1204" s="1"/>
      <c r="R1204" s="1"/>
      <c r="S1204" s="1"/>
    </row>
    <row r="1205">
      <c r="A1205" s="2" t="s">
        <v>281</v>
      </c>
      <c r="B1205" s="2" t="str">
        <v>智利</v>
      </c>
      <c r="C1205" s="3" t="s">
        <v>283</v>
      </c>
      <c r="D1205" s="2" t="str">
        <v>化工产品,医药保健品及医疗器械,家用纺织品,玩具,餐厨用具</v>
      </c>
      <c r="E1205" s="2" t="str">
        <v>9次</v>
      </c>
      <c r="F1205" s="2" t="str">
        <v>12671 High Bluff Dr., San Diego, CA 92130-2014, USA</v>
      </c>
      <c r="G1205" s="2" t="str">
        <v>Cheryl Nelson</v>
      </c>
      <c r="H1205" s="2" t="s">
        <v>282</v>
      </c>
      <c r="I1205" s="2" t="str">
        <v>+1-972-281-1200,+1 610-499-6000</v>
      </c>
      <c r="J1205" s="2" t="str">
        <v>001 858-314-6606</v>
      </c>
      <c r="K1205" s="1"/>
      <c r="L1205" s="1"/>
      <c r="M1205" s="1"/>
      <c r="N1205" s="1"/>
      <c r="O1205" s="1"/>
      <c r="P1205" s="1"/>
      <c r="Q1205" s="1"/>
      <c r="R1205" s="1"/>
      <c r="S1205" s="1"/>
    </row>
    <row r="1206">
      <c r="A1206" s="2" t="s">
        <v>2697</v>
      </c>
      <c r="B1206" s="2" t="str">
        <v>英國</v>
      </c>
      <c r="C1206" s="3" t="s">
        <v>2696</v>
      </c>
      <c r="D1206" s="2" t="str">
        <v>工艺陶瓷,餐厨用具</v>
      </c>
      <c r="E1206" s="2" t="str">
        <v>7次</v>
      </c>
      <c r="F1206" s="2" t="str">
        <v>NO.6 IL,BRADFORD,BIRMINGHAM,ENGLAND</v>
      </c>
      <c r="G1206" s="2" t="str">
        <v>HENRY REN</v>
      </c>
      <c r="H1206" s="2" t="s">
        <v>2698</v>
      </c>
      <c r="I1206" s="2" t="str">
        <v>0044 121 56753217</v>
      </c>
      <c r="J1206" s="2" t="str">
        <v>0044 121 56753218</v>
      </c>
      <c r="K1206" s="1"/>
      <c r="L1206" s="1"/>
      <c r="M1206" s="1"/>
      <c r="N1206" s="1"/>
      <c r="O1206" s="1"/>
      <c r="P1206" s="1"/>
      <c r="Q1206" s="1"/>
      <c r="R1206" s="1"/>
      <c r="S1206" s="1"/>
    </row>
    <row r="1207">
      <c r="A1207" s="2" t="s">
        <v>4708</v>
      </c>
      <c r="B1207" s="2" t="str">
        <v>法國</v>
      </c>
      <c r="C1207" s="3" t="s">
        <v>4706</v>
      </c>
      <c r="D1207" s="2" t="str">
        <v>餐厨用具</v>
      </c>
      <c r="E1207" s="2" t="str">
        <v>6次</v>
      </c>
      <c r="F1207" s="2" t="str">
        <v>11 RUE NEUVE, BP 34, 29660, CARANTEC</v>
      </c>
      <c r="G1207" s="2" t="str">
        <v>M CRENN XAVIER</v>
      </c>
      <c r="H1207" s="2" t="s">
        <v>4707</v>
      </c>
      <c r="I1207" s="2" t="str">
        <v>+33 2 98 78 34 70</v>
      </c>
      <c r="J1207" s="2" t="str">
        <v>0033 298783475</v>
      </c>
      <c r="K1207" s="1"/>
      <c r="L1207" s="1"/>
      <c r="M1207" s="1"/>
      <c r="N1207" s="1"/>
      <c r="O1207" s="1"/>
      <c r="P1207" s="1"/>
      <c r="Q1207" s="1"/>
      <c r="R1207" s="1"/>
      <c r="S1207" s="1"/>
    </row>
    <row r="1208">
      <c r="A1208" s="2" t="s">
        <v>6556</v>
      </c>
      <c r="B1208" s="2" t="str">
        <v>中国台湾</v>
      </c>
      <c r="C1208" s="3" t="s">
        <v>6554</v>
      </c>
      <c r="D1208" s="2" t="str">
        <v>餐厨用具</v>
      </c>
      <c r="E1208" s="2" t="str">
        <v>6次</v>
      </c>
      <c r="F1208" s="2" t="str">
        <v>3F-1,276-1,TA-TUNG RD.,SEC.1,HSICHIH CITY,TAIPEI HSIEN</v>
      </c>
      <c r="G1208" s="2" t="str">
        <v>HE JIAN PING</v>
      </c>
      <c r="H1208" s="2" t="s">
        <v>6555</v>
      </c>
      <c r="I1208" s="2" t="str">
        <v>00886 2 26480101</v>
      </c>
      <c r="J1208" s="2" t="str">
        <v>00886 2 26480606</v>
      </c>
      <c r="K1208" s="1"/>
      <c r="L1208" s="1"/>
      <c r="M1208" s="1"/>
      <c r="N1208" s="1"/>
      <c r="O1208" s="1"/>
      <c r="P1208" s="1"/>
      <c r="Q1208" s="1"/>
      <c r="R1208" s="1"/>
      <c r="S1208" s="1"/>
    </row>
    <row r="1209">
      <c r="A1209" s="2" t="s">
        <v>168</v>
      </c>
      <c r="B1209" s="2" t="str">
        <v>日本</v>
      </c>
      <c r="C1209" s="3" t="s">
        <v>169</v>
      </c>
      <c r="D1209" s="2" t="str">
        <v>餐厨用具</v>
      </c>
      <c r="E1209" s="2" t="str">
        <v>3次</v>
      </c>
      <c r="F1209" s="2" t="str">
        <v>2-3-10, Nodayacho, Okayama City, Okayama 700-0815</v>
      </c>
      <c r="G1209" s="2" t="str">
        <v>HIMISHIKO</v>
      </c>
      <c r="H1209" s="2" t="str">
        <v>--</v>
      </c>
      <c r="I1209" s="2" t="str">
        <v>+81-82-238-3821,+81 80-4227-8752,+81 22-774-8136,+81 98-917-2100</v>
      </c>
      <c r="J1209" s="2" t="str">
        <v>0081 86 223 4775</v>
      </c>
      <c r="K1209" s="1"/>
      <c r="L1209" s="1"/>
      <c r="M1209" s="1"/>
      <c r="N1209" s="1"/>
      <c r="O1209" s="1"/>
      <c r="P1209" s="1"/>
      <c r="Q1209" s="1"/>
      <c r="R1209" s="1"/>
      <c r="S1209" s="1"/>
    </row>
    <row r="1210">
      <c r="A1210" s="2" t="s">
        <v>2580</v>
      </c>
      <c r="B1210" s="2" t="str">
        <v>德國</v>
      </c>
      <c r="C1210" s="3" t="s">
        <v>2581</v>
      </c>
      <c r="D1210" s="2" t="str">
        <v>餐厨用具</v>
      </c>
      <c r="E1210" s="2" t="str">
        <v>6次</v>
      </c>
      <c r="F1210" s="2" t="str">
        <v>WORTHSTRASSE 6,42699 SOLINGEN(P.O.BOX 130237.42680 SOLINGEN)</v>
      </c>
      <c r="G1210" s="2" t="str">
        <v>--</v>
      </c>
      <c r="H1210" s="2" t="s">
        <v>2579</v>
      </c>
      <c r="I1210" s="2" t="str">
        <v>+49 212 2320721</v>
      </c>
      <c r="J1210" s="2" t="str">
        <v>0049 212 2320740</v>
      </c>
      <c r="K1210" s="1"/>
      <c r="L1210" s="1"/>
      <c r="M1210" s="1"/>
      <c r="N1210" s="1"/>
      <c r="O1210" s="1"/>
      <c r="P1210" s="1"/>
      <c r="Q1210" s="1"/>
      <c r="R1210" s="1"/>
      <c r="S1210" s="1"/>
    </row>
    <row r="1211">
      <c r="A1211" s="2" t="s">
        <v>4626</v>
      </c>
      <c r="B1211" s="2" t="str">
        <v>中國香港</v>
      </c>
      <c r="C1211" s="3" t="s">
        <v>4625</v>
      </c>
      <c r="D1211" s="2" t="s">
        <v>4628</v>
      </c>
      <c r="E1211" s="2" t="str">
        <v>11次</v>
      </c>
      <c r="F1211" s="2" t="str">
        <v>5/F FLAT B5, PO YIP BUILDING,62-70 TEXACO RD, TSUEN WAN ,HONGKONG</v>
      </c>
      <c r="G1211" s="2" t="str">
        <v>ADA MAN</v>
      </c>
      <c r="H1211" s="2" t="s">
        <v>4627</v>
      </c>
      <c r="I1211" s="2" t="str">
        <v>+852 2416 8661</v>
      </c>
      <c r="J1211" s="2" t="str">
        <v>00852 24988557/24067972</v>
      </c>
      <c r="K1211" s="1"/>
      <c r="L1211" s="1"/>
      <c r="M1211" s="1"/>
      <c r="N1211" s="1"/>
      <c r="O1211" s="1"/>
      <c r="P1211" s="1"/>
      <c r="Q1211" s="1"/>
      <c r="R1211" s="1"/>
      <c r="S1211" s="1"/>
    </row>
    <row r="1212">
      <c r="A1212" s="2" t="s">
        <v>439</v>
      </c>
      <c r="B1212" s="2" t="str">
        <v>墨西哥</v>
      </c>
      <c r="C1212" s="3" t="s">
        <v>440</v>
      </c>
      <c r="D1212" s="2" t="s">
        <v>442</v>
      </c>
      <c r="E1212" s="2" t="str">
        <v>10次</v>
      </c>
      <c r="F1212" s="2" t="str">
        <v>DR. NAVARRO, NO. 180,COL. DOCTORES, DELEG CUAUHTEMOC,C.P. 06720, MEXICO D.F., ,MEXICO</v>
      </c>
      <c r="G1212" s="2" t="str">
        <v>Becky</v>
      </c>
      <c r="H1212" s="2" t="s">
        <v>441</v>
      </c>
      <c r="I1212" s="2" t="str">
        <v>+52 55 5578 5338,+52-55-5578-5338</v>
      </c>
      <c r="J1212" s="2" t="str">
        <v>0052 55 55425270</v>
      </c>
      <c r="K1212" s="1"/>
      <c r="L1212" s="1"/>
      <c r="M1212" s="1"/>
      <c r="N1212" s="1"/>
      <c r="O1212" s="1"/>
      <c r="P1212" s="1"/>
      <c r="Q1212" s="1"/>
      <c r="R1212" s="1"/>
      <c r="S1212" s="1"/>
    </row>
    <row r="1213">
      <c r="A1213" s="5" t="s">
        <v>211</v>
      </c>
      <c r="B1213" s="5" t="str">
        <v>挪威</v>
      </c>
      <c r="C1213" s="4" t="s">
        <v>210</v>
      </c>
      <c r="D1213" s="5" t="str">
        <v>五金,餐厨用具</v>
      </c>
      <c r="E1213" s="5" t="str">
        <v>6次</v>
      </c>
      <c r="F1213" s="5" t="str">
        <v>Bogata25B,NORWAY</v>
      </c>
      <c r="G1213" s="5" t="str">
        <v>ANNE STAVIK</v>
      </c>
      <c r="H1213" s="5" t="s">
        <v>209</v>
      </c>
      <c r="I1213" s="5" t="str">
        <v>0047 22 685428</v>
      </c>
      <c r="J1213" s="5" t="str">
        <v>0047 22 685428</v>
      </c>
      <c r="K1213" s="1"/>
      <c r="L1213" s="1"/>
      <c r="M1213" s="1"/>
      <c r="N1213" s="1"/>
      <c r="O1213" s="1"/>
      <c r="P1213" s="1"/>
      <c r="Q1213" s="1"/>
      <c r="R1213" s="1"/>
      <c r="S1213" s="1"/>
    </row>
    <row r="1214">
      <c r="A1214" s="2" t="s">
        <v>2620</v>
      </c>
      <c r="B1214" s="2" t="str">
        <v>中國香港</v>
      </c>
      <c r="C1214" s="2" t="str">
        <v>--</v>
      </c>
      <c r="D1214" s="2" t="str">
        <v>餐厨用具</v>
      </c>
      <c r="E1214" s="2" t="str">
        <v>6次</v>
      </c>
      <c r="F1214" s="2" t="str">
        <v>Suite 1412, Austin Tower, 22-26A Austin Avenue, Tsim Sha Tsui, Kowloon, Hong Kong</v>
      </c>
      <c r="G1214" s="2" t="str">
        <v>Mr Sam Kan</v>
      </c>
      <c r="H1214" s="2" t="s">
        <v>2621</v>
      </c>
      <c r="I1214" s="2" t="str">
        <v>00852 29551668</v>
      </c>
      <c r="J1214" s="2" t="str">
        <v>00852 29551868</v>
      </c>
      <c r="K1214" s="1"/>
      <c r="L1214" s="1"/>
      <c r="M1214" s="1"/>
      <c r="N1214" s="1"/>
      <c r="O1214" s="1"/>
      <c r="P1214" s="1"/>
      <c r="Q1214" s="1"/>
      <c r="R1214" s="1"/>
      <c r="S1214" s="1"/>
    </row>
    <row r="1215">
      <c r="A1215" s="2" t="s">
        <v>4653</v>
      </c>
      <c r="B1215" s="2" t="str">
        <v>澳大利亞</v>
      </c>
      <c r="C1215" s="3" t="s">
        <v>4651</v>
      </c>
      <c r="D1215" s="2" t="str">
        <v>其他,服装饰物及配件,照明产品,食品,餐厨用具</v>
      </c>
      <c r="E1215" s="2" t="str">
        <v>8次</v>
      </c>
      <c r="F1215" s="2" t="str">
        <v>24/2 PARKSIDE LANE, CHATSWOOD,AUSTRALIA</v>
      </c>
      <c r="G1215" s="2" t="str">
        <v>Claudio Zanardi</v>
      </c>
      <c r="H1215" s="2" t="s">
        <v>4652</v>
      </c>
      <c r="I1215" s="2" t="str">
        <v>+61 2 9413 9884</v>
      </c>
      <c r="J1215" s="2">
        <v>61294121782</v>
      </c>
      <c r="K1215" s="1"/>
      <c r="L1215" s="1"/>
      <c r="M1215" s="1"/>
      <c r="N1215" s="1"/>
      <c r="O1215" s="1"/>
      <c r="P1215" s="1"/>
      <c r="Q1215" s="1"/>
      <c r="R1215" s="1"/>
      <c r="S1215" s="1"/>
    </row>
    <row r="1216">
      <c r="A1216" s="2" t="s">
        <v>1071</v>
      </c>
      <c r="B1216" s="2" t="str">
        <v>瑞典</v>
      </c>
      <c r="C1216" s="3" t="s">
        <v>1068</v>
      </c>
      <c r="D1216" s="2" t="s">
        <v>1069</v>
      </c>
      <c r="E1216" s="2" t="str">
        <v>10次</v>
      </c>
      <c r="F1216" s="2" t="str">
        <v>Soderg 2, SE 56632, Habo</v>
      </c>
      <c r="G1216" s="2" t="str">
        <v>Isaksson Gruppen AB</v>
      </c>
      <c r="H1216" s="2" t="s">
        <v>1070</v>
      </c>
      <c r="I1216" s="2" t="str">
        <v>+46 36 484 00</v>
      </c>
      <c r="J1216" s="2" t="str">
        <v>0046 36 414 55</v>
      </c>
      <c r="K1216" s="1"/>
      <c r="L1216" s="1"/>
      <c r="M1216" s="1"/>
      <c r="N1216" s="1"/>
      <c r="O1216" s="1"/>
      <c r="P1216" s="1"/>
      <c r="Q1216" s="1"/>
      <c r="R1216" s="1"/>
      <c r="S1216" s="1"/>
    </row>
    <row r="1217">
      <c r="A1217" s="2" t="s">
        <v>705</v>
      </c>
      <c r="B1217" s="2" t="str">
        <v>中國香港</v>
      </c>
      <c r="C1217" s="3" t="s">
        <v>702</v>
      </c>
      <c r="D1217" s="2" t="s">
        <v>703</v>
      </c>
      <c r="E1217" s="2" t="str">
        <v>10次</v>
      </c>
      <c r="F1217" s="2" t="str">
        <v>UNIT D, 7/F KIN YIP PLAZA,9 CHEUNG YEE ST, LAI CHI KOK,KOWLOON,HONGKONG</v>
      </c>
      <c r="G1217" s="2" t="str">
        <v>CASSIM ISSOP</v>
      </c>
      <c r="H1217" s="2" t="s">
        <v>704</v>
      </c>
      <c r="I1217" s="2" t="str">
        <v>+852 2515 1251</v>
      </c>
      <c r="J1217" s="2" t="str">
        <v>00852 25572899/25422321</v>
      </c>
      <c r="K1217" s="1"/>
      <c r="L1217" s="1"/>
      <c r="M1217" s="1"/>
      <c r="N1217" s="1"/>
      <c r="O1217" s="1"/>
      <c r="P1217" s="1"/>
      <c r="Q1217" s="1"/>
      <c r="R1217" s="1"/>
      <c r="S1217" s="1"/>
    </row>
    <row r="1218">
      <c r="A1218" s="2" t="s">
        <v>3010</v>
      </c>
      <c r="B1218" s="2" t="str">
        <v>葡萄牙</v>
      </c>
      <c r="C1218" s="3" t="s">
        <v>3008</v>
      </c>
      <c r="D1218" s="2" t="str">
        <v>餐厨用具</v>
      </c>
      <c r="E1218" s="2" t="str">
        <v>6次</v>
      </c>
      <c r="F1218" s="2" t="str">
        <v>APARTADO 294 4801-912 GUIMARAES</v>
      </c>
      <c r="G1218" s="2" t="str">
        <v>ANTONIO VASCO B.SILVA</v>
      </c>
      <c r="H1218" s="2" t="s">
        <v>3009</v>
      </c>
      <c r="I1218" s="2" t="str">
        <v>+351 253 520 100</v>
      </c>
      <c r="J1218" s="2" t="str">
        <v>00351 253 520109</v>
      </c>
      <c r="K1218" s="1"/>
      <c r="L1218" s="1"/>
      <c r="M1218" s="1"/>
      <c r="N1218" s="1"/>
      <c r="O1218" s="1"/>
      <c r="P1218" s="1"/>
      <c r="Q1218" s="1"/>
      <c r="R1218" s="1"/>
      <c r="S1218" s="1"/>
    </row>
    <row r="1219">
      <c r="A1219" s="2" t="s">
        <v>4852</v>
      </c>
      <c r="B1219" s="2" t="str">
        <v>韩国</v>
      </c>
      <c r="C1219" s="3" t="s">
        <v>4853</v>
      </c>
      <c r="D1219" s="2" t="str">
        <v>其他,家具,家居装饰品,建筑及装饰材料,餐厨用具</v>
      </c>
      <c r="E1219" s="2" t="str">
        <v>8次</v>
      </c>
      <c r="F1219" s="2" t="str">
        <v>2/F NAMJONG B/D,755-12 BANGPI-DONG,SEOCHO-GU,SEOUL,KOREA</v>
      </c>
      <c r="G1219" s="2" t="str">
        <v>C K WONG</v>
      </c>
      <c r="H1219" s="2" t="s">
        <v>4851</v>
      </c>
      <c r="I1219" s="2" t="str">
        <v>+82 2-3476-1313</v>
      </c>
      <c r="J1219" s="2" t="str">
        <v>82(02)3476 3296</v>
      </c>
      <c r="K1219" s="1"/>
      <c r="L1219" s="1"/>
      <c r="M1219" s="1"/>
      <c r="N1219" s="1"/>
      <c r="O1219" s="1"/>
      <c r="P1219" s="1"/>
      <c r="Q1219" s="1"/>
      <c r="R1219" s="1"/>
      <c r="S1219" s="1"/>
    </row>
    <row r="1220">
      <c r="A1220" s="2" t="s">
        <v>983</v>
      </c>
      <c r="B1220" s="2" t="str">
        <v>美國</v>
      </c>
      <c r="C1220" s="3" t="s">
        <v>985</v>
      </c>
      <c r="D1220" s="2" t="str">
        <v>其他,家具,家居装饰品,工艺陶瓷,玩具,玻璃工艺品,礼品及赠品,餐厨用具</v>
      </c>
      <c r="E1220" s="2" t="str">
        <v>10次</v>
      </c>
      <c r="F1220" s="2" t="str">
        <v>23515 OXNARD ST.WOODLAND HILLS,CA 91367,U.S.A.</v>
      </c>
      <c r="G1220" s="2" t="str">
        <v>ALAN MAK</v>
      </c>
      <c r="H1220" s="2" t="s">
        <v>984</v>
      </c>
      <c r="I1220" s="2" t="str">
        <v>+1 818-883-7553</v>
      </c>
      <c r="J1220" s="2" t="str">
        <v>001 818 8837599</v>
      </c>
      <c r="K1220" s="1"/>
      <c r="L1220" s="1"/>
      <c r="M1220" s="1"/>
      <c r="N1220" s="1"/>
      <c r="O1220" s="1"/>
      <c r="P1220" s="1"/>
      <c r="Q1220" s="1"/>
      <c r="R1220" s="1"/>
      <c r="S1220" s="1"/>
    </row>
    <row r="1221">
      <c r="A1221" s="2" t="s">
        <v>748</v>
      </c>
      <c r="B1221" s="2" t="str">
        <v>加拿大</v>
      </c>
      <c r="C1221" s="3" t="s">
        <v>746</v>
      </c>
      <c r="D1221" s="2" t="str">
        <v>其他,家具,家居装饰品,编织及藤铁工艺品,餐厨用具</v>
      </c>
      <c r="E1221" s="2" t="str">
        <v>8次</v>
      </c>
      <c r="F1221" s="2" t="str">
        <v>12 UPJOHN RD., UNIT 4,TORONTO, ONTARIO,CANADA</v>
      </c>
      <c r="G1221" s="2" t="str">
        <v>Alan Lo</v>
      </c>
      <c r="H1221" s="2" t="s">
        <v>747</v>
      </c>
      <c r="I1221" s="2" t="str">
        <v>+1 516-482-9180</v>
      </c>
      <c r="J1221" s="2">
        <v>14163857513</v>
      </c>
      <c r="K1221" s="1"/>
      <c r="L1221" s="1"/>
      <c r="M1221" s="1"/>
      <c r="N1221" s="1"/>
      <c r="O1221" s="1"/>
      <c r="P1221" s="1"/>
      <c r="Q1221" s="1"/>
      <c r="R1221" s="1"/>
      <c r="S1221" s="1"/>
    </row>
    <row r="1222">
      <c r="A1222" s="5" t="s">
        <v>3044</v>
      </c>
      <c r="B1222" s="5" t="str">
        <v>法國</v>
      </c>
      <c r="C1222" s="5" t="str">
        <v>--</v>
      </c>
      <c r="D1222" s="5" t="str">
        <v>卫浴设备,家具,家居装饰品,餐厨用具</v>
      </c>
      <c r="E1222" s="5" t="str">
        <v>9次</v>
      </c>
      <c r="F1222" s="5" t="str">
        <v>RUE DES GAILLETROUS,41260,LA CHAUSSEE SAINT VICTOR</v>
      </c>
      <c r="G1222" s="5" t="str">
        <v>EDITIONS VALOIRE</v>
      </c>
      <c r="H1222" s="5" t="str">
        <v>--</v>
      </c>
      <c r="I1222" s="5" t="str">
        <v>+33 2 54 90 29 00</v>
      </c>
      <c r="J1222" s="5" t="str">
        <v>0033 254902909</v>
      </c>
      <c r="K1222" s="1"/>
      <c r="L1222" s="1"/>
      <c r="M1222" s="1"/>
      <c r="N1222" s="1"/>
      <c r="O1222" s="1"/>
      <c r="P1222" s="1"/>
      <c r="Q1222" s="1"/>
      <c r="R1222" s="1"/>
      <c r="S1222" s="1"/>
    </row>
    <row r="1223">
      <c r="A1223" s="2" t="s">
        <v>5051</v>
      </c>
      <c r="B1223" s="2" t="str">
        <v>沙烏地阿拉伯</v>
      </c>
      <c r="C1223" s="2" t="str">
        <v>--</v>
      </c>
      <c r="D1223" s="2" t="str">
        <v>餐厨用具</v>
      </c>
      <c r="E1223" s="2" t="str">
        <v>5次</v>
      </c>
      <c r="F1223" s="2" t="str">
        <v>P.O.BOX 319,RIYADH</v>
      </c>
      <c r="G1223" s="2" t="str">
        <v>ZIAD AL KHATIEB</v>
      </c>
      <c r="H1223" s="2" t="str">
        <v>--</v>
      </c>
      <c r="I1223" s="2" t="str">
        <v>00966 1 4500050</v>
      </c>
      <c r="J1223" s="2" t="str">
        <v>00966 1 4500050</v>
      </c>
      <c r="K1223" s="1"/>
      <c r="L1223" s="1"/>
      <c r="M1223" s="1"/>
      <c r="N1223" s="1"/>
      <c r="O1223" s="1"/>
      <c r="P1223" s="1"/>
      <c r="Q1223" s="1"/>
      <c r="R1223" s="1"/>
      <c r="S1223" s="1"/>
    </row>
    <row r="1224">
      <c r="A1224" s="2" t="s">
        <v>6584</v>
      </c>
      <c r="B1224" s="2" t="str">
        <v>比利時</v>
      </c>
      <c r="C1224" s="3" t="s">
        <v>6583</v>
      </c>
      <c r="D1224" s="2" t="str">
        <v>家具,餐厨用具</v>
      </c>
      <c r="E1224" s="2" t="str">
        <v>7次</v>
      </c>
      <c r="F1224" s="2" t="str">
        <v>Koning Leopoldlaan 9 A, B 2870, Breendonk</v>
      </c>
      <c r="G1224" s="2" t="str">
        <v>Patrick Eraets</v>
      </c>
      <c r="H1224" s="2" t="s">
        <v>6585</v>
      </c>
      <c r="I1224" s="2" t="str">
        <v>+32 3 860 15 00</v>
      </c>
      <c r="J1224" s="2" t="str">
        <v>0032 3 860 15 15</v>
      </c>
      <c r="K1224" s="1"/>
      <c r="L1224" s="1"/>
      <c r="M1224" s="1"/>
      <c r="N1224" s="1"/>
      <c r="O1224" s="1"/>
      <c r="P1224" s="1"/>
      <c r="Q1224" s="1"/>
      <c r="R1224" s="1"/>
      <c r="S1224" s="1"/>
    </row>
    <row r="1225">
      <c r="A1225" s="2" t="s">
        <v>619</v>
      </c>
      <c r="B1225" s="2" t="str">
        <v>新加坡</v>
      </c>
      <c r="C1225" s="2" t="str">
        <v>--</v>
      </c>
      <c r="D1225" s="2" t="str">
        <v>餐厨用具</v>
      </c>
      <c r="E1225" s="2" t="str">
        <v>6次</v>
      </c>
      <c r="F1225" s="2" t="str">
        <v>City Warehouse, 5,Kaki Bukit Road 2 #02-03, 417839, Singapore</v>
      </c>
      <c r="G1225" s="2" t="str">
        <v>--</v>
      </c>
      <c r="H1225" s="2" t="s">
        <v>618</v>
      </c>
      <c r="I1225" s="2" t="str">
        <v>0065 67458888</v>
      </c>
      <c r="J1225" s="2" t="str">
        <v>0065 67442125</v>
      </c>
      <c r="K1225" s="1"/>
      <c r="L1225" s="1"/>
      <c r="M1225" s="1"/>
      <c r="N1225" s="1"/>
      <c r="O1225" s="1"/>
      <c r="P1225" s="1"/>
      <c r="Q1225" s="1"/>
      <c r="R1225" s="1"/>
      <c r="S1225" s="1"/>
    </row>
    <row r="1226">
      <c r="A1226" s="2" t="s">
        <v>2943</v>
      </c>
      <c r="B1226" s="2" t="str">
        <v>日本</v>
      </c>
      <c r="C1226" s="2" t="str">
        <v>--</v>
      </c>
      <c r="D1226" s="2" t="str">
        <v>餐厨用具</v>
      </c>
      <c r="E1226" s="2" t="str">
        <v>2次</v>
      </c>
      <c r="F1226" s="2" t="str">
        <v>JIZOATO 7, KITAIMA, BISAI-SHI, AICHI 4940004</v>
      </c>
      <c r="G1226" s="2" t="str">
        <v>ISHIDA KENZO</v>
      </c>
      <c r="H1226" s="2" t="str">
        <v>--</v>
      </c>
      <c r="I1226" s="2">
        <f>+81-586-63-3681</f>
      </c>
      <c r="J1226" s="2" t="str">
        <v>0081 586 63 3666</v>
      </c>
      <c r="K1226" s="1"/>
      <c r="L1226" s="1"/>
      <c r="M1226" s="1"/>
      <c r="N1226" s="1"/>
      <c r="O1226" s="1"/>
      <c r="P1226" s="1"/>
      <c r="Q1226" s="1"/>
      <c r="R1226" s="1"/>
      <c r="S1226" s="1"/>
    </row>
    <row r="1227">
      <c r="A1227" s="2" t="s">
        <v>4955</v>
      </c>
      <c r="B1227" s="2" t="str">
        <v>中国台湾</v>
      </c>
      <c r="C1227" s="3" t="s">
        <v>4957</v>
      </c>
      <c r="D1227" s="2" t="str">
        <v>餐厨用具</v>
      </c>
      <c r="E1227" s="2" t="str">
        <v>7次</v>
      </c>
      <c r="F1227" s="2" t="str">
        <v>35F,NO.285,SEC.2,WENHUA RD.BANCHIAU CITY, TAIPEI COUNTY,220,TAIWAN</v>
      </c>
      <c r="G1227" s="2" t="str">
        <v>--</v>
      </c>
      <c r="H1227" s="2" t="s">
        <v>4956</v>
      </c>
      <c r="I1227" s="2" t="str">
        <v>+886 2 2254 4437</v>
      </c>
      <c r="J1227" s="2" t="str">
        <v>886 2 22544516</v>
      </c>
      <c r="K1227" s="1"/>
      <c r="L1227" s="1"/>
      <c r="M1227" s="1"/>
      <c r="N1227" s="1"/>
      <c r="O1227" s="1"/>
      <c r="P1227" s="1"/>
      <c r="Q1227" s="1"/>
      <c r="R1227" s="1"/>
      <c r="S1227" s="1"/>
    </row>
    <row r="1228">
      <c r="A1228" s="2" t="s">
        <v>4694</v>
      </c>
      <c r="B1228" s="2" t="str">
        <v>美國</v>
      </c>
      <c r="C1228" s="3" t="s">
        <v>4696</v>
      </c>
      <c r="D1228" s="2" t="str">
        <v>其他,办公文具,玩具,电子电气产品,餐厨用具</v>
      </c>
      <c r="E1228" s="2" t="str">
        <v>5次</v>
      </c>
      <c r="F1228" s="2" t="str">
        <v>1616 E. ROOSEVELT RD., SUITE 1, U.S.A.</v>
      </c>
      <c r="G1228" s="2" t="str">
        <v>MR.BOB</v>
      </c>
      <c r="H1228" s="2" t="s">
        <v>4695</v>
      </c>
      <c r="I1228" s="2" t="str">
        <v>001 6306819424</v>
      </c>
      <c r="J1228" s="2" t="str">
        <v>001 6306819446</v>
      </c>
      <c r="K1228" s="1"/>
      <c r="L1228" s="1"/>
      <c r="M1228" s="1"/>
      <c r="N1228" s="1"/>
      <c r="O1228" s="1"/>
      <c r="P1228" s="1"/>
      <c r="Q1228" s="1"/>
      <c r="R1228" s="1"/>
      <c r="S1228" s="1"/>
    </row>
    <row r="1229">
      <c r="A1229" s="2" t="s">
        <v>655</v>
      </c>
      <c r="B1229" s="2" t="str">
        <v>法國</v>
      </c>
      <c r="C1229" s="2" t="str">
        <v>--</v>
      </c>
      <c r="D1229" s="2" t="str">
        <v>卫浴设备,餐厨用具</v>
      </c>
      <c r="E1229" s="2" t="str">
        <v>6次</v>
      </c>
      <c r="F1229" s="2" t="str">
        <v>ALEXARIA, 64210, ARBONNE</v>
      </c>
      <c r="G1229" s="2" t="str">
        <v>M APHESTEGUY Mikel</v>
      </c>
      <c r="H1229" s="2" t="s">
        <v>654</v>
      </c>
      <c r="I1229" s="2" t="str">
        <v>+33 5 59 41 94 83</v>
      </c>
      <c r="J1229" s="2" t="str">
        <v>0033 559418745</v>
      </c>
      <c r="K1229" s="1"/>
      <c r="L1229" s="1"/>
      <c r="M1229" s="1"/>
      <c r="N1229" s="1"/>
      <c r="O1229" s="1"/>
      <c r="P1229" s="1"/>
      <c r="Q1229" s="1"/>
      <c r="R1229" s="1"/>
      <c r="S1229" s="1"/>
    </row>
    <row r="1230">
      <c r="A1230" s="2" t="s">
        <v>2699</v>
      </c>
      <c r="B1230" s="2" t="str">
        <v>荷蘭</v>
      </c>
      <c r="C1230" s="3" t="s">
        <v>2700</v>
      </c>
      <c r="D1230" s="2" t="str">
        <v>其他,餐厨用具</v>
      </c>
      <c r="E1230" s="2" t="str">
        <v>6次</v>
      </c>
      <c r="F1230" s="2" t="str">
        <v>Dokwerkerstraat 2, NL 2984 BJ, Ridderkerk</v>
      </c>
      <c r="G1230" s="2" t="str">
        <v>A Heuvelman</v>
      </c>
      <c r="H1230" s="2" t="s">
        <v>2701</v>
      </c>
      <c r="I1230" s="2" t="str">
        <v>+31 180 460 800</v>
      </c>
      <c r="J1230" s="2" t="str">
        <v>0031 180 416644</v>
      </c>
      <c r="K1230" s="1"/>
      <c r="L1230" s="1"/>
      <c r="M1230" s="1"/>
      <c r="N1230" s="1"/>
      <c r="O1230" s="1"/>
      <c r="P1230" s="1"/>
      <c r="Q1230" s="1"/>
      <c r="R1230" s="1"/>
      <c r="S1230" s="1"/>
    </row>
    <row r="1231">
      <c r="A1231" s="2" t="s">
        <v>4988</v>
      </c>
      <c r="B1231" s="2" t="str">
        <v>澳大利亞</v>
      </c>
      <c r="C1231" s="3" t="s">
        <v>4991</v>
      </c>
      <c r="D1231" s="2" t="s">
        <v>4989</v>
      </c>
      <c r="E1231" s="2" t="str">
        <v>9次</v>
      </c>
      <c r="F1231" s="2" t="str">
        <v>21 TREEVIEW DRIVE BURLEIGH WATERSAUSTRALIA 4220AUSTRALIA</v>
      </c>
      <c r="G1231" s="2" t="str">
        <v>Cheryl Earnell</v>
      </c>
      <c r="H1231" s="2" t="s">
        <v>4990</v>
      </c>
      <c r="I1231" s="2" t="str">
        <v>+61 7 5562 1045</v>
      </c>
      <c r="J1231" s="2">
        <v>398193478</v>
      </c>
      <c r="K1231" s="1"/>
      <c r="L1231" s="1"/>
      <c r="M1231" s="1"/>
      <c r="N1231" s="1"/>
      <c r="O1231" s="1"/>
      <c r="P1231" s="1"/>
      <c r="Q1231" s="1"/>
      <c r="R1231" s="1"/>
      <c r="S1231" s="1"/>
    </row>
    <row r="1232">
      <c r="A1232" s="2" t="s">
        <v>6768</v>
      </c>
      <c r="B1232" s="2" t="str">
        <v>巴林</v>
      </c>
      <c r="C1232" s="2" t="str">
        <v>--</v>
      </c>
      <c r="D1232" s="2" t="str">
        <v>卫浴设备,餐厨用具</v>
      </c>
      <c r="E1232" s="2" t="str">
        <v>9次</v>
      </c>
      <c r="F1232" s="2" t="str">
        <v>P.O.BOX 10228</v>
      </c>
      <c r="G1232" s="2" t="str">
        <v>A.JABBAR HAMMAD</v>
      </c>
      <c r="H1232" s="2" t="s">
        <v>6767</v>
      </c>
      <c r="I1232" s="2" t="str">
        <v>+973 1741 2989</v>
      </c>
      <c r="J1232" s="2" t="str">
        <v>00973 17412696</v>
      </c>
      <c r="K1232" s="1"/>
      <c r="L1232" s="1"/>
      <c r="M1232" s="1"/>
      <c r="N1232" s="1"/>
      <c r="O1232" s="1"/>
      <c r="P1232" s="1"/>
      <c r="Q1232" s="1"/>
      <c r="R1232" s="1"/>
      <c r="S1232" s="1"/>
    </row>
    <row r="1233">
      <c r="A1233" s="2" t="s">
        <v>537</v>
      </c>
      <c r="B1233" s="2" t="str">
        <v>荷蘭</v>
      </c>
      <c r="C1233" s="3" t="s">
        <v>535</v>
      </c>
      <c r="D1233" s="2" t="str">
        <v>餐厨用具</v>
      </c>
      <c r="E1233" s="2" t="str">
        <v>6次</v>
      </c>
      <c r="F1233" s="2" t="str">
        <v>Hogebrinkerweg 31, NL 3871 KM, Hoevelaken</v>
      </c>
      <c r="G1233" s="2" t="str">
        <v>--</v>
      </c>
      <c r="H1233" s="2" t="s">
        <v>536</v>
      </c>
      <c r="I1233" s="2" t="str">
        <v>+31 33 253 5014</v>
      </c>
      <c r="J1233" s="2" t="str">
        <v>0031 33 2535064</v>
      </c>
      <c r="K1233" s="1"/>
      <c r="L1233" s="1"/>
      <c r="M1233" s="1"/>
      <c r="N1233" s="1"/>
      <c r="O1233" s="1"/>
      <c r="P1233" s="1"/>
      <c r="Q1233" s="1"/>
      <c r="R1233" s="1"/>
      <c r="S1233" s="1"/>
    </row>
    <row r="1234">
      <c r="A1234" s="2" t="s">
        <v>2875</v>
      </c>
      <c r="B1234" s="2" t="str">
        <v>中國大陸</v>
      </c>
      <c r="C1234" s="2" t="str">
        <v>--</v>
      </c>
      <c r="D1234" s="2" t="str">
        <v>其他,医药保健品及医疗器械,家用电器,工艺陶瓷,餐厨用具</v>
      </c>
      <c r="E1234" s="2" t="str">
        <v>9次</v>
      </c>
      <c r="F1234" s="2" t="str">
        <v>ROOM 802, BUILDING 10.PARK VIEW PLACE. NO148 DONGFENG XILU,GUANGZHOU, CHINA</v>
      </c>
      <c r="G1234" s="2" t="str">
        <v>GONZAGA, ADEMAR</v>
      </c>
      <c r="H1234" s="2" t="s">
        <v>2876</v>
      </c>
      <c r="I1234" s="2" t="str">
        <v>+86 20 8136 7066</v>
      </c>
      <c r="J1234" s="2" t="str">
        <v>020 81366260</v>
      </c>
      <c r="K1234" s="1"/>
      <c r="L1234" s="1"/>
      <c r="M1234" s="1"/>
      <c r="N1234" s="1"/>
      <c r="O1234" s="1"/>
      <c r="P1234" s="1"/>
      <c r="Q1234" s="1"/>
      <c r="R1234" s="1"/>
      <c r="S1234" s="1"/>
    </row>
    <row r="1235">
      <c r="A1235" s="2" t="s">
        <v>1406</v>
      </c>
      <c r="B1235" s="2" t="str">
        <v>德國</v>
      </c>
      <c r="C1235" s="3" t="s">
        <v>1407</v>
      </c>
      <c r="D1235" s="2" t="str">
        <v>餐厨用具</v>
      </c>
      <c r="E1235" s="2" t="str">
        <v>7次</v>
      </c>
      <c r="F1235" s="2" t="str">
        <v>GREVENER DAMM 215-225,GERMANY</v>
      </c>
      <c r="G1235" s="2" t="str">
        <v>--</v>
      </c>
      <c r="H1235" s="2" t="s">
        <v>1405</v>
      </c>
      <c r="I1235" s="2" t="str">
        <v>+49 2572 13166</v>
      </c>
      <c r="J1235" s="2">
        <v>49257213269</v>
      </c>
      <c r="K1235" s="1"/>
      <c r="L1235" s="1"/>
      <c r="M1235" s="1"/>
      <c r="N1235" s="1"/>
      <c r="O1235" s="1"/>
      <c r="P1235" s="1"/>
      <c r="Q1235" s="1"/>
      <c r="R1235" s="1"/>
      <c r="S1235" s="1"/>
    </row>
    <row r="1236">
      <c r="A1236" s="2" t="s">
        <v>6693</v>
      </c>
      <c r="B1236" s="2" t="str">
        <v>美國</v>
      </c>
      <c r="C1236" s="3" t="s">
        <v>6694</v>
      </c>
      <c r="D1236" s="2" t="str">
        <v>家具,餐厨用具</v>
      </c>
      <c r="E1236" s="2" t="str">
        <v>9次</v>
      </c>
      <c r="F1236" s="2" t="str">
        <v>3 FIRETHORN COURT WARREN,NJ 07059-6760</v>
      </c>
      <c r="G1236" s="2" t="str">
        <v>MIDAS IMPORTS LLC</v>
      </c>
      <c r="H1236" s="2" t="s">
        <v>6695</v>
      </c>
      <c r="I1236" s="2" t="str">
        <v>001 909 7173415</v>
      </c>
      <c r="J1236" s="2" t="str">
        <v>001 908 6049614</v>
      </c>
      <c r="K1236" s="1"/>
      <c r="L1236" s="1"/>
      <c r="M1236" s="1"/>
      <c r="N1236" s="1"/>
      <c r="O1236" s="1"/>
      <c r="P1236" s="1"/>
      <c r="Q1236" s="1"/>
      <c r="R1236" s="1"/>
      <c r="S1236" s="1"/>
    </row>
    <row r="1237">
      <c r="A1237" s="2" t="s">
        <v>577</v>
      </c>
      <c r="B1237" s="2" t="str">
        <v>韩国</v>
      </c>
      <c r="C1237" s="3" t="s">
        <v>575</v>
      </c>
      <c r="D1237" s="2" t="str">
        <v>餐厨用具</v>
      </c>
      <c r="E1237" s="2" t="str">
        <v>7次</v>
      </c>
      <c r="F1237" s="2" t="str">
        <v>RM 1207 MASTERS TOWER553 DOHWA DONG,SEOULKOREA</v>
      </c>
      <c r="G1237" s="2" t="str">
        <v>--</v>
      </c>
      <c r="H1237" s="2" t="s">
        <v>576</v>
      </c>
      <c r="I1237" s="2" t="str">
        <v>(82)2 7160338</v>
      </c>
      <c r="J1237" s="2" t="str">
        <v>(82)2 7161238</v>
      </c>
      <c r="K1237" s="1"/>
      <c r="L1237" s="1"/>
      <c r="M1237" s="1"/>
      <c r="N1237" s="1"/>
      <c r="O1237" s="1"/>
      <c r="P1237" s="1"/>
      <c r="Q1237" s="1"/>
      <c r="R1237" s="1"/>
      <c r="S1237" s="1"/>
    </row>
    <row r="1238">
      <c r="A1238" s="2" t="s">
        <v>2910</v>
      </c>
      <c r="B1238" s="2" t="str">
        <v>美國</v>
      </c>
      <c r="C1238" s="2" t="str">
        <v>--</v>
      </c>
      <c r="D1238" s="2" t="str">
        <v>其他,餐厨用具</v>
      </c>
      <c r="E1238" s="2" t="str">
        <v>8次</v>
      </c>
      <c r="F1238" s="2" t="str">
        <v>109 Centennial Ave, Revere, MA, 02151, U.S.A.</v>
      </c>
      <c r="G1238" s="2" t="str">
        <v>Benjamin Reveles</v>
      </c>
      <c r="H1238" s="2" t="s">
        <v>2909</v>
      </c>
      <c r="I1238" s="2" t="str">
        <v>+1 617-794-7363</v>
      </c>
      <c r="J1238" s="2" t="str">
        <v>1 781 2847558</v>
      </c>
      <c r="K1238" s="1"/>
      <c r="L1238" s="1"/>
      <c r="M1238" s="1"/>
      <c r="N1238" s="1"/>
      <c r="O1238" s="1"/>
      <c r="P1238" s="1"/>
      <c r="Q1238" s="1"/>
      <c r="R1238" s="1"/>
      <c r="S1238" s="1"/>
    </row>
    <row r="1239">
      <c r="A1239" s="2" t="s">
        <v>3635</v>
      </c>
      <c r="B1239" s="2" t="str">
        <v>澳大利亞</v>
      </c>
      <c r="C1239" s="3" t="s">
        <v>3636</v>
      </c>
      <c r="D1239" s="2" t="str">
        <v>体育及旅游休闲用品,其他,服装饰物及配件,箱包,餐厨用具</v>
      </c>
      <c r="E1239" s="2" t="str">
        <v>10次</v>
      </c>
      <c r="F1239" s="2" t="str">
        <v>89 PORTER STREET, AUSTRALIA</v>
      </c>
      <c r="G1239" s="2" t="str">
        <v>Lsaev Yuri</v>
      </c>
      <c r="H1239" s="2" t="s">
        <v>3634</v>
      </c>
      <c r="I1239" s="2" t="str">
        <v>+61 411 253 378</v>
      </c>
      <c r="J1239" s="2">
        <v>61394391502</v>
      </c>
      <c r="K1239" s="1"/>
      <c r="L1239" s="1"/>
      <c r="M1239" s="1"/>
      <c r="N1239" s="1"/>
      <c r="O1239" s="1"/>
      <c r="P1239" s="1"/>
      <c r="Q1239" s="1"/>
      <c r="R1239" s="1"/>
      <c r="S1239" s="1"/>
    </row>
    <row r="1240">
      <c r="A1240" s="2" t="s">
        <v>1439</v>
      </c>
      <c r="B1240" s="2" t="str">
        <v>阿聯酋</v>
      </c>
      <c r="C1240" s="2" t="str">
        <v>--</v>
      </c>
      <c r="D1240" s="2" t="str">
        <v>家具,家居装饰品,餐厨用具</v>
      </c>
      <c r="E1240" s="2" t="str">
        <v>7次</v>
      </c>
      <c r="F1240" s="2" t="str">
        <v>P.O.BOX 26539,SHARJAH, UAE,U.A.E.</v>
      </c>
      <c r="G1240" s="2" t="str">
        <v>Imran Ghayasuddin</v>
      </c>
      <c r="H1240" s="2" t="s">
        <v>1438</v>
      </c>
      <c r="I1240" s="2" t="str">
        <v>+971 6 573 6842</v>
      </c>
      <c r="J1240" s="2" t="str">
        <v>00971 6 5736843</v>
      </c>
      <c r="K1240" s="1"/>
      <c r="L1240" s="1"/>
      <c r="M1240" s="1"/>
      <c r="N1240" s="1"/>
      <c r="O1240" s="1"/>
      <c r="P1240" s="1"/>
      <c r="Q1240" s="1"/>
      <c r="R1240" s="1"/>
      <c r="S1240" s="1"/>
    </row>
    <row r="1241">
      <c r="A1241" s="2" t="s">
        <v>452</v>
      </c>
      <c r="B1241" s="2" t="str">
        <v>日本</v>
      </c>
      <c r="C1241" s="3" t="s">
        <v>453</v>
      </c>
      <c r="D1241" s="2" t="str">
        <v>其他,大型机械及设备,家具,家居装饰品,照明产品,车辆,餐厨用具</v>
      </c>
      <c r="E1241" s="2" t="str">
        <v>6次</v>
      </c>
      <c r="F1241" s="2" t="str">
        <v>1-13-5 KASUGA-CHO,IRUMA-SHI, SAITAMA-KEN,JAPAN</v>
      </c>
      <c r="G1241" s="2" t="str">
        <v>HAYAKAWA MASAMITSU</v>
      </c>
      <c r="H1241" s="2" t="s">
        <v>454</v>
      </c>
      <c r="I1241" s="2" t="str">
        <v>+81 4-2965-5959</v>
      </c>
      <c r="J1241" s="2" t="str">
        <v>0081 3 3249 5340</v>
      </c>
      <c r="K1241" s="1"/>
      <c r="L1241" s="1"/>
      <c r="M1241" s="1"/>
      <c r="N1241" s="1"/>
      <c r="O1241" s="1"/>
      <c r="P1241" s="1"/>
      <c r="Q1241" s="1"/>
      <c r="R1241" s="1"/>
      <c r="S1241" s="1"/>
    </row>
    <row r="1242">
      <c r="A1242" s="5" t="s">
        <v>2816</v>
      </c>
      <c r="B1242" s="5" t="str">
        <v>美國</v>
      </c>
      <c r="C1242" s="5" t="str">
        <v>--</v>
      </c>
      <c r="D1242" s="5" t="str">
        <v>照明产品,餐厨用具</v>
      </c>
      <c r="E1242" s="5" t="str">
        <v>6次</v>
      </c>
      <c r="F1242" s="5" t="str">
        <v>11, AVENUE A,NEW YORK,NY</v>
      </c>
      <c r="G1242" s="5" t="str">
        <v>YAKOV MELMED</v>
      </c>
      <c r="H1242" s="5" t="str">
        <v>--</v>
      </c>
      <c r="I1242" s="5" t="str">
        <v>001 212 6774730</v>
      </c>
      <c r="J1242" s="5" t="str">
        <v>001 212 5989711</v>
      </c>
      <c r="K1242" s="1"/>
      <c r="L1242" s="1"/>
      <c r="M1242" s="1"/>
      <c r="N1242" s="1"/>
      <c r="O1242" s="1"/>
      <c r="P1242" s="1"/>
      <c r="Q1242" s="1"/>
      <c r="R1242" s="1"/>
      <c r="S1242" s="1"/>
    </row>
    <row r="1243">
      <c r="A1243" s="2" t="s">
        <v>1771</v>
      </c>
      <c r="B1243" s="2" t="str">
        <v>德國</v>
      </c>
      <c r="C1243" s="3" t="s">
        <v>1772</v>
      </c>
      <c r="D1243" s="2" t="str">
        <v>其他,餐厨用具</v>
      </c>
      <c r="E1243" s="2" t="str">
        <v>6次</v>
      </c>
      <c r="F1243" s="2" t="str">
        <v>Holzkoppelweg 11, DE 24118, Kiel</v>
      </c>
      <c r="G1243" s="2" t="str">
        <v>Dr Justus Bardenhewer</v>
      </c>
      <c r="H1243" s="2" t="s">
        <v>1770</v>
      </c>
      <c r="I1243" s="2" t="str">
        <v>+49 431 546320</v>
      </c>
      <c r="J1243" s="2" t="str">
        <v>0049 431 54 29 62</v>
      </c>
      <c r="K1243" s="1"/>
      <c r="L1243" s="1"/>
      <c r="M1243" s="1"/>
      <c r="N1243" s="1"/>
      <c r="O1243" s="1"/>
      <c r="P1243" s="1"/>
      <c r="Q1243" s="1"/>
      <c r="R1243" s="1"/>
      <c r="S1243" s="1"/>
    </row>
    <row r="1244">
      <c r="A1244" s="2" t="s">
        <v>3943</v>
      </c>
      <c r="B1244" s="2" t="str">
        <v>印度</v>
      </c>
      <c r="C1244" s="2" t="str">
        <v>--</v>
      </c>
      <c r="D1244" s="2" t="str">
        <v>家具,家居用品,餐厨用具</v>
      </c>
      <c r="E1244" s="2" t="str">
        <v>7次</v>
      </c>
      <c r="F1244" s="2" t="str">
        <v>LADOWALI ROAD,JALANDHAR,PUNJAB</v>
      </c>
      <c r="G1244" s="2" t="str">
        <v>MITIAL STEEL WORKS</v>
      </c>
      <c r="H1244" s="2" t="s">
        <v>3942</v>
      </c>
      <c r="I1244" s="2" t="str">
        <v>0091 181 233887</v>
      </c>
      <c r="J1244" s="2" t="str">
        <v>0091 181 457435</v>
      </c>
      <c r="K1244" s="1"/>
      <c r="L1244" s="1"/>
      <c r="M1244" s="1"/>
      <c r="N1244" s="1"/>
      <c r="O1244" s="1"/>
      <c r="P1244" s="1"/>
      <c r="Q1244" s="1"/>
      <c r="R1244" s="1"/>
      <c r="S1244" s="1"/>
    </row>
    <row r="1245">
      <c r="A1245" s="2" t="s">
        <v>492</v>
      </c>
      <c r="B1245" s="2" t="str">
        <v>加拿大</v>
      </c>
      <c r="C1245" s="3" t="s">
        <v>489</v>
      </c>
      <c r="D1245" s="2" t="s">
        <v>490</v>
      </c>
      <c r="E1245" s="2" t="str">
        <v>8次</v>
      </c>
      <c r="F1245" s="2" t="str">
        <v>Bayshore Shopping Centre Nepean Ontario</v>
      </c>
      <c r="G1245" s="2" t="str">
        <v>REREPA GRAVE</v>
      </c>
      <c r="H1245" s="2" t="s">
        <v>491</v>
      </c>
      <c r="I1245" s="2">
        <f>+1-416-782-2948</f>
      </c>
      <c r="J1245" s="2" t="str">
        <v>001 613 829 5996</v>
      </c>
      <c r="K1245" s="1"/>
      <c r="L1245" s="1"/>
      <c r="M1245" s="1"/>
      <c r="N1245" s="1"/>
      <c r="O1245" s="1"/>
      <c r="P1245" s="1"/>
      <c r="Q1245" s="1"/>
      <c r="R1245" s="1"/>
      <c r="S1245" s="1"/>
    </row>
    <row r="1246">
      <c r="A1246" s="2" t="s">
        <v>2840</v>
      </c>
      <c r="B1246" s="2" t="str">
        <v>日本</v>
      </c>
      <c r="C1246" s="3" t="s">
        <v>2841</v>
      </c>
      <c r="D1246" s="2" t="str">
        <v>家具,餐厨用具</v>
      </c>
      <c r="E1246" s="2" t="str">
        <v>8次</v>
      </c>
      <c r="F1246" s="2" t="str">
        <v>5-2-7 HIGASHI NAKAHAMA JYOTO-KUOSAKA 536-0023,JAPAN</v>
      </c>
      <c r="G1246" s="2" t="str">
        <v>CLARA SIU</v>
      </c>
      <c r="H1246" s="2" t="s">
        <v>2842</v>
      </c>
      <c r="I1246" s="2" t="str">
        <v>+81 6-6963-1488</v>
      </c>
      <c r="J1246" s="2" t="str">
        <v>06 6963 2420</v>
      </c>
      <c r="K1246" s="1"/>
      <c r="L1246" s="1"/>
      <c r="M1246" s="1"/>
      <c r="N1246" s="1"/>
      <c r="O1246" s="1"/>
      <c r="P1246" s="1"/>
      <c r="Q1246" s="1"/>
      <c r="R1246" s="1"/>
      <c r="S1246" s="1"/>
    </row>
    <row r="1247">
      <c r="A1247" s="2" t="s">
        <v>2580</v>
      </c>
      <c r="B1247" s="2" t="str">
        <v>德國</v>
      </c>
      <c r="C1247" s="3" t="s">
        <v>2581</v>
      </c>
      <c r="D1247" s="2" t="str">
        <v>餐厨用具</v>
      </c>
      <c r="E1247" s="2" t="str">
        <v>6次</v>
      </c>
      <c r="F1247" s="2" t="str">
        <v>WORTHSTRASSE 6,42699 SOLINGEN(P.O.BOX 130237.42680 SOLINGEN)</v>
      </c>
      <c r="G1247" s="2" t="str">
        <v>--</v>
      </c>
      <c r="H1247" s="2" t="s">
        <v>2579</v>
      </c>
      <c r="I1247" s="2" t="str">
        <v>+49 212 2320721</v>
      </c>
      <c r="J1247" s="2" t="str">
        <v>0049 212 2320740</v>
      </c>
      <c r="K1247" s="1"/>
      <c r="L1247" s="1"/>
      <c r="M1247" s="1"/>
      <c r="N1247" s="1"/>
      <c r="O1247" s="1"/>
      <c r="P1247" s="1"/>
      <c r="Q1247" s="1"/>
      <c r="R1247" s="1"/>
      <c r="S1247" s="1"/>
    </row>
    <row r="1248">
      <c r="A1248" s="2" t="s">
        <v>1006</v>
      </c>
      <c r="B1248" s="2" t="str">
        <v>日本</v>
      </c>
      <c r="C1248" s="3" t="s">
        <v>1007</v>
      </c>
      <c r="D1248" s="2" t="str">
        <v>其他,家具,餐厨用具</v>
      </c>
      <c r="E1248" s="2" t="str">
        <v>8次</v>
      </c>
      <c r="F1248" s="2" t="str">
        <v>15, Shinozuka, Fujioka, Gunma 375-0017.</v>
      </c>
      <c r="G1248" s="2" t="str">
        <v>Hatsuo Sakurazawa</v>
      </c>
      <c r="H1248" s="2" t="s">
        <v>1005</v>
      </c>
      <c r="I1248" s="2" t="str">
        <v>+81 6-6271-3766</v>
      </c>
      <c r="J1248" s="2" t="str">
        <v>0081 274 240074</v>
      </c>
      <c r="K1248" s="1"/>
      <c r="L1248" s="1"/>
      <c r="M1248" s="1"/>
      <c r="N1248" s="1"/>
      <c r="O1248" s="1"/>
      <c r="P1248" s="1"/>
      <c r="Q1248" s="1"/>
      <c r="R1248" s="1"/>
      <c r="S1248" s="1"/>
    </row>
    <row r="1249">
      <c r="A1249" s="2" t="s">
        <v>1030</v>
      </c>
      <c r="B1249" s="2" t="str">
        <v>泰国</v>
      </c>
      <c r="C1249" s="3" t="s">
        <v>1027</v>
      </c>
      <c r="D1249" s="2" t="s">
        <v>1029</v>
      </c>
      <c r="E1249" s="2" t="str">
        <v>11次</v>
      </c>
      <c r="F1249" s="2" t="str">
        <v>1 Fortune Tower Bldg., 7th Floor, Ratchdaphisek Rd., Huai Khwang, 10310</v>
      </c>
      <c r="G1249" s="2" t="str">
        <v>GAO BO</v>
      </c>
      <c r="H1249" s="2" t="s">
        <v>1028</v>
      </c>
      <c r="I1249" s="2" t="str">
        <v>+66 66 233 1148</v>
      </c>
      <c r="J1249" s="2" t="str">
        <v>0066 2 2236606</v>
      </c>
      <c r="K1249" s="1"/>
      <c r="L1249" s="1"/>
      <c r="M1249" s="1"/>
      <c r="N1249" s="1"/>
      <c r="O1249" s="1"/>
      <c r="P1249" s="1"/>
      <c r="Q1249" s="1"/>
      <c r="R1249" s="1"/>
      <c r="S1249" s="1"/>
    </row>
    <row r="1250">
      <c r="A1250" s="2" t="s">
        <v>211</v>
      </c>
      <c r="B1250" s="2" t="str">
        <v>挪威</v>
      </c>
      <c r="C1250" s="3" t="s">
        <v>210</v>
      </c>
      <c r="D1250" s="2" t="str">
        <v>五金,餐厨用具</v>
      </c>
      <c r="E1250" s="2" t="str">
        <v>6次</v>
      </c>
      <c r="F1250" s="2" t="str">
        <v>Bogata25B,NORWAY</v>
      </c>
      <c r="G1250" s="2" t="str">
        <v>ANNE STAVIK</v>
      </c>
      <c r="H1250" s="2" t="s">
        <v>209</v>
      </c>
      <c r="I1250" s="2" t="str">
        <v>0047 22 685428</v>
      </c>
      <c r="J1250" s="2" t="str">
        <v>0047 22 685428</v>
      </c>
      <c r="K1250" s="1"/>
      <c r="L1250" s="1"/>
      <c r="M1250" s="1"/>
      <c r="N1250" s="1"/>
      <c r="O1250" s="1"/>
      <c r="P1250" s="1"/>
      <c r="Q1250" s="1"/>
      <c r="R1250" s="1"/>
      <c r="S1250" s="1"/>
    </row>
    <row r="1251">
      <c r="A1251" s="2" t="s">
        <v>2620</v>
      </c>
      <c r="B1251" s="2" t="str">
        <v>中國香港</v>
      </c>
      <c r="C1251" s="2" t="str">
        <v>--</v>
      </c>
      <c r="D1251" s="2" t="str">
        <v>餐厨用具</v>
      </c>
      <c r="E1251" s="2" t="str">
        <v>6次</v>
      </c>
      <c r="F1251" s="2" t="str">
        <v>Suite 1412, Austin Tower, 22-26A Austin Avenue, Tsim Sha Tsui, Kowloon, Hong Kong</v>
      </c>
      <c r="G1251" s="2" t="str">
        <v>Mr Sam Kan</v>
      </c>
      <c r="H1251" s="2" t="s">
        <v>2621</v>
      </c>
      <c r="I1251" s="2" t="str">
        <v>00852 29551668</v>
      </c>
      <c r="J1251" s="2" t="str">
        <v>00852 29551868</v>
      </c>
      <c r="K1251" s="1"/>
      <c r="L1251" s="1"/>
      <c r="M1251" s="1"/>
      <c r="N1251" s="1"/>
      <c r="O1251" s="1"/>
      <c r="P1251" s="1"/>
      <c r="Q1251" s="1"/>
      <c r="R1251" s="1"/>
      <c r="S1251" s="1"/>
    </row>
    <row r="1252">
      <c r="A1252" s="2" t="s">
        <v>4653</v>
      </c>
      <c r="B1252" s="2" t="str">
        <v>澳大利亞</v>
      </c>
      <c r="C1252" s="3" t="s">
        <v>4651</v>
      </c>
      <c r="D1252" s="2" t="str">
        <v>其他,服装饰物及配件,照明产品,食品,餐厨用具</v>
      </c>
      <c r="E1252" s="2" t="str">
        <v>8次</v>
      </c>
      <c r="F1252" s="2" t="str">
        <v>24/2 PARKSIDE LANE, CHATSWOOD,AUSTRALIA</v>
      </c>
      <c r="G1252" s="2" t="str">
        <v>Claudio Zanardi</v>
      </c>
      <c r="H1252" s="2" t="s">
        <v>4652</v>
      </c>
      <c r="I1252" s="2" t="str">
        <v>+61 2 9413 9884</v>
      </c>
      <c r="J1252" s="2">
        <v>61294121782</v>
      </c>
      <c r="K1252" s="1"/>
      <c r="L1252" s="1"/>
      <c r="M1252" s="1"/>
      <c r="N1252" s="1"/>
      <c r="O1252" s="1"/>
      <c r="P1252" s="1"/>
      <c r="Q1252" s="1"/>
      <c r="R1252" s="1"/>
      <c r="S1252" s="1"/>
    </row>
    <row r="1253">
      <c r="A1253" s="2" t="s">
        <v>1071</v>
      </c>
      <c r="B1253" s="2" t="str">
        <v>瑞典</v>
      </c>
      <c r="C1253" s="3" t="s">
        <v>1068</v>
      </c>
      <c r="D1253" s="2" t="s">
        <v>1069</v>
      </c>
      <c r="E1253" s="2" t="str">
        <v>10次</v>
      </c>
      <c r="F1253" s="2" t="str">
        <v>Soderg 2, SE 56632, Habo</v>
      </c>
      <c r="G1253" s="2" t="str">
        <v>Isaksson Gruppen AB</v>
      </c>
      <c r="H1253" s="2" t="s">
        <v>1070</v>
      </c>
      <c r="I1253" s="2" t="str">
        <v>+46 36 484 00</v>
      </c>
      <c r="J1253" s="2" t="str">
        <v>0046 36 414 55</v>
      </c>
      <c r="K1253" s="1"/>
      <c r="L1253" s="1"/>
      <c r="M1253" s="1"/>
      <c r="N1253" s="1"/>
      <c r="O1253" s="1"/>
      <c r="P1253" s="1"/>
      <c r="Q1253" s="1"/>
      <c r="R1253" s="1"/>
      <c r="S1253" s="1"/>
    </row>
    <row r="1254">
      <c r="A1254" s="2" t="s">
        <v>3316</v>
      </c>
      <c r="B1254" s="2" t="str">
        <v>美國</v>
      </c>
      <c r="C1254" s="3" t="s">
        <v>3313</v>
      </c>
      <c r="D1254" s="2" t="s">
        <v>3314</v>
      </c>
      <c r="E1254" s="2" t="str">
        <v>10次</v>
      </c>
      <c r="F1254" s="2" t="str">
        <v>57 WEST 38TH STREET. 2ND FLORR, U.S.A.</v>
      </c>
      <c r="G1254" s="2" t="str">
        <v>AVINASH JAIN</v>
      </c>
      <c r="H1254" s="2" t="s">
        <v>3315</v>
      </c>
      <c r="I1254" s="2" t="str">
        <v>+1 212-849-9200</v>
      </c>
      <c r="J1254" s="2" t="str">
        <v>001 2128499201</v>
      </c>
      <c r="K1254" s="1"/>
      <c r="L1254" s="1"/>
      <c r="M1254" s="1"/>
      <c r="N1254" s="1"/>
      <c r="O1254" s="1"/>
      <c r="P1254" s="1"/>
      <c r="Q1254" s="1"/>
      <c r="R1254" s="1"/>
      <c r="S1254" s="1"/>
    </row>
    <row r="1255">
      <c r="A1255" s="2" t="s">
        <v>705</v>
      </c>
      <c r="B1255" s="2" t="str">
        <v>中國香港</v>
      </c>
      <c r="C1255" s="3" t="s">
        <v>702</v>
      </c>
      <c r="D1255" s="2" t="s">
        <v>703</v>
      </c>
      <c r="E1255" s="2" t="str">
        <v>10次</v>
      </c>
      <c r="F1255" s="2" t="str">
        <v>UNIT D, 7/F KIN YIP PLAZA,9 CHEUNG YEE ST, LAI CHI KOK,KOWLOON,HONGKONG</v>
      </c>
      <c r="G1255" s="2" t="str">
        <v>CASSIM ISSOP</v>
      </c>
      <c r="H1255" s="2" t="s">
        <v>704</v>
      </c>
      <c r="I1255" s="2" t="str">
        <v>+852 2515 1251</v>
      </c>
      <c r="J1255" s="2" t="str">
        <v>00852 25572899/25422321</v>
      </c>
      <c r="K1255" s="1"/>
      <c r="L1255" s="1"/>
      <c r="M1255" s="1"/>
      <c r="N1255" s="1"/>
      <c r="O1255" s="1"/>
      <c r="P1255" s="1"/>
      <c r="Q1255" s="1"/>
      <c r="R1255" s="1"/>
      <c r="S1255" s="1"/>
    </row>
    <row r="1256">
      <c r="A1256" s="2" t="s">
        <v>3010</v>
      </c>
      <c r="B1256" s="2" t="str">
        <v>葡萄牙</v>
      </c>
      <c r="C1256" s="3" t="s">
        <v>3008</v>
      </c>
      <c r="D1256" s="2" t="str">
        <v>餐厨用具</v>
      </c>
      <c r="E1256" s="2" t="str">
        <v>6次</v>
      </c>
      <c r="F1256" s="2" t="str">
        <v>APARTADO 294 4801-912 GUIMARAES</v>
      </c>
      <c r="G1256" s="2" t="str">
        <v>ANTONIO VASCO B.SILVA</v>
      </c>
      <c r="H1256" s="2" t="s">
        <v>3009</v>
      </c>
      <c r="I1256" s="2" t="str">
        <v>+351 253 520 100</v>
      </c>
      <c r="J1256" s="2" t="str">
        <v>00351 253 520109</v>
      </c>
      <c r="K1256" s="1"/>
      <c r="L1256" s="1"/>
      <c r="M1256" s="1"/>
      <c r="N1256" s="1"/>
      <c r="O1256" s="1"/>
      <c r="P1256" s="1"/>
      <c r="Q1256" s="1"/>
      <c r="R1256" s="1"/>
      <c r="S1256" s="1"/>
    </row>
    <row r="1257">
      <c r="A1257" s="2" t="s">
        <v>943</v>
      </c>
      <c r="B1257" s="2" t="str">
        <v>印度</v>
      </c>
      <c r="C1257" s="3" t="s">
        <v>942</v>
      </c>
      <c r="D1257" s="2" t="str">
        <v>工艺陶瓷,玩具,玻璃工艺品,箱包,食品,餐厨用具</v>
      </c>
      <c r="E1257" s="2" t="str">
        <v>8次</v>
      </c>
      <c r="F1257" s="2" t="str">
        <v>2, PORTUGUESE CHURCH STREET,1ST FLOOR, KOLKATA-700001,INDIA</v>
      </c>
      <c r="G1257" s="2" t="str">
        <v>ALAN ELHAGE</v>
      </c>
      <c r="H1257" s="2" t="s">
        <v>944</v>
      </c>
      <c r="I1257" s="2" t="str">
        <v>+91 33 2235 4847</v>
      </c>
      <c r="J1257" s="2">
        <v>9103322354847</v>
      </c>
      <c r="K1257" s="1"/>
      <c r="L1257" s="1"/>
      <c r="M1257" s="1"/>
      <c r="N1257" s="1"/>
      <c r="O1257" s="1"/>
      <c r="P1257" s="1"/>
      <c r="Q1257" s="1"/>
      <c r="R1257" s="1"/>
      <c r="S1257" s="1"/>
    </row>
    <row r="1258">
      <c r="A1258" s="2" t="s">
        <v>293</v>
      </c>
      <c r="B1258" s="2" t="str">
        <v>阿聯酋</v>
      </c>
      <c r="C1258" s="3" t="s">
        <v>294</v>
      </c>
      <c r="D1258" s="2" t="str">
        <v>家具,家居装饰品,玻璃工艺品,餐厨用具</v>
      </c>
      <c r="E1258" s="2" t="str">
        <v>8次</v>
      </c>
      <c r="F1258" s="2" t="str">
        <v>Lockport, New York, U.A.E.</v>
      </c>
      <c r="G1258" s="2" t="str">
        <v>Jesus Curiel Rojas</v>
      </c>
      <c r="H1258" s="2" t="s">
        <v>3208</v>
      </c>
      <c r="I1258" s="2" t="str">
        <v>905 670 1556</v>
      </c>
      <c r="J1258" s="2" t="str">
        <v>905 670 1531</v>
      </c>
      <c r="K1258" s="1"/>
      <c r="L1258" s="1"/>
      <c r="M1258" s="1"/>
      <c r="N1258" s="1"/>
      <c r="O1258" s="1"/>
      <c r="P1258" s="1"/>
      <c r="Q1258" s="1"/>
      <c r="R1258" s="1"/>
      <c r="S1258" s="1"/>
    </row>
    <row r="1259">
      <c r="A1259" s="2" t="s">
        <v>5206</v>
      </c>
      <c r="B1259" s="2" t="str">
        <v>孟加拉</v>
      </c>
      <c r="C1259" s="3" t="s">
        <v>5204</v>
      </c>
      <c r="D1259" s="2" t="str">
        <v>家具,家居装饰品,建筑及装饰材料,餐厨用具</v>
      </c>
      <c r="E1259" s="2" t="str">
        <v>8次</v>
      </c>
      <c r="F1259" s="2" t="str">
        <v>40, INNER CIRCULAR ROAD,2ND&amp;5TLOOR, NAYAPALTAN,DHAKA-1000, P.O.BOX 3162,BANGLADESH</v>
      </c>
      <c r="G1259" s="2" t="str">
        <v>Amy Farmer</v>
      </c>
      <c r="H1259" s="2" t="s">
        <v>5205</v>
      </c>
      <c r="I1259" s="2" t="str">
        <v>+880 2-9345601</v>
      </c>
      <c r="J1259" s="2" t="str">
        <v>880 2 9345604</v>
      </c>
      <c r="K1259" s="1"/>
      <c r="L1259" s="1"/>
      <c r="M1259" s="1"/>
      <c r="N1259" s="1"/>
      <c r="O1259" s="1"/>
      <c r="P1259" s="1"/>
      <c r="Q1259" s="1"/>
      <c r="R1259" s="1"/>
      <c r="S1259" s="1"/>
    </row>
    <row r="1260">
      <c r="A1260" s="2" t="s">
        <v>6941</v>
      </c>
      <c r="B1260" s="2" t="str">
        <v>伊朗</v>
      </c>
      <c r="C1260" s="2" t="str">
        <v>--</v>
      </c>
      <c r="D1260" s="2" t="str">
        <v>体育及旅游休闲用品,家用电器,玻璃工艺品,箱包,餐厨用具</v>
      </c>
      <c r="E1260" s="2" t="str">
        <v>9次</v>
      </c>
      <c r="F1260" s="2" t="str">
        <v>No_17 arab bazzar kish island iran</v>
      </c>
      <c r="G1260" s="2" t="str">
        <v>Rafael Rivera Ch.</v>
      </c>
      <c r="H1260" s="2" t="s">
        <v>6942</v>
      </c>
      <c r="I1260" s="2" t="str">
        <v>+98 76 4443 0329</v>
      </c>
      <c r="J1260" s="2" t="str">
        <v>0098 764 4430329</v>
      </c>
      <c r="K1260" s="1"/>
      <c r="L1260" s="1"/>
      <c r="M1260" s="1"/>
      <c r="N1260" s="1"/>
      <c r="O1260" s="1"/>
      <c r="P1260" s="1"/>
      <c r="Q1260" s="1"/>
      <c r="R1260" s="1"/>
      <c r="S1260" s="1"/>
    </row>
    <row r="1261">
      <c r="A1261" s="2" t="s">
        <v>983</v>
      </c>
      <c r="B1261" s="2" t="str">
        <v>美國</v>
      </c>
      <c r="C1261" s="3" t="s">
        <v>985</v>
      </c>
      <c r="D1261" s="2" t="str">
        <v>其他,家具,家居装饰品,工艺陶瓷,玩具,玻璃工艺品,礼品及赠品,餐厨用具</v>
      </c>
      <c r="E1261" s="2" t="str">
        <v>10次</v>
      </c>
      <c r="F1261" s="2" t="str">
        <v>23515 OXNARD ST.WOODLAND HILLS,CA 91367,U.S.A.</v>
      </c>
      <c r="G1261" s="2" t="str">
        <v>ALAN MAK</v>
      </c>
      <c r="H1261" s="2" t="s">
        <v>984</v>
      </c>
      <c r="I1261" s="2" t="str">
        <v>+1 818-883-7553</v>
      </c>
      <c r="J1261" s="2" t="str">
        <v>001 818 8837599</v>
      </c>
      <c r="K1261" s="1"/>
      <c r="L1261" s="1"/>
      <c r="M1261" s="1"/>
      <c r="N1261" s="1"/>
      <c r="O1261" s="1"/>
      <c r="P1261" s="1"/>
      <c r="Q1261" s="1"/>
      <c r="R1261" s="1"/>
      <c r="S1261" s="1"/>
    </row>
    <row r="1262">
      <c r="A1262" s="5" t="s">
        <v>748</v>
      </c>
      <c r="B1262" s="5" t="str">
        <v>加拿大</v>
      </c>
      <c r="C1262" s="4" t="s">
        <v>746</v>
      </c>
      <c r="D1262" s="5" t="str">
        <v>其他,家具,家居装饰品,编织及藤铁工艺品,餐厨用具</v>
      </c>
      <c r="E1262" s="5" t="str">
        <v>8次</v>
      </c>
      <c r="F1262" s="5" t="str">
        <v>12 UPJOHN RD., UNIT 4,TORONTO, ONTARIO,CANADA</v>
      </c>
      <c r="G1262" s="5" t="str">
        <v>Alan Lo</v>
      </c>
      <c r="H1262" s="5" t="s">
        <v>747</v>
      </c>
      <c r="I1262" s="5" t="str">
        <v>+1 516-482-9180</v>
      </c>
      <c r="J1262" s="5">
        <v>14163857513</v>
      </c>
      <c r="K1262" s="1"/>
      <c r="L1262" s="1"/>
      <c r="M1262" s="1"/>
      <c r="N1262" s="1"/>
      <c r="O1262" s="1"/>
      <c r="P1262" s="1"/>
      <c r="Q1262" s="1"/>
      <c r="R1262" s="1"/>
      <c r="S1262" s="1"/>
    </row>
    <row r="1263">
      <c r="A1263" s="2" t="s">
        <v>3044</v>
      </c>
      <c r="B1263" s="2" t="str">
        <v>法國</v>
      </c>
      <c r="C1263" s="2" t="str">
        <v>--</v>
      </c>
      <c r="D1263" s="2" t="str">
        <v>卫浴设备,家具,家居装饰品,餐厨用具</v>
      </c>
      <c r="E1263" s="2" t="str">
        <v>9次</v>
      </c>
      <c r="F1263" s="2" t="str">
        <v>RUE DES GAILLETROUS,41260,LA CHAUSSEE SAINT VICTOR</v>
      </c>
      <c r="G1263" s="2" t="str">
        <v>EDITIONS VALOIRE</v>
      </c>
      <c r="H1263" s="2" t="str">
        <v>--</v>
      </c>
      <c r="I1263" s="2" t="str">
        <v>+33 2 54 90 29 00</v>
      </c>
      <c r="J1263" s="2" t="str">
        <v>0033 254902909</v>
      </c>
      <c r="K1263" s="1"/>
      <c r="L1263" s="1"/>
      <c r="M1263" s="1"/>
      <c r="N1263" s="1"/>
      <c r="O1263" s="1"/>
      <c r="P1263" s="1"/>
      <c r="Q1263" s="1"/>
      <c r="R1263" s="1"/>
      <c r="S1263" s="1"/>
    </row>
    <row r="1264">
      <c r="A1264" s="2" t="s">
        <v>5051</v>
      </c>
      <c r="B1264" s="2" t="str">
        <v>沙烏地阿拉伯</v>
      </c>
      <c r="C1264" s="2" t="str">
        <v>--</v>
      </c>
      <c r="D1264" s="2" t="str">
        <v>餐厨用具</v>
      </c>
      <c r="E1264" s="2" t="str">
        <v>5次</v>
      </c>
      <c r="F1264" s="2" t="str">
        <v>P.O.BOX 319,RIYADH</v>
      </c>
      <c r="G1264" s="2" t="str">
        <v>ZIAD AL KHATIEB</v>
      </c>
      <c r="H1264" s="2" t="str">
        <v>--</v>
      </c>
      <c r="I1264" s="2" t="str">
        <v>00966 1 4500050</v>
      </c>
      <c r="J1264" s="2" t="str">
        <v>00966 1 4500050</v>
      </c>
      <c r="K1264" s="1"/>
      <c r="L1264" s="1"/>
      <c r="M1264" s="1"/>
      <c r="N1264" s="1"/>
      <c r="O1264" s="1"/>
      <c r="P1264" s="1"/>
      <c r="Q1264" s="1"/>
      <c r="R1264" s="1"/>
      <c r="S1264" s="1"/>
    </row>
    <row r="1265">
      <c r="A1265" s="2" t="s">
        <v>868</v>
      </c>
      <c r="B1265" s="2" t="str">
        <v>中國大陸</v>
      </c>
      <c r="C1265" s="2" t="str">
        <v>--</v>
      </c>
      <c r="D1265" s="2" t="str">
        <v>餐厨用具</v>
      </c>
      <c r="E1265" s="2" t="str">
        <v>7次</v>
      </c>
      <c r="F1265" s="2" t="str">
        <v>RM B, 20/F, BLK 1, PARC BACELONA, LE PARC, FUZHONG ROAD, SHENZHEN, CHINA</v>
      </c>
      <c r="G1265" s="2" t="str">
        <v>--</v>
      </c>
      <c r="H1265" s="2" t="s">
        <v>869</v>
      </c>
      <c r="I1265" s="2">
        <v>82987080</v>
      </c>
      <c r="J1265" s="2">
        <v>82987183</v>
      </c>
      <c r="K1265" s="1"/>
      <c r="L1265" s="1"/>
      <c r="M1265" s="1"/>
      <c r="N1265" s="1"/>
      <c r="O1265" s="1"/>
      <c r="P1265" s="1"/>
      <c r="Q1265" s="1"/>
      <c r="R1265" s="1"/>
      <c r="S1265" s="1"/>
    </row>
    <row r="1266">
      <c r="A1266" s="2" t="s">
        <v>619</v>
      </c>
      <c r="B1266" s="2" t="str">
        <v>新加坡</v>
      </c>
      <c r="C1266" s="2" t="str">
        <v>--</v>
      </c>
      <c r="D1266" s="2" t="str">
        <v>餐厨用具</v>
      </c>
      <c r="E1266" s="2" t="str">
        <v>6次</v>
      </c>
      <c r="F1266" s="2" t="str">
        <v>City Warehouse, 5,Kaki Bukit Road 2 #02-03, 417839, Singapore</v>
      </c>
      <c r="G1266" s="2" t="str">
        <v>--</v>
      </c>
      <c r="H1266" s="2" t="s">
        <v>618</v>
      </c>
      <c r="I1266" s="2" t="str">
        <v>0065 67458888</v>
      </c>
      <c r="J1266" s="2" t="str">
        <v>0065 67442125</v>
      </c>
      <c r="K1266" s="1"/>
      <c r="L1266" s="1"/>
      <c r="M1266" s="1"/>
      <c r="N1266" s="1"/>
      <c r="O1266" s="1"/>
      <c r="P1266" s="1"/>
      <c r="Q1266" s="1"/>
      <c r="R1266" s="1"/>
      <c r="S1266" s="1"/>
    </row>
    <row r="1267">
      <c r="A1267" s="2" t="s">
        <v>5143</v>
      </c>
      <c r="B1267" s="2" t="str">
        <v>菲律賓</v>
      </c>
      <c r="C1267" s="3" t="s">
        <v>5145</v>
      </c>
      <c r="D1267" s="2" t="str">
        <v>餐厨用具</v>
      </c>
      <c r="E1267" s="2" t="str">
        <v>5次</v>
      </c>
      <c r="F1267" s="2" t="str">
        <v>572-H, PAMPANGA ST., TONDO,MANILA 1013</v>
      </c>
      <c r="G1267" s="2" t="str">
        <v>WILFREDO SANTOS</v>
      </c>
      <c r="H1267" s="2" t="s">
        <v>5144</v>
      </c>
      <c r="I1267" s="2" t="str">
        <v>+63 2 253 8437</v>
      </c>
      <c r="J1267" s="2" t="str">
        <v>0063 2 523 9747</v>
      </c>
      <c r="K1267" s="1"/>
      <c r="L1267" s="1"/>
      <c r="M1267" s="1"/>
      <c r="N1267" s="1"/>
      <c r="O1267" s="1"/>
      <c r="P1267" s="1"/>
      <c r="Q1267" s="1"/>
      <c r="R1267" s="1"/>
      <c r="S1267" s="1"/>
    </row>
    <row r="1268">
      <c r="A1268" s="2" t="s">
        <v>6890</v>
      </c>
      <c r="B1268" s="2" t="str">
        <v>中國香港</v>
      </c>
      <c r="C1268" s="3" t="s">
        <v>6892</v>
      </c>
      <c r="D1268" s="2" t="str">
        <v>其他,家居用品,餐厨用具</v>
      </c>
      <c r="E1268" s="2" t="str">
        <v>8次</v>
      </c>
      <c r="F1268" s="2" t="str">
        <v>RM 1210, 12TH FLOOR C C WU BLDG.,302-308 HENNESSY ROAD,WANCHAI,HONGKONG</v>
      </c>
      <c r="G1268" s="2" t="str">
        <v>Safi Aref Saleh</v>
      </c>
      <c r="H1268" s="2" t="s">
        <v>6891</v>
      </c>
      <c r="I1268" s="2" t="str">
        <v>+852 2838 1088</v>
      </c>
      <c r="J1268" s="2">
        <v>28380323</v>
      </c>
      <c r="K1268" s="1"/>
      <c r="L1268" s="1"/>
      <c r="M1268" s="1"/>
      <c r="N1268" s="1"/>
      <c r="O1268" s="1"/>
      <c r="P1268" s="1"/>
      <c r="Q1268" s="1"/>
      <c r="R1268" s="1"/>
      <c r="S1268" s="1"/>
    </row>
    <row r="1269">
      <c r="A1269" s="2" t="s">
        <v>905</v>
      </c>
      <c r="B1269" s="2" t="str">
        <v>以色列</v>
      </c>
      <c r="C1269" s="3" t="s">
        <v>907</v>
      </c>
      <c r="D1269" s="2" t="str">
        <v>化工产品,家用电器,餐厨用具</v>
      </c>
      <c r="E1269" s="2" t="str">
        <v>10次</v>
      </c>
      <c r="F1269" s="2" t="str">
        <v>14 Hakotzer Street, 84100, Beer Sheva</v>
      </c>
      <c r="G1269" s="2" t="str">
        <v>Klir Chemicals Marketing (1994) Ltd</v>
      </c>
      <c r="H1269" s="2" t="s">
        <v>906</v>
      </c>
      <c r="I1269" s="2" t="str">
        <v>+972 8-640-4040</v>
      </c>
      <c r="J1269" s="2" t="str">
        <v>00972 8 6275239/6233111</v>
      </c>
      <c r="K1269" s="1"/>
      <c r="L1269" s="1"/>
      <c r="M1269" s="1"/>
      <c r="N1269" s="1"/>
      <c r="O1269" s="1"/>
      <c r="P1269" s="1"/>
      <c r="Q1269" s="1"/>
      <c r="R1269" s="1"/>
      <c r="S1269" s="1"/>
    </row>
    <row r="1270">
      <c r="A1270" s="2" t="s">
        <v>3171</v>
      </c>
      <c r="B1270" s="2" t="str">
        <v>荷蘭</v>
      </c>
      <c r="C1270" s="3" t="s">
        <v>3173</v>
      </c>
      <c r="D1270" s="2" t="str">
        <v>医药保健品及医疗器械,卫浴设备,家用纺织品,餐厨用具</v>
      </c>
      <c r="E1270" s="2" t="str">
        <v>9次</v>
      </c>
      <c r="F1270" s="2" t="str">
        <v>Alexander Flemingstraat 2, NL 3261 MA, Oud Beijerland</v>
      </c>
      <c r="G1270" s="2" t="str">
        <v>B Hunnego</v>
      </c>
      <c r="H1270" s="2" t="s">
        <v>3172</v>
      </c>
      <c r="I1270" s="2" t="str">
        <v>+31 186 634 400</v>
      </c>
      <c r="J1270" s="2" t="str">
        <v>0031 186 616893</v>
      </c>
      <c r="K1270" s="1"/>
      <c r="L1270" s="1"/>
      <c r="M1270" s="1"/>
      <c r="N1270" s="1"/>
      <c r="O1270" s="1"/>
      <c r="P1270" s="1"/>
      <c r="Q1270" s="1"/>
      <c r="R1270" s="1"/>
      <c r="S1270" s="1"/>
    </row>
    <row r="1271">
      <c r="A1271" s="2" t="s">
        <v>5173</v>
      </c>
      <c r="B1271" s="2" t="str">
        <v>美國</v>
      </c>
      <c r="C1271" s="2" t="str">
        <v>--</v>
      </c>
      <c r="D1271" s="2" t="str">
        <v>五金,其他,家具,餐厨用具</v>
      </c>
      <c r="E1271" s="2" t="str">
        <v>8次</v>
      </c>
      <c r="F1271" s="2" t="str">
        <v>31805 HIGHWAY 79 SOUTH #324</v>
      </c>
      <c r="G1271" s="2" t="str">
        <v>JESS VAN PELT</v>
      </c>
      <c r="H1271" s="2" t="s">
        <v>5174</v>
      </c>
      <c r="I1271" s="2" t="str">
        <v>+1 909-768-9354</v>
      </c>
      <c r="J1271" s="2" t="str">
        <v>(86)75583283991</v>
      </c>
      <c r="K1271" s="1"/>
      <c r="L1271" s="1"/>
      <c r="M1271" s="1"/>
      <c r="N1271" s="1"/>
      <c r="O1271" s="1"/>
      <c r="P1271" s="1"/>
      <c r="Q1271" s="1"/>
      <c r="R1271" s="1"/>
      <c r="S1271" s="1"/>
    </row>
    <row r="1272">
      <c r="A1272" s="2" t="s">
        <v>6914</v>
      </c>
      <c r="B1272" s="2" t="str">
        <v>埃及</v>
      </c>
      <c r="C1272" s="2" t="str">
        <v>--</v>
      </c>
      <c r="D1272" s="2" t="str">
        <v>办公文具,箱包,餐厨用具</v>
      </c>
      <c r="E1272" s="2" t="str">
        <v>3次</v>
      </c>
      <c r="F1272" s="2" t="str">
        <v>--</v>
      </c>
      <c r="G1272" s="2" t="str">
        <v>JOHANN VARGAS</v>
      </c>
      <c r="H1272" s="2" t="s">
        <v>6913</v>
      </c>
      <c r="I1272" s="2" t="str">
        <v>+20 2 22711855</v>
      </c>
      <c r="J1272" s="2" t="str">
        <v>--</v>
      </c>
      <c r="K1272" s="1"/>
      <c r="L1272" s="1"/>
      <c r="M1272" s="1"/>
      <c r="N1272" s="1"/>
      <c r="O1272" s="1"/>
      <c r="P1272" s="1"/>
      <c r="Q1272" s="1"/>
      <c r="R1272" s="1"/>
      <c r="S1272" s="1"/>
    </row>
    <row r="1273">
      <c r="A1273" s="2" t="s">
        <v>790</v>
      </c>
      <c r="B1273" s="2" t="str">
        <v>墨西哥</v>
      </c>
      <c r="C1273" s="3" t="s">
        <v>788</v>
      </c>
      <c r="D1273" s="2" t="str">
        <v>其他,医药保健品及医疗器械,建筑及装饰材料,玻璃工艺品,餐厨用具</v>
      </c>
      <c r="E1273" s="2" t="str">
        <v>8次</v>
      </c>
      <c r="F1273" s="2" t="str">
        <v>SAN FRANCISCO 68 A NAUCALPAN, MEXICO</v>
      </c>
      <c r="G1273" s="2" t="str">
        <v>Charles Cheung</v>
      </c>
      <c r="H1273" s="2" t="s">
        <v>789</v>
      </c>
      <c r="I1273" s="2" t="str">
        <v>0052 5 3592562</v>
      </c>
      <c r="J1273" s="2" t="str">
        <v>0052 5 3591973/5763840</v>
      </c>
      <c r="K1273" s="1"/>
      <c r="L1273" s="1"/>
      <c r="M1273" s="1"/>
      <c r="N1273" s="1"/>
      <c r="O1273" s="1"/>
      <c r="P1273" s="1"/>
      <c r="Q1273" s="1"/>
      <c r="R1273" s="1"/>
      <c r="S1273" s="1"/>
    </row>
    <row r="1274">
      <c r="A1274" s="2" t="s">
        <v>2943</v>
      </c>
      <c r="B1274" s="2" t="str">
        <v>日本</v>
      </c>
      <c r="C1274" s="2" t="str">
        <v>--</v>
      </c>
      <c r="D1274" s="2" t="str">
        <v>餐厨用具</v>
      </c>
      <c r="E1274" s="2" t="str">
        <v>2次</v>
      </c>
      <c r="F1274" s="2" t="str">
        <v>JIZOATO 7, KITAIMA, BISAI-SHI, AICHI 4940004</v>
      </c>
      <c r="G1274" s="2" t="str">
        <v>ISHIDA KENZO</v>
      </c>
      <c r="H1274" s="2" t="str">
        <v>--</v>
      </c>
      <c r="I1274" s="2">
        <f>+81-586-63-3681</f>
      </c>
      <c r="J1274" s="2" t="str">
        <v>0081 586 63 3666</v>
      </c>
      <c r="K1274" s="1"/>
      <c r="L1274" s="1"/>
      <c r="M1274" s="1"/>
      <c r="N1274" s="1"/>
      <c r="O1274" s="1"/>
      <c r="P1274" s="1"/>
      <c r="Q1274" s="1"/>
      <c r="R1274" s="1"/>
      <c r="S1274" s="1"/>
    </row>
    <row r="1275">
      <c r="A1275" s="2" t="s">
        <v>4363</v>
      </c>
      <c r="B1275" s="2" t="str">
        <v>瑞典</v>
      </c>
      <c r="C1275" s="3" t="s">
        <v>4361</v>
      </c>
      <c r="D1275" s="2" t="str">
        <v>家具,家居装饰品,餐厨用具</v>
      </c>
      <c r="E1275" s="2" t="str">
        <v>7次</v>
      </c>
      <c r="F1275" s="2" t="str">
        <v>SE 23623, Hollviken</v>
      </c>
      <c r="G1275" s="2" t="str">
        <v>Capri AB</v>
      </c>
      <c r="H1275" s="2" t="s">
        <v>4362</v>
      </c>
      <c r="I1275" s="2" t="str">
        <v>+46 40 45 33 15</v>
      </c>
      <c r="J1275" s="2" t="str">
        <v>0046 40 45 58 14</v>
      </c>
      <c r="K1275" s="1"/>
      <c r="L1275" s="1"/>
      <c r="M1275" s="1"/>
      <c r="N1275" s="1"/>
      <c r="O1275" s="1"/>
      <c r="P1275" s="1"/>
      <c r="Q1275" s="1"/>
      <c r="R1275" s="1"/>
      <c r="S1275" s="1"/>
    </row>
    <row r="1276">
      <c r="A1276" s="2" t="s">
        <v>6262</v>
      </c>
      <c r="B1276" s="2" t="str">
        <v>愛爾蘭</v>
      </c>
      <c r="C1276" s="3" t="s">
        <v>6261</v>
      </c>
      <c r="D1276" s="2" t="s">
        <v>6263</v>
      </c>
      <c r="E1276" s="2" t="str">
        <v>9次</v>
      </c>
      <c r="F1276" s="2" t="str">
        <v>Malahide Road, Dublin 17</v>
      </c>
      <c r="G1276" s="2" t="str">
        <v>King Ireland</v>
      </c>
      <c r="H1276" s="2" t="str">
        <v>--</v>
      </c>
      <c r="I1276" s="2" t="str">
        <v>+353 1 816 4800</v>
      </c>
      <c r="J1276" s="2" t="str">
        <v>00353 1 8164900</v>
      </c>
      <c r="K1276" s="1"/>
      <c r="L1276" s="1"/>
      <c r="M1276" s="1"/>
      <c r="N1276" s="1"/>
      <c r="O1276" s="1"/>
      <c r="P1276" s="1"/>
      <c r="Q1276" s="1"/>
      <c r="R1276" s="1"/>
      <c r="S1276" s="1"/>
    </row>
    <row r="1277">
      <c r="A1277" s="2" t="s">
        <v>830</v>
      </c>
      <c r="B1277" s="2" t="str">
        <v>英國</v>
      </c>
      <c r="C1277" s="2" t="str">
        <v>--</v>
      </c>
      <c r="D1277" s="2" t="str">
        <v>五金,体育及旅游休闲用品,家用电器,建筑及装饰材料,餐厨用具</v>
      </c>
      <c r="E1277" s="2" t="str">
        <v>9次</v>
      </c>
      <c r="F1277" s="2" t="str">
        <v>102-108 Ann Street, GB BT1 3HU, Belfast</v>
      </c>
      <c r="G1277" s="2" t="str">
        <v>Jamison &amp; Green Ltd</v>
      </c>
      <c r="H1277" s="2" t="s">
        <v>829</v>
      </c>
      <c r="I1277" s="2" t="str">
        <v>+44 28 9032 2444</v>
      </c>
      <c r="J1277" s="2" t="str">
        <v>0044 28 9033 0491</v>
      </c>
      <c r="K1277" s="1"/>
      <c r="L1277" s="1"/>
      <c r="M1277" s="1"/>
      <c r="N1277" s="1"/>
      <c r="O1277" s="1"/>
      <c r="P1277" s="1"/>
      <c r="Q1277" s="1"/>
      <c r="R1277" s="1"/>
      <c r="S1277" s="1"/>
    </row>
    <row r="1278">
      <c r="A1278" s="2" t="s">
        <v>3113</v>
      </c>
      <c r="B1278" s="2" t="str">
        <v>美國</v>
      </c>
      <c r="C1278" s="3" t="s">
        <v>3114</v>
      </c>
      <c r="D1278" s="2" t="str">
        <v>体育及旅游休闲用品,其他,办公文具,照明产品,箱包,鞋,餐厨用具</v>
      </c>
      <c r="E1278" s="2" t="str">
        <v>5次</v>
      </c>
      <c r="F1278" s="2" t="str">
        <v>815 SW 1 CT.,HALLANDALE BEACH,FLORIDA 33009 ,U.S.A.</v>
      </c>
      <c r="G1278" s="2" t="str">
        <v>Mike Duff</v>
      </c>
      <c r="H1278" s="2" t="s">
        <v>3112</v>
      </c>
      <c r="I1278" s="2" t="str">
        <v>+1 754-423-3811</v>
      </c>
      <c r="J1278" s="2">
        <v>9545180410</v>
      </c>
      <c r="K1278" s="1"/>
      <c r="L1278" s="1"/>
      <c r="M1278" s="1"/>
      <c r="N1278" s="1"/>
      <c r="O1278" s="1"/>
      <c r="P1278" s="1"/>
      <c r="Q1278" s="1"/>
      <c r="R1278" s="1"/>
      <c r="S1278" s="1"/>
    </row>
    <row r="1279">
      <c r="A1279" s="2" t="s">
        <v>4286</v>
      </c>
      <c r="B1279" s="2" t="str">
        <v>澳大利亞</v>
      </c>
      <c r="C1279" s="3" t="s">
        <v>4288</v>
      </c>
      <c r="D1279" s="2" t="str">
        <v>餐厨用具</v>
      </c>
      <c r="E1279" s="2" t="str">
        <v>5次</v>
      </c>
      <c r="F1279" s="2" t="str">
        <v>CENTRUM PLACE 6-8 CREWE PLACE ROSEBERY NSW(PO BOX 291 BEACONSFIELD NSW 2014)</v>
      </c>
      <c r="G1279" s="2" t="str">
        <v>BRAND PROMOTIONS PTY LTD</v>
      </c>
      <c r="H1279" s="2" t="s">
        <v>4287</v>
      </c>
      <c r="I1279" s="2" t="str">
        <v>+61-2-9313-8844,+61-2-8335-2900,+61 2 8335 2900</v>
      </c>
      <c r="J1279" s="2" t="str">
        <v>0061 2 93138855</v>
      </c>
      <c r="K1279" s="1"/>
      <c r="L1279" s="1"/>
      <c r="M1279" s="1"/>
      <c r="N1279" s="1"/>
      <c r="O1279" s="1"/>
      <c r="P1279" s="1"/>
      <c r="Q1279" s="1"/>
      <c r="R1279" s="1"/>
      <c r="S1279" s="1"/>
    </row>
    <row r="1280">
      <c r="A1280" s="2" t="s">
        <v>6868</v>
      </c>
      <c r="B1280" s="2" t="str">
        <v>美國</v>
      </c>
      <c r="C1280" s="2" t="str">
        <v>--</v>
      </c>
      <c r="D1280" s="2" t="str">
        <v>五金,工具,鞋,餐厨用具</v>
      </c>
      <c r="E1280" s="2" t="str">
        <v>6次</v>
      </c>
      <c r="F1280" s="2" t="str">
        <v>2625 SPAIN,NEW ORLEANS,LA</v>
      </c>
      <c r="G1280" s="2" t="str">
        <v>T WRIGHT</v>
      </c>
      <c r="H1280" s="2" t="s">
        <v>6869</v>
      </c>
      <c r="I1280" s="2" t="str">
        <v>001 504 9440308</v>
      </c>
      <c r="J1280" s="2" t="str">
        <v>001 504 9441402</v>
      </c>
      <c r="K1280" s="1"/>
      <c r="L1280" s="1"/>
      <c r="M1280" s="1"/>
      <c r="N1280" s="1"/>
      <c r="O1280" s="1"/>
      <c r="P1280" s="1"/>
      <c r="Q1280" s="1"/>
      <c r="R1280" s="1"/>
      <c r="S1280" s="1"/>
    </row>
    <row r="1281">
      <c r="A1281" s="2" t="s">
        <v>2186</v>
      </c>
      <c r="B1281" s="2" t="str">
        <v>義大利</v>
      </c>
      <c r="C1281" s="3" t="s">
        <v>2185</v>
      </c>
      <c r="D1281" s="2" t="str">
        <v>其他,工艺陶瓷,玻璃工艺品,餐厨用具</v>
      </c>
      <c r="E1281" s="2" t="str">
        <v>6次</v>
      </c>
      <c r="F1281" s="2" t="str">
        <v>VIA BUOZZI 10,39100 BOLZANO,ITALY</v>
      </c>
      <c r="G1281" s="2" t="str">
        <v>Federico Franchi</v>
      </c>
      <c r="H1281" s="2" t="s">
        <v>2187</v>
      </c>
      <c r="I1281" s="2" t="str">
        <v>+39 0471 545111</v>
      </c>
      <c r="J1281" s="2" t="str">
        <v>0039 0471 545100</v>
      </c>
      <c r="K1281" s="1"/>
      <c r="L1281" s="1"/>
      <c r="M1281" s="1"/>
      <c r="N1281" s="1"/>
      <c r="O1281" s="1"/>
      <c r="P1281" s="1"/>
      <c r="Q1281" s="1"/>
      <c r="R1281" s="1"/>
      <c r="S1281" s="1"/>
    </row>
    <row r="1282">
      <c r="A1282" s="5" t="s">
        <v>4310</v>
      </c>
      <c r="B1282" s="5" t="str">
        <v>美國</v>
      </c>
      <c r="C1282" s="4" t="s">
        <v>4311</v>
      </c>
      <c r="D1282" s="5" t="str">
        <v>五金,餐厨用具</v>
      </c>
      <c r="E1282" s="5" t="str">
        <v>6次</v>
      </c>
      <c r="F1282" s="5" t="str">
        <v>4605 E 355TH ST, WILLOUGHBY, OH 44094-4600</v>
      </c>
      <c r="G1282" s="5" t="str">
        <v>BLAIR HAAS</v>
      </c>
      <c r="H1282" s="5" t="str">
        <v>--</v>
      </c>
      <c r="I1282" s="5" t="str">
        <v>001 440 946 3200</v>
      </c>
      <c r="J1282" s="5" t="str">
        <v>001 440 951 4015</v>
      </c>
      <c r="K1282" s="1"/>
      <c r="L1282" s="1"/>
      <c r="M1282" s="1"/>
      <c r="N1282" s="1"/>
      <c r="O1282" s="1"/>
      <c r="P1282" s="1"/>
      <c r="Q1282" s="1"/>
      <c r="R1282" s="1"/>
      <c r="S1282" s="1"/>
    </row>
    <row r="1283">
      <c r="A1283" s="2" t="s">
        <v>655</v>
      </c>
      <c r="B1283" s="2" t="str">
        <v>法國</v>
      </c>
      <c r="C1283" s="2" t="str">
        <v>--</v>
      </c>
      <c r="D1283" s="2" t="str">
        <v>卫浴设备,餐厨用具</v>
      </c>
      <c r="E1283" s="2" t="str">
        <v>6次</v>
      </c>
      <c r="F1283" s="2" t="str">
        <v>ALEXARIA, 64210, ARBONNE</v>
      </c>
      <c r="G1283" s="2" t="str">
        <v>M APHESTEGUY Mikel</v>
      </c>
      <c r="H1283" s="2" t="s">
        <v>654</v>
      </c>
      <c r="I1283" s="2" t="str">
        <v>+33 5 59 41 94 83</v>
      </c>
      <c r="J1283" s="2" t="str">
        <v>0033 559418745</v>
      </c>
      <c r="K1283" s="1"/>
      <c r="L1283" s="1"/>
      <c r="M1283" s="1"/>
      <c r="N1283" s="1"/>
      <c r="O1283" s="1"/>
      <c r="P1283" s="1"/>
      <c r="Q1283" s="1"/>
      <c r="R1283" s="1"/>
      <c r="S1283" s="1"/>
    </row>
    <row r="1284">
      <c r="A1284" s="2" t="s">
        <v>1406</v>
      </c>
      <c r="B1284" s="2" t="str">
        <v>德國</v>
      </c>
      <c r="C1284" s="3" t="s">
        <v>1407</v>
      </c>
      <c r="D1284" s="2" t="str">
        <v>餐厨用具</v>
      </c>
      <c r="E1284" s="2" t="str">
        <v>7次</v>
      </c>
      <c r="F1284" s="2" t="str">
        <v>GREVENER DAMM 215-225,GERMANY</v>
      </c>
      <c r="G1284" s="2" t="str">
        <v>--</v>
      </c>
      <c r="H1284" s="2" t="s">
        <v>1405</v>
      </c>
      <c r="I1284" s="2" t="str">
        <v>+49 2572 13166</v>
      </c>
      <c r="J1284" s="2">
        <v>49257213269</v>
      </c>
      <c r="K1284" s="1"/>
      <c r="L1284" s="1"/>
      <c r="M1284" s="1"/>
      <c r="N1284" s="1"/>
      <c r="O1284" s="1"/>
      <c r="P1284" s="1"/>
      <c r="Q1284" s="1"/>
      <c r="R1284" s="1"/>
      <c r="S1284" s="1"/>
    </row>
    <row r="1285">
      <c r="A1285" s="2" t="s">
        <v>577</v>
      </c>
      <c r="B1285" s="2" t="str">
        <v>韩国</v>
      </c>
      <c r="C1285" s="3" t="s">
        <v>575</v>
      </c>
      <c r="D1285" s="2" t="str">
        <v>餐厨用具</v>
      </c>
      <c r="E1285" s="2" t="str">
        <v>7次</v>
      </c>
      <c r="F1285" s="2" t="str">
        <v>RM 1207 MASTERS TOWER553 DOHWA DONG,SEOULKOREA</v>
      </c>
      <c r="G1285" s="2" t="str">
        <v>--</v>
      </c>
      <c r="H1285" s="2" t="s">
        <v>576</v>
      </c>
      <c r="I1285" s="2" t="str">
        <v>(82)2 7160338</v>
      </c>
      <c r="J1285" s="2" t="str">
        <v>(82)2 7161238</v>
      </c>
      <c r="K1285" s="1"/>
      <c r="L1285" s="1"/>
      <c r="M1285" s="1"/>
      <c r="N1285" s="1"/>
      <c r="O1285" s="1"/>
      <c r="P1285" s="1"/>
      <c r="Q1285" s="1"/>
      <c r="R1285" s="1"/>
      <c r="S1285" s="1"/>
    </row>
    <row r="1286">
      <c r="A1286" s="2" t="s">
        <v>2910</v>
      </c>
      <c r="B1286" s="2" t="str">
        <v>美國</v>
      </c>
      <c r="C1286" s="2" t="str">
        <v>--</v>
      </c>
      <c r="D1286" s="2" t="str">
        <v>其他,餐厨用具</v>
      </c>
      <c r="E1286" s="2" t="str">
        <v>8次</v>
      </c>
      <c r="F1286" s="2" t="str">
        <v>109 Centennial Ave, Revere, MA, 02151, U.S.A.</v>
      </c>
      <c r="G1286" s="2" t="str">
        <v>Benjamin Reveles</v>
      </c>
      <c r="H1286" s="2" t="s">
        <v>2909</v>
      </c>
      <c r="I1286" s="2" t="str">
        <v>+1 617-794-7363</v>
      </c>
      <c r="J1286" s="2" t="str">
        <v>1 781 2847558</v>
      </c>
      <c r="K1286" s="1"/>
      <c r="L1286" s="1"/>
      <c r="M1286" s="1"/>
      <c r="N1286" s="1"/>
      <c r="O1286" s="1"/>
      <c r="P1286" s="1"/>
      <c r="Q1286" s="1"/>
      <c r="R1286" s="1"/>
      <c r="S1286" s="1"/>
    </row>
    <row r="1287">
      <c r="A1287" s="2" t="s">
        <v>3635</v>
      </c>
      <c r="B1287" s="2" t="str">
        <v>澳大利亞</v>
      </c>
      <c r="C1287" s="3" t="s">
        <v>3636</v>
      </c>
      <c r="D1287" s="2" t="str">
        <v>体育及旅游休闲用品,其他,服装饰物及配件,箱包,餐厨用具</v>
      </c>
      <c r="E1287" s="2" t="str">
        <v>10次</v>
      </c>
      <c r="F1287" s="2" t="str">
        <v>89 PORTER STREET, AUSTRALIA</v>
      </c>
      <c r="G1287" s="2" t="str">
        <v>Lsaev Yuri</v>
      </c>
      <c r="H1287" s="2" t="s">
        <v>3634</v>
      </c>
      <c r="I1287" s="2" t="str">
        <v>+61 411 253 378</v>
      </c>
      <c r="J1287" s="2">
        <v>61394391502</v>
      </c>
      <c r="K1287" s="1"/>
      <c r="L1287" s="1"/>
      <c r="M1287" s="1"/>
      <c r="N1287" s="1"/>
      <c r="O1287" s="1"/>
      <c r="P1287" s="1"/>
      <c r="Q1287" s="1"/>
      <c r="R1287" s="1"/>
      <c r="S1287" s="1"/>
    </row>
    <row r="1288">
      <c r="A1288" s="2" t="s">
        <v>1439</v>
      </c>
      <c r="B1288" s="2" t="str">
        <v>阿聯酋</v>
      </c>
      <c r="C1288" s="2" t="str">
        <v>--</v>
      </c>
      <c r="D1288" s="2" t="str">
        <v>家具,家居装饰品,餐厨用具</v>
      </c>
      <c r="E1288" s="2" t="str">
        <v>7次</v>
      </c>
      <c r="F1288" s="2" t="str">
        <v>P.O.BOX 26539,SHARJAH, UAE,U.A.E.</v>
      </c>
      <c r="G1288" s="2" t="str">
        <v>Imran Ghayasuddin</v>
      </c>
      <c r="H1288" s="2" t="s">
        <v>1438</v>
      </c>
      <c r="I1288" s="2" t="str">
        <v>+971 6 573 6842</v>
      </c>
      <c r="J1288" s="2" t="str">
        <v>00971 6 5736843</v>
      </c>
      <c r="K1288" s="1"/>
      <c r="L1288" s="1"/>
      <c r="M1288" s="1"/>
      <c r="N1288" s="1"/>
      <c r="O1288" s="1"/>
      <c r="P1288" s="1"/>
      <c r="Q1288" s="1"/>
      <c r="R1288" s="1"/>
      <c r="S1288" s="1"/>
    </row>
    <row r="1289">
      <c r="A1289" s="2" t="s">
        <v>452</v>
      </c>
      <c r="B1289" s="2" t="str">
        <v>日本</v>
      </c>
      <c r="C1289" s="3" t="s">
        <v>453</v>
      </c>
      <c r="D1289" s="2" t="str">
        <v>其他,大型机械及设备,家具,家居装饰品,照明产品,车辆,餐厨用具</v>
      </c>
      <c r="E1289" s="2" t="str">
        <v>6次</v>
      </c>
      <c r="F1289" s="2" t="str">
        <v>1-13-5 KASUGA-CHO,IRUMA-SHI, SAITAMA-KEN,JAPAN</v>
      </c>
      <c r="G1289" s="2" t="str">
        <v>HAYAKAWA MASAMITSU</v>
      </c>
      <c r="H1289" s="2" t="s">
        <v>454</v>
      </c>
      <c r="I1289" s="2" t="str">
        <v>+81 4-2965-5959</v>
      </c>
      <c r="J1289" s="2" t="str">
        <v>0081 3 3249 5340</v>
      </c>
      <c r="K1289" s="1"/>
      <c r="L1289" s="1"/>
      <c r="M1289" s="1"/>
      <c r="N1289" s="1"/>
      <c r="O1289" s="1"/>
      <c r="P1289" s="1"/>
      <c r="Q1289" s="1"/>
      <c r="R1289" s="1"/>
      <c r="S1289" s="1"/>
    </row>
    <row r="1290">
      <c r="A1290" s="2" t="s">
        <v>2816</v>
      </c>
      <c r="B1290" s="2" t="str">
        <v>美國</v>
      </c>
      <c r="C1290" s="2" t="str">
        <v>--</v>
      </c>
      <c r="D1290" s="2" t="str">
        <v>照明产品,餐厨用具</v>
      </c>
      <c r="E1290" s="2" t="str">
        <v>6次</v>
      </c>
      <c r="F1290" s="2" t="str">
        <v>11, AVENUE A,NEW YORK,NY</v>
      </c>
      <c r="G1290" s="2" t="str">
        <v>YAKOV MELMED</v>
      </c>
      <c r="H1290" s="2" t="str">
        <v>--</v>
      </c>
      <c r="I1290" s="2" t="str">
        <v>001 212 6774730</v>
      </c>
      <c r="J1290" s="2" t="str">
        <v>001 212 5989711</v>
      </c>
      <c r="K1290" s="1"/>
      <c r="L1290" s="1"/>
      <c r="M1290" s="1"/>
      <c r="N1290" s="1"/>
      <c r="O1290" s="1"/>
      <c r="P1290" s="1"/>
      <c r="Q1290" s="1"/>
      <c r="R1290" s="1"/>
      <c r="S1290" s="1"/>
    </row>
    <row r="1291">
      <c r="A1291" s="2" t="s">
        <v>3531</v>
      </c>
      <c r="B1291" s="2" t="str">
        <v>芬蘭</v>
      </c>
      <c r="C1291" s="3" t="s">
        <v>3533</v>
      </c>
      <c r="D1291" s="2" t="str">
        <v>化工产品,家用电器,照明产品,餐厨用具</v>
      </c>
      <c r="E1291" s="2" t="str">
        <v>10次</v>
      </c>
      <c r="F1291" s="2" t="str">
        <v>Sinimaent 8, FI 02630, Espoo</v>
      </c>
      <c r="G1291" s="2" t="str">
        <v>BSH Kodinkoneet Oy</v>
      </c>
      <c r="H1291" s="2" t="s">
        <v>3532</v>
      </c>
      <c r="I1291" s="2" t="str">
        <v>+358 9 52595100</v>
      </c>
      <c r="J1291" s="2" t="str">
        <v>00358 9 5259 5181</v>
      </c>
      <c r="K1291" s="1"/>
      <c r="L1291" s="1"/>
      <c r="M1291" s="1"/>
      <c r="N1291" s="1"/>
      <c r="O1291" s="1"/>
      <c r="P1291" s="1"/>
      <c r="Q1291" s="1"/>
      <c r="R1291" s="1"/>
      <c r="S1291" s="1"/>
    </row>
    <row r="1292">
      <c r="A1292" s="2" t="s">
        <v>1334</v>
      </c>
      <c r="B1292" s="2" t="str">
        <v>新西蘭</v>
      </c>
      <c r="C1292" s="3" t="s">
        <v>1332</v>
      </c>
      <c r="D1292" s="2" t="str">
        <v>其他,医药保健品及医疗器械,照明产品,餐厨用具</v>
      </c>
      <c r="E1292" s="2" t="str">
        <v>7次</v>
      </c>
      <c r="F1292" s="2" t="str">
        <v>1-7 Batten Street, Rongotai, 6003, Wellington</v>
      </c>
      <c r="G1292" s="2" t="str">
        <v>Peter Brooks</v>
      </c>
      <c r="H1292" s="2" t="s">
        <v>1333</v>
      </c>
      <c r="I1292" s="2" t="str">
        <v>+64 4-387 7009</v>
      </c>
      <c r="J1292" s="2" t="str">
        <v>0064 4 387 9114</v>
      </c>
      <c r="K1292" s="1"/>
      <c r="L1292" s="1"/>
      <c r="M1292" s="1"/>
      <c r="N1292" s="1"/>
      <c r="O1292" s="1"/>
      <c r="P1292" s="1"/>
      <c r="Q1292" s="1"/>
      <c r="R1292" s="1"/>
      <c r="S1292" s="1"/>
    </row>
    <row r="1293">
      <c r="A1293" s="2" t="s">
        <v>7200</v>
      </c>
      <c r="B1293" s="2" t="str">
        <v>智利</v>
      </c>
      <c r="C1293" s="3" t="s">
        <v>7199</v>
      </c>
      <c r="D1293" s="2" t="str">
        <v>其他,医药保健品及医疗器械,卫浴设备,家用电器,工具,照明产品,餐厨用具</v>
      </c>
      <c r="E1293" s="2" t="str">
        <v>9次</v>
      </c>
      <c r="F1293" s="2" t="str">
        <v>SAN ISIDRO 1839 SANTIAGO, SANTIAGO, SANTIAGO</v>
      </c>
      <c r="G1293" s="2" t="str">
        <v>ANTONIO DIAZ GUERRA</v>
      </c>
      <c r="H1293" s="2" t="str">
        <v>--</v>
      </c>
      <c r="I1293" s="2" t="str">
        <v>+56-2-2632-4833,+56-2-2632-4795</v>
      </c>
      <c r="J1293" s="2" t="str">
        <v>0056 4 6550066</v>
      </c>
      <c r="K1293" s="1"/>
      <c r="L1293" s="1"/>
      <c r="M1293" s="1"/>
      <c r="N1293" s="1"/>
      <c r="O1293" s="1"/>
      <c r="P1293" s="1"/>
      <c r="Q1293" s="1"/>
      <c r="R1293" s="1"/>
      <c r="S1293" s="1"/>
    </row>
    <row r="1294">
      <c r="A1294" s="2" t="s">
        <v>5505</v>
      </c>
      <c r="B1294" s="2" t="str">
        <v>印度</v>
      </c>
      <c r="C1294" s="3" t="s">
        <v>5508</v>
      </c>
      <c r="D1294" s="2" t="s">
        <v>5506</v>
      </c>
      <c r="E1294" s="2" t="str">
        <v>9次</v>
      </c>
      <c r="F1294" s="2" t="str">
        <v>B-1/23, YAMUNA VIHAR,DELHI-53,INDIA</v>
      </c>
      <c r="G1294" s="2" t="str">
        <v>Emiliano Bianchi</v>
      </c>
      <c r="H1294" s="2" t="s">
        <v>5507</v>
      </c>
      <c r="I1294" s="2" t="str">
        <v>+91 11 2391 1052</v>
      </c>
      <c r="J1294" s="2" t="str">
        <v>0091 23994190</v>
      </c>
      <c r="K1294" s="1"/>
      <c r="L1294" s="1"/>
      <c r="M1294" s="1"/>
      <c r="N1294" s="1"/>
      <c r="O1294" s="1"/>
      <c r="P1294" s="1"/>
      <c r="Q1294" s="1"/>
      <c r="R1294" s="1"/>
      <c r="S1294" s="1"/>
    </row>
    <row r="1295">
      <c r="A1295" s="2" t="s">
        <v>3565</v>
      </c>
      <c r="B1295" s="2" t="str">
        <v>美國</v>
      </c>
      <c r="C1295" s="2" t="str">
        <v>--</v>
      </c>
      <c r="D1295" s="2" t="str">
        <v>餐厨用具</v>
      </c>
      <c r="E1295" s="2" t="str">
        <v>2次</v>
      </c>
      <c r="F1295" s="2" t="str">
        <v>1212 TIERRA LUNA WALNUT,CA 91789</v>
      </c>
      <c r="G1295" s="2" t="str">
        <v>DARIC KWOK</v>
      </c>
      <c r="H1295" s="2" t="str">
        <v>--</v>
      </c>
      <c r="I1295" s="2" t="str">
        <v>001 909 5952683</v>
      </c>
      <c r="J1295" s="2" t="str">
        <v>001 909 5953754</v>
      </c>
      <c r="K1295" s="1"/>
      <c r="L1295" s="1"/>
      <c r="M1295" s="1"/>
      <c r="N1295" s="1"/>
      <c r="O1295" s="1"/>
      <c r="P1295" s="1"/>
      <c r="Q1295" s="1"/>
      <c r="R1295" s="1"/>
      <c r="S1295" s="1"/>
    </row>
    <row r="1296">
      <c r="A1296" s="2" t="s">
        <v>1370</v>
      </c>
      <c r="B1296" s="2" t="str">
        <v>英國</v>
      </c>
      <c r="C1296" s="3" t="s">
        <v>1371</v>
      </c>
      <c r="D1296" s="2" t="str">
        <v>五金,其他,餐厨用具</v>
      </c>
      <c r="E1296" s="2" t="str">
        <v>6次</v>
      </c>
      <c r="F1296" s="2" t="str">
        <v>Portland Street, GB NP20 2D, Newport</v>
      </c>
      <c r="G1296" s="2" t="str">
        <v>CHRIS BAKDR</v>
      </c>
      <c r="H1296" s="2" t="s">
        <v>1372</v>
      </c>
      <c r="I1296" s="2" t="str">
        <v>+44 1633 216661</v>
      </c>
      <c r="J1296" s="2" t="str">
        <v>0044 1633 243115</v>
      </c>
      <c r="K1296" s="1"/>
      <c r="L1296" s="1"/>
      <c r="M1296" s="1"/>
      <c r="N1296" s="1"/>
      <c r="O1296" s="1"/>
      <c r="P1296" s="1"/>
      <c r="Q1296" s="1"/>
      <c r="R1296" s="1"/>
      <c r="S1296" s="1"/>
    </row>
    <row r="1297">
      <c r="A1297" s="2" t="s">
        <v>7124</v>
      </c>
      <c r="B1297" s="2" t="str">
        <v>澳大利亞</v>
      </c>
      <c r="C1297" s="3" t="s">
        <v>7125</v>
      </c>
      <c r="D1297" s="2" t="str">
        <v>办公文具,家具,照明产品,玻璃工艺品,餐厨用具</v>
      </c>
      <c r="E1297" s="2" t="str">
        <v>9次</v>
      </c>
      <c r="F1297" s="2" t="str">
        <v>330 Albert St, 3056, Brunswick</v>
      </c>
      <c r="G1297" s="2" t="str">
        <v>Barry Levy</v>
      </c>
      <c r="H1297" s="2" t="s">
        <v>7123</v>
      </c>
      <c r="I1297" s="2" t="str">
        <v>0061 3 9388 2500</v>
      </c>
      <c r="J1297" s="2" t="str">
        <v>0061 3 9302 6262</v>
      </c>
      <c r="K1297" s="1"/>
      <c r="L1297" s="1"/>
      <c r="M1297" s="1"/>
      <c r="N1297" s="1"/>
      <c r="O1297" s="1"/>
      <c r="P1297" s="1"/>
      <c r="Q1297" s="1"/>
      <c r="R1297" s="1"/>
      <c r="S1297" s="1"/>
    </row>
    <row r="1298">
      <c r="A1298" s="2" t="s">
        <v>5419</v>
      </c>
      <c r="B1298" s="2" t="str">
        <v>瑞典</v>
      </c>
      <c r="C1298" s="3" t="s">
        <v>5421</v>
      </c>
      <c r="D1298" s="2" t="str">
        <v>餐厨用具</v>
      </c>
      <c r="E1298" s="2" t="str">
        <v>2次</v>
      </c>
      <c r="F1298" s="2" t="str">
        <v>Flygplatsv 21, SE 39241, Kalmar</v>
      </c>
      <c r="G1298" s="2" t="str">
        <v>--</v>
      </c>
      <c r="H1298" s="2" t="s">
        <v>5420</v>
      </c>
      <c r="I1298" s="2" t="str">
        <v>+46 480 885 25</v>
      </c>
      <c r="J1298" s="2" t="str">
        <v>0046 480 127 52</v>
      </c>
      <c r="K1298" s="1"/>
      <c r="L1298" s="1"/>
      <c r="M1298" s="1"/>
      <c r="N1298" s="1"/>
      <c r="O1298" s="1"/>
      <c r="P1298" s="1"/>
      <c r="Q1298" s="1"/>
      <c r="R1298" s="1"/>
      <c r="S1298" s="1"/>
    </row>
    <row r="1299">
      <c r="A1299" s="2" t="s">
        <v>3467</v>
      </c>
      <c r="B1299" s="2" t="str">
        <v>英國</v>
      </c>
      <c r="C1299" s="3" t="s">
        <v>3466</v>
      </c>
      <c r="D1299" s="2" t="str">
        <v>家具,餐厨用具</v>
      </c>
      <c r="E1299" s="2" t="str">
        <v>9次</v>
      </c>
      <c r="F1299" s="2" t="str">
        <v>Magnum House, 33 Lord Street, Leigh, Lancashire, WN7 1BY</v>
      </c>
      <c r="G1299" s="2" t="str">
        <v>MAGNUM FURNITURE</v>
      </c>
      <c r="H1299" s="2" t="str">
        <v>--</v>
      </c>
      <c r="I1299" s="2" t="str">
        <v>+44 1942 261563</v>
      </c>
      <c r="J1299" s="2" t="str">
        <v>0044 1942 261562</v>
      </c>
      <c r="K1299" s="1"/>
      <c r="L1299" s="1"/>
      <c r="M1299" s="1"/>
      <c r="N1299" s="1"/>
      <c r="O1299" s="1"/>
      <c r="P1299" s="1"/>
      <c r="Q1299" s="1"/>
      <c r="R1299" s="1"/>
      <c r="S1299" s="1"/>
    </row>
    <row r="1300">
      <c r="A1300" s="2" t="s">
        <v>1255</v>
      </c>
      <c r="B1300" s="2" t="str">
        <v>英國</v>
      </c>
      <c r="C1300" s="3" t="s">
        <v>1253</v>
      </c>
      <c r="D1300" s="2" t="str">
        <v>节日用品,餐厨用具</v>
      </c>
      <c r="E1300" s="2" t="str">
        <v>7次</v>
      </c>
      <c r="F1300" s="2" t="str">
        <v>WILLCOX HOUSE,140148 BOROUGH ST.,LONDON</v>
      </c>
      <c r="G1300" s="2" t="str">
        <v>Mr. ROGER GROSS</v>
      </c>
      <c r="H1300" s="2" t="s">
        <v>1254</v>
      </c>
      <c r="I1300" s="2" t="str">
        <v>+44 20 7407 0942</v>
      </c>
      <c r="J1300" s="2" t="str">
        <v>0044 20 74075942</v>
      </c>
      <c r="K1300" s="1"/>
      <c r="L1300" s="1"/>
      <c r="M1300" s="1"/>
      <c r="N1300" s="1"/>
      <c r="O1300" s="1"/>
      <c r="P1300" s="1"/>
      <c r="Q1300" s="1"/>
      <c r="R1300" s="1"/>
      <c r="S1300" s="1"/>
    </row>
    <row r="1301">
      <c r="A1301" s="2" t="s">
        <v>7150</v>
      </c>
      <c r="B1301" s="2" t="str">
        <v>印度</v>
      </c>
      <c r="C1301" s="3" t="s">
        <v>7149</v>
      </c>
      <c r="D1301" s="2" t="str">
        <v>玻璃工艺品,餐厨用具</v>
      </c>
      <c r="E1301" s="2" t="str">
        <v>2次</v>
      </c>
      <c r="F1301" s="2" t="str">
        <v>B-19/20,COMMERCE CENTRE,TARDCO,BOMBAY</v>
      </c>
      <c r="G1301" s="2" t="str">
        <v>MR SOHIL SHAH</v>
      </c>
      <c r="H1301" s="2" t="s">
        <v>7148</v>
      </c>
      <c r="I1301" s="2" t="str">
        <v>+91-22-2351-6177,+91-22-2351-2347,+91 22 2351 2347,+91 22 2351 6177</v>
      </c>
      <c r="J1301" s="2" t="str">
        <v>0091 22 4932347</v>
      </c>
      <c r="K1301" s="1"/>
      <c r="L1301" s="1"/>
      <c r="M1301" s="1"/>
      <c r="N1301" s="1"/>
      <c r="O1301" s="1"/>
      <c r="P1301" s="1"/>
      <c r="Q1301" s="1"/>
      <c r="R1301" s="1"/>
      <c r="S1301" s="1"/>
    </row>
    <row r="1302">
      <c r="A1302" s="5" t="s">
        <v>5454</v>
      </c>
      <c r="B1302" s="5" t="str">
        <v>印度</v>
      </c>
      <c r="C1302" s="5" t="str">
        <v>--</v>
      </c>
      <c r="D1302" s="5" t="str">
        <v>五金,餐厨用具</v>
      </c>
      <c r="E1302" s="5" t="str">
        <v>7次</v>
      </c>
      <c r="F1302" s="5" t="str">
        <v>71,CANNING STREET,(BAGREE MARKET) 4TH. FLOOR,ROOM-440 C-BLOCK,KOLKATA</v>
      </c>
      <c r="G1302" s="5" t="str">
        <v>GOVIND EXPORTS INTERNATIONAL</v>
      </c>
      <c r="H1302" s="5" t="s">
        <v>5453</v>
      </c>
      <c r="I1302" s="5">
        <f>+91-98300-38458</f>
      </c>
      <c r="J1302" s="5" t="str">
        <v>0091 33 22355626</v>
      </c>
      <c r="K1302" s="1"/>
      <c r="L1302" s="1"/>
      <c r="M1302" s="1"/>
      <c r="N1302" s="1"/>
      <c r="O1302" s="1"/>
      <c r="P1302" s="1"/>
      <c r="Q1302" s="1"/>
      <c r="R1302" s="1"/>
      <c r="S1302" s="1"/>
    </row>
    <row r="1303">
      <c r="A1303" s="5" t="s">
        <v>3497</v>
      </c>
      <c r="B1303" s="5" t="str">
        <v>巴西</v>
      </c>
      <c r="C1303" s="4" t="s">
        <v>3496</v>
      </c>
      <c r="D1303" s="5" t="str">
        <v>餐厨用具</v>
      </c>
      <c r="E1303" s="5" t="str">
        <v>7次</v>
      </c>
      <c r="F1303" s="5" t="str">
        <v>CATULO DA PAIXAO CEARENSE 563-SAUDE-SAO PAULO, (SP),BRAZIL</v>
      </c>
      <c r="G1303" s="5" t="str">
        <v>--</v>
      </c>
      <c r="H1303" s="5" t="s">
        <v>3498</v>
      </c>
      <c r="I1303" s="5" t="str">
        <v>(55)1155819333</v>
      </c>
      <c r="J1303" s="5" t="str">
        <v>(55)1155850219</v>
      </c>
      <c r="K1303" s="1"/>
      <c r="L1303" s="1"/>
      <c r="M1303" s="1"/>
      <c r="N1303" s="1"/>
      <c r="O1303" s="1"/>
      <c r="P1303" s="1"/>
      <c r="Q1303" s="1"/>
      <c r="R1303" s="1"/>
      <c r="S1303" s="1"/>
    </row>
    <row r="1304">
      <c r="A1304" s="2" t="s">
        <v>1298</v>
      </c>
      <c r="B1304" s="2" t="str">
        <v>新加坡</v>
      </c>
      <c r="C1304" s="2" t="str">
        <v>--</v>
      </c>
      <c r="D1304" s="2" t="str">
        <v>餐厨用具</v>
      </c>
      <c r="E1304" s="2" t="str">
        <v>2次</v>
      </c>
      <c r="F1304" s="2" t="str">
        <v>3 SHENTON WAY #24-02 SHENTON HOUSE</v>
      </c>
      <c r="G1304" s="2" t="str">
        <v>MRS ANURAG SHARMA</v>
      </c>
      <c r="H1304" s="2" t="s">
        <v>1297</v>
      </c>
      <c r="I1304" s="2" t="str">
        <v>0065 62277481</v>
      </c>
      <c r="J1304" s="2" t="str">
        <v>0065 62279373</v>
      </c>
      <c r="K1304" s="1"/>
      <c r="L1304" s="1"/>
      <c r="M1304" s="1"/>
      <c r="N1304" s="1"/>
      <c r="O1304" s="1"/>
      <c r="P1304" s="1"/>
      <c r="Q1304" s="1"/>
      <c r="R1304" s="1"/>
      <c r="S1304" s="1"/>
    </row>
    <row r="1305">
      <c r="A1305" s="2" t="s">
        <v>7065</v>
      </c>
      <c r="B1305" s="2" t="str">
        <v>印尼</v>
      </c>
      <c r="C1305" s="3" t="s">
        <v>7063</v>
      </c>
      <c r="D1305" s="2" t="str">
        <v>餐厨用具</v>
      </c>
      <c r="E1305" s="2" t="str">
        <v>3次</v>
      </c>
      <c r="F1305" s="2" t="str">
        <v>JL.PASAR PAGI NO.28,JAKARTA</v>
      </c>
      <c r="G1305" s="2" t="str">
        <v>HENDRA SOETEDJO</v>
      </c>
      <c r="H1305" s="2" t="s">
        <v>7064</v>
      </c>
      <c r="I1305" s="2" t="str">
        <v>021 6012979</v>
      </c>
      <c r="J1305" s="2" t="str">
        <v>0062 21 6916373</v>
      </c>
      <c r="K1305" s="1"/>
      <c r="L1305" s="1"/>
      <c r="M1305" s="1"/>
      <c r="N1305" s="1"/>
      <c r="O1305" s="1"/>
      <c r="P1305" s="1"/>
      <c r="Q1305" s="1"/>
      <c r="R1305" s="1"/>
      <c r="S1305" s="1"/>
    </row>
    <row r="1306">
      <c r="A1306" s="2" t="s">
        <v>5355</v>
      </c>
      <c r="B1306" s="2" t="str">
        <v>巴勒斯坦</v>
      </c>
      <c r="C1306" s="2" t="str">
        <v>--</v>
      </c>
      <c r="D1306" s="2" t="str">
        <v>其他,办公文具,玩具,玻璃工艺品,箱包,食品,餐厨用具</v>
      </c>
      <c r="E1306" s="2" t="str">
        <v>8次</v>
      </c>
      <c r="F1306" s="2" t="str">
        <v>al madbasa P.O.BOX 124</v>
      </c>
      <c r="G1306" s="2" t="str">
        <v>rafat odeh</v>
      </c>
      <c r="H1306" s="2" t="s">
        <v>5356</v>
      </c>
      <c r="I1306" s="2" t="str">
        <v>+972 52-245-0258</v>
      </c>
      <c r="J1306" s="2">
        <v>97222760714</v>
      </c>
      <c r="K1306" s="1"/>
      <c r="L1306" s="1"/>
      <c r="M1306" s="1"/>
      <c r="N1306" s="1"/>
      <c r="O1306" s="1"/>
      <c r="P1306" s="1"/>
      <c r="Q1306" s="1"/>
      <c r="R1306" s="1"/>
      <c r="S1306" s="1"/>
    </row>
    <row r="1307">
      <c r="A1307" s="2" t="s">
        <v>3396</v>
      </c>
      <c r="B1307" s="2" t="str">
        <v>印尼</v>
      </c>
      <c r="C1307" s="2" t="str">
        <v>--</v>
      </c>
      <c r="D1307" s="2" t="str">
        <v>其他,家具,箱包,餐厨用具</v>
      </c>
      <c r="E1307" s="2" t="str">
        <v>6次</v>
      </c>
      <c r="F1307" s="2" t="str">
        <v>JL. LINGJUNGAN III NO. 28 A,TEGAL ALUR,JAKARTA,INDONESIA</v>
      </c>
      <c r="G1307" s="2" t="str">
        <v>JACK ZHOU</v>
      </c>
      <c r="H1307" s="2" t="s">
        <v>3395</v>
      </c>
      <c r="I1307" s="2" t="str">
        <v>+62 622 15559436</v>
      </c>
      <c r="J1307" s="2" t="str">
        <v>62 21 5559437</v>
      </c>
      <c r="K1307" s="1"/>
      <c r="L1307" s="1"/>
      <c r="M1307" s="1"/>
      <c r="N1307" s="1"/>
      <c r="O1307" s="1"/>
      <c r="P1307" s="1"/>
      <c r="Q1307" s="1"/>
      <c r="R1307" s="1"/>
      <c r="S1307" s="1"/>
    </row>
    <row r="1308">
      <c r="A1308" s="2" t="s">
        <v>1176</v>
      </c>
      <c r="B1308" s="2" t="str">
        <v>日本</v>
      </c>
      <c r="C1308" s="3" t="s">
        <v>1175</v>
      </c>
      <c r="D1308" s="2" t="str">
        <v>医药保健品及医疗器械,餐厨用具</v>
      </c>
      <c r="E1308" s="2" t="str">
        <v>4次</v>
      </c>
      <c r="F1308" s="2" t="str">
        <v>1-13-28, TAKADA, MOJI-KU, KITAKYUSHU, Fukuoka 800-0031 Japan</v>
      </c>
      <c r="G1308" s="2" t="str">
        <v>HARA YUKICHIRO</v>
      </c>
      <c r="H1308" s="2" t="str">
        <v>--</v>
      </c>
      <c r="I1308" s="2" t="str">
        <v>+81-294-20-6088,+81-294-20-6188,+81 294-20-6088</v>
      </c>
      <c r="J1308" s="2" t="str">
        <v>0081 17 723 8491</v>
      </c>
      <c r="K1308" s="1"/>
      <c r="L1308" s="1"/>
      <c r="M1308" s="1"/>
      <c r="N1308" s="1"/>
      <c r="O1308" s="1"/>
      <c r="P1308" s="1"/>
      <c r="Q1308" s="1"/>
      <c r="R1308" s="1"/>
      <c r="S1308" s="1"/>
    </row>
    <row r="1309">
      <c r="A1309" s="2" t="s">
        <v>7092</v>
      </c>
      <c r="B1309" s="2" t="str">
        <v>突尼斯</v>
      </c>
      <c r="C1309" s="3" t="s">
        <v>7095</v>
      </c>
      <c r="D1309" s="2" t="s">
        <v>7093</v>
      </c>
      <c r="E1309" s="2" t="str">
        <v>9次</v>
      </c>
      <c r="F1309" s="2" t="str">
        <v>ROAD OF MORNAGUE BEN AROUS CENTERBLOC FOLLA 1 APPARTMENT 4.6 TUNIS 2013 ,TUNISIA</v>
      </c>
      <c r="G1309" s="2" t="str">
        <v>Alam</v>
      </c>
      <c r="H1309" s="2" t="s">
        <v>7094</v>
      </c>
      <c r="I1309" s="2" t="str">
        <v>+216 98 485 431</v>
      </c>
      <c r="J1309" s="2">
        <v>21679391480</v>
      </c>
      <c r="K1309" s="1"/>
      <c r="L1309" s="1"/>
      <c r="M1309" s="1"/>
      <c r="N1309" s="1"/>
      <c r="O1309" s="1"/>
      <c r="P1309" s="1"/>
      <c r="Q1309" s="1"/>
      <c r="R1309" s="1"/>
      <c r="S1309" s="1"/>
    </row>
    <row r="1310">
      <c r="A1310" s="2" t="s">
        <v>5385</v>
      </c>
      <c r="B1310" s="2" t="str">
        <v>瑞典</v>
      </c>
      <c r="C1310" s="3" t="s">
        <v>5384</v>
      </c>
      <c r="D1310" s="2" t="s">
        <v>5386</v>
      </c>
      <c r="E1310" s="2" t="str">
        <v>11次</v>
      </c>
      <c r="F1310" s="2" t="str">
        <v>KORNHAMNSTORG 6 111 27 STOCKHOLM SWEDEN</v>
      </c>
      <c r="G1310" s="2" t="str">
        <v>Aasa Hoernberg</v>
      </c>
      <c r="H1310" s="2" t="s">
        <v>5387</v>
      </c>
      <c r="I1310" s="2" t="str">
        <v>+46 8 702 26 88</v>
      </c>
      <c r="J1310" s="2">
        <v>4687022788</v>
      </c>
      <c r="K1310" s="1"/>
      <c r="L1310" s="1"/>
      <c r="M1310" s="1"/>
      <c r="N1310" s="1"/>
      <c r="O1310" s="1"/>
      <c r="P1310" s="1"/>
      <c r="Q1310" s="1"/>
      <c r="R1310" s="1"/>
      <c r="S1310" s="1"/>
    </row>
    <row r="1311">
      <c r="A1311" s="2" t="s">
        <v>3434</v>
      </c>
      <c r="B1311" s="2" t="str">
        <v>美國</v>
      </c>
      <c r="C1311" s="2" t="str">
        <v>--</v>
      </c>
      <c r="D1311" s="2" t="str">
        <v>玻璃工艺品,餐厨用具</v>
      </c>
      <c r="E1311" s="2" t="str">
        <v>3次</v>
      </c>
      <c r="F1311" s="2" t="str">
        <v>1415 NORTH DAYTON STREET,SUITE IS,CHICAGO,IL 60622</v>
      </c>
      <c r="G1311" s="2" t="str">
        <v>CHRIS CHEUNG</v>
      </c>
      <c r="H1311" s="2" t="str">
        <v>--</v>
      </c>
      <c r="I1311" s="2" t="str">
        <v>001 312 6409001</v>
      </c>
      <c r="J1311" s="2" t="str">
        <v>001 312 6409044</v>
      </c>
      <c r="K1311" s="1"/>
      <c r="L1311" s="1"/>
      <c r="M1311" s="1"/>
      <c r="N1311" s="1"/>
      <c r="O1311" s="1"/>
      <c r="P1311" s="1"/>
      <c r="Q1311" s="1"/>
      <c r="R1311" s="1"/>
      <c r="S1311" s="1"/>
    </row>
    <row r="1312">
      <c r="A1312" s="2" t="s">
        <v>1210</v>
      </c>
      <c r="B1312" s="2" t="str">
        <v>波多黎各</v>
      </c>
      <c r="C1312" s="3" t="s">
        <v>1211</v>
      </c>
      <c r="D1312" s="2" t="s">
        <v>1213</v>
      </c>
      <c r="E1312" s="2" t="str">
        <v>10次</v>
      </c>
      <c r="F1312" s="2" t="str">
        <v>MERCEDES #371 ZONA COLONIAL,PUERTO RICO</v>
      </c>
      <c r="G1312" s="2" t="str">
        <v>Hartono</v>
      </c>
      <c r="H1312" s="2" t="s">
        <v>1212</v>
      </c>
      <c r="I1312" s="2" t="str">
        <v>+1 809-686-2524</v>
      </c>
      <c r="J1312" s="2" t="str">
        <v>809 687 0452</v>
      </c>
      <c r="K1312" s="1"/>
      <c r="L1312" s="1"/>
      <c r="M1312" s="1"/>
      <c r="N1312" s="1"/>
      <c r="O1312" s="1"/>
      <c r="P1312" s="1"/>
      <c r="Q1312" s="1"/>
      <c r="R1312" s="1"/>
      <c r="S1312" s="1"/>
    </row>
    <row r="1313">
      <c r="A1313" s="2" t="s">
        <v>7422</v>
      </c>
      <c r="B1313" s="2" t="str">
        <v>法國</v>
      </c>
      <c r="C1313" s="2" t="str">
        <v>--</v>
      </c>
      <c r="D1313" s="2" t="str">
        <v>家具,家居装饰品,餐厨用具</v>
      </c>
      <c r="E1313" s="2" t="str">
        <v>7次</v>
      </c>
      <c r="F1313" s="2" t="str">
        <v>RUE ALPHONSE KARR, BP 51, 76790, ETRETAT</v>
      </c>
      <c r="G1313" s="2" t="str">
        <v>COMPTOIR CAFEIER FRANCAIS</v>
      </c>
      <c r="H1313" s="2" t="s">
        <v>7421</v>
      </c>
      <c r="I1313" s="2" t="str">
        <v>+33 2 35 28 40 00</v>
      </c>
      <c r="J1313" s="2" t="str">
        <v>0033 235283999</v>
      </c>
      <c r="K1313" s="1"/>
      <c r="L1313" s="1"/>
      <c r="M1313" s="1"/>
      <c r="N1313" s="1"/>
      <c r="O1313" s="1"/>
      <c r="P1313" s="1"/>
      <c r="Q1313" s="1"/>
      <c r="R1313" s="1"/>
      <c r="S1313" s="1"/>
    </row>
    <row r="1314">
      <c r="A1314" s="2" t="s">
        <v>114</v>
      </c>
      <c r="B1314" s="2" t="str">
        <v>美國</v>
      </c>
      <c r="C1314" s="2" t="str">
        <v>--</v>
      </c>
      <c r="D1314" s="2" t="str">
        <v>化工产品,家用纺织品,餐厨用具</v>
      </c>
      <c r="E1314" s="2" t="str">
        <v>10次</v>
      </c>
      <c r="F1314" s="2" t="str">
        <v>8600 WESTERN OAK DR SPRINGFIELD,VA 22153</v>
      </c>
      <c r="G1314" s="2" t="str">
        <v>AFAF A.RAHMAN</v>
      </c>
      <c r="H1314" s="2" t="s">
        <v>115</v>
      </c>
      <c r="I1314" s="2" t="str">
        <v>001 571 2177771</v>
      </c>
      <c r="J1314" s="2" t="str">
        <v>001 703 6447189</v>
      </c>
      <c r="K1314" s="1"/>
      <c r="L1314" s="1"/>
      <c r="M1314" s="1"/>
      <c r="N1314" s="1"/>
      <c r="O1314" s="1"/>
      <c r="P1314" s="1"/>
      <c r="Q1314" s="1"/>
      <c r="R1314" s="1"/>
      <c r="S1314" s="1"/>
    </row>
    <row r="1315">
      <c r="A1315" s="2" t="s">
        <v>2408</v>
      </c>
      <c r="B1315" s="2" t="str">
        <v>美國</v>
      </c>
      <c r="C1315" s="2" t="str">
        <v>--</v>
      </c>
      <c r="D1315" s="2" t="s">
        <v>2409</v>
      </c>
      <c r="E1315" s="2" t="str">
        <v>9次</v>
      </c>
      <c r="F1315" s="2" t="str">
        <v>1453 KAUAI ST., WEST COVINA,CA97192,U.S.A.</v>
      </c>
      <c r="G1315" s="2" t="str">
        <v>Shahiduzzaman</v>
      </c>
      <c r="H1315" s="2">
        <v>14</v>
      </c>
      <c r="I1315" s="2" t="str">
        <v>(626)913 2259</v>
      </c>
      <c r="J1315" s="2" t="str">
        <v>(626)913 0095</v>
      </c>
      <c r="K1315" s="1"/>
      <c r="L1315" s="1"/>
      <c r="M1315" s="1"/>
      <c r="N1315" s="1"/>
      <c r="O1315" s="1"/>
      <c r="P1315" s="1"/>
      <c r="Q1315" s="1"/>
      <c r="R1315" s="1"/>
      <c r="S1315" s="1"/>
    </row>
    <row r="1316">
      <c r="A1316" s="2" t="s">
        <v>1690</v>
      </c>
      <c r="B1316" s="2" t="str">
        <v>沙烏地阿拉伯</v>
      </c>
      <c r="C1316" s="2" t="str">
        <v>--</v>
      </c>
      <c r="D1316" s="2" t="str">
        <v>五金,其他,家用纺织品,工艺陶瓷,玩具,玻璃工艺品,餐厨用具</v>
      </c>
      <c r="E1316" s="2" t="str">
        <v>9次</v>
      </c>
      <c r="F1316" s="2" t="str">
        <v>RIYADH, SAUDI ARABIA</v>
      </c>
      <c r="G1316" s="2" t="str">
        <v>Abif Chan</v>
      </c>
      <c r="H1316" s="2" t="s">
        <v>1691</v>
      </c>
      <c r="I1316" s="2">
        <v>96612790227</v>
      </c>
      <c r="J1316" s="2">
        <v>96612791995</v>
      </c>
      <c r="K1316" s="1"/>
      <c r="L1316" s="1"/>
      <c r="M1316" s="1"/>
      <c r="N1316" s="1"/>
      <c r="O1316" s="1"/>
      <c r="P1316" s="1"/>
      <c r="Q1316" s="1"/>
      <c r="R1316" s="1"/>
      <c r="S1316" s="1"/>
    </row>
    <row r="1317">
      <c r="A1317" s="2" t="s">
        <v>7443</v>
      </c>
      <c r="B1317" s="2" t="str">
        <v>菲律賓</v>
      </c>
      <c r="C1317" s="3" t="s">
        <v>7444</v>
      </c>
      <c r="D1317" s="2" t="str">
        <v>化工产品,家具,家居用品,工艺陶瓷,玩具,餐厨用具</v>
      </c>
      <c r="E1317" s="2" t="str">
        <v>8次</v>
      </c>
      <c r="F1317" s="2" t="str">
        <v>RECRAA BLDG.,VITALEZ COMPD. SUCAT RD.,PARANAQUE,METRO MANILA</v>
      </c>
      <c r="G1317" s="2" t="str">
        <v>AGNES HERRERA-QUESADA</v>
      </c>
      <c r="H1317" s="2" t="s">
        <v>7445</v>
      </c>
      <c r="I1317" s="2" t="str">
        <v>0063 2 8257956</v>
      </c>
      <c r="J1317" s="2" t="str">
        <v>0063 2 8255289</v>
      </c>
      <c r="K1317" s="1"/>
      <c r="L1317" s="1"/>
      <c r="M1317" s="1"/>
      <c r="N1317" s="1"/>
      <c r="O1317" s="1"/>
      <c r="P1317" s="1"/>
      <c r="Q1317" s="1"/>
      <c r="R1317" s="1"/>
      <c r="S1317" s="1"/>
    </row>
    <row r="1318">
      <c r="A1318" s="2" t="s">
        <v>1707</v>
      </c>
      <c r="B1318" s="2" t="str">
        <v>法國</v>
      </c>
      <c r="C1318" s="2" t="str">
        <v>--</v>
      </c>
      <c r="D1318" s="2" t="str">
        <v>工艺陶瓷,餐厨用具</v>
      </c>
      <c r="E1318" s="2" t="str">
        <v>3次</v>
      </c>
      <c r="F1318" s="2" t="str">
        <v>RUE PAUL SABATIER PROLONGEE, BP 175, 71530, CRISSEY</v>
      </c>
      <c r="G1318" s="2" t="str">
        <v>MME FLAHAUT THERESE</v>
      </c>
      <c r="H1318" s="2" t="str">
        <v>--</v>
      </c>
      <c r="I1318" s="2" t="str">
        <v>+33 3 85 46 85 85</v>
      </c>
      <c r="J1318" s="2" t="str">
        <v>0033 385418766</v>
      </c>
      <c r="K1318" s="1"/>
      <c r="L1318" s="1"/>
      <c r="M1318" s="1"/>
      <c r="N1318" s="1"/>
      <c r="O1318" s="1"/>
      <c r="P1318" s="1"/>
      <c r="Q1318" s="1"/>
      <c r="R1318" s="1"/>
      <c r="S1318" s="1"/>
    </row>
    <row r="1319">
      <c r="A1319" s="2" t="s">
        <v>1460</v>
      </c>
      <c r="B1319" s="2" t="str">
        <v>美國</v>
      </c>
      <c r="C1319" s="3" t="s">
        <v>1459</v>
      </c>
      <c r="D1319" s="2" t="str">
        <v>体育及旅游休闲用品,其他,家具,餐厨用具</v>
      </c>
      <c r="E1319" s="2" t="str">
        <v>6次</v>
      </c>
      <c r="F1319" s="2" t="str">
        <v>706 BROADWAY ST, U.S.A.</v>
      </c>
      <c r="G1319" s="2" t="str">
        <v>Gokhan BALKAN</v>
      </c>
      <c r="H1319" s="2" t="s">
        <v>1458</v>
      </c>
      <c r="I1319" s="2" t="str">
        <v>001 6194223040</v>
      </c>
      <c r="J1319" s="2">
        <v>16194221750</v>
      </c>
      <c r="K1319" s="1"/>
      <c r="L1319" s="1"/>
      <c r="M1319" s="1"/>
      <c r="N1319" s="1"/>
      <c r="O1319" s="1"/>
      <c r="P1319" s="1"/>
      <c r="Q1319" s="1"/>
      <c r="R1319" s="1"/>
      <c r="S1319" s="1"/>
    </row>
    <row r="1320">
      <c r="A1320" s="2" t="s">
        <v>5803</v>
      </c>
      <c r="B1320" s="2" t="str">
        <v>以色列</v>
      </c>
      <c r="C1320" s="3" t="s">
        <v>5804</v>
      </c>
      <c r="D1320" s="2" t="str">
        <v>五金,其他,食品,餐厨用具</v>
      </c>
      <c r="E1320" s="2" t="str">
        <v>7次</v>
      </c>
      <c r="F1320" s="2" t="str">
        <v>Meshek 88, 76870, Netaim</v>
      </c>
      <c r="G1320" s="2" t="str">
        <v>Humi Marketing Ltd</v>
      </c>
      <c r="H1320" s="2" t="str">
        <v>--</v>
      </c>
      <c r="I1320" s="2" t="str">
        <v>+972 3-964-6566</v>
      </c>
      <c r="J1320" s="2" t="str">
        <v>00972 8 9330257</v>
      </c>
      <c r="K1320" s="1"/>
      <c r="L1320" s="1"/>
      <c r="M1320" s="1"/>
      <c r="N1320" s="1"/>
      <c r="O1320" s="1"/>
      <c r="P1320" s="1"/>
      <c r="Q1320" s="1"/>
      <c r="R1320" s="1"/>
      <c r="S1320" s="1"/>
    </row>
    <row r="1321">
      <c r="A1321" s="2" t="s">
        <v>3566</v>
      </c>
      <c r="B1321" s="2" t="str">
        <v>中国台湾</v>
      </c>
      <c r="C1321" s="3" t="s">
        <v>3567</v>
      </c>
      <c r="D1321" s="2" t="str">
        <v>家具,家居装饰品,餐厨用具</v>
      </c>
      <c r="E1321" s="2" t="str">
        <v>8次</v>
      </c>
      <c r="F1321" s="2" t="str">
        <v>NO36 TA REN STTAICHUNGTAIWAN</v>
      </c>
      <c r="G1321" s="2" t="str">
        <v>Molly/Michael</v>
      </c>
      <c r="H1321" s="2" t="s">
        <v>3568</v>
      </c>
      <c r="I1321" s="2" t="str">
        <v>886 4 223253038</v>
      </c>
      <c r="J1321" s="2" t="str">
        <v>886 4 3223492</v>
      </c>
      <c r="K1321" s="1"/>
      <c r="L1321" s="1"/>
      <c r="M1321" s="1"/>
      <c r="N1321" s="1"/>
      <c r="O1321" s="1"/>
      <c r="P1321" s="1"/>
      <c r="Q1321" s="1"/>
      <c r="R1321" s="1"/>
      <c r="S1321" s="1"/>
    </row>
    <row r="1322">
      <c r="A1322" s="5" t="s">
        <v>5717</v>
      </c>
      <c r="B1322" s="5" t="str">
        <v>荷蘭</v>
      </c>
      <c r="C1322" s="4" t="s">
        <v>5718</v>
      </c>
      <c r="D1322" s="5" t="str">
        <v>大型机械及设备,家具,餐厨用具</v>
      </c>
      <c r="E1322" s="5" t="str">
        <v>9次</v>
      </c>
      <c r="F1322" s="5" t="str">
        <v>Aalsvoort 45, NL 7241 MA, Lochem</v>
      </c>
      <c r="G1322" s="5" t="str">
        <v>Mepal BV</v>
      </c>
      <c r="H1322" s="5" t="s">
        <v>5716</v>
      </c>
      <c r="I1322" s="5" t="str">
        <v>+31 573 257 233</v>
      </c>
      <c r="J1322" s="5" t="str">
        <v>0031 573 256072</v>
      </c>
      <c r="K1322" s="1"/>
      <c r="L1322" s="1"/>
      <c r="M1322" s="1"/>
      <c r="N1322" s="1"/>
      <c r="O1322" s="1"/>
      <c r="P1322" s="1"/>
      <c r="Q1322" s="1"/>
      <c r="R1322" s="1"/>
      <c r="S1322" s="1"/>
    </row>
    <row r="1323">
      <c r="A1323" s="2" t="s">
        <v>3802</v>
      </c>
      <c r="B1323" s="2" t="str">
        <v>日本</v>
      </c>
      <c r="C1323" s="3" t="s">
        <v>3800</v>
      </c>
      <c r="D1323" s="2" t="str">
        <v>餐厨用具</v>
      </c>
      <c r="E1323" s="2" t="str">
        <v>5次</v>
      </c>
      <c r="F1323" s="2" t="str">
        <v>ALCAZAR BLDG 1F, 3-31-5, YOYOGI, SHIBUYA-KU, Tokyo 151-0053 Japan</v>
      </c>
      <c r="G1323" s="2" t="str">
        <v>Fumiaki Hayashi</v>
      </c>
      <c r="H1323" s="2" t="s">
        <v>3801</v>
      </c>
      <c r="I1323" s="2" t="str">
        <v>0081 3 3373 0771</v>
      </c>
      <c r="J1323" s="2" t="str">
        <v>0081 3 3373 0794</v>
      </c>
      <c r="K1323" s="1"/>
      <c r="L1323" s="1"/>
      <c r="M1323" s="1"/>
      <c r="N1323" s="1"/>
      <c r="O1323" s="1"/>
      <c r="P1323" s="1"/>
      <c r="Q1323" s="1"/>
      <c r="R1323" s="1"/>
      <c r="S1323" s="1"/>
    </row>
    <row r="1324">
      <c r="A1324" s="2" t="s">
        <v>1619</v>
      </c>
      <c r="B1324" s="2" t="str">
        <v>英國</v>
      </c>
      <c r="C1324" s="3" t="s">
        <v>1617</v>
      </c>
      <c r="D1324" s="2" t="str">
        <v>个人护理用具,卫浴设备,电子消费品及信息产品,餐厨用具</v>
      </c>
      <c r="E1324" s="2" t="str">
        <v>9次</v>
      </c>
      <c r="F1324" s="2" t="str">
        <v>LUSTRUM AVENUE,PORTRACK LANE STOKTON-ON-TEES</v>
      </c>
      <c r="G1324" s="2" t="str">
        <v>M S V</v>
      </c>
      <c r="H1324" s="2" t="s">
        <v>1618</v>
      </c>
      <c r="I1324" s="2" t="str">
        <v>0044 1642 676444</v>
      </c>
      <c r="J1324" s="2" t="str">
        <v>0044 1642 676555</v>
      </c>
      <c r="K1324" s="1"/>
      <c r="L1324" s="1"/>
      <c r="M1324" s="1"/>
      <c r="N1324" s="1"/>
      <c r="O1324" s="1"/>
      <c r="P1324" s="1"/>
      <c r="Q1324" s="1"/>
      <c r="R1324" s="1"/>
      <c r="S1324" s="1"/>
    </row>
    <row r="1325">
      <c r="A1325" s="2" t="s">
        <v>4204</v>
      </c>
      <c r="B1325" s="2" t="str">
        <v>阿聯酋</v>
      </c>
      <c r="C1325" s="2" t="str">
        <v>--</v>
      </c>
      <c r="D1325" s="2" t="s">
        <v>4202</v>
      </c>
      <c r="E1325" s="2" t="str">
        <v>9次</v>
      </c>
      <c r="F1325" s="2" t="str">
        <v>SHANGRILA RESIDENCE APARTMENT,1702, SHAIKH ZAYED ROAD, DUBAI,U.A.E.</v>
      </c>
      <c r="G1325" s="2" t="str">
        <v>Hossein Labbaf</v>
      </c>
      <c r="H1325" s="2" t="s">
        <v>4203</v>
      </c>
      <c r="I1325" s="2" t="str">
        <v>+971 4 343 4740</v>
      </c>
      <c r="J1325" s="2">
        <v>971503468969</v>
      </c>
      <c r="K1325" s="1"/>
      <c r="L1325" s="1"/>
      <c r="M1325" s="1"/>
      <c r="N1325" s="1"/>
      <c r="O1325" s="1"/>
      <c r="P1325" s="1"/>
      <c r="Q1325" s="1"/>
      <c r="R1325" s="1"/>
      <c r="S1325" s="1"/>
    </row>
    <row r="1326">
      <c r="A1326" s="2" t="s">
        <v>5740</v>
      </c>
      <c r="B1326" s="2" t="str">
        <v>美國</v>
      </c>
      <c r="C1326" s="3" t="s">
        <v>5741</v>
      </c>
      <c r="D1326" s="2" t="s">
        <v>5742</v>
      </c>
      <c r="E1326" s="2" t="str">
        <v>10次</v>
      </c>
      <c r="F1326" s="2" t="str">
        <v>8016 SOUTH MAIN STREET,HELEN GEORGIA,30545,U.S.A.</v>
      </c>
      <c r="G1326" s="2" t="str">
        <v>GDEZIC</v>
      </c>
      <c r="H1326" s="2" t="s">
        <v>5743</v>
      </c>
      <c r="I1326" s="2" t="str">
        <v>(706)348 6986</v>
      </c>
      <c r="J1326" s="2" t="str">
        <v>(706)348 6986</v>
      </c>
      <c r="K1326" s="1"/>
      <c r="L1326" s="1"/>
      <c r="M1326" s="1"/>
      <c r="N1326" s="1"/>
      <c r="O1326" s="1"/>
      <c r="P1326" s="1"/>
      <c r="Q1326" s="1"/>
      <c r="R1326" s="1"/>
      <c r="S1326" s="1"/>
    </row>
    <row r="1327">
      <c r="A1327" s="2" t="s">
        <v>3823</v>
      </c>
      <c r="B1327" s="2" t="str">
        <v>土耳其</v>
      </c>
      <c r="C1327" s="2" t="str">
        <v>--</v>
      </c>
      <c r="D1327" s="2" t="str">
        <v>五金,其他,家用纺织品,工艺陶瓷,餐厨用具</v>
      </c>
      <c r="E1327" s="2" t="str">
        <v>9次</v>
      </c>
      <c r="F1327" s="2" t="str">
        <v>PETROL OFISI CAD no:13 AMBARLI</v>
      </c>
      <c r="G1327" s="2" t="str">
        <v>izzet koncabahar</v>
      </c>
      <c r="H1327" s="2" t="s">
        <v>3824</v>
      </c>
      <c r="I1327" s="2" t="str">
        <v>90 212 4221080</v>
      </c>
      <c r="J1327" s="2" t="str">
        <v>90 212 4220911</v>
      </c>
      <c r="K1327" s="1"/>
      <c r="L1327" s="1"/>
      <c r="M1327" s="1"/>
      <c r="N1327" s="1"/>
      <c r="O1327" s="1"/>
      <c r="P1327" s="1"/>
      <c r="Q1327" s="1"/>
      <c r="R1327" s="1"/>
      <c r="S1327" s="1"/>
    </row>
    <row r="1328">
      <c r="A1328" s="2" t="s">
        <v>1653</v>
      </c>
      <c r="B1328" s="2" t="str">
        <v>美國</v>
      </c>
      <c r="C1328" s="3" t="s">
        <v>1651</v>
      </c>
      <c r="D1328" s="2" t="str">
        <v>五金,其他,工具,服装饰物及配件,汽车配件,照明产品,食品,餐厨用具</v>
      </c>
      <c r="E1328" s="2" t="str">
        <v>10次</v>
      </c>
      <c r="F1328" s="2" t="str">
        <v>5041 WOODMONT DRIVE,ROANOKE,VIRGINIA</v>
      </c>
      <c r="G1328" s="2" t="str">
        <v>CHAD TILLEY</v>
      </c>
      <c r="H1328" s="2" t="s">
        <v>1652</v>
      </c>
      <c r="I1328" s="2" t="str">
        <v>001 540 9895260</v>
      </c>
      <c r="J1328" s="2" t="str">
        <v>001 540 9895201</v>
      </c>
      <c r="K1328" s="1"/>
      <c r="L1328" s="1"/>
      <c r="M1328" s="1"/>
      <c r="N1328" s="1"/>
      <c r="O1328" s="1"/>
      <c r="P1328" s="1"/>
      <c r="Q1328" s="1"/>
      <c r="R1328" s="1"/>
      <c r="S1328" s="1"/>
    </row>
    <row r="1329">
      <c r="A1329" s="2" t="s">
        <v>4592</v>
      </c>
      <c r="B1329" s="2" t="str">
        <v>韩国</v>
      </c>
      <c r="C1329" s="2" t="str">
        <v>--</v>
      </c>
      <c r="D1329" s="2" t="str">
        <v>体育及旅游休闲用品,其他,医药保健品及医疗器械,玩具,箱包,鞋,餐厨用具</v>
      </c>
      <c r="E1329" s="2" t="str">
        <v>9次</v>
      </c>
      <c r="F1329" s="2" t="str">
        <v>#103-101 Dongd-apt , 59Woomyen-dong, Seocho-gu</v>
      </c>
      <c r="G1329" s="2" t="str">
        <v>Kishore Mirpuri</v>
      </c>
      <c r="H1329" s="2" t="s">
        <v>4593</v>
      </c>
      <c r="I1329" s="2" t="str">
        <v>+82 2-529-8561</v>
      </c>
      <c r="J1329" s="2" t="str">
        <v>82 2 529 8561</v>
      </c>
      <c r="K1329" s="1"/>
      <c r="L1329" s="1"/>
      <c r="M1329" s="1"/>
      <c r="N1329" s="1"/>
      <c r="O1329" s="1"/>
      <c r="P1329" s="1"/>
      <c r="Q1329" s="1"/>
      <c r="R1329" s="1"/>
      <c r="S1329" s="1"/>
    </row>
    <row r="1330">
      <c r="A1330" s="2" t="s">
        <v>5659</v>
      </c>
      <c r="B1330" s="2" t="str">
        <v>尼日利亞</v>
      </c>
      <c r="C1330" s="2" t="str">
        <v>--</v>
      </c>
      <c r="D1330" s="2" t="str">
        <v>其他,服装饰物及配件,箱包,餐厨用具</v>
      </c>
      <c r="E1330" s="2" t="str">
        <v>10次</v>
      </c>
      <c r="F1330" s="2" t="str">
        <v>17b Lanre Awolokun street Gbagada Phase II Lagos, NIGERIA</v>
      </c>
      <c r="G1330" s="2" t="str">
        <v>Mr. Oliver Quingco</v>
      </c>
      <c r="H1330" s="2" t="s">
        <v>5660</v>
      </c>
      <c r="I1330" s="2" t="str">
        <v>+234 1 266 7684</v>
      </c>
      <c r="J1330" s="2">
        <v>12667684</v>
      </c>
      <c r="K1330" s="1"/>
      <c r="L1330" s="1"/>
      <c r="M1330" s="1"/>
      <c r="N1330" s="1"/>
      <c r="O1330" s="1"/>
      <c r="P1330" s="1"/>
      <c r="Q1330" s="1"/>
      <c r="R1330" s="1"/>
      <c r="S1330" s="1"/>
    </row>
    <row r="1331">
      <c r="A1331" s="2" t="s">
        <v>2481</v>
      </c>
      <c r="B1331" s="2" t="str">
        <v>比利時</v>
      </c>
      <c r="C1331" s="3" t="s">
        <v>2479</v>
      </c>
      <c r="D1331" s="2" t="str">
        <v>电子电气产品,鞋,餐厨用具</v>
      </c>
      <c r="E1331" s="2" t="str">
        <v>7次</v>
      </c>
      <c r="F1331" s="2" t="str">
        <v>Engelse Wandeling 3, B 8500, Kortrijk</v>
      </c>
      <c r="G1331" s="2" t="str">
        <v>Emile Vandenbosch</v>
      </c>
      <c r="H1331" s="2" t="s">
        <v>2480</v>
      </c>
      <c r="I1331" s="2" t="str">
        <v>+32 3 887 20 60</v>
      </c>
      <c r="J1331" s="2" t="str">
        <v>0032 3 877 01 29</v>
      </c>
      <c r="K1331" s="1"/>
      <c r="L1331" s="1"/>
      <c r="M1331" s="1"/>
      <c r="N1331" s="1"/>
      <c r="O1331" s="1"/>
      <c r="P1331" s="1"/>
      <c r="Q1331" s="1"/>
      <c r="R1331" s="1"/>
      <c r="S1331" s="1"/>
    </row>
    <row r="1332">
      <c r="A1332" s="2" t="s">
        <v>1540</v>
      </c>
      <c r="B1332" s="2" t="str">
        <v>印度</v>
      </c>
      <c r="C1332" s="3" t="s">
        <v>1541</v>
      </c>
      <c r="D1332" s="2" t="str">
        <v>餐厨用具</v>
      </c>
      <c r="E1332" s="2" t="str">
        <v>7次</v>
      </c>
      <c r="F1332" s="2" t="str">
        <v>J TODI INDUSTRIAL ESTATE,RADHA SWAMY ROAD, BHAYANDAR,DIST. THANE, MAHARASTRA,INDIA</v>
      </c>
      <c r="G1332" s="2" t="str">
        <v>--</v>
      </c>
      <c r="H1332" s="2" t="s">
        <v>1542</v>
      </c>
      <c r="I1332" s="2" t="str">
        <v>+91 22 2814 0913</v>
      </c>
      <c r="J1332" s="2">
        <v>912228198227</v>
      </c>
      <c r="K1332" s="1"/>
      <c r="L1332" s="1"/>
      <c r="M1332" s="1"/>
      <c r="N1332" s="1"/>
      <c r="O1332" s="1"/>
      <c r="P1332" s="1"/>
      <c r="Q1332" s="1"/>
      <c r="R1332" s="1"/>
      <c r="S1332" s="1"/>
    </row>
    <row r="1333">
      <c r="A1333" s="2" t="s">
        <v>7351</v>
      </c>
      <c r="B1333" s="2" t="str">
        <v>挪威</v>
      </c>
      <c r="C1333" s="3" t="s">
        <v>7353</v>
      </c>
      <c r="D1333" s="2" t="str">
        <v>大型机械及设备,照明产品,玻璃工艺品,餐厨用具</v>
      </c>
      <c r="E1333" s="2" t="str">
        <v>8次</v>
      </c>
      <c r="F1333" s="2" t="str">
        <v>Storgt. 48 A, NO 9305, Finnsnes</v>
      </c>
      <c r="G1333" s="2" t="str">
        <v>Helge Hansen</v>
      </c>
      <c r="H1333" s="2" t="s">
        <v>7352</v>
      </c>
      <c r="I1333" s="2" t="str">
        <v>+47 77 85 27 70</v>
      </c>
      <c r="J1333" s="2" t="str">
        <v>0047 77 85 27 71</v>
      </c>
      <c r="K1333" s="1"/>
      <c r="L1333" s="1"/>
      <c r="M1333" s="1"/>
      <c r="N1333" s="1"/>
      <c r="O1333" s="1"/>
      <c r="P1333" s="1"/>
      <c r="Q1333" s="1"/>
      <c r="R1333" s="1"/>
      <c r="S1333" s="1"/>
    </row>
    <row r="1334">
      <c r="A1334" s="2" t="s">
        <v>4560</v>
      </c>
      <c r="B1334" s="2" t="str">
        <v>美國</v>
      </c>
      <c r="C1334" s="3" t="s">
        <v>4561</v>
      </c>
      <c r="D1334" s="2" t="str">
        <v>餐厨用具</v>
      </c>
      <c r="E1334" s="2" t="str">
        <v>6次</v>
      </c>
      <c r="F1334" s="2" t="str">
        <v>529 E THOMPSON ST, PHILADELPHIA, PA 19125</v>
      </c>
      <c r="G1334" s="2" t="str">
        <v>BOB</v>
      </c>
      <c r="H1334" s="2" t="s">
        <v>4562</v>
      </c>
      <c r="I1334" s="2" t="str">
        <v>+1-215-426-4722,+1 215-426-4722</v>
      </c>
      <c r="J1334" s="2" t="str">
        <v>001 215 426 9582</v>
      </c>
      <c r="K1334" s="1"/>
      <c r="L1334" s="1"/>
      <c r="M1334" s="1"/>
      <c r="N1334" s="1"/>
      <c r="O1334" s="1"/>
      <c r="P1334" s="1"/>
      <c r="Q1334" s="1"/>
      <c r="R1334" s="1"/>
      <c r="S1334" s="1"/>
    </row>
    <row r="1335">
      <c r="A1335" s="2" t="s">
        <v>3764</v>
      </c>
      <c r="B1335" s="2" t="str">
        <v>美國</v>
      </c>
      <c r="C1335" s="2" t="str">
        <v>--</v>
      </c>
      <c r="D1335" s="2" t="s">
        <v>3766</v>
      </c>
      <c r="E1335" s="2" t="str">
        <v>10次</v>
      </c>
      <c r="F1335" s="2" t="str">
        <v>500 VOLVO PARKWAY, CHESAPEAKE,VIRGINIA,U.S.A.</v>
      </c>
      <c r="G1335" s="2" t="str">
        <v>BOB SASSER</v>
      </c>
      <c r="H1335" s="2" t="s">
        <v>3765</v>
      </c>
      <c r="I1335" s="2" t="str">
        <v>+1 757-321-5715</v>
      </c>
      <c r="J1335" s="2" t="str">
        <v>001 7573210000/7573215248</v>
      </c>
      <c r="K1335" s="1"/>
      <c r="L1335" s="1"/>
      <c r="M1335" s="1"/>
      <c r="N1335" s="1"/>
      <c r="O1335" s="1"/>
      <c r="P1335" s="1"/>
      <c r="Q1335" s="1"/>
      <c r="R1335" s="1"/>
      <c r="S1335" s="1"/>
    </row>
    <row r="1336">
      <c r="A1336" s="2" t="s">
        <v>1579</v>
      </c>
      <c r="B1336" s="2" t="str">
        <v>義大利</v>
      </c>
      <c r="C1336" s="3" t="s">
        <v>1577</v>
      </c>
      <c r="D1336" s="2" t="str">
        <v>餐厨用具</v>
      </c>
      <c r="E1336" s="2" t="str">
        <v>3次</v>
      </c>
      <c r="F1336" s="2" t="str">
        <v>Via Enrico Reycend 37/A, I 10148, TORINO</v>
      </c>
      <c r="G1336" s="2" t="str">
        <v>Mario Facciorusso</v>
      </c>
      <c r="H1336" s="2" t="s">
        <v>1578</v>
      </c>
      <c r="I1336" s="2" t="str">
        <v>+39 011 220 4828</v>
      </c>
      <c r="J1336" s="2" t="str">
        <v>0039 011 2204814</v>
      </c>
      <c r="K1336" s="1"/>
      <c r="L1336" s="1"/>
      <c r="M1336" s="1"/>
      <c r="N1336" s="1"/>
      <c r="O1336" s="1"/>
      <c r="P1336" s="1"/>
      <c r="Q1336" s="1"/>
      <c r="R1336" s="1"/>
      <c r="S1336" s="1"/>
    </row>
    <row r="1337">
      <c r="A1337" s="2" t="s">
        <v>7266</v>
      </c>
      <c r="B1337" s="2" t="str">
        <v>澳大利亞</v>
      </c>
      <c r="C1337" s="2" t="str">
        <v>--</v>
      </c>
      <c r="D1337" s="2" t="str">
        <v>其他,餐厨用具</v>
      </c>
      <c r="E1337" s="2" t="str">
        <v>7次</v>
      </c>
      <c r="F1337" s="2" t="str">
        <v>47A LISERON WAY FERNDALEWA 6148,AUSTRALIA</v>
      </c>
      <c r="G1337" s="2" t="str">
        <v>--</v>
      </c>
      <c r="H1337" s="2" t="s">
        <v>7265</v>
      </c>
      <c r="I1337" s="2" t="str">
        <v>0061 8 94587006</v>
      </c>
      <c r="J1337" s="2" t="str">
        <v>0061 8 94587006</v>
      </c>
      <c r="K1337" s="1"/>
      <c r="L1337" s="1"/>
      <c r="M1337" s="1"/>
      <c r="N1337" s="1"/>
      <c r="O1337" s="1"/>
      <c r="P1337" s="1"/>
      <c r="Q1337" s="1"/>
      <c r="R1337" s="1"/>
      <c r="S1337" s="1"/>
    </row>
    <row r="1338">
      <c r="A1338" s="2" t="s">
        <v>5590</v>
      </c>
      <c r="B1338" s="2" t="str">
        <v>俄羅斯</v>
      </c>
      <c r="C1338" s="2" t="str">
        <v>--</v>
      </c>
      <c r="D1338" s="2" t="str">
        <v>其他,家具,家居装饰品,家用电器,餐厨用具</v>
      </c>
      <c r="E1338" s="2" t="str">
        <v>8次</v>
      </c>
      <c r="F1338" s="2" t="str">
        <v>Leningradskoe Shose, RUSSIA</v>
      </c>
      <c r="G1338" s="2" t="str">
        <v>Kamlesh</v>
      </c>
      <c r="H1338" s="2" t="s">
        <v>5589</v>
      </c>
      <c r="I1338" s="2" t="str">
        <v>150 10 43</v>
      </c>
      <c r="J1338" s="2" t="str">
        <v>150 04 73</v>
      </c>
      <c r="K1338" s="1"/>
      <c r="L1338" s="1"/>
      <c r="M1338" s="1"/>
      <c r="N1338" s="1"/>
      <c r="O1338" s="1"/>
      <c r="P1338" s="1"/>
      <c r="Q1338" s="1"/>
      <c r="R1338" s="1"/>
      <c r="S1338" s="1"/>
    </row>
    <row r="1339">
      <c r="A1339" s="2" t="s">
        <v>3673</v>
      </c>
      <c r="B1339" s="2" t="str">
        <v>澳大利亞</v>
      </c>
      <c r="C1339" s="3" t="s">
        <v>3674</v>
      </c>
      <c r="D1339" s="2" t="s">
        <v>3675</v>
      </c>
      <c r="E1339" s="2" t="str">
        <v>9次</v>
      </c>
      <c r="F1339" s="2" t="str">
        <v>1/57 AVALON PARADE AVALON NSW 2107,AUSTRALIA</v>
      </c>
      <c r="G1339" s="2" t="str">
        <v>CHRIS FENG</v>
      </c>
      <c r="H1339" s="2" t="s">
        <v>3676</v>
      </c>
      <c r="I1339" s="2" t="str">
        <v>+61 2 9687 5783</v>
      </c>
      <c r="J1339" s="2" t="str">
        <v>0061 2 9662 2754</v>
      </c>
      <c r="K1339" s="1"/>
      <c r="L1339" s="1"/>
      <c r="M1339" s="1"/>
      <c r="N1339" s="1"/>
      <c r="O1339" s="1"/>
      <c r="P1339" s="1"/>
      <c r="Q1339" s="1"/>
      <c r="R1339" s="1"/>
      <c r="S1339" s="1"/>
    </row>
    <row r="1340">
      <c r="A1340" s="2" t="s">
        <v>1474</v>
      </c>
      <c r="B1340" s="2" t="str">
        <v>愛爾蘭</v>
      </c>
      <c r="C1340" s="2" t="str">
        <v>--</v>
      </c>
      <c r="D1340" s="2" t="str">
        <v>其他,家用电器,电子电气产品,餐厨用具</v>
      </c>
      <c r="E1340" s="2" t="str">
        <v>6次</v>
      </c>
      <c r="F1340" s="2" t="str">
        <v>Bridge Street, Skibbereen</v>
      </c>
      <c r="G1340" s="2" t="str">
        <v>Mr Christopher Thornhill</v>
      </c>
      <c r="H1340" s="2" t="str">
        <v>--</v>
      </c>
      <c r="I1340" s="2" t="str">
        <v>+353 28 21013</v>
      </c>
      <c r="J1340" s="2" t="str">
        <v>00353 28 23027</v>
      </c>
      <c r="K1340" s="1"/>
      <c r="L1340" s="1"/>
      <c r="M1340" s="1"/>
      <c r="N1340" s="1"/>
      <c r="O1340" s="1"/>
      <c r="P1340" s="1"/>
      <c r="Q1340" s="1"/>
      <c r="R1340" s="1"/>
      <c r="S1340" s="1"/>
    </row>
    <row r="1341">
      <c r="A1341" s="2" t="s">
        <v>7295</v>
      </c>
      <c r="B1341" s="2" t="str">
        <v>美國</v>
      </c>
      <c r="C1341" s="3" t="s">
        <v>7294</v>
      </c>
      <c r="D1341" s="2" t="str">
        <v>其他,家具,家居用品,家用纺织品,玩具,玻璃工艺品,礼品及赠品,餐厨用具</v>
      </c>
      <c r="E1341" s="2" t="str">
        <v>9次</v>
      </c>
      <c r="F1341" s="2" t="str">
        <v>1730 W. WRIGHTWOOD,CHICAGO,ILLINOIS 60614U.S.A.</v>
      </c>
      <c r="G1341" s="2" t="str">
        <v>JOHANNA B.HATFIELD</v>
      </c>
      <c r="H1341" s="2" t="s">
        <v>7293</v>
      </c>
      <c r="I1341" s="2" t="str">
        <v>+1 800-621-8350</v>
      </c>
      <c r="J1341" s="2" t="str">
        <v>001 773 8718432</v>
      </c>
      <c r="K1341" s="1"/>
      <c r="L1341" s="1"/>
      <c r="M1341" s="1"/>
      <c r="N1341" s="1"/>
      <c r="O1341" s="1"/>
      <c r="P1341" s="1"/>
      <c r="Q1341" s="1"/>
      <c r="R1341" s="1"/>
      <c r="S1341" s="1"/>
    </row>
    <row r="1342">
      <c r="A1342" s="2" t="s">
        <v>5623</v>
      </c>
      <c r="B1342" s="2" t="str">
        <v>日本</v>
      </c>
      <c r="C1342" s="2" t="str">
        <v>--</v>
      </c>
      <c r="D1342" s="2" t="str">
        <v>餐厨用具</v>
      </c>
      <c r="E1342" s="2" t="str">
        <v>3次</v>
      </c>
      <c r="F1342" s="2" t="str">
        <v>OIRI 1-50, MYODAIJI-CHO OKAZAKI-SHI, AICHI 4440865</v>
      </c>
      <c r="G1342" s="2" t="str">
        <v>IDE, TOSHIO</v>
      </c>
      <c r="H1342" s="2" t="str">
        <v>--</v>
      </c>
      <c r="I1342" s="2" t="str">
        <v>0081 564 52 4545</v>
      </c>
      <c r="J1342" s="2" t="str">
        <v>--</v>
      </c>
      <c r="K1342" s="1"/>
      <c r="L1342" s="1"/>
      <c r="M1342" s="1"/>
      <c r="N1342" s="1"/>
      <c r="O1342" s="1"/>
      <c r="P1342" s="1"/>
      <c r="Q1342" s="1"/>
      <c r="R1342" s="1"/>
      <c r="S1342" s="1"/>
    </row>
    <row r="1343">
      <c r="A1343" s="2" t="s">
        <v>3709</v>
      </c>
      <c r="B1343" s="2" t="str">
        <v>美國</v>
      </c>
      <c r="C1343" s="2" t="str">
        <v>--</v>
      </c>
      <c r="D1343" s="2" t="str">
        <v>卫浴设备,餐厨用具</v>
      </c>
      <c r="E1343" s="2" t="str">
        <v>6次</v>
      </c>
      <c r="F1343" s="2" t="str">
        <v>3705 Chapin Cir.,Lincoln,NE</v>
      </c>
      <c r="G1343" s="2" t="str">
        <v>Jerre Bovett</v>
      </c>
      <c r="H1343" s="2" t="str">
        <v>--</v>
      </c>
      <c r="I1343" s="2" t="str">
        <v>001 402 4206220</v>
      </c>
      <c r="J1343" s="2" t="str">
        <v>001 402 4206314</v>
      </c>
      <c r="K1343" s="1"/>
      <c r="L1343" s="1"/>
      <c r="M1343" s="1"/>
      <c r="N1343" s="1"/>
      <c r="O1343" s="1"/>
      <c r="P1343" s="1"/>
      <c r="Q1343" s="1"/>
      <c r="R1343" s="1"/>
      <c r="S1343" s="1"/>
    </row>
    <row r="1344">
      <c r="A1344" s="2" t="s">
        <v>1515</v>
      </c>
      <c r="B1344" s="2" t="str">
        <v>英國</v>
      </c>
      <c r="C1344" s="2" t="str">
        <v>--</v>
      </c>
      <c r="D1344" s="2" t="str">
        <v>家具,家居装饰品,餐厨用具</v>
      </c>
      <c r="E1344" s="2" t="str">
        <v>7次</v>
      </c>
      <c r="F1344" s="2" t="str">
        <v>48, LORD STREET, CHEETHAM HILL, MANCHESTER</v>
      </c>
      <c r="G1344" s="2" t="str">
        <v>FAR EAST MERCHANTS LIMITED</v>
      </c>
      <c r="H1344" s="2" t="s">
        <v>1514</v>
      </c>
      <c r="I1344" s="2" t="str">
        <v>+44 161 834 6830</v>
      </c>
      <c r="J1344" s="2" t="str">
        <v>0044 161 8320264</v>
      </c>
      <c r="K1344" s="1"/>
      <c r="L1344" s="1"/>
      <c r="M1344" s="1"/>
      <c r="N1344" s="1"/>
      <c r="O1344" s="1"/>
      <c r="P1344" s="1"/>
      <c r="Q1344" s="1"/>
      <c r="R1344" s="1"/>
      <c r="S1344" s="1"/>
    </row>
    <row r="1345">
      <c r="A1345" s="2" t="s">
        <v>7598</v>
      </c>
      <c r="B1345" s="2" t="str">
        <v>中國香港</v>
      </c>
      <c r="C1345" s="2" t="str">
        <v>--</v>
      </c>
      <c r="D1345" s="2" t="str">
        <v>餐厨用具</v>
      </c>
      <c r="E1345" s="2" t="str">
        <v>4次</v>
      </c>
      <c r="F1345" s="2" t="str">
        <v>ROOM 1019,NAN FUNG CENTRE,264-298 CASTLE PEAK ROAD,TSUEN WAN,N.T.</v>
      </c>
      <c r="G1345" s="2" t="str">
        <v>NYDIA LIN</v>
      </c>
      <c r="H1345" s="2" t="s">
        <v>7599</v>
      </c>
      <c r="I1345" s="2" t="str">
        <v>00852 27713997</v>
      </c>
      <c r="J1345" s="2" t="str">
        <v>00852 27821927</v>
      </c>
      <c r="K1345" s="1"/>
      <c r="L1345" s="1"/>
      <c r="M1345" s="1"/>
      <c r="N1345" s="1"/>
      <c r="O1345" s="1"/>
      <c r="P1345" s="1"/>
      <c r="Q1345" s="1"/>
      <c r="R1345" s="1"/>
      <c r="S1345" s="1"/>
    </row>
    <row r="1346">
      <c r="A1346" s="2" t="s">
        <v>1955</v>
      </c>
      <c r="B1346" s="2" t="str">
        <v>挪威</v>
      </c>
      <c r="C1346" s="3" t="s">
        <v>1954</v>
      </c>
      <c r="D1346" s="2" t="str">
        <v>大型机械及设备,餐厨用具</v>
      </c>
      <c r="E1346" s="2" t="str">
        <v>8次</v>
      </c>
      <c r="F1346" s="2" t="str">
        <v>Hovedgaerdsvei 9, NO 1397, Nesoeya</v>
      </c>
      <c r="G1346" s="2" t="str">
        <v>Kantineservice A/S</v>
      </c>
      <c r="H1346" s="2" t="str">
        <v>--</v>
      </c>
      <c r="I1346" s="2" t="str">
        <v>+47 66 77 53 60</v>
      </c>
      <c r="J1346" s="2" t="str">
        <v>0047 66 77 53 60</v>
      </c>
      <c r="K1346" s="1"/>
      <c r="L1346" s="1"/>
      <c r="M1346" s="1"/>
      <c r="N1346" s="1"/>
      <c r="O1346" s="1"/>
      <c r="P1346" s="1"/>
      <c r="Q1346" s="1"/>
      <c r="R1346" s="1"/>
      <c r="S1346" s="1"/>
    </row>
    <row r="1347">
      <c r="A1347" s="2" t="s">
        <v>4107</v>
      </c>
      <c r="B1347" s="2" t="str">
        <v>中国台湾</v>
      </c>
      <c r="C1347" s="3" t="s">
        <v>4105</v>
      </c>
      <c r="D1347" s="2" t="str">
        <v>五金,其他,家具,家居装饰品,汽车配件,照明产品,餐厨用具</v>
      </c>
      <c r="E1347" s="2" t="str">
        <v>10次</v>
      </c>
      <c r="F1347" s="2" t="str">
        <v>2ND FLOOR,97 NINGPO WEST STREET,TAIPEI</v>
      </c>
      <c r="G1347" s="2" t="str">
        <v>George Gachoka</v>
      </c>
      <c r="H1347" s="2" t="s">
        <v>4106</v>
      </c>
      <c r="I1347" s="2" t="str">
        <v>+886 2 8663 9325</v>
      </c>
      <c r="J1347" s="2" t="str">
        <v>00886 2 23039843</v>
      </c>
      <c r="K1347" s="1"/>
      <c r="L1347" s="1"/>
      <c r="M1347" s="1"/>
      <c r="N1347" s="1"/>
      <c r="O1347" s="1"/>
      <c r="P1347" s="1"/>
      <c r="Q1347" s="1"/>
      <c r="R1347" s="1"/>
      <c r="S1347" s="1"/>
    </row>
    <row r="1348">
      <c r="A1348" s="2" t="s">
        <v>6017</v>
      </c>
      <c r="B1348" s="2" t="str">
        <v>巴西</v>
      </c>
      <c r="C1348" s="2" t="str">
        <v>--</v>
      </c>
      <c r="D1348" s="2" t="s">
        <v>6015</v>
      </c>
      <c r="E1348" s="2" t="str">
        <v>9次</v>
      </c>
      <c r="F1348" s="2" t="str">
        <v>R. IDALINO JOAO MARTIN, 487 -SANTA LUCIA - CAMPO BOM - RS -ZIP 93700-000 -BRAZIL</v>
      </c>
      <c r="G1348" s="2" t="str">
        <v>Alex Jr Saft</v>
      </c>
      <c r="H1348" s="2" t="s">
        <v>6016</v>
      </c>
      <c r="I1348" s="2" t="str">
        <v>55 51 5984405</v>
      </c>
      <c r="J1348" s="2" t="str">
        <v>55 51 5984405</v>
      </c>
      <c r="K1348" s="1"/>
      <c r="L1348" s="1"/>
      <c r="M1348" s="1"/>
      <c r="N1348" s="1"/>
      <c r="O1348" s="1"/>
      <c r="P1348" s="1"/>
      <c r="Q1348" s="1"/>
      <c r="R1348" s="1"/>
      <c r="S1348" s="1"/>
    </row>
    <row r="1349">
      <c r="A1349" s="2" t="s">
        <v>7616</v>
      </c>
      <c r="B1349" s="2" t="str">
        <v>日本</v>
      </c>
      <c r="C1349" s="3" t="s">
        <v>7619</v>
      </c>
      <c r="D1349" s="2" t="s">
        <v>7618</v>
      </c>
      <c r="E1349" s="2" t="str">
        <v>10次</v>
      </c>
      <c r="F1349" s="2" t="str">
        <v>1-53-9-2A KARAKIDA,TAMASHI,TOKYO</v>
      </c>
      <c r="G1349" s="2" t="str">
        <v>FU ZHAOKUN</v>
      </c>
      <c r="H1349" s="2" t="s">
        <v>7617</v>
      </c>
      <c r="I1349" s="2" t="str">
        <v>0081 3 32968091</v>
      </c>
      <c r="J1349" s="2" t="str">
        <v>0081 3 3661 0726</v>
      </c>
      <c r="K1349" s="1"/>
      <c r="L1349" s="1"/>
      <c r="M1349" s="1"/>
      <c r="N1349" s="1"/>
      <c r="O1349" s="1"/>
      <c r="P1349" s="1"/>
      <c r="Q1349" s="1"/>
      <c r="R1349" s="1"/>
      <c r="S1349" s="1"/>
    </row>
    <row r="1350">
      <c r="A1350" s="2" t="s">
        <v>1986</v>
      </c>
      <c r="B1350" s="2" t="str">
        <v>荷蘭</v>
      </c>
      <c r="C1350" s="3" t="s">
        <v>1988</v>
      </c>
      <c r="D1350" s="2" t="str">
        <v>工艺陶瓷,玩具,礼品及赠品,餐厨用具</v>
      </c>
      <c r="E1350" s="2" t="str">
        <v>9次</v>
      </c>
      <c r="F1350" s="2" t="str">
        <v>Aakstraat 9, NL 8102 HH, Raalte</v>
      </c>
      <c r="G1350" s="2" t="str">
        <v>Meuleman Special Gifts &amp; Premiums</v>
      </c>
      <c r="H1350" s="2" t="s">
        <v>1987</v>
      </c>
      <c r="I1350" s="2" t="str">
        <v>+31 572 351 681</v>
      </c>
      <c r="J1350" s="2" t="str">
        <v>0031 572 357496</v>
      </c>
      <c r="K1350" s="1"/>
      <c r="L1350" s="1"/>
      <c r="M1350" s="1"/>
      <c r="N1350" s="1"/>
      <c r="O1350" s="1"/>
      <c r="P1350" s="1"/>
      <c r="Q1350" s="1"/>
      <c r="R1350" s="1"/>
      <c r="S1350" s="1"/>
    </row>
    <row r="1351">
      <c r="A1351" s="2" t="s">
        <v>4137</v>
      </c>
      <c r="B1351" s="2" t="str">
        <v>中國香港</v>
      </c>
      <c r="C1351" s="2" t="str">
        <v>--</v>
      </c>
      <c r="D1351" s="2" t="str">
        <v>餐厨用具</v>
      </c>
      <c r="E1351" s="2" t="str">
        <v>6次</v>
      </c>
      <c r="F1351" s="2" t="str">
        <v>UNIT A,B14/F, ETON BUILDING,NO.288, DES VOEUX RD CENTRAL,HONGKONG</v>
      </c>
      <c r="G1351" s="2" t="str">
        <v>--</v>
      </c>
      <c r="H1351" s="2" t="s">
        <v>4136</v>
      </c>
      <c r="I1351" s="2" t="str">
        <v>+852 2544 0133</v>
      </c>
      <c r="J1351" s="2">
        <v>25440337</v>
      </c>
      <c r="K1351" s="1"/>
      <c r="L1351" s="1"/>
      <c r="M1351" s="1"/>
      <c r="N1351" s="1"/>
      <c r="O1351" s="1"/>
      <c r="P1351" s="1"/>
      <c r="Q1351" s="1"/>
      <c r="R1351" s="1"/>
      <c r="S1351" s="1"/>
    </row>
    <row r="1352">
      <c r="A1352" s="2" t="s">
        <v>6047</v>
      </c>
      <c r="B1352" s="2" t="str">
        <v>愛爾蘭</v>
      </c>
      <c r="C1352" s="3" t="s">
        <v>6045</v>
      </c>
      <c r="D1352" s="2" t="str">
        <v>大型机械及设备,餐厨用具</v>
      </c>
      <c r="E1352" s="2" t="str">
        <v>4次</v>
      </c>
      <c r="F1352" s="2" t="str">
        <v>Wilton, Cork</v>
      </c>
      <c r="G1352" s="2" t="str">
        <v>Mr Richard Noonan</v>
      </c>
      <c r="H1352" s="2" t="s">
        <v>6046</v>
      </c>
      <c r="I1352" s="2" t="str">
        <v>+353 21 434 4104</v>
      </c>
      <c r="J1352" s="2" t="str">
        <v>00353 21 4344108</v>
      </c>
      <c r="K1352" s="1"/>
      <c r="L1352" s="1"/>
      <c r="M1352" s="1"/>
      <c r="N1352" s="1"/>
      <c r="O1352" s="1"/>
      <c r="P1352" s="1"/>
      <c r="Q1352" s="1"/>
      <c r="R1352" s="1"/>
      <c r="S1352" s="1"/>
    </row>
    <row r="1353">
      <c r="A1353" s="2" t="s">
        <v>7548</v>
      </c>
      <c r="B1353" s="2" t="str">
        <v>泰国</v>
      </c>
      <c r="C1353" s="2" t="str">
        <v>--</v>
      </c>
      <c r="D1353" s="2" t="str">
        <v>餐厨用具</v>
      </c>
      <c r="E1353" s="2" t="str">
        <v>3次</v>
      </c>
      <c r="F1353" s="2" t="str">
        <v>56/101 MOO 6 BAROMRACCHACHONNANEE RD., TALING-CHAN BANGKOK</v>
      </c>
      <c r="G1353" s="2" t="str">
        <v>PRASITSINT TANPRASERTSUPA</v>
      </c>
      <c r="H1353" s="2" t="s">
        <v>7547</v>
      </c>
      <c r="I1353" s="2" t="str">
        <v>0066 2 8841339</v>
      </c>
      <c r="J1353" s="2" t="str">
        <v>0066 2 4485299</v>
      </c>
      <c r="K1353" s="1"/>
      <c r="L1353" s="1"/>
      <c r="M1353" s="1"/>
      <c r="N1353" s="1"/>
      <c r="O1353" s="1"/>
      <c r="P1353" s="1"/>
      <c r="Q1353" s="1"/>
      <c r="R1353" s="1"/>
      <c r="S1353" s="1"/>
    </row>
    <row r="1354">
      <c r="A1354" s="2" t="s">
        <v>1889</v>
      </c>
      <c r="B1354" s="2" t="str">
        <v>日本</v>
      </c>
      <c r="C1354" s="2" t="str">
        <v>--</v>
      </c>
      <c r="D1354" s="2" t="str">
        <v>食品,餐厨用具</v>
      </c>
      <c r="E1354" s="2" t="str">
        <v>7次</v>
      </c>
      <c r="F1354" s="2" t="str">
        <v>1-1-21,TOSABORI,NISHI-KU,OSAKA</v>
      </c>
      <c r="G1354" s="2" t="str">
        <v>MAKISE &amp; CO.,LTD.</v>
      </c>
      <c r="H1354" s="2" t="str">
        <v>--</v>
      </c>
      <c r="I1354" s="2">
        <f>+81-6-6441-6475</f>
      </c>
      <c r="J1354" s="2" t="str">
        <v>0081 6 64461809</v>
      </c>
      <c r="K1354" s="1"/>
      <c r="L1354" s="1"/>
      <c r="M1354" s="1"/>
      <c r="N1354" s="1"/>
      <c r="O1354" s="1"/>
      <c r="P1354" s="1"/>
      <c r="Q1354" s="1"/>
      <c r="R1354" s="1"/>
      <c r="S1354" s="1"/>
    </row>
    <row r="1355">
      <c r="A1355" s="2" t="s">
        <v>4047</v>
      </c>
      <c r="B1355" s="2" t="str">
        <v>美國</v>
      </c>
      <c r="C1355" s="3" t="s">
        <v>4049</v>
      </c>
      <c r="D1355" s="2" t="str">
        <v>照明产品,餐厨用具</v>
      </c>
      <c r="E1355" s="2" t="str">
        <v>6次</v>
      </c>
      <c r="F1355" s="2" t="str">
        <v>420 OHIO ST, BELLINGHAM, WA 98225</v>
      </c>
      <c r="G1355" s="2" t="str">
        <v>MARTY JELINSKI</v>
      </c>
      <c r="H1355" s="2" t="s">
        <v>4048</v>
      </c>
      <c r="I1355" s="2" t="str">
        <v>+1-360-671-7400,+1 800-272-8586</v>
      </c>
      <c r="J1355" s="2" t="str">
        <v>001 360 671 7929</v>
      </c>
      <c r="K1355" s="1"/>
      <c r="L1355" s="1"/>
      <c r="M1355" s="1"/>
      <c r="N1355" s="1"/>
      <c r="O1355" s="1"/>
      <c r="P1355" s="1"/>
      <c r="Q1355" s="1"/>
      <c r="R1355" s="1"/>
      <c r="S1355" s="1"/>
    </row>
    <row r="1356">
      <c r="A1356" s="2" t="s">
        <v>5956</v>
      </c>
      <c r="B1356" s="2" t="str">
        <v>英國</v>
      </c>
      <c r="C1356" s="3" t="s">
        <v>5954</v>
      </c>
      <c r="D1356" s="2" t="str">
        <v>体育及旅游休闲用品,医药保健品及医疗器械,箱包,鞋,餐厨用具</v>
      </c>
      <c r="E1356" s="2" t="str">
        <v>7次</v>
      </c>
      <c r="F1356" s="2" t="str">
        <v>3 TALBOT STREET,WEST YORKSHIRE WF17 5AWU.K.</v>
      </c>
      <c r="G1356" s="2" t="str">
        <v>--</v>
      </c>
      <c r="H1356" s="2" t="s">
        <v>5955</v>
      </c>
      <c r="I1356" s="2" t="str">
        <v>+44 1924 420502</v>
      </c>
      <c r="J1356" s="2">
        <v>441924420502</v>
      </c>
      <c r="K1356" s="1"/>
      <c r="L1356" s="1"/>
      <c r="M1356" s="1"/>
      <c r="N1356" s="1"/>
      <c r="O1356" s="1"/>
      <c r="P1356" s="1"/>
      <c r="Q1356" s="1"/>
      <c r="R1356" s="1"/>
      <c r="S1356" s="1"/>
    </row>
    <row r="1357">
      <c r="A1357" s="2" t="s">
        <v>7569</v>
      </c>
      <c r="B1357" s="2" t="str">
        <v>中国台湾</v>
      </c>
      <c r="C1357" s="3" t="s">
        <v>7571</v>
      </c>
      <c r="D1357" s="2" t="str">
        <v>餐厨用具</v>
      </c>
      <c r="E1357" s="2" t="str">
        <v>7次</v>
      </c>
      <c r="F1357" s="2" t="str">
        <v>NO.48,MOFAN STREET,TAICHUNG,TAIWAN</v>
      </c>
      <c r="G1357" s="2" t="str">
        <v>--</v>
      </c>
      <c r="H1357" s="2" t="s">
        <v>7570</v>
      </c>
      <c r="I1357" s="2" t="str">
        <v>+886 4 2305 8775</v>
      </c>
      <c r="J1357" s="2" t="str">
        <v>886 4 23050341</v>
      </c>
      <c r="K1357" s="1"/>
      <c r="L1357" s="1"/>
      <c r="M1357" s="1"/>
      <c r="N1357" s="1"/>
      <c r="O1357" s="1"/>
      <c r="P1357" s="1"/>
      <c r="Q1357" s="1"/>
      <c r="R1357" s="1"/>
      <c r="S1357" s="1"/>
    </row>
    <row r="1358">
      <c r="A1358" s="2" t="s">
        <v>1923</v>
      </c>
      <c r="B1358" s="2" t="str">
        <v>西班牙</v>
      </c>
      <c r="C1358" s="3" t="s">
        <v>1922</v>
      </c>
      <c r="D1358" s="2" t="str">
        <v>餐厨用具</v>
      </c>
      <c r="E1358" s="2" t="str">
        <v>6次</v>
      </c>
      <c r="F1358" s="2" t="str">
        <v>MANSO,60,10 2A,08015 BARCELONA</v>
      </c>
      <c r="G1358" s="2" t="str">
        <v>A.TURIS</v>
      </c>
      <c r="H1358" s="2" t="s">
        <v>1924</v>
      </c>
      <c r="I1358" s="2" t="str">
        <v>+34 934 41 10 56</v>
      </c>
      <c r="J1358" s="2" t="str">
        <v>0034 93 2892671</v>
      </c>
      <c r="K1358" s="1"/>
      <c r="L1358" s="1"/>
      <c r="M1358" s="1"/>
      <c r="N1358" s="1"/>
      <c r="O1358" s="1"/>
      <c r="P1358" s="1"/>
      <c r="Q1358" s="1"/>
      <c r="R1358" s="1"/>
      <c r="S1358" s="1"/>
    </row>
    <row r="1359">
      <c r="A1359" s="2" t="s">
        <v>4081</v>
      </c>
      <c r="B1359" s="2" t="str">
        <v>中國大陸</v>
      </c>
      <c r="C1359" s="2" t="str">
        <v>--</v>
      </c>
      <c r="D1359" s="2" t="str">
        <v>餐厨用具</v>
      </c>
      <c r="E1359" s="2" t="str">
        <v>7次</v>
      </c>
      <c r="F1359" s="2" t="str">
        <v>MAJIA NEW VILLAGE ZHANQIAN STREET, JINZHOU DISTRICT DALIAN ,CHINA</v>
      </c>
      <c r="G1359" s="2" t="str">
        <v>--</v>
      </c>
      <c r="H1359" s="2" t="s">
        <v>4082</v>
      </c>
      <c r="I1359" s="2" t="str">
        <v>0411 7840505</v>
      </c>
      <c r="J1359" s="2" t="str">
        <v>0411 7840100</v>
      </c>
      <c r="K1359" s="1"/>
      <c r="L1359" s="1"/>
      <c r="M1359" s="1"/>
      <c r="N1359" s="1"/>
      <c r="O1359" s="1"/>
      <c r="P1359" s="1"/>
      <c r="Q1359" s="1"/>
      <c r="R1359" s="1"/>
      <c r="S1359" s="1"/>
    </row>
    <row r="1360">
      <c r="A1360" s="2" t="s">
        <v>5988</v>
      </c>
      <c r="B1360" s="2" t="str">
        <v>美國</v>
      </c>
      <c r="C1360" s="3" t="s">
        <v>5990</v>
      </c>
      <c r="D1360" s="2" t="str">
        <v>工艺陶瓷,餐厨用具</v>
      </c>
      <c r="E1360" s="2" t="str">
        <v>3次</v>
      </c>
      <c r="F1360" s="2" t="str">
        <v>3317 E. 50TH STREET,VERNON,CA 90058</v>
      </c>
      <c r="G1360" s="2" t="str">
        <v>FRANK KUO</v>
      </c>
      <c r="H1360" s="2" t="s">
        <v>5989</v>
      </c>
      <c r="I1360" s="2">
        <f>+1-626-961-2068</f>
      </c>
      <c r="J1360" s="2" t="str">
        <v>001 323 5844841</v>
      </c>
      <c r="K1360" s="1"/>
      <c r="L1360" s="1"/>
      <c r="M1360" s="1"/>
      <c r="N1360" s="1"/>
      <c r="O1360" s="1"/>
      <c r="P1360" s="1"/>
      <c r="Q1360" s="1"/>
      <c r="R1360" s="1"/>
      <c r="S1360" s="1"/>
    </row>
    <row r="1361">
      <c r="A1361" s="2" t="s">
        <v>7499</v>
      </c>
      <c r="B1361" s="2" t="str">
        <v>日本</v>
      </c>
      <c r="C1361" s="2" t="str">
        <v>--</v>
      </c>
      <c r="D1361" s="2" t="str">
        <v>餐厨用具</v>
      </c>
      <c r="E1361" s="2" t="str">
        <v>3次</v>
      </c>
      <c r="F1361" s="2" t="str">
        <v>2-4, KOSAKA-CHO 2-CHOME, SHOWA-KU NAGOYA-SHI, AICHI 4660021</v>
      </c>
      <c r="G1361" s="2" t="str">
        <v>HARADA社长</v>
      </c>
      <c r="H1361" s="2" t="str">
        <v>--</v>
      </c>
      <c r="I1361" s="2" t="str">
        <v>0081 52 7328151</v>
      </c>
      <c r="J1361" s="2" t="str">
        <v>0081 52 7328150</v>
      </c>
      <c r="K1361" s="1"/>
      <c r="L1361" s="1"/>
      <c r="M1361" s="1"/>
      <c r="N1361" s="1"/>
      <c r="O1361" s="1"/>
      <c r="P1361" s="1"/>
      <c r="Q1361" s="1"/>
      <c r="R1361" s="1"/>
      <c r="S1361" s="1"/>
    </row>
    <row r="1362">
      <c r="A1362" s="5" t="s">
        <v>1812</v>
      </c>
      <c r="B1362" s="5" t="str">
        <v>加納</v>
      </c>
      <c r="C1362" s="5" t="str">
        <v>--</v>
      </c>
      <c r="D1362" s="5" t="s">
        <v>1813</v>
      </c>
      <c r="E1362" s="5" t="str">
        <v>6次</v>
      </c>
      <c r="F1362" s="5" t="str">
        <v>P. O. BOX KA 30539,KOTOKA-AIRPORT,ACCRA,GHANA</v>
      </c>
      <c r="G1362" s="5" t="str">
        <v>Shahjahan Kawsar</v>
      </c>
      <c r="H1362" s="5" t="s">
        <v>1814</v>
      </c>
      <c r="I1362" s="5">
        <v>23321225735</v>
      </c>
      <c r="J1362" s="5">
        <v>23321225735</v>
      </c>
      <c r="K1362" s="1"/>
      <c r="L1362" s="1"/>
      <c r="M1362" s="1"/>
      <c r="N1362" s="1"/>
      <c r="O1362" s="1"/>
      <c r="P1362" s="1"/>
      <c r="Q1362" s="1"/>
      <c r="R1362" s="1"/>
      <c r="S1362" s="1"/>
    </row>
    <row r="1363">
      <c r="A1363" s="2" t="s">
        <v>3976</v>
      </c>
      <c r="B1363" s="2" t="str">
        <v>美國</v>
      </c>
      <c r="C1363" s="3" t="s">
        <v>3977</v>
      </c>
      <c r="D1363" s="2" t="s">
        <v>3974</v>
      </c>
      <c r="E1363" s="2" t="str">
        <v>9次</v>
      </c>
      <c r="F1363" s="2" t="str">
        <v>16050 NE SECOND STREET,BELLEVUE, WA 98008,U.S.A.</v>
      </c>
      <c r="G1363" s="2" t="str">
        <v>BonnieYip</v>
      </c>
      <c r="H1363" s="2" t="s">
        <v>3975</v>
      </c>
      <c r="I1363" s="2" t="str">
        <v>+1 425-641-1287</v>
      </c>
      <c r="J1363" s="2" t="str">
        <v>425 641 1287</v>
      </c>
      <c r="K1363" s="1"/>
      <c r="L1363" s="1"/>
      <c r="M1363" s="1"/>
      <c r="N1363" s="1"/>
      <c r="O1363" s="1"/>
      <c r="P1363" s="1"/>
      <c r="Q1363" s="1"/>
      <c r="R1363" s="1"/>
      <c r="S1363" s="1"/>
    </row>
    <row r="1364">
      <c r="A1364" s="2" t="s">
        <v>5904</v>
      </c>
      <c r="B1364" s="2" t="str">
        <v>斯里兰卡</v>
      </c>
      <c r="C1364" s="2" t="str">
        <v>--</v>
      </c>
      <c r="D1364" s="2" t="str">
        <v>五金,卫浴设备,玻璃工艺品,餐厨用具</v>
      </c>
      <c r="E1364" s="2" t="str">
        <v>5次</v>
      </c>
      <c r="F1364" s="2" t="str">
        <v>91/5,UNION PLACE,COLOMBO 2</v>
      </c>
      <c r="G1364" s="2" t="str">
        <v>Cuneyt ARINC, Mr.</v>
      </c>
      <c r="H1364" s="2" t="s">
        <v>5905</v>
      </c>
      <c r="I1364" s="2" t="str">
        <v>0094 75 361957</v>
      </c>
      <c r="J1364" s="2" t="str">
        <v>0094 21 330843</v>
      </c>
      <c r="K1364" s="1"/>
      <c r="L1364" s="1"/>
      <c r="M1364" s="1"/>
      <c r="N1364" s="1"/>
      <c r="O1364" s="1"/>
      <c r="P1364" s="1"/>
      <c r="Q1364" s="1"/>
      <c r="R1364" s="1"/>
      <c r="S1364" s="1"/>
    </row>
    <row r="1365">
      <c r="A1365" s="2" t="s">
        <v>7519</v>
      </c>
      <c r="B1365" s="2" t="str">
        <v>美國</v>
      </c>
      <c r="C1365" s="3" t="s">
        <v>7521</v>
      </c>
      <c r="D1365" s="2" t="str">
        <v>其他,家用纺织品,服装饰物及配件,钟表眼镜,鞋,餐厨用具</v>
      </c>
      <c r="E1365" s="2" t="str">
        <v>8次</v>
      </c>
      <c r="F1365" s="2" t="str">
        <v>606 S. HILL ST. # 618 L.A.CA 90014,U.S.A.</v>
      </c>
      <c r="G1365" s="2" t="str">
        <v>DANITAL CORP.</v>
      </c>
      <c r="H1365" s="2" t="s">
        <v>7520</v>
      </c>
      <c r="I1365" s="2" t="str">
        <v>001 2136889030</v>
      </c>
      <c r="J1365" s="2" t="str">
        <v>001 2136880049</v>
      </c>
      <c r="K1365" s="1"/>
      <c r="L1365" s="1"/>
      <c r="M1365" s="1"/>
      <c r="N1365" s="1"/>
      <c r="O1365" s="1"/>
      <c r="P1365" s="1"/>
      <c r="Q1365" s="1"/>
      <c r="R1365" s="1"/>
      <c r="S1365" s="1"/>
    </row>
    <row r="1366">
      <c r="A1366" s="2" t="s">
        <v>1853</v>
      </c>
      <c r="B1366" s="2" t="str">
        <v>日本</v>
      </c>
      <c r="C1366" s="3" t="s">
        <v>1852</v>
      </c>
      <c r="D1366" s="2" t="str">
        <v>工具,照明产品,餐厨用具</v>
      </c>
      <c r="E1366" s="2" t="str">
        <v>9次</v>
      </c>
      <c r="F1366" s="2" t="str">
        <v>NO 302, WADA BLDG, 1018-1, TENJIN-CHO, ONO, Hyogo 675-1316 Japan</v>
      </c>
      <c r="G1366" s="2" t="str">
        <v>FUKADACK K.K.</v>
      </c>
      <c r="H1366" s="2" t="s">
        <v>1854</v>
      </c>
      <c r="I1366" s="2" t="str">
        <v>0081 794 63 4688</v>
      </c>
      <c r="J1366" s="2" t="str">
        <v>0081 794 63 0873</v>
      </c>
      <c r="K1366" s="1"/>
      <c r="L1366" s="1"/>
      <c r="M1366" s="1"/>
      <c r="N1366" s="1"/>
      <c r="O1366" s="1"/>
      <c r="P1366" s="1"/>
      <c r="Q1366" s="1"/>
      <c r="R1366" s="1"/>
      <c r="S1366" s="1"/>
    </row>
    <row r="1367">
      <c r="A1367" s="2" t="s">
        <v>4017</v>
      </c>
      <c r="B1367" s="2" t="str">
        <v>澳大利亞</v>
      </c>
      <c r="C1367" s="2" t="str">
        <v>--</v>
      </c>
      <c r="D1367" s="2" t="str">
        <v>其他,卫浴设备,照明产品,餐厨用具</v>
      </c>
      <c r="E1367" s="2" t="str">
        <v>9次</v>
      </c>
      <c r="F1367" s="2" t="str">
        <v>33 Waterview St, 2218, Carlton</v>
      </c>
      <c r="G1367" s="2" t="str">
        <v>Carlray (Sales) Pty Ltd</v>
      </c>
      <c r="H1367" s="2" t="str">
        <v>--</v>
      </c>
      <c r="I1367" s="2" t="str">
        <v>0061 2 9546 7866</v>
      </c>
      <c r="J1367" s="2" t="str">
        <v>0061 2 9546 2752</v>
      </c>
      <c r="K1367" s="1"/>
      <c r="L1367" s="1"/>
      <c r="M1367" s="1"/>
      <c r="N1367" s="1"/>
      <c r="O1367" s="1"/>
      <c r="P1367" s="1"/>
      <c r="Q1367" s="1"/>
      <c r="R1367" s="1"/>
      <c r="S1367" s="1"/>
    </row>
    <row r="1368">
      <c r="A1368" s="2" t="s">
        <v>5928</v>
      </c>
      <c r="B1368" s="2" t="str">
        <v>瑞典</v>
      </c>
      <c r="C1368" s="2" t="str">
        <v>--</v>
      </c>
      <c r="D1368" s="2" t="str">
        <v>家具,工艺陶瓷,玩具,节日用品,餐厨用具</v>
      </c>
      <c r="E1368" s="2" t="str">
        <v>8次</v>
      </c>
      <c r="F1368" s="2" t="str">
        <v>Bjorbacksv 10, SE 45155, Uddevalla</v>
      </c>
      <c r="G1368" s="2" t="str">
        <v>--</v>
      </c>
      <c r="H1368" s="2" t="str">
        <v>--</v>
      </c>
      <c r="I1368" s="2" t="str">
        <v>+46 522 147 20</v>
      </c>
      <c r="J1368" s="2" t="str">
        <v>--</v>
      </c>
      <c r="K1368" s="1"/>
      <c r="L1368" s="1"/>
      <c r="M1368" s="1"/>
      <c r="N1368" s="1"/>
      <c r="O1368" s="1"/>
      <c r="P1368" s="1"/>
      <c r="Q1368" s="1"/>
      <c r="R1368" s="1"/>
      <c r="S1368" s="1"/>
    </row>
    <row r="1369">
      <c r="A1369" s="2" t="s">
        <v>7464</v>
      </c>
      <c r="B1369" s="2" t="str">
        <v>沙烏地阿拉伯</v>
      </c>
      <c r="C1369" s="2" t="str">
        <v>--</v>
      </c>
      <c r="D1369" s="2" t="s">
        <v>7462</v>
      </c>
      <c r="E1369" s="2" t="str">
        <v>10次</v>
      </c>
      <c r="F1369" s="2" t="str">
        <v>P.O.BOX NO. 6804</v>
      </c>
      <c r="G1369" s="2" t="str">
        <v>MR.AHMAD ASSAFI</v>
      </c>
      <c r="H1369" s="2" t="s">
        <v>7463</v>
      </c>
      <c r="I1369" s="2" t="str">
        <v>00966 1 4036699</v>
      </c>
      <c r="J1369" s="2" t="str">
        <v>00966 1 4025685/4036699</v>
      </c>
      <c r="K1369" s="1"/>
      <c r="L1369" s="1"/>
      <c r="M1369" s="1"/>
      <c r="N1369" s="1"/>
      <c r="O1369" s="1"/>
      <c r="P1369" s="1"/>
      <c r="Q1369" s="1"/>
      <c r="R1369" s="1"/>
      <c r="S1369" s="1"/>
    </row>
    <row r="1370">
      <c r="A1370" s="2" t="s">
        <v>1740</v>
      </c>
      <c r="B1370" s="2" t="str">
        <v>荷蘭</v>
      </c>
      <c r="C1370" s="2" t="str">
        <v>--</v>
      </c>
      <c r="D1370" s="2" t="str">
        <v>餐厨用具</v>
      </c>
      <c r="E1370" s="2" t="str">
        <v>4次</v>
      </c>
      <c r="F1370" s="2" t="str">
        <v>DEVENTERSTRAAT 323A P.O.BOX 72,7300 AB APELDOORN</v>
      </c>
      <c r="G1370" s="2" t="str">
        <v>EDUARD BAKKER</v>
      </c>
      <c r="H1370" s="2" t="s">
        <v>1741</v>
      </c>
      <c r="I1370" s="2" t="str">
        <v>0031 55 3681200</v>
      </c>
      <c r="J1370" s="2" t="str">
        <v>0031 55 3663225</v>
      </c>
      <c r="K1370" s="1"/>
      <c r="L1370" s="1"/>
      <c r="M1370" s="1"/>
      <c r="N1370" s="1"/>
      <c r="O1370" s="1"/>
      <c r="P1370" s="1"/>
      <c r="Q1370" s="1"/>
      <c r="R1370" s="1"/>
      <c r="S1370" s="1"/>
    </row>
    <row r="1371">
      <c r="A1371" s="2" t="s">
        <v>3911</v>
      </c>
      <c r="B1371" s="2" t="str">
        <v>中國香港</v>
      </c>
      <c r="C1371" s="2" t="str">
        <v>--</v>
      </c>
      <c r="D1371" s="2" t="str">
        <v>其他,大型机械及设备,服装饰物及配件,玻璃工艺品,餐厨用具</v>
      </c>
      <c r="E1371" s="2" t="str">
        <v>6次</v>
      </c>
      <c r="F1371" s="2" t="str">
        <v>NO. 3, 8TH/FL., HONOUR HOUSE,375-381 NATHAN ROAD,KOWLOONHONGKONG</v>
      </c>
      <c r="G1371" s="2" t="str">
        <v>Gokhan Ozean</v>
      </c>
      <c r="H1371" s="2" t="s">
        <v>3912</v>
      </c>
      <c r="I1371" s="2" t="str">
        <v>+852 2332 9409</v>
      </c>
      <c r="J1371" s="2">
        <v>85227702227</v>
      </c>
      <c r="K1371" s="1"/>
      <c r="L1371" s="1"/>
      <c r="M1371" s="1"/>
      <c r="N1371" s="1"/>
      <c r="O1371" s="1"/>
      <c r="P1371" s="1"/>
      <c r="Q1371" s="1"/>
      <c r="R1371" s="1"/>
      <c r="S1371" s="1"/>
    </row>
    <row r="1372">
      <c r="A1372" s="2" t="s">
        <v>5837</v>
      </c>
      <c r="B1372" s="2" t="str">
        <v>尼日利亞</v>
      </c>
      <c r="C1372" s="2" t="str">
        <v>--</v>
      </c>
      <c r="D1372" s="2" t="str">
        <v>餐厨用具</v>
      </c>
      <c r="E1372" s="2" t="str">
        <v>6次</v>
      </c>
      <c r="F1372" s="2" t="str">
        <v>D 312 BRIDGE HEAD MARKET ONITSHA (P.O.BOX 33 ORLU IMO STATE)</v>
      </c>
      <c r="G1372" s="2" t="str">
        <v>MR.UMUMNA NWABUEZE G</v>
      </c>
      <c r="H1372" s="2" t="s">
        <v>5838</v>
      </c>
      <c r="I1372" s="2" t="str">
        <v>00234 8033122004</v>
      </c>
      <c r="J1372" s="2">
        <v>234</v>
      </c>
      <c r="K1372" s="1"/>
      <c r="L1372" s="1"/>
      <c r="M1372" s="1"/>
      <c r="N1372" s="1"/>
      <c r="O1372" s="1"/>
      <c r="P1372" s="1"/>
      <c r="Q1372" s="1"/>
      <c r="R1372" s="1"/>
      <c r="S1372" s="1"/>
    </row>
    <row r="1373">
      <c r="A1373" s="2" t="s">
        <v>7481</v>
      </c>
      <c r="B1373" s="2" t="str">
        <v>荷蘭</v>
      </c>
      <c r="C1373" s="3" t="s">
        <v>7483</v>
      </c>
      <c r="D1373" s="2" t="str">
        <v>其他,卫浴设备,照明产品,玻璃工艺品,鞋,餐厨用具</v>
      </c>
      <c r="E1373" s="2" t="str">
        <v>10次</v>
      </c>
      <c r="F1373" s="2" t="str">
        <v>Vanadiumweg 2, NL 3812 PZ, Amersfoort</v>
      </c>
      <c r="G1373" s="2" t="str">
        <v>Geesa BV</v>
      </c>
      <c r="H1373" s="2" t="s">
        <v>7482</v>
      </c>
      <c r="I1373" s="2" t="str">
        <v>+31 33 463 3214</v>
      </c>
      <c r="J1373" s="2" t="str">
        <v>0031 33 4637186</v>
      </c>
      <c r="K1373" s="1"/>
      <c r="L1373" s="1"/>
      <c r="M1373" s="1"/>
      <c r="N1373" s="1"/>
      <c r="O1373" s="1"/>
      <c r="P1373" s="1"/>
      <c r="Q1373" s="1"/>
      <c r="R1373" s="1"/>
      <c r="S1373" s="1"/>
    </row>
    <row r="1374">
      <c r="A1374" s="2" t="s">
        <v>1771</v>
      </c>
      <c r="B1374" s="2" t="str">
        <v>德國</v>
      </c>
      <c r="C1374" s="3" t="s">
        <v>1772</v>
      </c>
      <c r="D1374" s="2" t="str">
        <v>其他,餐厨用具</v>
      </c>
      <c r="E1374" s="2" t="str">
        <v>6次</v>
      </c>
      <c r="F1374" s="2" t="str">
        <v>Holzkoppelweg 11, DE 24118, Kiel</v>
      </c>
      <c r="G1374" s="2" t="str">
        <v>Dr Justus Bardenhewer</v>
      </c>
      <c r="H1374" s="2" t="s">
        <v>1770</v>
      </c>
      <c r="I1374" s="2" t="str">
        <v>+49 431 546320</v>
      </c>
      <c r="J1374" s="2" t="str">
        <v>0049 431 54 29 62</v>
      </c>
      <c r="K1374" s="1"/>
      <c r="L1374" s="1"/>
      <c r="M1374" s="1"/>
      <c r="N1374" s="1"/>
      <c r="O1374" s="1"/>
      <c r="P1374" s="1"/>
      <c r="Q1374" s="1"/>
      <c r="R1374" s="1"/>
      <c r="S1374" s="1"/>
    </row>
    <row r="1375">
      <c r="A1375" s="2" t="s">
        <v>3943</v>
      </c>
      <c r="B1375" s="2" t="str">
        <v>印度</v>
      </c>
      <c r="C1375" s="2" t="str">
        <v>--</v>
      </c>
      <c r="D1375" s="2" t="str">
        <v>家具,家居用品,餐厨用具</v>
      </c>
      <c r="E1375" s="2" t="str">
        <v>7次</v>
      </c>
      <c r="F1375" s="2" t="str">
        <v>LADOWALI ROAD,JALANDHAR,PUNJAB</v>
      </c>
      <c r="G1375" s="2" t="str">
        <v>MITIAL STEEL WORKS</v>
      </c>
      <c r="H1375" s="2" t="s">
        <v>3942</v>
      </c>
      <c r="I1375" s="2" t="str">
        <v>0091 181 233887</v>
      </c>
      <c r="J1375" s="2" t="str">
        <v>0091 181 457435</v>
      </c>
      <c r="K1375" s="1"/>
      <c r="L1375" s="1"/>
      <c r="M1375" s="1"/>
      <c r="N1375" s="1"/>
      <c r="O1375" s="1"/>
      <c r="P1375" s="1"/>
      <c r="Q1375" s="1"/>
      <c r="R1375" s="1"/>
      <c r="S1375" s="1"/>
    </row>
    <row r="1376">
      <c r="A1376" s="2" t="s">
        <v>492</v>
      </c>
      <c r="B1376" s="2" t="str">
        <v>加拿大</v>
      </c>
      <c r="C1376" s="3" t="s">
        <v>489</v>
      </c>
      <c r="D1376" s="2" t="s">
        <v>490</v>
      </c>
      <c r="E1376" s="2" t="str">
        <v>8次</v>
      </c>
      <c r="F1376" s="2" t="str">
        <v>Bayshore Shopping Centre Nepean Ontario</v>
      </c>
      <c r="G1376" s="2" t="str">
        <v>REREPA GRAVE</v>
      </c>
      <c r="H1376" s="2" t="s">
        <v>491</v>
      </c>
      <c r="I1376" s="2">
        <f>+1-416-782-2948</f>
      </c>
      <c r="J1376" s="2" t="str">
        <v>001 613 829 5996</v>
      </c>
      <c r="K1376" s="1"/>
      <c r="L1376" s="1"/>
      <c r="M1376" s="1"/>
      <c r="N1376" s="1"/>
      <c r="O1376" s="1"/>
      <c r="P1376" s="1"/>
      <c r="Q1376" s="1"/>
      <c r="R1376" s="1"/>
      <c r="S1376" s="1"/>
    </row>
    <row r="1377">
      <c r="A1377" s="2" t="s">
        <v>2840</v>
      </c>
      <c r="B1377" s="2" t="str">
        <v>日本</v>
      </c>
      <c r="C1377" s="3" t="s">
        <v>2841</v>
      </c>
      <c r="D1377" s="2" t="str">
        <v>家具,餐厨用具</v>
      </c>
      <c r="E1377" s="2" t="str">
        <v>8次</v>
      </c>
      <c r="F1377" s="2" t="str">
        <v>5-2-7 HIGASHI NAKAHAMA JYOTO-KUOSAKA 536-0023,JAPAN</v>
      </c>
      <c r="G1377" s="2" t="str">
        <v>CLARA SIU</v>
      </c>
      <c r="H1377" s="2" t="s">
        <v>2842</v>
      </c>
      <c r="I1377" s="2" t="str">
        <v>+81 6-6963-1488</v>
      </c>
      <c r="J1377" s="2" t="str">
        <v>06 6963 2420</v>
      </c>
      <c r="K1377" s="1"/>
      <c r="L1377" s="1"/>
      <c r="M1377" s="1"/>
      <c r="N1377" s="1"/>
      <c r="O1377" s="1"/>
      <c r="P1377" s="1"/>
      <c r="Q1377" s="1"/>
      <c r="R1377" s="1"/>
      <c r="S1377" s="1"/>
    </row>
    <row r="1378">
      <c r="A1378" s="2" t="s">
        <v>2216</v>
      </c>
      <c r="B1378" s="2" t="str">
        <v>美國</v>
      </c>
      <c r="C1378" s="2" t="str">
        <v>--</v>
      </c>
      <c r="D1378" s="2" t="s">
        <v>2217</v>
      </c>
      <c r="E1378" s="2" t="str">
        <v>10次</v>
      </c>
      <c r="F1378" s="2" t="str">
        <v>3870-C PAXTON AVE CINCINNATIOH 45209,U.S.A.</v>
      </c>
      <c r="G1378" s="2" t="str">
        <v>Irfaan Virji</v>
      </c>
      <c r="H1378" s="2" t="s">
        <v>2218</v>
      </c>
      <c r="I1378" s="2" t="str">
        <v>001 5133219468</v>
      </c>
      <c r="J1378" s="2" t="str">
        <v>001 5133219468</v>
      </c>
      <c r="K1378" s="1"/>
      <c r="L1378" s="1"/>
      <c r="M1378" s="1"/>
      <c r="N1378" s="1"/>
      <c r="O1378" s="1"/>
      <c r="P1378" s="1"/>
      <c r="Q1378" s="1"/>
      <c r="R1378" s="1"/>
      <c r="S1378" s="1"/>
    </row>
    <row r="1379">
      <c r="A1379" s="2" t="s">
        <v>1030</v>
      </c>
      <c r="B1379" s="2" t="str">
        <v>泰国</v>
      </c>
      <c r="C1379" s="3" t="s">
        <v>1027</v>
      </c>
      <c r="D1379" s="2" t="s">
        <v>1029</v>
      </c>
      <c r="E1379" s="2" t="str">
        <v>11次</v>
      </c>
      <c r="F1379" s="2" t="str">
        <v>1 Fortune Tower Bldg., 7th Floor, Ratchdaphisek Rd., Huai Khwang, 10310</v>
      </c>
      <c r="G1379" s="2" t="str">
        <v>GAO BO</v>
      </c>
      <c r="H1379" s="2" t="s">
        <v>1028</v>
      </c>
      <c r="I1379" s="2" t="str">
        <v>+66 66 233 1148</v>
      </c>
      <c r="J1379" s="2" t="str">
        <v>0066 2 2236606</v>
      </c>
      <c r="K1379" s="1"/>
      <c r="L1379" s="1"/>
      <c r="M1379" s="1"/>
      <c r="N1379" s="1"/>
      <c r="O1379" s="1"/>
      <c r="P1379" s="1"/>
      <c r="Q1379" s="1"/>
      <c r="R1379" s="1"/>
      <c r="S1379" s="1"/>
    </row>
    <row r="1380">
      <c r="A1380" s="2" t="s">
        <v>5206</v>
      </c>
      <c r="B1380" s="2" t="str">
        <v>孟加拉</v>
      </c>
      <c r="C1380" s="3" t="s">
        <v>5204</v>
      </c>
      <c r="D1380" s="2" t="str">
        <v>家具,家居装饰品,建筑及装饰材料,餐厨用具</v>
      </c>
      <c r="E1380" s="2" t="str">
        <v>8次</v>
      </c>
      <c r="F1380" s="2" t="str">
        <v>40, INNER CIRCULAR ROAD,2ND&amp;5TLOOR, NAYAPALTAN,DHAKA-1000, P.O.BOX 3162,BANGLADESH</v>
      </c>
      <c r="G1380" s="2" t="str">
        <v>Amy Farmer</v>
      </c>
      <c r="H1380" s="2" t="s">
        <v>5205</v>
      </c>
      <c r="I1380" s="2" t="str">
        <v>+880 2-9345601</v>
      </c>
      <c r="J1380" s="2" t="str">
        <v>880 2 9345604</v>
      </c>
      <c r="K1380" s="1"/>
      <c r="L1380" s="1"/>
      <c r="M1380" s="1"/>
      <c r="N1380" s="1"/>
      <c r="O1380" s="1"/>
      <c r="P1380" s="1"/>
      <c r="Q1380" s="1"/>
      <c r="R1380" s="1"/>
      <c r="S1380" s="1"/>
    </row>
    <row r="1381">
      <c r="A1381" s="2" t="s">
        <v>6941</v>
      </c>
      <c r="B1381" s="2" t="str">
        <v>伊朗</v>
      </c>
      <c r="C1381" s="2" t="str">
        <v>--</v>
      </c>
      <c r="D1381" s="2" t="str">
        <v>体育及旅游休闲用品,家用电器,玻璃工艺品,箱包,餐厨用具</v>
      </c>
      <c r="E1381" s="2" t="str">
        <v>9次</v>
      </c>
      <c r="F1381" s="2" t="str">
        <v>No_17 arab bazzar kish island iran</v>
      </c>
      <c r="G1381" s="2" t="str">
        <v>Rafael Rivera Ch.</v>
      </c>
      <c r="H1381" s="2" t="s">
        <v>6942</v>
      </c>
      <c r="I1381" s="2" t="str">
        <v>+98 76 4443 0329</v>
      </c>
      <c r="J1381" s="2" t="str">
        <v>0098 764 4430329</v>
      </c>
      <c r="K1381" s="1"/>
      <c r="L1381" s="1"/>
      <c r="M1381" s="1"/>
      <c r="N1381" s="1"/>
      <c r="O1381" s="1"/>
      <c r="P1381" s="1"/>
      <c r="Q1381" s="1"/>
      <c r="R1381" s="1"/>
      <c r="S1381" s="1"/>
    </row>
    <row r="1382">
      <c r="A1382" s="2" t="s">
        <v>2255</v>
      </c>
      <c r="B1382" s="2" t="str">
        <v>中國香港</v>
      </c>
      <c r="C1382" s="2" t="str">
        <v>--</v>
      </c>
      <c r="D1382" s="2" t="s">
        <v>2257</v>
      </c>
      <c r="E1382" s="2" t="str">
        <v>9次</v>
      </c>
      <c r="F1382" s="2" t="str">
        <v>ROOM 703 TAKSHING HOUSE20 DES VOEUX ROAD, CENTRAL,HONGKONG</v>
      </c>
      <c r="G1382" s="2" t="str">
        <v>ABDEL ALIM TOURE</v>
      </c>
      <c r="H1382" s="2" t="s">
        <v>2256</v>
      </c>
      <c r="I1382" s="2" t="str">
        <v>(852)25234366</v>
      </c>
      <c r="J1382" s="2" t="str">
        <v>(852)28450502</v>
      </c>
      <c r="K1382" s="1"/>
      <c r="L1382" s="1"/>
      <c r="M1382" s="1"/>
      <c r="N1382" s="1"/>
      <c r="O1382" s="1"/>
      <c r="P1382" s="1"/>
      <c r="Q1382" s="1"/>
      <c r="R1382" s="1"/>
      <c r="S1382" s="1"/>
    </row>
    <row r="1383">
      <c r="A1383" s="5" t="s">
        <v>4363</v>
      </c>
      <c r="B1383" s="5" t="str">
        <v>瑞典</v>
      </c>
      <c r="C1383" s="4" t="s">
        <v>4361</v>
      </c>
      <c r="D1383" s="5" t="str">
        <v>家具,家居装饰品,餐厨用具</v>
      </c>
      <c r="E1383" s="5" t="str">
        <v>7次</v>
      </c>
      <c r="F1383" s="5" t="str">
        <v>SE 23623, Hollviken</v>
      </c>
      <c r="G1383" s="5" t="str">
        <v>Capri AB</v>
      </c>
      <c r="H1383" s="5" t="s">
        <v>4362</v>
      </c>
      <c r="I1383" s="5" t="str">
        <v>+46 40 45 33 15</v>
      </c>
      <c r="J1383" s="5" t="str">
        <v>0046 40 45 58 14</v>
      </c>
      <c r="K1383" s="1"/>
      <c r="L1383" s="1"/>
      <c r="M1383" s="1"/>
      <c r="N1383" s="1"/>
      <c r="O1383" s="1"/>
      <c r="P1383" s="1"/>
      <c r="Q1383" s="1"/>
      <c r="R1383" s="1"/>
      <c r="S1383" s="1"/>
    </row>
    <row r="1384">
      <c r="A1384" s="2" t="s">
        <v>6262</v>
      </c>
      <c r="B1384" s="2" t="str">
        <v>愛爾蘭</v>
      </c>
      <c r="C1384" s="3" t="s">
        <v>6261</v>
      </c>
      <c r="D1384" s="2" t="s">
        <v>6263</v>
      </c>
      <c r="E1384" s="2" t="str">
        <v>9次</v>
      </c>
      <c r="F1384" s="2" t="str">
        <v>Malahide Road, Dublin 17</v>
      </c>
      <c r="G1384" s="2" t="str">
        <v>King Ireland</v>
      </c>
      <c r="H1384" s="2" t="str">
        <v>--</v>
      </c>
      <c r="I1384" s="2" t="str">
        <v>+353 1 816 4800</v>
      </c>
      <c r="J1384" s="2" t="str">
        <v>00353 1 8164900</v>
      </c>
      <c r="K1384" s="1"/>
      <c r="L1384" s="1"/>
      <c r="M1384" s="1"/>
      <c r="N1384" s="1"/>
      <c r="O1384" s="1"/>
      <c r="P1384" s="1"/>
      <c r="Q1384" s="1"/>
      <c r="R1384" s="1"/>
      <c r="S1384" s="1"/>
    </row>
    <row r="1385">
      <c r="A1385" s="2" t="s">
        <v>830</v>
      </c>
      <c r="B1385" s="2" t="str">
        <v>英國</v>
      </c>
      <c r="C1385" s="2" t="str">
        <v>--</v>
      </c>
      <c r="D1385" s="2" t="str">
        <v>五金,体育及旅游休闲用品,家用电器,建筑及装饰材料,餐厨用具</v>
      </c>
      <c r="E1385" s="2" t="str">
        <v>9次</v>
      </c>
      <c r="F1385" s="2" t="str">
        <v>102-108 Ann Street, GB BT1 3HU, Belfast</v>
      </c>
      <c r="G1385" s="2" t="str">
        <v>Jamison &amp; Green Ltd</v>
      </c>
      <c r="H1385" s="2" t="s">
        <v>829</v>
      </c>
      <c r="I1385" s="2" t="str">
        <v>+44 28 9032 2444</v>
      </c>
      <c r="J1385" s="2" t="str">
        <v>0044 28 9033 0491</v>
      </c>
      <c r="K1385" s="1"/>
      <c r="L1385" s="1"/>
      <c r="M1385" s="1"/>
      <c r="N1385" s="1"/>
      <c r="O1385" s="1"/>
      <c r="P1385" s="1"/>
      <c r="Q1385" s="1"/>
      <c r="R1385" s="1"/>
      <c r="S1385" s="1"/>
    </row>
    <row r="1386">
      <c r="A1386" s="2" t="s">
        <v>412</v>
      </c>
      <c r="B1386" s="2" t="str">
        <v>德國</v>
      </c>
      <c r="C1386" s="3" t="s">
        <v>410</v>
      </c>
      <c r="D1386" s="2" t="str">
        <v>办公文具,大型机械及设备,家具,餐厨用具</v>
      </c>
      <c r="E1386" s="2" t="str">
        <v>2次</v>
      </c>
      <c r="F1386" s="2" t="str">
        <v>Tulpenweg 12 92699 Bechtsrieth</v>
      </c>
      <c r="G1386" s="2" t="str">
        <v>Juergen Timmermann</v>
      </c>
      <c r="H1386" s="2" t="s">
        <v>411</v>
      </c>
      <c r="I1386" s="2" t="str">
        <v>+49 961 4017220</v>
      </c>
      <c r="J1386" s="2" t="str">
        <v>0049 961 401 7299</v>
      </c>
      <c r="K1386" s="1"/>
      <c r="L1386" s="1"/>
      <c r="M1386" s="1"/>
      <c r="N1386" s="1"/>
      <c r="O1386" s="1"/>
      <c r="P1386" s="1"/>
      <c r="Q1386" s="1"/>
      <c r="R1386" s="1"/>
      <c r="S1386" s="1"/>
    </row>
    <row r="1387">
      <c r="A1387" s="2" t="s">
        <v>4286</v>
      </c>
      <c r="B1387" s="2" t="str">
        <v>澳大利亞</v>
      </c>
      <c r="C1387" s="3" t="s">
        <v>4288</v>
      </c>
      <c r="D1387" s="2" t="str">
        <v>餐厨用具</v>
      </c>
      <c r="E1387" s="2" t="str">
        <v>5次</v>
      </c>
      <c r="F1387" s="2" t="str">
        <v>CENTRUM PLACE 6-8 CREWE PLACE ROSEBERY NSW(PO BOX 291 BEACONSFIELD NSW 2014)</v>
      </c>
      <c r="G1387" s="2" t="str">
        <v>BRAND PROMOTIONS PTY LTD</v>
      </c>
      <c r="H1387" s="2" t="s">
        <v>4287</v>
      </c>
      <c r="I1387" s="2" t="str">
        <v>+61-2-9313-8844,+61-2-8335-2900,+61 2 8335 2900</v>
      </c>
      <c r="J1387" s="2" t="str">
        <v>0061 2 93138855</v>
      </c>
      <c r="K1387" s="1"/>
      <c r="L1387" s="1"/>
      <c r="M1387" s="1"/>
      <c r="N1387" s="1"/>
      <c r="O1387" s="1"/>
      <c r="P1387" s="1"/>
      <c r="Q1387" s="1"/>
      <c r="R1387" s="1"/>
      <c r="S1387" s="1"/>
    </row>
    <row r="1388">
      <c r="A1388" s="2" t="s">
        <v>6181</v>
      </c>
      <c r="B1388" s="2" t="str">
        <v>義大利</v>
      </c>
      <c r="C1388" s="3" t="s">
        <v>6180</v>
      </c>
      <c r="D1388" s="2" t="str">
        <v>餐厨用具</v>
      </c>
      <c r="E1388" s="2" t="str">
        <v>6次</v>
      </c>
      <c r="F1388" s="2" t="str">
        <v>Via Marconi 3, I 28881, CASALE CORTE CERRO</v>
      </c>
      <c r="G1388" s="2" t="str">
        <v>CALDERONI FRATELLI, SpA</v>
      </c>
      <c r="H1388" s="2" t="s">
        <v>6182</v>
      </c>
      <c r="I1388" s="2" t="str">
        <v>+39 0323 60335</v>
      </c>
      <c r="J1388" s="2" t="str">
        <v>0039 0323 60784</v>
      </c>
      <c r="K1388" s="1"/>
      <c r="L1388" s="1"/>
      <c r="M1388" s="1"/>
      <c r="N1388" s="1"/>
      <c r="O1388" s="1"/>
      <c r="P1388" s="1"/>
      <c r="Q1388" s="1"/>
      <c r="R1388" s="1"/>
      <c r="S1388" s="1"/>
    </row>
    <row r="1389">
      <c r="A1389" s="2" t="s">
        <v>6868</v>
      </c>
      <c r="B1389" s="2" t="str">
        <v>美國</v>
      </c>
      <c r="C1389" s="2" t="str">
        <v>--</v>
      </c>
      <c r="D1389" s="2" t="str">
        <v>五金,工具,鞋,餐厨用具</v>
      </c>
      <c r="E1389" s="2" t="str">
        <v>6次</v>
      </c>
      <c r="F1389" s="2" t="str">
        <v>2625 SPAIN,NEW ORLEANS,LA</v>
      </c>
      <c r="G1389" s="2" t="str">
        <v>T WRIGHT</v>
      </c>
      <c r="H1389" s="2" t="s">
        <v>6869</v>
      </c>
      <c r="I1389" s="2" t="str">
        <v>001 504 9440308</v>
      </c>
      <c r="J1389" s="2" t="str">
        <v>001 504 9441402</v>
      </c>
      <c r="K1389" s="1"/>
      <c r="L1389" s="1"/>
      <c r="M1389" s="1"/>
      <c r="N1389" s="1"/>
      <c r="O1389" s="1"/>
      <c r="P1389" s="1"/>
      <c r="Q1389" s="1"/>
      <c r="R1389" s="1"/>
      <c r="S1389" s="1"/>
    </row>
    <row r="1390">
      <c r="A1390" s="2" t="s">
        <v>2186</v>
      </c>
      <c r="B1390" s="2" t="str">
        <v>義大利</v>
      </c>
      <c r="C1390" s="3" t="s">
        <v>2185</v>
      </c>
      <c r="D1390" s="2" t="str">
        <v>其他,工艺陶瓷,玻璃工艺品,餐厨用具</v>
      </c>
      <c r="E1390" s="2" t="str">
        <v>6次</v>
      </c>
      <c r="F1390" s="2" t="str">
        <v>VIA BUOZZI 10,39100 BOLZANO,ITALY</v>
      </c>
      <c r="G1390" s="2" t="str">
        <v>Federico Franchi</v>
      </c>
      <c r="H1390" s="2" t="s">
        <v>2187</v>
      </c>
      <c r="I1390" s="2" t="str">
        <v>+39 0471 545111</v>
      </c>
      <c r="J1390" s="2" t="str">
        <v>0039 0471 545100</v>
      </c>
      <c r="K1390" s="1"/>
      <c r="L1390" s="1"/>
      <c r="M1390" s="1"/>
      <c r="N1390" s="1"/>
      <c r="O1390" s="1"/>
      <c r="P1390" s="1"/>
      <c r="Q1390" s="1"/>
      <c r="R1390" s="1"/>
      <c r="S1390" s="1"/>
    </row>
    <row r="1391">
      <c r="A1391" s="2" t="s">
        <v>4310</v>
      </c>
      <c r="B1391" s="2" t="str">
        <v>美國</v>
      </c>
      <c r="C1391" s="3" t="s">
        <v>4311</v>
      </c>
      <c r="D1391" s="2" t="str">
        <v>五金,餐厨用具</v>
      </c>
      <c r="E1391" s="2" t="str">
        <v>6次</v>
      </c>
      <c r="F1391" s="2" t="str">
        <v>4605 E 355TH ST, WILLOUGHBY, OH 44094-4600</v>
      </c>
      <c r="G1391" s="2" t="str">
        <v>BLAIR HAAS</v>
      </c>
      <c r="H1391" s="2" t="str">
        <v>--</v>
      </c>
      <c r="I1391" s="2" t="str">
        <v>001 440 946 3200</v>
      </c>
      <c r="J1391" s="2" t="str">
        <v>001 440 951 4015</v>
      </c>
      <c r="K1391" s="1"/>
      <c r="L1391" s="1"/>
      <c r="M1391" s="1"/>
      <c r="N1391" s="1"/>
      <c r="O1391" s="1"/>
      <c r="P1391" s="1"/>
      <c r="Q1391" s="1"/>
      <c r="R1391" s="1"/>
      <c r="S1391" s="1"/>
    </row>
    <row r="1392">
      <c r="A1392" s="2" t="s">
        <v>302</v>
      </c>
      <c r="B1392" s="2" t="str">
        <v>義大利</v>
      </c>
      <c r="C1392" s="3" t="s">
        <v>303</v>
      </c>
      <c r="D1392" s="2" t="str">
        <v>其他,办公文具,电子电气产品,餐厨用具</v>
      </c>
      <c r="E1392" s="2" t="str">
        <v>6次</v>
      </c>
      <c r="F1392" s="2" t="str">
        <v>Via C. Donat Cattin 5, I 20063, CERNUSCO SUL NAVIGLIO</v>
      </c>
      <c r="G1392" s="2" t="str">
        <v>Yoon Ho Ha</v>
      </c>
      <c r="H1392" s="2" t="str">
        <v>--</v>
      </c>
      <c r="I1392" s="2" t="str">
        <v>+39 02 921891</v>
      </c>
      <c r="J1392" s="2" t="str">
        <v>0039 02 92141801</v>
      </c>
      <c r="K1392" s="1"/>
      <c r="L1392" s="1"/>
      <c r="M1392" s="1"/>
      <c r="N1392" s="1"/>
      <c r="O1392" s="1"/>
      <c r="P1392" s="1"/>
      <c r="Q1392" s="1"/>
      <c r="R1392" s="1"/>
      <c r="S1392" s="1"/>
    </row>
    <row r="1393">
      <c r="A1393" s="2" t="s">
        <v>6559</v>
      </c>
      <c r="B1393" s="2" t="str">
        <v>加拿大</v>
      </c>
      <c r="C1393" s="3" t="s">
        <v>6557</v>
      </c>
      <c r="D1393" s="2" t="str">
        <v>其他,餐厨用具</v>
      </c>
      <c r="E1393" s="2" t="str">
        <v>6次</v>
      </c>
      <c r="F1393" s="2" t="str">
        <v>750 Gana Court Mississauga,Ontario</v>
      </c>
      <c r="G1393" s="2" t="str">
        <v>Nigel Miles</v>
      </c>
      <c r="H1393" s="2" t="s">
        <v>6558</v>
      </c>
      <c r="I1393" s="2" t="str">
        <v>001 800 465 1563 Ext</v>
      </c>
      <c r="J1393" s="2" t="str">
        <v>001 905 564 1434</v>
      </c>
      <c r="K1393" s="1"/>
      <c r="L1393" s="1"/>
      <c r="M1393" s="1"/>
      <c r="N1393" s="1"/>
      <c r="O1393" s="1"/>
      <c r="P1393" s="1"/>
      <c r="Q1393" s="1"/>
      <c r="R1393" s="1"/>
      <c r="S1393" s="1"/>
    </row>
    <row r="1394">
      <c r="A1394" s="2" t="s">
        <v>2099</v>
      </c>
      <c r="B1394" s="2" t="str">
        <v>新西蘭</v>
      </c>
      <c r="C1394" s="3" t="s">
        <v>2097</v>
      </c>
      <c r="D1394" s="2" t="str">
        <v>其他,家具,餐厨用具</v>
      </c>
      <c r="E1394" s="2" t="str">
        <v>8次</v>
      </c>
      <c r="F1394" s="2" t="str">
        <v>144 Pascoe Street Stoke 7001 Nelson</v>
      </c>
      <c r="G1394" s="2" t="str">
        <v>Albert Hutterd</v>
      </c>
      <c r="H1394" s="2" t="s">
        <v>2098</v>
      </c>
      <c r="I1394" s="2" t="str">
        <v>+64 3-547 9644</v>
      </c>
      <c r="J1394" s="2" t="str">
        <v>0064 3 547 9655</v>
      </c>
      <c r="K1394" s="1"/>
      <c r="L1394" s="1"/>
      <c r="M1394" s="1"/>
      <c r="N1394" s="1"/>
      <c r="O1394" s="1"/>
      <c r="P1394" s="1"/>
      <c r="Q1394" s="1"/>
      <c r="R1394" s="1"/>
      <c r="S1394" s="1"/>
    </row>
    <row r="1395">
      <c r="A1395" s="2" t="s">
        <v>4236</v>
      </c>
      <c r="B1395" s="2" t="str">
        <v>日本</v>
      </c>
      <c r="C1395" s="3" t="s">
        <v>4238</v>
      </c>
      <c r="D1395" s="2" t="str">
        <v>餐厨用具</v>
      </c>
      <c r="E1395" s="2" t="str">
        <v>3次</v>
      </c>
      <c r="F1395" s="2" t="str">
        <v>7 NISHIFUKADA MAJIMA OHARU AMAGUN AICHI</v>
      </c>
      <c r="G1395" s="2" t="str">
        <v>WEI JIAN ZHENG</v>
      </c>
      <c r="H1395" s="2" t="s">
        <v>4237</v>
      </c>
      <c r="I1395" s="2" t="str">
        <v>--</v>
      </c>
      <c r="J1395" s="2" t="str">
        <v>0081 52 4496165</v>
      </c>
      <c r="K1395" s="1"/>
      <c r="L1395" s="1"/>
      <c r="M1395" s="1"/>
      <c r="N1395" s="1"/>
      <c r="O1395" s="1"/>
      <c r="P1395" s="1"/>
      <c r="Q1395" s="1"/>
      <c r="R1395" s="1"/>
      <c r="S1395" s="1"/>
    </row>
    <row r="1396">
      <c r="A1396" s="2" t="s">
        <v>6134</v>
      </c>
      <c r="B1396" s="2" t="str">
        <v>比利時</v>
      </c>
      <c r="C1396" s="3" t="s">
        <v>6135</v>
      </c>
      <c r="D1396" s="2" t="str">
        <v>五金,其他,医药保健品及医疗器械,工具,照明产品,餐厨用具</v>
      </c>
      <c r="E1396" s="2" t="str">
        <v>9次</v>
      </c>
      <c r="F1396" s="2" t="str">
        <v>Italielei 22, B 2000, Antwerpen</v>
      </c>
      <c r="G1396" s="2" t="str">
        <v>Galler NV</v>
      </c>
      <c r="H1396" s="2" t="s">
        <v>6133</v>
      </c>
      <c r="I1396" s="2" t="str">
        <v>+32 3 231 46 00</v>
      </c>
      <c r="J1396" s="2" t="str">
        <v>0032 3 231 22 33</v>
      </c>
      <c r="K1396" s="1"/>
      <c r="L1396" s="1"/>
      <c r="M1396" s="1"/>
      <c r="N1396" s="1"/>
      <c r="O1396" s="1"/>
      <c r="P1396" s="1"/>
      <c r="Q1396" s="1"/>
      <c r="R1396" s="1"/>
      <c r="S1396" s="1"/>
    </row>
    <row r="1397">
      <c r="A1397" s="2" t="s">
        <v>7722</v>
      </c>
      <c r="B1397" s="2" t="str">
        <v>印度</v>
      </c>
      <c r="C1397" s="2" t="str">
        <v>--</v>
      </c>
      <c r="D1397" s="2" t="s">
        <v>7723</v>
      </c>
      <c r="E1397" s="2" t="str">
        <v>10次</v>
      </c>
      <c r="F1397" s="2" t="str">
        <v>A-67/17, ZAKIR NAGAR, NEAR SBI,NEW FREINDS COLONY,NEWDELHI-110025,INDIA</v>
      </c>
      <c r="G1397" s="2" t="str">
        <v>CHUNG VINH MON</v>
      </c>
      <c r="H1397" s="2" t="s">
        <v>7724</v>
      </c>
      <c r="I1397" s="2" t="str">
        <v>+91 11 2698 3289</v>
      </c>
      <c r="J1397" s="2">
        <v>911126987727</v>
      </c>
      <c r="K1397" s="1"/>
      <c r="L1397" s="1"/>
      <c r="M1397" s="1"/>
      <c r="N1397" s="1"/>
      <c r="O1397" s="1"/>
      <c r="P1397" s="1"/>
      <c r="Q1397" s="1"/>
      <c r="R1397" s="1"/>
      <c r="S1397" s="1"/>
    </row>
    <row r="1398">
      <c r="A1398" s="2" t="s">
        <v>2134</v>
      </c>
      <c r="B1398" s="2" t="str">
        <v>美國</v>
      </c>
      <c r="C1398" s="3" t="s">
        <v>2133</v>
      </c>
      <c r="D1398" s="2" t="s">
        <v>2135</v>
      </c>
      <c r="E1398" s="2" t="str">
        <v>10次</v>
      </c>
      <c r="F1398" s="2" t="str">
        <v>121StarglenDr,USA</v>
      </c>
      <c r="G1398" s="2" t="str">
        <v>Colleen Birchley</v>
      </c>
      <c r="H1398" s="2" t="s">
        <v>2136</v>
      </c>
      <c r="I1398" s="2" t="str">
        <v>+1 626-391-9639</v>
      </c>
      <c r="J1398" s="2" t="str">
        <v>001 7147290688/626 8201252</v>
      </c>
      <c r="K1398" s="1"/>
      <c r="L1398" s="1"/>
      <c r="M1398" s="1"/>
      <c r="N1398" s="1"/>
      <c r="O1398" s="1"/>
      <c r="P1398" s="1"/>
      <c r="Q1398" s="1"/>
      <c r="R1398" s="1"/>
      <c r="S1398" s="1"/>
    </row>
    <row r="1399">
      <c r="A1399" s="2" t="s">
        <v>1517</v>
      </c>
      <c r="B1399" s="2" t="str">
        <v>日本</v>
      </c>
      <c r="C1399" s="3" t="s">
        <v>4259</v>
      </c>
      <c r="D1399" s="2" t="str">
        <v>大型机械及设备,餐厨用具</v>
      </c>
      <c r="E1399" s="2" t="str">
        <v>5次</v>
      </c>
      <c r="F1399" s="2" t="str">
        <v>1441, HEISEI 2CHOME, GINANCHO HASHIMAGUN, GIFU 5016013</v>
      </c>
      <c r="G1399" s="2" t="str">
        <v>KUROGAMI HIDEO</v>
      </c>
      <c r="H1399" s="2" t="str">
        <v>--</v>
      </c>
      <c r="I1399" s="2">
        <f>+81-45-333-4003</f>
      </c>
      <c r="J1399" s="2" t="str">
        <v>0081 11 7119123</v>
      </c>
      <c r="K1399" s="1"/>
      <c r="L1399" s="1"/>
      <c r="M1399" s="1"/>
      <c r="N1399" s="1"/>
      <c r="O1399" s="1"/>
      <c r="P1399" s="1"/>
      <c r="Q1399" s="1"/>
      <c r="R1399" s="1"/>
      <c r="S1399" s="1"/>
    </row>
    <row r="1400">
      <c r="A1400" s="2" t="s">
        <v>6159</v>
      </c>
      <c r="B1400" s="2" t="str">
        <v>美國</v>
      </c>
      <c r="C1400" s="3" t="s">
        <v>6161</v>
      </c>
      <c r="D1400" s="2" t="str">
        <v>其他,服装饰物及配件,玩具,箱包,节日用品,钟表眼镜,餐厨用具</v>
      </c>
      <c r="E1400" s="2" t="str">
        <v>7次</v>
      </c>
      <c r="F1400" s="2" t="str">
        <v>1572 PITKIN AVE BKLYNNY 11212,U.S.A.</v>
      </c>
      <c r="G1400" s="2" t="str">
        <v>MIKE</v>
      </c>
      <c r="H1400" s="2" t="s">
        <v>6160</v>
      </c>
      <c r="I1400" s="2" t="str">
        <v>001 7183451117</v>
      </c>
      <c r="J1400" s="2" t="str">
        <v>001 7183854860</v>
      </c>
      <c r="K1400" s="1"/>
      <c r="L1400" s="1"/>
      <c r="M1400" s="1"/>
      <c r="N1400" s="1"/>
      <c r="O1400" s="1"/>
      <c r="P1400" s="1"/>
      <c r="Q1400" s="1"/>
      <c r="R1400" s="1"/>
      <c r="S1400" s="1"/>
    </row>
    <row r="1401">
      <c r="A1401" s="2" t="s">
        <v>7643</v>
      </c>
      <c r="B1401" s="2" t="str">
        <v>西班牙</v>
      </c>
      <c r="C1401" s="3" t="s">
        <v>7641</v>
      </c>
      <c r="D1401" s="2" t="str">
        <v>家用电器,餐厨用具</v>
      </c>
      <c r="E1401" s="2" t="str">
        <v>9次</v>
      </c>
      <c r="F1401" s="2" t="str">
        <v>BLASCO DE GARAY, 4 BARCELONA 08960,SPAIN</v>
      </c>
      <c r="G1401" s="2" t="str">
        <v>JAVIER COLL</v>
      </c>
      <c r="H1401" s="2" t="s">
        <v>7642</v>
      </c>
      <c r="I1401" s="2" t="str">
        <v>+34 934 80 33 22</v>
      </c>
      <c r="J1401" s="2" t="str">
        <v>0034 93 4803461</v>
      </c>
      <c r="K1401" s="1"/>
      <c r="L1401" s="1"/>
      <c r="M1401" s="1"/>
      <c r="N1401" s="1"/>
      <c r="O1401" s="1"/>
      <c r="P1401" s="1"/>
      <c r="Q1401" s="1"/>
      <c r="R1401" s="1"/>
      <c r="S1401" s="1"/>
    </row>
    <row r="1402">
      <c r="A1402" s="2" t="s">
        <v>2021</v>
      </c>
      <c r="B1402" s="2" t="str">
        <v>澳大利亞</v>
      </c>
      <c r="C1402" s="3" t="s">
        <v>2020</v>
      </c>
      <c r="D1402" s="2" t="s">
        <v>2022</v>
      </c>
      <c r="E1402" s="2" t="str">
        <v>10次</v>
      </c>
      <c r="F1402" s="2" t="str">
        <v>10 OSSARY STREET MASCOT NSW 2020 (P.O.BOX 438 MAROUBRA NSW 2035)</v>
      </c>
      <c r="G1402" s="2" t="str">
        <v>Joe Bolger</v>
      </c>
      <c r="H1402" s="2" t="s">
        <v>2023</v>
      </c>
      <c r="I1402" s="2" t="str">
        <v>+61 2 9317 2344</v>
      </c>
      <c r="J1402" s="2" t="str">
        <v>0061 2 93172844</v>
      </c>
      <c r="K1402" s="1"/>
      <c r="L1402" s="1"/>
      <c r="M1402" s="1"/>
      <c r="N1402" s="1"/>
      <c r="O1402" s="1"/>
      <c r="P1402" s="1"/>
      <c r="Q1402" s="1"/>
      <c r="R1402" s="1"/>
      <c r="S1402" s="1"/>
    </row>
    <row r="1403">
      <c r="A1403" s="2" t="s">
        <v>4171</v>
      </c>
      <c r="B1403" s="2" t="str">
        <v>希臘</v>
      </c>
      <c r="C1403" s="2" t="str">
        <v>--</v>
      </c>
      <c r="D1403" s="2" t="str">
        <v>化工产品,大型机械及设备,餐厨用具</v>
      </c>
      <c r="E1403" s="2" t="str">
        <v>7次</v>
      </c>
      <c r="F1403" s="2" t="str">
        <v>166 Rodou,Athens</v>
      </c>
      <c r="G1403" s="2" t="str">
        <v>A Natoli</v>
      </c>
      <c r="H1403" s="2" t="str">
        <v>--</v>
      </c>
      <c r="I1403" s="2" t="str">
        <v>0030 210 5139238</v>
      </c>
      <c r="J1403" s="2" t="str">
        <v>0030 210 5139217</v>
      </c>
      <c r="K1403" s="1"/>
      <c r="L1403" s="1"/>
      <c r="M1403" s="1"/>
      <c r="N1403" s="1"/>
      <c r="O1403" s="1"/>
      <c r="P1403" s="1"/>
      <c r="Q1403" s="1"/>
      <c r="R1403" s="1"/>
      <c r="S1403" s="1"/>
    </row>
    <row r="1404">
      <c r="A1404" s="2" t="s">
        <v>6078</v>
      </c>
      <c r="B1404" s="2" t="str">
        <v>中國香港</v>
      </c>
      <c r="C1404" s="3" t="s">
        <v>6076</v>
      </c>
      <c r="D1404" s="2" t="str">
        <v>其他,玻璃工艺品,餐厨用具</v>
      </c>
      <c r="E1404" s="2" t="str">
        <v>8次</v>
      </c>
      <c r="F1404" s="2" t="str">
        <v>UNIT 756, STAR HOUSE,3 SALISBURY ROAD,T.S.T.,HONGKONG</v>
      </c>
      <c r="G1404" s="2" t="str">
        <v>--</v>
      </c>
      <c r="H1404" s="2" t="s">
        <v>6077</v>
      </c>
      <c r="I1404" s="2" t="str">
        <v>+852 2363 5003</v>
      </c>
      <c r="J1404" s="2">
        <v>29549620</v>
      </c>
      <c r="K1404" s="1"/>
      <c r="L1404" s="1"/>
      <c r="M1404" s="1"/>
      <c r="N1404" s="1"/>
      <c r="O1404" s="1"/>
      <c r="P1404" s="1"/>
      <c r="Q1404" s="1"/>
      <c r="R1404" s="1"/>
      <c r="S1404" s="1"/>
    </row>
    <row r="1405">
      <c r="A1405" s="2" t="s">
        <v>6412</v>
      </c>
      <c r="B1405" s="2" t="str">
        <v>日本</v>
      </c>
      <c r="C1405" s="2" t="str">
        <v>--</v>
      </c>
      <c r="D1405" s="2" t="str">
        <v>餐厨用具</v>
      </c>
      <c r="E1405" s="2" t="str">
        <v>2次</v>
      </c>
      <c r="F1405" s="2" t="str">
        <v>NO.307 229-1ST SHINZAIKE HIRAOKA-TOWN KAKOGAWA-CITY</v>
      </c>
      <c r="G1405" s="2" t="str">
        <v>JOSE K SAEKI</v>
      </c>
      <c r="H1405" s="2" t="s">
        <v>6411</v>
      </c>
      <c r="I1405" s="2" t="str">
        <v>0081 994 217838</v>
      </c>
      <c r="J1405" s="2">
        <v>81</v>
      </c>
      <c r="K1405" s="1"/>
      <c r="L1405" s="1"/>
      <c r="M1405" s="1"/>
      <c r="N1405" s="1"/>
      <c r="O1405" s="1"/>
      <c r="P1405" s="1"/>
      <c r="Q1405" s="1"/>
      <c r="R1405" s="1"/>
      <c r="S1405" s="1"/>
    </row>
    <row r="1406">
      <c r="A1406" s="2" t="s">
        <v>2061</v>
      </c>
      <c r="B1406" s="2" t="str">
        <v>英國</v>
      </c>
      <c r="C1406" s="3" t="s">
        <v>2062</v>
      </c>
      <c r="D1406" s="2" t="str">
        <v>其他,照明产品,餐厨用具</v>
      </c>
      <c r="E1406" s="2" t="str">
        <v>8次</v>
      </c>
      <c r="F1406" s="2" t="str">
        <v>KINGSTOWN BROADWAY,KINGSTOWN INDUSTRIAL ESTATE,CARLISLE CA3 0HA,U.K.</v>
      </c>
      <c r="G1406" s="2" t="str">
        <v>Mirza M.Baig</v>
      </c>
      <c r="H1406" s="2" t="s">
        <v>2063</v>
      </c>
      <c r="I1406" s="2" t="str">
        <v>+44 1228 511770</v>
      </c>
      <c r="J1406" s="2">
        <v>441228511030</v>
      </c>
      <c r="K1406" s="1"/>
      <c r="L1406" s="1"/>
      <c r="M1406" s="1"/>
      <c r="N1406" s="1"/>
      <c r="O1406" s="1"/>
      <c r="P1406" s="1"/>
      <c r="Q1406" s="1"/>
      <c r="R1406" s="1"/>
      <c r="S1406" s="1"/>
    </row>
    <row r="1407">
      <c r="A1407" s="2" t="s">
        <v>4204</v>
      </c>
      <c r="B1407" s="2" t="str">
        <v>阿聯酋</v>
      </c>
      <c r="C1407" s="2" t="str">
        <v>--</v>
      </c>
      <c r="D1407" s="2" t="s">
        <v>4202</v>
      </c>
      <c r="E1407" s="2" t="str">
        <v>9次</v>
      </c>
      <c r="F1407" s="2" t="str">
        <v>SHANGRILA RESIDENCE APARTMENT,1702, SHAIKH ZAYED ROAD, DUBAI,U.A.E.</v>
      </c>
      <c r="G1407" s="2" t="str">
        <v>Hossein Labbaf</v>
      </c>
      <c r="H1407" s="2" t="s">
        <v>4203</v>
      </c>
      <c r="I1407" s="2" t="str">
        <v>+971 4 343 4740</v>
      </c>
      <c r="J1407" s="2">
        <v>971503468969</v>
      </c>
      <c r="K1407" s="1"/>
      <c r="L1407" s="1"/>
      <c r="M1407" s="1"/>
      <c r="N1407" s="1"/>
      <c r="O1407" s="1"/>
      <c r="P1407" s="1"/>
      <c r="Q1407" s="1"/>
      <c r="R1407" s="1"/>
      <c r="S1407" s="1"/>
    </row>
    <row r="1408">
      <c r="A1408" s="2" t="s">
        <v>3823</v>
      </c>
      <c r="B1408" s="2" t="str">
        <v>土耳其</v>
      </c>
      <c r="C1408" s="2" t="str">
        <v>--</v>
      </c>
      <c r="D1408" s="2" t="str">
        <v>五金,其他,家用纺织品,工艺陶瓷,餐厨用具</v>
      </c>
      <c r="E1408" s="2" t="str">
        <v>9次</v>
      </c>
      <c r="F1408" s="2" t="str">
        <v>PETROL OFISI CAD no:13 AMBARLI</v>
      </c>
      <c r="G1408" s="2" t="str">
        <v>izzet koncabahar</v>
      </c>
      <c r="H1408" s="2" t="s">
        <v>3824</v>
      </c>
      <c r="I1408" s="2" t="str">
        <v>90 212 4221080</v>
      </c>
      <c r="J1408" s="2" t="str">
        <v>90 212 4220911</v>
      </c>
      <c r="K1408" s="1"/>
      <c r="L1408" s="1"/>
      <c r="M1408" s="1"/>
      <c r="N1408" s="1"/>
      <c r="O1408" s="1"/>
      <c r="P1408" s="1"/>
      <c r="Q1408" s="1"/>
      <c r="R1408" s="1"/>
      <c r="S1408" s="1"/>
    </row>
    <row r="1409">
      <c r="A1409" s="2" t="s">
        <v>1653</v>
      </c>
      <c r="B1409" s="2" t="str">
        <v>美國</v>
      </c>
      <c r="C1409" s="3" t="s">
        <v>1651</v>
      </c>
      <c r="D1409" s="2" t="str">
        <v>五金,其他,工具,服装饰物及配件,汽车配件,照明产品,食品,餐厨用具</v>
      </c>
      <c r="E1409" s="2" t="str">
        <v>10次</v>
      </c>
      <c r="F1409" s="2" t="str">
        <v>5041 WOODMONT DRIVE,ROANOKE,VIRGINIA</v>
      </c>
      <c r="G1409" s="2" t="str">
        <v>CHAD TILLEY</v>
      </c>
      <c r="H1409" s="2" t="s">
        <v>1652</v>
      </c>
      <c r="I1409" s="2" t="str">
        <v>001 540 9895260</v>
      </c>
      <c r="J1409" s="2" t="str">
        <v>001 540 9895201</v>
      </c>
      <c r="K1409" s="1"/>
      <c r="L1409" s="1"/>
      <c r="M1409" s="1"/>
      <c r="N1409" s="1"/>
      <c r="O1409" s="1"/>
      <c r="P1409" s="1"/>
      <c r="Q1409" s="1"/>
      <c r="R1409" s="1"/>
      <c r="S1409" s="1"/>
    </row>
    <row r="1410">
      <c r="A1410" s="2" t="s">
        <v>4592</v>
      </c>
      <c r="B1410" s="2" t="str">
        <v>韩国</v>
      </c>
      <c r="C1410" s="2" t="str">
        <v>--</v>
      </c>
      <c r="D1410" s="2" t="str">
        <v>体育及旅游休闲用品,其他,医药保健品及医疗器械,玩具,箱包,鞋,餐厨用具</v>
      </c>
      <c r="E1410" s="2" t="str">
        <v>9次</v>
      </c>
      <c r="F1410" s="2" t="str">
        <v>#103-101 Dongd-apt , 59Woomyen-dong, Seocho-gu</v>
      </c>
      <c r="G1410" s="2" t="str">
        <v>Kishore Mirpuri</v>
      </c>
      <c r="H1410" s="2" t="s">
        <v>4593</v>
      </c>
      <c r="I1410" s="2" t="str">
        <v>+82 2-529-8561</v>
      </c>
      <c r="J1410" s="2" t="str">
        <v>82 2 529 8561</v>
      </c>
      <c r="K1410" s="1"/>
      <c r="L1410" s="1"/>
      <c r="M1410" s="1"/>
      <c r="N1410" s="1"/>
      <c r="O1410" s="1"/>
      <c r="P1410" s="1"/>
      <c r="Q1410" s="1"/>
      <c r="R1410" s="1"/>
      <c r="S1410" s="1"/>
    </row>
    <row r="1411">
      <c r="A1411" s="2" t="s">
        <v>2558</v>
      </c>
      <c r="B1411" s="2" t="str">
        <v>韩国</v>
      </c>
      <c r="C1411" s="3" t="s">
        <v>2556</v>
      </c>
      <c r="D1411" s="2" t="str">
        <v>电子消费品及信息产品,餐厨用具</v>
      </c>
      <c r="E1411" s="2" t="str">
        <v>3次</v>
      </c>
      <c r="F1411" s="2" t="str">
        <v>121, CHONGUNDONG CHONGNOGU, SEOUL CITY</v>
      </c>
      <c r="G1411" s="2" t="str">
        <v>HU,INYOUNG</v>
      </c>
      <c r="H1411" s="2" t="s">
        <v>2557</v>
      </c>
      <c r="I1411" s="2">
        <f>+82-2-556-4441</f>
      </c>
      <c r="J1411" s="2" t="str">
        <v>0082 (02)7396495</v>
      </c>
      <c r="K1411" s="1"/>
      <c r="L1411" s="1"/>
      <c r="M1411" s="1"/>
      <c r="N1411" s="1"/>
      <c r="O1411" s="1"/>
      <c r="P1411" s="1"/>
      <c r="Q1411" s="1"/>
      <c r="R1411" s="1"/>
      <c r="S1411" s="1"/>
    </row>
    <row r="1412">
      <c r="A1412" s="2" t="s">
        <v>161</v>
      </c>
      <c r="B1412" s="2" t="str">
        <v>中國澳門</v>
      </c>
      <c r="C1412" s="2" t="str">
        <v>--</v>
      </c>
      <c r="D1412" s="2" t="str">
        <v>餐厨用具</v>
      </c>
      <c r="E1412" s="2" t="str">
        <v>7次</v>
      </c>
      <c r="F1412" s="2" t="str">
        <v>RUA DO SEMINARIO, NO 67, EDF. SAN ON, 1 ANDAR E</v>
      </c>
      <c r="G1412" s="2" t="str">
        <v>--</v>
      </c>
      <c r="H1412" s="2" t="s">
        <v>160</v>
      </c>
      <c r="I1412" s="2">
        <v>6835882</v>
      </c>
      <c r="J1412" s="2">
        <v>528416</v>
      </c>
      <c r="K1412" s="1"/>
      <c r="L1412" s="1"/>
      <c r="M1412" s="1"/>
      <c r="N1412" s="1"/>
      <c r="O1412" s="1"/>
      <c r="P1412" s="1"/>
      <c r="Q1412" s="1"/>
      <c r="R1412" s="1"/>
      <c r="S1412" s="1"/>
    </row>
    <row r="1413">
      <c r="A1413" s="2" t="s">
        <v>4389</v>
      </c>
      <c r="B1413" s="2" t="str">
        <v>美國</v>
      </c>
      <c r="C1413" s="2" t="str">
        <v>--</v>
      </c>
      <c r="D1413" s="2" t="str">
        <v>餐厨用具</v>
      </c>
      <c r="E1413" s="2" t="str">
        <v>6次</v>
      </c>
      <c r="F1413" s="2" t="str">
        <v>145 W.43RD AVE.,SAN MATED,CA 94403</v>
      </c>
      <c r="G1413" s="2" t="str">
        <v>Ms PENNY AGATSTEIN</v>
      </c>
      <c r="H1413" s="2" t="s">
        <v>4388</v>
      </c>
      <c r="I1413" s="2" t="str">
        <v>001 650 5771189</v>
      </c>
      <c r="J1413" s="2" t="str">
        <v>001 650 3720169/3457807</v>
      </c>
      <c r="K1413" s="1"/>
      <c r="L1413" s="1"/>
      <c r="M1413" s="1"/>
      <c r="N1413" s="1"/>
      <c r="O1413" s="1"/>
      <c r="P1413" s="1"/>
      <c r="Q1413" s="1"/>
      <c r="R1413" s="1"/>
      <c r="S1413" s="1"/>
    </row>
    <row r="1414">
      <c r="A1414" s="2" t="s">
        <v>4618</v>
      </c>
      <c r="B1414" s="2" t="str">
        <v>美國</v>
      </c>
      <c r="C1414" s="3" t="s">
        <v>4619</v>
      </c>
      <c r="D1414" s="2" t="str">
        <v>家具,餐厨用具</v>
      </c>
      <c r="E1414" s="2" t="str">
        <v>9次</v>
      </c>
      <c r="F1414" s="2" t="str">
        <v>5 SLATER DR, ELIZABETH, NJ 07206-2129</v>
      </c>
      <c r="G1414" s="2" t="str">
        <v>JOSEPH YUAN</v>
      </c>
      <c r="H1414" s="2" t="str">
        <v>--</v>
      </c>
      <c r="I1414" s="2" t="str">
        <v>+1-631-737-4444,+1-877-729-4749,+1-800-898-5550,+1-117797631,+1-921-641-3145,+1-20182019825,+1 631-737-4444</v>
      </c>
      <c r="J1414" s="2" t="str">
        <v>001 908 353 6974</v>
      </c>
      <c r="K1414" s="1"/>
      <c r="L1414" s="1"/>
      <c r="M1414" s="1"/>
      <c r="N1414" s="1"/>
      <c r="O1414" s="1"/>
      <c r="P1414" s="1"/>
      <c r="Q1414" s="1"/>
      <c r="R1414" s="1"/>
      <c r="S1414" s="1"/>
    </row>
    <row r="1415">
      <c r="A1415" s="2" t="s">
        <v>2593</v>
      </c>
      <c r="B1415" s="2" t="str">
        <v>中国台湾</v>
      </c>
      <c r="C1415" s="3" t="s">
        <v>2594</v>
      </c>
      <c r="D1415" s="2" t="str">
        <v>体育及旅游休闲用品,其他,照明产品,餐厨用具</v>
      </c>
      <c r="E1415" s="2" t="str">
        <v>9次</v>
      </c>
      <c r="F1415" s="2" t="str">
        <v>213,NO.189,KEELUNG RD.,SEC.2 TAIPEI,TAIWAN , R.O.C.</v>
      </c>
      <c r="G1415" s="2" t="str">
        <v>Sergio Adriano</v>
      </c>
      <c r="H1415" s="2" t="s">
        <v>2592</v>
      </c>
      <c r="I1415" s="2">
        <f>+886-2-2732-1888</f>
      </c>
      <c r="J1415" s="2" t="str">
        <v>00886 2 2735 4439</v>
      </c>
      <c r="K1415" s="1"/>
      <c r="L1415" s="1"/>
      <c r="M1415" s="1"/>
      <c r="N1415" s="1"/>
      <c r="O1415" s="1"/>
      <c r="P1415" s="1"/>
      <c r="Q1415" s="1"/>
      <c r="R1415" s="1"/>
      <c r="S1415" s="1"/>
    </row>
    <row r="1416">
      <c r="A1416" s="2" t="s">
        <v>197</v>
      </c>
      <c r="B1416" s="2" t="str">
        <v>波蘭</v>
      </c>
      <c r="C1416" s="3" t="s">
        <v>196</v>
      </c>
      <c r="D1416" s="2" t="str">
        <v>其他,卫浴设备,浴室用品,餐厨用具</v>
      </c>
      <c r="E1416" s="2" t="str">
        <v>8次</v>
      </c>
      <c r="F1416" s="2" t="str">
        <v>UL.WOLCZYNSKA 21 A 60-003 POZNAN</v>
      </c>
      <c r="G1416" s="2" t="str">
        <v>MGR INZ.JAROSLAW ZIEMSKI</v>
      </c>
      <c r="H1416" s="2" t="s">
        <v>195</v>
      </c>
      <c r="I1416" s="2" t="str">
        <v>+48 61 867 89 81</v>
      </c>
      <c r="J1416" s="2" t="str">
        <v>00 48 61 8678808</v>
      </c>
      <c r="K1416" s="1"/>
      <c r="L1416" s="1"/>
      <c r="M1416" s="1"/>
      <c r="N1416" s="1"/>
      <c r="O1416" s="1"/>
      <c r="P1416" s="1"/>
      <c r="Q1416" s="1"/>
      <c r="R1416" s="1"/>
      <c r="S1416" s="1"/>
    </row>
    <row r="1417">
      <c r="A1417" s="2" t="s">
        <v>6392</v>
      </c>
      <c r="B1417" s="2" t="str">
        <v>英國</v>
      </c>
      <c r="C1417" s="3" t="s">
        <v>6390</v>
      </c>
      <c r="D1417" s="2" t="str">
        <v>食品,餐厨用具</v>
      </c>
      <c r="E1417" s="2" t="str">
        <v>7次</v>
      </c>
      <c r="F1417" s="2" t="str">
        <v>134 WINDRUSH DRIVE,LEICESTER,LE24GJ,U.K.</v>
      </c>
      <c r="G1417" s="2" t="str">
        <v>--</v>
      </c>
      <c r="H1417" s="2" t="s">
        <v>6391</v>
      </c>
      <c r="I1417" s="2" t="str">
        <v>+44 116 221 7513</v>
      </c>
      <c r="J1417" s="2">
        <v>441162217513</v>
      </c>
      <c r="K1417" s="1"/>
      <c r="L1417" s="1"/>
      <c r="M1417" s="1"/>
      <c r="N1417" s="1"/>
      <c r="O1417" s="1"/>
      <c r="P1417" s="1"/>
      <c r="Q1417" s="1"/>
      <c r="R1417" s="1"/>
      <c r="S1417" s="1"/>
    </row>
    <row r="1418">
      <c r="A1418" s="2" t="s">
        <v>4531</v>
      </c>
      <c r="B1418" s="2" t="str">
        <v>日本</v>
      </c>
      <c r="C1418" s="3" t="s">
        <v>4530</v>
      </c>
      <c r="D1418" s="2" t="str">
        <v>餐厨用具</v>
      </c>
      <c r="E1418" s="2" t="str">
        <v>3次</v>
      </c>
      <c r="F1418" s="2" t="str">
        <v>4-7, RYUTSU CENTER MINAMI 3-CHOME, YAHABA-CHO, SHIWA-GUN, IWATE 0200891</v>
      </c>
      <c r="G1418" s="2" t="str">
        <v>SAKAMOTO, YUKIKAZU</v>
      </c>
      <c r="H1418" s="2" t="str">
        <v>--</v>
      </c>
      <c r="I1418" s="2">
        <f>+81-52-604-2233</f>
      </c>
      <c r="J1418" s="2" t="str">
        <v>0081 19 6388827</v>
      </c>
      <c r="K1418" s="1"/>
      <c r="L1418" s="1"/>
      <c r="M1418" s="1"/>
      <c r="N1418" s="1"/>
      <c r="O1418" s="1"/>
      <c r="P1418" s="1"/>
      <c r="Q1418" s="1"/>
      <c r="R1418" s="1"/>
      <c r="S1418" s="1"/>
    </row>
    <row r="1419">
      <c r="A1419" s="2" t="s">
        <v>2481</v>
      </c>
      <c r="B1419" s="2" t="str">
        <v>比利時</v>
      </c>
      <c r="C1419" s="3" t="s">
        <v>2479</v>
      </c>
      <c r="D1419" s="2" t="str">
        <v>电子电气产品,鞋,餐厨用具</v>
      </c>
      <c r="E1419" s="2" t="str">
        <v>7次</v>
      </c>
      <c r="F1419" s="2" t="str">
        <v>Engelse Wandeling 3, B 8500, Kortrijk</v>
      </c>
      <c r="G1419" s="2" t="str">
        <v>Emile Vandenbosch</v>
      </c>
      <c r="H1419" s="2" t="s">
        <v>2480</v>
      </c>
      <c r="I1419" s="2" t="str">
        <v>+32 3 887 20 60</v>
      </c>
      <c r="J1419" s="2" t="str">
        <v>0032 3 877 01 29</v>
      </c>
      <c r="K1419" s="1"/>
      <c r="L1419" s="1"/>
      <c r="M1419" s="1"/>
      <c r="N1419" s="1"/>
      <c r="O1419" s="1"/>
      <c r="P1419" s="1"/>
      <c r="Q1419" s="1"/>
      <c r="R1419" s="1"/>
      <c r="S1419" s="1"/>
    </row>
    <row r="1420">
      <c r="A1420" s="2" t="s">
        <v>77</v>
      </c>
      <c r="B1420" s="2" t="str">
        <v>韩国</v>
      </c>
      <c r="C1420" s="2" t="str">
        <v>--</v>
      </c>
      <c r="D1420" s="2" t="str">
        <v>化工产品,家具,家用电器,餐厨用具</v>
      </c>
      <c r="E1420" s="2" t="str">
        <v>10次</v>
      </c>
      <c r="F1420" s="2" t="str">
        <v>1279,NUSAN-RI,YANG CHON-MYUN GIMPO-SI</v>
      </c>
      <c r="G1420" s="2" t="str">
        <v>INTERNATIONAL TRADING TEAM CO.,LTD.</v>
      </c>
      <c r="H1420" s="2" t="s">
        <v>76</v>
      </c>
      <c r="I1420" s="2" t="str">
        <v>0082 31 9876864</v>
      </c>
      <c r="J1420" s="2" t="str">
        <v>0082 31 9847828</v>
      </c>
      <c r="K1420" s="1"/>
      <c r="L1420" s="1"/>
      <c r="M1420" s="1"/>
      <c r="N1420" s="1"/>
      <c r="O1420" s="1"/>
      <c r="P1420" s="1"/>
      <c r="Q1420" s="1"/>
      <c r="R1420" s="1"/>
      <c r="S1420" s="1"/>
    </row>
    <row r="1421">
      <c r="A1421" s="2" t="s">
        <v>6416</v>
      </c>
      <c r="B1421" s="2" t="str">
        <v>美國</v>
      </c>
      <c r="C1421" s="3" t="s">
        <v>6418</v>
      </c>
      <c r="D1421" s="2" t="str">
        <v>餐厨用具</v>
      </c>
      <c r="E1421" s="2" t="str">
        <v>6次</v>
      </c>
      <c r="F1421" s="2" t="str">
        <v>855 E APTAKISIC RD, BUFFALO GROVE, IL 60089-6678</v>
      </c>
      <c r="G1421" s="2" t="str">
        <v>GORDON</v>
      </c>
      <c r="H1421" s="2" t="s">
        <v>6417</v>
      </c>
      <c r="I1421" s="2" t="str">
        <v>001 847-634-4125</v>
      </c>
      <c r="J1421" s="2" t="str">
        <v>001 847-634-4126</v>
      </c>
      <c r="K1421" s="1"/>
      <c r="L1421" s="1"/>
      <c r="M1421" s="1"/>
      <c r="N1421" s="1"/>
      <c r="O1421" s="1"/>
      <c r="P1421" s="1"/>
      <c r="Q1421" s="1"/>
      <c r="R1421" s="1"/>
      <c r="S1421" s="1"/>
    </row>
    <row r="1422">
      <c r="A1422" s="5" t="s">
        <v>4560</v>
      </c>
      <c r="B1422" s="5" t="str">
        <v>美國</v>
      </c>
      <c r="C1422" s="4" t="s">
        <v>4561</v>
      </c>
      <c r="D1422" s="5" t="str">
        <v>餐厨用具</v>
      </c>
      <c r="E1422" s="5" t="str">
        <v>6次</v>
      </c>
      <c r="F1422" s="5" t="str">
        <v>529 E THOMPSON ST, PHILADELPHIA, PA 19125</v>
      </c>
      <c r="G1422" s="5" t="str">
        <v>BOB</v>
      </c>
      <c r="H1422" s="5" t="s">
        <v>4562</v>
      </c>
      <c r="I1422" s="5" t="str">
        <v>+1-215-426-4722,+1 215-426-4722</v>
      </c>
      <c r="J1422" s="5" t="str">
        <v>001 215 426 9582</v>
      </c>
      <c r="K1422" s="1"/>
      <c r="L1422" s="1"/>
      <c r="M1422" s="1"/>
      <c r="N1422" s="1"/>
      <c r="O1422" s="1"/>
      <c r="P1422" s="1"/>
      <c r="Q1422" s="1"/>
      <c r="R1422" s="1"/>
      <c r="S1422" s="1"/>
    </row>
    <row r="1423">
      <c r="A1423" s="2" t="s">
        <v>2522</v>
      </c>
      <c r="B1423" s="2" t="str">
        <v>中国台湾</v>
      </c>
      <c r="C1423" s="3" t="s">
        <v>2524</v>
      </c>
      <c r="D1423" s="2" t="str">
        <v>家居装饰品,餐厨用具</v>
      </c>
      <c r="E1423" s="2" t="str">
        <v>3次</v>
      </c>
      <c r="F1423" s="2" t="str">
        <v>10F., NO.380,SEC.1,FUSING S.RD.,DA-AN DISTRICT,TAIPEI CITY 106,TAIWAN</v>
      </c>
      <c r="G1423" s="2" t="str">
        <v>DEV AISDASANI</v>
      </c>
      <c r="H1423" s="2" t="s">
        <v>2523</v>
      </c>
      <c r="I1423" s="2" t="str">
        <v>+886 2 2369 2132</v>
      </c>
      <c r="J1423" s="2" t="str">
        <v>00886 2 23912408</v>
      </c>
      <c r="K1423" s="1"/>
      <c r="L1423" s="1"/>
      <c r="M1423" s="1"/>
      <c r="N1423" s="1"/>
      <c r="O1423" s="1"/>
      <c r="P1423" s="1"/>
      <c r="Q1423" s="1"/>
      <c r="R1423" s="1"/>
      <c r="S1423" s="1"/>
    </row>
    <row r="1424">
      <c r="A1424" s="2" t="s">
        <v>114</v>
      </c>
      <c r="B1424" s="2" t="str">
        <v>美國</v>
      </c>
      <c r="C1424" s="2" t="str">
        <v>--</v>
      </c>
      <c r="D1424" s="2" t="str">
        <v>化工产品,家用纺织品,餐厨用具</v>
      </c>
      <c r="E1424" s="2" t="str">
        <v>10次</v>
      </c>
      <c r="F1424" s="2" t="str">
        <v>8600 WESTERN OAK DR SPRINGFIELD,VA 22153</v>
      </c>
      <c r="G1424" s="2" t="str">
        <v>AFAF A.RAHMAN</v>
      </c>
      <c r="H1424" s="2" t="s">
        <v>115</v>
      </c>
      <c r="I1424" s="2" t="str">
        <v>001 571 2177771</v>
      </c>
      <c r="J1424" s="2" t="str">
        <v>001 703 6447189</v>
      </c>
      <c r="K1424" s="1"/>
      <c r="L1424" s="1"/>
      <c r="M1424" s="1"/>
      <c r="N1424" s="1"/>
      <c r="O1424" s="1"/>
      <c r="P1424" s="1"/>
      <c r="Q1424" s="1"/>
      <c r="R1424" s="1"/>
      <c r="S1424" s="1"/>
    </row>
    <row r="1425">
      <c r="A1425" s="2" t="s">
        <v>2920</v>
      </c>
      <c r="B1425" s="2" t="str">
        <v>愛爾蘭</v>
      </c>
      <c r="C1425" s="2" t="str">
        <v>--</v>
      </c>
      <c r="D1425" s="2" t="str">
        <v>餐厨用具</v>
      </c>
      <c r="E1425" s="2" t="str">
        <v>6次</v>
      </c>
      <c r="F1425" s="2" t="str">
        <v>Naas Road, Dublin 22</v>
      </c>
      <c r="G1425" s="2" t="str">
        <v>Mr Simon Maddock</v>
      </c>
      <c r="H1425" s="2" t="str">
        <v>--</v>
      </c>
      <c r="I1425" s="2" t="str">
        <v>+353 1 412 3000</v>
      </c>
      <c r="J1425" s="2" t="str">
        <v>00353 1 4123099</v>
      </c>
      <c r="K1425" s="1"/>
      <c r="L1425" s="1"/>
      <c r="M1425" s="1"/>
      <c r="N1425" s="1"/>
      <c r="O1425" s="1"/>
      <c r="P1425" s="1"/>
      <c r="Q1425" s="1"/>
      <c r="R1425" s="1"/>
      <c r="S1425" s="1"/>
    </row>
    <row r="1426">
      <c r="A1426" s="2" t="s">
        <v>2952</v>
      </c>
      <c r="B1426" s="2" t="str">
        <v>義大利</v>
      </c>
      <c r="C1426" s="3" t="s">
        <v>2951</v>
      </c>
      <c r="D1426" s="2" t="str">
        <v>其他,大型机械及设备,家具,照明产品,餐厨用具</v>
      </c>
      <c r="E1426" s="2" t="str">
        <v>4次</v>
      </c>
      <c r="F1426" s="2" t="str">
        <v>Strada di Maratta Bassa 61/B, I 05100, TERNI</v>
      </c>
      <c r="G1426" s="2" t="str">
        <v>Andrea Lastraioli</v>
      </c>
      <c r="H1426" s="2" t="s">
        <v>2953</v>
      </c>
      <c r="I1426" s="2" t="str">
        <v>+39 0744 390035</v>
      </c>
      <c r="J1426" s="2" t="str">
        <v>0039 0744 390036</v>
      </c>
      <c r="K1426" s="1"/>
      <c r="L1426" s="1"/>
      <c r="M1426" s="1"/>
      <c r="N1426" s="1"/>
      <c r="O1426" s="1"/>
      <c r="P1426" s="1"/>
      <c r="Q1426" s="1"/>
      <c r="R1426" s="1"/>
      <c r="S1426" s="1"/>
    </row>
    <row r="1427">
      <c r="A1427" s="2" t="s">
        <v>2408</v>
      </c>
      <c r="B1427" s="2" t="str">
        <v>美國</v>
      </c>
      <c r="C1427" s="2" t="str">
        <v>--</v>
      </c>
      <c r="D1427" s="2" t="s">
        <v>2409</v>
      </c>
      <c r="E1427" s="2" t="str">
        <v>9次</v>
      </c>
      <c r="F1427" s="2" t="str">
        <v>1453 KAUAI ST., WEST COVINA,CA97192,U.S.A.</v>
      </c>
      <c r="G1427" s="2" t="str">
        <v>Shahiduzzaman</v>
      </c>
      <c r="H1427" s="2">
        <v>14</v>
      </c>
      <c r="I1427" s="2" t="str">
        <v>(626)913 2259</v>
      </c>
      <c r="J1427" s="2" t="str">
        <v>(626)913 0095</v>
      </c>
      <c r="K1427" s="1"/>
      <c r="L1427" s="1"/>
      <c r="M1427" s="1"/>
      <c r="N1427" s="1"/>
      <c r="O1427" s="1"/>
      <c r="P1427" s="1"/>
      <c r="Q1427" s="1"/>
      <c r="R1427" s="1"/>
      <c r="S1427" s="1"/>
    </row>
    <row r="1428">
      <c r="A1428" s="2" t="s">
        <v>6651</v>
      </c>
      <c r="B1428" s="2" t="str">
        <v>澳大利亞</v>
      </c>
      <c r="C1428" s="2" t="str">
        <v>--</v>
      </c>
      <c r="D1428" s="2" t="s">
        <v>6652</v>
      </c>
      <c r="E1428" s="2" t="str">
        <v>10次</v>
      </c>
      <c r="F1428" s="2" t="str">
        <v>P.O.BOX 194 BRIBIE ISLAND,QLD</v>
      </c>
      <c r="G1428" s="2" t="str">
        <v>GLAUDE PUGGIONI</v>
      </c>
      <c r="H1428" s="2" t="s">
        <v>6653</v>
      </c>
      <c r="I1428" s="2" t="str">
        <v>+61 7 3891 7401</v>
      </c>
      <c r="J1428" s="2" t="str">
        <v>0061 7 34107512</v>
      </c>
      <c r="K1428" s="1"/>
      <c r="L1428" s="1"/>
      <c r="M1428" s="1"/>
      <c r="N1428" s="1"/>
      <c r="O1428" s="1"/>
      <c r="P1428" s="1"/>
      <c r="Q1428" s="1"/>
      <c r="R1428" s="1"/>
      <c r="S1428" s="1"/>
    </row>
    <row r="1429">
      <c r="A1429" s="2" t="s">
        <v>4878</v>
      </c>
      <c r="B1429" s="2" t="str">
        <v>沙烏地阿拉伯</v>
      </c>
      <c r="C1429" s="3" t="s">
        <v>4877</v>
      </c>
      <c r="D1429" s="2" t="str">
        <v>其他,家用电器,电子电气产品,餐厨用具</v>
      </c>
      <c r="E1429" s="2" t="str">
        <v>3次</v>
      </c>
      <c r="F1429" s="2" t="str">
        <v>P.O.BOX: 5720,JEDDAH</v>
      </c>
      <c r="G1429" s="2" t="str">
        <v>DESHMUKH ANWER KHAN</v>
      </c>
      <c r="H1429" s="2" t="s">
        <v>4879</v>
      </c>
      <c r="I1429" s="2" t="str">
        <v>00966 2 6636666</v>
      </c>
      <c r="J1429" s="2" t="str">
        <v>00966 2 6646111</v>
      </c>
      <c r="K1429" s="1"/>
      <c r="L1429" s="1"/>
      <c r="M1429" s="1"/>
      <c r="N1429" s="1"/>
      <c r="O1429" s="1"/>
      <c r="P1429" s="1"/>
      <c r="Q1429" s="1"/>
      <c r="R1429" s="1"/>
      <c r="S1429" s="1"/>
    </row>
    <row r="1430">
      <c r="A1430" s="2" t="s">
        <v>2851</v>
      </c>
      <c r="B1430" s="2" t="str">
        <v>中國香港</v>
      </c>
      <c r="C1430" s="3" t="s">
        <v>2852</v>
      </c>
      <c r="D1430" s="2" t="str">
        <v>餐厨用具</v>
      </c>
      <c r="E1430" s="2" t="str">
        <v>7次</v>
      </c>
      <c r="F1430" s="2" t="str">
        <v>RM.12.8/F.,METRO CENTRE 1,32 LAM HING ST.,KOWLOON BAY,KOWLOON,HONGKONG</v>
      </c>
      <c r="G1430" s="2" t="str">
        <v>--</v>
      </c>
      <c r="H1430" s="2" t="s">
        <v>2853</v>
      </c>
      <c r="I1430" s="2" t="str">
        <v>+852 2389 3306</v>
      </c>
      <c r="J1430" s="2">
        <v>23047287</v>
      </c>
      <c r="K1430" s="1"/>
      <c r="L1430" s="1"/>
      <c r="M1430" s="1"/>
      <c r="N1430" s="1"/>
      <c r="O1430" s="1"/>
      <c r="P1430" s="1"/>
      <c r="Q1430" s="1"/>
      <c r="R1430" s="1"/>
      <c r="S1430" s="1"/>
    </row>
    <row r="1431">
      <c r="A1431" s="2" t="s">
        <v>2443</v>
      </c>
      <c r="B1431" s="2" t="str">
        <v>巴基斯坦</v>
      </c>
      <c r="C1431" s="3" t="s">
        <v>2446</v>
      </c>
      <c r="D1431" s="2" t="s">
        <v>2444</v>
      </c>
      <c r="E1431" s="2" t="str">
        <v>9次</v>
      </c>
      <c r="F1431" s="2" t="str">
        <v>11 First Floor, G.D.A. Plaza, Civil Line, Gujranwala, PAKISTAN</v>
      </c>
      <c r="G1431" s="2" t="str">
        <v>Sedny Alyna Aquino Tevez</v>
      </c>
      <c r="H1431" s="2" t="s">
        <v>2445</v>
      </c>
      <c r="I1431" s="2" t="str">
        <v>92 431 556790</v>
      </c>
      <c r="J1431" s="2" t="str">
        <v>92 431 226214</v>
      </c>
      <c r="K1431" s="1"/>
      <c r="L1431" s="1"/>
      <c r="M1431" s="1"/>
      <c r="N1431" s="1"/>
      <c r="O1431" s="1"/>
      <c r="P1431" s="1"/>
      <c r="Q1431" s="1"/>
      <c r="R1431" s="1"/>
      <c r="S1431" s="1"/>
    </row>
    <row r="1432">
      <c r="A1432" s="2" t="s">
        <v>37</v>
      </c>
      <c r="B1432" s="2" t="str">
        <v>印度</v>
      </c>
      <c r="C1432" s="2" t="str">
        <v>--</v>
      </c>
      <c r="D1432" s="2" t="str">
        <v>五金,工具,餐厨用具</v>
      </c>
      <c r="E1432" s="2" t="str">
        <v>7次</v>
      </c>
      <c r="F1432" s="2" t="str">
        <v>119/3,RUPAPARI NI POL,INSIDE DARIYAPUR GATE,AHMEDABAD,GUJARAT</v>
      </c>
      <c r="G1432" s="2" t="str">
        <v>MR.SUNILKUMAR JAIN</v>
      </c>
      <c r="H1432" s="2" t="s">
        <v>38</v>
      </c>
      <c r="I1432" s="2" t="str">
        <v>0091 79 2176963</v>
      </c>
      <c r="J1432" s="2">
        <v>91</v>
      </c>
      <c r="K1432" s="1"/>
      <c r="L1432" s="1"/>
      <c r="M1432" s="1"/>
      <c r="N1432" s="1"/>
      <c r="O1432" s="1"/>
      <c r="P1432" s="1"/>
      <c r="Q1432" s="1"/>
      <c r="R1432" s="1"/>
      <c r="S1432" s="1"/>
    </row>
    <row r="1433">
      <c r="A1433" s="2" t="s">
        <v>1305</v>
      </c>
      <c r="B1433" s="2" t="str">
        <v>美國</v>
      </c>
      <c r="C1433" s="3" t="s">
        <v>1306</v>
      </c>
      <c r="D1433" s="2" t="str">
        <v>五金,体育及旅游休闲用品,其他,家用电器,建筑及装饰材料,餐厨用具</v>
      </c>
      <c r="E1433" s="2" t="str">
        <v>7次</v>
      </c>
      <c r="F1433" s="2" t="str">
        <v>PO BOX 12008 ; WILMINGTON,N.C. 28405,U.S.A.</v>
      </c>
      <c r="G1433" s="2" t="str">
        <v>Amjad Perves Sheikh</v>
      </c>
      <c r="H1433" s="2" t="s">
        <v>1307</v>
      </c>
      <c r="I1433" s="2" t="str">
        <v>001 9103979350</v>
      </c>
      <c r="J1433" s="2" t="str">
        <v>001 9107910762</v>
      </c>
      <c r="K1433" s="1"/>
      <c r="L1433" s="1"/>
      <c r="M1433" s="1"/>
      <c r="N1433" s="1"/>
      <c r="O1433" s="1"/>
      <c r="P1433" s="1"/>
      <c r="Q1433" s="1"/>
      <c r="R1433" s="1"/>
      <c r="S1433" s="1"/>
    </row>
    <row r="1434">
      <c r="A1434" s="2" t="s">
        <v>4414</v>
      </c>
      <c r="B1434" s="2" t="str">
        <v>義大利</v>
      </c>
      <c r="C1434" s="2" t="str">
        <v>--</v>
      </c>
      <c r="D1434" s="2" t="str">
        <v>医药保健品及医疗器械,家具,鞋,餐厨用具</v>
      </c>
      <c r="E1434" s="2" t="str">
        <v>5次</v>
      </c>
      <c r="F1434" s="2" t="str">
        <v>Via Provinciale Lucchese 146, Loc. Santa Lucia, I 51010, UZZANO</v>
      </c>
      <c r="G1434" s="2" t="str">
        <v>Maria Serena Vidini</v>
      </c>
      <c r="H1434" s="2" t="s">
        <v>4415</v>
      </c>
      <c r="I1434" s="2" t="str">
        <v>+39 0572 451888</v>
      </c>
      <c r="J1434" s="2" t="str">
        <v>0039 0572 451774</v>
      </c>
      <c r="K1434" s="1"/>
      <c r="L1434" s="1"/>
      <c r="M1434" s="1"/>
      <c r="N1434" s="1"/>
      <c r="O1434" s="1"/>
      <c r="P1434" s="1"/>
      <c r="Q1434" s="1"/>
      <c r="R1434" s="1"/>
      <c r="S1434" s="1"/>
    </row>
    <row r="1435">
      <c r="A1435" s="2" t="s">
        <v>2337</v>
      </c>
      <c r="B1435" s="2" t="str">
        <v>法國</v>
      </c>
      <c r="C1435" s="3" t="s">
        <v>2338</v>
      </c>
      <c r="D1435" s="2" t="str">
        <v>工艺陶瓷,餐厨用具</v>
      </c>
      <c r="E1435" s="2" t="str">
        <v>6次</v>
      </c>
      <c r="F1435" s="2" t="str">
        <v>CHEMIN D ALLIVET, BP 7, 38148, RIVES SUR FURE CEDEX</v>
      </c>
      <c r="G1435" s="2" t="str">
        <v>M CAVIN</v>
      </c>
      <c r="H1435" s="2" t="s">
        <v>2339</v>
      </c>
      <c r="I1435" s="2" t="str">
        <v>+33 4 76 91 21 21</v>
      </c>
      <c r="J1435" s="2" t="str">
        <v>0033 476912131</v>
      </c>
      <c r="K1435" s="1"/>
      <c r="L1435" s="1"/>
      <c r="M1435" s="1"/>
      <c r="N1435" s="1"/>
      <c r="O1435" s="1"/>
      <c r="P1435" s="1"/>
      <c r="Q1435" s="1"/>
      <c r="R1435" s="1"/>
      <c r="S1435" s="1"/>
    </row>
    <row r="1436">
      <c r="A1436" s="2" t="s">
        <v>7861</v>
      </c>
      <c r="B1436" s="2" t="str">
        <v>新加坡</v>
      </c>
      <c r="C1436" s="3" t="s">
        <v>4759</v>
      </c>
      <c r="D1436" s="2" t="str">
        <v>餐厨用具</v>
      </c>
      <c r="E1436" s="2" t="str">
        <v>5次</v>
      </c>
      <c r="F1436" s="2" t="str">
        <v>Tat Ann Building,40 Jalan Pemimpin #03-09</v>
      </c>
      <c r="G1436" s="2" t="str">
        <v>TONY QUEK</v>
      </c>
      <c r="H1436" s="2" t="s">
        <v>7862</v>
      </c>
      <c r="I1436" s="2" t="str">
        <v>+1-303-629-7700,+63 2 833 1080,+65 6222 2732,+94 112 784 365,+95 1 372 323,+852 2147 9090,+971 6 531 4106,+62 21 29378812,+66 2 261 8700,+84 236 3828 338,+62 21 29378811,+66 2 261 7990,+91-97179-93903,+66-2-635-6873,+84-243-9275-384,+84-236-3828-338,+84-243-9275-385,+856-21-254-400,+91-124-429-0200,+1-905-812-1615,+94-11-2-784365,+1-905-812-1616,+852-2147-9000,+94 112 553 457</v>
      </c>
      <c r="J1436" s="2" t="str">
        <v>0065 63530595</v>
      </c>
      <c r="K1436" s="1"/>
      <c r="L1436" s="1"/>
      <c r="M1436" s="1"/>
      <c r="N1436" s="1"/>
      <c r="O1436" s="1"/>
      <c r="P1436" s="1"/>
      <c r="Q1436" s="1"/>
      <c r="R1436" s="1"/>
      <c r="S1436" s="1"/>
    </row>
    <row r="1437">
      <c r="A1437" s="2" t="s">
        <v>6332</v>
      </c>
      <c r="B1437" s="2" t="str">
        <v>加拿大</v>
      </c>
      <c r="C1437" s="2" t="str">
        <v>--</v>
      </c>
      <c r="D1437" s="2" t="str">
        <v>家用电器,玻璃工艺品,餐厨用具</v>
      </c>
      <c r="E1437" s="2" t="str">
        <v>7次</v>
      </c>
      <c r="F1437" s="2" t="str">
        <v>303-5565 BARKER AVENUEBURNABY B.C. V5H 2N8,CANADA</v>
      </c>
      <c r="G1437" s="2" t="str">
        <v>--</v>
      </c>
      <c r="H1437" s="2" t="s">
        <v>6333</v>
      </c>
      <c r="I1437" s="2" t="str">
        <v>(604)431 5406</v>
      </c>
      <c r="J1437" s="2" t="str">
        <v>(604)431 5406</v>
      </c>
      <c r="K1437" s="1"/>
      <c r="L1437" s="1"/>
      <c r="M1437" s="1"/>
      <c r="N1437" s="1"/>
      <c r="O1437" s="1"/>
      <c r="P1437" s="1"/>
      <c r="Q1437" s="1"/>
      <c r="R1437" s="1"/>
      <c r="S1437" s="1"/>
    </row>
    <row r="1438">
      <c r="A1438" s="2" t="s">
        <v>4446</v>
      </c>
      <c r="B1438" s="2" t="str">
        <v>巴西</v>
      </c>
      <c r="C1438" s="2" t="str">
        <v>--</v>
      </c>
      <c r="D1438" s="2" t="str">
        <v>玩具,餐厨用具</v>
      </c>
      <c r="E1438" s="2" t="str">
        <v>2次</v>
      </c>
      <c r="F1438" s="2" t="str">
        <v>RUA ERNESTO KELLER,220,JD.ELIZA II,FOZ DO LGUACU PARANA</v>
      </c>
      <c r="G1438" s="2" t="str">
        <v>MAY</v>
      </c>
      <c r="H1438" s="2" t="s">
        <v>4447</v>
      </c>
      <c r="I1438" s="2" t="str">
        <v>+45 30 25 18 40</v>
      </c>
      <c r="J1438" s="2" t="str">
        <v>0055 45 30251840</v>
      </c>
      <c r="K1438" s="1"/>
      <c r="L1438" s="1"/>
      <c r="M1438" s="1"/>
      <c r="N1438" s="1"/>
      <c r="O1438" s="1"/>
      <c r="P1438" s="1"/>
      <c r="Q1438" s="1"/>
      <c r="R1438" s="1"/>
      <c r="S1438" s="1"/>
    </row>
    <row r="1439">
      <c r="A1439" s="2" t="s">
        <v>2370</v>
      </c>
      <c r="B1439" s="2" t="str">
        <v>澳大利亞</v>
      </c>
      <c r="C1439" s="3" t="s">
        <v>2369</v>
      </c>
      <c r="D1439" s="2" t="str">
        <v>餐厨用具</v>
      </c>
      <c r="E1439" s="2" t="str">
        <v>7次</v>
      </c>
      <c r="F1439" s="2" t="str">
        <v>2/12 LINCOLN STREETEAST BRUNSWICK VIC,AUSTRALIA</v>
      </c>
      <c r="G1439" s="2" t="str">
        <v>--</v>
      </c>
      <c r="H1439" s="2" t="s">
        <v>2371</v>
      </c>
      <c r="I1439" s="2" t="str">
        <v>+61 3 9383 5222</v>
      </c>
      <c r="J1439" s="2">
        <v>61393835322</v>
      </c>
      <c r="K1439" s="1"/>
      <c r="L1439" s="1"/>
      <c r="M1439" s="1"/>
      <c r="N1439" s="1"/>
      <c r="O1439" s="1"/>
      <c r="P1439" s="1"/>
      <c r="Q1439" s="1"/>
      <c r="R1439" s="1"/>
      <c r="S1439" s="1"/>
    </row>
    <row r="1440">
      <c r="A1440" s="2" t="s">
        <v>7889</v>
      </c>
      <c r="B1440" s="2" t="str">
        <v>美國</v>
      </c>
      <c r="C1440" s="3" t="s">
        <v>7887</v>
      </c>
      <c r="D1440" s="2" t="str">
        <v>家具,家用电器,工艺陶瓷,玻璃工艺品,节日用品,餐厨用具</v>
      </c>
      <c r="E1440" s="2" t="str">
        <v>10次</v>
      </c>
      <c r="F1440" s="2" t="str">
        <v>3630 W. KENNEDY BLVD., U.S.A.</v>
      </c>
      <c r="G1440" s="2" t="str">
        <v>TONY CHOI</v>
      </c>
      <c r="H1440" s="2" t="s">
        <v>7888</v>
      </c>
      <c r="I1440" s="2" t="str">
        <v>(813) 873 1877</v>
      </c>
      <c r="J1440" s="2" t="str">
        <v>(813) 873 1771</v>
      </c>
      <c r="K1440" s="1"/>
      <c r="L1440" s="1"/>
      <c r="M1440" s="1"/>
      <c r="N1440" s="1"/>
      <c r="O1440" s="1"/>
      <c r="P1440" s="1"/>
      <c r="Q1440" s="1"/>
      <c r="R1440" s="1"/>
      <c r="S1440" s="1"/>
    </row>
    <row r="1441">
      <c r="A1441" s="2" t="s">
        <v>3448</v>
      </c>
      <c r="B1441" s="2" t="str">
        <v>義大利</v>
      </c>
      <c r="C1441" s="3" t="s">
        <v>3446</v>
      </c>
      <c r="D1441" s="2" t="str">
        <v>照明产品,餐厨用具</v>
      </c>
      <c r="E1441" s="2" t="str">
        <v>3次</v>
      </c>
      <c r="F1441" s="2" t="str">
        <v>Via Ca' Morelli 19/A, I 31056, RONCADE</v>
      </c>
      <c r="G1441" s="2" t="str">
        <v>Elena Anselmi</v>
      </c>
      <c r="H1441" s="2" t="s">
        <v>3447</v>
      </c>
      <c r="I1441" s="2" t="str">
        <v>+39 0422 707426</v>
      </c>
      <c r="J1441" s="2" t="str">
        <v>0039 0422 840836</v>
      </c>
      <c r="K1441" s="1"/>
      <c r="L1441" s="1"/>
      <c r="M1441" s="1"/>
      <c r="N1441" s="1"/>
      <c r="O1441" s="1"/>
      <c r="P1441" s="1"/>
      <c r="Q1441" s="1"/>
      <c r="R1441" s="1"/>
      <c r="S1441" s="1"/>
    </row>
    <row r="1442">
      <c r="A1442" s="2" t="s">
        <v>4817</v>
      </c>
      <c r="B1442" s="2" t="str">
        <v>中國香港</v>
      </c>
      <c r="C1442" s="3" t="s">
        <v>4816</v>
      </c>
      <c r="D1442" s="2" t="s">
        <v>4814</v>
      </c>
      <c r="E1442" s="2" t="str">
        <v>8次</v>
      </c>
      <c r="F1442" s="2" t="str">
        <v>PO BOX 45, FANLING POST OFFICE,FANLING,HONGKONG</v>
      </c>
      <c r="G1442" s="2" t="str">
        <v>Abdul Motaleb</v>
      </c>
      <c r="H1442" s="2" t="s">
        <v>4815</v>
      </c>
      <c r="I1442" s="2" t="str">
        <v>86 755 82946856</v>
      </c>
      <c r="J1442" s="2" t="str">
        <v>86 755 82948871</v>
      </c>
      <c r="K1442" s="1"/>
      <c r="L1442" s="1"/>
      <c r="M1442" s="1"/>
      <c r="N1442" s="1"/>
      <c r="O1442" s="1"/>
      <c r="P1442" s="1"/>
      <c r="Q1442" s="1"/>
      <c r="R1442" s="1"/>
      <c r="S1442" s="1"/>
    </row>
    <row r="1443">
      <c r="A1443" s="2" t="s">
        <v>2798</v>
      </c>
      <c r="B1443" s="2" t="str">
        <v>美國</v>
      </c>
      <c r="C1443" s="2" t="str">
        <v>--</v>
      </c>
      <c r="D1443" s="2" t="str">
        <v>玩具,餐厨用具</v>
      </c>
      <c r="E1443" s="2" t="str">
        <v>6次</v>
      </c>
      <c r="F1443" s="2" t="str">
        <v>4929 ROSELLA COMMON FREMONT CA 94536</v>
      </c>
      <c r="G1443" s="2" t="str">
        <v>Ms TOYCE XIE</v>
      </c>
      <c r="H1443" s="2" t="s">
        <v>2799</v>
      </c>
      <c r="I1443" s="2" t="str">
        <v>001 510 5050468</v>
      </c>
      <c r="J1443" s="2" t="str">
        <v>001 510 5059788</v>
      </c>
      <c r="K1443" s="1"/>
      <c r="L1443" s="1"/>
      <c r="M1443" s="1"/>
      <c r="N1443" s="1"/>
      <c r="O1443" s="1"/>
      <c r="P1443" s="1"/>
      <c r="Q1443" s="1"/>
      <c r="R1443" s="1"/>
      <c r="S1443" s="1"/>
    </row>
    <row r="1444">
      <c r="A1444" s="2" t="s">
        <v>439</v>
      </c>
      <c r="B1444" s="2" t="str">
        <v>墨西哥</v>
      </c>
      <c r="C1444" s="3" t="s">
        <v>440</v>
      </c>
      <c r="D1444" s="2" t="s">
        <v>442</v>
      </c>
      <c r="E1444" s="2" t="str">
        <v>10次</v>
      </c>
      <c r="F1444" s="2" t="str">
        <v>DR. NAVARRO, NO. 180,COL. DOCTORES, DELEG CUAUHTEMOC,C.P. 06720, MEXICO D.F., ,MEXICO</v>
      </c>
      <c r="G1444" s="2" t="str">
        <v>Becky</v>
      </c>
      <c r="H1444" s="2" t="s">
        <v>441</v>
      </c>
      <c r="I1444" s="2" t="str">
        <v>+52 55 5578 5338,+52-55-5578-5338</v>
      </c>
      <c r="J1444" s="2" t="str">
        <v>0052 55 55425270</v>
      </c>
      <c r="K1444" s="1"/>
      <c r="L1444" s="1"/>
      <c r="M1444" s="1"/>
      <c r="N1444" s="1"/>
      <c r="O1444" s="1"/>
      <c r="P1444" s="1"/>
      <c r="Q1444" s="1"/>
      <c r="R1444" s="1"/>
      <c r="S1444" s="1"/>
    </row>
    <row r="1445">
      <c r="A1445" s="2" t="s">
        <v>6639</v>
      </c>
      <c r="B1445" s="2" t="str">
        <v>加拿大</v>
      </c>
      <c r="C1445" s="2" t="str">
        <v>--</v>
      </c>
      <c r="D1445" s="2" t="str">
        <v>家用电器,餐厨用具</v>
      </c>
      <c r="E1445" s="2" t="str">
        <v>9次</v>
      </c>
      <c r="F1445" s="2" t="str">
        <v>2 THORNCLIFFE PARK DR.UNIT #3 TORONTO,ONTARIO</v>
      </c>
      <c r="G1445" s="2" t="str">
        <v>JIM POULAS</v>
      </c>
      <c r="H1445" s="2" t="s">
        <v>6640</v>
      </c>
      <c r="I1445" s="2" t="str">
        <v>001 416 4224544</v>
      </c>
      <c r="J1445" s="2" t="str">
        <v>001 416 4224434</v>
      </c>
      <c r="K1445" s="1"/>
      <c r="L1445" s="1"/>
      <c r="M1445" s="1"/>
      <c r="N1445" s="1"/>
      <c r="O1445" s="1"/>
      <c r="P1445" s="1"/>
      <c r="Q1445" s="1"/>
      <c r="R1445" s="1"/>
      <c r="S1445" s="1"/>
    </row>
    <row r="1446">
      <c r="A1446" s="2" t="s">
        <v>4852</v>
      </c>
      <c r="B1446" s="2" t="str">
        <v>韩国</v>
      </c>
      <c r="C1446" s="3" t="s">
        <v>4853</v>
      </c>
      <c r="D1446" s="2" t="str">
        <v>其他,家具,家居装饰品,建筑及装饰材料,餐厨用具</v>
      </c>
      <c r="E1446" s="2" t="str">
        <v>8次</v>
      </c>
      <c r="F1446" s="2" t="str">
        <v>2/F NAMJONG B/D,755-12 BANGPI-DONG,SEOCHO-GU,SEOUL,KOREA</v>
      </c>
      <c r="G1446" s="2" t="str">
        <v>C K WONG</v>
      </c>
      <c r="H1446" s="2" t="s">
        <v>4851</v>
      </c>
      <c r="I1446" s="2" t="str">
        <v>+82 2-3476-1313</v>
      </c>
      <c r="J1446" s="2" t="str">
        <v>82(02)3476 3296</v>
      </c>
      <c r="K1446" s="1"/>
      <c r="L1446" s="1"/>
      <c r="M1446" s="1"/>
      <c r="N1446" s="1"/>
      <c r="O1446" s="1"/>
      <c r="P1446" s="1"/>
      <c r="Q1446" s="1"/>
      <c r="R1446" s="1"/>
      <c r="S1446" s="1"/>
    </row>
    <row r="1447">
      <c r="A1447" s="2" t="s">
        <v>2820</v>
      </c>
      <c r="B1447" s="2" t="str">
        <v>中國香港</v>
      </c>
      <c r="C1447" s="2" t="str">
        <v>--</v>
      </c>
      <c r="D1447" s="2" t="str">
        <v>其他,医药保健品及医疗器械,园林用品,电子消费品及信息产品,餐厨用具</v>
      </c>
      <c r="E1447" s="2" t="str">
        <v>8次</v>
      </c>
      <c r="F1447" s="2" t="str">
        <v>1505 TUNG CHUN COMMERCIAL CENTRE,438 SHANGHAI STREET, KOWLOON,HONGKONG</v>
      </c>
      <c r="G1447" s="2" t="str">
        <v>--</v>
      </c>
      <c r="H1447" s="2" t="s">
        <v>2819</v>
      </c>
      <c r="I1447" s="2" t="str">
        <v>+852 2375 8666</v>
      </c>
      <c r="J1447" s="2">
        <v>27304122</v>
      </c>
      <c r="K1447" s="1"/>
      <c r="L1447" s="1"/>
      <c r="M1447" s="1"/>
      <c r="N1447" s="1"/>
      <c r="O1447" s="1"/>
      <c r="P1447" s="1"/>
      <c r="Q1447" s="1"/>
      <c r="R1447" s="1"/>
      <c r="S1447" s="1"/>
    </row>
    <row r="1448">
      <c r="A1448" s="2" t="s">
        <v>482</v>
      </c>
      <c r="B1448" s="2" t="str">
        <v>馬來西亞</v>
      </c>
      <c r="C1448" s="2" t="str">
        <v>--</v>
      </c>
      <c r="D1448" s="2" t="str">
        <v>家具,餐厨用具</v>
      </c>
      <c r="E1448" s="2" t="str">
        <v>8次</v>
      </c>
      <c r="F1448" s="2" t="str">
        <v>NO.41,JALAN JATI S/D 4/5,BANDAR BARU,SRI DAMANSARA,KEPONG K.L.</v>
      </c>
      <c r="G1448" s="2" t="str">
        <v>CHEN WEI MIN</v>
      </c>
      <c r="H1448" s="2" t="str">
        <v>--</v>
      </c>
      <c r="I1448" s="2" t="str">
        <v>0060 3 61404070</v>
      </c>
      <c r="J1448" s="2">
        <v>60</v>
      </c>
      <c r="K1448" s="1"/>
      <c r="L1448" s="1"/>
      <c r="M1448" s="1"/>
      <c r="N1448" s="1"/>
      <c r="O1448" s="1"/>
      <c r="P1448" s="1"/>
      <c r="Q1448" s="1"/>
      <c r="R1448" s="1"/>
      <c r="S1448" s="1"/>
    </row>
    <row r="1449">
      <c r="A1449" s="2" t="s">
        <v>6584</v>
      </c>
      <c r="B1449" s="2" t="str">
        <v>比利時</v>
      </c>
      <c r="C1449" s="3" t="s">
        <v>6583</v>
      </c>
      <c r="D1449" s="2" t="str">
        <v>家具,餐厨用具</v>
      </c>
      <c r="E1449" s="2" t="str">
        <v>7次</v>
      </c>
      <c r="F1449" s="2" t="str">
        <v>Koning Leopoldlaan 9 A, B 2870, Breendonk</v>
      </c>
      <c r="G1449" s="2" t="str">
        <v>Patrick Eraets</v>
      </c>
      <c r="H1449" s="2" t="s">
        <v>6585</v>
      </c>
      <c r="I1449" s="2" t="str">
        <v>+32 3 860 15 00</v>
      </c>
      <c r="J1449" s="2" t="str">
        <v>0032 3 860 15 15</v>
      </c>
      <c r="K1449" s="1"/>
      <c r="L1449" s="1"/>
      <c r="M1449" s="1"/>
      <c r="N1449" s="1"/>
      <c r="O1449" s="1"/>
      <c r="P1449" s="1"/>
      <c r="Q1449" s="1"/>
      <c r="R1449" s="1"/>
      <c r="S1449" s="1"/>
    </row>
    <row r="1450">
      <c r="A1450" s="2" t="s">
        <v>4756</v>
      </c>
      <c r="B1450" s="2" t="str">
        <v>日本</v>
      </c>
      <c r="C1450" s="2" t="str">
        <v>--</v>
      </c>
      <c r="D1450" s="2" t="str">
        <v>玻璃工艺品,餐厨用具</v>
      </c>
      <c r="E1450" s="2" t="str">
        <v>3次</v>
      </c>
      <c r="F1450" s="2" t="str">
        <v>2-7-25, TOMIO, MOTO-MACHI, NARA, Nara 631-0078 Japan</v>
      </c>
      <c r="G1450" s="2" t="str">
        <v>YOKO MAEKAWA</v>
      </c>
      <c r="H1450" s="2" t="str">
        <v>--</v>
      </c>
      <c r="I1450" s="2" t="str">
        <v>0081 742 44 8126</v>
      </c>
      <c r="J1450" s="2" t="str">
        <v>0081 742 46 3128</v>
      </c>
      <c r="K1450" s="1"/>
      <c r="L1450" s="1"/>
      <c r="M1450" s="1"/>
      <c r="N1450" s="1"/>
      <c r="O1450" s="1"/>
      <c r="P1450" s="1"/>
      <c r="Q1450" s="1"/>
      <c r="R1450" s="1"/>
      <c r="S1450" s="1"/>
    </row>
    <row r="1451">
      <c r="A1451" s="2" t="s">
        <v>2759</v>
      </c>
      <c r="B1451" s="2" t="str">
        <v>愛爾蘭</v>
      </c>
      <c r="C1451" s="2" t="str">
        <v>--</v>
      </c>
      <c r="D1451" s="2" t="str">
        <v>餐厨用具</v>
      </c>
      <c r="E1451" s="2" t="str">
        <v>6次</v>
      </c>
      <c r="F1451" s="2" t="str">
        <v>Killymarron Ballinode Co Monaghan, IRELAND</v>
      </c>
      <c r="G1451" s="2" t="str">
        <v>--</v>
      </c>
      <c r="H1451" s="2" t="s">
        <v>2758</v>
      </c>
      <c r="I1451" s="2" t="str">
        <v>+353 47 89446</v>
      </c>
      <c r="J1451" s="2">
        <v>3534789720</v>
      </c>
      <c r="K1451" s="1"/>
      <c r="L1451" s="1"/>
      <c r="M1451" s="1"/>
      <c r="N1451" s="1"/>
      <c r="O1451" s="1"/>
      <c r="P1451" s="1"/>
      <c r="Q1451" s="1"/>
      <c r="R1451" s="1"/>
      <c r="S1451" s="1"/>
    </row>
    <row r="1452">
      <c r="A1452" s="2" t="s">
        <v>371</v>
      </c>
      <c r="B1452" s="2" t="str">
        <v>德國</v>
      </c>
      <c r="C1452" s="3" t="s">
        <v>370</v>
      </c>
      <c r="D1452" s="2" t="str">
        <v>餐厨用具</v>
      </c>
      <c r="E1452" s="2" t="str">
        <v>1次</v>
      </c>
      <c r="F1452" s="2" t="str">
        <v>Isarstrasse 5, DE 36043, Fulda</v>
      </c>
      <c r="G1452" s="2" t="str">
        <v>Hans-Juergen Mueller</v>
      </c>
      <c r="H1452" s="2" t="s">
        <v>369</v>
      </c>
      <c r="I1452" s="2" t="str">
        <v>+49 661 94690</v>
      </c>
      <c r="J1452" s="2" t="str">
        <v>0049 661 94 69 40</v>
      </c>
      <c r="K1452" s="1"/>
      <c r="L1452" s="1"/>
      <c r="M1452" s="1"/>
      <c r="N1452" s="1"/>
      <c r="O1452" s="1"/>
      <c r="P1452" s="1"/>
      <c r="Q1452" s="1"/>
      <c r="R1452" s="1"/>
      <c r="S1452" s="1"/>
    </row>
    <row r="1453">
      <c r="A1453" s="2" t="s">
        <v>6609</v>
      </c>
      <c r="B1453" s="2" t="str">
        <v>荷蘭</v>
      </c>
      <c r="C1453" s="3" t="s">
        <v>6610</v>
      </c>
      <c r="D1453" s="2" t="str">
        <v>餐厨用具</v>
      </c>
      <c r="E1453" s="2" t="str">
        <v>2次</v>
      </c>
      <c r="F1453" s="2" t="str">
        <v>Jufferstraat 10, NL 3011 XM, Rotterdam</v>
      </c>
      <c r="G1453" s="2" t="str">
        <v>D Herrmann</v>
      </c>
      <c r="H1453" s="2" t="str">
        <v>--</v>
      </c>
      <c r="I1453" s="2" t="str">
        <v>+31 10 414 4766</v>
      </c>
      <c r="J1453" s="2" t="str">
        <v>0031 10 4113110</v>
      </c>
      <c r="K1453" s="1"/>
      <c r="L1453" s="1"/>
      <c r="M1453" s="1"/>
      <c r="N1453" s="1"/>
      <c r="O1453" s="1"/>
      <c r="P1453" s="1"/>
      <c r="Q1453" s="1"/>
      <c r="R1453" s="1"/>
      <c r="S1453" s="1"/>
    </row>
    <row r="1454">
      <c r="A1454" s="2" t="s">
        <v>2255</v>
      </c>
      <c r="B1454" s="2" t="str">
        <v>中國香港</v>
      </c>
      <c r="C1454" s="2" t="str">
        <v>--</v>
      </c>
      <c r="D1454" s="2" t="s">
        <v>2257</v>
      </c>
      <c r="E1454" s="2" t="str">
        <v>9次</v>
      </c>
      <c r="F1454" s="2" t="str">
        <v>ROOM 703 TAKSHING HOUSE20 DES VOEUX ROAD, CENTRAL,HONGKONG</v>
      </c>
      <c r="G1454" s="2" t="str">
        <v>ABDEL ALIM TOURE</v>
      </c>
      <c r="H1454" s="2" t="s">
        <v>2256</v>
      </c>
      <c r="I1454" s="2" t="str">
        <v>(852)25234366</v>
      </c>
      <c r="J1454" s="2" t="str">
        <v>(852)28450502</v>
      </c>
      <c r="K1454" s="1"/>
      <c r="L1454" s="1"/>
      <c r="M1454" s="1"/>
      <c r="N1454" s="1"/>
      <c r="O1454" s="1"/>
      <c r="P1454" s="1"/>
      <c r="Q1454" s="1"/>
      <c r="R1454" s="1"/>
      <c r="S1454" s="1"/>
    </row>
    <row r="1455">
      <c r="A1455" s="2" t="s">
        <v>2782</v>
      </c>
      <c r="B1455" s="2" t="str">
        <v>印度</v>
      </c>
      <c r="C1455" s="2" t="str">
        <v>--</v>
      </c>
      <c r="D1455" s="2" t="s">
        <v>2780</v>
      </c>
      <c r="E1455" s="2" t="str">
        <v>10次</v>
      </c>
      <c r="F1455" s="2" t="str">
        <v>BEEMAPALLY, VALLAKKADAVU.P.O,TRIVANDRUM, KERALAINDIA 695008INDIA</v>
      </c>
      <c r="G1455" s="2" t="str">
        <v>Henrique Cecco</v>
      </c>
      <c r="H1455" s="2" t="s">
        <v>2781</v>
      </c>
      <c r="I1455" s="2" t="str">
        <v>+91 471 250 2723</v>
      </c>
      <c r="J1455" s="2" t="str">
        <v>0091 471 2506137</v>
      </c>
      <c r="K1455" s="1"/>
      <c r="L1455" s="1"/>
      <c r="M1455" s="1"/>
      <c r="N1455" s="1"/>
      <c r="O1455" s="1"/>
      <c r="P1455" s="1"/>
      <c r="Q1455" s="1"/>
      <c r="R1455" s="1"/>
      <c r="S1455" s="1"/>
    </row>
    <row r="1456">
      <c r="A1456" s="2" t="s">
        <v>412</v>
      </c>
      <c r="B1456" s="2" t="str">
        <v>德國</v>
      </c>
      <c r="C1456" s="3" t="s">
        <v>410</v>
      </c>
      <c r="D1456" s="2" t="str">
        <v>办公文具,大型机械及设备,家具,餐厨用具</v>
      </c>
      <c r="E1456" s="2" t="str">
        <v>2次</v>
      </c>
      <c r="F1456" s="2" t="str">
        <v>Tulpenweg 12 92699 Bechtsrieth</v>
      </c>
      <c r="G1456" s="2" t="str">
        <v>Juergen Timmermann</v>
      </c>
      <c r="H1456" s="2" t="s">
        <v>411</v>
      </c>
      <c r="I1456" s="2" t="str">
        <v>+49 961 4017220</v>
      </c>
      <c r="J1456" s="2" t="str">
        <v>0049 961 401 7299</v>
      </c>
      <c r="K1456" s="1"/>
      <c r="L1456" s="1"/>
      <c r="M1456" s="1"/>
      <c r="N1456" s="1"/>
      <c r="O1456" s="1"/>
      <c r="P1456" s="1"/>
      <c r="Q1456" s="1"/>
      <c r="R1456" s="1"/>
      <c r="S1456" s="1"/>
    </row>
    <row r="1457">
      <c r="A1457" s="2" t="s">
        <v>6181</v>
      </c>
      <c r="B1457" s="2" t="str">
        <v>義大利</v>
      </c>
      <c r="C1457" s="3" t="s">
        <v>6180</v>
      </c>
      <c r="D1457" s="2" t="str">
        <v>餐厨用具</v>
      </c>
      <c r="E1457" s="2" t="str">
        <v>6次</v>
      </c>
      <c r="F1457" s="2" t="str">
        <v>Via Marconi 3, I 28881, CASALE CORTE CERRO</v>
      </c>
      <c r="G1457" s="2" t="str">
        <v>CALDERONI FRATELLI, SpA</v>
      </c>
      <c r="H1457" s="2" t="s">
        <v>6182</v>
      </c>
      <c r="I1457" s="2" t="str">
        <v>+39 0323 60335</v>
      </c>
      <c r="J1457" s="2" t="str">
        <v>0039 0323 60784</v>
      </c>
      <c r="K1457" s="1"/>
      <c r="L1457" s="1"/>
      <c r="M1457" s="1"/>
      <c r="N1457" s="1"/>
      <c r="O1457" s="1"/>
      <c r="P1457" s="1"/>
      <c r="Q1457" s="1"/>
      <c r="R1457" s="1"/>
      <c r="S1457" s="1"/>
    </row>
    <row r="1458">
      <c r="A1458" s="2" t="s">
        <v>4694</v>
      </c>
      <c r="B1458" s="2" t="str">
        <v>美國</v>
      </c>
      <c r="C1458" s="3" t="s">
        <v>4696</v>
      </c>
      <c r="D1458" s="2" t="str">
        <v>其他,办公文具,玩具,电子电气产品,餐厨用具</v>
      </c>
      <c r="E1458" s="2" t="str">
        <v>5次</v>
      </c>
      <c r="F1458" s="2" t="str">
        <v>1616 E. ROOSEVELT RD., SUITE 1, U.S.A.</v>
      </c>
      <c r="G1458" s="2" t="str">
        <v>MR.BOB</v>
      </c>
      <c r="H1458" s="2" t="s">
        <v>4695</v>
      </c>
      <c r="I1458" s="2" t="str">
        <v>001 6306819424</v>
      </c>
      <c r="J1458" s="2" t="str">
        <v>001 6306819446</v>
      </c>
      <c r="K1458" s="1"/>
      <c r="L1458" s="1"/>
      <c r="M1458" s="1"/>
      <c r="N1458" s="1"/>
      <c r="O1458" s="1"/>
      <c r="P1458" s="1"/>
      <c r="Q1458" s="1"/>
      <c r="R1458" s="1"/>
      <c r="S1458" s="1"/>
    </row>
    <row r="1459">
      <c r="A1459" s="2" t="s">
        <v>2699</v>
      </c>
      <c r="B1459" s="2" t="str">
        <v>荷蘭</v>
      </c>
      <c r="C1459" s="3" t="s">
        <v>2700</v>
      </c>
      <c r="D1459" s="2" t="str">
        <v>其他,餐厨用具</v>
      </c>
      <c r="E1459" s="2" t="str">
        <v>6次</v>
      </c>
      <c r="F1459" s="2" t="str">
        <v>Dokwerkerstraat 2, NL 2984 BJ, Ridderkerk</v>
      </c>
      <c r="G1459" s="2" t="str">
        <v>A Heuvelman</v>
      </c>
      <c r="H1459" s="2" t="s">
        <v>2701</v>
      </c>
      <c r="I1459" s="2" t="str">
        <v>+31 180 460 800</v>
      </c>
      <c r="J1459" s="2" t="str">
        <v>0031 180 416644</v>
      </c>
      <c r="K1459" s="1"/>
      <c r="L1459" s="1"/>
      <c r="M1459" s="1"/>
      <c r="N1459" s="1"/>
      <c r="O1459" s="1"/>
      <c r="P1459" s="1"/>
      <c r="Q1459" s="1"/>
      <c r="R1459" s="1"/>
      <c r="S1459" s="1"/>
    </row>
    <row r="1460">
      <c r="A1460" s="2" t="s">
        <v>302</v>
      </c>
      <c r="B1460" s="2" t="str">
        <v>義大利</v>
      </c>
      <c r="C1460" s="3" t="s">
        <v>303</v>
      </c>
      <c r="D1460" s="2" t="str">
        <v>其他,办公文具,电子电气产品,餐厨用具</v>
      </c>
      <c r="E1460" s="2" t="str">
        <v>6次</v>
      </c>
      <c r="F1460" s="2" t="str">
        <v>Via C. Donat Cattin 5, I 20063, CERNUSCO SUL NAVIGLIO</v>
      </c>
      <c r="G1460" s="2" t="str">
        <v>Yoon Ho Ha</v>
      </c>
      <c r="H1460" s="2" t="str">
        <v>--</v>
      </c>
      <c r="I1460" s="2" t="str">
        <v>+39 02 921891</v>
      </c>
      <c r="J1460" s="2" t="str">
        <v>0039 02 92141801</v>
      </c>
      <c r="K1460" s="1"/>
      <c r="L1460" s="1"/>
      <c r="M1460" s="1"/>
      <c r="N1460" s="1"/>
      <c r="O1460" s="1"/>
      <c r="P1460" s="1"/>
      <c r="Q1460" s="1"/>
      <c r="R1460" s="1"/>
      <c r="S1460" s="1"/>
    </row>
    <row r="1461">
      <c r="A1461" s="2" t="s">
        <v>6559</v>
      </c>
      <c r="B1461" s="2" t="str">
        <v>加拿大</v>
      </c>
      <c r="C1461" s="3" t="s">
        <v>6557</v>
      </c>
      <c r="D1461" s="2" t="str">
        <v>其他,餐厨用具</v>
      </c>
      <c r="E1461" s="2" t="str">
        <v>6次</v>
      </c>
      <c r="F1461" s="2" t="str">
        <v>750 Gana Court Mississauga,Ontario</v>
      </c>
      <c r="G1461" s="2" t="str">
        <v>Nigel Miles</v>
      </c>
      <c r="H1461" s="2" t="s">
        <v>6558</v>
      </c>
      <c r="I1461" s="2" t="str">
        <v>001 800 465 1563 Ext</v>
      </c>
      <c r="J1461" s="2" t="str">
        <v>001 905 564 1434</v>
      </c>
      <c r="K1461" s="1"/>
      <c r="L1461" s="1"/>
      <c r="M1461" s="1"/>
      <c r="N1461" s="1"/>
      <c r="O1461" s="1"/>
      <c r="P1461" s="1"/>
      <c r="Q1461" s="1"/>
      <c r="R1461" s="1"/>
      <c r="S1461" s="1"/>
    </row>
    <row r="1462">
      <c r="A1462" s="5" t="s">
        <v>2099</v>
      </c>
      <c r="B1462" s="5" t="str">
        <v>新西蘭</v>
      </c>
      <c r="C1462" s="4" t="s">
        <v>2097</v>
      </c>
      <c r="D1462" s="5" t="str">
        <v>其他,家具,餐厨用具</v>
      </c>
      <c r="E1462" s="5" t="str">
        <v>8次</v>
      </c>
      <c r="F1462" s="5" t="str">
        <v>144 Pascoe Street Stoke 7001 Nelson</v>
      </c>
      <c r="G1462" s="5" t="str">
        <v>Albert Hutterd</v>
      </c>
      <c r="H1462" s="5" t="s">
        <v>2098</v>
      </c>
      <c r="I1462" s="5" t="str">
        <v>+64 3-547 9644</v>
      </c>
      <c r="J1462" s="5" t="str">
        <v>0064 3 547 9655</v>
      </c>
      <c r="K1462" s="1"/>
      <c r="L1462" s="1"/>
      <c r="M1462" s="1"/>
      <c r="N1462" s="1"/>
      <c r="O1462" s="1"/>
      <c r="P1462" s="1"/>
      <c r="Q1462" s="1"/>
      <c r="R1462" s="1"/>
      <c r="S1462" s="1"/>
    </row>
    <row r="1463">
      <c r="A1463" s="2" t="s">
        <v>1823</v>
      </c>
      <c r="B1463" s="2" t="str">
        <v>芬蘭</v>
      </c>
      <c r="C1463" s="3" t="s">
        <v>1821</v>
      </c>
      <c r="D1463" s="2" t="str">
        <v>大型机械及设备,照明产品,餐厨用具</v>
      </c>
      <c r="E1463" s="2" t="str">
        <v>9次</v>
      </c>
      <c r="F1463" s="2" t="str">
        <v>Porttikaari 6, FI 01200, Vantaa</v>
      </c>
      <c r="G1463" s="2" t="str">
        <v>Miele Oy</v>
      </c>
      <c r="H1463" s="2" t="s">
        <v>1822</v>
      </c>
      <c r="I1463" s="2" t="str">
        <v>+358 9 875970</v>
      </c>
      <c r="J1463" s="2" t="str">
        <v>00358 9 87 59 72 99</v>
      </c>
      <c r="K1463" s="1"/>
      <c r="L1463" s="1"/>
      <c r="M1463" s="1"/>
      <c r="N1463" s="1"/>
      <c r="O1463" s="1"/>
      <c r="P1463" s="1"/>
      <c r="Q1463" s="1"/>
      <c r="R1463" s="1"/>
      <c r="S1463" s="1"/>
    </row>
    <row r="1464">
      <c r="A1464" s="2" t="s">
        <v>334</v>
      </c>
      <c r="B1464" s="2" t="str">
        <v>新加坡</v>
      </c>
      <c r="C1464" s="2" t="str">
        <v>--</v>
      </c>
      <c r="D1464" s="2" t="str">
        <v>照明产品,餐厨用具</v>
      </c>
      <c r="E1464" s="2" t="str">
        <v>6次</v>
      </c>
      <c r="F1464" s="2" t="str">
        <v>NO.2 JALAN RAJAH #05-04 GOLDEN WALL FLATTED FTY</v>
      </c>
      <c r="G1464" s="2" t="str">
        <v>MICHAEL Y.H. KHNG</v>
      </c>
      <c r="H1464" s="2" t="s">
        <v>335</v>
      </c>
      <c r="I1464" s="2" t="str">
        <v>0065 63528984</v>
      </c>
      <c r="J1464" s="2" t="str">
        <v>0065 63522556</v>
      </c>
      <c r="K1464" s="1"/>
      <c r="L1464" s="1"/>
      <c r="M1464" s="1"/>
      <c r="N1464" s="1"/>
      <c r="O1464" s="1"/>
      <c r="P1464" s="1"/>
      <c r="Q1464" s="1"/>
      <c r="R1464" s="1"/>
      <c r="S1464" s="1"/>
    </row>
    <row r="1465">
      <c r="A1465" s="2" t="s">
        <v>6239</v>
      </c>
      <c r="B1465" s="2" t="str">
        <v>加拿大</v>
      </c>
      <c r="C1465" s="2" t="str">
        <v>--</v>
      </c>
      <c r="D1465" s="2" t="str">
        <v>其他,办公文具,电子电气产品,餐厨用具</v>
      </c>
      <c r="E1465" s="2" t="str">
        <v>8次</v>
      </c>
      <c r="F1465" s="2" t="str">
        <v>215188 10TH LINERR #01 GRAND VALLRY ONTARIO</v>
      </c>
      <c r="G1465" s="2" t="str">
        <v>TARIF AWA</v>
      </c>
      <c r="H1465" s="2" t="s">
        <v>6240</v>
      </c>
      <c r="I1465" s="2" t="str">
        <v>001 519 9259534</v>
      </c>
      <c r="J1465" s="2" t="str">
        <v>001 519 9259634</v>
      </c>
      <c r="K1465" s="1"/>
      <c r="L1465" s="1"/>
      <c r="M1465" s="1"/>
      <c r="N1465" s="1"/>
      <c r="O1465" s="1"/>
      <c r="P1465" s="1"/>
      <c r="Q1465" s="1"/>
      <c r="R1465" s="1"/>
      <c r="S1465" s="1"/>
    </row>
    <row r="1466">
      <c r="A1466" s="2" t="s">
        <v>4354</v>
      </c>
      <c r="B1466" s="2" t="str">
        <v>德國</v>
      </c>
      <c r="C1466" s="3" t="s">
        <v>4352</v>
      </c>
      <c r="D1466" s="2" t="str">
        <v>餐厨用具</v>
      </c>
      <c r="E1466" s="2" t="str">
        <v>5次</v>
      </c>
      <c r="F1466" s="2" t="str">
        <v>Gewerbegebiet Gruenental, DE 58849, Herscheid</v>
      </c>
      <c r="G1466" s="2" t="str">
        <v>Hans-Werner Marl</v>
      </c>
      <c r="H1466" s="2" t="s">
        <v>4353</v>
      </c>
      <c r="I1466" s="2" t="str">
        <v>+49 2357 9070</v>
      </c>
      <c r="J1466" s="2" t="str">
        <v>0049 2357 90 71 89</v>
      </c>
      <c r="K1466" s="1"/>
      <c r="L1466" s="1"/>
      <c r="M1466" s="1"/>
      <c r="N1466" s="1"/>
      <c r="O1466" s="1"/>
      <c r="P1466" s="1"/>
      <c r="Q1466" s="1"/>
      <c r="R1466" s="1"/>
      <c r="S1466" s="1"/>
    </row>
    <row r="1467">
      <c r="A1467" s="2" t="s">
        <v>2274</v>
      </c>
      <c r="B1467" s="2" t="str">
        <v>挪威</v>
      </c>
      <c r="C1467" s="3" t="s">
        <v>2272</v>
      </c>
      <c r="D1467" s="2" t="str">
        <v>其他,餐厨用具</v>
      </c>
      <c r="E1467" s="2" t="str">
        <v>7次</v>
      </c>
      <c r="F1467" s="2" t="str">
        <v>Loevestad Industrifelt, Naeringsveien 14, NO 1820, Spydeberg</v>
      </c>
      <c r="G1467" s="2" t="str">
        <v>Dynatec AS</v>
      </c>
      <c r="H1467" s="2" t="s">
        <v>2273</v>
      </c>
      <c r="I1467" s="2" t="str">
        <v>+47 69 83 80 10</v>
      </c>
      <c r="J1467" s="2" t="str">
        <v>0047 69 83 68 88</v>
      </c>
      <c r="K1467" s="1"/>
      <c r="L1467" s="1"/>
      <c r="M1467" s="1"/>
      <c r="N1467" s="1"/>
      <c r="O1467" s="1"/>
      <c r="P1467" s="1"/>
      <c r="Q1467" s="1"/>
      <c r="R1467" s="1"/>
      <c r="S1467" s="1"/>
    </row>
    <row r="1468">
      <c r="A1468" s="2" t="s">
        <v>227</v>
      </c>
      <c r="B1468" s="2" t="str">
        <v>愛爾蘭</v>
      </c>
      <c r="C1468" s="3" t="s">
        <v>229</v>
      </c>
      <c r="D1468" s="2" t="str">
        <v>其他,家具,家居装饰品,汽车配件,餐厨用具</v>
      </c>
      <c r="E1468" s="2" t="str">
        <v>9次</v>
      </c>
      <c r="F1468" s="2" t="str">
        <v>LIMERICK</v>
      </c>
      <c r="G1468" s="2" t="str">
        <v>BRIDGEWAY TAVERNS</v>
      </c>
      <c r="H1468" s="2" t="s">
        <v>228</v>
      </c>
      <c r="I1468" s="2" t="str">
        <v>+353 61 336 583</v>
      </c>
      <c r="J1468" s="2">
        <v>353</v>
      </c>
      <c r="K1468" s="1"/>
      <c r="L1468" s="1"/>
      <c r="M1468" s="1"/>
      <c r="N1468" s="1"/>
      <c r="O1468" s="1"/>
      <c r="P1468" s="1"/>
      <c r="Q1468" s="1"/>
      <c r="R1468" s="1"/>
      <c r="S1468" s="1"/>
    </row>
    <row r="1469">
      <c r="A1469" s="2" t="s">
        <v>6510</v>
      </c>
      <c r="B1469" s="2" t="str">
        <v>西班牙</v>
      </c>
      <c r="C1469" s="3" t="s">
        <v>6508</v>
      </c>
      <c r="D1469" s="2" t="str">
        <v>餐厨用具</v>
      </c>
      <c r="E1469" s="2" t="str">
        <v>2次</v>
      </c>
      <c r="F1469" s="2" t="str">
        <v>Puig de les Vinyes, 7, E 08570, Torello</v>
      </c>
      <c r="G1469" s="2" t="str">
        <v>FrancescCamprodon Subirachs</v>
      </c>
      <c r="H1469" s="2" t="s">
        <v>6509</v>
      </c>
      <c r="I1469" s="2" t="str">
        <v>+34 938 59 64 84</v>
      </c>
      <c r="J1469" s="2" t="str">
        <v>0034 93 859 64 85</v>
      </c>
      <c r="K1469" s="1"/>
      <c r="L1469" s="1"/>
      <c r="M1469" s="1"/>
      <c r="N1469" s="1"/>
      <c r="O1469" s="1"/>
      <c r="P1469" s="1"/>
      <c r="Q1469" s="1"/>
      <c r="R1469" s="1"/>
      <c r="S1469" s="1"/>
    </row>
    <row r="1470">
      <c r="A1470" s="2" t="s">
        <v>4668</v>
      </c>
      <c r="B1470" s="2" t="str">
        <v>美國</v>
      </c>
      <c r="C1470" s="3" t="s">
        <v>4671</v>
      </c>
      <c r="D1470" s="2" t="s">
        <v>4669</v>
      </c>
      <c r="E1470" s="2" t="str">
        <v>10次</v>
      </c>
      <c r="F1470" s="2" t="str">
        <v>5655 WHIPPLE AVE N CANTON,OH 44720,U.S.A.</v>
      </c>
      <c r="G1470" s="2" t="str">
        <v>JULIAN LANDESMAN</v>
      </c>
      <c r="H1470" s="2" t="s">
        <v>4670</v>
      </c>
      <c r="I1470" s="2" t="str">
        <v>+1 330-494-0010</v>
      </c>
      <c r="J1470" s="2" t="str">
        <v>001 330 494 3210</v>
      </c>
      <c r="K1470" s="1"/>
      <c r="L1470" s="1"/>
      <c r="M1470" s="1"/>
      <c r="N1470" s="1"/>
      <c r="O1470" s="1"/>
      <c r="P1470" s="1"/>
      <c r="Q1470" s="1"/>
      <c r="R1470" s="1"/>
      <c r="S1470" s="1"/>
    </row>
    <row r="1471">
      <c r="A1471" s="2" t="s">
        <v>2660</v>
      </c>
      <c r="B1471" s="2" t="str">
        <v>美國</v>
      </c>
      <c r="C1471" s="2" t="str">
        <v>--</v>
      </c>
      <c r="D1471" s="2" t="str">
        <v>体育及旅游休闲用品,玻璃工艺品,鞋,餐厨用具</v>
      </c>
      <c r="E1471" s="2" t="str">
        <v>8次</v>
      </c>
      <c r="F1471" s="2" t="str">
        <v>2727 1ST AVE SOUTH, U.S.A.</v>
      </c>
      <c r="G1471" s="2" t="str">
        <v>--</v>
      </c>
      <c r="H1471" s="2" t="s">
        <v>2661</v>
      </c>
      <c r="I1471" s="2" t="str">
        <v>(612)870 4333</v>
      </c>
      <c r="J1471" s="2" t="str">
        <v>(612)870 4333</v>
      </c>
      <c r="K1471" s="1"/>
      <c r="L1471" s="1"/>
      <c r="M1471" s="1"/>
      <c r="N1471" s="1"/>
      <c r="O1471" s="1"/>
      <c r="P1471" s="1"/>
      <c r="Q1471" s="1"/>
      <c r="R1471" s="1"/>
      <c r="S1471" s="1"/>
    </row>
    <row r="1472">
      <c r="A1472" s="2" t="s">
        <v>263</v>
      </c>
      <c r="B1472" s="2" t="str">
        <v>澳大利亞</v>
      </c>
      <c r="C1472" s="3" t="s">
        <v>265</v>
      </c>
      <c r="D1472" s="2" t="str">
        <v>餐厨用具</v>
      </c>
      <c r="E1472" s="2" t="str">
        <v>7次</v>
      </c>
      <c r="F1472" s="2" t="str">
        <v>36-42 DUKE STREETABBOTSFORD VICTORIA,AUSTRALIA</v>
      </c>
      <c r="G1472" s="2" t="str">
        <v>--</v>
      </c>
      <c r="H1472" s="2" t="s">
        <v>264</v>
      </c>
      <c r="I1472" s="2" t="str">
        <v>+61 3 9428 0758</v>
      </c>
      <c r="J1472" s="2">
        <v>294298730</v>
      </c>
      <c r="K1472" s="1"/>
      <c r="L1472" s="1"/>
      <c r="M1472" s="1"/>
      <c r="N1472" s="1"/>
      <c r="O1472" s="1"/>
      <c r="P1472" s="1"/>
      <c r="Q1472" s="1"/>
      <c r="R1472" s="1"/>
      <c r="S1472" s="1"/>
    </row>
    <row r="1473">
      <c r="A1473" s="2" t="s">
        <v>6795</v>
      </c>
      <c r="B1473" s="2" t="str">
        <v>中國香港</v>
      </c>
      <c r="C1473" s="3" t="s">
        <v>6798</v>
      </c>
      <c r="D1473" s="2" t="s">
        <v>6796</v>
      </c>
      <c r="E1473" s="2" t="str">
        <v>10次</v>
      </c>
      <c r="F1473" s="2" t="str">
        <v>4/F STAR HOUSE,T.S.T., KOWLOON,HONGKONG</v>
      </c>
      <c r="G1473" s="2" t="str">
        <v>Ankur Aggarwal</v>
      </c>
      <c r="H1473" s="2" t="s">
        <v>6797</v>
      </c>
      <c r="I1473" s="2" t="str">
        <v>(852)21011694</v>
      </c>
      <c r="J1473" s="2" t="str">
        <v>(852)25305425</v>
      </c>
      <c r="K1473" s="1"/>
      <c r="L1473" s="1"/>
      <c r="M1473" s="1"/>
      <c r="N1473" s="1"/>
      <c r="O1473" s="1"/>
      <c r="P1473" s="1"/>
      <c r="Q1473" s="1"/>
      <c r="R1473" s="1"/>
      <c r="S1473" s="1"/>
    </row>
    <row r="1474">
      <c r="A1474" s="2" t="s">
        <v>5041</v>
      </c>
      <c r="B1474" s="2" t="str">
        <v>法國</v>
      </c>
      <c r="C1474" s="3" t="s">
        <v>5043</v>
      </c>
      <c r="D1474" s="2" t="str">
        <v>餐厨用具</v>
      </c>
      <c r="E1474" s="2" t="str">
        <v>6次</v>
      </c>
      <c r="F1474" s="2" t="str">
        <v>11 TER RUE LACUZON, 39200, SAINT CLAUDE</v>
      </c>
      <c r="G1474" s="2" t="str">
        <v>JEAN PIERRE</v>
      </c>
      <c r="H1474" s="2" t="s">
        <v>5042</v>
      </c>
      <c r="I1474" s="2" t="str">
        <v>+33 3 84 45 12 44</v>
      </c>
      <c r="J1474" s="2" t="str">
        <v>0033 3 84457021</v>
      </c>
      <c r="K1474" s="1"/>
      <c r="L1474" s="1"/>
      <c r="M1474" s="1"/>
      <c r="N1474" s="1"/>
      <c r="O1474" s="1"/>
      <c r="P1474" s="1"/>
      <c r="Q1474" s="1"/>
      <c r="R1474" s="1"/>
      <c r="S1474" s="1"/>
    </row>
    <row r="1475">
      <c r="A1475" s="2" t="s">
        <v>3054</v>
      </c>
      <c r="B1475" s="2" t="str">
        <v>比利時</v>
      </c>
      <c r="C1475" s="3" t="s">
        <v>3055</v>
      </c>
      <c r="D1475" s="2" t="str">
        <v>大型机械及设备,工具,照明产品,餐厨用具</v>
      </c>
      <c r="E1475" s="2" t="str">
        <v>8次</v>
      </c>
      <c r="F1475" s="2" t="str">
        <v>Blancefloerlaan 165 Bus 7, B 2050, Antwerpen</v>
      </c>
      <c r="G1475" s="2" t="str">
        <v>Kristel Huet</v>
      </c>
      <c r="H1475" s="2" t="s">
        <v>3056</v>
      </c>
      <c r="I1475" s="2" t="str">
        <v>+32 3 219 43 59</v>
      </c>
      <c r="J1475" s="2" t="str">
        <v>0032 3 219 36 18</v>
      </c>
      <c r="K1475" s="1"/>
      <c r="L1475" s="1"/>
      <c r="M1475" s="1"/>
      <c r="N1475" s="1"/>
      <c r="O1475" s="1"/>
      <c r="P1475" s="1"/>
      <c r="Q1475" s="1"/>
      <c r="R1475" s="1"/>
      <c r="S1475" s="1"/>
    </row>
    <row r="1476">
      <c r="A1476" s="2" t="s">
        <v>779</v>
      </c>
      <c r="B1476" s="2" t="str">
        <v>愛沙尼亞</v>
      </c>
      <c r="C1476" s="3" t="s">
        <v>778</v>
      </c>
      <c r="D1476" s="2" t="s">
        <v>776</v>
      </c>
      <c r="E1476" s="2" t="str">
        <v>10次</v>
      </c>
      <c r="F1476" s="2" t="str">
        <v>4 TUULIKU STR, 10621, TALLINN,ESTONIA</v>
      </c>
      <c r="G1476" s="2" t="str">
        <v>Carlos Lee</v>
      </c>
      <c r="H1476" s="2" t="s">
        <v>777</v>
      </c>
      <c r="I1476" s="2">
        <v>3726549178</v>
      </c>
      <c r="J1476" s="2">
        <v>3726563519</v>
      </c>
      <c r="K1476" s="1"/>
      <c r="L1476" s="1"/>
      <c r="M1476" s="1"/>
      <c r="N1476" s="1"/>
      <c r="O1476" s="1"/>
      <c r="P1476" s="1"/>
      <c r="Q1476" s="1"/>
      <c r="R1476" s="1"/>
      <c r="S1476" s="1"/>
    </row>
    <row r="1477">
      <c r="A1477" s="2" t="s">
        <v>6830</v>
      </c>
      <c r="B1477" s="2" t="str">
        <v>中國香港</v>
      </c>
      <c r="C1477" s="3" t="s">
        <v>6828</v>
      </c>
      <c r="D1477" s="2" t="str">
        <v>五金,卫浴设备,园林用品,玻璃工艺品,餐厨用具</v>
      </c>
      <c r="E1477" s="2" t="str">
        <v>9次</v>
      </c>
      <c r="F1477" s="2" t="str">
        <v>UNIT 1013 CHINACHEM GOLDEN PLAZA,77 MODY ROAD, TST EAST,KOWLOON,HONGKONG</v>
      </c>
      <c r="G1477" s="2" t="str">
        <v>DAVID HUA</v>
      </c>
      <c r="H1477" s="2" t="s">
        <v>6829</v>
      </c>
      <c r="I1477" s="2" t="str">
        <v>(852)27236268</v>
      </c>
      <c r="J1477" s="2" t="str">
        <v>(852)27215657</v>
      </c>
      <c r="K1477" s="1"/>
      <c r="L1477" s="1"/>
      <c r="M1477" s="1"/>
      <c r="N1477" s="1"/>
      <c r="O1477" s="1"/>
      <c r="P1477" s="1"/>
      <c r="Q1477" s="1"/>
      <c r="R1477" s="1"/>
      <c r="S1477" s="1"/>
    </row>
    <row r="1478">
      <c r="A1478" s="2" t="s">
        <v>5080</v>
      </c>
      <c r="B1478" s="2" t="str">
        <v>新加坡</v>
      </c>
      <c r="C1478" s="2" t="str">
        <v>--</v>
      </c>
      <c r="D1478" s="2" t="str">
        <v>玻璃工艺品,餐厨用具</v>
      </c>
      <c r="E1478" s="2" t="str">
        <v>7次</v>
      </c>
      <c r="F1478" s="2" t="str">
        <v>BLK 11, KALLANG PLACE #06-09SINGAPORE S339155</v>
      </c>
      <c r="G1478" s="2" t="str">
        <v>--</v>
      </c>
      <c r="H1478" s="2" t="s">
        <v>5079</v>
      </c>
      <c r="I1478" s="2" t="str">
        <v>+65 6293 3277</v>
      </c>
      <c r="J1478" s="2">
        <v>63981393</v>
      </c>
      <c r="K1478" s="1"/>
      <c r="L1478" s="1"/>
      <c r="M1478" s="1"/>
      <c r="N1478" s="1"/>
      <c r="O1478" s="1"/>
      <c r="P1478" s="1"/>
      <c r="Q1478" s="1"/>
      <c r="R1478" s="1"/>
      <c r="S1478" s="1"/>
    </row>
    <row r="1479">
      <c r="A1479" s="2" t="s">
        <v>3090</v>
      </c>
      <c r="B1479" s="2" t="str">
        <v>沙烏地阿拉伯</v>
      </c>
      <c r="C1479" s="2" t="str">
        <v>--</v>
      </c>
      <c r="D1479" s="2" t="s">
        <v>3088</v>
      </c>
      <c r="E1479" s="2" t="str">
        <v>8次</v>
      </c>
      <c r="F1479" s="2" t="str">
        <v>P.O.BOX: 18925 , JEDDAH-21425 ,SAUDI ARABIA</v>
      </c>
      <c r="G1479" s="2" t="str">
        <v>Austin Izegwire</v>
      </c>
      <c r="H1479" s="2" t="s">
        <v>3089</v>
      </c>
      <c r="I1479" s="2" t="str">
        <v>00966 2 6301017</v>
      </c>
      <c r="J1479" s="2" t="str">
        <v>00966 2 6322150</v>
      </c>
      <c r="K1479" s="1"/>
      <c r="L1479" s="1"/>
      <c r="M1479" s="1"/>
      <c r="N1479" s="1"/>
      <c r="O1479" s="1"/>
      <c r="P1479" s="1"/>
      <c r="Q1479" s="1"/>
      <c r="R1479" s="1"/>
      <c r="S1479" s="1"/>
    </row>
    <row r="1480">
      <c r="A1480" s="2" t="s">
        <v>820</v>
      </c>
      <c r="B1480" s="2" t="str">
        <v>英國</v>
      </c>
      <c r="C1480" s="3" t="s">
        <v>819</v>
      </c>
      <c r="D1480" s="2" t="str">
        <v>家用电器,照明产品,餐厨用具</v>
      </c>
      <c r="E1480" s="2" t="str">
        <v>9次</v>
      </c>
      <c r="F1480" s="2" t="str">
        <v>244-256 Station Road, GB KT15 2P, Addlestone</v>
      </c>
      <c r="G1480" s="2" t="str">
        <v>Bryan F Carter</v>
      </c>
      <c r="H1480" s="2" t="str">
        <v>--</v>
      </c>
      <c r="I1480" s="2" t="str">
        <v>+44 1932 854522</v>
      </c>
      <c r="J1480" s="2" t="str">
        <v>0044 1932 832432</v>
      </c>
      <c r="K1480" s="1"/>
      <c r="L1480" s="1"/>
      <c r="M1480" s="1"/>
      <c r="N1480" s="1"/>
      <c r="O1480" s="1"/>
      <c r="P1480" s="1"/>
      <c r="Q1480" s="1"/>
      <c r="R1480" s="1"/>
      <c r="S1480" s="1"/>
    </row>
    <row r="1481">
      <c r="A1481" s="2" t="s">
        <v>6749</v>
      </c>
      <c r="B1481" s="2" t="str">
        <v>巴基斯坦</v>
      </c>
      <c r="C1481" s="2" t="str">
        <v>--</v>
      </c>
      <c r="D1481" s="2" t="str">
        <v>其他,服装饰物及配件,玻璃工艺品,餐厨用具</v>
      </c>
      <c r="E1481" s="2" t="str">
        <v>5次</v>
      </c>
      <c r="F1481" s="2" t="str">
        <v>NO.5 MOHAMMADI MARKET, LAXMIDAX STREET, KARACHI, PAKISTAN</v>
      </c>
      <c r="G1481" s="2" t="str">
        <v>Andre</v>
      </c>
      <c r="H1481" s="2" t="s">
        <v>2101</v>
      </c>
      <c r="I1481" s="2">
        <v>91212444191</v>
      </c>
      <c r="J1481" s="2">
        <v>2444854</v>
      </c>
      <c r="K1481" s="1"/>
      <c r="L1481" s="1"/>
      <c r="M1481" s="1"/>
      <c r="N1481" s="1"/>
      <c r="O1481" s="1"/>
      <c r="P1481" s="1"/>
      <c r="Q1481" s="1"/>
      <c r="R1481" s="1"/>
      <c r="S1481" s="1"/>
    </row>
    <row r="1482">
      <c r="A1482" s="5" t="s">
        <v>4608</v>
      </c>
      <c r="B1482" s="5" t="str">
        <v>墨西哥</v>
      </c>
      <c r="C1482" s="4" t="s">
        <v>4610</v>
      </c>
      <c r="D1482" s="5" t="str">
        <v>其他,家居装饰品,家用电器,照明产品,餐厨用具</v>
      </c>
      <c r="E1482" s="5" t="str">
        <v>5次</v>
      </c>
      <c r="F1482" s="5" t="str">
        <v>Calle Caña #3250 Colonia La Nogalera Int. 12 Guadalajara Jalisco 44470 Mexico</v>
      </c>
      <c r="G1482" s="5" t="str">
        <v>Muhammad Fhiruz</v>
      </c>
      <c r="H1482" s="5" t="s">
        <v>4609</v>
      </c>
      <c r="I1482" s="5" t="str">
        <v>+52 33 3870 0133</v>
      </c>
      <c r="J1482" s="5" t="str">
        <v>52 523331255854</v>
      </c>
      <c r="K1482" s="1"/>
      <c r="L1482" s="1"/>
      <c r="M1482" s="1"/>
      <c r="N1482" s="1"/>
      <c r="O1482" s="1"/>
      <c r="P1482" s="1"/>
      <c r="Q1482" s="1"/>
      <c r="R1482" s="1"/>
      <c r="S1482" s="1"/>
    </row>
    <row r="1483">
      <c r="A1483" s="2" t="s">
        <v>2981</v>
      </c>
      <c r="B1483" s="2" t="str">
        <v>丹麥</v>
      </c>
      <c r="C1483" s="3" t="s">
        <v>2982</v>
      </c>
      <c r="D1483" s="2" t="str">
        <v>五金,其他,家用电器,工具,照明产品,餐厨用具</v>
      </c>
      <c r="E1483" s="2" t="str">
        <v>9次</v>
      </c>
      <c r="F1483" s="2" t="str">
        <v>Hjortekaersvej 155, DK 2800, Kgs. Lyngby</v>
      </c>
      <c r="G1483" s="2" t="str">
        <v>Fog ApS</v>
      </c>
      <c r="H1483" s="2" t="str">
        <v>--</v>
      </c>
      <c r="I1483" s="2" t="str">
        <v>+45 45 93 40 33</v>
      </c>
      <c r="J1483" s="2" t="str">
        <v>0045 45 93 62 30</v>
      </c>
      <c r="K1483" s="1"/>
      <c r="L1483" s="1"/>
      <c r="M1483" s="1"/>
      <c r="N1483" s="1"/>
      <c r="O1483" s="1"/>
      <c r="P1483" s="1"/>
      <c r="Q1483" s="1"/>
      <c r="R1483" s="1"/>
      <c r="S1483" s="1"/>
    </row>
    <row r="1484">
      <c r="A1484" s="2" t="s">
        <v>693</v>
      </c>
      <c r="B1484" s="2" t="str">
        <v>瑞典</v>
      </c>
      <c r="C1484" s="3" t="s">
        <v>690</v>
      </c>
      <c r="D1484" s="2" t="s">
        <v>691</v>
      </c>
      <c r="E1484" s="2" t="str">
        <v>7次</v>
      </c>
      <c r="F1484" s="2" t="str">
        <v>Borrg 15, SE 21124, Malmo</v>
      </c>
      <c r="G1484" s="2" t="str">
        <v>--</v>
      </c>
      <c r="H1484" s="2" t="s">
        <v>692</v>
      </c>
      <c r="I1484" s="2" t="str">
        <v>+46 40 18 74 65</v>
      </c>
      <c r="J1484" s="2" t="str">
        <v>0046 40 18 78 50</v>
      </c>
      <c r="K1484" s="1"/>
      <c r="L1484" s="1"/>
      <c r="M1484" s="1"/>
      <c r="N1484" s="1"/>
      <c r="O1484" s="1"/>
      <c r="P1484" s="1"/>
      <c r="Q1484" s="1"/>
      <c r="R1484" s="1"/>
      <c r="S1484" s="1"/>
    </row>
    <row r="1485">
      <c r="A1485" s="2" t="s">
        <v>6772</v>
      </c>
      <c r="B1485" s="2" t="str">
        <v>中國香港</v>
      </c>
      <c r="C1485" s="3" t="s">
        <v>6774</v>
      </c>
      <c r="D1485" s="2" t="str">
        <v>建筑及装饰材料,玩具,礼品及赠品,餐厨用具</v>
      </c>
      <c r="E1485" s="2" t="str">
        <v>9次</v>
      </c>
      <c r="F1485" s="2" t="str">
        <v>FLAT G,26/F TAIYUEN BUILDING,93 TSUEN KING CIRCUIT,TSUEN WAN</v>
      </c>
      <c r="G1485" s="2" t="str">
        <v>ERIC C M WONG</v>
      </c>
      <c r="H1485" s="2" t="s">
        <v>6773</v>
      </c>
      <c r="I1485" s="2" t="str">
        <v>00852 92001987</v>
      </c>
      <c r="J1485" s="2" t="str">
        <v>00852 23902825</v>
      </c>
      <c r="K1485" s="1"/>
      <c r="L1485" s="1"/>
      <c r="M1485" s="1"/>
      <c r="N1485" s="1"/>
      <c r="O1485" s="1"/>
      <c r="P1485" s="1"/>
      <c r="Q1485" s="1"/>
      <c r="R1485" s="1"/>
      <c r="S1485" s="1"/>
    </row>
    <row r="1486">
      <c r="A1486" s="2" t="s">
        <v>5020</v>
      </c>
      <c r="B1486" s="2" t="str">
        <v>美國</v>
      </c>
      <c r="C1486" s="3" t="s">
        <v>5017</v>
      </c>
      <c r="D1486" s="2" t="s">
        <v>5018</v>
      </c>
      <c r="E1486" s="2" t="str">
        <v>9次</v>
      </c>
      <c r="F1486" s="2" t="str">
        <v>11252 HARRY HINES BLVD, DALLAS, TX 75229-4629</v>
      </c>
      <c r="G1486" s="2" t="str">
        <v>Joseph</v>
      </c>
      <c r="H1486" s="2" t="s">
        <v>5019</v>
      </c>
      <c r="I1486" s="2" t="str">
        <v>(510)755 1375</v>
      </c>
      <c r="J1486" s="2" t="str">
        <v>(510)585 0255</v>
      </c>
      <c r="K1486" s="1"/>
      <c r="L1486" s="1"/>
      <c r="M1486" s="1"/>
      <c r="N1486" s="1"/>
      <c r="O1486" s="1"/>
      <c r="P1486" s="1"/>
      <c r="Q1486" s="1"/>
      <c r="R1486" s="1"/>
      <c r="S1486" s="1"/>
    </row>
    <row r="1487">
      <c r="A1487" s="2" t="s">
        <v>3019</v>
      </c>
      <c r="B1487" s="2" t="str">
        <v>中國香港</v>
      </c>
      <c r="C1487" s="2" t="str">
        <v>--</v>
      </c>
      <c r="D1487" s="2" t="str">
        <v>体育及旅游休闲用品,其他,工艺陶瓷,服装饰物及配件,玩具,餐厨用具</v>
      </c>
      <c r="E1487" s="2" t="str">
        <v>3次</v>
      </c>
      <c r="F1487" s="2" t="str">
        <v>4TH FLOOR, ROOM D, TAI PO BUILDING,38 KWONG FUK ROAD,TAI PO, N.T.,HONGKONG.</v>
      </c>
      <c r="G1487" s="2" t="str">
        <v>Josh Figueroa</v>
      </c>
      <c r="H1487" s="2" t="s">
        <v>3018</v>
      </c>
      <c r="I1487" s="2" t="str">
        <v>(852)91705102</v>
      </c>
      <c r="J1487" s="2" t="str">
        <v>(852)26509126</v>
      </c>
      <c r="K1487" s="1"/>
      <c r="L1487" s="1"/>
      <c r="M1487" s="1"/>
      <c r="N1487" s="1"/>
      <c r="O1487" s="1"/>
      <c r="P1487" s="1"/>
      <c r="Q1487" s="1"/>
      <c r="R1487" s="1"/>
      <c r="S1487" s="1"/>
    </row>
    <row r="1488">
      <c r="A1488" s="2" t="s">
        <v>737</v>
      </c>
      <c r="B1488" s="2" t="str">
        <v>巴基斯坦</v>
      </c>
      <c r="C1488" s="3" t="s">
        <v>738</v>
      </c>
      <c r="D1488" s="2" t="s">
        <v>739</v>
      </c>
      <c r="E1488" s="2" t="str">
        <v>10次</v>
      </c>
      <c r="F1488" s="2" t="str">
        <v>d-79 s.i.t.e karchi</v>
      </c>
      <c r="G1488" s="2" t="str">
        <v>Hardeep Singh</v>
      </c>
      <c r="H1488" s="2" t="s">
        <v>740</v>
      </c>
      <c r="I1488" s="2" t="str">
        <v>+92-21-32588640,+92 21 32588640,+92 21 32582588,+92-21-32582588</v>
      </c>
      <c r="J1488" s="2" t="str">
        <v>0092 21 2569488</v>
      </c>
      <c r="K1488" s="1"/>
      <c r="L1488" s="1"/>
      <c r="M1488" s="1"/>
      <c r="N1488" s="1"/>
      <c r="O1488" s="1"/>
      <c r="P1488" s="1"/>
      <c r="Q1488" s="1"/>
      <c r="R1488" s="1"/>
      <c r="S1488" s="1"/>
    </row>
    <row r="1489">
      <c r="A1489" s="2" t="s">
        <v>6704</v>
      </c>
      <c r="B1489" s="2" t="str">
        <v>英國</v>
      </c>
      <c r="C1489" s="3" t="s">
        <v>6703</v>
      </c>
      <c r="D1489" s="2" t="str">
        <v>家用电器,餐厨用具</v>
      </c>
      <c r="E1489" s="2" t="str">
        <v>9次</v>
      </c>
      <c r="F1489" s="2" t="str">
        <v>Mount Road, GB WS7 0AW, Burntwood</v>
      </c>
      <c r="G1489" s="2" t="str">
        <v>Andrew D Streets</v>
      </c>
      <c r="H1489" s="2" t="s">
        <v>6702</v>
      </c>
      <c r="I1489" s="2" t="str">
        <v>+44 161 947 3000</v>
      </c>
      <c r="J1489" s="2" t="str">
        <v>0044 161 6821708</v>
      </c>
      <c r="K1489" s="1"/>
      <c r="L1489" s="1"/>
      <c r="M1489" s="1"/>
      <c r="N1489" s="1"/>
      <c r="O1489" s="1"/>
      <c r="P1489" s="1"/>
      <c r="Q1489" s="1"/>
      <c r="R1489" s="1"/>
      <c r="S1489" s="1"/>
    </row>
    <row r="1490">
      <c r="A1490" s="2" t="s">
        <v>4934</v>
      </c>
      <c r="B1490" s="2" t="str">
        <v>波蘭</v>
      </c>
      <c r="C1490" s="3" t="s">
        <v>4936</v>
      </c>
      <c r="D1490" s="2" t="str">
        <v>餐厨用具</v>
      </c>
      <c r="E1490" s="2" t="str">
        <v>6次</v>
      </c>
      <c r="F1490" s="2" t="str">
        <v>KATOWICE PUKOWCA STR.17A</v>
      </c>
      <c r="G1490" s="2" t="str">
        <v>ARTUR KWASNIEWICZ</v>
      </c>
      <c r="H1490" s="2" t="s">
        <v>4935</v>
      </c>
      <c r="I1490" s="2" t="str">
        <v>+48 32 254 39 33</v>
      </c>
      <c r="J1490" s="2" t="str">
        <v>0048 32 2543933</v>
      </c>
      <c r="K1490" s="1"/>
      <c r="L1490" s="1"/>
      <c r="M1490" s="1"/>
      <c r="N1490" s="1"/>
      <c r="O1490" s="1"/>
      <c r="P1490" s="1"/>
      <c r="Q1490" s="1"/>
      <c r="R1490" s="1"/>
      <c r="S1490" s="1"/>
    </row>
    <row r="1491">
      <c r="A1491" s="2" t="s">
        <v>2920</v>
      </c>
      <c r="B1491" s="2" t="str">
        <v>愛爾蘭</v>
      </c>
      <c r="C1491" s="2" t="str">
        <v>--</v>
      </c>
      <c r="D1491" s="2" t="str">
        <v>餐厨用具</v>
      </c>
      <c r="E1491" s="2" t="str">
        <v>6次</v>
      </c>
      <c r="F1491" s="2" t="str">
        <v>Naas Road, Dublin 22</v>
      </c>
      <c r="G1491" s="2" t="str">
        <v>Mr Simon Maddock</v>
      </c>
      <c r="H1491" s="2" t="str">
        <v>--</v>
      </c>
      <c r="I1491" s="2" t="str">
        <v>+353 1 412 3000</v>
      </c>
      <c r="J1491" s="2" t="str">
        <v>00353 1 4123099</v>
      </c>
      <c r="K1491" s="1"/>
      <c r="L1491" s="1"/>
      <c r="M1491" s="1"/>
      <c r="N1491" s="1"/>
      <c r="O1491" s="1"/>
      <c r="P1491" s="1"/>
      <c r="Q1491" s="1"/>
      <c r="R1491" s="1"/>
      <c r="S1491" s="1"/>
    </row>
    <row r="1492">
      <c r="A1492" s="2" t="s">
        <v>614</v>
      </c>
      <c r="B1492" s="2" t="str">
        <v>日本</v>
      </c>
      <c r="C1492" s="3" t="s">
        <v>611</v>
      </c>
      <c r="D1492" s="2" t="s">
        <v>612</v>
      </c>
      <c r="E1492" s="2" t="str">
        <v>11次</v>
      </c>
      <c r="F1492" s="2" t="str">
        <v>#305 DAINI NOMURA BUILDING,1-19-11 OGIKUBO,SUGINAMI-KU,TOKYO</v>
      </c>
      <c r="G1492" s="2" t="str">
        <v>ARTHUR CHANG</v>
      </c>
      <c r="H1492" s="2" t="s">
        <v>613</v>
      </c>
      <c r="I1492" s="2" t="str">
        <v>+81 3-3621-8754</v>
      </c>
      <c r="J1492" s="2" t="str">
        <v>0081 3 53354945</v>
      </c>
      <c r="K1492" s="1"/>
      <c r="L1492" s="1"/>
      <c r="M1492" s="1"/>
      <c r="N1492" s="1"/>
      <c r="O1492" s="1"/>
      <c r="P1492" s="1"/>
      <c r="Q1492" s="1"/>
      <c r="R1492" s="1"/>
      <c r="S1492" s="1"/>
    </row>
    <row r="1493">
      <c r="A1493" s="2" t="s">
        <v>6728</v>
      </c>
      <c r="B1493" s="2" t="str">
        <v>德國</v>
      </c>
      <c r="C1493" s="3" t="s">
        <v>6729</v>
      </c>
      <c r="D1493" s="2" t="str">
        <v>其他,家用电器,照明产品,餐厨用具</v>
      </c>
      <c r="E1493" s="2" t="str">
        <v>9次</v>
      </c>
      <c r="F1493" s="2" t="str">
        <v>Felix-Wankel-Strasse 4, DE 97526, Sennfeld</v>
      </c>
      <c r="G1493" s="2" t="str">
        <v>Datzer GmbH</v>
      </c>
      <c r="H1493" s="2" t="str">
        <v>--</v>
      </c>
      <c r="I1493" s="2" t="str">
        <v>+49 9721 65030</v>
      </c>
      <c r="J1493" s="2" t="str">
        <v>0049 9721 6 03 22</v>
      </c>
      <c r="K1493" s="1"/>
      <c r="L1493" s="1"/>
      <c r="M1493" s="1"/>
      <c r="N1493" s="1"/>
      <c r="O1493" s="1"/>
      <c r="P1493" s="1"/>
      <c r="Q1493" s="1"/>
      <c r="R1493" s="1"/>
      <c r="S1493" s="1"/>
    </row>
    <row r="1494">
      <c r="A1494" s="2" t="s">
        <v>2522</v>
      </c>
      <c r="B1494" s="2" t="str">
        <v>中国台湾</v>
      </c>
      <c r="C1494" s="3" t="s">
        <v>2524</v>
      </c>
      <c r="D1494" s="2" t="str">
        <v>家居装饰品,餐厨用具</v>
      </c>
      <c r="E1494" s="2" t="str">
        <v>3次</v>
      </c>
      <c r="F1494" s="2" t="str">
        <v>10F., NO.380,SEC.1,FUSING S.RD.,DA-AN DISTRICT,TAIPEI CITY 106,TAIWAN</v>
      </c>
      <c r="G1494" s="2" t="str">
        <v>DEV AISDASANI</v>
      </c>
      <c r="H1494" s="2" t="s">
        <v>2523</v>
      </c>
      <c r="I1494" s="2" t="str">
        <v>+886 2 2369 2132</v>
      </c>
      <c r="J1494" s="2" t="str">
        <v>00886 2 23912408</v>
      </c>
      <c r="K1494" s="1"/>
      <c r="L1494" s="1"/>
      <c r="M1494" s="1"/>
      <c r="N1494" s="1"/>
      <c r="O1494" s="1"/>
      <c r="P1494" s="1"/>
      <c r="Q1494" s="1"/>
      <c r="R1494" s="1"/>
      <c r="S1494" s="1"/>
    </row>
    <row r="1495">
      <c r="A1495" s="2" t="s">
        <v>2952</v>
      </c>
      <c r="B1495" s="2" t="str">
        <v>義大利</v>
      </c>
      <c r="C1495" s="3" t="s">
        <v>2951</v>
      </c>
      <c r="D1495" s="2" t="str">
        <v>其他,大型机械及设备,家具,照明产品,餐厨用具</v>
      </c>
      <c r="E1495" s="2" t="str">
        <v>4次</v>
      </c>
      <c r="F1495" s="2" t="str">
        <v>Strada di Maratta Bassa 61/B, I 05100, TERNI</v>
      </c>
      <c r="G1495" s="2" t="str">
        <v>Andrea Lastraioli</v>
      </c>
      <c r="H1495" s="2" t="s">
        <v>2953</v>
      </c>
      <c r="I1495" s="2" t="str">
        <v>+39 0744 390035</v>
      </c>
      <c r="J1495" s="2" t="str">
        <v>0039 0744 390036</v>
      </c>
      <c r="K1495" s="1"/>
      <c r="L1495" s="1"/>
      <c r="M1495" s="1"/>
      <c r="N1495" s="1"/>
      <c r="O1495" s="1"/>
      <c r="P1495" s="1"/>
      <c r="Q1495" s="1"/>
      <c r="R1495" s="1"/>
      <c r="S1495" s="1"/>
    </row>
    <row r="1496">
      <c r="A1496" s="2" t="s">
        <v>651</v>
      </c>
      <c r="B1496" s="2" t="str">
        <v>菲律賓</v>
      </c>
      <c r="C1496" s="3" t="s">
        <v>648</v>
      </c>
      <c r="D1496" s="2" t="s">
        <v>649</v>
      </c>
      <c r="E1496" s="2" t="str">
        <v>11次</v>
      </c>
      <c r="F1496" s="2" t="str">
        <v>#87 DOME ST.,BRGY SAN JOSE QUEZON CITY,PHILIPPINES</v>
      </c>
      <c r="G1496" s="2" t="str">
        <v>ALLISTER C.LITAM</v>
      </c>
      <c r="H1496" s="2" t="s">
        <v>650</v>
      </c>
      <c r="I1496" s="2" t="str">
        <v>(045)8931188</v>
      </c>
      <c r="J1496" s="2" t="str">
        <v>(045)8930088</v>
      </c>
      <c r="K1496" s="1"/>
      <c r="L1496" s="1"/>
      <c r="M1496" s="1"/>
      <c r="N1496" s="1"/>
      <c r="O1496" s="1"/>
      <c r="P1496" s="1"/>
      <c r="Q1496" s="1"/>
      <c r="R1496" s="1"/>
      <c r="S1496" s="1"/>
    </row>
    <row r="1497">
      <c r="A1497" s="2" t="s">
        <v>6651</v>
      </c>
      <c r="B1497" s="2" t="str">
        <v>澳大利亞</v>
      </c>
      <c r="C1497" s="2" t="str">
        <v>--</v>
      </c>
      <c r="D1497" s="2" t="s">
        <v>6652</v>
      </c>
      <c r="E1497" s="2" t="str">
        <v>10次</v>
      </c>
      <c r="F1497" s="2" t="str">
        <v>P.O.BOX 194 BRIBIE ISLAND,QLD</v>
      </c>
      <c r="G1497" s="2" t="str">
        <v>GLAUDE PUGGIONI</v>
      </c>
      <c r="H1497" s="2" t="s">
        <v>6653</v>
      </c>
      <c r="I1497" s="2" t="str">
        <v>+61 7 3891 7401</v>
      </c>
      <c r="J1497" s="2" t="str">
        <v>0061 7 34107512</v>
      </c>
      <c r="K1497" s="1"/>
      <c r="L1497" s="1"/>
      <c r="M1497" s="1"/>
      <c r="N1497" s="1"/>
      <c r="O1497" s="1"/>
      <c r="P1497" s="1"/>
      <c r="Q1497" s="1"/>
      <c r="R1497" s="1"/>
      <c r="S1497" s="1"/>
    </row>
    <row r="1498">
      <c r="A1498" s="2" t="s">
        <v>4878</v>
      </c>
      <c r="B1498" s="2" t="str">
        <v>沙烏地阿拉伯</v>
      </c>
      <c r="C1498" s="3" t="s">
        <v>4877</v>
      </c>
      <c r="D1498" s="2" t="str">
        <v>其他,家用电器,电子电气产品,餐厨用具</v>
      </c>
      <c r="E1498" s="2" t="str">
        <v>3次</v>
      </c>
      <c r="F1498" s="2" t="str">
        <v>P.O.BOX: 5720,JEDDAH</v>
      </c>
      <c r="G1498" s="2" t="str">
        <v>DESHMUKH ANWER KHAN</v>
      </c>
      <c r="H1498" s="2" t="s">
        <v>4879</v>
      </c>
      <c r="I1498" s="2" t="str">
        <v>00966 2 6636666</v>
      </c>
      <c r="J1498" s="2" t="str">
        <v>00966 2 6646111</v>
      </c>
      <c r="K1498" s="1"/>
      <c r="L1498" s="1"/>
      <c r="M1498" s="1"/>
      <c r="N1498" s="1"/>
      <c r="O1498" s="1"/>
      <c r="P1498" s="1"/>
      <c r="Q1498" s="1"/>
      <c r="R1498" s="1"/>
      <c r="S1498" s="1"/>
    </row>
    <row r="1499">
      <c r="A1499" s="2" t="s">
        <v>2851</v>
      </c>
      <c r="B1499" s="2" t="str">
        <v>中國香港</v>
      </c>
      <c r="C1499" s="3" t="s">
        <v>2852</v>
      </c>
      <c r="D1499" s="2" t="str">
        <v>餐厨用具</v>
      </c>
      <c r="E1499" s="2" t="str">
        <v>7次</v>
      </c>
      <c r="F1499" s="2" t="str">
        <v>RM.12.8/F.,METRO CENTRE 1,32 LAM HING ST.,KOWLOON BAY,KOWLOON,HONGKONG</v>
      </c>
      <c r="G1499" s="2" t="str">
        <v>--</v>
      </c>
      <c r="H1499" s="2" t="s">
        <v>2853</v>
      </c>
      <c r="I1499" s="2" t="str">
        <v>+852 2389 3306</v>
      </c>
      <c r="J1499" s="2">
        <v>23047287</v>
      </c>
      <c r="K1499" s="1"/>
      <c r="L1499" s="1"/>
      <c r="M1499" s="1"/>
      <c r="N1499" s="1"/>
      <c r="O1499" s="1"/>
      <c r="P1499" s="1"/>
      <c r="Q1499" s="1"/>
      <c r="R1499" s="1"/>
      <c r="S1499" s="1"/>
    </row>
    <row r="1500">
      <c r="A1500" s="2" t="s">
        <v>528</v>
      </c>
      <c r="B1500" s="2" t="str">
        <v>中國香港</v>
      </c>
      <c r="C1500" s="3" t="s">
        <v>525</v>
      </c>
      <c r="D1500" s="2" t="s">
        <v>526</v>
      </c>
      <c r="E1500" s="2" t="str">
        <v>9次</v>
      </c>
      <c r="F1500" s="2" t="str">
        <v>15/F Carnarvon Plaza, 20 Carnarvon Road, Tsimshatsui, Kowloon, Hong Kong</v>
      </c>
      <c r="G1500" s="2" t="str">
        <v>Jessica Wu</v>
      </c>
      <c r="H1500" s="2" t="s">
        <v>527</v>
      </c>
      <c r="I1500" s="2" t="str">
        <v>+852 2121 5757</v>
      </c>
      <c r="J1500" s="2">
        <v>21221370</v>
      </c>
      <c r="K1500" s="1"/>
      <c r="L1500" s="1"/>
      <c r="M1500" s="1"/>
      <c r="N1500" s="1"/>
      <c r="O1500" s="1"/>
      <c r="P1500" s="1"/>
      <c r="Q1500" s="1"/>
      <c r="R1500" s="1"/>
      <c r="S1500" s="1"/>
    </row>
    <row r="1501">
      <c r="A1501" s="2" t="s">
        <v>6682</v>
      </c>
      <c r="B1501" s="2" t="str">
        <v>中國香港</v>
      </c>
      <c r="C1501" s="2" t="str">
        <v>--</v>
      </c>
      <c r="D1501" s="2" t="str">
        <v>餐厨用具</v>
      </c>
      <c r="E1501" s="2" t="str">
        <v>6次</v>
      </c>
      <c r="F1501" s="2" t="str">
        <v>FLAT A-B,12/F.,BLK 2,VIGOR IND BLDG.,49-53 TA CHUEN PING ST.,KWAI CHUNG,N.T.</v>
      </c>
      <c r="G1501" s="2" t="str">
        <v>JASON CHEUNG</v>
      </c>
      <c r="H1501" s="2" t="s">
        <v>6681</v>
      </c>
      <c r="I1501" s="2" t="str">
        <v>00852 24276098</v>
      </c>
      <c r="J1501" s="2" t="str">
        <v>00852 24805518</v>
      </c>
      <c r="K1501" s="1"/>
      <c r="L1501" s="1"/>
      <c r="M1501" s="1"/>
      <c r="N1501" s="1"/>
      <c r="O1501" s="1"/>
      <c r="P1501" s="1"/>
      <c r="Q1501" s="1"/>
      <c r="R1501" s="1"/>
      <c r="S1501" s="1"/>
    </row>
    <row r="1502">
      <c r="A1502" s="5" t="s">
        <v>4907</v>
      </c>
      <c r="B1502" s="5" t="str">
        <v>馬來西亞</v>
      </c>
      <c r="C1502" s="4" t="s">
        <v>4905</v>
      </c>
      <c r="D1502" s="5" t="str">
        <v>家居装饰品,建筑及装饰材料,玻璃工艺品,餐厨用具</v>
      </c>
      <c r="E1502" s="5" t="str">
        <v>5次</v>
      </c>
      <c r="F1502" s="5" t="str">
        <v>LOT 22,JALAN TEKNOLOGI,TAMAN SAINS47810 KOTA DAMANSARA,SELANGOR,MALAYSIA</v>
      </c>
      <c r="G1502" s="5" t="str">
        <v>ALI</v>
      </c>
      <c r="H1502" s="5" t="s">
        <v>4906</v>
      </c>
      <c r="I1502" s="5" t="str">
        <v>+60 3-6157 2277</v>
      </c>
      <c r="J1502" s="5" t="str">
        <v>603 61572211</v>
      </c>
      <c r="K1502" s="1"/>
      <c r="L1502" s="1"/>
      <c r="M1502" s="1"/>
      <c r="N1502" s="1"/>
      <c r="O1502" s="1"/>
      <c r="P1502" s="1"/>
      <c r="Q1502" s="1"/>
      <c r="R1502" s="1"/>
      <c r="S1502" s="1"/>
    </row>
    <row r="1503">
      <c r="A1503" s="2" t="s">
        <v>2887</v>
      </c>
      <c r="B1503" s="2" t="str">
        <v>義大利</v>
      </c>
      <c r="C1503" s="3" t="s">
        <v>2886</v>
      </c>
      <c r="D1503" s="2" t="str">
        <v>餐厨用具</v>
      </c>
      <c r="E1503" s="2" t="str">
        <v>2次</v>
      </c>
      <c r="F1503" s="2" t="str">
        <v>Via dell'Artigiano 13/15, I 60037, MONTE SAN VITO</v>
      </c>
      <c r="G1503" s="2" t="str">
        <v>Daniele Diotallevi</v>
      </c>
      <c r="H1503" s="2" t="s">
        <v>2888</v>
      </c>
      <c r="I1503" s="2" t="str">
        <v>+39 071 740656</v>
      </c>
      <c r="J1503" s="2" t="str">
        <v>0039 071 740657</v>
      </c>
      <c r="K1503" s="1"/>
      <c r="L1503" s="1"/>
      <c r="M1503" s="1"/>
      <c r="N1503" s="1"/>
      <c r="O1503" s="1"/>
      <c r="P1503" s="1"/>
      <c r="Q1503" s="1"/>
      <c r="R1503" s="1"/>
      <c r="S1503" s="1"/>
    </row>
    <row r="1504">
      <c r="A1504" s="2" t="s">
        <v>573</v>
      </c>
      <c r="B1504" s="2" t="str">
        <v>德國</v>
      </c>
      <c r="C1504" s="3" t="s">
        <v>571</v>
      </c>
      <c r="D1504" s="2" t="str">
        <v>体育及旅游休闲用品,照明产品,箱包,鞋,餐厨用具</v>
      </c>
      <c r="E1504" s="2" t="str">
        <v>6次</v>
      </c>
      <c r="F1504" s="2" t="str">
        <v>FRIEDRICH-EBERT-STRASSE 62 D-91626 SCHOPFLOCH</v>
      </c>
      <c r="G1504" s="2" t="str">
        <v>LARRY STYLER</v>
      </c>
      <c r="H1504" s="2" t="s">
        <v>572</v>
      </c>
      <c r="I1504" s="2" t="str">
        <v>+49 9857 7090</v>
      </c>
      <c r="J1504" s="2" t="str">
        <v>0049 9857 70967</v>
      </c>
      <c r="K1504" s="1"/>
      <c r="L1504" s="1"/>
      <c r="M1504" s="1"/>
      <c r="N1504" s="1"/>
      <c r="O1504" s="1"/>
      <c r="P1504" s="1"/>
      <c r="Q1504" s="1"/>
      <c r="R1504" s="1"/>
      <c r="S1504" s="1"/>
    </row>
    <row r="1505">
      <c r="A1505" s="2" t="s">
        <v>7005</v>
      </c>
      <c r="B1505" s="2" t="str">
        <v>美國</v>
      </c>
      <c r="C1505" s="2" t="str">
        <v>--</v>
      </c>
      <c r="D1505" s="2" t="s">
        <v>7003</v>
      </c>
      <c r="E1505" s="2" t="str">
        <v>10次</v>
      </c>
      <c r="F1505" s="2" t="str">
        <v>6254 CARTHAGE CIR N.,LAKE WORTH FL.33463U.S.A.</v>
      </c>
      <c r="G1505" s="2" t="str">
        <v>Andrew Evans</v>
      </c>
      <c r="H1505" s="2" t="s">
        <v>7004</v>
      </c>
      <c r="I1505" s="2" t="str">
        <v>001 5615025335</v>
      </c>
      <c r="J1505" s="2" t="str">
        <v>001 5619633418</v>
      </c>
      <c r="K1505" s="1"/>
      <c r="L1505" s="1"/>
      <c r="M1505" s="1"/>
      <c r="N1505" s="1"/>
      <c r="O1505" s="1"/>
      <c r="P1505" s="1"/>
      <c r="Q1505" s="1"/>
      <c r="R1505" s="1"/>
      <c r="S1505" s="1"/>
    </row>
    <row r="1506">
      <c r="A1506" s="2" t="s">
        <v>5285</v>
      </c>
      <c r="B1506" s="2" t="str">
        <v>中國香港</v>
      </c>
      <c r="C1506" s="3" t="s">
        <v>5283</v>
      </c>
      <c r="D1506" s="2" t="str">
        <v>其他,家具,家居装饰品,服装饰物及配件,玩具,餐厨用具</v>
      </c>
      <c r="E1506" s="2" t="str">
        <v>5次</v>
      </c>
      <c r="F1506" s="2" t="str">
        <v>UNIT A, 21 ST FLOOR, GOLD KING INDBLDG., 35-41, TAI LIN PAI ROAD,KWAI CHUNG,HONGKONG.</v>
      </c>
      <c r="G1506" s="2" t="str">
        <v>HB</v>
      </c>
      <c r="H1506" s="2" t="s">
        <v>5284</v>
      </c>
      <c r="I1506" s="2" t="str">
        <v>+852 2610 0234</v>
      </c>
      <c r="J1506" s="2" t="str">
        <v>852 2789460026101967</v>
      </c>
      <c r="K1506" s="1"/>
      <c r="L1506" s="1"/>
      <c r="M1506" s="1"/>
      <c r="N1506" s="1"/>
      <c r="O1506" s="1"/>
      <c r="P1506" s="1"/>
      <c r="Q1506" s="1"/>
      <c r="R1506" s="1"/>
      <c r="S1506" s="1"/>
    </row>
    <row r="1507">
      <c r="A1507" s="2" t="s">
        <v>3326</v>
      </c>
      <c r="B1507" s="2" t="str">
        <v>土耳其</v>
      </c>
      <c r="C1507" s="3" t="s">
        <v>3325</v>
      </c>
      <c r="D1507" s="2" t="str">
        <v>工艺陶瓷,建筑及装饰材料,照明产品,电子电气产品,餐厨用具</v>
      </c>
      <c r="E1507" s="2" t="str">
        <v>3次</v>
      </c>
      <c r="F1507" s="2" t="str">
        <v>1379 SOK. 31 ALSANCAK IZMIR</v>
      </c>
      <c r="G1507" s="2" t="str">
        <v>CEM ARDA DURMAZ</v>
      </c>
      <c r="H1507" s="2" t="s">
        <v>3327</v>
      </c>
      <c r="I1507" s="2" t="str">
        <v>+90 212 512 94 28</v>
      </c>
      <c r="J1507" s="2" t="str">
        <v>0090 212 3566932</v>
      </c>
      <c r="K1507" s="1"/>
      <c r="L1507" s="1"/>
      <c r="M1507" s="1"/>
      <c r="N1507" s="1"/>
      <c r="O1507" s="1"/>
      <c r="P1507" s="1"/>
      <c r="Q1507" s="1"/>
      <c r="R1507" s="1"/>
      <c r="S1507" s="1"/>
    </row>
    <row r="1508">
      <c r="A1508" s="2" t="s">
        <v>1092</v>
      </c>
      <c r="B1508" s="2" t="str">
        <v>丹麥</v>
      </c>
      <c r="C1508" s="3" t="s">
        <v>1094</v>
      </c>
      <c r="D1508" s="2" t="str">
        <v>大型机械及设备,餐厨用具</v>
      </c>
      <c r="E1508" s="2" t="str">
        <v>4次</v>
      </c>
      <c r="F1508" s="2" t="str">
        <v>Frederiksborgvej 528, DK 4000, Roskilde</v>
      </c>
      <c r="G1508" s="2" t="str">
        <v>John Hansen</v>
      </c>
      <c r="H1508" s="2" t="s">
        <v>1093</v>
      </c>
      <c r="I1508" s="2" t="str">
        <v>+45 46 73 01 00</v>
      </c>
      <c r="J1508" s="2" t="str">
        <v>0045 46 73 24 42</v>
      </c>
      <c r="K1508" s="1"/>
      <c r="L1508" s="1"/>
      <c r="M1508" s="1"/>
      <c r="N1508" s="1"/>
      <c r="O1508" s="1"/>
      <c r="P1508" s="1"/>
      <c r="Q1508" s="1"/>
      <c r="R1508" s="1"/>
      <c r="S1508" s="1"/>
    </row>
    <row r="1509">
      <c r="A1509" s="2" t="s">
        <v>7037</v>
      </c>
      <c r="B1509" s="2" t="str">
        <v>美國</v>
      </c>
      <c r="C1509" s="3" t="s">
        <v>7035</v>
      </c>
      <c r="D1509" s="2" t="str">
        <v>其他,家居用品,工艺陶瓷,玻璃工艺品,餐厨用具</v>
      </c>
      <c r="E1509" s="2" t="str">
        <v>9次</v>
      </c>
      <c r="F1509" s="2" t="str">
        <v>515 PARK AVENUE,NEW YORK, NY 10022,U.S.A.</v>
      </c>
      <c r="G1509" s="2" t="str">
        <v>daniel rabionowitz</v>
      </c>
      <c r="H1509" s="2" t="s">
        <v>7036</v>
      </c>
      <c r="I1509" s="2" t="str">
        <v>(917)715 2510</v>
      </c>
      <c r="J1509" s="2" t="str">
        <v>(212)355 8816</v>
      </c>
      <c r="K1509" s="1"/>
      <c r="L1509" s="1"/>
      <c r="M1509" s="1"/>
      <c r="N1509" s="1"/>
      <c r="O1509" s="1"/>
      <c r="P1509" s="1"/>
      <c r="Q1509" s="1"/>
      <c r="R1509" s="1"/>
      <c r="S1509" s="1"/>
    </row>
    <row r="1510">
      <c r="A1510" s="2" t="s">
        <v>5319</v>
      </c>
      <c r="B1510" s="2" t="str">
        <v>中國香港</v>
      </c>
      <c r="C1510" s="3" t="s">
        <v>5318</v>
      </c>
      <c r="D1510" s="2" t="s">
        <v>5320</v>
      </c>
      <c r="E1510" s="2" t="str">
        <v>9次</v>
      </c>
      <c r="F1510" s="2" t="str">
        <v>1-6,1/F. LEE FAT PATH, TUEN MUN,HONGKONG</v>
      </c>
      <c r="G1510" s="2" t="str">
        <v>Mireia Rodriguez</v>
      </c>
      <c r="H1510" s="2" t="s">
        <v>5321</v>
      </c>
      <c r="I1510" s="2" t="str">
        <v>(852)24591822</v>
      </c>
      <c r="J1510" s="2" t="str">
        <v>(852)24594022</v>
      </c>
      <c r="K1510" s="1"/>
      <c r="L1510" s="1"/>
      <c r="M1510" s="1"/>
      <c r="N1510" s="1"/>
      <c r="O1510" s="1"/>
      <c r="P1510" s="1"/>
      <c r="Q1510" s="1"/>
      <c r="R1510" s="1"/>
      <c r="S1510" s="1"/>
    </row>
    <row r="1511">
      <c r="A1511" s="2" t="s">
        <v>3364</v>
      </c>
      <c r="B1511" s="2" t="str">
        <v>中国台湾</v>
      </c>
      <c r="C1511" s="2" t="str">
        <v>--</v>
      </c>
      <c r="D1511" s="2" t="str">
        <v>玩具,礼品及赠品,餐厨用具</v>
      </c>
      <c r="E1511" s="2" t="str">
        <v>6次</v>
      </c>
      <c r="F1511" s="2" t="str">
        <v>4F.170.HSIN-YI RD.,SEC.3,TAIPEI</v>
      </c>
      <c r="G1511" s="2" t="str">
        <v>CELINE YEH</v>
      </c>
      <c r="H1511" s="2" t="s">
        <v>3363</v>
      </c>
      <c r="I1511" s="2" t="str">
        <v>00886 2 27038282 EXT.300</v>
      </c>
      <c r="J1511" s="2" t="str">
        <v>00886 2 27081133</v>
      </c>
      <c r="K1511" s="1"/>
      <c r="L1511" s="1"/>
      <c r="M1511" s="1"/>
      <c r="N1511" s="1"/>
      <c r="O1511" s="1"/>
      <c r="P1511" s="1"/>
      <c r="Q1511" s="1"/>
      <c r="R1511" s="1"/>
      <c r="S1511" s="1"/>
    </row>
    <row r="1512">
      <c r="A1512" s="2" t="s">
        <v>1133</v>
      </c>
      <c r="B1512" s="2" t="str">
        <v>馬來西亞</v>
      </c>
      <c r="C1512" s="3" t="s">
        <v>1134</v>
      </c>
      <c r="D1512" s="2" t="str">
        <v>其他,服装饰物及配件,照明产品,玻璃工艺品,餐厨用具</v>
      </c>
      <c r="E1512" s="2" t="str">
        <v>6次</v>
      </c>
      <c r="F1512" s="2" t="str">
        <v>27, JLN SS26/13, TMN MAYANG JAYA,47301 P.J. SELANGOR,MALAYSIA</v>
      </c>
      <c r="G1512" s="2" t="str">
        <v>Mr. Purushottam Patel</v>
      </c>
      <c r="H1512" s="2" t="s">
        <v>1135</v>
      </c>
      <c r="I1512" s="2" t="str">
        <v>(603)78032387</v>
      </c>
      <c r="J1512" s="2" t="str">
        <v>(603)78034461</v>
      </c>
      <c r="K1512" s="1"/>
      <c r="L1512" s="1"/>
      <c r="M1512" s="1"/>
      <c r="N1512" s="1"/>
      <c r="O1512" s="1"/>
      <c r="P1512" s="1"/>
      <c r="Q1512" s="1"/>
      <c r="R1512" s="1"/>
      <c r="S1512" s="1"/>
    </row>
    <row r="1513">
      <c r="A1513" s="2" t="s">
        <v>6944</v>
      </c>
      <c r="B1513" s="2" t="str">
        <v>荷蘭</v>
      </c>
      <c r="C1513" s="3" t="s">
        <v>6943</v>
      </c>
      <c r="D1513" s="2" t="str">
        <v>家用电器,餐厨用具</v>
      </c>
      <c r="E1513" s="2" t="str">
        <v>9次</v>
      </c>
      <c r="F1513" s="2" t="str">
        <v>Antennestraat 84, NL 1322 AS, Almere</v>
      </c>
      <c r="G1513" s="2" t="str">
        <v>Carmen Nederland BV</v>
      </c>
      <c r="H1513" s="2" t="str">
        <v>--</v>
      </c>
      <c r="I1513" s="2" t="str">
        <v>+31 36 538 7041</v>
      </c>
      <c r="J1513" s="2" t="str">
        <v>0031 36 5387041</v>
      </c>
      <c r="K1513" s="1"/>
      <c r="L1513" s="1"/>
      <c r="M1513" s="1"/>
      <c r="N1513" s="1"/>
      <c r="O1513" s="1"/>
      <c r="P1513" s="1"/>
      <c r="Q1513" s="1"/>
      <c r="R1513" s="1"/>
      <c r="S1513" s="1"/>
    </row>
    <row r="1514">
      <c r="A1514" s="2" t="s">
        <v>4486</v>
      </c>
      <c r="B1514" s="2" t="str">
        <v>馬來西亞</v>
      </c>
      <c r="C1514" s="3" t="s">
        <v>4487</v>
      </c>
      <c r="D1514" s="2" t="str">
        <v>五金,家用电器,工艺陶瓷,餐厨用具</v>
      </c>
      <c r="E1514" s="2" t="str">
        <v>3次</v>
      </c>
      <c r="F1514" s="2" t="str">
        <v>LOT 15-19,LORONG 3A,KAWASAN PERUSAHAAN CHERAS JAYA,JALAN BALAKONG,CHERAS,SELANGOR</v>
      </c>
      <c r="G1514" s="2" t="str">
        <v>LIM KOK ANN</v>
      </c>
      <c r="H1514" s="2" t="s">
        <v>4485</v>
      </c>
      <c r="I1514" s="2" t="str">
        <v>+60 3-9075 3888</v>
      </c>
      <c r="J1514" s="2" t="str">
        <v>0060 3 90751688</v>
      </c>
      <c r="K1514" s="1"/>
      <c r="L1514" s="1"/>
      <c r="M1514" s="1"/>
      <c r="N1514" s="1"/>
      <c r="O1514" s="1"/>
      <c r="P1514" s="1"/>
      <c r="Q1514" s="1"/>
      <c r="R1514" s="1"/>
      <c r="S1514" s="1"/>
    </row>
    <row r="1515">
      <c r="A1515" s="2" t="s">
        <v>3245</v>
      </c>
      <c r="B1515" s="2" t="str">
        <v>美國</v>
      </c>
      <c r="C1515" s="3" t="s">
        <v>3244</v>
      </c>
      <c r="D1515" s="2" t="str">
        <v>餐厨用具</v>
      </c>
      <c r="E1515" s="2" t="str">
        <v>3次</v>
      </c>
      <c r="F1515" s="2" t="str">
        <v>17466 RIFFLE RD, EMMITSBURG, MD 21727</v>
      </c>
      <c r="G1515" s="2" t="str">
        <v>--</v>
      </c>
      <c r="H1515" s="2" t="s">
        <v>3246</v>
      </c>
      <c r="I1515" s="2" t="str">
        <v>001 301 447 9990</v>
      </c>
      <c r="J1515" s="2" t="str">
        <v>--</v>
      </c>
      <c r="K1515" s="1"/>
      <c r="L1515" s="1"/>
      <c r="M1515" s="1"/>
      <c r="N1515" s="1"/>
      <c r="O1515" s="1"/>
      <c r="P1515" s="1"/>
      <c r="Q1515" s="1"/>
      <c r="R1515" s="1"/>
      <c r="S1515" s="1"/>
    </row>
    <row r="1516">
      <c r="A1516" s="2" t="s">
        <v>1006</v>
      </c>
      <c r="B1516" s="2" t="str">
        <v>日本</v>
      </c>
      <c r="C1516" s="3" t="s">
        <v>1007</v>
      </c>
      <c r="D1516" s="2" t="str">
        <v>其他,家具,餐厨用具</v>
      </c>
      <c r="E1516" s="2" t="str">
        <v>8次</v>
      </c>
      <c r="F1516" s="2" t="str">
        <v>15, Shinozuka, Fujioka, Gunma 375-0017.</v>
      </c>
      <c r="G1516" s="2" t="str">
        <v>Hatsuo Sakurazawa</v>
      </c>
      <c r="H1516" s="2" t="s">
        <v>1005</v>
      </c>
      <c r="I1516" s="2" t="str">
        <v>+81 6-6271-3766</v>
      </c>
      <c r="J1516" s="2" t="str">
        <v>0081 274 240074</v>
      </c>
      <c r="K1516" s="1"/>
      <c r="L1516" s="1"/>
      <c r="M1516" s="1"/>
      <c r="N1516" s="1"/>
      <c r="O1516" s="1"/>
      <c r="P1516" s="1"/>
      <c r="Q1516" s="1"/>
      <c r="R1516" s="1"/>
      <c r="S1516" s="1"/>
    </row>
    <row r="1517">
      <c r="A1517" s="2" t="s">
        <v>6970</v>
      </c>
      <c r="B1517" s="2" t="str">
        <v>義大利</v>
      </c>
      <c r="C1517" s="3" t="s">
        <v>6969</v>
      </c>
      <c r="D1517" s="2" t="str">
        <v>照明产品,餐厨用具</v>
      </c>
      <c r="E1517" s="2" t="str">
        <v>5次</v>
      </c>
      <c r="F1517" s="2" t="str">
        <v>Via Privata da Via Kennedy, I 20023, CERRO MAGGIORE</v>
      </c>
      <c r="G1517" s="2" t="str">
        <v>Franco Colombo</v>
      </c>
      <c r="H1517" s="2" t="s">
        <v>6968</v>
      </c>
      <c r="I1517" s="2" t="str">
        <v>+39 0331 525111</v>
      </c>
      <c r="J1517" s="2" t="str">
        <v>0039 0331 519627/525360</v>
      </c>
      <c r="K1517" s="1"/>
      <c r="L1517" s="1"/>
      <c r="M1517" s="1"/>
      <c r="N1517" s="1"/>
      <c r="O1517" s="1"/>
      <c r="P1517" s="1"/>
      <c r="Q1517" s="1"/>
      <c r="R1517" s="1"/>
      <c r="S1517" s="1"/>
    </row>
    <row r="1518">
      <c r="A1518" s="2" t="s">
        <v>5245</v>
      </c>
      <c r="B1518" s="2" t="str">
        <v>加拿大</v>
      </c>
      <c r="C1518" s="2" t="str">
        <v>--</v>
      </c>
      <c r="D1518" s="2" t="str">
        <v>医药保健品及医疗器械,家居装饰品,钟表眼镜,餐厨用具</v>
      </c>
      <c r="E1518" s="2" t="str">
        <v>5次</v>
      </c>
      <c r="F1518" s="2" t="str">
        <v>3530 DUROCHER,APT 16, MONTREAL,CANADA</v>
      </c>
      <c r="G1518" s="2" t="str">
        <v>David</v>
      </c>
      <c r="H1518" s="2" t="s">
        <v>5246</v>
      </c>
      <c r="I1518" s="2" t="str">
        <v>+1 514-583-9494</v>
      </c>
      <c r="J1518" s="2" t="str">
        <v>1 514 366 8688</v>
      </c>
      <c r="K1518" s="1"/>
      <c r="L1518" s="1"/>
      <c r="M1518" s="1"/>
      <c r="N1518" s="1"/>
      <c r="O1518" s="1"/>
      <c r="P1518" s="1"/>
      <c r="Q1518" s="1"/>
      <c r="R1518" s="1"/>
      <c r="S1518" s="1"/>
    </row>
    <row r="1519">
      <c r="A1519" s="2" t="s">
        <v>3284</v>
      </c>
      <c r="B1519" s="2" t="str">
        <v>塞浦路斯</v>
      </c>
      <c r="C1519" s="3" t="s">
        <v>3285</v>
      </c>
      <c r="D1519" s="2" t="str">
        <v>其他,餐厨用具</v>
      </c>
      <c r="E1519" s="2" t="str">
        <v>6次</v>
      </c>
      <c r="F1519" s="2" t="str">
        <v>23 DIGENI AKRITA STR., NICOSIA, P.O.BOX 25687</v>
      </c>
      <c r="G1519" s="2" t="str">
        <v>Mr HAJIVASSILIOU</v>
      </c>
      <c r="H1519" s="2" t="s">
        <v>3286</v>
      </c>
      <c r="I1519" s="2" t="str">
        <v>+357 22 345632</v>
      </c>
      <c r="J1519" s="2" t="str">
        <v>00357 22 349336/439370</v>
      </c>
      <c r="K1519" s="1"/>
      <c r="L1519" s="1"/>
      <c r="M1519" s="1"/>
      <c r="N1519" s="1"/>
      <c r="O1519" s="1"/>
      <c r="P1519" s="1"/>
      <c r="Q1519" s="1"/>
      <c r="R1519" s="1"/>
      <c r="S1519" s="1"/>
    </row>
    <row r="1520">
      <c r="A1520" s="2" t="s">
        <v>1048</v>
      </c>
      <c r="B1520" s="2" t="str">
        <v>加拿大</v>
      </c>
      <c r="C1520" s="3" t="s">
        <v>1049</v>
      </c>
      <c r="D1520" s="2" t="str">
        <v>服装饰物及配件,玩具,餐厨用具</v>
      </c>
      <c r="E1520" s="2" t="str">
        <v>7次</v>
      </c>
      <c r="F1520" s="2" t="str">
        <v>127 Saint-Pierre St.Suite 200 Montreal,Quebec</v>
      </c>
      <c r="G1520" s="2" t="str">
        <v>Andrei Mannheim</v>
      </c>
      <c r="H1520" s="2" t="s">
        <v>1047</v>
      </c>
      <c r="I1520" s="2" t="str">
        <v>+1-514-286-2880,+51-42-862880</v>
      </c>
      <c r="J1520" s="2" t="str">
        <v>001 514 2862870</v>
      </c>
      <c r="K1520" s="1"/>
      <c r="L1520" s="1"/>
      <c r="M1520" s="1"/>
      <c r="N1520" s="1"/>
      <c r="O1520" s="1"/>
      <c r="P1520" s="1"/>
      <c r="Q1520" s="1"/>
      <c r="R1520" s="1"/>
      <c r="S1520" s="1"/>
    </row>
    <row r="1521">
      <c r="A1521" s="2" t="s">
        <v>6895</v>
      </c>
      <c r="B1521" s="2" t="str">
        <v>新加坡</v>
      </c>
      <c r="C1521" s="2" t="str">
        <v>--</v>
      </c>
      <c r="D1521" s="2" t="s">
        <v>6893</v>
      </c>
      <c r="E1521" s="2" t="str">
        <v>8次</v>
      </c>
      <c r="F1521" s="2" t="str">
        <v>BLK 3016 BEDOK NORTH AVE 4 EASTECH#06-06, SINGAPORE 489947,SINGAPORE</v>
      </c>
      <c r="G1521" s="2" t="str">
        <v>LIAI H.S</v>
      </c>
      <c r="H1521" s="2" t="s">
        <v>6894</v>
      </c>
      <c r="I1521" s="2" t="str">
        <v>+65 6242 3822</v>
      </c>
      <c r="J1521" s="2" t="str">
        <v>065 64480338</v>
      </c>
      <c r="K1521" s="1"/>
      <c r="L1521" s="1"/>
      <c r="M1521" s="1"/>
      <c r="N1521" s="1"/>
      <c r="O1521" s="1"/>
      <c r="P1521" s="1"/>
      <c r="Q1521" s="1"/>
      <c r="R1521" s="1"/>
      <c r="S1521" s="1"/>
    </row>
    <row r="1522">
      <c r="A1522" s="2" t="s">
        <v>2798</v>
      </c>
      <c r="B1522" s="2" t="str">
        <v>美國</v>
      </c>
      <c r="C1522" s="2" t="str">
        <v>--</v>
      </c>
      <c r="D1522" s="2" t="str">
        <v>玩具,餐厨用具</v>
      </c>
      <c r="E1522" s="2" t="str">
        <v>6次</v>
      </c>
      <c r="F1522" s="2" t="str">
        <v>4929 ROSELLA COMMON FREMONT CA 94536</v>
      </c>
      <c r="G1522" s="2" t="str">
        <v>Ms TOYCE XIE</v>
      </c>
      <c r="H1522" s="2" t="s">
        <v>2799</v>
      </c>
      <c r="I1522" s="2" t="str">
        <v>001 510 5050468</v>
      </c>
      <c r="J1522" s="2" t="str">
        <v>001 510 5059788</v>
      </c>
      <c r="K1522" s="1"/>
      <c r="L1522" s="1"/>
      <c r="M1522" s="1"/>
      <c r="N1522" s="1"/>
      <c r="O1522" s="1"/>
      <c r="P1522" s="1"/>
      <c r="Q1522" s="1"/>
      <c r="R1522" s="1"/>
      <c r="S1522" s="1"/>
    </row>
    <row r="1523">
      <c r="A1523" s="2" t="s">
        <v>3174</v>
      </c>
      <c r="B1523" s="2" t="str">
        <v>日本</v>
      </c>
      <c r="C1523" s="3" t="s">
        <v>3176</v>
      </c>
      <c r="D1523" s="2" t="str">
        <v>餐厨用具</v>
      </c>
      <c r="E1523" s="2" t="str">
        <v>5次</v>
      </c>
      <c r="F1523" s="2" t="str">
        <v>10-10, Minamiaoyama 7-chome, Minato-ku, Tokyo 107-0062</v>
      </c>
      <c r="G1523" s="2" t="str">
        <v>Bindi Incorporated</v>
      </c>
      <c r="H1523" s="2" t="s">
        <v>3175</v>
      </c>
      <c r="I1523" s="2">
        <f>+81-3-5645-2056</f>
      </c>
      <c r="J1523" s="2" t="str">
        <v>0081 3 3409 8677</v>
      </c>
      <c r="K1523" s="1"/>
      <c r="L1523" s="1"/>
      <c r="M1523" s="1"/>
      <c r="N1523" s="1"/>
      <c r="O1523" s="1"/>
      <c r="P1523" s="1"/>
      <c r="Q1523" s="1"/>
      <c r="R1523" s="1"/>
      <c r="S1523" s="1"/>
    </row>
    <row r="1524">
      <c r="A1524" s="2" t="s">
        <v>924</v>
      </c>
      <c r="B1524" s="2" t="str">
        <v>丹麥</v>
      </c>
      <c r="C1524" s="3" t="s">
        <v>922</v>
      </c>
      <c r="D1524" s="2" t="str">
        <v>家具,工艺陶瓷,玻璃工艺品,餐厨用具</v>
      </c>
      <c r="E1524" s="2" t="str">
        <v>7次</v>
      </c>
      <c r="F1524" s="2" t="str">
        <v>Vindevej 67,7800, Skive</v>
      </c>
      <c r="G1524" s="2" t="str">
        <v>Hilmars Agentur</v>
      </c>
      <c r="H1524" s="2" t="s">
        <v>923</v>
      </c>
      <c r="I1524" s="2" t="str">
        <v>+45-97-52-85-20,+45 97 52 85 20</v>
      </c>
      <c r="J1524" s="2" t="str">
        <v>0045 97 51 14 34</v>
      </c>
      <c r="K1524" s="1"/>
      <c r="L1524" s="1"/>
      <c r="M1524" s="1"/>
      <c r="N1524" s="1"/>
      <c r="O1524" s="1"/>
      <c r="P1524" s="1"/>
      <c r="Q1524" s="1"/>
      <c r="R1524" s="1"/>
      <c r="S1524" s="1"/>
    </row>
    <row r="1525">
      <c r="A1525" s="2" t="s">
        <v>6915</v>
      </c>
      <c r="B1525" s="2" t="str">
        <v>中國香港</v>
      </c>
      <c r="C1525" s="3" t="s">
        <v>6918</v>
      </c>
      <c r="D1525" s="2" t="s">
        <v>6916</v>
      </c>
      <c r="E1525" s="2" t="str">
        <v>8次</v>
      </c>
      <c r="F1525" s="2" t="str">
        <v>RM.1505 15/F,TOWER 2,SILVERCORD,30 CANTON ROAD,TSIM SHA TSUI,KOWLOON,HONGKONG</v>
      </c>
      <c r="G1525" s="2" t="str">
        <v>HITESH AJWANI</v>
      </c>
      <c r="H1525" s="2" t="s">
        <v>6917</v>
      </c>
      <c r="I1525" s="2" t="str">
        <v>00852 27360832</v>
      </c>
      <c r="J1525" s="2" t="str">
        <v>00852 27361202/27361570</v>
      </c>
      <c r="K1525" s="1"/>
      <c r="L1525" s="1"/>
      <c r="M1525" s="1"/>
      <c r="N1525" s="1"/>
      <c r="O1525" s="1"/>
      <c r="P1525" s="1"/>
      <c r="Q1525" s="1"/>
      <c r="R1525" s="1"/>
      <c r="S1525" s="1"/>
    </row>
    <row r="1526">
      <c r="A1526" s="2" t="s">
        <v>5192</v>
      </c>
      <c r="B1526" s="2" t="str">
        <v>印度</v>
      </c>
      <c r="C1526" s="3" t="s">
        <v>5194</v>
      </c>
      <c r="D1526" s="2" t="str">
        <v>工艺陶瓷,照明产品,玻璃工艺品,电子消费品及信息产品,食品,餐厨用具</v>
      </c>
      <c r="E1526" s="2" t="str">
        <v>5次</v>
      </c>
      <c r="F1526" s="2" t="str">
        <v>119, INDRAPRAKASH BUILDING,21, BARAKHAMBA ROAD, NEW DELHI,INDIA</v>
      </c>
      <c r="G1526" s="2" t="str">
        <v>--</v>
      </c>
      <c r="H1526" s="2" t="s">
        <v>5193</v>
      </c>
      <c r="I1526" s="2" t="str">
        <v>+91 11 5151 9048</v>
      </c>
      <c r="J1526" s="2">
        <v>51519048</v>
      </c>
      <c r="K1526" s="1"/>
      <c r="L1526" s="1"/>
      <c r="M1526" s="1"/>
      <c r="N1526" s="1"/>
      <c r="O1526" s="1"/>
      <c r="P1526" s="1"/>
      <c r="Q1526" s="1"/>
      <c r="R1526" s="1"/>
      <c r="S1526" s="1"/>
    </row>
    <row r="1527">
      <c r="A1527" s="2" t="s">
        <v>3209</v>
      </c>
      <c r="B1527" s="2" t="str">
        <v>新加坡</v>
      </c>
      <c r="C1527" s="3" t="s">
        <v>3211</v>
      </c>
      <c r="D1527" s="2" t="str">
        <v>工艺陶瓷,玻璃工艺品,餐厨用具</v>
      </c>
      <c r="E1527" s="2" t="str">
        <v>3次</v>
      </c>
      <c r="F1527" s="2" t="str">
        <v>SIA SUPPLIES CENTRE,60 LOYANG WAY</v>
      </c>
      <c r="G1527" s="2" t="str">
        <v>KOH CHIEW ENG</v>
      </c>
      <c r="H1527" s="2" t="s">
        <v>3210</v>
      </c>
      <c r="I1527" s="2">
        <f>+65-6541-1085</f>
      </c>
      <c r="J1527" s="2" t="str">
        <v>0065 65457531</v>
      </c>
      <c r="K1527" s="1"/>
      <c r="L1527" s="1"/>
      <c r="M1527" s="1"/>
      <c r="N1527" s="1"/>
      <c r="O1527" s="1"/>
      <c r="P1527" s="1"/>
      <c r="Q1527" s="1"/>
      <c r="R1527" s="1"/>
      <c r="S1527" s="1"/>
    </row>
    <row r="1528">
      <c r="A1528" s="2" t="s">
        <v>963</v>
      </c>
      <c r="B1528" s="2" t="str">
        <v>美國</v>
      </c>
      <c r="C1528" s="3" t="s">
        <v>964</v>
      </c>
      <c r="D1528" s="2" t="str">
        <v>家用纺织品,服装饰物及配件,玩具,箱包,节日用品,餐厨用具</v>
      </c>
      <c r="E1528" s="2" t="str">
        <v>9次</v>
      </c>
      <c r="F1528" s="2" t="str">
        <v>300 DELAWARE AVENUE,SUITE 850, WILMINGTON,DE 19801,U.S.A.</v>
      </c>
      <c r="G1528" s="2" t="str">
        <v>MARIENT</v>
      </c>
      <c r="H1528" s="2" t="str">
        <v>--</v>
      </c>
      <c r="I1528" s="2" t="str">
        <v>001 3024250192</v>
      </c>
      <c r="J1528" s="2" t="str">
        <v>001 3024250191</v>
      </c>
      <c r="K1528" s="1"/>
      <c r="L1528" s="1"/>
      <c r="M1528" s="1"/>
      <c r="N1528" s="1"/>
      <c r="O1528" s="1"/>
      <c r="P1528" s="1"/>
      <c r="Q1528" s="1"/>
      <c r="R1528" s="1"/>
      <c r="S1528" s="1"/>
    </row>
    <row r="1529">
      <c r="A1529" s="2" t="s">
        <v>6852</v>
      </c>
      <c r="B1529" s="2" t="str">
        <v>新加坡</v>
      </c>
      <c r="C1529" s="2" t="str">
        <v>--</v>
      </c>
      <c r="D1529" s="2" t="str">
        <v>其他,卫浴设备,餐厨用具</v>
      </c>
      <c r="E1529" s="2" t="str">
        <v>9次</v>
      </c>
      <c r="F1529" s="2" t="str">
        <v>Delta House, 2,Alexandra Road #05-04, 159919, Singapore</v>
      </c>
      <c r="G1529" s="2" t="str">
        <v>C.Parsram &amp; Co.</v>
      </c>
      <c r="H1529" s="2" t="str">
        <v>--</v>
      </c>
      <c r="I1529" s="2">
        <f>+65-6474-566</f>
      </c>
      <c r="J1529" s="2" t="str">
        <v>0065 62736703</v>
      </c>
      <c r="K1529" s="1"/>
      <c r="L1529" s="1"/>
      <c r="M1529" s="1"/>
      <c r="N1529" s="1"/>
      <c r="O1529" s="1"/>
      <c r="P1529" s="1"/>
      <c r="Q1529" s="1"/>
      <c r="R1529" s="1"/>
      <c r="S1529" s="1"/>
    </row>
    <row r="1530">
      <c r="A1530" s="2" t="s">
        <v>5105</v>
      </c>
      <c r="B1530" s="2" t="str">
        <v>中国台湾</v>
      </c>
      <c r="C1530" s="2" t="str">
        <v>--</v>
      </c>
      <c r="D1530" s="2" t="str">
        <v>其他,钟表眼镜,鞋,餐厨用具</v>
      </c>
      <c r="E1530" s="2" t="str">
        <v>6次</v>
      </c>
      <c r="F1530" s="2" t="str">
        <v>NO. 2-1, 48 ALLEY WON CHOU ST.TAIPEI ,TAIWAN</v>
      </c>
      <c r="G1530" s="2" t="str">
        <v>CAMELEX INTERNATIONAL CO.</v>
      </c>
      <c r="H1530" s="2" t="str">
        <v>--</v>
      </c>
      <c r="I1530" s="2" t="str">
        <v>00886 2 23641415</v>
      </c>
      <c r="J1530" s="2" t="str">
        <v>00886 2 23641410</v>
      </c>
      <c r="K1530" s="1"/>
      <c r="L1530" s="1"/>
      <c r="M1530" s="1"/>
      <c r="N1530" s="1"/>
      <c r="O1530" s="1"/>
      <c r="P1530" s="1"/>
      <c r="Q1530" s="1"/>
      <c r="R1530" s="1"/>
      <c r="S1530" s="1"/>
    </row>
    <row r="1531">
      <c r="A1531" s="2" t="s">
        <v>3122</v>
      </c>
      <c r="B1531" s="2" t="str">
        <v>澳大利亞</v>
      </c>
      <c r="C1531" s="2" t="str">
        <v>--</v>
      </c>
      <c r="D1531" s="2" t="str">
        <v>其他,家具,家居装饰品,服装饰物及配件,玻璃工艺品,箱包,餐厨用具</v>
      </c>
      <c r="E1531" s="2" t="str">
        <v>9次</v>
      </c>
      <c r="F1531" s="2" t="str">
        <v>PO BOX 3,DEE Why NSW 2099 AUSTRALIA</v>
      </c>
      <c r="G1531" s="2" t="str">
        <v>Steven Caple</v>
      </c>
      <c r="H1531" s="2" t="s">
        <v>3121</v>
      </c>
      <c r="I1531" s="2" t="str">
        <v>+61 2 9971 4432</v>
      </c>
      <c r="J1531" s="2" t="str">
        <v>61 2 9971 1068</v>
      </c>
      <c r="K1531" s="1"/>
      <c r="L1531" s="1"/>
      <c r="M1531" s="1"/>
      <c r="N1531" s="1"/>
      <c r="O1531" s="1"/>
      <c r="P1531" s="1"/>
      <c r="Q1531" s="1"/>
      <c r="R1531" s="1"/>
      <c r="S1531" s="1"/>
    </row>
    <row r="1532">
      <c r="A1532" s="2" t="s">
        <v>859</v>
      </c>
      <c r="B1532" s="2" t="str">
        <v>荷蘭</v>
      </c>
      <c r="C1532" s="3" t="s">
        <v>861</v>
      </c>
      <c r="D1532" s="2" t="str">
        <v>家具,照明产品,车辆,餐厨用具</v>
      </c>
      <c r="E1532" s="2" t="str">
        <v>7次</v>
      </c>
      <c r="F1532" s="2" t="str">
        <v>Kuppersweg 25, NL 2031 EA, Haarlem</v>
      </c>
      <c r="G1532" s="2" t="str">
        <v>M de Bruin</v>
      </c>
      <c r="H1532" s="2" t="s">
        <v>860</v>
      </c>
      <c r="I1532" s="2" t="str">
        <v>+31 23 532 3331</v>
      </c>
      <c r="J1532" s="2" t="str">
        <v>0031 23 5328377</v>
      </c>
      <c r="K1532" s="1"/>
      <c r="L1532" s="1"/>
      <c r="M1532" s="1"/>
      <c r="N1532" s="1"/>
      <c r="O1532" s="1"/>
      <c r="P1532" s="1"/>
      <c r="Q1532" s="1"/>
      <c r="R1532" s="1"/>
      <c r="S1532" s="1"/>
    </row>
    <row r="1533">
      <c r="A1533" s="5" t="s">
        <v>3374</v>
      </c>
      <c r="B1533" s="5" t="str">
        <v>美國</v>
      </c>
      <c r="C1533" s="4" t="s">
        <v>3375</v>
      </c>
      <c r="D1533" s="5" t="str">
        <v>餐厨用具</v>
      </c>
      <c r="E1533" s="5" t="str">
        <v>6次</v>
      </c>
      <c r="F1533" s="5" t="str">
        <v>4750 HIGHWAY AVE, JACKSONVILLE, FL 32254</v>
      </c>
      <c r="G1533" s="5" t="str">
        <v>PETE WOOD</v>
      </c>
      <c r="H1533" s="5" t="s">
        <v>3376</v>
      </c>
      <c r="I1533" s="5" t="str">
        <v>+1-904-387-1882,+1 904-387-1882</v>
      </c>
      <c r="J1533" s="5" t="str">
        <v>001 904 387 6217</v>
      </c>
      <c r="K1533" s="1"/>
      <c r="L1533" s="1"/>
      <c r="M1533" s="1"/>
      <c r="N1533" s="1"/>
      <c r="O1533" s="1"/>
      <c r="P1533" s="1"/>
      <c r="Q1533" s="1"/>
      <c r="R1533" s="1"/>
      <c r="S1533" s="1"/>
    </row>
    <row r="1534">
      <c r="A1534" s="2" t="s">
        <v>5124</v>
      </c>
      <c r="B1534" s="2" t="str">
        <v>荷蘭</v>
      </c>
      <c r="C1534" s="3" t="s">
        <v>5126</v>
      </c>
      <c r="D1534" s="2" t="str">
        <v>化工产品,家具,家居装饰品,餐厨用具</v>
      </c>
      <c r="E1534" s="2" t="str">
        <v>9次</v>
      </c>
      <c r="F1534" s="2" t="str">
        <v>Tiber 96, NL 2267 CD, Leidschendam</v>
      </c>
      <c r="G1534" s="2" t="str">
        <v>M.G.W. Bender</v>
      </c>
      <c r="H1534" s="2" t="s">
        <v>5125</v>
      </c>
      <c r="I1534" s="2" t="str">
        <v>+31 70 317 4310</v>
      </c>
      <c r="J1534" s="2" t="str">
        <v>0031 70 4190480</v>
      </c>
      <c r="K1534" s="1"/>
      <c r="L1534" s="1"/>
      <c r="M1534" s="1"/>
      <c r="N1534" s="1"/>
      <c r="O1534" s="1"/>
      <c r="P1534" s="1"/>
      <c r="Q1534" s="1"/>
      <c r="R1534" s="1"/>
      <c r="S1534" s="1"/>
    </row>
    <row r="1535">
      <c r="A1535" s="2" t="s">
        <v>3139</v>
      </c>
      <c r="B1535" s="2" t="str">
        <v>中國香港</v>
      </c>
      <c r="C1535" s="3" t="s">
        <v>3138</v>
      </c>
      <c r="D1535" s="2" t="s">
        <v>3140</v>
      </c>
      <c r="E1535" s="2" t="str">
        <v>10次</v>
      </c>
      <c r="F1535" s="2" t="str">
        <v>RM.B, 11/F., 8 HART AVENUE, TSIM SHA TSUI, KLN.(P.O.BOX 90321,T.S.T.POST OFFICE,KLN.)</v>
      </c>
      <c r="G1535" s="2" t="str">
        <v>Carlo Pilafian</v>
      </c>
      <c r="H1535" s="2" t="s">
        <v>3141</v>
      </c>
      <c r="I1535" s="2" t="str">
        <v>+852 2526 7317</v>
      </c>
      <c r="J1535" s="2" t="str">
        <v>00852 25267392/83438147</v>
      </c>
      <c r="K1535" s="1"/>
      <c r="L1535" s="1"/>
      <c r="M1535" s="1"/>
      <c r="N1535" s="1"/>
      <c r="O1535" s="1"/>
      <c r="P1535" s="1"/>
      <c r="Q1535" s="1"/>
      <c r="R1535" s="1"/>
      <c r="S1535" s="1"/>
    </row>
    <row r="1536">
      <c r="A1536" s="2" t="s">
        <v>890</v>
      </c>
      <c r="B1536" s="2" t="str">
        <v>美國</v>
      </c>
      <c r="C1536" s="3" t="s">
        <v>891</v>
      </c>
      <c r="D1536" s="2" t="str">
        <v>餐厨用具</v>
      </c>
      <c r="E1536" s="2" t="str">
        <v>2次</v>
      </c>
      <c r="F1536" s="2" t="str">
        <v>133 N EVERGREEN RD, LOUISVILLE, KY 40243</v>
      </c>
      <c r="G1536" s="2" t="str">
        <v>FRANK RULEY</v>
      </c>
      <c r="H1536" s="2" t="str">
        <v>--</v>
      </c>
      <c r="I1536" s="2" t="str">
        <v>001 502 245 1050</v>
      </c>
      <c r="J1536" s="2" t="str">
        <v>001 502 245 5662</v>
      </c>
      <c r="K1536" s="1"/>
      <c r="L1536" s="1"/>
      <c r="M1536" s="1"/>
      <c r="N1536" s="1"/>
      <c r="O1536" s="1"/>
      <c r="P1536" s="1"/>
      <c r="Q1536" s="1"/>
      <c r="R1536" s="1"/>
      <c r="S1536" s="1"/>
    </row>
    <row r="1537">
      <c r="A1537" s="2" t="s">
        <v>5548</v>
      </c>
      <c r="B1537" s="2" t="str">
        <v>泰国</v>
      </c>
      <c r="C1537" s="2" t="str">
        <v>--</v>
      </c>
      <c r="D1537" s="2" t="str">
        <v>体育及旅游休闲用品,园林用品,玻璃工艺品,箱包,鞋,食品,餐厨用具</v>
      </c>
      <c r="E1537" s="2" t="str">
        <v>8次</v>
      </c>
      <c r="F1537" s="2" t="str">
        <v>67/50 LARDPRAO 35, LARDPRAO ROAD,LADYAO, JATUCHAK, BANGKOK 10900,THAILAND</v>
      </c>
      <c r="G1537" s="2" t="str">
        <v>Mahbubur Rahman.</v>
      </c>
      <c r="H1537" s="2" t="s">
        <v>5549</v>
      </c>
      <c r="I1537" s="2" t="str">
        <v>+66 2 938 9945</v>
      </c>
      <c r="J1537" s="2">
        <v>6629389895</v>
      </c>
      <c r="K1537" s="1"/>
      <c r="L1537" s="1"/>
      <c r="M1537" s="1"/>
      <c r="N1537" s="1"/>
      <c r="O1537" s="1"/>
      <c r="P1537" s="1"/>
      <c r="Q1537" s="1"/>
      <c r="R1537" s="1"/>
      <c r="S1537" s="1"/>
    </row>
    <row r="1538">
      <c r="A1538" s="2" t="s">
        <v>3411</v>
      </c>
      <c r="B1538" s="2" t="str">
        <v>芬蘭</v>
      </c>
      <c r="C1538" s="3" t="s">
        <v>3409</v>
      </c>
      <c r="D1538" s="2" t="str">
        <v>其他,办公文具,电子电气产品,餐厨用具</v>
      </c>
      <c r="E1538" s="2" t="str">
        <v>7次</v>
      </c>
      <c r="F1538" s="2" t="str">
        <v>Eerikink 16 A 3-4, FI 00100, Helsinki</v>
      </c>
      <c r="G1538" s="2" t="str">
        <v>JOUKO JARVELAINEN</v>
      </c>
      <c r="H1538" s="2" t="s">
        <v>3410</v>
      </c>
      <c r="I1538" s="2" t="str">
        <v>+358 9 68034810</v>
      </c>
      <c r="J1538" s="2" t="str">
        <v>00358 9 68 03 48 20</v>
      </c>
      <c r="K1538" s="1"/>
      <c r="L1538" s="1"/>
      <c r="M1538" s="1"/>
      <c r="N1538" s="1"/>
      <c r="O1538" s="1"/>
      <c r="P1538" s="1"/>
      <c r="Q1538" s="1"/>
      <c r="R1538" s="1"/>
      <c r="S1538" s="1"/>
    </row>
    <row r="1539">
      <c r="A1539" s="2" t="s">
        <v>1425</v>
      </c>
      <c r="B1539" s="2" t="str">
        <v>科威特</v>
      </c>
      <c r="C1539" s="2" t="str">
        <v>--</v>
      </c>
      <c r="D1539" s="2" t="str">
        <v>家具,工艺陶瓷,服装饰物及配件,玻璃工艺品,箱包,餐厨用具</v>
      </c>
      <c r="E1539" s="2" t="str">
        <v>7次</v>
      </c>
      <c r="F1539" s="2" t="str">
        <v>P.O. BOX 2991, COMMERC.AREA.#9,SAFAT 13030</v>
      </c>
      <c r="G1539" s="2" t="str">
        <v>HUSSAIN &amp; MALIK TRADE &amp; CONTR.</v>
      </c>
      <c r="H1539" s="2" t="str">
        <v>--</v>
      </c>
      <c r="I1539" s="2" t="str">
        <v>00965 244 7115</v>
      </c>
      <c r="J1539" s="2" t="str">
        <v>00965 240 4318</v>
      </c>
      <c r="K1539" s="1"/>
      <c r="L1539" s="1"/>
      <c r="M1539" s="1"/>
      <c r="N1539" s="1"/>
      <c r="O1539" s="1"/>
      <c r="P1539" s="1"/>
      <c r="Q1539" s="1"/>
      <c r="R1539" s="1"/>
      <c r="S1539" s="1"/>
    </row>
    <row r="1540">
      <c r="A1540" s="2" t="s">
        <v>1168</v>
      </c>
      <c r="B1540" s="2" t="str">
        <v>美國</v>
      </c>
      <c r="C1540" s="2" t="str">
        <v>--</v>
      </c>
      <c r="D1540" s="2" t="str">
        <v>体育及旅游休闲用品,办公文具,家具,家居装饰品,箱包,鞋,餐厨用具</v>
      </c>
      <c r="E1540" s="2" t="str">
        <v>9次</v>
      </c>
      <c r="F1540" s="2" t="str">
        <v>1140 BROADWAY SUITE 302,NEW YORK, NY 10001,U.S.A.</v>
      </c>
      <c r="G1540" s="2" t="str">
        <v>LUIS MANGINI</v>
      </c>
      <c r="H1540" s="2" t="s">
        <v>1167</v>
      </c>
      <c r="I1540" s="2" t="str">
        <v>+1 212-251-0120</v>
      </c>
      <c r="J1540" s="2" t="str">
        <v>212 251 0129</v>
      </c>
      <c r="K1540" s="1"/>
      <c r="L1540" s="1"/>
      <c r="M1540" s="1"/>
      <c r="N1540" s="1"/>
      <c r="O1540" s="1"/>
      <c r="P1540" s="1"/>
      <c r="Q1540" s="1"/>
      <c r="R1540" s="1"/>
      <c r="S1540" s="1"/>
    </row>
    <row r="1541">
      <c r="A1541" s="2" t="s">
        <v>5578</v>
      </c>
      <c r="B1541" s="2" t="str">
        <v>法國</v>
      </c>
      <c r="C1541" s="2" t="str">
        <v>--</v>
      </c>
      <c r="D1541" s="2" t="str">
        <v>卫浴设备,餐厨用具</v>
      </c>
      <c r="E1541" s="2" t="str">
        <v>9次</v>
      </c>
      <c r="F1541" s="2" t="str">
        <v>43 CHEMIN DES VIGNES, 93012, BOBIGNY CEDEX</v>
      </c>
      <c r="G1541" s="2" t="str">
        <v>DISTRIBUTION VENTE BRICOLAGE</v>
      </c>
      <c r="H1541" s="2" t="s">
        <v>5579</v>
      </c>
      <c r="I1541" s="2" t="str">
        <v>+33 1 49 42 96 05</v>
      </c>
      <c r="J1541" s="2" t="str">
        <v>0033 1 49420821</v>
      </c>
      <c r="K1541" s="1"/>
      <c r="L1541" s="1"/>
      <c r="M1541" s="1"/>
      <c r="N1541" s="1"/>
      <c r="O1541" s="1"/>
      <c r="P1541" s="1"/>
      <c r="Q1541" s="1"/>
      <c r="R1541" s="1"/>
      <c r="S1541" s="1"/>
    </row>
    <row r="1542">
      <c r="A1542" s="5" t="s">
        <v>7267</v>
      </c>
      <c r="B1542" s="5" t="str">
        <v>沙烏地阿拉伯</v>
      </c>
      <c r="C1542" s="5" t="str">
        <v>--</v>
      </c>
      <c r="D1542" s="5" t="str">
        <v>家用纺织品,餐厨用具</v>
      </c>
      <c r="E1542" s="5" t="str">
        <v>8次</v>
      </c>
      <c r="F1542" s="5" t="str">
        <v>P.O.BOX 71028 JEDDAH</v>
      </c>
      <c r="G1542" s="5" t="str">
        <v>ABDULLAH N.AL SHAREEF</v>
      </c>
      <c r="H1542" s="5" t="s">
        <v>7268</v>
      </c>
      <c r="I1542" s="5" t="str">
        <v>00966 2 6454464</v>
      </c>
      <c r="J1542" s="5" t="str">
        <v>00966 2 6441627</v>
      </c>
      <c r="K1542" s="1"/>
      <c r="L1542" s="1"/>
      <c r="M1542" s="1"/>
      <c r="N1542" s="1"/>
      <c r="O1542" s="1"/>
      <c r="P1542" s="1"/>
      <c r="Q1542" s="1"/>
      <c r="R1542" s="1"/>
      <c r="S1542" s="1"/>
    </row>
    <row r="1543">
      <c r="A1543" s="2" t="s">
        <v>1460</v>
      </c>
      <c r="B1543" s="2" t="str">
        <v>美國</v>
      </c>
      <c r="C1543" s="3" t="s">
        <v>1459</v>
      </c>
      <c r="D1543" s="2" t="str">
        <v>体育及旅游休闲用品,其他,家具,餐厨用具</v>
      </c>
      <c r="E1543" s="2" t="str">
        <v>6次</v>
      </c>
      <c r="F1543" s="2" t="str">
        <v>706 BROADWAY ST, U.S.A.</v>
      </c>
      <c r="G1543" s="2" t="str">
        <v>Gokhan BALKAN</v>
      </c>
      <c r="H1543" s="2" t="s">
        <v>1458</v>
      </c>
      <c r="I1543" s="2" t="str">
        <v>001 6194223040</v>
      </c>
      <c r="J1543" s="2">
        <v>16194221750</v>
      </c>
      <c r="K1543" s="1"/>
      <c r="L1543" s="1"/>
      <c r="M1543" s="1"/>
      <c r="N1543" s="1"/>
      <c r="O1543" s="1"/>
      <c r="P1543" s="1"/>
      <c r="Q1543" s="1"/>
      <c r="R1543" s="1"/>
      <c r="S1543" s="1"/>
    </row>
    <row r="1544">
      <c r="A1544" s="2" t="s">
        <v>528</v>
      </c>
      <c r="B1544" s="2" t="str">
        <v>中國香港</v>
      </c>
      <c r="C1544" s="3" t="s">
        <v>525</v>
      </c>
      <c r="D1544" s="2" t="s">
        <v>526</v>
      </c>
      <c r="E1544" s="2" t="str">
        <v>9次</v>
      </c>
      <c r="F1544" s="2" t="str">
        <v>15/F Carnarvon Plaza, 20 Carnarvon Road, Tsimshatsui, Kowloon, Hong Kong</v>
      </c>
      <c r="G1544" s="2" t="str">
        <v>Jessica Wu</v>
      </c>
      <c r="H1544" s="2" t="s">
        <v>527</v>
      </c>
      <c r="I1544" s="2" t="str">
        <v>+852 2121 5757</v>
      </c>
      <c r="J1544" s="2">
        <v>21221370</v>
      </c>
      <c r="K1544" s="1"/>
      <c r="L1544" s="1"/>
      <c r="M1544" s="1"/>
      <c r="N1544" s="1"/>
      <c r="O1544" s="1"/>
      <c r="P1544" s="1"/>
      <c r="Q1544" s="1"/>
      <c r="R1544" s="1"/>
      <c r="S1544" s="1"/>
    </row>
    <row r="1545">
      <c r="A1545" s="2" t="s">
        <v>5500</v>
      </c>
      <c r="B1545" s="2" t="str">
        <v>加納</v>
      </c>
      <c r="C1545" s="2" t="str">
        <v>--</v>
      </c>
      <c r="D1545" s="2" t="s">
        <v>5499</v>
      </c>
      <c r="E1545" s="2" t="str">
        <v>9次</v>
      </c>
      <c r="F1545" s="2" t="str">
        <v>P.O.BOX 4505 ACCRA,GHANA</v>
      </c>
      <c r="G1545" s="2" t="str">
        <v>vivian</v>
      </c>
      <c r="H1545" s="2">
        <v>14</v>
      </c>
      <c r="I1545" s="2">
        <v>674646</v>
      </c>
      <c r="J1545" s="2">
        <v>673332</v>
      </c>
      <c r="K1545" s="1"/>
      <c r="L1545" s="1"/>
      <c r="M1545" s="1"/>
      <c r="N1545" s="1"/>
      <c r="O1545" s="1"/>
      <c r="P1545" s="1"/>
      <c r="Q1545" s="1"/>
      <c r="R1545" s="1"/>
      <c r="S1545" s="1"/>
    </row>
    <row r="1546">
      <c r="A1546" s="2" t="s">
        <v>7201</v>
      </c>
      <c r="B1546" s="2" t="str">
        <v>中國香港</v>
      </c>
      <c r="C1546" s="3" t="s">
        <v>7204</v>
      </c>
      <c r="D1546" s="2" t="s">
        <v>7202</v>
      </c>
      <c r="E1546" s="2" t="str">
        <v>8次</v>
      </c>
      <c r="F1546" s="2" t="str">
        <v>902 BEVERLEY COMM CENTER,87-105 CHATHAM RD, TST., KOWLOON ,HONGKONG</v>
      </c>
      <c r="G1546" s="2" t="str">
        <v>Braythyner Alves Bastos</v>
      </c>
      <c r="H1546" s="2" t="s">
        <v>7203</v>
      </c>
      <c r="I1546" s="2" t="str">
        <v>+852 2366 0824</v>
      </c>
      <c r="J1546" s="2">
        <v>27240691</v>
      </c>
      <c r="K1546" s="1"/>
      <c r="L1546" s="1"/>
      <c r="M1546" s="1"/>
      <c r="N1546" s="1"/>
      <c r="O1546" s="1"/>
      <c r="P1546" s="1"/>
      <c r="Q1546" s="1"/>
      <c r="R1546" s="1"/>
      <c r="S1546" s="1"/>
    </row>
    <row r="1547">
      <c r="A1547" s="2" t="s">
        <v>1359</v>
      </c>
      <c r="B1547" s="2" t="str">
        <v>中国台湾</v>
      </c>
      <c r="C1547" s="2" t="str">
        <v>--</v>
      </c>
      <c r="D1547" s="2" t="str">
        <v>餐厨用具</v>
      </c>
      <c r="E1547" s="2" t="str">
        <v>7次</v>
      </c>
      <c r="F1547" s="2" t="str">
        <v>6F,NO.11,LANE270,SEC.3,PEI SHEN ROADSHEN KENG HSIANG,TAIPEI HSIAN,TAIWAN</v>
      </c>
      <c r="G1547" s="2" t="str">
        <v>--</v>
      </c>
      <c r="H1547" s="2" t="s">
        <v>1360</v>
      </c>
      <c r="I1547" s="2" t="str">
        <v>(02)2662 0699</v>
      </c>
      <c r="J1547" s="2" t="str">
        <v>(02)2664 1962</v>
      </c>
      <c r="K1547" s="1"/>
      <c r="L1547" s="1"/>
      <c r="M1547" s="1"/>
      <c r="N1547" s="1"/>
      <c r="O1547" s="1"/>
      <c r="P1547" s="1"/>
      <c r="Q1547" s="1"/>
      <c r="R1547" s="1"/>
      <c r="S1547" s="1"/>
    </row>
    <row r="1548">
      <c r="A1548" s="2" t="s">
        <v>3566</v>
      </c>
      <c r="B1548" s="2" t="str">
        <v>中国台湾</v>
      </c>
      <c r="C1548" s="3" t="s">
        <v>3567</v>
      </c>
      <c r="D1548" s="2" t="str">
        <v>家具,家居装饰品,餐厨用具</v>
      </c>
      <c r="E1548" s="2" t="str">
        <v>8次</v>
      </c>
      <c r="F1548" s="2" t="str">
        <v>NO36 TA REN STTAICHUNGTAIWAN</v>
      </c>
      <c r="G1548" s="2" t="str">
        <v>Molly/Michael</v>
      </c>
      <c r="H1548" s="2" t="s">
        <v>3568</v>
      </c>
      <c r="I1548" s="2" t="str">
        <v>886 4 223253038</v>
      </c>
      <c r="J1548" s="2" t="str">
        <v>886 4 3223492</v>
      </c>
      <c r="K1548" s="1"/>
      <c r="L1548" s="1"/>
      <c r="M1548" s="1"/>
      <c r="N1548" s="1"/>
      <c r="O1548" s="1"/>
      <c r="P1548" s="1"/>
      <c r="Q1548" s="1"/>
      <c r="R1548" s="1"/>
      <c r="S1548" s="1"/>
    </row>
    <row r="1549">
      <c r="A1549" s="2" t="s">
        <v>5524</v>
      </c>
      <c r="B1549" s="2" t="str">
        <v>特立尼達和多巴哥</v>
      </c>
      <c r="C1549" s="2" t="str">
        <v>--</v>
      </c>
      <c r="D1549" s="2" t="str">
        <v>其他,玻璃工艺品,餐厨用具</v>
      </c>
      <c r="E1549" s="2" t="str">
        <v>7次</v>
      </c>
      <c r="F1549" s="2" t="str">
        <v># 2 LA BORDE LANE, MARABELLA, TRINIDAD &amp; TOBAGO</v>
      </c>
      <c r="G1549" s="2" t="str">
        <v>--</v>
      </c>
      <c r="H1549" s="2" t="s">
        <v>5525</v>
      </c>
      <c r="I1549" s="2" t="str">
        <v>(868)658 7336</v>
      </c>
      <c r="J1549" s="2" t="str">
        <v>(868)658 7336</v>
      </c>
      <c r="K1549" s="1"/>
      <c r="L1549" s="1"/>
      <c r="M1549" s="1"/>
      <c r="N1549" s="1"/>
      <c r="O1549" s="1"/>
      <c r="P1549" s="1"/>
      <c r="Q1549" s="1"/>
      <c r="R1549" s="1"/>
      <c r="S1549" s="1"/>
    </row>
    <row r="1550">
      <c r="A1550" s="2" t="s">
        <v>7228</v>
      </c>
      <c r="B1550" s="2" t="str">
        <v>美國</v>
      </c>
      <c r="C1550" s="3" t="s">
        <v>7229</v>
      </c>
      <c r="D1550" s="2" t="str">
        <v>卫浴设备,浴室用品,照明产品,餐厨用具</v>
      </c>
      <c r="E1550" s="2" t="str">
        <v>6次</v>
      </c>
      <c r="F1550" s="2" t="str">
        <v>1850 Old Holzwarth Ste. A,Spring,TX</v>
      </c>
      <c r="G1550" s="2" t="str">
        <v>Mark Staerkel</v>
      </c>
      <c r="H1550" s="2" t="s">
        <v>7230</v>
      </c>
      <c r="I1550" s="2">
        <f>+1-972-495-8601</f>
      </c>
      <c r="J1550" s="2" t="str">
        <v>001 281 3503691</v>
      </c>
      <c r="K1550" s="1"/>
      <c r="L1550" s="1"/>
      <c r="M1550" s="1"/>
      <c r="N1550" s="1"/>
      <c r="O1550" s="1"/>
      <c r="P1550" s="1"/>
      <c r="Q1550" s="1"/>
      <c r="R1550" s="1"/>
      <c r="S1550" s="1"/>
    </row>
    <row r="1551">
      <c r="A1551" s="2" t="s">
        <v>1387</v>
      </c>
      <c r="B1551" s="2" t="str">
        <v>印度</v>
      </c>
      <c r="C1551" s="2" t="str">
        <v>--</v>
      </c>
      <c r="D1551" s="2" t="str">
        <v>餐厨用具</v>
      </c>
      <c r="E1551" s="2" t="str">
        <v>6次</v>
      </c>
      <c r="F1551" s="2" t="str">
        <v>B-16,EAST OF KAILASH,NEW DELHI</v>
      </c>
      <c r="G1551" s="2" t="str">
        <v>MADAN BEHI</v>
      </c>
      <c r="H1551" s="2" t="s">
        <v>1388</v>
      </c>
      <c r="I1551" s="2" t="str">
        <v>0091 11 26314471</v>
      </c>
      <c r="J1551" s="2" t="str">
        <v>--</v>
      </c>
      <c r="K1551" s="1"/>
      <c r="L1551" s="1"/>
      <c r="M1551" s="1"/>
      <c r="N1551" s="1"/>
      <c r="O1551" s="1"/>
      <c r="P1551" s="1"/>
      <c r="Q1551" s="1"/>
      <c r="R1551" s="1"/>
      <c r="S1551" s="1"/>
    </row>
    <row r="1552">
      <c r="A1552" s="2" t="s">
        <v>3603</v>
      </c>
      <c r="B1552" s="2" t="str">
        <v>墨西哥</v>
      </c>
      <c r="C1552" s="3" t="s">
        <v>3601</v>
      </c>
      <c r="D1552" s="2" t="str">
        <v>其他,家用电器,工艺陶瓷,照明产品,玻璃工艺品,箱包,餐厨用具</v>
      </c>
      <c r="E1552" s="2" t="str">
        <v>9次</v>
      </c>
      <c r="F1552" s="2" t="str">
        <v>AV. PARQUE FUNDIDORA 501,LOCAL 52 P.B. ISLA D, COL. OBRERAC.P. 64010, MONTERREY, N.L.,MEXICO</v>
      </c>
      <c r="G1552" s="2" t="str">
        <v>Eva Lara</v>
      </c>
      <c r="H1552" s="2" t="s">
        <v>3602</v>
      </c>
      <c r="I1552" s="2" t="str">
        <v>(52)81 8369 6400</v>
      </c>
      <c r="J1552" s="2" t="str">
        <v>(52)81 8369 6402</v>
      </c>
      <c r="K1552" s="1"/>
      <c r="L1552" s="1"/>
      <c r="M1552" s="1"/>
      <c r="N1552" s="1"/>
      <c r="O1552" s="1"/>
      <c r="P1552" s="1"/>
      <c r="Q1552" s="1"/>
      <c r="R1552" s="1"/>
      <c r="S1552" s="1"/>
    </row>
    <row r="1553">
      <c r="A1553" s="2" t="s">
        <v>5443</v>
      </c>
      <c r="B1553" s="2" t="str">
        <v>日本</v>
      </c>
      <c r="C1553" s="2" t="str">
        <v>--</v>
      </c>
      <c r="D1553" s="2" t="str">
        <v>餐厨用具</v>
      </c>
      <c r="E1553" s="2" t="str">
        <v>6次</v>
      </c>
      <c r="F1553" s="2" t="str">
        <v>3-20, KAGURA-CHO 1-CHOME TSURUGA-SHI, FUKUI 9140063</v>
      </c>
      <c r="G1553" s="2" t="str">
        <v>NIO, YOSHIKO</v>
      </c>
      <c r="H1553" s="2" t="str">
        <v>--</v>
      </c>
      <c r="I1553" s="2" t="str">
        <v>0081 770 25 0477</v>
      </c>
      <c r="J1553" s="2" t="str">
        <v>0081 770 25 0020</v>
      </c>
      <c r="K1553" s="1"/>
      <c r="L1553" s="1"/>
      <c r="M1553" s="1"/>
      <c r="N1553" s="1"/>
      <c r="O1553" s="1"/>
      <c r="P1553" s="1"/>
      <c r="Q1553" s="1"/>
      <c r="R1553" s="1"/>
      <c r="S1553" s="1"/>
    </row>
    <row r="1554">
      <c r="A1554" s="2" t="s">
        <v>1417</v>
      </c>
      <c r="B1554" s="2" t="str">
        <v>法國</v>
      </c>
      <c r="C1554" s="3" t="s">
        <v>1418</v>
      </c>
      <c r="D1554" s="2" t="str">
        <v>餐厨用具</v>
      </c>
      <c r="E1554" s="2" t="str">
        <v>6次</v>
      </c>
      <c r="F1554" s="2" t="str">
        <v>ZI SAINT ROCH, BP 3, 52340, BIESLES</v>
      </c>
      <c r="G1554" s="2" t="str">
        <v>M ARLINI JEROME</v>
      </c>
      <c r="H1554" s="2" t="s">
        <v>1419</v>
      </c>
      <c r="I1554" s="2" t="str">
        <v>+33 3 25 02 61 61</v>
      </c>
      <c r="J1554" s="2" t="str">
        <v>0033 325026162</v>
      </c>
      <c r="K1554" s="1"/>
      <c r="L1554" s="1"/>
      <c r="M1554" s="1"/>
      <c r="N1554" s="1"/>
      <c r="O1554" s="1"/>
      <c r="P1554" s="1"/>
      <c r="Q1554" s="1"/>
      <c r="R1554" s="1"/>
      <c r="S1554" s="1"/>
    </row>
    <row r="1555">
      <c r="A1555" s="2" t="s">
        <v>1287</v>
      </c>
      <c r="B1555" s="2" t="str">
        <v>芬蘭</v>
      </c>
      <c r="C1555" s="3" t="s">
        <v>1285</v>
      </c>
      <c r="D1555" s="2" t="str">
        <v>医药保健品及医疗器械,钟表眼镜,餐厨用具</v>
      </c>
      <c r="E1555" s="2" t="str">
        <v>6次</v>
      </c>
      <c r="F1555" s="2" t="str">
        <v>Rautatienk 2, FI 15100, Lahti</v>
      </c>
      <c r="G1555" s="2" t="str">
        <v>Kalevi Rajanen</v>
      </c>
      <c r="H1555" s="2" t="s">
        <v>1286</v>
      </c>
      <c r="I1555" s="2" t="str">
        <v>+358 3 7346611</v>
      </c>
      <c r="J1555" s="2" t="str">
        <v>00358 3 7 34 66 10</v>
      </c>
      <c r="K1555" s="1"/>
      <c r="L1555" s="1"/>
      <c r="M1555" s="1"/>
      <c r="N1555" s="1"/>
      <c r="O1555" s="1"/>
      <c r="P1555" s="1"/>
      <c r="Q1555" s="1"/>
      <c r="R1555" s="1"/>
      <c r="S1555" s="1"/>
    </row>
    <row r="1556">
      <c r="A1556" s="2" t="s">
        <v>3506</v>
      </c>
      <c r="B1556" s="2" t="str">
        <v>南非</v>
      </c>
      <c r="C1556" s="2" t="str">
        <v>--</v>
      </c>
      <c r="D1556" s="2" t="s">
        <v>3504</v>
      </c>
      <c r="E1556" s="2" t="str">
        <v>8次</v>
      </c>
      <c r="F1556" s="2" t="str">
        <v>236 NOUVELLE,113BLLAIRS DRIVEENORTHRIDING 2158 J.B.,SOUTH AFRICA</v>
      </c>
      <c r="G1556" s="2" t="str">
        <v>Geraldine Laudencia</v>
      </c>
      <c r="H1556" s="2" t="s">
        <v>3505</v>
      </c>
      <c r="I1556" s="2" t="str">
        <v>86 023 68690038</v>
      </c>
      <c r="J1556" s="2" t="str">
        <v>86 023 65103447</v>
      </c>
      <c r="K1556" s="1"/>
      <c r="L1556" s="1"/>
      <c r="M1556" s="1"/>
      <c r="N1556" s="1"/>
      <c r="O1556" s="1"/>
      <c r="P1556" s="1"/>
      <c r="Q1556" s="1"/>
      <c r="R1556" s="1"/>
      <c r="S1556" s="1"/>
    </row>
    <row r="1557">
      <c r="A1557" s="2" t="s">
        <v>5471</v>
      </c>
      <c r="B1557" s="2" t="str">
        <v>丹麥</v>
      </c>
      <c r="C1557" s="3" t="s">
        <v>5470</v>
      </c>
      <c r="D1557" s="2" t="s">
        <v>5472</v>
      </c>
      <c r="E1557" s="2" t="str">
        <v>8次</v>
      </c>
      <c r="F1557" s="2" t="str">
        <v>Store Kongensgade 40, DK 1022, Koebenhavn K</v>
      </c>
      <c r="G1557" s="2" t="str">
        <v>Slavik Roejtburg</v>
      </c>
      <c r="H1557" s="2" t="s">
        <v>5473</v>
      </c>
      <c r="I1557" s="2" t="str">
        <v>+45 33 93 25 90</v>
      </c>
      <c r="J1557" s="2" t="str">
        <v>0045 33 93 25 80</v>
      </c>
      <c r="K1557" s="1"/>
      <c r="L1557" s="1"/>
      <c r="M1557" s="1"/>
      <c r="N1557" s="1"/>
      <c r="O1557" s="1"/>
      <c r="P1557" s="1"/>
      <c r="Q1557" s="1"/>
      <c r="R1557" s="1"/>
      <c r="S1557" s="1"/>
    </row>
    <row r="1558">
      <c r="A1558" s="2" t="s">
        <v>7179</v>
      </c>
      <c r="B1558" s="2" t="str">
        <v>法國</v>
      </c>
      <c r="C1558" s="3" t="s">
        <v>7181</v>
      </c>
      <c r="D1558" s="2" t="str">
        <v>餐厨用具</v>
      </c>
      <c r="E1558" s="2" t="str">
        <v>3次</v>
      </c>
      <c r="F1558" s="2" t="str">
        <v>115 RUE ETIENNE DOLET, 93380, PIERREFITTE SUR SEINE</v>
      </c>
      <c r="G1558" s="2" t="str">
        <v>M ERFAD MUSTEFA</v>
      </c>
      <c r="H1558" s="2" t="s">
        <v>7180</v>
      </c>
      <c r="I1558" s="2" t="str">
        <v>+33 1 48 23 25 99</v>
      </c>
      <c r="J1558" s="2" t="str">
        <v>0033 148232779</v>
      </c>
      <c r="K1558" s="1"/>
      <c r="L1558" s="1"/>
      <c r="M1558" s="1"/>
      <c r="N1558" s="1"/>
      <c r="O1558" s="1"/>
      <c r="P1558" s="1"/>
      <c r="Q1558" s="1"/>
      <c r="R1558" s="1"/>
      <c r="S1558" s="1"/>
    </row>
    <row r="1559">
      <c r="A1559" s="2" t="s">
        <v>1322</v>
      </c>
      <c r="B1559" s="2" t="str">
        <v>日本</v>
      </c>
      <c r="C1559" s="3" t="s">
        <v>1321</v>
      </c>
      <c r="D1559" s="2" t="str">
        <v>体育及旅游休闲用品,大型机械及设备,建筑及装饰材料,食品,餐厨用具</v>
      </c>
      <c r="E1559" s="2" t="str">
        <v>8次</v>
      </c>
      <c r="F1559" s="2" t="str">
        <v>2-3-6,MINATOMACHI,NAHA-CITY,OKINAWA-PREF.</v>
      </c>
      <c r="G1559" s="2" t="str">
        <v>HASEYAMA MACHIKO</v>
      </c>
      <c r="H1559" s="2" t="s">
        <v>1323</v>
      </c>
      <c r="I1559" s="2">
        <f>+81-3-5827-1500</f>
      </c>
      <c r="J1559" s="2" t="str">
        <v>0081 3 3316 8720</v>
      </c>
      <c r="K1559" s="1"/>
      <c r="L1559" s="1"/>
      <c r="M1559" s="1"/>
      <c r="N1559" s="1"/>
      <c r="O1559" s="1"/>
      <c r="P1559" s="1"/>
      <c r="Q1559" s="1"/>
      <c r="R1559" s="1"/>
      <c r="S1559" s="1"/>
    </row>
    <row r="1560">
      <c r="A1560" s="2" t="s">
        <v>3538</v>
      </c>
      <c r="B1560" s="2" t="str">
        <v>黎巴嫩</v>
      </c>
      <c r="C1560" s="2" t="str">
        <v>--</v>
      </c>
      <c r="D1560" s="2" t="str">
        <v>卫浴设备,工具,照明产品,餐厨用具</v>
      </c>
      <c r="E1560" s="2" t="str">
        <v>9次</v>
      </c>
      <c r="F1560" s="2" t="str">
        <v>P.O.BOX:90-265 JDEIDEH,BEIRUT</v>
      </c>
      <c r="G1560" s="2" t="str">
        <v>EUROMARKET SARL</v>
      </c>
      <c r="H1560" s="2" t="s">
        <v>3537</v>
      </c>
      <c r="I1560" s="2" t="str">
        <v>+961 3 244 021</v>
      </c>
      <c r="J1560" s="2" t="str">
        <v>00961 9 234016</v>
      </c>
      <c r="K1560" s="1"/>
      <c r="L1560" s="1"/>
      <c r="M1560" s="1"/>
      <c r="N1560" s="1"/>
      <c r="O1560" s="1"/>
      <c r="P1560" s="1"/>
      <c r="Q1560" s="1"/>
      <c r="R1560" s="1"/>
      <c r="S1560" s="1"/>
    </row>
    <row r="1561">
      <c r="A1561" s="2" t="s">
        <v>1340</v>
      </c>
      <c r="B1561" s="2" t="str">
        <v>日本</v>
      </c>
      <c r="C1561" s="3" t="s">
        <v>1339</v>
      </c>
      <c r="D1561" s="2" t="s">
        <v>1337</v>
      </c>
      <c r="E1561" s="2" t="str">
        <v>7次</v>
      </c>
      <c r="F1561" s="2" t="str">
        <v>9-27 HIGASHI KOZU-CHO, TENNOJI-KUOSAKA, 543-0021,JAPAN</v>
      </c>
      <c r="G1561" s="2" t="str">
        <v>Bobby Kuo</v>
      </c>
      <c r="H1561" s="2" t="s">
        <v>1338</v>
      </c>
      <c r="I1561" s="2" t="str">
        <v>+81 6-6764-5166</v>
      </c>
      <c r="J1561" s="2" t="str">
        <v>0081 3 3864 7320</v>
      </c>
      <c r="K1561" s="1"/>
      <c r="L1561" s="1"/>
      <c r="M1561" s="1"/>
      <c r="N1561" s="1"/>
      <c r="O1561" s="1"/>
      <c r="P1561" s="1"/>
      <c r="Q1561" s="1"/>
      <c r="R1561" s="1"/>
      <c r="S1561" s="1"/>
    </row>
    <row r="1562">
      <c r="A1562" s="5" t="s">
        <v>7104</v>
      </c>
      <c r="B1562" s="5" t="str">
        <v>伊朗</v>
      </c>
      <c r="C1562" s="4" t="s">
        <v>7102</v>
      </c>
      <c r="D1562" s="5" t="str">
        <v>办公文具,箱包,餐厨用具</v>
      </c>
      <c r="E1562" s="5" t="str">
        <v>3次</v>
      </c>
      <c r="F1562" s="5" t="str">
        <v>15 khordad tehran iran</v>
      </c>
      <c r="G1562" s="5" t="str">
        <v>hassan</v>
      </c>
      <c r="H1562" s="5" t="s">
        <v>7103</v>
      </c>
      <c r="I1562" s="5" t="str">
        <v>+98 21 5502 2375</v>
      </c>
      <c r="J1562" s="5">
        <v>982155022440</v>
      </c>
      <c r="K1562" s="1"/>
      <c r="L1562" s="1"/>
      <c r="M1562" s="1"/>
      <c r="N1562" s="1"/>
      <c r="O1562" s="1"/>
      <c r="P1562" s="1"/>
      <c r="Q1562" s="1"/>
      <c r="R1562" s="1"/>
      <c r="S1562" s="1"/>
    </row>
    <row r="1563">
      <c r="A1563" s="2" t="s">
        <v>1205</v>
      </c>
      <c r="B1563" s="2" t="str">
        <v>澳大利亞</v>
      </c>
      <c r="C1563" s="3" t="s">
        <v>1204</v>
      </c>
      <c r="D1563" s="2" t="str">
        <v>五金,家具,家用电器,建筑及装饰材料,电子消费品及信息产品,餐厨用具</v>
      </c>
      <c r="E1563" s="2" t="str">
        <v>10次</v>
      </c>
      <c r="F1563" s="2" t="str">
        <v>30 BEACH ST,KOGARAH NSW 2217,AUSTRALIA</v>
      </c>
      <c r="G1563" s="2" t="str">
        <v>BOB SIH</v>
      </c>
      <c r="H1563" s="2" t="s">
        <v>1206</v>
      </c>
      <c r="I1563" s="2" t="str">
        <v>+61 2 9553 9217</v>
      </c>
      <c r="J1563" s="2" t="str">
        <v>0061 2 98887760</v>
      </c>
      <c r="K1563" s="1"/>
      <c r="L1563" s="1"/>
      <c r="M1563" s="1"/>
      <c r="N1563" s="1"/>
      <c r="O1563" s="1"/>
      <c r="P1563" s="1"/>
      <c r="Q1563" s="1"/>
      <c r="R1563" s="1"/>
      <c r="S1563" s="1"/>
    </row>
    <row r="1564">
      <c r="A1564" s="2" t="s">
        <v>3445</v>
      </c>
      <c r="B1564" s="2" t="str">
        <v>美國</v>
      </c>
      <c r="C1564" s="3" t="s">
        <v>3443</v>
      </c>
      <c r="D1564" s="2" t="str">
        <v>其他,家具,家居用品,食品,餐厨用具</v>
      </c>
      <c r="E1564" s="2" t="str">
        <v>6次</v>
      </c>
      <c r="F1564" s="2" t="str">
        <v>1236 CLOUGH PIKE</v>
      </c>
      <c r="G1564" s="2" t="str">
        <v>MATT SVENSSON</v>
      </c>
      <c r="H1564" s="2" t="s">
        <v>3444</v>
      </c>
      <c r="I1564" s="2" t="str">
        <v>+1 513-752-1871</v>
      </c>
      <c r="J1564" s="2" t="str">
        <v>001 513 752 2374</v>
      </c>
      <c r="K1564" s="1"/>
      <c r="L1564" s="1"/>
      <c r="M1564" s="1"/>
      <c r="N1564" s="1"/>
      <c r="O1564" s="1"/>
      <c r="P1564" s="1"/>
      <c r="Q1564" s="1"/>
      <c r="R1564" s="1"/>
      <c r="S1564" s="1"/>
    </row>
    <row r="1565">
      <c r="A1565" s="2" t="s">
        <v>3223</v>
      </c>
      <c r="B1565" s="2" t="str">
        <v>巴基斯坦</v>
      </c>
      <c r="C1565" s="3" t="s">
        <v>3224</v>
      </c>
      <c r="D1565" s="2" t="str">
        <v>餐厨用具</v>
      </c>
      <c r="E1565" s="2" t="str">
        <v>3次</v>
      </c>
      <c r="F1565" s="2" t="str">
        <v>OFFICE NO.2, MEZZANINE FLOOR MARIUM SQUARE SC-45,STADIUM ROAD OPP. NATIONAL BANK STADIUM RD. BR. KARACHI</v>
      </c>
      <c r="G1565" s="2" t="str">
        <v>SYED AZIZUL HAQ</v>
      </c>
      <c r="H1565" s="2" t="str">
        <v>--</v>
      </c>
      <c r="I1565" s="2">
        <f>+1-212-812-3392</f>
      </c>
      <c r="J1565" s="2" t="str">
        <v>0092 21 4923476</v>
      </c>
      <c r="K1565" s="1"/>
      <c r="L1565" s="1"/>
      <c r="M1565" s="1"/>
      <c r="N1565" s="1"/>
      <c r="O1565" s="1"/>
      <c r="P1565" s="1"/>
      <c r="Q1565" s="1"/>
      <c r="R1565" s="1"/>
      <c r="S1565" s="1"/>
    </row>
    <row r="1566">
      <c r="A1566" s="2" t="s">
        <v>7128</v>
      </c>
      <c r="B1566" s="2" t="str">
        <v>法國</v>
      </c>
      <c r="C1566" s="3" t="s">
        <v>7129</v>
      </c>
      <c r="D1566" s="2" t="str">
        <v>家具,餐厨用具</v>
      </c>
      <c r="E1566" s="2" t="str">
        <v>7次</v>
      </c>
      <c r="F1566" s="2" t="str">
        <v>657 RUE PALLIN LABARRE, 45160, OLIVET</v>
      </c>
      <c r="G1566" s="2" t="str">
        <v>M FRANCK BABEE</v>
      </c>
      <c r="H1566" s="2" t="str">
        <v>--</v>
      </c>
      <c r="I1566" s="2" t="str">
        <v>+33 2 38 69 16 06</v>
      </c>
      <c r="J1566" s="2" t="str">
        <v>0033 238691860</v>
      </c>
      <c r="K1566" s="1"/>
      <c r="L1566" s="1"/>
      <c r="M1566" s="1"/>
      <c r="N1566" s="1"/>
      <c r="O1566" s="1"/>
      <c r="P1566" s="1"/>
      <c r="Q1566" s="1"/>
      <c r="R1566" s="1"/>
      <c r="S1566" s="1"/>
    </row>
    <row r="1567">
      <c r="A1567" s="2" t="s">
        <v>1246</v>
      </c>
      <c r="B1567" s="2" t="str">
        <v>美國</v>
      </c>
      <c r="C1567" s="3" t="s">
        <v>1245</v>
      </c>
      <c r="D1567" s="2" t="str">
        <v>五金,体育及旅游休闲用品,餐厨用具</v>
      </c>
      <c r="E1567" s="2" t="str">
        <v>6次</v>
      </c>
      <c r="F1567" s="2" t="str">
        <v>14901 QUORUM DR. SUT 485, U.S.A.</v>
      </c>
      <c r="G1567" s="2" t="str">
        <v>--</v>
      </c>
      <c r="H1567" s="2" t="s">
        <v>1244</v>
      </c>
      <c r="I1567" s="2" t="str">
        <v>+1-972-392-9090,(972) 392-9090</v>
      </c>
      <c r="J1567" s="2" t="str">
        <v>001 9723929169</v>
      </c>
      <c r="K1567" s="1"/>
      <c r="L1567" s="1"/>
      <c r="M1567" s="1"/>
      <c r="N1567" s="1"/>
      <c r="O1567" s="1"/>
      <c r="P1567" s="1"/>
      <c r="Q1567" s="1"/>
      <c r="R1567" s="1"/>
      <c r="S1567" s="1"/>
    </row>
    <row r="1568">
      <c r="A1568" s="2" t="s">
        <v>3472</v>
      </c>
      <c r="B1568" s="2" t="str">
        <v>美國</v>
      </c>
      <c r="C1568" s="2" t="str">
        <v>--</v>
      </c>
      <c r="D1568" s="2" t="str">
        <v>餐厨用具</v>
      </c>
      <c r="E1568" s="2" t="str">
        <v>5次</v>
      </c>
      <c r="F1568" s="2" t="str">
        <v>475 S. ROBERTSON BLVD. BEVERLY HILLS,CA 90211</v>
      </c>
      <c r="G1568" s="2" t="str">
        <v>MASOUD SHARIFI</v>
      </c>
      <c r="H1568" s="2" t="s">
        <v>3471</v>
      </c>
      <c r="I1568" s="2" t="str">
        <v>001 310 2717882</v>
      </c>
      <c r="J1568" s="2" t="str">
        <v>001 310 2717827</v>
      </c>
      <c r="K1568" s="1"/>
      <c r="L1568" s="1"/>
      <c r="M1568" s="1"/>
      <c r="N1568" s="1"/>
      <c r="O1568" s="1"/>
      <c r="P1568" s="1"/>
      <c r="Q1568" s="1"/>
      <c r="R1568" s="1"/>
      <c r="S1568" s="1"/>
    </row>
    <row r="1569">
      <c r="A1569" s="2" t="s">
        <v>5780</v>
      </c>
      <c r="B1569" s="2" t="str">
        <v>日本</v>
      </c>
      <c r="C1569" s="2" t="str">
        <v>--</v>
      </c>
      <c r="D1569" s="2" t="str">
        <v>餐厨用具</v>
      </c>
      <c r="E1569" s="2" t="str">
        <v>2次</v>
      </c>
      <c r="F1569" s="2" t="str">
        <v>10-8, OROSHI-MACHI 2-CHOME WAKABAYASHI-KU SENDAI-SHI, MIYAGI 9840015</v>
      </c>
      <c r="G1569" s="2" t="str">
        <v>TAKAHASHI, ISAMU</v>
      </c>
      <c r="H1569" s="2" t="str">
        <v>--</v>
      </c>
      <c r="I1569" s="2" t="str">
        <v>0081 22 284 2411</v>
      </c>
      <c r="J1569" s="2" t="str">
        <v>--</v>
      </c>
      <c r="K1569" s="1"/>
      <c r="L1569" s="1"/>
      <c r="M1569" s="1"/>
      <c r="N1569" s="1"/>
      <c r="O1569" s="1"/>
      <c r="P1569" s="1"/>
      <c r="Q1569" s="1"/>
      <c r="R1569" s="1"/>
      <c r="S1569" s="1"/>
    </row>
    <row r="1570">
      <c r="A1570" s="2" t="s">
        <v>3881</v>
      </c>
      <c r="B1570" s="2" t="str">
        <v>印度</v>
      </c>
      <c r="C1570" s="2" t="str">
        <v>--</v>
      </c>
      <c r="D1570" s="2" t="str">
        <v>建筑及装饰材料,餐厨用具</v>
      </c>
      <c r="E1570" s="2" t="str">
        <v>3次</v>
      </c>
      <c r="F1570" s="2" t="str">
        <v>6#, Ragavandras Layout 1st cross Behind mangalya sorodya Munikolala, BANGALORE-560 037 INDIA</v>
      </c>
      <c r="G1570" s="2" t="str">
        <v>LKChandrasekar</v>
      </c>
      <c r="H1570" s="2" t="s">
        <v>3880</v>
      </c>
      <c r="I1570" s="2" t="str">
        <v>+91 80 2522 6992</v>
      </c>
      <c r="J1570" s="2" t="str">
        <v>91-8028542787</v>
      </c>
      <c r="K1570" s="1"/>
      <c r="L1570" s="1"/>
      <c r="M1570" s="1"/>
      <c r="N1570" s="1"/>
      <c r="O1570" s="1"/>
      <c r="P1570" s="1"/>
      <c r="Q1570" s="1"/>
      <c r="R1570" s="1"/>
      <c r="S1570" s="1"/>
    </row>
    <row r="1571">
      <c r="A1571" s="2" t="s">
        <v>880</v>
      </c>
      <c r="B1571" s="2" t="str">
        <v>德國</v>
      </c>
      <c r="C1571" s="3" t="s">
        <v>5</v>
      </c>
      <c r="D1571" s="2" t="str">
        <v>其他,家具,工艺陶瓷,餐厨用具</v>
      </c>
      <c r="E1571" s="2" t="str">
        <v>4次</v>
      </c>
      <c r="F1571" s="2" t="str">
        <v>1902 Association Drive</v>
      </c>
      <c r="G1571" s="2" t="str">
        <v>MR.KUESEL</v>
      </c>
      <c r="H1571" s="2" t="s">
        <v>881</v>
      </c>
      <c r="I1571" s="2" t="str">
        <v>+49 9287 720</v>
      </c>
      <c r="J1571" s="2" t="str">
        <v>0049 9287 7 28 26</v>
      </c>
      <c r="K1571" s="1"/>
      <c r="L1571" s="1"/>
      <c r="M1571" s="1"/>
      <c r="N1571" s="1"/>
      <c r="O1571" s="1"/>
      <c r="P1571" s="1"/>
      <c r="Q1571" s="1"/>
      <c r="R1571" s="1"/>
      <c r="S1571" s="1"/>
    </row>
    <row r="1572">
      <c r="A1572" s="2" t="s">
        <v>7454</v>
      </c>
      <c r="B1572" s="2" t="str">
        <v>荷蘭</v>
      </c>
      <c r="C1572" s="3" t="s">
        <v>7455</v>
      </c>
      <c r="D1572" s="2" t="str">
        <v>医药保健品及医疗器械,建筑及装饰材料,餐厨用具</v>
      </c>
      <c r="E1572" s="2" t="str">
        <v>4次</v>
      </c>
      <c r="F1572" s="2" t="str">
        <v>Vlijtseweg 196, NL 7317 AN, Apeldoorn</v>
      </c>
      <c r="G1572" s="2" t="str">
        <v>H.J. Schimmel</v>
      </c>
      <c r="H1572" s="2" t="s">
        <v>7456</v>
      </c>
      <c r="I1572" s="2" t="str">
        <v>+31 55 521 6955</v>
      </c>
      <c r="J1572" s="2" t="str">
        <v>0031 55 5217987</v>
      </c>
      <c r="K1572" s="1"/>
      <c r="L1572" s="1"/>
      <c r="M1572" s="1"/>
      <c r="N1572" s="1"/>
      <c r="O1572" s="1"/>
      <c r="P1572" s="1"/>
      <c r="Q1572" s="1"/>
      <c r="R1572" s="1"/>
      <c r="S1572" s="1"/>
    </row>
    <row r="1573">
      <c r="A1573" s="2" t="s">
        <v>5814</v>
      </c>
      <c r="B1573" s="2" t="str">
        <v>阿爾及利亞</v>
      </c>
      <c r="C1573" s="2" t="str">
        <v>--</v>
      </c>
      <c r="D1573" s="2" t="str">
        <v>工具,餐厨用具</v>
      </c>
      <c r="E1573" s="2" t="str">
        <v>7次</v>
      </c>
      <c r="F1573" s="2" t="str">
        <v>NO.07 RUE G GTEE NAIMI 09000 ZABANA BLIDA</v>
      </c>
      <c r="G1573" s="2" t="str">
        <v>MER MAHIEDDINE MED REDHA</v>
      </c>
      <c r="H1573" s="2" t="str">
        <v>--</v>
      </c>
      <c r="I1573" s="2" t="str">
        <v>+213 25 41 56 88</v>
      </c>
      <c r="J1573" s="2" t="str">
        <v>00213 25 415688</v>
      </c>
      <c r="K1573" s="1"/>
      <c r="L1573" s="1"/>
      <c r="M1573" s="1"/>
      <c r="N1573" s="1"/>
      <c r="O1573" s="1"/>
      <c r="P1573" s="1"/>
      <c r="Q1573" s="1"/>
      <c r="R1573" s="1"/>
      <c r="S1573" s="1"/>
    </row>
    <row r="1574">
      <c r="A1574" s="2" t="s">
        <v>915</v>
      </c>
      <c r="B1574" s="2" t="str">
        <v>荷蘭</v>
      </c>
      <c r="C1574" s="3" t="s">
        <v>913</v>
      </c>
      <c r="D1574" s="2" t="str">
        <v>餐厨用具</v>
      </c>
      <c r="E1574" s="2" t="str">
        <v>6次</v>
      </c>
      <c r="F1574" s="2" t="str">
        <v>Handelsweg 14, NL 9482 WE, Tijnaarlo</v>
      </c>
      <c r="G1574" s="2" t="str">
        <v>J Hoving</v>
      </c>
      <c r="H1574" s="2" t="s">
        <v>914</v>
      </c>
      <c r="I1574" s="2" t="str">
        <v>+31 592 542 825</v>
      </c>
      <c r="J1574" s="2" t="str">
        <v>0031 592 542906</v>
      </c>
      <c r="K1574" s="1"/>
      <c r="L1574" s="1"/>
      <c r="M1574" s="1"/>
      <c r="N1574" s="1"/>
      <c r="O1574" s="1"/>
      <c r="P1574" s="1"/>
      <c r="Q1574" s="1"/>
      <c r="R1574" s="1"/>
      <c r="S1574" s="1"/>
    </row>
    <row r="1575">
      <c r="A1575" s="2" t="s">
        <v>1750</v>
      </c>
      <c r="B1575" s="2" t="str">
        <v>尼日利亞</v>
      </c>
      <c r="C1575" s="2" t="str">
        <v>--</v>
      </c>
      <c r="D1575" s="2" t="str">
        <v>玩具,餐厨用具</v>
      </c>
      <c r="E1575" s="2" t="str">
        <v>6次</v>
      </c>
      <c r="F1575" s="2" t="str">
        <v>Q4/12 LAGOS LINE ARTICLE</v>
      </c>
      <c r="G1575" s="2" t="str">
        <v>NICE STAR INTERNATIONAL LTD.</v>
      </c>
      <c r="H1575" s="2" t="str">
        <v>--</v>
      </c>
      <c r="I1575" s="2" t="str">
        <v>00234 46 216109</v>
      </c>
      <c r="J1575" s="2">
        <v>234</v>
      </c>
      <c r="K1575" s="1"/>
      <c r="L1575" s="1"/>
      <c r="M1575" s="1"/>
      <c r="N1575" s="1"/>
      <c r="O1575" s="1"/>
      <c r="P1575" s="1"/>
      <c r="Q1575" s="1"/>
      <c r="R1575" s="1"/>
      <c r="S1575" s="1"/>
    </row>
    <row r="1576">
      <c r="A1576" s="2" t="s">
        <v>3647</v>
      </c>
      <c r="B1576" s="2" t="str">
        <v>澳大利亞</v>
      </c>
      <c r="C1576" s="3" t="s">
        <v>3644</v>
      </c>
      <c r="D1576" s="2" t="s">
        <v>3645</v>
      </c>
      <c r="E1576" s="2" t="str">
        <v>4次</v>
      </c>
      <c r="F1576" s="2" t="str">
        <v>75 Grange Rd, 5007, Welland</v>
      </c>
      <c r="G1576" s="2" t="str">
        <v>Richard A Trembath</v>
      </c>
      <c r="H1576" s="2" t="s">
        <v>3646</v>
      </c>
      <c r="I1576" s="2" t="str">
        <v>0061 8 8346 4561</v>
      </c>
      <c r="J1576" s="2" t="str">
        <v>0061 8 84243399</v>
      </c>
      <c r="K1576" s="1"/>
      <c r="L1576" s="1"/>
      <c r="M1576" s="1"/>
      <c r="N1576" s="1"/>
      <c r="O1576" s="1"/>
      <c r="P1576" s="1"/>
      <c r="Q1576" s="1"/>
      <c r="R1576" s="1"/>
      <c r="S1576" s="1"/>
    </row>
    <row r="1577">
      <c r="A1577" s="2" t="s">
        <v>1444</v>
      </c>
      <c r="B1577" s="2" t="str">
        <v>中國香港</v>
      </c>
      <c r="C1577" s="3" t="s">
        <v>1447</v>
      </c>
      <c r="D1577" s="2" t="s">
        <v>1445</v>
      </c>
      <c r="E1577" s="2" t="str">
        <v>9次</v>
      </c>
      <c r="F1577" s="2" t="str">
        <v>UNIT 02, 23RD FLOOR,GREENFIELD TOWER, CONCORDIA PLAZA,1 SCIENCE MUSEUM ROAD, TST EAST,HONGKONG</v>
      </c>
      <c r="G1577" s="2" t="str">
        <v>ANIL MOHAN</v>
      </c>
      <c r="H1577" s="2" t="s">
        <v>1446</v>
      </c>
      <c r="I1577" s="2" t="str">
        <v>852 2523 9926</v>
      </c>
      <c r="J1577" s="2" t="str">
        <v>852 2523 3858</v>
      </c>
      <c r="K1577" s="1"/>
      <c r="L1577" s="1"/>
      <c r="M1577" s="1"/>
      <c r="N1577" s="1"/>
      <c r="O1577" s="1"/>
      <c r="P1577" s="1"/>
      <c r="Q1577" s="1"/>
      <c r="R1577" s="1"/>
      <c r="S1577" s="1"/>
    </row>
    <row r="1578">
      <c r="A1578" s="2" t="s">
        <v>7407</v>
      </c>
      <c r="B1578" s="2" t="str">
        <v>中國香港</v>
      </c>
      <c r="C1578" s="3" t="s">
        <v>7406</v>
      </c>
      <c r="D1578" s="2" t="str">
        <v>其他,服装饰物及配件,餐厨用具</v>
      </c>
      <c r="E1578" s="2" t="str">
        <v>9次</v>
      </c>
      <c r="F1578" s="2" t="str">
        <v>20B MONTEREY COURT, 47-49 PERKINS RDJARDINES LOOKOUT,HONGKONG</v>
      </c>
      <c r="G1578" s="2" t="str">
        <v>ANIL</v>
      </c>
      <c r="H1578" s="2" t="s">
        <v>7405</v>
      </c>
      <c r="I1578" s="2" t="str">
        <v>+852 9634 7667</v>
      </c>
      <c r="J1578" s="2">
        <v>22414149</v>
      </c>
      <c r="K1578" s="1"/>
      <c r="L1578" s="1"/>
      <c r="M1578" s="1"/>
      <c r="N1578" s="1"/>
      <c r="O1578" s="1"/>
      <c r="P1578" s="1"/>
      <c r="Q1578" s="1"/>
      <c r="R1578" s="1"/>
      <c r="S1578" s="1"/>
    </row>
    <row r="1579">
      <c r="A1579" s="2" t="s">
        <v>1645</v>
      </c>
      <c r="B1579" s="2" t="str">
        <v>摩洛哥</v>
      </c>
      <c r="C1579" s="2" t="str">
        <v>--</v>
      </c>
      <c r="D1579" s="2" t="str">
        <v>五金,家具,家用电器,工具,餐厨用具</v>
      </c>
      <c r="E1579" s="2" t="str">
        <v>7次</v>
      </c>
      <c r="F1579" s="2" t="str">
        <v>140,RUE DE STRASBOURG 1ER ETAGE NO.4-CASABLANCA</v>
      </c>
      <c r="G1579" s="2" t="str">
        <v>IDRISSI OUDGHIRI DAKIR</v>
      </c>
      <c r="H1579" s="2" t="str">
        <v>--</v>
      </c>
      <c r="I1579" s="2" t="str">
        <v>00212 22 319879</v>
      </c>
      <c r="J1579" s="2" t="str">
        <v>00212 22 310851</v>
      </c>
      <c r="K1579" s="1"/>
      <c r="L1579" s="1"/>
      <c r="M1579" s="1"/>
      <c r="N1579" s="1"/>
      <c r="O1579" s="1"/>
      <c r="P1579" s="1"/>
      <c r="Q1579" s="1"/>
      <c r="R1579" s="1"/>
      <c r="S1579" s="1"/>
    </row>
    <row r="1580">
      <c r="A1580" s="2" t="s">
        <v>3837</v>
      </c>
      <c r="B1580" s="2" t="str">
        <v>美國</v>
      </c>
      <c r="C1580" s="2" t="str">
        <v>--</v>
      </c>
      <c r="D1580" s="2" t="s">
        <v>3838</v>
      </c>
      <c r="E1580" s="2" t="str">
        <v>8次</v>
      </c>
      <c r="F1580" s="2" t="str">
        <v>1726 9TH ST,MANHATTAN BEACH,CA 90266,U.S.A</v>
      </c>
      <c r="G1580" s="2" t="str">
        <v>Hesham</v>
      </c>
      <c r="H1580" s="2" t="s">
        <v>3839</v>
      </c>
      <c r="I1580" s="2" t="str">
        <v>001 3103769507</v>
      </c>
      <c r="J1580" s="2" t="str">
        <v>001 3103769507</v>
      </c>
      <c r="K1580" s="1"/>
      <c r="L1580" s="1"/>
      <c r="M1580" s="1"/>
      <c r="N1580" s="1"/>
      <c r="O1580" s="1"/>
      <c r="P1580" s="1"/>
      <c r="Q1580" s="1"/>
      <c r="R1580" s="1"/>
      <c r="S1580" s="1"/>
    </row>
    <row r="1581">
      <c r="A1581" s="2" t="s">
        <v>5759</v>
      </c>
      <c r="B1581" s="2" t="str">
        <v>拉脫維亞</v>
      </c>
      <c r="C1581" s="3" t="s">
        <v>5757</v>
      </c>
      <c r="D1581" s="2" t="str">
        <v>餐厨用具</v>
      </c>
      <c r="E1581" s="2" t="str">
        <v>6次</v>
      </c>
      <c r="F1581" s="2" t="str">
        <v>MUKUSALAS IELA 72 B, RIGA</v>
      </c>
      <c r="G1581" s="2" t="str">
        <v>Ms ANETE KARKLINA</v>
      </c>
      <c r="H1581" s="2" t="s">
        <v>5758</v>
      </c>
      <c r="I1581" s="2" t="str">
        <v>+371-80-704-088,371 26578077,+371 67606009,+371 67627346,+371 80704088,371 27045306,67629199,+37180704088,+37125756154,371 26697712,371 29412522,+371 27888792,+371 28648650,+371 29155773,+371 26110807,80704088,+371 22407029,+371-26-697-712,+371-27-888-792,+371-28-648-650,+371-67-606-009,+371-27-817-711,+371-29-417-779,+371-67-627-346,+371-22-407-029,+371-29-155-773,+371-26-110-807,+371-25-756-154,+371 80 704 088</v>
      </c>
      <c r="J1581" s="2" t="str">
        <v>00371 7605431</v>
      </c>
      <c r="K1581" s="1"/>
      <c r="L1581" s="1"/>
      <c r="M1581" s="1"/>
      <c r="N1581" s="1"/>
      <c r="O1581" s="1"/>
      <c r="P1581" s="1"/>
      <c r="Q1581" s="1"/>
      <c r="R1581" s="1"/>
      <c r="S1581" s="1"/>
    </row>
    <row r="1582">
      <c r="A1582" s="2" t="s">
        <v>7432</v>
      </c>
      <c r="B1582" s="2" t="str">
        <v>日本</v>
      </c>
      <c r="C1582" s="2" t="str">
        <v>--</v>
      </c>
      <c r="D1582" s="2" t="str">
        <v>家用电器,餐厨用具</v>
      </c>
      <c r="E1582" s="2" t="str">
        <v>4次</v>
      </c>
      <c r="F1582" s="2" t="str">
        <v>Morisho Bldg. 1F, 16-6, Nishishinjuku 7-chome, Shinjuku-ku, Tokyo 160-0023</v>
      </c>
      <c r="G1582" s="2" t="str">
        <v>HASEGAWA</v>
      </c>
      <c r="H1582" s="2" t="s">
        <v>7433</v>
      </c>
      <c r="I1582" s="2" t="str">
        <v>0081 3 3367 3711</v>
      </c>
      <c r="J1582" s="2" t="str">
        <v>0081 3 3367 3710</v>
      </c>
      <c r="K1582" s="1"/>
      <c r="L1582" s="1"/>
      <c r="M1582" s="1"/>
      <c r="N1582" s="1"/>
      <c r="O1582" s="1"/>
      <c r="P1582" s="1"/>
      <c r="Q1582" s="1"/>
      <c r="R1582" s="1"/>
      <c r="S1582" s="1"/>
    </row>
    <row r="1583">
      <c r="A1583" s="2" t="s">
        <v>1682</v>
      </c>
      <c r="B1583" s="2" t="str">
        <v>韩国</v>
      </c>
      <c r="C1583" s="3" t="s">
        <v>1684</v>
      </c>
      <c r="D1583" s="2" t="str">
        <v>五金,家用电器,餐厨用具</v>
      </c>
      <c r="E1583" s="2" t="str">
        <v>9次</v>
      </c>
      <c r="F1583" s="2" t="str">
        <v>5578-21,JANGHANG-DONG,ILSAN-GU,KOYANG-SI,KYUNGGI-DO</v>
      </c>
      <c r="G1583" s="2" t="str">
        <v>G.L TRADING CO.</v>
      </c>
      <c r="H1583" s="2" t="s">
        <v>1683</v>
      </c>
      <c r="I1583" s="2" t="str">
        <v>0082 31 9081684</v>
      </c>
      <c r="J1583" s="2" t="str">
        <v>0082 31 9081687</v>
      </c>
      <c r="K1583" s="1"/>
      <c r="L1583" s="1"/>
      <c r="M1583" s="1"/>
      <c r="N1583" s="1"/>
      <c r="O1583" s="1"/>
      <c r="P1583" s="1"/>
      <c r="Q1583" s="1"/>
      <c r="R1583" s="1"/>
      <c r="S1583" s="1"/>
    </row>
    <row r="1584">
      <c r="A1584" s="2" t="s">
        <v>3867</v>
      </c>
      <c r="B1584" s="2" t="str">
        <v>加拿大</v>
      </c>
      <c r="C1584" s="2" t="str">
        <v>--</v>
      </c>
      <c r="D1584" s="2" t="str">
        <v>卫浴设备,家具,餐厨用具</v>
      </c>
      <c r="E1584" s="2" t="str">
        <v>7次</v>
      </c>
      <c r="F1584" s="2" t="str">
        <v>565 Edgeley Blvd., Concord, ON</v>
      </c>
      <c r="G1584" s="2" t="str">
        <v>--</v>
      </c>
      <c r="H1584" s="2" t="s">
        <v>3866</v>
      </c>
      <c r="I1584" s="2">
        <f>+1-416-780-2029</f>
      </c>
      <c r="J1584" s="2" t="str">
        <v>001 905 6601547</v>
      </c>
      <c r="K1584" s="1"/>
      <c r="L1584" s="1"/>
      <c r="M1584" s="1"/>
      <c r="N1584" s="1"/>
      <c r="O1584" s="1"/>
      <c r="P1584" s="1"/>
      <c r="Q1584" s="1"/>
      <c r="R1584" s="1"/>
      <c r="S1584" s="1"/>
    </row>
    <row r="1585">
      <c r="A1585" s="2" t="s">
        <v>5679</v>
      </c>
      <c r="B1585" s="2" t="str">
        <v>約旦</v>
      </c>
      <c r="C1585" s="2" t="str">
        <v>--</v>
      </c>
      <c r="D1585" s="2" t="str">
        <v>其他,家具,家居用品,工艺陶瓷,餐厨用具</v>
      </c>
      <c r="E1585" s="2" t="str">
        <v>10次</v>
      </c>
      <c r="F1585" s="2" t="str">
        <v>rafat, JORDAN</v>
      </c>
      <c r="G1585" s="2" t="str">
        <v>BHAWNA TALWAR</v>
      </c>
      <c r="H1585" s="2" t="s">
        <v>5678</v>
      </c>
      <c r="I1585" s="2" t="str">
        <v>00962 4891136</v>
      </c>
      <c r="J1585" s="2" t="str">
        <v>00962 64881143</v>
      </c>
      <c r="K1585" s="1"/>
      <c r="L1585" s="1"/>
      <c r="M1585" s="1"/>
      <c r="N1585" s="1"/>
      <c r="O1585" s="1"/>
      <c r="P1585" s="1"/>
      <c r="Q1585" s="1"/>
      <c r="R1585" s="1"/>
      <c r="S1585" s="1"/>
    </row>
    <row r="1586">
      <c r="A1586" s="2" t="s">
        <v>406</v>
      </c>
      <c r="B1586" s="2" t="str">
        <v>墨西哥</v>
      </c>
      <c r="C1586" s="2" t="str">
        <v>--</v>
      </c>
      <c r="D1586" s="2" t="str">
        <v>餐厨用具</v>
      </c>
      <c r="E1586" s="2" t="str">
        <v>7次</v>
      </c>
      <c r="F1586" s="2" t="str">
        <v>CALLE DEL CATORCE #38COL.RASTRO MEXICO,D.F. ,MEXICO</v>
      </c>
      <c r="G1586" s="2" t="str">
        <v>--</v>
      </c>
      <c r="H1586" s="2" t="s">
        <v>407</v>
      </c>
      <c r="I1586" s="2" t="str">
        <v>(55)9112 9230</v>
      </c>
      <c r="J1586" s="2" t="str">
        <v>(55)5704 5966</v>
      </c>
      <c r="K1586" s="1"/>
      <c r="L1586" s="1"/>
      <c r="M1586" s="1"/>
      <c r="N1586" s="1"/>
      <c r="O1586" s="1"/>
      <c r="P1586" s="1"/>
      <c r="Q1586" s="1"/>
      <c r="R1586" s="1"/>
      <c r="S1586" s="1"/>
    </row>
    <row r="1587">
      <c r="A1587" s="2" t="s">
        <v>1570</v>
      </c>
      <c r="B1587" s="2" t="str">
        <v>加拿大</v>
      </c>
      <c r="C1587" s="2" t="str">
        <v>--</v>
      </c>
      <c r="D1587" s="2" t="str">
        <v>办公文具,化工产品,食品,餐厨用具</v>
      </c>
      <c r="E1587" s="2" t="str">
        <v>5次</v>
      </c>
      <c r="F1587" s="2" t="str">
        <v>Bay 7, 303 58 Ave. SE Calgary, Alberta</v>
      </c>
      <c r="G1587" s="2" t="str">
        <v>Brian Jamieson</v>
      </c>
      <c r="H1587" s="2" t="str">
        <v>--</v>
      </c>
      <c r="I1587" s="2">
        <f>+1-905-363-7000</f>
      </c>
      <c r="J1587" s="2" t="str">
        <v>001 403 2550055</v>
      </c>
      <c r="K1587" s="1"/>
      <c r="L1587" s="1"/>
      <c r="M1587" s="1"/>
      <c r="N1587" s="1"/>
      <c r="O1587" s="1"/>
      <c r="P1587" s="1"/>
      <c r="Q1587" s="1"/>
      <c r="R1587" s="1"/>
      <c r="S1587" s="1"/>
    </row>
    <row r="1588">
      <c r="A1588" s="2" t="s">
        <v>3774</v>
      </c>
      <c r="B1588" s="2" t="str">
        <v>中國香港</v>
      </c>
      <c r="C1588" s="3" t="s">
        <v>3772</v>
      </c>
      <c r="D1588" s="2" t="str">
        <v>体育及旅游休闲用品,医药保健品及医疗器械,家具,家用电器,食品,餐厨用具</v>
      </c>
      <c r="E1588" s="2" t="str">
        <v>8次</v>
      </c>
      <c r="F1588" s="2" t="str">
        <v>6FL WYNDHAM PLACE, 40-44 WYNDHAM STREET, CENTRAL , HONGKONG SAR</v>
      </c>
      <c r="G1588" s="2" t="str">
        <v>Guiovanny Saavedra</v>
      </c>
      <c r="H1588" s="2" t="s">
        <v>3773</v>
      </c>
      <c r="I1588" s="2" t="str">
        <v>+852 2541 5173</v>
      </c>
      <c r="J1588" s="2">
        <v>25415283</v>
      </c>
      <c r="K1588" s="1"/>
      <c r="L1588" s="1"/>
      <c r="M1588" s="1"/>
      <c r="N1588" s="1"/>
      <c r="O1588" s="1"/>
      <c r="P1588" s="1"/>
      <c r="Q1588" s="1"/>
      <c r="R1588" s="1"/>
      <c r="S1588" s="1"/>
    </row>
    <row r="1589">
      <c r="A1589" s="2" t="s">
        <v>435</v>
      </c>
      <c r="B1589" s="2" t="str">
        <v>沙烏地阿拉伯</v>
      </c>
      <c r="C1589" s="2" t="str">
        <v>--</v>
      </c>
      <c r="D1589" s="2" t="str">
        <v>其他,工艺陶瓷,电子电气产品,餐厨用具</v>
      </c>
      <c r="E1589" s="2" t="str">
        <v>5次</v>
      </c>
      <c r="F1589" s="2" t="str">
        <v>P.O.BOX: 23268-JEDDAH</v>
      </c>
      <c r="G1589" s="2" t="str">
        <v>NAZRUL ISLAM</v>
      </c>
      <c r="H1589" s="2" t="s">
        <v>436</v>
      </c>
      <c r="I1589" s="2" t="str">
        <v>00966 2 6482920</v>
      </c>
      <c r="J1589" s="2" t="str">
        <v>00966 2 6485246</v>
      </c>
      <c r="K1589" s="1"/>
      <c r="L1589" s="1"/>
      <c r="M1589" s="1"/>
      <c r="N1589" s="1"/>
      <c r="O1589" s="1"/>
      <c r="P1589" s="1"/>
      <c r="Q1589" s="1"/>
      <c r="R1589" s="1"/>
      <c r="S1589" s="1"/>
    </row>
    <row r="1590">
      <c r="A1590" s="2" t="s">
        <v>4722</v>
      </c>
      <c r="B1590" s="2" t="str">
        <v>美國</v>
      </c>
      <c r="C1590" s="3" t="s">
        <v>4724</v>
      </c>
      <c r="D1590" s="2" t="str">
        <v>化工产品,医药保健品及医疗器械,餐厨用具</v>
      </c>
      <c r="E1590" s="2" t="str">
        <v>3次</v>
      </c>
      <c r="F1590" s="2" t="str">
        <v>2233 34th Way,Largo, FL 33771-3902,USA</v>
      </c>
      <c r="G1590" s="2" t="str">
        <v>KENNETH LIAO</v>
      </c>
      <c r="H1590" s="2" t="s">
        <v>4723</v>
      </c>
      <c r="I1590" s="2" t="str">
        <v>+1-408-434-9388,+1 408-434-9388,+86 769 8339 8031,+86-769-8339-8031</v>
      </c>
      <c r="J1590" s="2" t="str">
        <v>001 408 4349387</v>
      </c>
      <c r="K1590" s="1"/>
      <c r="L1590" s="1"/>
      <c r="M1590" s="1"/>
      <c r="N1590" s="1"/>
      <c r="O1590" s="1"/>
      <c r="P1590" s="1"/>
      <c r="Q1590" s="1"/>
      <c r="R1590" s="1"/>
      <c r="S1590" s="1"/>
    </row>
    <row r="1591">
      <c r="A1591" s="2" t="s">
        <v>1606</v>
      </c>
      <c r="B1591" s="2" t="str">
        <v>黎巴嫩</v>
      </c>
      <c r="C1591" s="3" t="s">
        <v>1605</v>
      </c>
      <c r="D1591" s="2" t="str">
        <v>玻璃工艺品,餐厨用具</v>
      </c>
      <c r="E1591" s="2" t="str">
        <v>3次</v>
      </c>
      <c r="F1591" s="2" t="str">
        <v>P.O.BOX:11-2707,BEIRUT</v>
      </c>
      <c r="G1591" s="2" t="str">
        <v>--</v>
      </c>
      <c r="H1591" s="2" t="s">
        <v>1604</v>
      </c>
      <c r="I1591" s="2" t="str">
        <v>00961 1 312744</v>
      </c>
      <c r="J1591" s="2" t="str">
        <v>00961 1 311788</v>
      </c>
      <c r="K1591" s="1"/>
      <c r="L1591" s="1"/>
      <c r="M1591" s="1"/>
      <c r="N1591" s="1"/>
      <c r="O1591" s="1"/>
      <c r="P1591" s="1"/>
      <c r="Q1591" s="1"/>
      <c r="R1591" s="1"/>
      <c r="S1591" s="1"/>
    </row>
    <row r="1592">
      <c r="A1592" s="2" t="s">
        <v>326</v>
      </c>
      <c r="B1592" s="2" t="str">
        <v>美國</v>
      </c>
      <c r="C1592" s="3" t="s">
        <v>324</v>
      </c>
      <c r="D1592" s="2" t="str">
        <v>其他,汽车配件,食品,餐厨用具</v>
      </c>
      <c r="E1592" s="2" t="str">
        <v>8次</v>
      </c>
      <c r="F1592" s="2" t="str">
        <v>520 ROUTE 3A, BOW, NH 03304</v>
      </c>
      <c r="G1592" s="2" t="str">
        <v>DAVID UNGERY</v>
      </c>
      <c r="H1592" s="2" t="s">
        <v>325</v>
      </c>
      <c r="I1592" s="2">
        <f>+1-603-228-9460</f>
      </c>
      <c r="J1592" s="2" t="str">
        <v>001 603 228 9477</v>
      </c>
      <c r="K1592" s="1"/>
      <c r="L1592" s="1"/>
      <c r="M1592" s="1"/>
      <c r="N1592" s="1"/>
      <c r="O1592" s="1"/>
      <c r="P1592" s="1"/>
      <c r="Q1592" s="1"/>
      <c r="R1592" s="1"/>
      <c r="S1592" s="1"/>
    </row>
    <row r="1593">
      <c r="A1593" s="2" t="s">
        <v>2733</v>
      </c>
      <c r="B1593" s="2" t="str">
        <v>中國香港</v>
      </c>
      <c r="C1593" s="2" t="str">
        <v>--</v>
      </c>
      <c r="D1593" s="2" t="s">
        <v>2734</v>
      </c>
      <c r="E1593" s="2" t="str">
        <v>9次</v>
      </c>
      <c r="F1593" s="2" t="str">
        <v>RM.803, 8/F, FU FAI COMM. CTR., 27,HILLIER STREET, SHEUNG WAN,,HONGKONG</v>
      </c>
      <c r="G1593" s="2" t="str">
        <v>Pornlada A</v>
      </c>
      <c r="H1593" s="2" t="s">
        <v>2735</v>
      </c>
      <c r="I1593" s="2" t="str">
        <v>+852 2851 1872</v>
      </c>
      <c r="J1593" s="2" t="str">
        <v>852 28512876</v>
      </c>
      <c r="K1593" s="1"/>
      <c r="L1593" s="1"/>
      <c r="M1593" s="1"/>
      <c r="N1593" s="1"/>
      <c r="O1593" s="1"/>
      <c r="P1593" s="1"/>
      <c r="Q1593" s="1"/>
      <c r="R1593" s="1"/>
      <c r="S1593" s="1"/>
    </row>
    <row r="1594">
      <c r="A1594" s="2" t="s">
        <v>4752</v>
      </c>
      <c r="B1594" s="2" t="str">
        <v>尼日利亞</v>
      </c>
      <c r="C1594" s="2" t="str">
        <v>--</v>
      </c>
      <c r="D1594" s="2" t="str">
        <v>餐厨用具</v>
      </c>
      <c r="E1594" s="2" t="str">
        <v>7次</v>
      </c>
      <c r="F1594" s="2" t="str">
        <v>28 CHARLSE AVENUE OFF OJO RAOD AJEGUNLE APAPA LAGOS . NIGERIA SHOP 58, NIGERIA</v>
      </c>
      <c r="G1594" s="2" t="str">
        <v>--</v>
      </c>
      <c r="H1594" s="2" t="s">
        <v>4751</v>
      </c>
      <c r="I1594" s="2" t="str">
        <v>+234 803 358 5042</v>
      </c>
      <c r="J1594" s="2">
        <v>23480335850</v>
      </c>
      <c r="K1594" s="1"/>
      <c r="L1594" s="1"/>
      <c r="M1594" s="1"/>
      <c r="N1594" s="1"/>
      <c r="O1594" s="1"/>
      <c r="P1594" s="1"/>
      <c r="Q1594" s="1"/>
      <c r="R1594" s="1"/>
      <c r="S1594" s="1"/>
    </row>
    <row r="1595">
      <c r="A1595" s="2" t="s">
        <v>1496</v>
      </c>
      <c r="B1595" s="2" t="str">
        <v>韩国</v>
      </c>
      <c r="C1595" s="2" t="str">
        <v>--</v>
      </c>
      <c r="D1595" s="2" t="str">
        <v>餐厨用具</v>
      </c>
      <c r="E1595" s="2" t="str">
        <v>7次</v>
      </c>
      <c r="F1595" s="2" t="str">
        <v>893-12, BANGBAE 1 DONG,SEOCHO-KU, SEOUL,KOREA</v>
      </c>
      <c r="G1595" s="2" t="str">
        <v>--</v>
      </c>
      <c r="H1595" s="2" t="s">
        <v>1495</v>
      </c>
      <c r="I1595" s="2" t="str">
        <v>+82 2-522-2461</v>
      </c>
      <c r="J1595" s="2">
        <v>8225222462</v>
      </c>
      <c r="K1595" s="1"/>
      <c r="L1595" s="1"/>
      <c r="M1595" s="1"/>
      <c r="N1595" s="1"/>
      <c r="O1595" s="1"/>
      <c r="P1595" s="1"/>
      <c r="Q1595" s="1"/>
      <c r="R1595" s="1"/>
      <c r="S1595" s="1"/>
    </row>
    <row r="1596">
      <c r="A1596" s="2" t="s">
        <v>3710</v>
      </c>
      <c r="B1596" s="2" t="str">
        <v>印度</v>
      </c>
      <c r="C1596" s="2" t="str">
        <v>--</v>
      </c>
      <c r="D1596" s="2" t="str">
        <v>其他,服装饰物及配件,玩具,箱包,餐厨用具</v>
      </c>
      <c r="E1596" s="2" t="str">
        <v>7次</v>
      </c>
      <c r="F1596" s="2" t="str">
        <v>19/22 SHAKTI NAGAR DELHI</v>
      </c>
      <c r="G1596" s="2" t="str">
        <v>MR.K.R.WADEHRA</v>
      </c>
      <c r="H1596" s="2" t="str">
        <v>--</v>
      </c>
      <c r="I1596" s="2" t="str">
        <v>0091 11 7434873</v>
      </c>
      <c r="J1596" s="2" t="str">
        <v>0091 11 7434873/6277441</v>
      </c>
      <c r="K1596" s="1"/>
      <c r="L1596" s="1"/>
      <c r="M1596" s="1"/>
      <c r="N1596" s="1"/>
      <c r="O1596" s="1"/>
      <c r="P1596" s="1"/>
      <c r="Q1596" s="1"/>
      <c r="R1596" s="1"/>
      <c r="S1596" s="1"/>
    </row>
    <row r="1597">
      <c r="A1597" s="2" t="s">
        <v>363</v>
      </c>
      <c r="B1597" s="2" t="str">
        <v>伊朗</v>
      </c>
      <c r="C1597" s="2" t="str">
        <v>--</v>
      </c>
      <c r="D1597" s="2" t="str">
        <v>其他,工艺陶瓷,服装饰物及配件,餐厨用具</v>
      </c>
      <c r="E1597" s="2" t="str">
        <v>7次</v>
      </c>
      <c r="F1597" s="2" t="str">
        <v>NO. 10 _ BABA SANI AVE._VAFA AVE._ FADAIAN ESLAM ST._TEHRAN,IRAN</v>
      </c>
      <c r="G1597" s="2" t="str">
        <v>Danny Wu</v>
      </c>
      <c r="H1597" s="2" t="s">
        <v>364</v>
      </c>
      <c r="I1597" s="2">
        <v>5313504</v>
      </c>
      <c r="J1597" s="2">
        <v>5317696</v>
      </c>
      <c r="K1597" s="1"/>
      <c r="L1597" s="1"/>
      <c r="M1597" s="1"/>
      <c r="N1597" s="1"/>
      <c r="O1597" s="1"/>
      <c r="P1597" s="1"/>
      <c r="Q1597" s="1"/>
      <c r="R1597" s="1"/>
      <c r="S1597" s="1"/>
    </row>
    <row r="1598">
      <c r="A1598" s="2" t="s">
        <v>6512</v>
      </c>
      <c r="B1598" s="2" t="str">
        <v>美國</v>
      </c>
      <c r="C1598" s="2" t="str">
        <v>--</v>
      </c>
      <c r="D1598" s="2" t="s">
        <v>6514</v>
      </c>
      <c r="E1598" s="2" t="str">
        <v>10次</v>
      </c>
      <c r="F1598" s="2" t="str">
        <v>5739 SOUTH LYNDALE AVE. MINNEAPOLIS,MINNESOTA,U.S.A.</v>
      </c>
      <c r="G1598" s="2" t="str">
        <v>BRUCE</v>
      </c>
      <c r="H1598" s="2" t="s">
        <v>6513</v>
      </c>
      <c r="I1598" s="2" t="str">
        <v>+1 612-861-6061</v>
      </c>
      <c r="J1598" s="2" t="str">
        <v>001 6128615737</v>
      </c>
      <c r="K1598" s="1"/>
      <c r="L1598" s="1"/>
      <c r="M1598" s="1"/>
      <c r="N1598" s="1"/>
      <c r="O1598" s="1"/>
      <c r="P1598" s="1"/>
      <c r="Q1598" s="1"/>
      <c r="R1598" s="1"/>
      <c r="S1598" s="1"/>
    </row>
    <row r="1599">
      <c r="A1599" s="2" t="s">
        <v>252</v>
      </c>
      <c r="B1599" s="2" t="str">
        <v>摩洛哥</v>
      </c>
      <c r="C1599" s="2" t="str">
        <v>--</v>
      </c>
      <c r="D1599" s="2" t="str">
        <v>园林用品,工艺陶瓷,玩具,自行车,餐厨用具</v>
      </c>
      <c r="E1599" s="2" t="str">
        <v>4次</v>
      </c>
      <c r="F1599" s="2" t="str">
        <v>140,RUE DE STRASBOURG NO.14-CASABLANCA</v>
      </c>
      <c r="G1599" s="2" t="str">
        <v>HSAINE ABDELKARIM</v>
      </c>
      <c r="H1599" s="2" t="str">
        <v>--</v>
      </c>
      <c r="I1599" s="2" t="str">
        <v>00212 22 309406</v>
      </c>
      <c r="J1599" s="2" t="str">
        <v>00212 22 309406</v>
      </c>
      <c r="K1599" s="1"/>
      <c r="L1599" s="1"/>
      <c r="M1599" s="1"/>
      <c r="N1599" s="1"/>
      <c r="O1599" s="1"/>
      <c r="P1599" s="1"/>
      <c r="Q1599" s="1"/>
      <c r="R1599" s="1"/>
      <c r="S1599" s="1"/>
    </row>
    <row r="1600">
      <c r="A1600" s="2" t="s">
        <v>3739</v>
      </c>
      <c r="B1600" s="2" t="str">
        <v>沙烏地阿拉伯</v>
      </c>
      <c r="C1600" s="3" t="s">
        <v>3740</v>
      </c>
      <c r="D1600" s="2" t="str">
        <v>五金,家用电器,餐厨用具</v>
      </c>
      <c r="E1600" s="2" t="str">
        <v>3次</v>
      </c>
      <c r="F1600" s="2" t="str">
        <v>JEDDAH (P.O.BOX 118747)</v>
      </c>
      <c r="G1600" s="2" t="str">
        <v>SAAD NAJA</v>
      </c>
      <c r="H1600" s="2" t="s">
        <v>3738</v>
      </c>
      <c r="I1600" s="2" t="str">
        <v>+966 12 628 0372,+966 12 574 3610,+966 57 539 7123</v>
      </c>
      <c r="J1600" s="2" t="str">
        <v>00966 2 2325559</v>
      </c>
      <c r="K1600" s="1"/>
      <c r="L1600" s="1"/>
      <c r="M1600" s="1"/>
      <c r="N1600" s="1"/>
      <c r="O1600" s="1"/>
      <c r="P1600" s="1"/>
      <c r="Q1600" s="1"/>
      <c r="R1600" s="1"/>
      <c r="S1600" s="1"/>
    </row>
    <row r="1601">
      <c r="A1601" s="2" t="s">
        <v>6021</v>
      </c>
      <c r="B1601" s="2" t="str">
        <v>美國</v>
      </c>
      <c r="C1601" s="3" t="s">
        <v>6023</v>
      </c>
      <c r="D1601" s="2" t="str">
        <v>餐厨用具</v>
      </c>
      <c r="E1601" s="2" t="str">
        <v>7次</v>
      </c>
      <c r="F1601" s="2" t="str">
        <v>9881 6 TH ST. UNITE 201 RANCHOCUCAMONGA CA 91730,U.S.A.</v>
      </c>
      <c r="G1601" s="2" t="str">
        <v>--</v>
      </c>
      <c r="H1601" s="2" t="s">
        <v>6022</v>
      </c>
      <c r="I1601" s="2" t="str">
        <v>+1 909-980-1658</v>
      </c>
      <c r="J1601" s="2">
        <v>9099801633</v>
      </c>
      <c r="K1601" s="1"/>
      <c r="L1601" s="1"/>
      <c r="M1601" s="1"/>
      <c r="N1601" s="1"/>
      <c r="O1601" s="1"/>
      <c r="P1601" s="1"/>
      <c r="Q1601" s="1"/>
      <c r="R1601" s="1"/>
      <c r="S1601" s="1"/>
    </row>
    <row r="1602">
      <c r="A1602" s="2" t="s">
        <v>4122</v>
      </c>
      <c r="B1602" s="2" t="str">
        <v>芬蘭</v>
      </c>
      <c r="C1602" s="3" t="s">
        <v>4123</v>
      </c>
      <c r="D1602" s="2" t="str">
        <v>建筑及装饰材料,钟表眼镜,餐厨用具</v>
      </c>
      <c r="E1602" s="2" t="str">
        <v>8次</v>
      </c>
      <c r="F1602" s="2" t="str">
        <v>Vattuniemenranta 2, FI 00210, Helsinki</v>
      </c>
      <c r="G1602" s="2" t="str">
        <v>Erkki Heiskanen</v>
      </c>
      <c r="H1602" s="2" t="s">
        <v>4124</v>
      </c>
      <c r="I1602" s="2" t="str">
        <v>+358 9 41504600</v>
      </c>
      <c r="J1602" s="2" t="str">
        <v>00358 9 41 50 46 80</v>
      </c>
      <c r="K1602" s="1"/>
      <c r="L1602" s="1"/>
      <c r="M1602" s="1"/>
      <c r="N1602" s="1"/>
      <c r="O1602" s="1"/>
      <c r="P1602" s="1"/>
      <c r="Q1602" s="1"/>
      <c r="R1602" s="1"/>
      <c r="S1602" s="1"/>
    </row>
    <row r="1603">
      <c r="A1603" s="2" t="s">
        <v>1990</v>
      </c>
      <c r="B1603" s="2" t="str">
        <v>印度</v>
      </c>
      <c r="C1603" s="2" t="str">
        <v>--</v>
      </c>
      <c r="D1603" s="2" t="str">
        <v>五金,家具,照明产品,餐厨用具</v>
      </c>
      <c r="E1603" s="2" t="str">
        <v>9次</v>
      </c>
      <c r="F1603" s="2" t="str">
        <v>M.G.ROAD/JEWS STREET JUNCTION,KOCHI</v>
      </c>
      <c r="G1603" s="2" t="str">
        <v>MR.MANOJ KUMAR</v>
      </c>
      <c r="H1603" s="2" t="s">
        <v>1989</v>
      </c>
      <c r="I1603" s="2" t="str">
        <v>+91 484 235 2383</v>
      </c>
      <c r="J1603" s="2" t="str">
        <v>0091 484 2380052</v>
      </c>
      <c r="K1603" s="1"/>
      <c r="L1603" s="1"/>
      <c r="M1603" s="1"/>
      <c r="N1603" s="1"/>
      <c r="O1603" s="1"/>
      <c r="P1603" s="1"/>
      <c r="Q1603" s="1"/>
      <c r="R1603" s="1"/>
      <c r="S1603" s="1"/>
    </row>
    <row r="1604">
      <c r="A1604" s="2" t="s">
        <v>7628</v>
      </c>
      <c r="B1604" s="2" t="str">
        <v>約旦</v>
      </c>
      <c r="C1604" s="2" t="str">
        <v>--</v>
      </c>
      <c r="D1604" s="2" t="str">
        <v>卫浴设备,餐厨用具</v>
      </c>
      <c r="E1604" s="2" t="str">
        <v>9次</v>
      </c>
      <c r="F1604" s="2" t="str">
        <v>WADI SAQRA ST.(ACROSS OF CAIRO AMMAN BANK) P.O.BOX:962397 AMMAN 11196</v>
      </c>
      <c r="G1604" s="2" t="str">
        <v>FRAIJAT TRADING EST.</v>
      </c>
      <c r="H1604" s="2" t="s">
        <v>7627</v>
      </c>
      <c r="I1604" s="2" t="str">
        <v>+962 6 463 5171</v>
      </c>
      <c r="J1604" s="2" t="str">
        <v>00962 6 4635171</v>
      </c>
      <c r="K1604" s="1"/>
      <c r="L1604" s="1"/>
      <c r="M1604" s="1"/>
      <c r="N1604" s="1"/>
      <c r="O1604" s="1"/>
      <c r="P1604" s="1"/>
      <c r="Q1604" s="1"/>
      <c r="R1604" s="1"/>
      <c r="S1604" s="1"/>
    </row>
    <row r="1605">
      <c r="A1605" s="2" t="s">
        <v>6048</v>
      </c>
      <c r="B1605" s="2" t="str">
        <v>巴基斯坦</v>
      </c>
      <c r="C1605" s="2" t="str">
        <v>--</v>
      </c>
      <c r="D1605" s="2" t="s">
        <v>6049</v>
      </c>
      <c r="E1605" s="2" t="str">
        <v>7次</v>
      </c>
      <c r="F1605" s="2" t="str">
        <v>2/38, Arkay Square, Shahrah-e-Liaquat, Karachi.</v>
      </c>
      <c r="G1605" s="2" t="str">
        <v>Heono logoll</v>
      </c>
      <c r="H1605" s="2" t="s">
        <v>6050</v>
      </c>
      <c r="I1605" s="2" t="str">
        <v>0092 21 2414684</v>
      </c>
      <c r="J1605" s="2" t="str">
        <v>0092 21 2421566</v>
      </c>
      <c r="K1605" s="1"/>
      <c r="L1605" s="1"/>
      <c r="M1605" s="1"/>
      <c r="N1605" s="1"/>
      <c r="O1605" s="1"/>
      <c r="P1605" s="1"/>
      <c r="Q1605" s="1"/>
      <c r="R1605" s="1"/>
      <c r="S1605" s="1"/>
    </row>
    <row r="1606">
      <c r="A1606" s="2" t="s">
        <v>4157</v>
      </c>
      <c r="B1606" s="2" t="str">
        <v>荷蘭</v>
      </c>
      <c r="C1606" s="2" t="str">
        <v>--</v>
      </c>
      <c r="D1606" s="2" t="str">
        <v>其他,照明产品,餐厨用具</v>
      </c>
      <c r="E1606" s="2" t="str">
        <v>6次</v>
      </c>
      <c r="F1606" s="2" t="str">
        <v>Van IJsendijkstraat 375, NL 1442 LB, Purmerend</v>
      </c>
      <c r="G1606" s="2" t="str">
        <v>S.D. Aris</v>
      </c>
      <c r="H1606" s="2" t="str">
        <v>--</v>
      </c>
      <c r="I1606" s="2" t="str">
        <v>+31 299 420 888</v>
      </c>
      <c r="J1606" s="2" t="str">
        <v>0031 299 431128</v>
      </c>
      <c r="K1606" s="1"/>
      <c r="L1606" s="1"/>
      <c r="M1606" s="1"/>
      <c r="N1606" s="1"/>
      <c r="O1606" s="1"/>
      <c r="P1606" s="1"/>
      <c r="Q1606" s="1"/>
      <c r="R1606" s="1"/>
      <c r="S1606" s="1"/>
    </row>
    <row r="1607">
      <c r="A1607" s="2" t="s">
        <v>2024</v>
      </c>
      <c r="B1607" s="2" t="str">
        <v>以色列</v>
      </c>
      <c r="C1607" s="3" t="s">
        <v>2026</v>
      </c>
      <c r="D1607" s="2" t="str">
        <v>个人护理用具,其他,卫浴设备,浴室用品,餐厨用具</v>
      </c>
      <c r="E1607" s="2" t="str">
        <v>9次</v>
      </c>
      <c r="F1607" s="2" t="str">
        <v>11 Sacharov David Street, 75707, Rishon Lezion</v>
      </c>
      <c r="G1607" s="2" t="str">
        <v>Filuet Ltd</v>
      </c>
      <c r="H1607" s="2" t="s">
        <v>2025</v>
      </c>
      <c r="I1607" s="2" t="str">
        <v>+972 3-962-6180</v>
      </c>
      <c r="J1607" s="2" t="str">
        <v>00972 3 9615462</v>
      </c>
      <c r="K1607" s="1"/>
      <c r="L1607" s="1"/>
      <c r="M1607" s="1"/>
      <c r="N1607" s="1"/>
      <c r="O1607" s="1"/>
      <c r="P1607" s="1"/>
      <c r="Q1607" s="1"/>
      <c r="R1607" s="1"/>
      <c r="S1607" s="1"/>
    </row>
    <row r="1608">
      <c r="A1608" s="2" t="s">
        <v>5063</v>
      </c>
      <c r="B1608" s="2" t="str">
        <v>加納</v>
      </c>
      <c r="C1608" s="2" t="str">
        <v>--</v>
      </c>
      <c r="D1608" s="2" t="s">
        <v>5064</v>
      </c>
      <c r="E1608" s="2" t="str">
        <v>9次</v>
      </c>
      <c r="F1608" s="2" t="str">
        <v>P.O.BOX 13755 ,ACCRA CENTRAL,MR MOSHOOD, B,GHANA</v>
      </c>
      <c r="G1608" s="2" t="str">
        <v>Frazao Neto</v>
      </c>
      <c r="H1608" s="2">
        <v>14</v>
      </c>
      <c r="I1608" s="2" t="str">
        <v>+233 24 467 6029</v>
      </c>
      <c r="J1608" s="2" t="str">
        <v>233 244 676029</v>
      </c>
      <c r="K1608" s="1"/>
      <c r="L1608" s="1"/>
      <c r="M1608" s="1"/>
      <c r="N1608" s="1"/>
      <c r="O1608" s="1"/>
      <c r="P1608" s="1"/>
      <c r="Q1608" s="1"/>
      <c r="R1608" s="1"/>
      <c r="S1608" s="1"/>
    </row>
    <row r="1609">
      <c r="A1609" s="2" t="s">
        <v>5963</v>
      </c>
      <c r="B1609" s="2" t="str">
        <v>德國</v>
      </c>
      <c r="C1609" s="3" t="s">
        <v>5961</v>
      </c>
      <c r="D1609" s="2" t="str">
        <v>其他,家具,餐厨用具</v>
      </c>
      <c r="E1609" s="2" t="str">
        <v>9次</v>
      </c>
      <c r="F1609" s="2" t="str">
        <v>Grevener Damm 215-225, GERMANY</v>
      </c>
      <c r="G1609" s="2" t="str">
        <v>Franziska Wendrich</v>
      </c>
      <c r="H1609" s="2" t="s">
        <v>5962</v>
      </c>
      <c r="I1609" s="2" t="str">
        <v>+49 2572 13264</v>
      </c>
      <c r="J1609" s="2">
        <v>49257213168</v>
      </c>
      <c r="K1609" s="1"/>
      <c r="L1609" s="1"/>
      <c r="M1609" s="1"/>
      <c r="N1609" s="1"/>
      <c r="O1609" s="1"/>
      <c r="P1609" s="1"/>
      <c r="Q1609" s="1"/>
      <c r="R1609" s="1"/>
      <c r="S1609" s="1"/>
    </row>
    <row r="1610">
      <c r="A1610" s="2" t="s">
        <v>4072</v>
      </c>
      <c r="B1610" s="2" t="str">
        <v>約旦</v>
      </c>
      <c r="C1610" s="2" t="str">
        <v>--</v>
      </c>
      <c r="D1610" s="2" t="str">
        <v>电子消费品及信息产品,食品,餐厨用具</v>
      </c>
      <c r="E1610" s="2" t="str">
        <v>6次</v>
      </c>
      <c r="F1610" s="2" t="str">
        <v>P.O.BOX 952 AMMAN 11947</v>
      </c>
      <c r="G1610" s="2" t="str">
        <v>JAMIL KHRAISAT</v>
      </c>
      <c r="H1610" s="2" t="s">
        <v>4073</v>
      </c>
      <c r="I1610" s="2" t="str">
        <v>00962 6 5052093</v>
      </c>
      <c r="J1610" s="2" t="str">
        <v>00962 6 5055011</v>
      </c>
      <c r="K1610" s="1"/>
      <c r="L1610" s="1"/>
      <c r="M1610" s="1"/>
      <c r="N1610" s="1"/>
      <c r="O1610" s="1"/>
      <c r="P1610" s="1"/>
      <c r="Q1610" s="1"/>
      <c r="R1610" s="1"/>
      <c r="S1610" s="1"/>
    </row>
    <row r="1611">
      <c r="A1611" s="2" t="s">
        <v>1931</v>
      </c>
      <c r="B1611" s="2" t="str">
        <v>美國</v>
      </c>
      <c r="C1611" s="3" t="s">
        <v>1930</v>
      </c>
      <c r="D1611" s="2" t="str">
        <v>餐厨用具</v>
      </c>
      <c r="E1611" s="2" t="str">
        <v>3次</v>
      </c>
      <c r="F1611" s="2" t="str">
        <v>8685 N.W. 53RD TERR.,MIAMI,FL</v>
      </c>
      <c r="G1611" s="2" t="str">
        <v>KEITH BOOCKHOLDT</v>
      </c>
      <c r="H1611" s="2" t="str">
        <v>--</v>
      </c>
      <c r="I1611" s="2" t="str">
        <v>+1-416-860-5002,+1 713-659-8231,+1 973-467-9550,+1 516-222-6091,+1 212-581-0930,+1 732-744-0660,+1 312-780-3110,+1 901-767-8980,+1 913-981-2079,+1 480-812-4701,+1 301-652-5391,+1 610-832-5924,+1 317-846-2495,+1 856-665-6320,+1 954-341-9622,+1 954-776-0111,+1 801-322-2421</v>
      </c>
      <c r="J1611" s="2" t="str">
        <v>001 305 5926371</v>
      </c>
      <c r="K1611" s="1"/>
      <c r="L1611" s="1"/>
      <c r="M1611" s="1"/>
      <c r="N1611" s="1"/>
      <c r="O1611" s="1"/>
      <c r="P1611" s="1"/>
      <c r="Q1611" s="1"/>
      <c r="R1611" s="1"/>
      <c r="S1611" s="1"/>
    </row>
    <row r="1612">
      <c r="A1612" s="2" t="s">
        <v>7591</v>
      </c>
      <c r="B1612" s="2" t="str">
        <v>尼日利亞</v>
      </c>
      <c r="C1612" s="2" t="str">
        <v>--</v>
      </c>
      <c r="D1612" s="2" t="s">
        <v>7589</v>
      </c>
      <c r="E1612" s="2" t="str">
        <v>9次</v>
      </c>
      <c r="F1612" s="2" t="str">
        <v>NIGERIA, NIGERIA</v>
      </c>
      <c r="G1612" s="2" t="str">
        <v>Eli Lev</v>
      </c>
      <c r="H1612" s="2" t="s">
        <v>7590</v>
      </c>
      <c r="I1612" s="2" t="str">
        <v>+234 46 413 238</v>
      </c>
      <c r="J1612" s="2" t="str">
        <v>234 015891428</v>
      </c>
      <c r="K1612" s="1"/>
      <c r="L1612" s="1"/>
      <c r="M1612" s="1"/>
      <c r="N1612" s="1"/>
      <c r="O1612" s="1"/>
      <c r="P1612" s="1"/>
      <c r="Q1612" s="1"/>
      <c r="R1612" s="1"/>
      <c r="S1612" s="1"/>
    </row>
    <row r="1613">
      <c r="A1613" s="2" t="s">
        <v>5997</v>
      </c>
      <c r="B1613" s="2" t="str">
        <v>印度</v>
      </c>
      <c r="C1613" s="3" t="s">
        <v>5998</v>
      </c>
      <c r="D1613" s="2" t="s">
        <v>5995</v>
      </c>
      <c r="E1613" s="2" t="str">
        <v>10次</v>
      </c>
      <c r="F1613" s="2" t="str">
        <v>I-11 MADHPURA MKT SHAHIBAUGH ROADAHMEDABAD,INDIA</v>
      </c>
      <c r="G1613" s="2" t="str">
        <v>Cindy Chen</v>
      </c>
      <c r="H1613" s="2" t="s">
        <v>5996</v>
      </c>
      <c r="I1613" s="2">
        <f>+91-79-2562-2051</f>
      </c>
      <c r="J1613" s="2" t="str">
        <v>091 79 5624329</v>
      </c>
      <c r="K1613" s="1"/>
      <c r="L1613" s="1"/>
      <c r="M1613" s="1"/>
      <c r="N1613" s="1"/>
      <c r="O1613" s="1"/>
      <c r="P1613" s="1"/>
      <c r="Q1613" s="1"/>
      <c r="R1613" s="1"/>
      <c r="S1613" s="1"/>
    </row>
    <row r="1614">
      <c r="A1614" s="5" t="s">
        <v>4100</v>
      </c>
      <c r="B1614" s="5" t="str">
        <v>尼日利亞</v>
      </c>
      <c r="C1614" s="5" t="str">
        <v>--</v>
      </c>
      <c r="D1614" s="5" t="s">
        <v>4098</v>
      </c>
      <c r="E1614" s="5" t="str">
        <v>8次</v>
      </c>
      <c r="F1614" s="5" t="str">
        <v>1-5, ADIJATU ADISA STREET,OFF CELE BUS STOP, EGBE,LAGOSNIGERIA</v>
      </c>
      <c r="G1614" s="5" t="str">
        <v>LUIS ROPERO</v>
      </c>
      <c r="H1614" s="5" t="s">
        <v>4099</v>
      </c>
      <c r="I1614" s="5" t="str">
        <v>+234 1 470 6309</v>
      </c>
      <c r="J1614" s="5" t="str">
        <v>234 1 2644821</v>
      </c>
      <c r="K1614" s="1"/>
      <c r="L1614" s="1"/>
      <c r="M1614" s="1"/>
      <c r="N1614" s="1"/>
      <c r="O1614" s="1"/>
      <c r="P1614" s="1"/>
      <c r="Q1614" s="1"/>
      <c r="R1614" s="1"/>
      <c r="S1614" s="1"/>
    </row>
    <row r="1615">
      <c r="A1615" s="2" t="s">
        <v>1959</v>
      </c>
      <c r="B1615" s="2" t="str">
        <v>丹麥</v>
      </c>
      <c r="C1615" s="3" t="s">
        <v>1960</v>
      </c>
      <c r="D1615" s="2" t="str">
        <v>医药保健品及医疗器械,食品,餐厨用具</v>
      </c>
      <c r="E1615" s="2" t="str">
        <v>7次</v>
      </c>
      <c r="F1615" s="2" t="str">
        <v>Fabriksparken 46, DK 2600, Glostrup</v>
      </c>
      <c r="G1615" s="2" t="str">
        <v>Kim Nielsen</v>
      </c>
      <c r="H1615" s="2" t="s">
        <v>1958</v>
      </c>
      <c r="I1615" s="2" t="str">
        <v>+45 43 96 96 66</v>
      </c>
      <c r="J1615" s="2" t="str">
        <v>0045 43 43 25 50</v>
      </c>
      <c r="K1615" s="1"/>
      <c r="L1615" s="1"/>
      <c r="M1615" s="1"/>
      <c r="N1615" s="1"/>
      <c r="O1615" s="1"/>
      <c r="P1615" s="1"/>
      <c r="Q1615" s="1"/>
      <c r="R1615" s="1"/>
      <c r="S1615" s="1"/>
    </row>
    <row r="1616">
      <c r="A1616" s="2" t="s">
        <v>6179</v>
      </c>
      <c r="B1616" s="2" t="str">
        <v>比利時</v>
      </c>
      <c r="C1616" s="3" t="s">
        <v>6178</v>
      </c>
      <c r="D1616" s="2" t="s">
        <v>6176</v>
      </c>
      <c r="E1616" s="2" t="str">
        <v>10次</v>
      </c>
      <c r="F1616" s="2" t="str">
        <v>192 RUE DES PALAIS,B-1030 BRUXELLES</v>
      </c>
      <c r="G1616" s="2" t="str">
        <v>FRANK PEUTE</v>
      </c>
      <c r="H1616" s="2" t="s">
        <v>6177</v>
      </c>
      <c r="I1616" s="2" t="str">
        <v>+32 14 65 68 27</v>
      </c>
      <c r="J1616" s="2" t="str">
        <v>0032 14 658753</v>
      </c>
      <c r="K1616" s="1"/>
      <c r="L1616" s="1"/>
      <c r="M1616" s="1"/>
      <c r="N1616" s="1"/>
      <c r="O1616" s="1"/>
      <c r="P1616" s="1"/>
      <c r="Q1616" s="1"/>
      <c r="R1616" s="1"/>
      <c r="S1616" s="1"/>
    </row>
    <row r="1617">
      <c r="A1617" s="2" t="s">
        <v>4298</v>
      </c>
      <c r="B1617" s="2" t="str">
        <v>義大利</v>
      </c>
      <c r="C1617" s="3" t="s">
        <v>4299</v>
      </c>
      <c r="D1617" s="2" t="str">
        <v>家用纺织品,玻璃工艺品,餐厨用具</v>
      </c>
      <c r="E1617" s="2" t="str">
        <v>7次</v>
      </c>
      <c r="F1617" s="2" t="str">
        <v>VIA MONTE BIANCO, 25 , ITALY</v>
      </c>
      <c r="G1617" s="2" t="str">
        <v>--</v>
      </c>
      <c r="H1617" s="2" t="s">
        <v>4297</v>
      </c>
      <c r="I1617" s="2" t="str">
        <v>+39 0763 831431</v>
      </c>
      <c r="J1617" s="2">
        <v>390763831377</v>
      </c>
      <c r="K1617" s="1"/>
      <c r="L1617" s="1"/>
      <c r="M1617" s="1"/>
      <c r="N1617" s="1"/>
      <c r="O1617" s="1"/>
      <c r="P1617" s="1"/>
      <c r="Q1617" s="1"/>
      <c r="R1617" s="1"/>
      <c r="S1617" s="1"/>
    </row>
    <row r="1618">
      <c r="A1618" s="2" t="s">
        <v>4008</v>
      </c>
      <c r="B1618" s="2" t="str">
        <v>德國</v>
      </c>
      <c r="C1618" s="3" t="s">
        <v>4010</v>
      </c>
      <c r="D1618" s="2" t="str">
        <v>卫浴设备,家居装饰品,节日用品,餐厨用具</v>
      </c>
      <c r="E1618" s="2" t="str">
        <v>7次</v>
      </c>
      <c r="F1618" s="2" t="str">
        <v>Berliner Strasse 226, DE 33330, Guetersloh</v>
      </c>
      <c r="G1618" s="2" t="str">
        <v>Horst Reinkemeier</v>
      </c>
      <c r="H1618" s="2" t="s">
        <v>4009</v>
      </c>
      <c r="I1618" s="2" t="str">
        <v>+49 5241 3040</v>
      </c>
      <c r="J1618" s="2" t="str">
        <v>0049 5241 30 41 16</v>
      </c>
      <c r="K1618" s="1"/>
      <c r="L1618" s="1"/>
      <c r="M1618" s="1"/>
      <c r="N1618" s="1"/>
      <c r="O1618" s="1"/>
      <c r="P1618" s="1"/>
      <c r="Q1618" s="1"/>
      <c r="R1618" s="1"/>
      <c r="S1618" s="1"/>
    </row>
    <row r="1619">
      <c r="A1619" s="2" t="s">
        <v>1863</v>
      </c>
      <c r="B1619" s="2" t="str">
        <v>中國香港</v>
      </c>
      <c r="C1619" s="3" t="s">
        <v>1860</v>
      </c>
      <c r="D1619" s="2" t="s">
        <v>1861</v>
      </c>
      <c r="E1619" s="2" t="str">
        <v>8次</v>
      </c>
      <c r="F1619" s="2" t="str">
        <v>RM 1606, EASTERN HARBOUR CENTRE, HONGKONG</v>
      </c>
      <c r="G1619" s="2" t="str">
        <v>Albert Poon</v>
      </c>
      <c r="H1619" s="2" t="s">
        <v>1862</v>
      </c>
      <c r="I1619" s="2" t="str">
        <v>+852 2880 0378</v>
      </c>
      <c r="J1619" s="2">
        <v>28110276</v>
      </c>
      <c r="K1619" s="1"/>
      <c r="L1619" s="1"/>
      <c r="M1619" s="1"/>
      <c r="N1619" s="1"/>
      <c r="O1619" s="1"/>
      <c r="P1619" s="1"/>
      <c r="Q1619" s="1"/>
      <c r="R1619" s="1"/>
      <c r="S1619" s="1"/>
    </row>
    <row r="1620">
      <c r="A1620" s="2" t="s">
        <v>7546</v>
      </c>
      <c r="B1620" s="2" t="str">
        <v>德國</v>
      </c>
      <c r="C1620" s="3" t="s">
        <v>7545</v>
      </c>
      <c r="D1620" s="2" t="s">
        <v>7543</v>
      </c>
      <c r="E1620" s="2" t="str">
        <v>10次</v>
      </c>
      <c r="F1620" s="2" t="str">
        <v>ELLY-STAEGMEYR STR. 4,D-80999 MUNCHEN</v>
      </c>
      <c r="G1620" s="2" t="str">
        <v>Brune GmbH &amp; Co. KG</v>
      </c>
      <c r="H1620" s="2" t="s">
        <v>7544</v>
      </c>
      <c r="I1620" s="2" t="str">
        <v>+49 2104 9153</v>
      </c>
      <c r="J1620" s="2" t="str">
        <v>0049 2104 91 54 90</v>
      </c>
      <c r="K1620" s="1"/>
      <c r="L1620" s="1"/>
      <c r="M1620" s="1"/>
      <c r="N1620" s="1"/>
      <c r="O1620" s="1"/>
      <c r="P1620" s="1"/>
      <c r="Q1620" s="1"/>
      <c r="R1620" s="1"/>
      <c r="S1620" s="1"/>
    </row>
    <row r="1621">
      <c r="A1621" s="2" t="s">
        <v>5933</v>
      </c>
      <c r="B1621" s="2" t="str">
        <v>德國</v>
      </c>
      <c r="C1621" s="3" t="s">
        <v>5931</v>
      </c>
      <c r="D1621" s="2" t="str">
        <v>其他,家具,工艺陶瓷,玻璃工艺品,箱包,餐厨用具</v>
      </c>
      <c r="E1621" s="2" t="str">
        <v>9次</v>
      </c>
      <c r="F1621" s="2" t="str">
        <v>BREITE STR. 147-151,50667 COLOGNE,GERMANY</v>
      </c>
      <c r="G1621" s="2" t="str">
        <v>Alexander Sluyter</v>
      </c>
      <c r="H1621" s="2" t="s">
        <v>5932</v>
      </c>
      <c r="I1621" s="2" t="str">
        <v>+49 4922 12726480</v>
      </c>
      <c r="J1621" s="2">
        <v>4922127264869</v>
      </c>
      <c r="K1621" s="1"/>
      <c r="L1621" s="1"/>
      <c r="M1621" s="1"/>
      <c r="N1621" s="1"/>
      <c r="O1621" s="1"/>
      <c r="P1621" s="1"/>
      <c r="Q1621" s="1"/>
      <c r="R1621" s="1"/>
      <c r="S1621" s="1"/>
    </row>
    <row r="1622">
      <c r="A1622" s="5" t="s">
        <v>4042</v>
      </c>
      <c r="B1622" s="5" t="str">
        <v>挪威</v>
      </c>
      <c r="C1622" s="5" t="str">
        <v>--</v>
      </c>
      <c r="D1622" s="5" t="s">
        <v>4041</v>
      </c>
      <c r="E1622" s="5" t="str">
        <v>9次</v>
      </c>
      <c r="F1622" s="5" t="str">
        <v>Strandgata 27, NO 8622, Mo i Rana</v>
      </c>
      <c r="G1622" s="5" t="str">
        <v>Jensen Kjoeleservice A/S</v>
      </c>
      <c r="H1622" s="5" t="str">
        <v>--</v>
      </c>
      <c r="I1622" s="5" t="str">
        <v>+47 75 15 10 88</v>
      </c>
      <c r="J1622" s="5" t="str">
        <v>0047 75 15 40 44</v>
      </c>
      <c r="K1622" s="1"/>
      <c r="L1622" s="1"/>
      <c r="M1622" s="1"/>
      <c r="N1622" s="1"/>
      <c r="O1622" s="1"/>
      <c r="P1622" s="1"/>
      <c r="Q1622" s="1"/>
      <c r="R1622" s="1"/>
      <c r="S1622" s="1"/>
    </row>
    <row r="1623">
      <c r="A1623" s="2" t="s">
        <v>1897</v>
      </c>
      <c r="B1623" s="2" t="str">
        <v>美國</v>
      </c>
      <c r="C1623" s="3" t="s">
        <v>1898</v>
      </c>
      <c r="D1623" s="2" t="str">
        <v>餐厨用具</v>
      </c>
      <c r="E1623" s="2" t="str">
        <v>3次</v>
      </c>
      <c r="F1623" s="2" t="str">
        <v>5374 LINDBERGH LN, BELL, CA 90201-6415</v>
      </c>
      <c r="G1623" s="2" t="str">
        <v>TOM MC MILLAN</v>
      </c>
      <c r="H1623" s="2" t="str">
        <v>--</v>
      </c>
      <c r="I1623" s="2" t="str">
        <v>+1 323-263-8300</v>
      </c>
      <c r="J1623" s="2" t="str">
        <v>001 323 2638333</v>
      </c>
      <c r="K1623" s="1"/>
      <c r="L1623" s="1"/>
      <c r="M1623" s="1"/>
      <c r="N1623" s="1"/>
      <c r="O1623" s="1"/>
      <c r="P1623" s="1"/>
      <c r="Q1623" s="1"/>
      <c r="R1623" s="1"/>
      <c r="S1623" s="1"/>
    </row>
    <row r="1624">
      <c r="A1624" s="2" t="s">
        <v>7562</v>
      </c>
      <c r="B1624" s="2" t="str">
        <v>沙烏地阿拉伯</v>
      </c>
      <c r="C1624" s="2" t="str">
        <v>--</v>
      </c>
      <c r="D1624" s="2" t="str">
        <v>餐厨用具</v>
      </c>
      <c r="E1624" s="2" t="str">
        <v>5次</v>
      </c>
      <c r="F1624" s="2" t="str">
        <v>P.O.BOX 15310,RIYADH</v>
      </c>
      <c r="G1624" s="2" t="str">
        <v>ALI TALEB BIN TALEB</v>
      </c>
      <c r="H1624" s="2" t="s">
        <v>7561</v>
      </c>
      <c r="I1624" s="2" t="str">
        <v>+966 50 440 3771</v>
      </c>
      <c r="J1624" s="2" t="str">
        <v>00966 1 4472016</v>
      </c>
      <c r="K1624" s="1"/>
      <c r="L1624" s="1"/>
      <c r="M1624" s="1"/>
      <c r="N1624" s="1"/>
      <c r="O1624" s="1"/>
      <c r="P1624" s="1"/>
      <c r="Q1624" s="1"/>
      <c r="R1624" s="1"/>
      <c r="S1624" s="1"/>
    </row>
    <row r="1625">
      <c r="A1625" s="2" t="s">
        <v>5847</v>
      </c>
      <c r="B1625" s="2" t="str">
        <v>芬蘭</v>
      </c>
      <c r="C1625" s="3" t="s">
        <v>5848</v>
      </c>
      <c r="D1625" s="2" t="str">
        <v>其他,大型机械及设备,餐厨用具</v>
      </c>
      <c r="E1625" s="2" t="str">
        <v>7次</v>
      </c>
      <c r="F1625" s="2" t="str">
        <v>Teollisuust 9 A, FI 39700, Parkano</v>
      </c>
      <c r="G1625" s="2" t="str">
        <v>Parkanon Autovaraosa Oy</v>
      </c>
      <c r="H1625" s="2" t="str">
        <v>--</v>
      </c>
      <c r="I1625" s="2" t="str">
        <v>+358 3 44311</v>
      </c>
      <c r="J1625" s="2" t="str">
        <v>00358 3 4 48 17 60</v>
      </c>
      <c r="K1625" s="1"/>
      <c r="L1625" s="1"/>
      <c r="M1625" s="1"/>
      <c r="N1625" s="1"/>
      <c r="O1625" s="1"/>
      <c r="P1625" s="1"/>
      <c r="Q1625" s="1"/>
      <c r="R1625" s="1"/>
      <c r="S1625" s="1"/>
    </row>
    <row r="1626">
      <c r="A1626" s="2" t="s">
        <v>3935</v>
      </c>
      <c r="B1626" s="2" t="str">
        <v>沙烏地阿拉伯</v>
      </c>
      <c r="C1626" s="3" t="s">
        <v>3937</v>
      </c>
      <c r="D1626" s="2" t="str">
        <v>其他,服装饰物及配件,玻璃工艺品,箱包,鞋,食品,餐厨用具</v>
      </c>
      <c r="E1626" s="2" t="str">
        <v>7次</v>
      </c>
      <c r="F1626" s="2" t="str">
        <v>P.O.BOX 833 RIYADH 11421,SAUDI ARABIA</v>
      </c>
      <c r="G1626" s="2" t="str">
        <v>CS PARK</v>
      </c>
      <c r="H1626" s="2" t="s">
        <v>3936</v>
      </c>
      <c r="I1626" s="2" t="str">
        <v>+966-11-477-4770,+966-1246000800,+966-6000123800,+44-20-7355-4416,+966-800-124-1010,+966-800-124-2000,+966-1010124800,+966-11-479-7500,+966-11-479-7400,+966-217797911966,+966-11-479-9725,+44-20-7659-8200,+966-12-653-0112,+966-11-838-2000,+966-11-874-9887,+966-11-478-0818,+966-11-477-0608,+966-11-479-7555,+966-11-479-7499,+966-11-838-1010</v>
      </c>
      <c r="J1626" s="2">
        <v>96614762583</v>
      </c>
      <c r="K1626" s="1"/>
      <c r="L1626" s="1"/>
      <c r="M1626" s="1"/>
      <c r="N1626" s="1"/>
      <c r="O1626" s="1"/>
      <c r="P1626" s="1"/>
      <c r="Q1626" s="1"/>
      <c r="R1626" s="1"/>
      <c r="S1626" s="1"/>
    </row>
    <row r="1627">
      <c r="A1627" s="2" t="s">
        <v>1784</v>
      </c>
      <c r="B1627" s="2" t="str">
        <v>埃塞俄比亞</v>
      </c>
      <c r="C1627" s="2" t="str">
        <v>--</v>
      </c>
      <c r="D1627" s="2" t="str">
        <v>个人护理用具,其他,家用电器,电子消费品及信息产品,鞋,餐厨用具</v>
      </c>
      <c r="E1627" s="2" t="str">
        <v>9次</v>
      </c>
      <c r="F1627" s="2" t="str">
        <v>P.O.BOX 28201 ADDIS ABABA</v>
      </c>
      <c r="G1627" s="2" t="str">
        <v>GIZAT WORKU</v>
      </c>
      <c r="H1627" s="2" t="s">
        <v>1785</v>
      </c>
      <c r="I1627" s="2">
        <f>+251-11-153-4607</f>
      </c>
      <c r="J1627" s="2" t="str">
        <v>00251 1 534260</v>
      </c>
      <c r="K1627" s="1"/>
      <c r="L1627" s="1"/>
      <c r="M1627" s="1"/>
      <c r="N1627" s="1"/>
      <c r="O1627" s="1"/>
      <c r="P1627" s="1"/>
      <c r="Q1627" s="1"/>
      <c r="R1627" s="1"/>
      <c r="S1627" s="1"/>
    </row>
    <row r="1628">
      <c r="A1628" s="2" t="s">
        <v>7495</v>
      </c>
      <c r="B1628" s="2" t="str">
        <v>美國</v>
      </c>
      <c r="C1628" s="3" t="s">
        <v>7496</v>
      </c>
      <c r="D1628" s="2" t="str">
        <v>体育及旅游休闲用品,建筑及装饰材料,餐厨用具</v>
      </c>
      <c r="E1628" s="2" t="str">
        <v>8次</v>
      </c>
      <c r="F1628" s="2" t="str">
        <v>1 Chapin Rd., Pine Brook, NJ 07058-9719, USA</v>
      </c>
      <c r="G1628" s="2" t="str">
        <v>Limattan</v>
      </c>
      <c r="H1628" s="2" t="str">
        <v>--</v>
      </c>
      <c r="I1628" s="2">
        <f>+1-973-882-8286</f>
      </c>
      <c r="J1628" s="2" t="str">
        <v>001 973 808 4523</v>
      </c>
      <c r="K1628" s="1"/>
      <c r="L1628" s="1"/>
      <c r="M1628" s="1"/>
      <c r="N1628" s="1"/>
      <c r="O1628" s="1"/>
      <c r="P1628" s="1"/>
      <c r="Q1628" s="1"/>
      <c r="R1628" s="1"/>
      <c r="S1628" s="1"/>
    </row>
    <row r="1629">
      <c r="A1629" s="2" t="s">
        <v>5878</v>
      </c>
      <c r="B1629" s="2" t="str">
        <v>日本</v>
      </c>
      <c r="C1629" s="2" t="str">
        <v>--</v>
      </c>
      <c r="D1629" s="2" t="str">
        <v>化工产品,餐厨用具</v>
      </c>
      <c r="E1629" s="2" t="str">
        <v>7次</v>
      </c>
      <c r="F1629" s="2" t="str">
        <v>11-11, HIGASHIONOMICHI, ONOMICHI-SHI, HIROSHIMA 7220051</v>
      </c>
      <c r="G1629" s="2" t="str">
        <v>MUKAIHATA SHOICHIRO</v>
      </c>
      <c r="H1629" s="2" t="str">
        <v>--</v>
      </c>
      <c r="I1629" s="2" t="str">
        <v>0081 848 46 0531</v>
      </c>
      <c r="J1629" s="2" t="str">
        <v>0081 848 20 2088</v>
      </c>
      <c r="K1629" s="1"/>
      <c r="L1629" s="1"/>
      <c r="M1629" s="1"/>
      <c r="N1629" s="1"/>
      <c r="O1629" s="1"/>
      <c r="P1629" s="1"/>
      <c r="Q1629" s="1"/>
      <c r="R1629" s="1"/>
      <c r="S1629" s="1"/>
    </row>
    <row r="1630">
      <c r="A1630" s="2" t="s">
        <v>3968</v>
      </c>
      <c r="B1630" s="2" t="str">
        <v>美國</v>
      </c>
      <c r="C1630" s="2" t="str">
        <v>--</v>
      </c>
      <c r="D1630" s="2" t="str">
        <v>家具,家用纺织品,玻璃工艺品,餐厨用具</v>
      </c>
      <c r="E1630" s="2" t="str">
        <v>7次</v>
      </c>
      <c r="F1630" s="2" t="str">
        <v>10924 WESTHEIMER HOUSTON,TEXAS 77042,U.S.A.</v>
      </c>
      <c r="G1630" s="2" t="str">
        <v>DARNA BARTON</v>
      </c>
      <c r="H1630" s="2" t="s">
        <v>3967</v>
      </c>
      <c r="I1630" s="2" t="str">
        <v>001 8322427172</v>
      </c>
      <c r="J1630" s="2" t="str">
        <v>001 7137846373</v>
      </c>
      <c r="K1630" s="1"/>
      <c r="L1630" s="1"/>
      <c r="M1630" s="1"/>
      <c r="N1630" s="1"/>
      <c r="O1630" s="1"/>
      <c r="P1630" s="1"/>
      <c r="Q1630" s="1"/>
      <c r="R1630" s="1"/>
      <c r="S1630" s="1"/>
    </row>
    <row r="1631">
      <c r="A1631" s="2" t="s">
        <v>1823</v>
      </c>
      <c r="B1631" s="2" t="str">
        <v>芬蘭</v>
      </c>
      <c r="C1631" s="3" t="s">
        <v>1821</v>
      </c>
      <c r="D1631" s="2" t="str">
        <v>大型机械及设备,照明产品,餐厨用具</v>
      </c>
      <c r="E1631" s="2" t="str">
        <v>9次</v>
      </c>
      <c r="F1631" s="2" t="str">
        <v>Porttikaari 6, FI 01200, Vantaa</v>
      </c>
      <c r="G1631" s="2" t="str">
        <v>Miele Oy</v>
      </c>
      <c r="H1631" s="2" t="s">
        <v>1822</v>
      </c>
      <c r="I1631" s="2" t="str">
        <v>+358 9 875970</v>
      </c>
      <c r="J1631" s="2" t="str">
        <v>00358 9 87 59 72 99</v>
      </c>
      <c r="K1631" s="1"/>
      <c r="L1631" s="1"/>
      <c r="M1631" s="1"/>
      <c r="N1631" s="1"/>
      <c r="O1631" s="1"/>
      <c r="P1631" s="1"/>
      <c r="Q1631" s="1"/>
      <c r="R1631" s="1"/>
      <c r="S1631" s="1"/>
    </row>
    <row r="1632">
      <c r="A1632" s="2" t="s">
        <v>334</v>
      </c>
      <c r="B1632" s="2" t="str">
        <v>新加坡</v>
      </c>
      <c r="C1632" s="2" t="str">
        <v>--</v>
      </c>
      <c r="D1632" s="2" t="str">
        <v>照明产品,餐厨用具</v>
      </c>
      <c r="E1632" s="2" t="str">
        <v>6次</v>
      </c>
      <c r="F1632" s="2" t="str">
        <v>NO.2 JALAN RAJAH #05-04 GOLDEN WALL FLATTED FTY</v>
      </c>
      <c r="G1632" s="2" t="str">
        <v>MICHAEL Y.H. KHNG</v>
      </c>
      <c r="H1632" s="2" t="s">
        <v>335</v>
      </c>
      <c r="I1632" s="2" t="str">
        <v>0065 63528984</v>
      </c>
      <c r="J1632" s="2" t="str">
        <v>0065 63522556</v>
      </c>
      <c r="K1632" s="1"/>
      <c r="L1632" s="1"/>
      <c r="M1632" s="1"/>
      <c r="N1632" s="1"/>
      <c r="O1632" s="1"/>
      <c r="P1632" s="1"/>
      <c r="Q1632" s="1"/>
      <c r="R1632" s="1"/>
      <c r="S1632" s="1"/>
    </row>
    <row r="1633">
      <c r="A1633" s="2" t="s">
        <v>6239</v>
      </c>
      <c r="B1633" s="2" t="str">
        <v>加拿大</v>
      </c>
      <c r="C1633" s="2" t="str">
        <v>--</v>
      </c>
      <c r="D1633" s="2" t="str">
        <v>其他,办公文具,电子电气产品,餐厨用具</v>
      </c>
      <c r="E1633" s="2" t="str">
        <v>8次</v>
      </c>
      <c r="F1633" s="2" t="str">
        <v>215188 10TH LINERR #01 GRAND VALLRY ONTARIO</v>
      </c>
      <c r="G1633" s="2" t="str">
        <v>TARIF AWA</v>
      </c>
      <c r="H1633" s="2" t="s">
        <v>6240</v>
      </c>
      <c r="I1633" s="2" t="str">
        <v>001 519 9259534</v>
      </c>
      <c r="J1633" s="2" t="str">
        <v>001 519 9259634</v>
      </c>
      <c r="K1633" s="1"/>
      <c r="L1633" s="1"/>
      <c r="M1633" s="1"/>
      <c r="N1633" s="1"/>
      <c r="O1633" s="1"/>
      <c r="P1633" s="1"/>
      <c r="Q1633" s="1"/>
      <c r="R1633" s="1"/>
      <c r="S1633" s="1"/>
    </row>
    <row r="1634">
      <c r="A1634" s="2" t="s">
        <v>4354</v>
      </c>
      <c r="B1634" s="2" t="str">
        <v>德國</v>
      </c>
      <c r="C1634" s="3" t="s">
        <v>4352</v>
      </c>
      <c r="D1634" s="2" t="str">
        <v>餐厨用具</v>
      </c>
      <c r="E1634" s="2" t="str">
        <v>5次</v>
      </c>
      <c r="F1634" s="2" t="str">
        <v>Gewerbegebiet Gruenental, DE 58849, Herscheid</v>
      </c>
      <c r="G1634" s="2" t="str">
        <v>Hans-Werner Marl</v>
      </c>
      <c r="H1634" s="2" t="s">
        <v>4353</v>
      </c>
      <c r="I1634" s="2" t="str">
        <v>+49 2357 9070</v>
      </c>
      <c r="J1634" s="2" t="str">
        <v>0049 2357 90 71 89</v>
      </c>
      <c r="K1634" s="1"/>
      <c r="L1634" s="1"/>
      <c r="M1634" s="1"/>
      <c r="N1634" s="1"/>
      <c r="O1634" s="1"/>
      <c r="P1634" s="1"/>
      <c r="Q1634" s="1"/>
      <c r="R1634" s="1"/>
      <c r="S1634" s="1"/>
    </row>
    <row r="1635">
      <c r="A1635" s="2" t="s">
        <v>2274</v>
      </c>
      <c r="B1635" s="2" t="str">
        <v>挪威</v>
      </c>
      <c r="C1635" s="3" t="s">
        <v>2272</v>
      </c>
      <c r="D1635" s="2" t="str">
        <v>其他,餐厨用具</v>
      </c>
      <c r="E1635" s="2" t="str">
        <v>7次</v>
      </c>
      <c r="F1635" s="2" t="str">
        <v>Loevestad Industrifelt, Naeringsveien 14, NO 1820, Spydeberg</v>
      </c>
      <c r="G1635" s="2" t="str">
        <v>Dynatec AS</v>
      </c>
      <c r="H1635" s="2" t="s">
        <v>2273</v>
      </c>
      <c r="I1635" s="2" t="str">
        <v>+47 69 83 80 10</v>
      </c>
      <c r="J1635" s="2" t="str">
        <v>0047 69 83 68 88</v>
      </c>
      <c r="K1635" s="1"/>
      <c r="L1635" s="1"/>
      <c r="M1635" s="1"/>
      <c r="N1635" s="1"/>
      <c r="O1635" s="1"/>
      <c r="P1635" s="1"/>
      <c r="Q1635" s="1"/>
      <c r="R1635" s="1"/>
      <c r="S1635" s="1"/>
    </row>
    <row r="1636">
      <c r="A1636" s="2" t="s">
        <v>7814</v>
      </c>
      <c r="B1636" s="2" t="str">
        <v>尼日利亞</v>
      </c>
      <c r="C1636" s="3" t="s">
        <v>7815</v>
      </c>
      <c r="D1636" s="2" t="str">
        <v>个人护理用具,家具,家居装饰品,玻璃工艺品,餐厨用具</v>
      </c>
      <c r="E1636" s="2" t="str">
        <v>6次</v>
      </c>
      <c r="F1636" s="2" t="str">
        <v>229 IKORODU ROAD, ILUPEJU,LAGOS ,NIGERIA</v>
      </c>
      <c r="G1636" s="2" t="str">
        <v>B.K.MATHUR</v>
      </c>
      <c r="H1636" s="2" t="s">
        <v>7816</v>
      </c>
      <c r="I1636" s="2" t="str">
        <v>24314931538 9</v>
      </c>
      <c r="J1636" s="2">
        <v>23414963558</v>
      </c>
      <c r="K1636" s="1"/>
      <c r="L1636" s="1"/>
      <c r="M1636" s="1"/>
      <c r="N1636" s="1"/>
      <c r="O1636" s="1"/>
      <c r="P1636" s="1"/>
      <c r="Q1636" s="1"/>
      <c r="R1636" s="1"/>
      <c r="S1636" s="1"/>
    </row>
    <row r="1637">
      <c r="A1637" s="2" t="s">
        <v>227</v>
      </c>
      <c r="B1637" s="2" t="str">
        <v>愛爾蘭</v>
      </c>
      <c r="C1637" s="3" t="s">
        <v>229</v>
      </c>
      <c r="D1637" s="2" t="str">
        <v>其他,家具,家居装饰品,汽车配件,餐厨用具</v>
      </c>
      <c r="E1637" s="2" t="str">
        <v>9次</v>
      </c>
      <c r="F1637" s="2" t="str">
        <v>LIMERICK</v>
      </c>
      <c r="G1637" s="2" t="str">
        <v>BRIDGEWAY TAVERNS</v>
      </c>
      <c r="H1637" s="2" t="s">
        <v>228</v>
      </c>
      <c r="I1637" s="2" t="str">
        <v>+353 61 336 583</v>
      </c>
      <c r="J1637" s="2">
        <v>353</v>
      </c>
      <c r="K1637" s="1"/>
      <c r="L1637" s="1"/>
      <c r="M1637" s="1"/>
      <c r="N1637" s="1"/>
      <c r="O1637" s="1"/>
      <c r="P1637" s="1"/>
      <c r="Q1637" s="1"/>
      <c r="R1637" s="1"/>
      <c r="S1637" s="1"/>
    </row>
    <row r="1638">
      <c r="A1638" s="2" t="s">
        <v>4383</v>
      </c>
      <c r="B1638" s="2" t="str">
        <v>中國大陸</v>
      </c>
      <c r="C1638" s="2" t="str">
        <v>--</v>
      </c>
      <c r="D1638" s="2" t="str">
        <v>餐厨用具</v>
      </c>
      <c r="E1638" s="2" t="str">
        <v>7次</v>
      </c>
      <c r="F1638" s="2" t="str">
        <v>1106A 11F,HENJING BUILDING NO.205 HUNASHIM M.RD GUANGZHOU, CHINA</v>
      </c>
      <c r="G1638" s="2" t="str">
        <v>--</v>
      </c>
      <c r="H1638" s="2" t="s">
        <v>4382</v>
      </c>
      <c r="I1638" s="2" t="str">
        <v>+86 20 8666 1976</v>
      </c>
      <c r="J1638" s="2" t="str">
        <v>20 86661976</v>
      </c>
      <c r="K1638" s="1"/>
      <c r="L1638" s="1"/>
      <c r="M1638" s="1"/>
      <c r="N1638" s="1"/>
      <c r="O1638" s="1"/>
      <c r="P1638" s="1"/>
      <c r="Q1638" s="1"/>
      <c r="R1638" s="1"/>
      <c r="S1638" s="1"/>
    </row>
    <row r="1639">
      <c r="A1639" s="2" t="s">
        <v>2307</v>
      </c>
      <c r="B1639" s="2" t="str">
        <v>英國</v>
      </c>
      <c r="C1639" s="2" t="str">
        <v>--</v>
      </c>
      <c r="D1639" s="2" t="s">
        <v>2308</v>
      </c>
      <c r="E1639" s="2" t="str">
        <v>9次</v>
      </c>
      <c r="F1639" s="2" t="str">
        <v>5 RANDALL PLACESHEFFIELD S2.4SF,U.K.</v>
      </c>
      <c r="G1639" s="2" t="str">
        <v>ALUA KIL.H</v>
      </c>
      <c r="H1639" s="2" t="s">
        <v>2309</v>
      </c>
      <c r="I1639" s="2" t="str">
        <v>+44 114 255 7962</v>
      </c>
      <c r="J1639" s="2">
        <v>1142557962</v>
      </c>
      <c r="K1639" s="1"/>
      <c r="L1639" s="1"/>
      <c r="M1639" s="1"/>
      <c r="N1639" s="1"/>
      <c r="O1639" s="1"/>
      <c r="P1639" s="1"/>
      <c r="Q1639" s="1"/>
      <c r="R1639" s="1"/>
      <c r="S1639" s="1"/>
    </row>
    <row r="1640">
      <c r="A1640" s="2" t="s">
        <v>7842</v>
      </c>
      <c r="B1640" s="2" t="str">
        <v>瑞典</v>
      </c>
      <c r="C1640" s="2" t="str">
        <v>--</v>
      </c>
      <c r="D1640" s="2" t="str">
        <v>体育及旅游休闲用品,家具,建筑及装饰材料,餐厨用具</v>
      </c>
      <c r="E1640" s="2" t="str">
        <v>7次</v>
      </c>
      <c r="F1640" s="2" t="str">
        <v>Industriv 36, SE 98138, Kiruna</v>
      </c>
      <c r="G1640" s="2" t="str">
        <v>ANNIGA</v>
      </c>
      <c r="H1640" s="2" t="str">
        <v>--</v>
      </c>
      <c r="I1640" s="2" t="str">
        <v>+46 980 830 30</v>
      </c>
      <c r="J1640" s="2" t="str">
        <v>0046 980 826 94</v>
      </c>
      <c r="K1640" s="1"/>
      <c r="L1640" s="1"/>
      <c r="M1640" s="1"/>
      <c r="N1640" s="1"/>
      <c r="O1640" s="1"/>
      <c r="P1640" s="1"/>
      <c r="Q1640" s="1"/>
      <c r="R1640" s="1"/>
      <c r="S1640" s="1"/>
    </row>
    <row r="1641">
      <c r="A1641" s="2" t="s">
        <v>6186</v>
      </c>
      <c r="B1641" s="2" t="str">
        <v>日本</v>
      </c>
      <c r="C1641" s="2" t="str">
        <v>--</v>
      </c>
      <c r="D1641" s="2" t="str">
        <v>家具,工具,餐厨用具</v>
      </c>
      <c r="E1641" s="2" t="str">
        <v>6次</v>
      </c>
      <c r="F1641" s="2" t="str">
        <v>1-23-5, HIGASHI-MAGOME, OTA-KU, TOKYO 143-0022, JAPAN</v>
      </c>
      <c r="G1641" s="2" t="str">
        <v>HIRONOBU KIMURA</v>
      </c>
      <c r="H1641" s="2" t="str">
        <v>--</v>
      </c>
      <c r="I1641" s="2" t="str">
        <v>0081 3 37787591</v>
      </c>
      <c r="J1641" s="2" t="str">
        <v>0081 3 37787597</v>
      </c>
      <c r="K1641" s="1"/>
      <c r="L1641" s="1"/>
      <c r="M1641" s="1"/>
      <c r="N1641" s="1"/>
      <c r="O1641" s="1"/>
      <c r="P1641" s="1"/>
      <c r="Q1641" s="1"/>
      <c r="R1641" s="1"/>
      <c r="S1641" s="1"/>
    </row>
    <row r="1642">
      <c r="A1642" s="2" t="s">
        <v>4304</v>
      </c>
      <c r="B1642" s="2" t="str">
        <v>愛爾蘭</v>
      </c>
      <c r="C1642" s="3" t="s">
        <v>4303</v>
      </c>
      <c r="D1642" s="2" t="str">
        <v>其他,家具,电子消费品及信息产品,餐厨用具</v>
      </c>
      <c r="E1642" s="2" t="str">
        <v>8次</v>
      </c>
      <c r="F1642" s="2" t="str">
        <v>MONKS HILL RATHKEALE</v>
      </c>
      <c r="G1642" s="2" t="str">
        <v>BUDGET FURNITURE LTD.</v>
      </c>
      <c r="H1642" s="2" t="s">
        <v>4302</v>
      </c>
      <c r="I1642" s="2" t="str">
        <v>00353 69 63379</v>
      </c>
      <c r="J1642" s="2" t="str">
        <v>00353 69 64830</v>
      </c>
      <c r="K1642" s="1"/>
      <c r="L1642" s="1"/>
      <c r="M1642" s="1"/>
      <c r="N1642" s="1"/>
      <c r="O1642" s="1"/>
      <c r="P1642" s="1"/>
      <c r="Q1642" s="1"/>
      <c r="R1642" s="1"/>
      <c r="S1642" s="1"/>
    </row>
    <row r="1643">
      <c r="A1643" s="5" t="s">
        <v>2191</v>
      </c>
      <c r="B1643" s="5" t="str">
        <v>法國</v>
      </c>
      <c r="C1643" s="4" t="s">
        <v>2192</v>
      </c>
      <c r="D1643" s="5" t="str">
        <v>卫浴设备,餐厨用具</v>
      </c>
      <c r="E1643" s="5" t="str">
        <v>9次</v>
      </c>
      <c r="F1643" s="5" t="str">
        <v>14 RUE HENRI BECQUEREL, 93270, SEVRAN</v>
      </c>
      <c r="G1643" s="5" t="str">
        <v>FLO FRANCE</v>
      </c>
      <c r="H1643" s="5" t="s">
        <v>2193</v>
      </c>
      <c r="I1643" s="5" t="str">
        <v>+33 1 49 36 16 26</v>
      </c>
      <c r="J1643" s="5" t="str">
        <v>0033 143804625</v>
      </c>
      <c r="K1643" s="1"/>
      <c r="L1643" s="1"/>
      <c r="M1643" s="1"/>
      <c r="N1643" s="1"/>
      <c r="O1643" s="1"/>
      <c r="P1643" s="1"/>
      <c r="Q1643" s="1"/>
      <c r="R1643" s="1"/>
      <c r="S1643" s="1"/>
    </row>
    <row r="1644">
      <c r="A1644" s="2" t="s">
        <v>7778</v>
      </c>
      <c r="B1644" s="2" t="str">
        <v>印度</v>
      </c>
      <c r="C1644" s="2" t="str">
        <v>--</v>
      </c>
      <c r="D1644" s="2" t="str">
        <v>大型机械及设备,家用纺织品,餐厨用具</v>
      </c>
      <c r="E1644" s="2" t="str">
        <v>9次</v>
      </c>
      <c r="F1644" s="2" t="str">
        <v>A-71 WAZIRPUR INDL.AREA,NEW DELHI</v>
      </c>
      <c r="G1644" s="2" t="str">
        <v>KESHO RAM INDUSTRIES</v>
      </c>
      <c r="H1644" s="2" t="str">
        <v>--</v>
      </c>
      <c r="I1644" s="2" t="str">
        <v>0091 11 7223156</v>
      </c>
      <c r="J1644" s="2" t="str">
        <v>0091 11 7234935</v>
      </c>
      <c r="K1644" s="1"/>
      <c r="L1644" s="1"/>
      <c r="M1644" s="1"/>
      <c r="N1644" s="1"/>
      <c r="O1644" s="1"/>
      <c r="P1644" s="1"/>
      <c r="Q1644" s="1"/>
      <c r="R1644" s="1"/>
      <c r="S1644" s="1"/>
    </row>
    <row r="1645">
      <c r="A1645" s="2" t="s">
        <v>3022</v>
      </c>
      <c r="B1645" s="2" t="str">
        <v>印度</v>
      </c>
      <c r="C1645" s="3" t="s">
        <v>3020</v>
      </c>
      <c r="D1645" s="2" t="str">
        <v>其他,家居装饰品,餐厨用具</v>
      </c>
      <c r="E1645" s="2" t="str">
        <v>3次</v>
      </c>
      <c r="F1645" s="2" t="str">
        <v>C-4/89A, LAWRENCE ROAD,NEW DELHI,INDIA</v>
      </c>
      <c r="G1645" s="2" t="str">
        <v>ANGELA CHAN</v>
      </c>
      <c r="H1645" s="2" t="s">
        <v>3021</v>
      </c>
      <c r="I1645" s="2" t="str">
        <v>+91 11 2609 2015</v>
      </c>
      <c r="J1645" s="2" t="str">
        <v>0091 11 7490336/26446150</v>
      </c>
      <c r="K1645" s="1"/>
      <c r="L1645" s="1"/>
      <c r="M1645" s="1"/>
      <c r="N1645" s="1"/>
      <c r="O1645" s="1"/>
      <c r="P1645" s="1"/>
      <c r="Q1645" s="1"/>
      <c r="R1645" s="1"/>
      <c r="S1645" s="1"/>
    </row>
    <row r="1646">
      <c r="A1646" s="2" t="s">
        <v>4323</v>
      </c>
      <c r="B1646" s="2" t="str">
        <v>美國</v>
      </c>
      <c r="C1646" s="3" t="s">
        <v>4324</v>
      </c>
      <c r="D1646" s="2" t="str">
        <v>食品,餐厨用具</v>
      </c>
      <c r="E1646" s="2" t="str">
        <v>8次</v>
      </c>
      <c r="F1646" s="2" t="str">
        <v>210 W PACIFIC AVE, SPOKANE, WA 99201</v>
      </c>
      <c r="G1646" s="2" t="str">
        <v>JOYCE BAILEY-VANNOY</v>
      </c>
      <c r="H1646" s="2" t="str">
        <v>--</v>
      </c>
      <c r="I1646" s="2" t="str">
        <v>001 509 624 1490</v>
      </c>
      <c r="J1646" s="2" t="str">
        <v>001 509 624 0822</v>
      </c>
      <c r="K1646" s="1"/>
      <c r="L1646" s="1"/>
      <c r="M1646" s="1"/>
      <c r="N1646" s="1"/>
      <c r="O1646" s="1"/>
      <c r="P1646" s="1"/>
      <c r="Q1646" s="1"/>
      <c r="R1646" s="1"/>
      <c r="S1646" s="1"/>
    </row>
    <row r="1647">
      <c r="A1647" s="2" t="s">
        <v>2227</v>
      </c>
      <c r="B1647" s="2" t="str">
        <v>芬蘭</v>
      </c>
      <c r="C1647" s="3" t="s">
        <v>2226</v>
      </c>
      <c r="D1647" s="2" t="s">
        <v>2225</v>
      </c>
      <c r="E1647" s="2" t="str">
        <v>8次</v>
      </c>
      <c r="F1647" s="2" t="str">
        <v>Valuraudant 18, FI 00700, Helsinki</v>
      </c>
      <c r="G1647" s="2" t="str">
        <v>Kaj Strom</v>
      </c>
      <c r="H1647" s="2" t="str">
        <v>--</v>
      </c>
      <c r="I1647" s="2" t="str">
        <v>+358 9 37541</v>
      </c>
      <c r="J1647" s="2" t="str">
        <v>00358 9 3 75 43 21</v>
      </c>
      <c r="K1647" s="1"/>
      <c r="L1647" s="1"/>
      <c r="M1647" s="1"/>
      <c r="N1647" s="1"/>
      <c r="O1647" s="1"/>
      <c r="P1647" s="1"/>
      <c r="Q1647" s="1"/>
      <c r="R1647" s="1"/>
      <c r="S1647" s="1"/>
    </row>
    <row r="1648">
      <c r="A1648" s="2" t="s">
        <v>7795</v>
      </c>
      <c r="B1648" s="2" t="str">
        <v>摩洛哥</v>
      </c>
      <c r="C1648" s="2" t="str">
        <v>--</v>
      </c>
      <c r="D1648" s="2" t="str">
        <v>化工产品,家具,家居用品,玻璃工艺品,餐厨用具</v>
      </c>
      <c r="E1648" s="2" t="str">
        <v>10次</v>
      </c>
      <c r="F1648" s="2" t="str">
        <v>101-103,AV.HOUMANE EL FETOUAKI CASABLANCA</v>
      </c>
      <c r="G1648" s="2" t="str">
        <v>KHALID RAHMOUNI</v>
      </c>
      <c r="H1648" s="2" t="s">
        <v>7796</v>
      </c>
      <c r="I1648" s="2" t="str">
        <v>+212-661-138752,+212 5222-78684</v>
      </c>
      <c r="J1648" s="2" t="str">
        <v>00212 22 222969</v>
      </c>
      <c r="K1648" s="1"/>
      <c r="L1648" s="1"/>
      <c r="M1648" s="1"/>
      <c r="N1648" s="1"/>
      <c r="O1648" s="1"/>
      <c r="P1648" s="1"/>
      <c r="Q1648" s="1"/>
      <c r="R1648" s="1"/>
      <c r="S1648" s="1"/>
    </row>
    <row r="1649">
      <c r="A1649" s="2" t="s">
        <v>3935</v>
      </c>
      <c r="B1649" s="2" t="str">
        <v>沙烏地阿拉伯</v>
      </c>
      <c r="C1649" s="3" t="s">
        <v>3937</v>
      </c>
      <c r="D1649" s="2" t="str">
        <v>其他,服装饰物及配件,玻璃工艺品,箱包,鞋,食品,餐厨用具</v>
      </c>
      <c r="E1649" s="2" t="str">
        <v>7次</v>
      </c>
      <c r="F1649" s="2" t="str">
        <v>P.O.BOX 833 RIYADH 11421,SAUDI ARABIA</v>
      </c>
      <c r="G1649" s="2" t="str">
        <v>CS PARK</v>
      </c>
      <c r="H1649" s="2" t="s">
        <v>3936</v>
      </c>
      <c r="I1649" s="2" t="str">
        <v>+966-11-477-4770,+966-1246000800,+966-6000123800,+44-20-7355-4416,+966-800-124-1010,+966-800-124-2000,+966-1010124800,+966-11-479-7500,+966-11-479-7400,+966-217797911966,+966-11-479-9725,+44-20-7659-8200,+966-12-653-0112,+966-11-838-2000,+966-11-874-9887,+966-11-478-0818,+966-11-477-0608,+966-11-479-7555,+966-11-479-7499,+966-11-838-1010</v>
      </c>
      <c r="J1649" s="2">
        <v>96614762583</v>
      </c>
      <c r="K1649" s="1"/>
      <c r="L1649" s="1"/>
      <c r="M1649" s="1"/>
      <c r="N1649" s="1"/>
      <c r="O1649" s="1"/>
      <c r="P1649" s="1"/>
      <c r="Q1649" s="1"/>
      <c r="R1649" s="1"/>
      <c r="S1649" s="1"/>
    </row>
    <row r="1650">
      <c r="A1650" s="2" t="s">
        <v>4249</v>
      </c>
      <c r="B1650" s="2" t="str">
        <v>荷蘭</v>
      </c>
      <c r="C1650" s="3" t="s">
        <v>4250</v>
      </c>
      <c r="D1650" s="2" t="str">
        <v>其他,餐厨用具</v>
      </c>
      <c r="E1650" s="2" t="str">
        <v>5次</v>
      </c>
      <c r="F1650" s="2" t="str">
        <v>Kolkweg 17 Industrieterrein, Noordersluis, NL 8243 PN, Lelystad</v>
      </c>
      <c r="G1650" s="2" t="str">
        <v>Beurze IJsmachines BV</v>
      </c>
      <c r="H1650" s="2" t="str">
        <v>--</v>
      </c>
      <c r="I1650" s="2" t="str">
        <v>+31 320 260 290</v>
      </c>
      <c r="J1650" s="2" t="str">
        <v>0031 320 261314</v>
      </c>
      <c r="K1650" s="1"/>
      <c r="L1650" s="1"/>
      <c r="M1650" s="1"/>
      <c r="N1650" s="1"/>
      <c r="O1650" s="1"/>
      <c r="P1650" s="1"/>
      <c r="Q1650" s="1"/>
      <c r="R1650" s="1"/>
      <c r="S1650" s="1"/>
    </row>
    <row r="1651">
      <c r="A1651" s="2" t="s">
        <v>2138</v>
      </c>
      <c r="B1651" s="2" t="str">
        <v>約旦</v>
      </c>
      <c r="C1651" s="2" t="str">
        <v>--</v>
      </c>
      <c r="D1651" s="2" t="str">
        <v>餐厨用具</v>
      </c>
      <c r="E1651" s="2" t="str">
        <v>3次</v>
      </c>
      <c r="F1651" s="2" t="str">
        <v>P.O.BOX 310038 IRBID 21131</v>
      </c>
      <c r="G1651" s="2" t="str">
        <v>MAMOUN ABU DIACK</v>
      </c>
      <c r="H1651" s="2" t="s">
        <v>2137</v>
      </c>
      <c r="I1651" s="2" t="str">
        <v>--</v>
      </c>
      <c r="J1651" s="2" t="str">
        <v>00962 2 7249336</v>
      </c>
      <c r="K1651" s="1"/>
      <c r="L1651" s="1"/>
      <c r="M1651" s="1"/>
      <c r="N1651" s="1"/>
      <c r="O1651" s="1"/>
      <c r="P1651" s="1"/>
      <c r="Q1651" s="1"/>
      <c r="R1651" s="1"/>
      <c r="S1651" s="1"/>
    </row>
    <row r="1652">
      <c r="A1652" s="2" t="s">
        <v>7730</v>
      </c>
      <c r="B1652" s="2" t="str">
        <v>美國</v>
      </c>
      <c r="C1652" s="3" t="s">
        <v>7729</v>
      </c>
      <c r="D1652" s="2" t="s">
        <v>7727</v>
      </c>
      <c r="E1652" s="2" t="str">
        <v>9次</v>
      </c>
      <c r="F1652" s="2" t="str">
        <v>1313 DUFF DRIVE,SUITE I,FORT COLLINS,CO 80524</v>
      </c>
      <c r="G1652" s="2" t="str">
        <v>MARK A. MILLER</v>
      </c>
      <c r="H1652" s="2" t="s">
        <v>7728</v>
      </c>
      <c r="I1652" s="2" t="str">
        <v>+1 970-493-5335</v>
      </c>
      <c r="J1652" s="2" t="str">
        <v>001 970 2211070</v>
      </c>
      <c r="K1652" s="1"/>
      <c r="L1652" s="1"/>
      <c r="M1652" s="1"/>
      <c r="N1652" s="1"/>
      <c r="O1652" s="1"/>
      <c r="P1652" s="1"/>
      <c r="Q1652" s="1"/>
      <c r="R1652" s="1"/>
      <c r="S1652" s="1"/>
    </row>
    <row r="1653">
      <c r="A1653" s="2" t="s">
        <v>6162</v>
      </c>
      <c r="B1653" s="2" t="str">
        <v>美國</v>
      </c>
      <c r="C1653" s="2" t="str">
        <v>--</v>
      </c>
      <c r="D1653" s="2" t="s">
        <v>6163</v>
      </c>
      <c r="E1653" s="2" t="str">
        <v>10次</v>
      </c>
      <c r="F1653" s="2" t="str">
        <v>2009 HAVERFORD ROAD,ARDMORE,PA 19003,U.S.A.</v>
      </c>
      <c r="G1653" s="2" t="str">
        <v>MS INTERNATIONAL GROUP</v>
      </c>
      <c r="H1653" s="2" t="s">
        <v>6164</v>
      </c>
      <c r="I1653" s="2" t="str">
        <v>(610)649 1458</v>
      </c>
      <c r="J1653" s="2" t="str">
        <v>(610)649 8121</v>
      </c>
      <c r="K1653" s="1"/>
      <c r="L1653" s="1"/>
      <c r="M1653" s="1"/>
      <c r="N1653" s="1"/>
      <c r="O1653" s="1"/>
      <c r="P1653" s="1"/>
      <c r="Q1653" s="1"/>
      <c r="R1653" s="1"/>
      <c r="S1653" s="1"/>
    </row>
    <row r="1654">
      <c r="A1654" s="2" t="s">
        <v>4278</v>
      </c>
      <c r="B1654" s="2" t="str">
        <v>澳大利亞</v>
      </c>
      <c r="C1654" s="3" t="s">
        <v>4275</v>
      </c>
      <c r="D1654" s="2" t="s">
        <v>4276</v>
      </c>
      <c r="E1654" s="2" t="str">
        <v>9次</v>
      </c>
      <c r="F1654" s="2" t="str">
        <v>SHOP 10, MONASH HOMEMAKER CENTRE,2107-2125 PRICES HWY, CLAYTON,VICTORIA, 3168,AUSTRALIA</v>
      </c>
      <c r="G1654" s="2" t="str">
        <v>Robert Witkow</v>
      </c>
      <c r="H1654" s="2" t="s">
        <v>4277</v>
      </c>
      <c r="I1654" s="2" t="str">
        <v>+61 3 9543 9382</v>
      </c>
      <c r="J1654" s="2" t="str">
        <v>613 95438788</v>
      </c>
      <c r="K1654" s="1"/>
      <c r="L1654" s="1"/>
      <c r="M1654" s="1"/>
      <c r="N1654" s="1"/>
      <c r="O1654" s="1"/>
      <c r="P1654" s="1"/>
      <c r="Q1654" s="1"/>
      <c r="R1654" s="1"/>
      <c r="S1654" s="1"/>
    </row>
    <row r="1655">
      <c r="A1655" s="2" t="s">
        <v>2049</v>
      </c>
      <c r="B1655" s="2" t="str">
        <v>美國</v>
      </c>
      <c r="C1655" s="3" t="s">
        <v>2051</v>
      </c>
      <c r="D1655" s="2" t="str">
        <v>个人护理用具,其他,大型机械及设备,服装饰物及配件,餐厨用具</v>
      </c>
      <c r="E1655" s="2" t="str">
        <v>8次</v>
      </c>
      <c r="F1655" s="2" t="str">
        <v>147 WEST 35 STREETNEW YORK ,NY 10001U.S.A.</v>
      </c>
      <c r="G1655" s="2" t="str">
        <v>C.A.I.IMP&amp;EXP CO LTD</v>
      </c>
      <c r="H1655" s="2" t="s">
        <v>2050</v>
      </c>
      <c r="I1655" s="2" t="str">
        <v>+1 212-714-2818</v>
      </c>
      <c r="J1655" s="2" t="str">
        <v>001 2127142817</v>
      </c>
      <c r="K1655" s="1"/>
      <c r="L1655" s="1"/>
      <c r="M1655" s="1"/>
      <c r="N1655" s="1"/>
      <c r="O1655" s="1"/>
      <c r="P1655" s="1"/>
      <c r="Q1655" s="1"/>
      <c r="R1655" s="1"/>
      <c r="S1655" s="1"/>
    </row>
    <row r="1656">
      <c r="A1656" s="2" t="s">
        <v>6470</v>
      </c>
      <c r="B1656" s="2" t="str">
        <v>中國香港</v>
      </c>
      <c r="C1656" s="3" t="s">
        <v>6472</v>
      </c>
      <c r="D1656" s="2" t="str">
        <v>家具,家居装饰品,餐厨用具</v>
      </c>
      <c r="E1656" s="2" t="str">
        <v>8次</v>
      </c>
      <c r="F1656" s="2" t="str">
        <v>3/B TOWER 2, YUE MAN CENTER,KWUN TONG. ,HONGKONG</v>
      </c>
      <c r="G1656" s="2" t="str">
        <v>Shahram Setoudeh</v>
      </c>
      <c r="H1656" s="2" t="s">
        <v>6471</v>
      </c>
      <c r="I1656" s="2" t="str">
        <v>+852 2372 9030</v>
      </c>
      <c r="J1656" s="2" t="str">
        <v>852 31528090</v>
      </c>
      <c r="K1656" s="1"/>
      <c r="L1656" s="1"/>
      <c r="M1656" s="1"/>
      <c r="N1656" s="1"/>
      <c r="O1656" s="1"/>
      <c r="P1656" s="1"/>
      <c r="Q1656" s="1"/>
      <c r="R1656" s="1"/>
      <c r="S1656" s="1"/>
    </row>
    <row r="1657">
      <c r="A1657" s="2" t="s">
        <v>185</v>
      </c>
      <c r="B1657" s="2" t="str">
        <v>巴基斯坦</v>
      </c>
      <c r="C1657" s="3" t="s">
        <v>183</v>
      </c>
      <c r="D1657" s="2" t="str">
        <v>家用电器,玻璃工艺品,食品,餐厨用具</v>
      </c>
      <c r="E1657" s="2" t="str">
        <v>8次</v>
      </c>
      <c r="F1657" s="2" t="str">
        <v>1424-DHAKA ROAD,QASIM BUILDING,SADAR BAZAR,LAHORE CANTT</v>
      </c>
      <c r="G1657" s="2" t="str">
        <v>GHULAM DASTGIR</v>
      </c>
      <c r="H1657" s="2" t="s">
        <v>184</v>
      </c>
      <c r="I1657" s="2" t="str">
        <v>+92 301 8420186</v>
      </c>
      <c r="J1657" s="2" t="str">
        <v>0092 42 6685940</v>
      </c>
      <c r="K1657" s="1"/>
      <c r="L1657" s="1"/>
      <c r="M1657" s="1"/>
      <c r="N1657" s="1"/>
      <c r="O1657" s="1"/>
      <c r="P1657" s="1"/>
      <c r="Q1657" s="1"/>
      <c r="R1657" s="1"/>
      <c r="S1657" s="1"/>
    </row>
    <row r="1658">
      <c r="A1658" s="2" t="s">
        <v>2597</v>
      </c>
      <c r="B1658" s="2" t="str">
        <v>美國</v>
      </c>
      <c r="C1658" s="3" t="s">
        <v>2595</v>
      </c>
      <c r="D1658" s="2" t="str">
        <v>卫浴设备,餐厨用具</v>
      </c>
      <c r="E1658" s="2" t="str">
        <v>6次</v>
      </c>
      <c r="F1658" s="2" t="str">
        <v>2770 LEONIS BLVD.,#105,VERNON CA</v>
      </c>
      <c r="G1658" s="2" t="str">
        <v>SY DARDASHTY</v>
      </c>
      <c r="H1658" s="2" t="s">
        <v>2596</v>
      </c>
      <c r="I1658" s="2" t="str">
        <v>001 800 2589007</v>
      </c>
      <c r="J1658" s="2" t="str">
        <v>001 323 2779277</v>
      </c>
      <c r="K1658" s="1"/>
      <c r="L1658" s="1"/>
      <c r="M1658" s="1"/>
      <c r="N1658" s="1"/>
      <c r="O1658" s="1"/>
      <c r="P1658" s="1"/>
      <c r="Q1658" s="1"/>
      <c r="R1658" s="1"/>
      <c r="S1658" s="1"/>
    </row>
    <row r="1659">
      <c r="A1659" s="2" t="s">
        <v>2064</v>
      </c>
      <c r="B1659" s="2" t="str">
        <v>以色列</v>
      </c>
      <c r="C1659" s="3" t="s">
        <v>2065</v>
      </c>
      <c r="D1659" s="2" t="str">
        <v>餐厨用具</v>
      </c>
      <c r="E1659" s="2" t="str">
        <v>6次</v>
      </c>
      <c r="F1659" s="2" t="str">
        <v>2 Hanehoshet Street, 69710, Tel Aviv Yafo</v>
      </c>
      <c r="G1659" s="2" t="str">
        <v>Oryx Dan Ltd</v>
      </c>
      <c r="H1659" s="2" t="str">
        <v>--</v>
      </c>
      <c r="I1659" s="2" t="str">
        <v>+972 3-648-8801</v>
      </c>
      <c r="J1659" s="2" t="str">
        <v>00972 3 6488802</v>
      </c>
      <c r="K1659" s="1"/>
      <c r="L1659" s="1"/>
      <c r="M1659" s="1"/>
      <c r="N1659" s="1"/>
      <c r="O1659" s="1"/>
      <c r="P1659" s="1"/>
      <c r="Q1659" s="1"/>
      <c r="R1659" s="1"/>
      <c r="S1659" s="1"/>
    </row>
    <row r="1660">
      <c r="A1660" s="2" t="s">
        <v>7690</v>
      </c>
      <c r="B1660" s="2" t="str">
        <v>加拿大</v>
      </c>
      <c r="C1660" s="3" t="s">
        <v>7692</v>
      </c>
      <c r="D1660" s="2" t="str">
        <v>玩具,礼品及赠品,餐厨用具</v>
      </c>
      <c r="E1660" s="2" t="str">
        <v>4次</v>
      </c>
      <c r="F1660" s="2" t="str">
        <v>30 CASEBRIDGE COURT TORONTO,ONTARIO</v>
      </c>
      <c r="G1660" s="2" t="str">
        <v>PANK BAGGA</v>
      </c>
      <c r="H1660" s="2" t="s">
        <v>7691</v>
      </c>
      <c r="I1660" s="2">
        <f>+1-416-297-5567</f>
      </c>
      <c r="J1660" s="2" t="str">
        <v>001 416 7360098</v>
      </c>
      <c r="K1660" s="1"/>
      <c r="L1660" s="1"/>
      <c r="M1660" s="1"/>
      <c r="N1660" s="1"/>
      <c r="O1660" s="1"/>
      <c r="P1660" s="1"/>
      <c r="Q1660" s="1"/>
      <c r="R1660" s="1"/>
      <c r="S1660" s="1"/>
    </row>
    <row r="1661">
      <c r="A1661" s="2" t="s">
        <v>6108</v>
      </c>
      <c r="B1661" s="2" t="str">
        <v>斯洛文尼亚</v>
      </c>
      <c r="C1661" s="3" t="s">
        <v>6106</v>
      </c>
      <c r="D1661" s="2" t="str">
        <v>餐厨用具</v>
      </c>
      <c r="E1661" s="2" t="str">
        <v>6次</v>
      </c>
      <c r="F1661" s="2" t="str">
        <v>ZALOSKA 167,1000 LJUBLJANA,SLOVENIA</v>
      </c>
      <c r="G1661" s="2" t="str">
        <v>--</v>
      </c>
      <c r="H1661" s="2" t="s">
        <v>6107</v>
      </c>
      <c r="I1661" s="2" t="str">
        <v>+386 1 540 03 26</v>
      </c>
      <c r="J1661" s="2">
        <v>38615400374</v>
      </c>
      <c r="K1661" s="1"/>
      <c r="L1661" s="1"/>
      <c r="M1661" s="1"/>
      <c r="N1661" s="1"/>
      <c r="O1661" s="1"/>
      <c r="P1661" s="1"/>
      <c r="Q1661" s="1"/>
      <c r="R1661" s="1"/>
      <c r="S1661" s="1"/>
    </row>
    <row r="1662">
      <c r="A1662" s="2" t="s">
        <v>4218</v>
      </c>
      <c r="B1662" s="2" t="str">
        <v>印度</v>
      </c>
      <c r="C1662" s="3" t="s">
        <v>4220</v>
      </c>
      <c r="D1662" s="2" t="str">
        <v>其他,服装饰物及配件,餐厨用具</v>
      </c>
      <c r="E1662" s="2" t="str">
        <v>7次</v>
      </c>
      <c r="F1662" s="2" t="str">
        <v>389/1 Perundurai Road</v>
      </c>
      <c r="G1662" s="2" t="str">
        <v>Shiva Muthusamy</v>
      </c>
      <c r="H1662" s="2" t="s">
        <v>4219</v>
      </c>
      <c r="I1662" s="2" t="str">
        <v>+91 424 550 1174</v>
      </c>
      <c r="J1662" s="2">
        <v>914243100639</v>
      </c>
      <c r="K1662" s="1"/>
      <c r="L1662" s="1"/>
      <c r="M1662" s="1"/>
      <c r="N1662" s="1"/>
      <c r="O1662" s="1"/>
      <c r="P1662" s="1"/>
      <c r="Q1662" s="1"/>
      <c r="R1662" s="1"/>
      <c r="S1662" s="1"/>
    </row>
    <row r="1663">
      <c r="A1663" s="5" t="s">
        <v>2100</v>
      </c>
      <c r="B1663" s="5" t="str">
        <v>巴基斯坦</v>
      </c>
      <c r="C1663" s="5" t="str">
        <v>--</v>
      </c>
      <c r="D1663" s="5" t="str">
        <v>其他,服装饰物及配件,玻璃工艺品,餐厨用具</v>
      </c>
      <c r="E1663" s="5" t="str">
        <v>5次</v>
      </c>
      <c r="F1663" s="5" t="str">
        <v>NO.5 MOHAMMADI MARKET, LAXMIDAX STREET, KARACHI, PAKISTAN</v>
      </c>
      <c r="G1663" s="5" t="str">
        <v>Andre</v>
      </c>
      <c r="H1663" s="5" t="s">
        <v>2101</v>
      </c>
      <c r="I1663" s="5">
        <v>91212444191</v>
      </c>
      <c r="J1663" s="5">
        <v>2444854</v>
      </c>
      <c r="K1663" s="1"/>
      <c r="L1663" s="1"/>
      <c r="M1663" s="1"/>
      <c r="N1663" s="1"/>
      <c r="O1663" s="1"/>
      <c r="P1663" s="1"/>
      <c r="Q1663" s="1"/>
      <c r="R1663" s="1"/>
      <c r="S1663" s="1"/>
    </row>
    <row r="1664">
      <c r="A1664" s="2" t="s">
        <v>7714</v>
      </c>
      <c r="B1664" s="2" t="str">
        <v>約旦</v>
      </c>
      <c r="C1664" s="2" t="str">
        <v>--</v>
      </c>
      <c r="D1664" s="2" t="str">
        <v>其他,餐厨用具</v>
      </c>
      <c r="E1664" s="2" t="str">
        <v>8次</v>
      </c>
      <c r="F1664" s="2" t="str">
        <v>Jabal Amman P.M.ST.</v>
      </c>
      <c r="G1664" s="2" t="str">
        <v>Ziad Karawi</v>
      </c>
      <c r="H1664" s="2" t="s">
        <v>7713</v>
      </c>
      <c r="I1664" s="2" t="str">
        <v>+962 6 464 4028</v>
      </c>
      <c r="J1664" s="2" t="str">
        <v>962 6 4647540</v>
      </c>
      <c r="K1664" s="1"/>
      <c r="L1664" s="1"/>
      <c r="M1664" s="1"/>
      <c r="N1664" s="1"/>
      <c r="O1664" s="1"/>
      <c r="P1664" s="1"/>
      <c r="Q1664" s="1"/>
      <c r="R1664" s="1"/>
      <c r="S1664" s="1"/>
    </row>
    <row r="1665">
      <c r="A1665" s="2" t="s">
        <v>4608</v>
      </c>
      <c r="B1665" s="2" t="str">
        <v>墨西哥</v>
      </c>
      <c r="C1665" s="3" t="s">
        <v>4610</v>
      </c>
      <c r="D1665" s="2" t="str">
        <v>其他,家居装饰品,家用电器,照明产品,餐厨用具</v>
      </c>
      <c r="E1665" s="2" t="str">
        <v>5次</v>
      </c>
      <c r="F1665" s="2" t="str">
        <v>Calle Caña #3250 Colonia La Nogalera Int. 12 Guadalajara Jalisco 44470 Mexico</v>
      </c>
      <c r="G1665" s="2" t="str">
        <v>Muhammad Fhiruz</v>
      </c>
      <c r="H1665" s="2" t="s">
        <v>4609</v>
      </c>
      <c r="I1665" s="2" t="str">
        <v>+52 33 3870 0133</v>
      </c>
      <c r="J1665" s="2" t="str">
        <v>52 523331255854</v>
      </c>
      <c r="K1665" s="1"/>
      <c r="L1665" s="1"/>
      <c r="M1665" s="1"/>
      <c r="N1665" s="1"/>
      <c r="O1665" s="1"/>
      <c r="P1665" s="1"/>
      <c r="Q1665" s="1"/>
      <c r="R1665" s="1"/>
      <c r="S1665" s="1"/>
    </row>
    <row r="1666">
      <c r="A1666" s="2" t="s">
        <v>6470</v>
      </c>
      <c r="B1666" s="2" t="str">
        <v>中國香港</v>
      </c>
      <c r="C1666" s="3" t="s">
        <v>6472</v>
      </c>
      <c r="D1666" s="2" t="str">
        <v>家具,家居装饰品,餐厨用具</v>
      </c>
      <c r="E1666" s="2" t="str">
        <v>8次</v>
      </c>
      <c r="F1666" s="2" t="str">
        <v>3/B TOWER 2, YUE MAN CENTER,KWUN TONG. ,HONGKONG</v>
      </c>
      <c r="G1666" s="2" t="str">
        <v>Shahram Setoudeh</v>
      </c>
      <c r="H1666" s="2" t="s">
        <v>6471</v>
      </c>
      <c r="I1666" s="2" t="str">
        <v>+852 2372 9030</v>
      </c>
      <c r="J1666" s="2" t="str">
        <v>852 31528090</v>
      </c>
      <c r="K1666" s="1"/>
      <c r="L1666" s="1"/>
      <c r="M1666" s="1"/>
      <c r="N1666" s="1"/>
      <c r="O1666" s="1"/>
      <c r="P1666" s="1"/>
      <c r="Q1666" s="1"/>
      <c r="R1666" s="1"/>
      <c r="S1666" s="1"/>
    </row>
    <row r="1667">
      <c r="A1667" s="2" t="s">
        <v>185</v>
      </c>
      <c r="B1667" s="2" t="str">
        <v>巴基斯坦</v>
      </c>
      <c r="C1667" s="3" t="s">
        <v>183</v>
      </c>
      <c r="D1667" s="2" t="str">
        <v>家用电器,玻璃工艺品,食品,餐厨用具</v>
      </c>
      <c r="E1667" s="2" t="str">
        <v>8次</v>
      </c>
      <c r="F1667" s="2" t="str">
        <v>1424-DHAKA ROAD,QASIM BUILDING,SADAR BAZAR,LAHORE CANTT</v>
      </c>
      <c r="G1667" s="2" t="str">
        <v>GHULAM DASTGIR</v>
      </c>
      <c r="H1667" s="2" t="s">
        <v>184</v>
      </c>
      <c r="I1667" s="2" t="str">
        <v>+92 301 8420186</v>
      </c>
      <c r="J1667" s="2" t="str">
        <v>0092 42 6685940</v>
      </c>
      <c r="K1667" s="1"/>
      <c r="L1667" s="1"/>
      <c r="M1667" s="1"/>
      <c r="N1667" s="1"/>
      <c r="O1667" s="1"/>
      <c r="P1667" s="1"/>
      <c r="Q1667" s="1"/>
      <c r="R1667" s="1"/>
      <c r="S1667" s="1"/>
    </row>
    <row r="1668">
      <c r="A1668" s="2" t="s">
        <v>2597</v>
      </c>
      <c r="B1668" s="2" t="str">
        <v>美國</v>
      </c>
      <c r="C1668" s="3" t="s">
        <v>2595</v>
      </c>
      <c r="D1668" s="2" t="str">
        <v>卫浴设备,餐厨用具</v>
      </c>
      <c r="E1668" s="2" t="str">
        <v>6次</v>
      </c>
      <c r="F1668" s="2" t="str">
        <v>2770 LEONIS BLVD.,#105,VERNON CA</v>
      </c>
      <c r="G1668" s="2" t="str">
        <v>SY DARDASHTY</v>
      </c>
      <c r="H1668" s="2" t="s">
        <v>2596</v>
      </c>
      <c r="I1668" s="2" t="str">
        <v>001 800 2589007</v>
      </c>
      <c r="J1668" s="2" t="str">
        <v>001 323 2779277</v>
      </c>
      <c r="K1668" s="1"/>
      <c r="L1668" s="1"/>
      <c r="M1668" s="1"/>
      <c r="N1668" s="1"/>
      <c r="O1668" s="1"/>
      <c r="P1668" s="1"/>
      <c r="Q1668" s="1"/>
      <c r="R1668" s="1"/>
      <c r="S1668" s="1"/>
    </row>
    <row r="1669">
      <c r="A1669" s="2" t="s">
        <v>4635</v>
      </c>
      <c r="B1669" s="2" t="str">
        <v>英國</v>
      </c>
      <c r="C1669" s="2" t="str">
        <v>--</v>
      </c>
      <c r="D1669" s="2" t="str">
        <v>餐厨用具</v>
      </c>
      <c r="E1669" s="2" t="str">
        <v>5次</v>
      </c>
      <c r="F1669" s="2" t="str">
        <v>23 Derrinraw Road, Portadown, GB BT62 1U, Craigavon</v>
      </c>
      <c r="G1669" s="2" t="str">
        <v>PAUL ONEILL</v>
      </c>
      <c r="H1669" s="2" t="s">
        <v>4636</v>
      </c>
      <c r="I1669" s="2" t="str">
        <v>+44 28 3885 1281</v>
      </c>
      <c r="J1669" s="2" t="str">
        <v>0044 28 3885 2208</v>
      </c>
      <c r="K1669" s="1"/>
      <c r="L1669" s="1"/>
      <c r="M1669" s="1"/>
      <c r="N1669" s="1"/>
      <c r="O1669" s="1"/>
      <c r="P1669" s="1"/>
      <c r="Q1669" s="1"/>
      <c r="R1669" s="1"/>
      <c r="S1669" s="1"/>
    </row>
    <row r="1670">
      <c r="A1670" s="2" t="s">
        <v>2064</v>
      </c>
      <c r="B1670" s="2" t="str">
        <v>以色列</v>
      </c>
      <c r="C1670" s="3" t="s">
        <v>2065</v>
      </c>
      <c r="D1670" s="2" t="str">
        <v>餐厨用具</v>
      </c>
      <c r="E1670" s="2" t="str">
        <v>6次</v>
      </c>
      <c r="F1670" s="2" t="str">
        <v>2 Hanehoshet Street, 69710, Tel Aviv Yafo</v>
      </c>
      <c r="G1670" s="2" t="str">
        <v>Oryx Dan Ltd</v>
      </c>
      <c r="H1670" s="2" t="str">
        <v>--</v>
      </c>
      <c r="I1670" s="2" t="str">
        <v>+972 3-648-8801</v>
      </c>
      <c r="J1670" s="2" t="str">
        <v>00972 3 6488802</v>
      </c>
      <c r="K1670" s="1"/>
      <c r="L1670" s="1"/>
      <c r="M1670" s="1"/>
      <c r="N1670" s="1"/>
      <c r="O1670" s="1"/>
      <c r="P1670" s="1"/>
      <c r="Q1670" s="1"/>
      <c r="R1670" s="1"/>
      <c r="S1670" s="1"/>
    </row>
    <row r="1671">
      <c r="A1671" s="2" t="s">
        <v>221</v>
      </c>
      <c r="B1671" s="2" t="str">
        <v>美國</v>
      </c>
      <c r="C1671" s="3" t="s">
        <v>219</v>
      </c>
      <c r="D1671" s="2" t="str">
        <v>食品,餐厨用具</v>
      </c>
      <c r="E1671" s="2" t="str">
        <v>6次</v>
      </c>
      <c r="F1671" s="2" t="str">
        <v>500 ERIE BLVD E, SYRACUSE, NY 13202</v>
      </c>
      <c r="G1671" s="2" t="str">
        <v>BARB FOX</v>
      </c>
      <c r="H1671" s="2" t="s">
        <v>220</v>
      </c>
      <c r="I1671" s="2" t="str">
        <v>+1-315-474-8731,(844)243-3322,13202 (315)474-8731,(315) 474-8731,+1 315-474-8731</v>
      </c>
      <c r="J1671" s="2" t="str">
        <v>001 315 478 7004</v>
      </c>
      <c r="K1671" s="1"/>
      <c r="L1671" s="1"/>
      <c r="M1671" s="1"/>
      <c r="N1671" s="1"/>
      <c r="O1671" s="1"/>
      <c r="P1671" s="1"/>
      <c r="Q1671" s="1"/>
      <c r="R1671" s="1"/>
      <c r="S1671" s="1"/>
    </row>
    <row r="1672">
      <c r="A1672" s="2" t="s">
        <v>2625</v>
      </c>
      <c r="B1672" s="2" t="str">
        <v>波蘭</v>
      </c>
      <c r="C1672" s="3" t="s">
        <v>2627</v>
      </c>
      <c r="D1672" s="2" t="str">
        <v>工艺陶瓷,餐厨用具</v>
      </c>
      <c r="E1672" s="2" t="str">
        <v>3次</v>
      </c>
      <c r="F1672" s="2" t="str">
        <v>UL.OBORNICKA 263 60-650 POZNAN</v>
      </c>
      <c r="G1672" s="2" t="str">
        <v>MARIOLA KOZICZAK</v>
      </c>
      <c r="H1672" s="2" t="s">
        <v>2626</v>
      </c>
      <c r="I1672" s="2">
        <f>+48-61-843-92-25</f>
      </c>
      <c r="J1672" s="2" t="str">
        <v>004861 8422190</v>
      </c>
      <c r="K1672" s="1"/>
      <c r="L1672" s="1"/>
      <c r="M1672" s="1"/>
      <c r="N1672" s="1"/>
      <c r="O1672" s="1"/>
      <c r="P1672" s="1"/>
      <c r="Q1672" s="1"/>
      <c r="R1672" s="1"/>
      <c r="S1672" s="1"/>
    </row>
    <row r="1673">
      <c r="A1673" s="2" t="s">
        <v>4548</v>
      </c>
      <c r="B1673" s="2" t="str">
        <v>沙烏地阿拉伯</v>
      </c>
      <c r="C1673" s="3" t="s">
        <v>4549</v>
      </c>
      <c r="D1673" s="2" t="str">
        <v>其他,家用电器,家用纺织品,玻璃工艺品,箱包,食品,餐厨用具</v>
      </c>
      <c r="E1673" s="2" t="str">
        <v>7次</v>
      </c>
      <c r="F1673" s="2" t="str">
        <v>P.O.BOX 51250, JEDDAH 21535,KINGDOM OFSAUDI ARABIA</v>
      </c>
      <c r="G1673" s="2" t="str">
        <v>Kwan Tuck Chai</v>
      </c>
      <c r="H1673" s="2" t="s">
        <v>4550</v>
      </c>
      <c r="I1673" s="2">
        <v>96626740555</v>
      </c>
      <c r="J1673" s="2">
        <v>96626741670</v>
      </c>
      <c r="K1673" s="1"/>
      <c r="L1673" s="1"/>
      <c r="M1673" s="1"/>
      <c r="N1673" s="1"/>
      <c r="O1673" s="1"/>
      <c r="P1673" s="1"/>
      <c r="Q1673" s="1"/>
      <c r="R1673" s="1"/>
      <c r="S1673" s="1"/>
    </row>
    <row r="1674">
      <c r="A1674" s="2" t="s">
        <v>6420</v>
      </c>
      <c r="B1674" s="2" t="str">
        <v>法國</v>
      </c>
      <c r="C1674" s="3" t="s">
        <v>6421</v>
      </c>
      <c r="D1674" s="2" t="str">
        <v>其他,玻璃工艺品,节日用品,餐厨用具</v>
      </c>
      <c r="E1674" s="2" t="str">
        <v>8次</v>
      </c>
      <c r="F1674" s="2" t="str">
        <v>27 BD HIPPOLYTE MARQUES94853 IVRY SUR SEINE CEDEX,FRANCE</v>
      </c>
      <c r="G1674" s="2" t="str">
        <v>--</v>
      </c>
      <c r="H1674" s="2" t="s">
        <v>6419</v>
      </c>
      <c r="I1674" s="2" t="str">
        <v>+33 6 76 94 37 86</v>
      </c>
      <c r="J1674" s="2">
        <v>33143906673</v>
      </c>
      <c r="K1674" s="1"/>
      <c r="L1674" s="1"/>
      <c r="M1674" s="1"/>
      <c r="N1674" s="1"/>
      <c r="O1674" s="1"/>
      <c r="P1674" s="1"/>
      <c r="Q1674" s="1"/>
      <c r="R1674" s="1"/>
      <c r="S1674" s="1"/>
    </row>
    <row r="1675">
      <c r="A1675" s="2" t="s">
        <v>100</v>
      </c>
      <c r="B1675" s="2" t="str">
        <v>英國</v>
      </c>
      <c r="C1675" s="2" t="str">
        <v>--</v>
      </c>
      <c r="D1675" s="2" t="str">
        <v>餐厨用具</v>
      </c>
      <c r="E1675" s="2" t="str">
        <v>6次</v>
      </c>
      <c r="F1675" s="2" t="str">
        <v>64 WESLEY AVENUE,LONDON</v>
      </c>
      <c r="G1675" s="2" t="str">
        <v>--</v>
      </c>
      <c r="H1675" s="2" t="str">
        <v>--</v>
      </c>
      <c r="I1675" s="2" t="str">
        <v>+44 20 8453 0040</v>
      </c>
      <c r="J1675" s="2">
        <v>44</v>
      </c>
      <c r="K1675" s="1"/>
      <c r="L1675" s="1"/>
      <c r="M1675" s="1"/>
      <c r="N1675" s="1"/>
      <c r="O1675" s="1"/>
      <c r="P1675" s="1"/>
      <c r="Q1675" s="1"/>
      <c r="R1675" s="1"/>
      <c r="S1675" s="1"/>
    </row>
    <row r="1676">
      <c r="A1676" s="2" t="s">
        <v>2525</v>
      </c>
      <c r="B1676" s="2" t="str">
        <v>印尼</v>
      </c>
      <c r="C1676" s="2" t="str">
        <v>--</v>
      </c>
      <c r="D1676" s="2" t="str">
        <v>化工产品,家具,玩具,餐厨用具</v>
      </c>
      <c r="E1676" s="2" t="str">
        <v>8次</v>
      </c>
      <c r="F1676" s="2" t="str">
        <v>JL.DANAU SUNTER SELATAN RUKO ROYAL SUNTER BLOCK F-46 JAKARTA UTARA</v>
      </c>
      <c r="G1676" s="2" t="str">
        <v>MAHENDRA HINGORANI</v>
      </c>
      <c r="H1676" s="2" t="s">
        <v>2526</v>
      </c>
      <c r="I1676" s="2" t="str">
        <v>0062 21 6509963</v>
      </c>
      <c r="J1676" s="2" t="str">
        <v>0062 21 6518927</v>
      </c>
      <c r="K1676" s="1"/>
      <c r="L1676" s="1"/>
      <c r="M1676" s="1"/>
      <c r="N1676" s="1"/>
      <c r="O1676" s="1"/>
      <c r="P1676" s="1"/>
      <c r="Q1676" s="1"/>
      <c r="R1676" s="1"/>
      <c r="S1676" s="1"/>
    </row>
    <row r="1677">
      <c r="A1677" s="2" t="s">
        <v>4582</v>
      </c>
      <c r="B1677" s="2" t="str">
        <v>丹麥</v>
      </c>
      <c r="C1677" s="3" t="s">
        <v>4584</v>
      </c>
      <c r="D1677" s="2" t="str">
        <v>医药保健品及医疗器械,家具,家居装饰品,照明产品,餐厨用具</v>
      </c>
      <c r="E1677" s="2" t="str">
        <v>7次</v>
      </c>
      <c r="F1677" s="2" t="str">
        <v>Loekkegravene 49, DK 5270, Odense N</v>
      </c>
      <c r="G1677" s="2" t="str">
        <v>Joergen Risager</v>
      </c>
      <c r="H1677" s="2" t="s">
        <v>4583</v>
      </c>
      <c r="I1677" s="2" t="str">
        <v>+45 66 18 95 95</v>
      </c>
      <c r="J1677" s="2" t="str">
        <v>0045 66 18 94 95</v>
      </c>
      <c r="K1677" s="1"/>
      <c r="L1677" s="1"/>
      <c r="M1677" s="1"/>
      <c r="N1677" s="1"/>
      <c r="O1677" s="1"/>
      <c r="P1677" s="1"/>
      <c r="Q1677" s="1"/>
      <c r="R1677" s="1"/>
      <c r="S1677" s="1"/>
    </row>
    <row r="1678">
      <c r="A1678" s="2" t="s">
        <v>5319</v>
      </c>
      <c r="B1678" s="2" t="str">
        <v>中國香港</v>
      </c>
      <c r="C1678" s="3" t="s">
        <v>5318</v>
      </c>
      <c r="D1678" s="2" t="s">
        <v>5320</v>
      </c>
      <c r="E1678" s="2" t="str">
        <v>9次</v>
      </c>
      <c r="F1678" s="2" t="str">
        <v>1-6,1/F. LEE FAT PATH, TUEN MUN,HONGKONG</v>
      </c>
      <c r="G1678" s="2" t="str">
        <v>Mireia Rodriguez</v>
      </c>
      <c r="H1678" s="2" t="s">
        <v>5321</v>
      </c>
      <c r="I1678" s="2" t="str">
        <v>(852)24591822</v>
      </c>
      <c r="J1678" s="2" t="str">
        <v>(852)24594022</v>
      </c>
      <c r="K1678" s="1"/>
      <c r="L1678" s="1"/>
      <c r="M1678" s="1"/>
      <c r="N1678" s="1"/>
      <c r="O1678" s="1"/>
      <c r="P1678" s="1"/>
      <c r="Q1678" s="1"/>
      <c r="R1678" s="1"/>
      <c r="S1678" s="1"/>
    </row>
    <row r="1679">
      <c r="A1679" s="2" t="s">
        <v>142</v>
      </c>
      <c r="B1679" s="2" t="str">
        <v>尼日利亞</v>
      </c>
      <c r="C1679" s="2" t="str">
        <v>--</v>
      </c>
      <c r="D1679" s="2" t="str">
        <v>其他,玻璃工艺品,餐厨用具</v>
      </c>
      <c r="E1679" s="2" t="str">
        <v>7次</v>
      </c>
      <c r="F1679" s="2" t="str">
        <v>114, Last bus-stop, Ipaja, Lagos. P. O. Box 957 Ikorodu, Lagos State, NIGERIA</v>
      </c>
      <c r="G1679" s="2" t="str">
        <v>Medeya Mitrofanova</v>
      </c>
      <c r="H1679" s="2" t="s">
        <v>143</v>
      </c>
      <c r="I1679" s="2" t="str">
        <v>+234 48 033 894</v>
      </c>
      <c r="J1679" s="2">
        <v>2882115</v>
      </c>
      <c r="K1679" s="1"/>
      <c r="L1679" s="1"/>
      <c r="M1679" s="1"/>
      <c r="N1679" s="1"/>
      <c r="O1679" s="1"/>
      <c r="P1679" s="1"/>
      <c r="Q1679" s="1"/>
      <c r="R1679" s="1"/>
      <c r="S1679" s="1"/>
    </row>
    <row r="1680">
      <c r="A1680" s="2" t="s">
        <v>1133</v>
      </c>
      <c r="B1680" s="2" t="str">
        <v>馬來西亞</v>
      </c>
      <c r="C1680" s="3" t="s">
        <v>1134</v>
      </c>
      <c r="D1680" s="2" t="str">
        <v>其他,服装饰物及配件,照明产品,玻璃工艺品,餐厨用具</v>
      </c>
      <c r="E1680" s="2" t="str">
        <v>6次</v>
      </c>
      <c r="F1680" s="2" t="str">
        <v>27, JLN SS26/13, TMN MAYANG JAYA,47301 P.J. SELANGOR,MALAYSIA</v>
      </c>
      <c r="G1680" s="2" t="str">
        <v>Mr. Purushottam Patel</v>
      </c>
      <c r="H1680" s="2" t="s">
        <v>1135</v>
      </c>
      <c r="I1680" s="2" t="str">
        <v>(603)78032387</v>
      </c>
      <c r="J1680" s="2" t="str">
        <v>(603)78034461</v>
      </c>
      <c r="K1680" s="1"/>
      <c r="L1680" s="1"/>
      <c r="M1680" s="1"/>
      <c r="N1680" s="1"/>
      <c r="O1680" s="1"/>
      <c r="P1680" s="1"/>
      <c r="Q1680" s="1"/>
      <c r="R1680" s="1"/>
      <c r="S1680" s="1"/>
    </row>
    <row r="1681">
      <c r="A1681" s="2" t="s">
        <v>4486</v>
      </c>
      <c r="B1681" s="2" t="str">
        <v>馬來西亞</v>
      </c>
      <c r="C1681" s="3" t="s">
        <v>4487</v>
      </c>
      <c r="D1681" s="2" t="str">
        <v>五金,家用电器,工艺陶瓷,餐厨用具</v>
      </c>
      <c r="E1681" s="2" t="str">
        <v>3次</v>
      </c>
      <c r="F1681" s="2" t="str">
        <v>LOT 15-19,LORONG 3A,KAWASAN PERUSAHAAN CHERAS JAYA,JALAN BALAKONG,CHERAS,SELANGOR</v>
      </c>
      <c r="G1681" s="2" t="str">
        <v>LIM KOK ANN</v>
      </c>
      <c r="H1681" s="2" t="s">
        <v>4485</v>
      </c>
      <c r="I1681" s="2" t="str">
        <v>+60 3-9075 3888</v>
      </c>
      <c r="J1681" s="2" t="str">
        <v>0060 3 90751688</v>
      </c>
      <c r="K1681" s="1"/>
      <c r="L1681" s="1"/>
      <c r="M1681" s="1"/>
      <c r="N1681" s="1"/>
      <c r="O1681" s="1"/>
      <c r="P1681" s="1"/>
      <c r="Q1681" s="1"/>
      <c r="R1681" s="1"/>
      <c r="S1681" s="1"/>
    </row>
    <row r="1682">
      <c r="A1682" s="2" t="s">
        <v>6378</v>
      </c>
      <c r="B1682" s="2" t="str">
        <v>德國</v>
      </c>
      <c r="C1682" s="3" t="s">
        <v>6377</v>
      </c>
      <c r="D1682" s="2" t="str">
        <v>其他,工具,汽车配件,餐厨用具</v>
      </c>
      <c r="E1682" s="2" t="str">
        <v>7次</v>
      </c>
      <c r="F1682" s="2" t="str">
        <v>Elberfelder Strasse 122, DE 42477, Radevormwald</v>
      </c>
      <c r="G1682" s="2" t="str">
        <v>Thorsten Scheider</v>
      </c>
      <c r="H1682" s="2" t="str">
        <v>--</v>
      </c>
      <c r="I1682" s="2" t="str">
        <v>+49 2195 91250</v>
      </c>
      <c r="J1682" s="2" t="str">
        <v>0049 2195 91 25 50</v>
      </c>
      <c r="K1682" s="1"/>
      <c r="L1682" s="1"/>
      <c r="M1682" s="1"/>
      <c r="N1682" s="1"/>
      <c r="O1682" s="1"/>
      <c r="P1682" s="1"/>
      <c r="Q1682" s="1"/>
      <c r="R1682" s="1"/>
      <c r="S1682" s="1"/>
    </row>
    <row r="1683">
      <c r="A1683" s="5" t="s">
        <v>22</v>
      </c>
      <c r="B1683" s="5" t="str">
        <v>美國</v>
      </c>
      <c r="C1683" s="4" t="s">
        <v>20</v>
      </c>
      <c r="D1683" s="5" t="str">
        <v>体育及旅游休闲用品,其他,玻璃工艺品,食品,餐厨用具</v>
      </c>
      <c r="E1683" s="5" t="str">
        <v>9次</v>
      </c>
      <c r="F1683" s="5" t="str">
        <v>19736 AUBURN DR., CUPERTINO,CA 95014,U.S.A.</v>
      </c>
      <c r="G1683" s="5" t="str">
        <v>HederInacio</v>
      </c>
      <c r="H1683" s="5" t="s">
        <v>21</v>
      </c>
      <c r="I1683" s="5" t="str">
        <v>+1 408-343-0863</v>
      </c>
      <c r="J1683" s="5" t="str">
        <v>001 4083430863</v>
      </c>
      <c r="K1683" s="1"/>
      <c r="L1683" s="1"/>
      <c r="M1683" s="1"/>
      <c r="N1683" s="1"/>
      <c r="O1683" s="1"/>
      <c r="P1683" s="1"/>
      <c r="Q1683" s="1"/>
      <c r="R1683" s="1"/>
      <c r="S1683" s="1"/>
    </row>
    <row r="1684">
      <c r="A1684" s="2" t="s">
        <v>2447</v>
      </c>
      <c r="B1684" s="2" t="str">
        <v>丹麥</v>
      </c>
      <c r="C1684" s="2" t="str">
        <v>--</v>
      </c>
      <c r="D1684" s="2" t="str">
        <v>体育及旅游休闲用品,大型机械及设备,建筑及装饰材料,餐厨用具</v>
      </c>
      <c r="E1684" s="2" t="str">
        <v>8次</v>
      </c>
      <c r="F1684" s="2" t="str">
        <v>Vandvaerksvej 23, DK 8620, Kjellerup</v>
      </c>
      <c r="G1684" s="2" t="str">
        <v>Kjellerup Pejse &amp; Energicenter A/S</v>
      </c>
      <c r="H1684" s="2" t="str">
        <v>--</v>
      </c>
      <c r="I1684" s="2" t="str">
        <v>+45 86 88 18 11</v>
      </c>
      <c r="J1684" s="2" t="str">
        <v>0045 86 88 16 56</v>
      </c>
      <c r="K1684" s="1"/>
      <c r="L1684" s="1"/>
      <c r="M1684" s="1"/>
      <c r="N1684" s="1"/>
      <c r="O1684" s="1"/>
      <c r="P1684" s="1"/>
      <c r="Q1684" s="1"/>
      <c r="R1684" s="1"/>
      <c r="S1684" s="1"/>
    </row>
    <row r="1685">
      <c r="A1685" s="2" t="s">
        <v>1706</v>
      </c>
      <c r="B1685" s="2" t="str">
        <v>美國</v>
      </c>
      <c r="C1685" s="3" t="s">
        <v>1705</v>
      </c>
      <c r="D1685" s="2" t="str">
        <v>餐厨用具</v>
      </c>
      <c r="E1685" s="2" t="str">
        <v>6次</v>
      </c>
      <c r="F1685" s="2" t="str">
        <v>301 W MAIN ST, BATAVIA, NY 14020</v>
      </c>
      <c r="G1685" s="2" t="str">
        <v>MICHAEL CHARVELLA</v>
      </c>
      <c r="H1685" s="2" t="str">
        <v>--</v>
      </c>
      <c r="I1685" s="2" t="str">
        <v>001 585 343 2139</v>
      </c>
      <c r="J1685" s="2" t="str">
        <v>001 585 343 8666</v>
      </c>
      <c r="K1685" s="1"/>
      <c r="L1685" s="1"/>
      <c r="M1685" s="1"/>
      <c r="N1685" s="1"/>
      <c r="O1685" s="1"/>
      <c r="P1685" s="1"/>
      <c r="Q1685" s="1"/>
      <c r="R1685" s="1"/>
      <c r="S1685" s="1"/>
    </row>
    <row r="1686">
      <c r="A1686" s="2" t="s">
        <v>2808</v>
      </c>
      <c r="B1686" s="2" t="str">
        <v>中國香港</v>
      </c>
      <c r="C1686" s="3" t="s">
        <v>2810</v>
      </c>
      <c r="D1686" s="2" t="str">
        <v>其他,医药保健品及医疗器械,家具,家居装饰品,餐厨用具</v>
      </c>
      <c r="E1686" s="2" t="str">
        <v>6次</v>
      </c>
      <c r="F1686" s="2" t="str">
        <v>ROOM 1005, CENTRE,33 ASHLEY ROAD,TSIM SHA TSUI, KOWLOONHONGKONG</v>
      </c>
      <c r="G1686" s="2" t="str">
        <v>MARTIN DAVID SOLIS SERNA</v>
      </c>
      <c r="H1686" s="2" t="s">
        <v>2809</v>
      </c>
      <c r="I1686" s="2" t="str">
        <v>+852 2117 0777</v>
      </c>
      <c r="J1686" s="2" t="str">
        <v>3104 0410</v>
      </c>
      <c r="K1686" s="1"/>
      <c r="L1686" s="1"/>
      <c r="M1686" s="1"/>
      <c r="N1686" s="1"/>
      <c r="O1686" s="1"/>
      <c r="P1686" s="1"/>
      <c r="Q1686" s="1"/>
      <c r="R1686" s="1"/>
      <c r="S1686" s="1"/>
    </row>
    <row r="1687">
      <c r="A1687" s="2" t="s">
        <v>60</v>
      </c>
      <c r="B1687" s="2" t="str">
        <v>日本</v>
      </c>
      <c r="C1687" s="2" t="str">
        <v>--</v>
      </c>
      <c r="D1687" s="2" t="str">
        <v>玩具,餐厨用具</v>
      </c>
      <c r="E1687" s="2" t="str">
        <v>7次</v>
      </c>
      <c r="F1687" s="2" t="str">
        <v>16-3, Nishiikebukuro 1-chome, Toshima-ku, Tokyo 171-0021</v>
      </c>
      <c r="G1687" s="2" t="str">
        <v>GO HARUO</v>
      </c>
      <c r="H1687" s="2" t="s">
        <v>59</v>
      </c>
      <c r="I1687" s="2">
        <f>+81-48-643-6558</f>
      </c>
      <c r="J1687" s="2" t="str">
        <v>0081 3 38391174</v>
      </c>
      <c r="K1687" s="1"/>
      <c r="L1687" s="1"/>
      <c r="M1687" s="1"/>
      <c r="N1687" s="1"/>
      <c r="O1687" s="1"/>
      <c r="P1687" s="1"/>
      <c r="Q1687" s="1"/>
      <c r="R1687" s="1"/>
      <c r="S1687" s="1"/>
    </row>
    <row r="1688">
      <c r="A1688" s="2" t="s">
        <v>2484</v>
      </c>
      <c r="B1688" s="2" t="str">
        <v>日本</v>
      </c>
      <c r="C1688" s="3" t="s">
        <v>2483</v>
      </c>
      <c r="D1688" s="2" t="str">
        <v>其他,车辆,餐厨用具</v>
      </c>
      <c r="E1688" s="2" t="str">
        <v>3次</v>
      </c>
      <c r="F1688" s="2" t="str">
        <v>1-7-35, Tokura</v>
      </c>
      <c r="G1688" s="2" t="str">
        <v>NAKAMURA, TAKESHI</v>
      </c>
      <c r="H1688" s="2" t="s">
        <v>2482</v>
      </c>
      <c r="I1688" s="2">
        <f>+81-6-6271-7895</f>
      </c>
      <c r="J1688" s="2" t="str">
        <v>--</v>
      </c>
      <c r="K1688" s="1"/>
      <c r="L1688" s="1"/>
      <c r="M1688" s="1"/>
      <c r="N1688" s="1"/>
      <c r="O1688" s="1"/>
      <c r="P1688" s="1"/>
      <c r="Q1688" s="1"/>
      <c r="R1688" s="1"/>
      <c r="S1688" s="1"/>
    </row>
    <row r="1689">
      <c r="A1689" s="2" t="s">
        <v>4436</v>
      </c>
      <c r="B1689" s="2" t="str">
        <v>烏克蘭</v>
      </c>
      <c r="C1689" s="3" t="s">
        <v>4438</v>
      </c>
      <c r="D1689" s="2" t="str">
        <v>餐厨用具</v>
      </c>
      <c r="E1689" s="2" t="str">
        <v>5次</v>
      </c>
      <c r="F1689" s="2" t="str">
        <v>12 UKRAINSKAYA ST.51210 NOVOMOSKOVSK</v>
      </c>
      <c r="G1689" s="2" t="str">
        <v>BIOSYSTEM</v>
      </c>
      <c r="H1689" s="2" t="s">
        <v>4437</v>
      </c>
      <c r="I1689" s="2" t="str">
        <v>+380 5693 40331</v>
      </c>
      <c r="J1689" s="2" t="str">
        <v>00380 5693 41751</v>
      </c>
      <c r="K1689" s="1"/>
      <c r="L1689" s="1"/>
      <c r="M1689" s="1"/>
      <c r="N1689" s="1"/>
      <c r="O1689" s="1"/>
      <c r="P1689" s="1"/>
      <c r="Q1689" s="1"/>
      <c r="R1689" s="1"/>
      <c r="S1689" s="1"/>
    </row>
    <row r="1690">
      <c r="A1690" s="2" t="s">
        <v>2668</v>
      </c>
      <c r="B1690" s="2" t="str">
        <v>瑞典</v>
      </c>
      <c r="C1690" s="3" t="s">
        <v>2667</v>
      </c>
      <c r="D1690" s="2" t="str">
        <v>工艺陶瓷,玻璃工艺品,餐厨用具</v>
      </c>
      <c r="E1690" s="2" t="str">
        <v>6次</v>
      </c>
      <c r="F1690" s="2" t="str">
        <v>Gustavslundsv 153 C, SE 16751, Bromma</v>
      </c>
      <c r="G1690" s="2" t="str">
        <v>--</v>
      </c>
      <c r="H1690" s="2" t="s">
        <v>2666</v>
      </c>
      <c r="I1690" s="2" t="str">
        <v>+46 8 704 75 00</v>
      </c>
      <c r="J1690" s="2" t="str">
        <v>0046 8 80 15 45</v>
      </c>
      <c r="K1690" s="1"/>
      <c r="L1690" s="1"/>
      <c r="M1690" s="1"/>
      <c r="N1690" s="1"/>
      <c r="O1690" s="1"/>
      <c r="P1690" s="1"/>
      <c r="Q1690" s="1"/>
      <c r="R1690" s="1"/>
      <c r="S1690" s="1"/>
    </row>
    <row r="1691">
      <c r="A1691" s="2" t="s">
        <v>1736</v>
      </c>
      <c r="B1691" s="2" t="str">
        <v>英國</v>
      </c>
      <c r="C1691" s="2" t="str">
        <v>--</v>
      </c>
      <c r="D1691" s="2" t="str">
        <v>食品,餐厨用具</v>
      </c>
      <c r="E1691" s="2" t="str">
        <v>2次</v>
      </c>
      <c r="F1691" s="2" t="str">
        <v>The Old Tramway Office 101C Palm Grove, Oxton, Birkenhead, Merseyside, L43 1TQ</v>
      </c>
      <c r="G1691" s="2" t="str">
        <v>Mr.Peter Greville</v>
      </c>
      <c r="H1691" s="2" t="str">
        <v>--</v>
      </c>
      <c r="I1691" s="2" t="str">
        <v>+44 151 653 6070</v>
      </c>
      <c r="J1691" s="2" t="str">
        <v>0044 151 6535040</v>
      </c>
      <c r="K1691" s="1"/>
      <c r="L1691" s="1"/>
      <c r="M1691" s="1"/>
      <c r="N1691" s="1"/>
      <c r="O1691" s="1"/>
      <c r="P1691" s="1"/>
      <c r="Q1691" s="1"/>
      <c r="R1691" s="1"/>
      <c r="S1691" s="1"/>
    </row>
    <row r="1692">
      <c r="A1692" s="2" t="s">
        <v>2374</v>
      </c>
      <c r="B1692" s="2" t="str">
        <v>日本</v>
      </c>
      <c r="C1692" s="2" t="str">
        <v>--</v>
      </c>
      <c r="D1692" s="2" t="str">
        <v>餐厨用具</v>
      </c>
      <c r="E1692" s="2" t="str">
        <v>2次</v>
      </c>
      <c r="F1692" s="2" t="str">
        <v>633, ISHIURA-MACHI 8-CHOME, TAKAYAMA-SHI, GIFU 5060825</v>
      </c>
      <c r="G1692" s="2" t="str">
        <v>SUGISAKI, KOZO</v>
      </c>
      <c r="H1692" s="2" t="str">
        <v>--</v>
      </c>
      <c r="I1692" s="2" t="str">
        <v>0081 577 341414</v>
      </c>
      <c r="J1692" s="2" t="str">
        <v>0081 577 351680</v>
      </c>
      <c r="K1692" s="1"/>
      <c r="L1692" s="1"/>
      <c r="M1692" s="1"/>
      <c r="N1692" s="1"/>
      <c r="O1692" s="1"/>
      <c r="P1692" s="1"/>
      <c r="Q1692" s="1"/>
      <c r="R1692" s="1"/>
      <c r="S1692" s="1"/>
    </row>
    <row r="1693">
      <c r="A1693" s="2" t="s">
        <v>4466</v>
      </c>
      <c r="B1693" s="2" t="str">
        <v>日本</v>
      </c>
      <c r="C1693" s="2" t="str">
        <v>--</v>
      </c>
      <c r="D1693" s="2" t="str">
        <v>餐厨用具</v>
      </c>
      <c r="E1693" s="2" t="str">
        <v>2次</v>
      </c>
      <c r="F1693" s="2" t="str">
        <v>11-18, OROSHIHON-MACHI, NOBEOKA-SHI, MIYAZAKI 8820855</v>
      </c>
      <c r="G1693" s="2" t="str">
        <v>SHIMIZU, KOZABURO</v>
      </c>
      <c r="H1693" s="2" t="str">
        <v>--</v>
      </c>
      <c r="I1693" s="2" t="str">
        <v>0081 982 325318</v>
      </c>
      <c r="J1693" s="2" t="str">
        <v>0081 982 217836</v>
      </c>
      <c r="K1693" s="1"/>
      <c r="L1693" s="1"/>
      <c r="M1693" s="1"/>
      <c r="N1693" s="1"/>
      <c r="O1693" s="1"/>
      <c r="P1693" s="1"/>
      <c r="Q1693" s="1"/>
      <c r="R1693" s="1"/>
      <c r="S1693" s="1"/>
    </row>
    <row r="1694">
      <c r="A1694" s="2" t="s">
        <v>6361</v>
      </c>
      <c r="B1694" s="2" t="str">
        <v>瑞典</v>
      </c>
      <c r="C1694" s="3" t="s">
        <v>6359</v>
      </c>
      <c r="D1694" s="2" t="str">
        <v>其他,照明产品,玩具,自行车,餐厨用具</v>
      </c>
      <c r="E1694" s="2" t="str">
        <v>9次</v>
      </c>
      <c r="F1694" s="2" t="str">
        <v>E A Rosengrens g 19, SE 42131, Vastra Frolunda</v>
      </c>
      <c r="G1694" s="2" t="str">
        <v>Libro Gruppen AB</v>
      </c>
      <c r="H1694" s="2" t="s">
        <v>6360</v>
      </c>
      <c r="I1694" s="2" t="str">
        <v>+46 31 709 24 00</v>
      </c>
      <c r="J1694" s="2" t="str">
        <v>0046 31 45 57 10</v>
      </c>
      <c r="K1694" s="1"/>
      <c r="L1694" s="1"/>
      <c r="M1694" s="1"/>
      <c r="N1694" s="1"/>
      <c r="O1694" s="1"/>
      <c r="P1694" s="1"/>
      <c r="Q1694" s="1"/>
      <c r="R1694" s="1"/>
      <c r="S1694" s="1"/>
    </row>
    <row r="1695">
      <c r="A1695" s="2" t="s">
        <v>2183</v>
      </c>
      <c r="B1695" s="2" t="str">
        <v>英國</v>
      </c>
      <c r="C1695" s="3" t="s">
        <v>2182</v>
      </c>
      <c r="D1695" s="2" t="str">
        <v>体育及旅游休闲用品,其他,家用电器,箱包,鞋,餐厨用具</v>
      </c>
      <c r="E1695" s="2" t="str">
        <v>8次</v>
      </c>
      <c r="F1695" s="2" t="str">
        <v>145 MADDISON HOUSE, 226 HIGH STREET,CROYDON, SURREY CR9 1DF,U.K.</v>
      </c>
      <c r="G1695" s="2" t="str">
        <v>joel usher</v>
      </c>
      <c r="H1695" s="2" t="s">
        <v>2184</v>
      </c>
      <c r="I1695" s="2" t="str">
        <v>+44 20 8668 7738</v>
      </c>
      <c r="J1695" s="2">
        <v>442086682419</v>
      </c>
      <c r="K1695" s="1"/>
      <c r="L1695" s="1"/>
      <c r="M1695" s="1"/>
      <c r="N1695" s="1"/>
      <c r="O1695" s="1"/>
      <c r="P1695" s="1"/>
      <c r="Q1695" s="1"/>
      <c r="R1695" s="1"/>
      <c r="S1695" s="1"/>
    </row>
    <row r="1696">
      <c r="A1696" s="2" t="s">
        <v>2410</v>
      </c>
      <c r="B1696" s="2" t="str">
        <v>斯里兰卡</v>
      </c>
      <c r="C1696" s="3" t="s">
        <v>2413</v>
      </c>
      <c r="D1696" s="2" t="s">
        <v>2411</v>
      </c>
      <c r="E1696" s="2" t="str">
        <v>10次</v>
      </c>
      <c r="F1696" s="2" t="str">
        <v>133, STANLEY THILAKARATHNA MAWATHA, NUGEGODA.</v>
      </c>
      <c r="G1696" s="2" t="str">
        <v>BANDULA RATHNASIRI</v>
      </c>
      <c r="H1696" s="2" t="s">
        <v>2412</v>
      </c>
      <c r="I1696" s="2" t="str">
        <v>0094 11 2854833</v>
      </c>
      <c r="J1696" s="2" t="str">
        <v>0094 11 2812345</v>
      </c>
      <c r="K1696" s="1"/>
      <c r="L1696" s="1"/>
      <c r="M1696" s="1"/>
      <c r="N1696" s="1"/>
      <c r="O1696" s="1"/>
      <c r="P1696" s="1"/>
      <c r="Q1696" s="1"/>
      <c r="R1696" s="1"/>
      <c r="S1696" s="1"/>
    </row>
    <row r="1697">
      <c r="A1697" s="2" t="s">
        <v>4849</v>
      </c>
      <c r="B1697" s="2" t="str">
        <v>巴基斯坦</v>
      </c>
      <c r="C1697" s="3" t="s">
        <v>4847</v>
      </c>
      <c r="D1697" s="2" t="str">
        <v>五金,家具,餐厨用具</v>
      </c>
      <c r="E1697" s="2" t="str">
        <v>8次</v>
      </c>
      <c r="F1697" s="2" t="str">
        <v>9 BEADON ROAD,LAHORE,PAKISTAN</v>
      </c>
      <c r="G1697" s="2" t="str">
        <v>Hamid.R.Butt</v>
      </c>
      <c r="H1697" s="2" t="s">
        <v>4848</v>
      </c>
      <c r="I1697" s="2">
        <v>6314712</v>
      </c>
      <c r="J1697" s="2" t="str">
        <v>92 42 6360008</v>
      </c>
      <c r="K1697" s="1"/>
      <c r="L1697" s="1"/>
      <c r="M1697" s="1"/>
      <c r="N1697" s="1"/>
      <c r="O1697" s="1"/>
      <c r="P1697" s="1"/>
      <c r="Q1697" s="1"/>
      <c r="R1697" s="1"/>
      <c r="S1697" s="1"/>
    </row>
    <row r="1698">
      <c r="A1698" s="2" t="s">
        <v>5099</v>
      </c>
      <c r="B1698" s="2" t="str">
        <v>智利</v>
      </c>
      <c r="C1698" s="3" t="s">
        <v>5098</v>
      </c>
      <c r="D1698" s="2" t="str">
        <v>其他,医药保健品及医疗器械,卫浴设备,家用电器,餐厨用具</v>
      </c>
      <c r="E1698" s="2" t="str">
        <v>9次</v>
      </c>
      <c r="F1698" s="2" t="str">
        <v>BELLAVISTA 0477, RANCAGUA, RANCAGUA</v>
      </c>
      <c r="G1698" s="2" t="str">
        <v>ALVARO FUENTES GOMIEN</v>
      </c>
      <c r="H1698" s="2" t="str">
        <v>--</v>
      </c>
      <c r="I1698" s="2" t="str">
        <v>+56-2-2695-1022,+81-3-5251-4510,+56-9-9599-1694,+86-21-5038-8996,+1-770-730-8508,+52-55-7904-4707,+1-770-316-2147,+56-9-7135-4232</v>
      </c>
      <c r="J1698" s="2" t="str">
        <v>0056 72 2201297</v>
      </c>
      <c r="K1698" s="1"/>
      <c r="L1698" s="1"/>
      <c r="M1698" s="1"/>
      <c r="N1698" s="1"/>
      <c r="O1698" s="1"/>
      <c r="P1698" s="1"/>
      <c r="Q1698" s="1"/>
      <c r="R1698" s="1"/>
      <c r="S1698" s="1"/>
    </row>
    <row r="1699">
      <c r="A1699" s="2" t="s">
        <v>475</v>
      </c>
      <c r="B1699" s="2" t="str">
        <v>乍得</v>
      </c>
      <c r="C1699" s="3" t="s">
        <v>474</v>
      </c>
      <c r="D1699" s="2" t="s">
        <v>476</v>
      </c>
      <c r="E1699" s="2" t="str">
        <v>11次</v>
      </c>
      <c r="F1699" s="2" t="str">
        <v>B.P.2102 N'DJAMENA</v>
      </c>
      <c r="G1699" s="2" t="str">
        <v>ABDALLAH AHMAT O</v>
      </c>
      <c r="H1699" s="2" t="s">
        <v>477</v>
      </c>
      <c r="I1699" s="2" t="str">
        <v>00235 515250</v>
      </c>
      <c r="J1699" s="2" t="str">
        <v>00235 514611</v>
      </c>
      <c r="K1699" s="1"/>
      <c r="L1699" s="1"/>
      <c r="M1699" s="1"/>
      <c r="N1699" s="1"/>
      <c r="O1699" s="1"/>
      <c r="P1699" s="1"/>
      <c r="Q1699" s="1"/>
      <c r="R1699" s="1"/>
      <c r="S1699" s="1"/>
    </row>
    <row r="1700">
      <c r="A1700" s="2" t="s">
        <v>842</v>
      </c>
      <c r="B1700" s="2" t="str">
        <v>新西蘭</v>
      </c>
      <c r="C1700" s="3" t="s">
        <v>840</v>
      </c>
      <c r="D1700" s="2" t="str">
        <v>玩具,餐厨用具</v>
      </c>
      <c r="E1700" s="2" t="str">
        <v>6次</v>
      </c>
      <c r="F1700" s="2" t="str">
        <v>25 SALESYARDS ROAD,OTAHUHU,P.O.BOX 22-360 OTAHUHU,AUCKLAND</v>
      </c>
      <c r="G1700" s="2" t="str">
        <v>BILL SPILLANE</v>
      </c>
      <c r="H1700" s="2" t="s">
        <v>841</v>
      </c>
      <c r="I1700" s="2" t="str">
        <v>0064 9 2761580</v>
      </c>
      <c r="J1700" s="2" t="str">
        <v>0064 9 2761555</v>
      </c>
      <c r="K1700" s="1"/>
      <c r="L1700" s="1"/>
      <c r="M1700" s="1"/>
      <c r="N1700" s="1"/>
      <c r="O1700" s="1"/>
      <c r="P1700" s="1"/>
      <c r="Q1700" s="1"/>
      <c r="R1700" s="1"/>
      <c r="S1700" s="1"/>
    </row>
    <row r="1701">
      <c r="A1701" s="2" t="s">
        <v>3126</v>
      </c>
      <c r="B1701" s="2" t="str">
        <v>土耳其</v>
      </c>
      <c r="C1701" s="3" t="s">
        <v>3123</v>
      </c>
      <c r="D1701" s="2" t="s">
        <v>3124</v>
      </c>
      <c r="E1701" s="2" t="str">
        <v>10次</v>
      </c>
      <c r="F1701" s="2" t="str">
        <v>10014 SK,NO:13,A.O.S.B.CIGLI IZMIR</v>
      </c>
      <c r="G1701" s="2" t="str">
        <v>ARMIENTO GRAZIANO</v>
      </c>
      <c r="H1701" s="2" t="s">
        <v>3125</v>
      </c>
      <c r="I1701" s="2">
        <f>+1-850-290-290</f>
      </c>
      <c r="J1701" s="2" t="str">
        <v>0090 212 5221711/5117237</v>
      </c>
      <c r="K1701" s="1"/>
      <c r="L1701" s="1"/>
      <c r="M1701" s="1"/>
      <c r="N1701" s="1"/>
      <c r="O1701" s="1"/>
      <c r="P1701" s="1"/>
      <c r="Q1701" s="1"/>
      <c r="R1701" s="1"/>
      <c r="S1701" s="1"/>
    </row>
    <row r="1702">
      <c r="A1702" s="5" t="s">
        <v>6659</v>
      </c>
      <c r="B1702" s="5" t="str">
        <v>德國</v>
      </c>
      <c r="C1702" s="4" t="s">
        <v>6657</v>
      </c>
      <c r="D1702" s="5" t="str">
        <v>办公文具,家具,玩具,节日用品,钟表眼镜,食品,餐厨用具</v>
      </c>
      <c r="E1702" s="5" t="str">
        <v>8次</v>
      </c>
      <c r="F1702" s="5" t="str">
        <v>Seelbachstrasse 5-15, DE 88090, Immenstaad</v>
      </c>
      <c r="G1702" s="5" t="str">
        <v>Ilse Weber</v>
      </c>
      <c r="H1702" s="5" t="s">
        <v>6658</v>
      </c>
      <c r="I1702" s="5" t="str">
        <v>+49 7545 94220</v>
      </c>
      <c r="J1702" s="5" t="str">
        <v>0049 7545 94 22 11</v>
      </c>
      <c r="K1702" s="1"/>
      <c r="L1702" s="1"/>
      <c r="M1702" s="1"/>
      <c r="N1702" s="1"/>
      <c r="O1702" s="1"/>
      <c r="P1702" s="1"/>
      <c r="Q1702" s="1"/>
      <c r="R1702" s="1"/>
      <c r="S1702" s="1"/>
    </row>
    <row r="1703">
      <c r="A1703" s="5" t="s">
        <v>518</v>
      </c>
      <c r="B1703" s="5" t="str">
        <v>西班牙</v>
      </c>
      <c r="C1703" s="4" t="s">
        <v>516</v>
      </c>
      <c r="D1703" s="5" t="str">
        <v>五金,工艺陶瓷,餐厨用具</v>
      </c>
      <c r="E1703" s="5" t="str">
        <v>9次</v>
      </c>
      <c r="F1703" s="5" t="str">
        <v>RONDA CABALLERO MANCHA179-28034 MADRID,SPAIN</v>
      </c>
      <c r="G1703" s="5" t="str">
        <v>yogesh</v>
      </c>
      <c r="H1703" s="5" t="s">
        <v>517</v>
      </c>
      <c r="I1703" s="5" t="str">
        <v>+34 629 21 79 69</v>
      </c>
      <c r="J1703" s="5">
        <v>34629217969</v>
      </c>
      <c r="K1703" s="1"/>
      <c r="L1703" s="1"/>
      <c r="M1703" s="1"/>
      <c r="N1703" s="1"/>
      <c r="O1703" s="1"/>
      <c r="P1703" s="1"/>
      <c r="Q1703" s="1"/>
      <c r="R1703" s="1"/>
      <c r="S1703" s="1"/>
    </row>
    <row r="1704">
      <c r="A1704" s="2" t="s">
        <v>1682</v>
      </c>
      <c r="B1704" s="2" t="str">
        <v>韩国</v>
      </c>
      <c r="C1704" s="3" t="s">
        <v>1684</v>
      </c>
      <c r="D1704" s="2" t="str">
        <v>五金,家用电器,餐厨用具</v>
      </c>
      <c r="E1704" s="2" t="str">
        <v>9次</v>
      </c>
      <c r="F1704" s="2" t="str">
        <v>5578-21,JANGHANG-DONG,ILSAN-GU,KOYANG-SI,KYUNGGI-DO</v>
      </c>
      <c r="G1704" s="2" t="str">
        <v>G.L TRADING CO.</v>
      </c>
      <c r="H1704" s="2" t="s">
        <v>1683</v>
      </c>
      <c r="I1704" s="2" t="str">
        <v>0082 31 9081684</v>
      </c>
      <c r="J1704" s="2" t="str">
        <v>0082 31 9081687</v>
      </c>
      <c r="K1704" s="1"/>
      <c r="L1704" s="1"/>
      <c r="M1704" s="1"/>
      <c r="N1704" s="1"/>
      <c r="O1704" s="1"/>
      <c r="P1704" s="1"/>
      <c r="Q1704" s="1"/>
      <c r="R1704" s="1"/>
      <c r="S1704" s="1"/>
    </row>
    <row r="1705">
      <c r="A1705" s="2" t="s">
        <v>3867</v>
      </c>
      <c r="B1705" s="2" t="str">
        <v>加拿大</v>
      </c>
      <c r="C1705" s="2" t="str">
        <v>--</v>
      </c>
      <c r="D1705" s="2" t="str">
        <v>卫浴设备,家具,餐厨用具</v>
      </c>
      <c r="E1705" s="2" t="str">
        <v>7次</v>
      </c>
      <c r="F1705" s="2" t="str">
        <v>565 Edgeley Blvd., Concord, ON</v>
      </c>
      <c r="G1705" s="2" t="str">
        <v>--</v>
      </c>
      <c r="H1705" s="2" t="s">
        <v>3866</v>
      </c>
      <c r="I1705" s="2">
        <f>+1-416-780-2029</f>
      </c>
      <c r="J1705" s="2" t="str">
        <v>001 905 6601547</v>
      </c>
      <c r="K1705" s="1"/>
      <c r="L1705" s="1"/>
      <c r="M1705" s="1"/>
      <c r="N1705" s="1"/>
      <c r="O1705" s="1"/>
      <c r="P1705" s="1"/>
      <c r="Q1705" s="1"/>
      <c r="R1705" s="1"/>
      <c r="S1705" s="1"/>
    </row>
    <row r="1706">
      <c r="A1706" s="2" t="s">
        <v>5679</v>
      </c>
      <c r="B1706" s="2" t="str">
        <v>約旦</v>
      </c>
      <c r="C1706" s="2" t="str">
        <v>--</v>
      </c>
      <c r="D1706" s="2" t="str">
        <v>其他,家具,家居用品,工艺陶瓷,餐厨用具</v>
      </c>
      <c r="E1706" s="2" t="str">
        <v>10次</v>
      </c>
      <c r="F1706" s="2" t="str">
        <v>rafat, JORDAN</v>
      </c>
      <c r="G1706" s="2" t="str">
        <v>BHAWNA TALWAR</v>
      </c>
      <c r="H1706" s="2" t="s">
        <v>5678</v>
      </c>
      <c r="I1706" s="2" t="str">
        <v>00962 4891136</v>
      </c>
      <c r="J1706" s="2" t="str">
        <v>00962 64881143</v>
      </c>
      <c r="K1706" s="1"/>
      <c r="L1706" s="1"/>
      <c r="M1706" s="1"/>
      <c r="N1706" s="1"/>
      <c r="O1706" s="1"/>
      <c r="P1706" s="1"/>
      <c r="Q1706" s="1"/>
      <c r="R1706" s="1"/>
      <c r="S1706" s="1"/>
    </row>
    <row r="1707">
      <c r="A1707" s="2" t="s">
        <v>406</v>
      </c>
      <c r="B1707" s="2" t="str">
        <v>墨西哥</v>
      </c>
      <c r="C1707" s="2" t="str">
        <v>--</v>
      </c>
      <c r="D1707" s="2" t="str">
        <v>餐厨用具</v>
      </c>
      <c r="E1707" s="2" t="str">
        <v>7次</v>
      </c>
      <c r="F1707" s="2" t="str">
        <v>CALLE DEL CATORCE #38COL.RASTRO MEXICO,D.F. ,MEXICO</v>
      </c>
      <c r="G1707" s="2" t="str">
        <v>--</v>
      </c>
      <c r="H1707" s="2" t="s">
        <v>407</v>
      </c>
      <c r="I1707" s="2" t="str">
        <v>(55)9112 9230</v>
      </c>
      <c r="J1707" s="2" t="str">
        <v>(55)5704 5966</v>
      </c>
      <c r="K1707" s="1"/>
      <c r="L1707" s="1"/>
      <c r="M1707" s="1"/>
      <c r="N1707" s="1"/>
      <c r="O1707" s="1"/>
      <c r="P1707" s="1"/>
      <c r="Q1707" s="1"/>
      <c r="R1707" s="1"/>
      <c r="S1707" s="1"/>
    </row>
    <row r="1708">
      <c r="A1708" s="2" t="s">
        <v>1570</v>
      </c>
      <c r="B1708" s="2" t="str">
        <v>加拿大</v>
      </c>
      <c r="C1708" s="2" t="str">
        <v>--</v>
      </c>
      <c r="D1708" s="2" t="str">
        <v>办公文具,化工产品,食品,餐厨用具</v>
      </c>
      <c r="E1708" s="2" t="str">
        <v>5次</v>
      </c>
      <c r="F1708" s="2" t="str">
        <v>Bay 7, 303 58 Ave. SE Calgary, Alberta</v>
      </c>
      <c r="G1708" s="2" t="str">
        <v>Brian Jamieson</v>
      </c>
      <c r="H1708" s="2" t="str">
        <v>--</v>
      </c>
      <c r="I1708" s="2">
        <f>+1-905-363-7000</f>
      </c>
      <c r="J1708" s="2" t="str">
        <v>001 403 2550055</v>
      </c>
      <c r="K1708" s="1"/>
      <c r="L1708" s="1"/>
      <c r="M1708" s="1"/>
      <c r="N1708" s="1"/>
      <c r="O1708" s="1"/>
      <c r="P1708" s="1"/>
      <c r="Q1708" s="1"/>
      <c r="R1708" s="1"/>
      <c r="S1708" s="1"/>
    </row>
    <row r="1709">
      <c r="A1709" s="2" t="s">
        <v>3774</v>
      </c>
      <c r="B1709" s="2" t="str">
        <v>中國香港</v>
      </c>
      <c r="C1709" s="3" t="s">
        <v>3772</v>
      </c>
      <c r="D1709" s="2" t="str">
        <v>体育及旅游休闲用品,医药保健品及医疗器械,家具,家用电器,食品,餐厨用具</v>
      </c>
      <c r="E1709" s="2" t="str">
        <v>8次</v>
      </c>
      <c r="F1709" s="2" t="str">
        <v>6FL WYNDHAM PLACE, 40-44 WYNDHAM STREET, CENTRAL , HONGKONG SAR</v>
      </c>
      <c r="G1709" s="2" t="str">
        <v>Guiovanny Saavedra</v>
      </c>
      <c r="H1709" s="2" t="s">
        <v>3773</v>
      </c>
      <c r="I1709" s="2" t="str">
        <v>+852 2541 5173</v>
      </c>
      <c r="J1709" s="2">
        <v>25415283</v>
      </c>
      <c r="K1709" s="1"/>
      <c r="L1709" s="1"/>
      <c r="M1709" s="1"/>
      <c r="N1709" s="1"/>
      <c r="O1709" s="1"/>
      <c r="P1709" s="1"/>
      <c r="Q1709" s="1"/>
      <c r="R1709" s="1"/>
      <c r="S1709" s="1"/>
    </row>
    <row r="1710">
      <c r="A1710" s="2" t="s">
        <v>60</v>
      </c>
      <c r="B1710" s="2" t="str">
        <v>日本</v>
      </c>
      <c r="C1710" s="2" t="str">
        <v>--</v>
      </c>
      <c r="D1710" s="2" t="str">
        <v>玩具,餐厨用具</v>
      </c>
      <c r="E1710" s="2" t="str">
        <v>7次</v>
      </c>
      <c r="F1710" s="2" t="str">
        <v>16-3, Nishiikebukuro 1-chome, Toshima-ku, Tokyo 171-0021</v>
      </c>
      <c r="G1710" s="2" t="str">
        <v>GO HARUO</v>
      </c>
      <c r="H1710" s="2" t="s">
        <v>59</v>
      </c>
      <c r="I1710" s="2">
        <f>+81-48-643-6558</f>
      </c>
      <c r="J1710" s="2" t="str">
        <v>0081 3 38391174</v>
      </c>
      <c r="K1710" s="1"/>
      <c r="L1710" s="1"/>
      <c r="M1710" s="1"/>
      <c r="N1710" s="1"/>
      <c r="O1710" s="1"/>
      <c r="P1710" s="1"/>
      <c r="Q1710" s="1"/>
      <c r="R1710" s="1"/>
      <c r="S1710" s="1"/>
    </row>
    <row r="1711">
      <c r="A1711" s="2" t="s">
        <v>435</v>
      </c>
      <c r="B1711" s="2" t="str">
        <v>沙烏地阿拉伯</v>
      </c>
      <c r="C1711" s="2" t="str">
        <v>--</v>
      </c>
      <c r="D1711" s="2" t="str">
        <v>其他,工艺陶瓷,电子电气产品,餐厨用具</v>
      </c>
      <c r="E1711" s="2" t="str">
        <v>5次</v>
      </c>
      <c r="F1711" s="2" t="str">
        <v>P.O.BOX: 23268-JEDDAH</v>
      </c>
      <c r="G1711" s="2" t="str">
        <v>NAZRUL ISLAM</v>
      </c>
      <c r="H1711" s="2" t="s">
        <v>436</v>
      </c>
      <c r="I1711" s="2" t="str">
        <v>00966 2 6482920</v>
      </c>
      <c r="J1711" s="2" t="str">
        <v>00966 2 6485246</v>
      </c>
      <c r="K1711" s="1"/>
      <c r="L1711" s="1"/>
      <c r="M1711" s="1"/>
      <c r="N1711" s="1"/>
      <c r="O1711" s="1"/>
      <c r="P1711" s="1"/>
      <c r="Q1711" s="1"/>
      <c r="R1711" s="1"/>
      <c r="S1711" s="1"/>
    </row>
    <row r="1712">
      <c r="A1712" s="2" t="s">
        <v>2808</v>
      </c>
      <c r="B1712" s="2" t="str">
        <v>中國香港</v>
      </c>
      <c r="C1712" s="3" t="s">
        <v>2810</v>
      </c>
      <c r="D1712" s="2" t="str">
        <v>其他,医药保健品及医疗器械,家具,家居装饰品,餐厨用具</v>
      </c>
      <c r="E1712" s="2" t="str">
        <v>6次</v>
      </c>
      <c r="F1712" s="2" t="str">
        <v>ROOM 1005, CENTRE,33 ASHLEY ROAD,TSIM SHA TSUI, KOWLOONHONGKONG</v>
      </c>
      <c r="G1712" s="2" t="str">
        <v>MARTIN DAVID SOLIS SERNA</v>
      </c>
      <c r="H1712" s="2" t="s">
        <v>2809</v>
      </c>
      <c r="I1712" s="2" t="str">
        <v>+852 2117 0777</v>
      </c>
      <c r="J1712" s="2" t="str">
        <v>3104 0410</v>
      </c>
      <c r="K1712" s="1"/>
      <c r="L1712" s="1"/>
      <c r="M1712" s="1"/>
      <c r="N1712" s="1"/>
      <c r="O1712" s="1"/>
      <c r="P1712" s="1"/>
      <c r="Q1712" s="1"/>
      <c r="R1712" s="1"/>
      <c r="S1712" s="1"/>
    </row>
    <row r="1713">
      <c r="A1713" s="2" t="s">
        <v>4722</v>
      </c>
      <c r="B1713" s="2" t="str">
        <v>美國</v>
      </c>
      <c r="C1713" s="3" t="s">
        <v>4724</v>
      </c>
      <c r="D1713" s="2" t="str">
        <v>化工产品,医药保健品及医疗器械,餐厨用具</v>
      </c>
      <c r="E1713" s="2" t="str">
        <v>3次</v>
      </c>
      <c r="F1713" s="2" t="str">
        <v>2233 34th Way,Largo, FL 33771-3902,USA</v>
      </c>
      <c r="G1713" s="2" t="str">
        <v>KENNETH LIAO</v>
      </c>
      <c r="H1713" s="2" t="s">
        <v>4723</v>
      </c>
      <c r="I1713" s="2" t="str">
        <v>+1-408-434-9388,+1 408-434-9388,+86 769 8339 8031,+86-769-8339-8031</v>
      </c>
      <c r="J1713" s="2" t="str">
        <v>001 408 4349387</v>
      </c>
      <c r="K1713" s="1"/>
      <c r="L1713" s="1"/>
      <c r="M1713" s="1"/>
      <c r="N1713" s="1"/>
      <c r="O1713" s="1"/>
      <c r="P1713" s="1"/>
      <c r="Q1713" s="1"/>
      <c r="R1713" s="1"/>
      <c r="S1713" s="1"/>
    </row>
    <row r="1714">
      <c r="A1714" s="2" t="s">
        <v>1606</v>
      </c>
      <c r="B1714" s="2" t="str">
        <v>黎巴嫩</v>
      </c>
      <c r="C1714" s="3" t="s">
        <v>1605</v>
      </c>
      <c r="D1714" s="2" t="str">
        <v>玻璃工艺品,餐厨用具</v>
      </c>
      <c r="E1714" s="2" t="str">
        <v>3次</v>
      </c>
      <c r="F1714" s="2" t="str">
        <v>P.O.BOX:11-2707,BEIRUT</v>
      </c>
      <c r="G1714" s="2" t="str">
        <v>--</v>
      </c>
      <c r="H1714" s="2" t="s">
        <v>1604</v>
      </c>
      <c r="I1714" s="2" t="str">
        <v>00961 1 312744</v>
      </c>
      <c r="J1714" s="2" t="str">
        <v>00961 1 311788</v>
      </c>
      <c r="K1714" s="1"/>
      <c r="L1714" s="1"/>
      <c r="M1714" s="1"/>
      <c r="N1714" s="1"/>
      <c r="O1714" s="1"/>
      <c r="P1714" s="1"/>
      <c r="Q1714" s="1"/>
      <c r="R1714" s="1"/>
      <c r="S1714" s="1"/>
    </row>
    <row r="1715">
      <c r="A1715" s="2" t="s">
        <v>326</v>
      </c>
      <c r="B1715" s="2" t="str">
        <v>美國</v>
      </c>
      <c r="C1715" s="3" t="s">
        <v>324</v>
      </c>
      <c r="D1715" s="2" t="str">
        <v>其他,汽车配件,食品,餐厨用具</v>
      </c>
      <c r="E1715" s="2" t="str">
        <v>8次</v>
      </c>
      <c r="F1715" s="2" t="str">
        <v>520 ROUTE 3A, BOW, NH 03304</v>
      </c>
      <c r="G1715" s="2" t="str">
        <v>DAVID UNGERY</v>
      </c>
      <c r="H1715" s="2" t="s">
        <v>325</v>
      </c>
      <c r="I1715" s="2">
        <f>+1-603-228-9460</f>
      </c>
      <c r="J1715" s="2" t="str">
        <v>001 603 228 9477</v>
      </c>
      <c r="K1715" s="1"/>
      <c r="L1715" s="1"/>
      <c r="M1715" s="1"/>
      <c r="N1715" s="1"/>
      <c r="O1715" s="1"/>
      <c r="P1715" s="1"/>
      <c r="Q1715" s="1"/>
      <c r="R1715" s="1"/>
      <c r="S1715" s="1"/>
    </row>
    <row r="1716">
      <c r="A1716" s="2" t="s">
        <v>2733</v>
      </c>
      <c r="B1716" s="2" t="str">
        <v>中國香港</v>
      </c>
      <c r="C1716" s="2" t="str">
        <v>--</v>
      </c>
      <c r="D1716" s="2" t="s">
        <v>2734</v>
      </c>
      <c r="E1716" s="2" t="str">
        <v>9次</v>
      </c>
      <c r="F1716" s="2" t="str">
        <v>RM.803, 8/F, FU FAI COMM. CTR., 27,HILLIER STREET, SHEUNG WAN,,HONGKONG</v>
      </c>
      <c r="G1716" s="2" t="str">
        <v>Pornlada A</v>
      </c>
      <c r="H1716" s="2" t="s">
        <v>2735</v>
      </c>
      <c r="I1716" s="2" t="str">
        <v>+852 2851 1872</v>
      </c>
      <c r="J1716" s="2" t="str">
        <v>852 28512876</v>
      </c>
      <c r="K1716" s="1"/>
      <c r="L1716" s="1"/>
      <c r="M1716" s="1"/>
      <c r="N1716" s="1"/>
      <c r="O1716" s="1"/>
      <c r="P1716" s="1"/>
      <c r="Q1716" s="1"/>
      <c r="R1716" s="1"/>
      <c r="S1716" s="1"/>
    </row>
    <row r="1717">
      <c r="A1717" s="2" t="s">
        <v>4752</v>
      </c>
      <c r="B1717" s="2" t="str">
        <v>尼日利亞</v>
      </c>
      <c r="C1717" s="2" t="str">
        <v>--</v>
      </c>
      <c r="D1717" s="2" t="str">
        <v>餐厨用具</v>
      </c>
      <c r="E1717" s="2" t="str">
        <v>7次</v>
      </c>
      <c r="F1717" s="2" t="str">
        <v>28 CHARLSE AVENUE OFF OJO RAOD AJEGUNLE APAPA LAGOS . NIGERIA SHOP 58, NIGERIA</v>
      </c>
      <c r="G1717" s="2" t="str">
        <v>--</v>
      </c>
      <c r="H1717" s="2" t="s">
        <v>4751</v>
      </c>
      <c r="I1717" s="2" t="str">
        <v>+234 803 358 5042</v>
      </c>
      <c r="J1717" s="2">
        <v>23480335850</v>
      </c>
      <c r="K1717" s="1"/>
      <c r="L1717" s="1"/>
      <c r="M1717" s="1"/>
      <c r="N1717" s="1"/>
      <c r="O1717" s="1"/>
      <c r="P1717" s="1"/>
      <c r="Q1717" s="1"/>
      <c r="R1717" s="1"/>
      <c r="S1717" s="1"/>
    </row>
    <row r="1718">
      <c r="A1718" s="2" t="s">
        <v>1496</v>
      </c>
      <c r="B1718" s="2" t="str">
        <v>韩国</v>
      </c>
      <c r="C1718" s="2" t="str">
        <v>--</v>
      </c>
      <c r="D1718" s="2" t="str">
        <v>餐厨用具</v>
      </c>
      <c r="E1718" s="2" t="str">
        <v>7次</v>
      </c>
      <c r="F1718" s="2" t="str">
        <v>893-12, BANGBAE 1 DONG,SEOCHO-KU, SEOUL,KOREA</v>
      </c>
      <c r="G1718" s="2" t="str">
        <v>--</v>
      </c>
      <c r="H1718" s="2" t="s">
        <v>1495</v>
      </c>
      <c r="I1718" s="2" t="str">
        <v>+82 2-522-2461</v>
      </c>
      <c r="J1718" s="2">
        <v>8225222462</v>
      </c>
      <c r="K1718" s="1"/>
      <c r="L1718" s="1"/>
      <c r="M1718" s="1"/>
      <c r="N1718" s="1"/>
      <c r="O1718" s="1"/>
      <c r="P1718" s="1"/>
      <c r="Q1718" s="1"/>
      <c r="R1718" s="1"/>
      <c r="S1718" s="1"/>
    </row>
    <row r="1719">
      <c r="A1719" s="2" t="s">
        <v>363</v>
      </c>
      <c r="B1719" s="2" t="str">
        <v>伊朗</v>
      </c>
      <c r="C1719" s="2" t="str">
        <v>--</v>
      </c>
      <c r="D1719" s="2" t="str">
        <v>其他,工艺陶瓷,服装饰物及配件,餐厨用具</v>
      </c>
      <c r="E1719" s="2" t="str">
        <v>7次</v>
      </c>
      <c r="F1719" s="2" t="str">
        <v>NO. 10 _ BABA SANI AVE._VAFA AVE._ FADAIAN ESLAM ST._TEHRAN,IRAN</v>
      </c>
      <c r="G1719" s="2" t="str">
        <v>Danny Wu</v>
      </c>
      <c r="H1719" s="2" t="s">
        <v>364</v>
      </c>
      <c r="I1719" s="2">
        <v>5313504</v>
      </c>
      <c r="J1719" s="2">
        <v>5317696</v>
      </c>
      <c r="K1719" s="1"/>
      <c r="L1719" s="1"/>
      <c r="M1719" s="1"/>
      <c r="N1719" s="1"/>
      <c r="O1719" s="1"/>
      <c r="P1719" s="1"/>
      <c r="Q1719" s="1"/>
      <c r="R1719" s="1"/>
      <c r="S1719" s="1"/>
    </row>
    <row r="1720">
      <c r="A1720" s="2" t="s">
        <v>2484</v>
      </c>
      <c r="B1720" s="2" t="str">
        <v>日本</v>
      </c>
      <c r="C1720" s="3" t="s">
        <v>2483</v>
      </c>
      <c r="D1720" s="2" t="str">
        <v>其他,车辆,餐厨用具</v>
      </c>
      <c r="E1720" s="2" t="str">
        <v>3次</v>
      </c>
      <c r="F1720" s="2" t="str">
        <v>1-7-35, Tokura</v>
      </c>
      <c r="G1720" s="2" t="str">
        <v>NAKAMURA, TAKESHI</v>
      </c>
      <c r="H1720" s="2" t="s">
        <v>2482</v>
      </c>
      <c r="I1720" s="2">
        <f>+81-6-6271-7895</f>
      </c>
      <c r="J1720" s="2" t="str">
        <v>--</v>
      </c>
      <c r="K1720" s="1"/>
      <c r="L1720" s="1"/>
      <c r="M1720" s="1"/>
      <c r="N1720" s="1"/>
      <c r="O1720" s="1"/>
      <c r="P1720" s="1"/>
      <c r="Q1720" s="1"/>
      <c r="R1720" s="1"/>
      <c r="S1720" s="1"/>
    </row>
    <row r="1721">
      <c r="A1721" s="2" t="s">
        <v>4436</v>
      </c>
      <c r="B1721" s="2" t="str">
        <v>烏克蘭</v>
      </c>
      <c r="C1721" s="3" t="s">
        <v>4438</v>
      </c>
      <c r="D1721" s="2" t="str">
        <v>餐厨用具</v>
      </c>
      <c r="E1721" s="2" t="str">
        <v>5次</v>
      </c>
      <c r="F1721" s="2" t="str">
        <v>12 UKRAINSKAYA ST.51210 NOVOMOSKOVSK</v>
      </c>
      <c r="G1721" s="2" t="str">
        <v>BIOSYSTEM</v>
      </c>
      <c r="H1721" s="2" t="s">
        <v>4437</v>
      </c>
      <c r="I1721" s="2" t="str">
        <v>+380 5693 40331</v>
      </c>
      <c r="J1721" s="2" t="str">
        <v>00380 5693 41751</v>
      </c>
      <c r="K1721" s="1"/>
      <c r="L1721" s="1"/>
      <c r="M1721" s="1"/>
      <c r="N1721" s="1"/>
      <c r="O1721" s="1"/>
      <c r="P1721" s="1"/>
      <c r="Q1721" s="1"/>
      <c r="R1721" s="1"/>
      <c r="S1721" s="1"/>
    </row>
    <row r="1722">
      <c r="A1722" s="2" t="s">
        <v>6512</v>
      </c>
      <c r="B1722" s="2" t="str">
        <v>美國</v>
      </c>
      <c r="C1722" s="2" t="str">
        <v>--</v>
      </c>
      <c r="D1722" s="2" t="s">
        <v>6514</v>
      </c>
      <c r="E1722" s="2" t="str">
        <v>10次</v>
      </c>
      <c r="F1722" s="2" t="str">
        <v>5739 SOUTH LYNDALE AVE. MINNEAPOLIS,MINNESOTA,U.S.A.</v>
      </c>
      <c r="G1722" s="2" t="str">
        <v>BRUCE</v>
      </c>
      <c r="H1722" s="2" t="s">
        <v>6513</v>
      </c>
      <c r="I1722" s="2" t="str">
        <v>+1 612-861-6061</v>
      </c>
      <c r="J1722" s="2" t="str">
        <v>001 6128615737</v>
      </c>
      <c r="K1722" s="1"/>
      <c r="L1722" s="1"/>
      <c r="M1722" s="1"/>
      <c r="N1722" s="1"/>
      <c r="O1722" s="1"/>
      <c r="P1722" s="1"/>
      <c r="Q1722" s="1"/>
      <c r="R1722" s="1"/>
      <c r="S1722" s="1"/>
    </row>
    <row r="1723">
      <c r="A1723" s="5" t="s">
        <v>252</v>
      </c>
      <c r="B1723" s="5" t="str">
        <v>摩洛哥</v>
      </c>
      <c r="C1723" s="5" t="str">
        <v>--</v>
      </c>
      <c r="D1723" s="5" t="str">
        <v>园林用品,工艺陶瓷,玩具,自行车,餐厨用具</v>
      </c>
      <c r="E1723" s="5" t="str">
        <v>4次</v>
      </c>
      <c r="F1723" s="5" t="str">
        <v>140,RUE DE STRASBOURG NO.14-CASABLANCA</v>
      </c>
      <c r="G1723" s="5" t="str">
        <v>HSAINE ABDELKARIM</v>
      </c>
      <c r="H1723" s="5" t="str">
        <v>--</v>
      </c>
      <c r="I1723" s="5" t="str">
        <v>00212 22 309406</v>
      </c>
      <c r="J1723" s="5" t="str">
        <v>00212 22 309406</v>
      </c>
      <c r="K1723" s="1"/>
      <c r="L1723" s="1"/>
      <c r="M1723" s="1"/>
      <c r="N1723" s="1"/>
      <c r="O1723" s="1"/>
      <c r="P1723" s="1"/>
      <c r="Q1723" s="1"/>
      <c r="R1723" s="1"/>
      <c r="S1723" s="1"/>
    </row>
    <row r="1724">
      <c r="A1724" s="2" t="s">
        <v>2668</v>
      </c>
      <c r="B1724" s="2" t="str">
        <v>瑞典</v>
      </c>
      <c r="C1724" s="3" t="s">
        <v>2667</v>
      </c>
      <c r="D1724" s="2" t="str">
        <v>工艺陶瓷,玻璃工艺品,餐厨用具</v>
      </c>
      <c r="E1724" s="2" t="str">
        <v>6次</v>
      </c>
      <c r="F1724" s="2" t="str">
        <v>Gustavslundsv 153 C, SE 16751, Bromma</v>
      </c>
      <c r="G1724" s="2" t="str">
        <v>--</v>
      </c>
      <c r="H1724" s="2" t="s">
        <v>2666</v>
      </c>
      <c r="I1724" s="2" t="str">
        <v>+46 8 704 75 00</v>
      </c>
      <c r="J1724" s="2" t="str">
        <v>0046 8 80 15 45</v>
      </c>
      <c r="K1724" s="1"/>
      <c r="L1724" s="1"/>
      <c r="M1724" s="1"/>
      <c r="N1724" s="1"/>
      <c r="O1724" s="1"/>
      <c r="P1724" s="1"/>
      <c r="Q1724" s="1"/>
      <c r="R1724" s="1"/>
      <c r="S1724" s="1"/>
    </row>
    <row r="1725">
      <c r="A1725" s="2" t="s">
        <v>3739</v>
      </c>
      <c r="B1725" s="2" t="str">
        <v>沙烏地阿拉伯</v>
      </c>
      <c r="C1725" s="3" t="s">
        <v>3740</v>
      </c>
      <c r="D1725" s="2" t="str">
        <v>五金,家用电器,餐厨用具</v>
      </c>
      <c r="E1725" s="2" t="str">
        <v>3次</v>
      </c>
      <c r="F1725" s="2" t="str">
        <v>JEDDAH (P.O.BOX 118747)</v>
      </c>
      <c r="G1725" s="2" t="str">
        <v>SAAD NAJA</v>
      </c>
      <c r="H1725" s="2" t="s">
        <v>3738</v>
      </c>
      <c r="I1725" s="2" t="str">
        <v>+966 12 628 0372,+966 12 574 3610,+966 57 539 7123</v>
      </c>
      <c r="J1725" s="2" t="str">
        <v>00966 2 2325559</v>
      </c>
      <c r="K1725" s="1"/>
      <c r="L1725" s="1"/>
      <c r="M1725" s="1"/>
      <c r="N1725" s="1"/>
      <c r="O1725" s="1"/>
      <c r="P1725" s="1"/>
      <c r="Q1725" s="1"/>
      <c r="R1725" s="1"/>
      <c r="S1725" s="1"/>
    </row>
    <row r="1726">
      <c r="A1726" s="2" t="s">
        <v>6540</v>
      </c>
      <c r="B1726" s="2" t="str">
        <v>日本</v>
      </c>
      <c r="C1726" s="2" t="str">
        <v>--</v>
      </c>
      <c r="D1726" s="2" t="str">
        <v>餐厨用具</v>
      </c>
      <c r="E1726" s="2" t="str">
        <v>2次</v>
      </c>
      <c r="F1726" s="2" t="str">
        <v>1-1, HINODE-CHO 1-CHOME TOYONAKA-SHI, OSAKA 5610821</v>
      </c>
      <c r="G1726" s="2" t="str">
        <v>TAIRA, TATSUO</v>
      </c>
      <c r="H1726" s="2" t="str">
        <v>--</v>
      </c>
      <c r="I1726" s="2">
        <f>+81-6-6331-284</f>
      </c>
      <c r="J1726" s="2" t="str">
        <v>0081 6 6334 4156</v>
      </c>
      <c r="K1726" s="1"/>
      <c r="L1726" s="1"/>
      <c r="M1726" s="1"/>
      <c r="N1726" s="1"/>
      <c r="O1726" s="1"/>
      <c r="P1726" s="1"/>
      <c r="Q1726" s="1"/>
      <c r="R1726" s="1"/>
      <c r="S1726" s="1"/>
    </row>
    <row r="1727">
      <c r="A1727" s="2" t="s">
        <v>293</v>
      </c>
      <c r="B1727" s="2" t="str">
        <v>加拿大</v>
      </c>
      <c r="C1727" s="3" t="s">
        <v>294</v>
      </c>
      <c r="D1727" s="2" t="str">
        <v>工艺陶瓷,玻璃工艺品,餐厨用具</v>
      </c>
      <c r="E1727" s="2" t="str">
        <v>8次</v>
      </c>
      <c r="F1727" s="2" t="str">
        <v>1146 CARDIFF BLVD</v>
      </c>
      <c r="G1727" s="2" t="str">
        <v>--</v>
      </c>
      <c r="H1727" s="2" t="s">
        <v>295</v>
      </c>
      <c r="I1727" s="2" t="str">
        <v>+1 905-670-1556</v>
      </c>
      <c r="J1727" s="2" t="str">
        <v>905 670 1531</v>
      </c>
      <c r="K1727" s="1"/>
      <c r="L1727" s="1"/>
      <c r="M1727" s="1"/>
      <c r="N1727" s="1"/>
      <c r="O1727" s="1"/>
      <c r="P1727" s="1"/>
      <c r="Q1727" s="1"/>
      <c r="R1727" s="1"/>
      <c r="S1727" s="1"/>
    </row>
    <row r="1728">
      <c r="A1728" s="2" t="s">
        <v>2024</v>
      </c>
      <c r="B1728" s="2" t="str">
        <v>以色列</v>
      </c>
      <c r="C1728" s="3" t="s">
        <v>2026</v>
      </c>
      <c r="D1728" s="2" t="str">
        <v>个人护理用具,其他,卫浴设备,浴室用品,餐厨用具</v>
      </c>
      <c r="E1728" s="2" t="str">
        <v>9次</v>
      </c>
      <c r="F1728" s="2" t="str">
        <v>11 Sacharov David Street, 75707, Rishon Lezion</v>
      </c>
      <c r="G1728" s="2" t="str">
        <v>Filuet Ltd</v>
      </c>
      <c r="H1728" s="2" t="s">
        <v>2025</v>
      </c>
      <c r="I1728" s="2" t="str">
        <v>+972 3-962-6180</v>
      </c>
      <c r="J1728" s="2" t="str">
        <v>00972 3 9615462</v>
      </c>
      <c r="K1728" s="1"/>
      <c r="L1728" s="1"/>
      <c r="M1728" s="1"/>
      <c r="N1728" s="1"/>
      <c r="O1728" s="1"/>
      <c r="P1728" s="1"/>
      <c r="Q1728" s="1"/>
      <c r="R1728" s="1"/>
      <c r="S1728" s="1"/>
    </row>
    <row r="1729">
      <c r="A1729" s="2" t="s">
        <v>5063</v>
      </c>
      <c r="B1729" s="2" t="str">
        <v>加納</v>
      </c>
      <c r="C1729" s="2" t="str">
        <v>--</v>
      </c>
      <c r="D1729" s="2" t="s">
        <v>5064</v>
      </c>
      <c r="E1729" s="2" t="str">
        <v>9次</v>
      </c>
      <c r="F1729" s="2" t="str">
        <v>P.O.BOX 13755 ,ACCRA CENTRAL,MR MOSHOOD, B,GHANA</v>
      </c>
      <c r="G1729" s="2" t="str">
        <v>Frazao Neto</v>
      </c>
      <c r="H1729" s="2">
        <v>14</v>
      </c>
      <c r="I1729" s="2" t="str">
        <v>+233 24 467 6029</v>
      </c>
      <c r="J1729" s="2" t="str">
        <v>233 244 676029</v>
      </c>
      <c r="K1729" s="1"/>
      <c r="L1729" s="1"/>
      <c r="M1729" s="1"/>
      <c r="N1729" s="1"/>
      <c r="O1729" s="1"/>
      <c r="P1729" s="1"/>
      <c r="Q1729" s="1"/>
      <c r="R1729" s="1"/>
      <c r="S1729" s="1"/>
    </row>
    <row r="1730">
      <c r="A1730" s="2" t="s">
        <v>4849</v>
      </c>
      <c r="B1730" s="2" t="str">
        <v>巴基斯坦</v>
      </c>
      <c r="C1730" s="3" t="s">
        <v>4847</v>
      </c>
      <c r="D1730" s="2" t="str">
        <v>五金,家具,餐厨用具</v>
      </c>
      <c r="E1730" s="2" t="str">
        <v>8次</v>
      </c>
      <c r="F1730" s="2" t="str">
        <v>9 BEADON ROAD,LAHORE,PAKISTAN</v>
      </c>
      <c r="G1730" s="2" t="str">
        <v>Hamid.R.Butt</v>
      </c>
      <c r="H1730" s="2" t="s">
        <v>4848</v>
      </c>
      <c r="I1730" s="2">
        <v>6314712</v>
      </c>
      <c r="J1730" s="2" t="str">
        <v>92 42 6360008</v>
      </c>
      <c r="K1730" s="1"/>
      <c r="L1730" s="1"/>
      <c r="M1730" s="1"/>
      <c r="N1730" s="1"/>
      <c r="O1730" s="1"/>
      <c r="P1730" s="1"/>
      <c r="Q1730" s="1"/>
      <c r="R1730" s="1"/>
      <c r="S1730" s="1"/>
    </row>
    <row r="1731">
      <c r="A1731" s="2" t="s">
        <v>805</v>
      </c>
      <c r="B1731" s="2" t="str">
        <v>澳大利亞</v>
      </c>
      <c r="C1731" s="3" t="s">
        <v>803</v>
      </c>
      <c r="D1731" s="2" t="str">
        <v>其他,家用电器,照明产品,餐厨用具</v>
      </c>
      <c r="E1731" s="2" t="str">
        <v>8次</v>
      </c>
      <c r="F1731" s="2" t="str">
        <v>1704 PRINCES H'WAY,OAKLEIGH SOUTH</v>
      </c>
      <c r="G1731" s="2" t="str">
        <v>PRESTIGE APPLIANCES</v>
      </c>
      <c r="H1731" s="2" t="s">
        <v>804</v>
      </c>
      <c r="I1731" s="2">
        <f>+61-3-9555-5466</f>
      </c>
      <c r="J1731" s="2" t="str">
        <v>0061 3 95439353</v>
      </c>
      <c r="K1731" s="1"/>
      <c r="L1731" s="1"/>
      <c r="M1731" s="1"/>
      <c r="N1731" s="1"/>
      <c r="O1731" s="1"/>
      <c r="P1731" s="1"/>
      <c r="Q1731" s="1"/>
      <c r="R1731" s="1"/>
      <c r="S1731" s="1"/>
    </row>
    <row r="1732">
      <c r="A1732" s="2" t="s">
        <v>3094</v>
      </c>
      <c r="B1732" s="2" t="str">
        <v>墨西哥</v>
      </c>
      <c r="C1732" s="3" t="s">
        <v>3091</v>
      </c>
      <c r="D1732" s="2" t="s">
        <v>3092</v>
      </c>
      <c r="E1732" s="2" t="str">
        <v>11次</v>
      </c>
      <c r="F1732" s="2" t="str">
        <v>BENITO JUAREZ #80 P.B.,SAN JERONIMO LIDICE,MEXICO D.F. 10200,MEXICO.</v>
      </c>
      <c r="G1732" s="2" t="str">
        <v>Ankit Agarwal</v>
      </c>
      <c r="H1732" s="2" t="s">
        <v>3093</v>
      </c>
      <c r="I1732" s="2" t="str">
        <v>(444)7990313</v>
      </c>
      <c r="J1732" s="2" t="str">
        <v>(444)7990337</v>
      </c>
      <c r="K1732" s="1"/>
      <c r="L1732" s="1"/>
      <c r="M1732" s="1"/>
      <c r="N1732" s="1"/>
      <c r="O1732" s="1"/>
      <c r="P1732" s="1"/>
      <c r="Q1732" s="1"/>
      <c r="R1732" s="1"/>
      <c r="S1732" s="1"/>
    </row>
    <row r="1733">
      <c r="A1733" s="2" t="s">
        <v>5099</v>
      </c>
      <c r="B1733" s="2" t="str">
        <v>智利</v>
      </c>
      <c r="C1733" s="3" t="s">
        <v>5098</v>
      </c>
      <c r="D1733" s="2" t="str">
        <v>其他,医药保健品及医疗器械,卫浴设备,家用电器,餐厨用具</v>
      </c>
      <c r="E1733" s="2" t="str">
        <v>9次</v>
      </c>
      <c r="F1733" s="2" t="str">
        <v>BELLAVISTA 0477, RANCAGUA, RANCAGUA</v>
      </c>
      <c r="G1733" s="2" t="str">
        <v>ALVARO FUENTES GOMIEN</v>
      </c>
      <c r="H1733" s="2" t="str">
        <v>--</v>
      </c>
      <c r="I1733" s="2" t="str">
        <v>+56-2-2695-1022,+81-3-5251-4510,+56-9-9599-1694,+86-21-5038-8996,+1-770-730-8508,+52-55-7904-4707,+1-770-316-2147,+56-9-7135-4232</v>
      </c>
      <c r="J1733" s="2" t="str">
        <v>0056 72 2201297</v>
      </c>
      <c r="K1733" s="1"/>
      <c r="L1733" s="1"/>
      <c r="M1733" s="1"/>
      <c r="N1733" s="1"/>
      <c r="O1733" s="1"/>
      <c r="P1733" s="1"/>
      <c r="Q1733" s="1"/>
      <c r="R1733" s="1"/>
      <c r="S1733" s="1"/>
    </row>
    <row r="1734">
      <c r="A1734" s="2" t="s">
        <v>4072</v>
      </c>
      <c r="B1734" s="2" t="str">
        <v>約旦</v>
      </c>
      <c r="C1734" s="2" t="str">
        <v>--</v>
      </c>
      <c r="D1734" s="2" t="str">
        <v>电子消费品及信息产品,食品,餐厨用具</v>
      </c>
      <c r="E1734" s="2" t="str">
        <v>6次</v>
      </c>
      <c r="F1734" s="2" t="str">
        <v>P.O.BOX 952 AMMAN 11947</v>
      </c>
      <c r="G1734" s="2" t="str">
        <v>JAMIL KHRAISAT</v>
      </c>
      <c r="H1734" s="2" t="s">
        <v>4073</v>
      </c>
      <c r="I1734" s="2" t="str">
        <v>00962 6 5052093</v>
      </c>
      <c r="J1734" s="2" t="str">
        <v>00962 6 5055011</v>
      </c>
      <c r="K1734" s="1"/>
      <c r="L1734" s="1"/>
      <c r="M1734" s="1"/>
      <c r="N1734" s="1"/>
      <c r="O1734" s="1"/>
      <c r="P1734" s="1"/>
      <c r="Q1734" s="1"/>
      <c r="R1734" s="1"/>
      <c r="S1734" s="1"/>
    </row>
    <row r="1735">
      <c r="A1735" s="2" t="s">
        <v>842</v>
      </c>
      <c r="B1735" s="2" t="str">
        <v>新西蘭</v>
      </c>
      <c r="C1735" s="3" t="s">
        <v>840</v>
      </c>
      <c r="D1735" s="2" t="str">
        <v>玩具,餐厨用具</v>
      </c>
      <c r="E1735" s="2" t="str">
        <v>6次</v>
      </c>
      <c r="F1735" s="2" t="str">
        <v>25 SALESYARDS ROAD,OTAHUHU,P.O.BOX 22-360 OTAHUHU,AUCKLAND</v>
      </c>
      <c r="G1735" s="2" t="str">
        <v>BILL SPILLANE</v>
      </c>
      <c r="H1735" s="2" t="s">
        <v>841</v>
      </c>
      <c r="I1735" s="2" t="str">
        <v>0064 9 2761580</v>
      </c>
      <c r="J1735" s="2" t="str">
        <v>0064 9 2761555</v>
      </c>
      <c r="K1735" s="1"/>
      <c r="L1735" s="1"/>
      <c r="M1735" s="1"/>
      <c r="N1735" s="1"/>
      <c r="O1735" s="1"/>
      <c r="P1735" s="1"/>
      <c r="Q1735" s="1"/>
      <c r="R1735" s="1"/>
      <c r="S1735" s="1"/>
    </row>
    <row r="1736">
      <c r="A1736" s="2" t="s">
        <v>3126</v>
      </c>
      <c r="B1736" s="2" t="str">
        <v>土耳其</v>
      </c>
      <c r="C1736" s="3" t="s">
        <v>3123</v>
      </c>
      <c r="D1736" s="2" t="s">
        <v>3124</v>
      </c>
      <c r="E1736" s="2" t="str">
        <v>10次</v>
      </c>
      <c r="F1736" s="2" t="str">
        <v>10014 SK,NO:13,A.O.S.B.CIGLI IZMIR</v>
      </c>
      <c r="G1736" s="2" t="str">
        <v>ARMIENTO GRAZIANO</v>
      </c>
      <c r="H1736" s="2" t="s">
        <v>3125</v>
      </c>
      <c r="I1736" s="2">
        <f>+1-850-290-290</f>
      </c>
      <c r="J1736" s="2" t="str">
        <v>0090 212 5221711/5117237</v>
      </c>
      <c r="K1736" s="1"/>
      <c r="L1736" s="1"/>
      <c r="M1736" s="1"/>
      <c r="N1736" s="1"/>
      <c r="O1736" s="1"/>
      <c r="P1736" s="1"/>
      <c r="Q1736" s="1"/>
      <c r="R1736" s="1"/>
      <c r="S1736" s="1"/>
    </row>
    <row r="1737">
      <c r="A1737" s="2" t="s">
        <v>5003</v>
      </c>
      <c r="B1737" s="2" t="str">
        <v>中國香港</v>
      </c>
      <c r="C1737" s="2" t="str">
        <v>--</v>
      </c>
      <c r="D1737" s="2" t="str">
        <v>家用电器,节日用品,餐厨用具</v>
      </c>
      <c r="E1737" s="2" t="str">
        <v>7次</v>
      </c>
      <c r="F1737" s="2" t="str">
        <v>F80-81,1/FL.,HUNGHOM COMM,CENTER,37-39,MA TAU WAI ROAD,HUNGHOM,KOWLOON</v>
      </c>
      <c r="G1737" s="2" t="str">
        <v>Mr ROMAN WANG</v>
      </c>
      <c r="H1737" s="2" t="s">
        <v>5004</v>
      </c>
      <c r="I1737" s="2">
        <f>+852-2363-7715</f>
      </c>
      <c r="J1737" s="2" t="str">
        <v>00852 23111833</v>
      </c>
      <c r="K1737" s="1"/>
      <c r="L1737" s="1"/>
      <c r="M1737" s="1"/>
      <c r="N1737" s="1"/>
      <c r="O1737" s="1"/>
      <c r="P1737" s="1"/>
      <c r="Q1737" s="1"/>
      <c r="R1737" s="1"/>
      <c r="S1737" s="1"/>
    </row>
    <row r="1738">
      <c r="A1738" s="2" t="s">
        <v>6775</v>
      </c>
      <c r="B1738" s="2" t="str">
        <v>韩国</v>
      </c>
      <c r="C1738" s="2" t="str">
        <v>--</v>
      </c>
      <c r="D1738" s="2" t="str">
        <v>餐厨用具</v>
      </c>
      <c r="E1738" s="2" t="str">
        <v>3次</v>
      </c>
      <c r="F1738" s="2" t="str">
        <v>225 MYEDONGIL-DONG, KANGDONG-GU,SEOUL,KOREA</v>
      </c>
      <c r="G1738" s="2" t="str">
        <v>--</v>
      </c>
      <c r="H1738" s="2" t="s">
        <v>6776</v>
      </c>
      <c r="I1738" s="2" t="str">
        <v>+82 2-442-7839</v>
      </c>
      <c r="J1738" s="2" t="str">
        <v>822-428-7888</v>
      </c>
      <c r="K1738" s="1"/>
      <c r="L1738" s="1"/>
      <c r="M1738" s="1"/>
      <c r="N1738" s="1"/>
      <c r="O1738" s="1"/>
      <c r="P1738" s="1"/>
      <c r="Q1738" s="1"/>
      <c r="R1738" s="1"/>
      <c r="S1738" s="1"/>
    </row>
    <row r="1739">
      <c r="A1739" s="2" t="s">
        <v>723</v>
      </c>
      <c r="B1739" s="2" t="str">
        <v>印度</v>
      </c>
      <c r="C1739" s="2" t="str">
        <v>--</v>
      </c>
      <c r="D1739" s="2" t="str">
        <v>餐厨用具</v>
      </c>
      <c r="E1739" s="2" t="str">
        <v>6次</v>
      </c>
      <c r="F1739" s="2" t="str">
        <v>NEW NO:114,KAMARAJ AVENUE,2ND STREET,ADYAR,CHENNAI,TAMILNADU</v>
      </c>
      <c r="G1739" s="2" t="str">
        <v>B RAMESH</v>
      </c>
      <c r="H1739" s="2" t="s">
        <v>722</v>
      </c>
      <c r="I1739" s="2" t="str">
        <v>0091 44 4451964</v>
      </c>
      <c r="J1739" s="2" t="str">
        <v>0091 44 4402355</v>
      </c>
      <c r="K1739" s="1"/>
      <c r="L1739" s="1"/>
      <c r="M1739" s="1"/>
      <c r="N1739" s="1"/>
      <c r="O1739" s="1"/>
      <c r="P1739" s="1"/>
      <c r="Q1739" s="1"/>
      <c r="R1739" s="1"/>
      <c r="S1739" s="1"/>
    </row>
    <row r="1740">
      <c r="A1740" s="2" t="s">
        <v>3022</v>
      </c>
      <c r="B1740" s="2" t="str">
        <v>印度</v>
      </c>
      <c r="C1740" s="3" t="s">
        <v>3020</v>
      </c>
      <c r="D1740" s="2" t="str">
        <v>其他,家居装饰品,餐厨用具</v>
      </c>
      <c r="E1740" s="2" t="str">
        <v>3次</v>
      </c>
      <c r="F1740" s="2" t="str">
        <v>C-4/89A, LAWRENCE ROAD,NEW DELHI,INDIA</v>
      </c>
      <c r="G1740" s="2" t="str">
        <v>ANGELA CHAN</v>
      </c>
      <c r="H1740" s="2" t="s">
        <v>3021</v>
      </c>
      <c r="I1740" s="2" t="str">
        <v>+91 11 2609 2015</v>
      </c>
      <c r="J1740" s="2" t="str">
        <v>0091 11 7490336/26446150</v>
      </c>
      <c r="K1740" s="1"/>
      <c r="L1740" s="1"/>
      <c r="M1740" s="1"/>
      <c r="N1740" s="1"/>
      <c r="O1740" s="1"/>
      <c r="P1740" s="1"/>
      <c r="Q1740" s="1"/>
      <c r="R1740" s="1"/>
      <c r="S1740" s="1"/>
    </row>
    <row r="1741">
      <c r="A1741" s="2" t="s">
        <v>4323</v>
      </c>
      <c r="B1741" s="2" t="str">
        <v>美國</v>
      </c>
      <c r="C1741" s="3" t="s">
        <v>4324</v>
      </c>
      <c r="D1741" s="2" t="str">
        <v>食品,餐厨用具</v>
      </c>
      <c r="E1741" s="2" t="str">
        <v>8次</v>
      </c>
      <c r="F1741" s="2" t="str">
        <v>210 W PACIFIC AVE, SPOKANE, WA 99201</v>
      </c>
      <c r="G1741" s="2" t="str">
        <v>JOYCE BAILEY-VANNOY</v>
      </c>
      <c r="H1741" s="2" t="str">
        <v>--</v>
      </c>
      <c r="I1741" s="2" t="str">
        <v>001 509 624 1490</v>
      </c>
      <c r="J1741" s="2" t="str">
        <v>001 509 624 0822</v>
      </c>
      <c r="K1741" s="1"/>
      <c r="L1741" s="1"/>
      <c r="M1741" s="1"/>
      <c r="N1741" s="1"/>
      <c r="O1741" s="1"/>
      <c r="P1741" s="1"/>
      <c r="Q1741" s="1"/>
      <c r="R1741" s="1"/>
      <c r="S1741" s="1"/>
    </row>
    <row r="1742">
      <c r="A1742" s="2" t="s">
        <v>6799</v>
      </c>
      <c r="B1742" s="2" t="str">
        <v>美國</v>
      </c>
      <c r="C1742" s="3" t="s">
        <v>6801</v>
      </c>
      <c r="D1742" s="2" t="str">
        <v>照明产品,餐厨用具</v>
      </c>
      <c r="E1742" s="2" t="str">
        <v>6次</v>
      </c>
      <c r="F1742" s="2" t="str">
        <v>430 W MERRICK RD, VALLEY STREAM, NY 11580-5201</v>
      </c>
      <c r="G1742" s="2" t="str">
        <v>ANDY LENG</v>
      </c>
      <c r="H1742" s="2" t="s">
        <v>6800</v>
      </c>
      <c r="I1742" s="2" t="str">
        <v>001 516 619 0180</v>
      </c>
      <c r="J1742" s="2" t="str">
        <v>001 516 6190181</v>
      </c>
      <c r="K1742" s="1"/>
      <c r="L1742" s="1"/>
      <c r="M1742" s="1"/>
      <c r="N1742" s="1"/>
      <c r="O1742" s="1"/>
      <c r="P1742" s="1"/>
      <c r="Q1742" s="1"/>
      <c r="R1742" s="1"/>
      <c r="S1742" s="1"/>
    </row>
    <row r="1743">
      <c r="A1743" s="2" t="s">
        <v>760</v>
      </c>
      <c r="B1743" s="2" t="str">
        <v>菲律賓</v>
      </c>
      <c r="C1743" s="2" t="str">
        <v>--</v>
      </c>
      <c r="D1743" s="2" t="str">
        <v>餐厨用具</v>
      </c>
      <c r="E1743" s="2" t="str">
        <v>6次</v>
      </c>
      <c r="F1743" s="2" t="str">
        <v>GF,ACTRON BD.,2662 HONDURAS ST,1250 BRGY.SAN ISIDRO,MAKATI CY</v>
      </c>
      <c r="G1743" s="2" t="str">
        <v>RESTIE M BENAVIDEZ</v>
      </c>
      <c r="H1743" s="2" t="s">
        <v>759</v>
      </c>
      <c r="I1743" s="2" t="str">
        <v>0063 2 844 3041</v>
      </c>
      <c r="J1743" s="2" t="str">
        <v>0063 2 815 2778</v>
      </c>
      <c r="K1743" s="1"/>
      <c r="L1743" s="1"/>
      <c r="M1743" s="1"/>
      <c r="N1743" s="1"/>
      <c r="O1743" s="1"/>
      <c r="P1743" s="1"/>
      <c r="Q1743" s="1"/>
      <c r="R1743" s="1"/>
      <c r="S1743" s="1"/>
    </row>
    <row r="1744">
      <c r="A1744" s="2" t="s">
        <v>3057</v>
      </c>
      <c r="B1744" s="2" t="str">
        <v>荷蘭</v>
      </c>
      <c r="C1744" s="2" t="str">
        <v>--</v>
      </c>
      <c r="D1744" s="2" t="str">
        <v>其他,餐厨用具</v>
      </c>
      <c r="E1744" s="2" t="str">
        <v>5次</v>
      </c>
      <c r="F1744" s="2" t="str">
        <v>Eindhovenseweg 118, NL 5552 AD, Valkenswaard</v>
      </c>
      <c r="G1744" s="2" t="str">
        <v>Braat Kwastenfabriek</v>
      </c>
      <c r="H1744" s="2" t="str">
        <v>--</v>
      </c>
      <c r="I1744" s="2" t="str">
        <v>+31 40 201 5421</v>
      </c>
      <c r="J1744" s="2" t="str">
        <v>0031 40 2046517</v>
      </c>
      <c r="K1744" s="1"/>
      <c r="L1744" s="1"/>
      <c r="M1744" s="1"/>
      <c r="N1744" s="1"/>
      <c r="O1744" s="1"/>
      <c r="P1744" s="1"/>
      <c r="Q1744" s="1"/>
      <c r="R1744" s="1"/>
      <c r="S1744" s="1"/>
    </row>
    <row r="1745">
      <c r="A1745" s="2" t="s">
        <v>4769</v>
      </c>
      <c r="B1745" s="2" t="str">
        <v>以色列</v>
      </c>
      <c r="C1745" s="2" t="str">
        <v>--</v>
      </c>
      <c r="D1745" s="2" t="str">
        <v>餐厨用具</v>
      </c>
      <c r="E1745" s="2" t="str">
        <v>7次</v>
      </c>
      <c r="F1745" s="2" t="str">
        <v>16 DOLCIN ST. RAMAT AVIV,TEL-AVIV ZIP 69360ISRAEL</v>
      </c>
      <c r="G1745" s="2" t="str">
        <v>--</v>
      </c>
      <c r="H1745" s="2" t="s">
        <v>4770</v>
      </c>
      <c r="I1745" s="2" t="str">
        <v>+972 3-699-9349</v>
      </c>
      <c r="J1745" s="2">
        <v>97236999365</v>
      </c>
      <c r="K1745" s="1"/>
      <c r="L1745" s="1"/>
      <c r="M1745" s="1"/>
      <c r="N1745" s="1"/>
      <c r="O1745" s="1"/>
      <c r="P1745" s="1"/>
      <c r="Q1745" s="1"/>
      <c r="R1745" s="1"/>
      <c r="S1745" s="1"/>
    </row>
    <row r="1746">
      <c r="A1746" s="2" t="s">
        <v>6605</v>
      </c>
      <c r="B1746" s="2" t="str">
        <v>丹麥</v>
      </c>
      <c r="C1746" s="3" t="s">
        <v>6606</v>
      </c>
      <c r="D1746" s="2" t="str">
        <v>餐厨用具</v>
      </c>
      <c r="E1746" s="2" t="str">
        <v>6次</v>
      </c>
      <c r="F1746" s="2" t="str">
        <v>Baldersbaekvej 16, DK 2635, Ishoej</v>
      </c>
      <c r="G1746" s="2" t="str">
        <v>Bjarne Petersen</v>
      </c>
      <c r="H1746" s="2" t="s">
        <v>6604</v>
      </c>
      <c r="I1746" s="2" t="str">
        <v>+45 43 99 28 00</v>
      </c>
      <c r="J1746" s="2" t="str">
        <v>0045 43 99 17 88</v>
      </c>
      <c r="K1746" s="1"/>
      <c r="L1746" s="1"/>
      <c r="M1746" s="1"/>
      <c r="N1746" s="1"/>
      <c r="O1746" s="1"/>
      <c r="P1746" s="1"/>
      <c r="Q1746" s="1"/>
      <c r="R1746" s="1"/>
      <c r="S1746" s="1"/>
    </row>
    <row r="1747">
      <c r="A1747" s="2" t="s">
        <v>243</v>
      </c>
      <c r="B1747" s="2" t="str">
        <v>美國</v>
      </c>
      <c r="C1747" s="2" t="str">
        <v>--</v>
      </c>
      <c r="D1747" s="2" t="str">
        <v>家具,餐厨用具</v>
      </c>
      <c r="E1747" s="2" t="str">
        <v>4次</v>
      </c>
      <c r="F1747" s="2" t="str">
        <v>420 AVENUE T, BROOKLYN,NEW YORK 11223,U.S.A.</v>
      </c>
      <c r="G1747" s="2" t="str">
        <v>RALPH SIPPNY</v>
      </c>
      <c r="H1747" s="2" t="s">
        <v>242</v>
      </c>
      <c r="I1747" s="2" t="str">
        <v>001 9178811044</v>
      </c>
      <c r="J1747" s="2" t="str">
        <v>001 2126951823</v>
      </c>
      <c r="K1747" s="1"/>
      <c r="L1747" s="1"/>
      <c r="M1747" s="1"/>
      <c r="N1747" s="1"/>
      <c r="O1747" s="1"/>
      <c r="P1747" s="1"/>
      <c r="Q1747" s="1"/>
      <c r="R1747" s="1"/>
      <c r="S1747" s="1"/>
    </row>
    <row r="1748">
      <c r="A1748" s="2" t="s">
        <v>2658</v>
      </c>
      <c r="B1748" s="2" t="str">
        <v>荷蘭</v>
      </c>
      <c r="C1748" s="3" t="s">
        <v>2659</v>
      </c>
      <c r="D1748" s="2" t="str">
        <v>其他,办公文具,电子电气产品,餐厨用具</v>
      </c>
      <c r="E1748" s="2" t="str">
        <v>7次</v>
      </c>
      <c r="F1748" s="2" t="str">
        <v>POSTBUS 111,NL-1520 AC WORMERVEER</v>
      </c>
      <c r="G1748" s="2" t="str">
        <v>TH RIS</v>
      </c>
      <c r="H1748" s="2" t="str">
        <v>--</v>
      </c>
      <c r="I1748" s="2" t="str">
        <v>+31 75 640 3061</v>
      </c>
      <c r="J1748" s="2" t="str">
        <v>0031 75 640 3529</v>
      </c>
      <c r="K1748" s="1"/>
      <c r="L1748" s="1"/>
      <c r="M1748" s="1"/>
      <c r="N1748" s="1"/>
      <c r="O1748" s="1"/>
      <c r="P1748" s="1"/>
      <c r="Q1748" s="1"/>
      <c r="R1748" s="1"/>
      <c r="S1748" s="1"/>
    </row>
    <row r="1749">
      <c r="A1749" s="2" t="s">
        <v>4977</v>
      </c>
      <c r="B1749" s="2" t="str">
        <v>日本</v>
      </c>
      <c r="C1749" s="3" t="s">
        <v>4978</v>
      </c>
      <c r="D1749" s="2" t="str">
        <v>食品,餐厨用具</v>
      </c>
      <c r="E1749" s="2" t="str">
        <v>2次</v>
      </c>
      <c r="F1749" s="2" t="str">
        <v>22-23, SUGAMO 4-CHOME TOSHIMA-KU, TOKYO 1700002</v>
      </c>
      <c r="G1749" s="2" t="str">
        <v>ANDO, TOSHIHIKO</v>
      </c>
      <c r="H1749" s="2" t="str">
        <v>--</v>
      </c>
      <c r="I1749" s="2">
        <f>+81-48-520-3775</f>
      </c>
      <c r="J1749" s="2" t="str">
        <v>0081 3 3915 9315</v>
      </c>
      <c r="K1749" s="1"/>
      <c r="L1749" s="1"/>
      <c r="M1749" s="1"/>
      <c r="N1749" s="1"/>
      <c r="O1749" s="1"/>
      <c r="P1749" s="1"/>
      <c r="Q1749" s="1"/>
      <c r="R1749" s="1"/>
      <c r="S1749" s="1"/>
    </row>
    <row r="1750">
      <c r="A1750" s="2" t="s">
        <v>6750</v>
      </c>
      <c r="B1750" s="2" t="str">
        <v>瑞典</v>
      </c>
      <c r="C1750" s="3" t="s">
        <v>6752</v>
      </c>
      <c r="D1750" s="2" t="str">
        <v>办公文具,家具,餐厨用具</v>
      </c>
      <c r="E1750" s="2" t="str">
        <v>8次</v>
      </c>
      <c r="F1750" s="2" t="str">
        <v>Heinov 88, SE 43091, Hono</v>
      </c>
      <c r="G1750" s="2" t="str">
        <v>Anders Lundqvist</v>
      </c>
      <c r="H1750" s="2" t="s">
        <v>6751</v>
      </c>
      <c r="I1750" s="2" t="str">
        <v>+46 31 96 20 20</v>
      </c>
      <c r="J1750" s="2" t="str">
        <v>0046 31 96 23 20</v>
      </c>
      <c r="K1750" s="1"/>
      <c r="L1750" s="1"/>
      <c r="M1750" s="1"/>
      <c r="N1750" s="1"/>
      <c r="O1750" s="1"/>
      <c r="P1750" s="1"/>
      <c r="Q1750" s="1"/>
      <c r="R1750" s="1"/>
      <c r="S1750" s="1"/>
    </row>
    <row r="1751">
      <c r="A1751" s="2" t="s">
        <v>673</v>
      </c>
      <c r="B1751" s="2" t="str">
        <v>澳大利亞</v>
      </c>
      <c r="C1751" s="3" t="s">
        <v>675</v>
      </c>
      <c r="D1751" s="2" t="s">
        <v>674</v>
      </c>
      <c r="E1751" s="2" t="str">
        <v>10次</v>
      </c>
      <c r="F1751" s="2" t="str">
        <v>2 ALLISTER STREET,MOUNT WAVERLEY,AUSTRALIA</v>
      </c>
      <c r="G1751" s="2" t="str">
        <v>Elena Minkova</v>
      </c>
      <c r="H1751" s="2">
        <v>14</v>
      </c>
      <c r="I1751" s="2" t="str">
        <v>0061 3 95320888</v>
      </c>
      <c r="J1751" s="2" t="str">
        <v>0061 3 98021862</v>
      </c>
      <c r="K1751" s="1"/>
      <c r="L1751" s="1"/>
      <c r="M1751" s="1"/>
      <c r="N1751" s="1"/>
      <c r="O1751" s="1"/>
      <c r="P1751" s="1"/>
      <c r="Q1751" s="1"/>
      <c r="R1751" s="1"/>
      <c r="S1751" s="1"/>
    </row>
    <row r="1752">
      <c r="A1752" s="2" t="s">
        <v>2983</v>
      </c>
      <c r="B1752" s="2" t="str">
        <v>印度</v>
      </c>
      <c r="C1752" s="2" t="str">
        <v>--</v>
      </c>
      <c r="D1752" s="2" t="s">
        <v>139</v>
      </c>
      <c r="E1752" s="2" t="str">
        <v>7次</v>
      </c>
      <c r="F1752" s="2" t="str">
        <v>35 S D COLLEGE ROAD,PANIPAT-132103 HARYANA,INDIA</v>
      </c>
      <c r="G1752" s="2" t="str">
        <v>Joey Lee</v>
      </c>
      <c r="H1752" s="2" t="s">
        <v>2984</v>
      </c>
      <c r="I1752" s="2" t="str">
        <v>+91 11 3563 7779</v>
      </c>
      <c r="J1752" s="2">
        <v>911802633626</v>
      </c>
      <c r="K1752" s="1"/>
      <c r="L1752" s="1"/>
      <c r="M1752" s="1"/>
      <c r="N1752" s="1"/>
      <c r="O1752" s="1"/>
      <c r="P1752" s="1"/>
      <c r="Q1752" s="1"/>
      <c r="R1752" s="1"/>
      <c r="S1752" s="1"/>
    </row>
    <row r="1753">
      <c r="A1753" s="2" t="s">
        <v>4896</v>
      </c>
      <c r="B1753" s="2" t="str">
        <v>阿爾及利亞</v>
      </c>
      <c r="C1753" s="2" t="str">
        <v>--</v>
      </c>
      <c r="D1753" s="2" t="s">
        <v>4897</v>
      </c>
      <c r="E1753" s="2" t="str">
        <v>4次</v>
      </c>
      <c r="F1753" s="2" t="str">
        <v>RUE GUEDJOU AHMED- EL-EULMA -ALGERIA</v>
      </c>
      <c r="G1753" s="2" t="str">
        <v>HADJ-SAHRAOUI Hemimi</v>
      </c>
      <c r="H1753" s="2" t="s">
        <v>4898</v>
      </c>
      <c r="I1753" s="2">
        <v>213.72337824</v>
      </c>
      <c r="J1753" s="2">
        <v>213.36872931</v>
      </c>
      <c r="K1753" s="1"/>
      <c r="L1753" s="1"/>
      <c r="M1753" s="1"/>
      <c r="N1753" s="1"/>
      <c r="O1753" s="1"/>
      <c r="P1753" s="1"/>
      <c r="Q1753" s="1"/>
      <c r="R1753" s="1"/>
      <c r="S1753" s="1"/>
    </row>
    <row r="1754">
      <c r="A1754" s="2" t="s">
        <v>6687</v>
      </c>
      <c r="B1754" s="2" t="str">
        <v>義大利</v>
      </c>
      <c r="C1754" s="3" t="s">
        <v>6690</v>
      </c>
      <c r="D1754" s="2" t="s">
        <v>6688</v>
      </c>
      <c r="E1754" s="2" t="str">
        <v>9次</v>
      </c>
      <c r="F1754" s="2" t="str">
        <v>BRESCIA, ITALY</v>
      </c>
      <c r="G1754" s="2" t="str">
        <v>ANANT TRESIRIKASEM</v>
      </c>
      <c r="H1754" s="2" t="s">
        <v>6689</v>
      </c>
      <c r="I1754" s="2" t="str">
        <v>+39 030 682 2165</v>
      </c>
      <c r="J1754" s="2" t="str">
        <v>0039 030 7267051</v>
      </c>
      <c r="K1754" s="1"/>
      <c r="L1754" s="1"/>
      <c r="M1754" s="1"/>
      <c r="N1754" s="1"/>
      <c r="O1754" s="1"/>
      <c r="P1754" s="1"/>
      <c r="Q1754" s="1"/>
      <c r="R1754" s="1"/>
      <c r="S1754" s="1"/>
    </row>
    <row r="1755">
      <c r="A1755" s="2" t="s">
        <v>563</v>
      </c>
      <c r="B1755" s="2" t="str">
        <v>智利</v>
      </c>
      <c r="C1755" s="2" t="str">
        <v>--</v>
      </c>
      <c r="D1755" s="2" t="s">
        <v>562</v>
      </c>
      <c r="E1755" s="2" t="str">
        <v>9次</v>
      </c>
      <c r="F1755" s="2" t="str">
        <v>VICUNA MACKENNA 710, SANTIAGO, SANTIAGO</v>
      </c>
      <c r="G1755" s="2" t="str">
        <v>AELARVO MELLA</v>
      </c>
      <c r="H1755" s="2" t="s">
        <v>561</v>
      </c>
      <c r="I1755" s="2" t="str">
        <v>0056 2 2220575</v>
      </c>
      <c r="J1755" s="2" t="str">
        <v>0056 2 2226644</v>
      </c>
      <c r="K1755" s="1"/>
      <c r="L1755" s="1"/>
      <c r="M1755" s="1"/>
      <c r="N1755" s="1"/>
      <c r="O1755" s="1"/>
      <c r="P1755" s="1"/>
      <c r="Q1755" s="1"/>
      <c r="R1755" s="1"/>
      <c r="S1755" s="1"/>
    </row>
    <row r="1756">
      <c r="A1756" s="2" t="s">
        <v>2898</v>
      </c>
      <c r="B1756" s="2" t="str">
        <v>智利</v>
      </c>
      <c r="C1756" s="3" t="s">
        <v>2895</v>
      </c>
      <c r="D1756" s="2" t="s">
        <v>2896</v>
      </c>
      <c r="E1756" s="2" t="str">
        <v>9次</v>
      </c>
      <c r="F1756" s="2" t="str">
        <v>LAS ENCINAS 127, CERRILLOS, SANTIAGO</v>
      </c>
      <c r="G1756" s="2" t="str">
        <v>ELIGABETH WEINACKER</v>
      </c>
      <c r="H1756" s="2" t="s">
        <v>2897</v>
      </c>
      <c r="I1756" s="2" t="str">
        <v>+56 2 2538 2862</v>
      </c>
      <c r="J1756" s="2" t="str">
        <v>0056 2 5573086</v>
      </c>
      <c r="K1756" s="1"/>
      <c r="L1756" s="1"/>
      <c r="M1756" s="1"/>
      <c r="N1756" s="1"/>
      <c r="O1756" s="1"/>
      <c r="P1756" s="1"/>
      <c r="Q1756" s="1"/>
      <c r="R1756" s="1"/>
      <c r="S1756" s="1"/>
    </row>
    <row r="1757">
      <c r="A1757" s="2" t="s">
        <v>4924</v>
      </c>
      <c r="B1757" s="2" t="str">
        <v>智利</v>
      </c>
      <c r="C1757" s="3" t="s">
        <v>4923</v>
      </c>
      <c r="D1757" s="2" t="str">
        <v>五金,其他,化工产品,建筑及装饰材料,餐厨用具</v>
      </c>
      <c r="E1757" s="2" t="str">
        <v>9次</v>
      </c>
      <c r="F1757" s="2" t="str">
        <v>FERMIN VIVACETA NO.3598 SANTIAGO-CONCHALI</v>
      </c>
      <c r="G1757" s="2" t="str">
        <v>Cristian Rodriguez</v>
      </c>
      <c r="H1757" s="2" t="s">
        <v>4925</v>
      </c>
      <c r="I1757" s="2" t="str">
        <v>+569 9107 4540,09-001 3946,08-434 5609,9 972 6968,+562) 2 822 6000,9 682 4091,08-808 7649,08-434 5897,+56-9-9107-4540,+56-2-2822-6000,+56-9-7408-7973,+56-9-5933-0432</v>
      </c>
      <c r="J1757" s="2" t="str">
        <v>0056 2 7342501</v>
      </c>
      <c r="K1757" s="1"/>
      <c r="L1757" s="1"/>
      <c r="M1757" s="1"/>
      <c r="N1757" s="1"/>
      <c r="O1757" s="1"/>
      <c r="P1757" s="1"/>
      <c r="Q1757" s="1"/>
      <c r="R1757" s="1"/>
      <c r="S1757" s="1"/>
    </row>
    <row r="1758">
      <c r="A1758" s="2" t="s">
        <v>6710</v>
      </c>
      <c r="B1758" s="2" t="str">
        <v>匈牙利</v>
      </c>
      <c r="C1758" s="3" t="s">
        <v>6708</v>
      </c>
      <c r="D1758" s="2" t="str">
        <v>餐厨用具</v>
      </c>
      <c r="E1758" s="2" t="str">
        <v>4次</v>
      </c>
      <c r="F1758" s="2" t="str">
        <v>H-1085 BUDAPEST VIII.SZENTKIRALYI U.29-31</v>
      </c>
      <c r="G1758" s="2" t="str">
        <v>ILDIKO PINTER</v>
      </c>
      <c r="H1758" s="2" t="s">
        <v>6709</v>
      </c>
      <c r="I1758" s="2" t="str">
        <v>+36 1 318 9622</v>
      </c>
      <c r="J1758" s="2">
        <v>393477004894</v>
      </c>
      <c r="K1758" s="1"/>
      <c r="L1758" s="1"/>
      <c r="M1758" s="1"/>
      <c r="N1758" s="1"/>
      <c r="O1758" s="1"/>
      <c r="P1758" s="1"/>
      <c r="Q1758" s="1"/>
      <c r="R1758" s="1"/>
      <c r="S1758" s="1"/>
    </row>
    <row r="1759">
      <c r="A1759" s="2" t="s">
        <v>602</v>
      </c>
      <c r="B1759" s="2" t="str">
        <v>中國香港</v>
      </c>
      <c r="C1759" s="2" t="str">
        <v>--</v>
      </c>
      <c r="D1759" s="2" t="str">
        <v>大型机械及设备,食品,餐厨用具</v>
      </c>
      <c r="E1759" s="2" t="str">
        <v>2次</v>
      </c>
      <c r="F1759" s="2" t="str">
        <v>Room B1, 3/F, Unimix Industrial Centre, 2 Ng Fong Street, San Po Kong, Kowloon, Hong Kong</v>
      </c>
      <c r="G1759" s="2" t="str">
        <v>Mr Danny Tsang</v>
      </c>
      <c r="H1759" s="2" t="s">
        <v>601</v>
      </c>
      <c r="I1759" s="2" t="str">
        <v>+852-2321-7280,+852 2321 7280</v>
      </c>
      <c r="J1759" s="2" t="str">
        <v>00852 23231972</v>
      </c>
      <c r="K1759" s="1"/>
      <c r="L1759" s="1"/>
      <c r="M1759" s="1"/>
      <c r="N1759" s="1"/>
      <c r="O1759" s="1"/>
      <c r="P1759" s="1"/>
      <c r="Q1759" s="1"/>
      <c r="R1759" s="1"/>
      <c r="S1759" s="1"/>
    </row>
    <row r="1760">
      <c r="A1760" s="2" t="s">
        <v>2929</v>
      </c>
      <c r="B1760" s="2" t="str">
        <v>德國</v>
      </c>
      <c r="C1760" s="3" t="s">
        <v>2928</v>
      </c>
      <c r="D1760" s="2" t="str">
        <v>餐厨用具</v>
      </c>
      <c r="E1760" s="2" t="str">
        <v>2次</v>
      </c>
      <c r="F1760" s="2" t="str">
        <v>Brunsbach 4, DE 42499, Hueckeswagen</v>
      </c>
      <c r="G1760" s="2" t="str">
        <v>K Wittkamp</v>
      </c>
      <c r="H1760" s="2" t="str">
        <v>--</v>
      </c>
      <c r="I1760" s="2" t="str">
        <v>+49 2192 92380</v>
      </c>
      <c r="J1760" s="2" t="str">
        <v>0049 2192 92 38 38</v>
      </c>
      <c r="K1760" s="1"/>
      <c r="L1760" s="1"/>
      <c r="M1760" s="1"/>
      <c r="N1760" s="1"/>
      <c r="O1760" s="1"/>
      <c r="P1760" s="1"/>
      <c r="Q1760" s="1"/>
      <c r="R1760" s="1"/>
      <c r="S1760" s="1"/>
    </row>
    <row r="1761">
      <c r="A1761" s="2" t="s">
        <v>5314</v>
      </c>
      <c r="B1761" s="2" t="str">
        <v>義大利</v>
      </c>
      <c r="C1761" s="3" t="s">
        <v>5313</v>
      </c>
      <c r="D1761" s="2" t="str">
        <v>其他,家具,照明产品,餐厨用具</v>
      </c>
      <c r="E1761" s="2" t="str">
        <v>7次</v>
      </c>
      <c r="F1761" s="2" t="str">
        <v>Strada Statale Romana Nord 40, Loc. Fossoli, I 41010, CARPI</v>
      </c>
      <c r="G1761" s="2" t="str">
        <v>Lorenzo Barbieri</v>
      </c>
      <c r="H1761" s="2" t="s">
        <v>5315</v>
      </c>
      <c r="I1761" s="2" t="str">
        <v>+39 059 657000</v>
      </c>
      <c r="J1761" s="2" t="str">
        <v>0039 059 657036</v>
      </c>
      <c r="K1761" s="1"/>
      <c r="L1761" s="1"/>
      <c r="M1761" s="1"/>
      <c r="N1761" s="1"/>
      <c r="O1761" s="1"/>
      <c r="P1761" s="1"/>
      <c r="Q1761" s="1"/>
      <c r="R1761" s="1"/>
      <c r="S1761" s="1"/>
    </row>
    <row r="1762">
      <c r="A1762" s="2" t="s">
        <v>3122</v>
      </c>
      <c r="B1762" s="2" t="str">
        <v>澳大利亞</v>
      </c>
      <c r="C1762" s="2" t="str">
        <v>--</v>
      </c>
      <c r="D1762" s="2" t="str">
        <v>其他,家具,家居装饰品,服装饰物及配件,玻璃工艺品,箱包,餐厨用具</v>
      </c>
      <c r="E1762" s="2" t="str">
        <v>9次</v>
      </c>
      <c r="F1762" s="2" t="str">
        <v>PO BOX 3,DEE Why NSW 2099 AUSTRALIA</v>
      </c>
      <c r="G1762" s="2" t="str">
        <v>Steven Caple</v>
      </c>
      <c r="H1762" s="2" t="s">
        <v>3121</v>
      </c>
      <c r="I1762" s="2" t="str">
        <v>+61 2 9971 4432</v>
      </c>
      <c r="J1762" s="2" t="str">
        <v>61 2 9971 1068</v>
      </c>
      <c r="K1762" s="1"/>
      <c r="L1762" s="1"/>
      <c r="M1762" s="1"/>
      <c r="N1762" s="1"/>
      <c r="O1762" s="1"/>
      <c r="P1762" s="1"/>
      <c r="Q1762" s="1"/>
      <c r="R1762" s="1"/>
      <c r="S1762" s="1"/>
    </row>
    <row r="1763">
      <c r="A1763" s="5" t="s">
        <v>859</v>
      </c>
      <c r="B1763" s="5" t="str">
        <v>荷蘭</v>
      </c>
      <c r="C1763" s="4" t="s">
        <v>861</v>
      </c>
      <c r="D1763" s="5" t="str">
        <v>家具,照明产品,车辆,餐厨用具</v>
      </c>
      <c r="E1763" s="5" t="str">
        <v>7次</v>
      </c>
      <c r="F1763" s="5" t="str">
        <v>Kuppersweg 25, NL 2031 EA, Haarlem</v>
      </c>
      <c r="G1763" s="5" t="str">
        <v>M de Bruin</v>
      </c>
      <c r="H1763" s="5" t="s">
        <v>860</v>
      </c>
      <c r="I1763" s="5" t="str">
        <v>+31 23 532 3331</v>
      </c>
      <c r="J1763" s="5" t="str">
        <v>0031 23 5328377</v>
      </c>
      <c r="K1763" s="1"/>
      <c r="L1763" s="1"/>
      <c r="M1763" s="1"/>
      <c r="N1763" s="1"/>
      <c r="O1763" s="1"/>
      <c r="P1763" s="1"/>
      <c r="Q1763" s="1"/>
      <c r="R1763" s="1"/>
      <c r="S1763" s="1"/>
    </row>
    <row r="1764">
      <c r="A1764" s="2" t="s">
        <v>3374</v>
      </c>
      <c r="B1764" s="2" t="str">
        <v>美國</v>
      </c>
      <c r="C1764" s="3" t="s">
        <v>3375</v>
      </c>
      <c r="D1764" s="2" t="str">
        <v>餐厨用具</v>
      </c>
      <c r="E1764" s="2" t="str">
        <v>6次</v>
      </c>
      <c r="F1764" s="2" t="str">
        <v>4750 HIGHWAY AVE, JACKSONVILLE, FL 32254</v>
      </c>
      <c r="G1764" s="2" t="str">
        <v>PETE WOOD</v>
      </c>
      <c r="H1764" s="2" t="s">
        <v>3376</v>
      </c>
      <c r="I1764" s="2" t="str">
        <v>+1-904-387-1882,+1 904-387-1882</v>
      </c>
      <c r="J1764" s="2" t="str">
        <v>001 904 387 6217</v>
      </c>
      <c r="K1764" s="1"/>
      <c r="L1764" s="1"/>
      <c r="M1764" s="1"/>
      <c r="N1764" s="1"/>
      <c r="O1764" s="1"/>
      <c r="P1764" s="1"/>
      <c r="Q1764" s="1"/>
      <c r="R1764" s="1"/>
      <c r="S1764" s="1"/>
    </row>
    <row r="1765">
      <c r="A1765" s="2" t="s">
        <v>5124</v>
      </c>
      <c r="B1765" s="2" t="str">
        <v>荷蘭</v>
      </c>
      <c r="C1765" s="3" t="s">
        <v>5126</v>
      </c>
      <c r="D1765" s="2" t="str">
        <v>化工产品,家具,家居装饰品,餐厨用具</v>
      </c>
      <c r="E1765" s="2" t="str">
        <v>9次</v>
      </c>
      <c r="F1765" s="2" t="str">
        <v>Tiber 96, NL 2267 CD, Leidschendam</v>
      </c>
      <c r="G1765" s="2" t="str">
        <v>M.G.W. Bender</v>
      </c>
      <c r="H1765" s="2" t="s">
        <v>5125</v>
      </c>
      <c r="I1765" s="2" t="str">
        <v>+31 70 317 4310</v>
      </c>
      <c r="J1765" s="2" t="str">
        <v>0031 70 4190480</v>
      </c>
      <c r="K1765" s="1"/>
      <c r="L1765" s="1"/>
      <c r="M1765" s="1"/>
      <c r="N1765" s="1"/>
      <c r="O1765" s="1"/>
      <c r="P1765" s="1"/>
      <c r="Q1765" s="1"/>
      <c r="R1765" s="1"/>
      <c r="S1765" s="1"/>
    </row>
    <row r="1766">
      <c r="A1766" s="2" t="s">
        <v>7074</v>
      </c>
      <c r="B1766" s="2" t="str">
        <v>美國</v>
      </c>
      <c r="C1766" s="2" t="str">
        <v>--</v>
      </c>
      <c r="D1766" s="2" t="str">
        <v>其他,照明产品,玩具,节日用品,餐厨用具</v>
      </c>
      <c r="E1766" s="2" t="str">
        <v>5次</v>
      </c>
      <c r="F1766" s="2" t="str">
        <v>13337 SOUTH ST. #326,CERRITOS, CA. 90703,U.S.A.</v>
      </c>
      <c r="G1766" s="2" t="str">
        <v>Alex Wong</v>
      </c>
      <c r="H1766" s="2" t="s">
        <v>7075</v>
      </c>
      <c r="I1766" s="2" t="str">
        <v>001 5624026595</v>
      </c>
      <c r="J1766" s="2" t="str">
        <v>001 5624026595</v>
      </c>
      <c r="K1766" s="1"/>
      <c r="L1766" s="1"/>
      <c r="M1766" s="1"/>
      <c r="N1766" s="1"/>
      <c r="O1766" s="1"/>
      <c r="P1766" s="1"/>
      <c r="Q1766" s="1"/>
      <c r="R1766" s="1"/>
      <c r="S1766" s="1"/>
    </row>
    <row r="1767">
      <c r="A1767" s="2" t="s">
        <v>1168</v>
      </c>
      <c r="B1767" s="2" t="str">
        <v>美國</v>
      </c>
      <c r="C1767" s="2" t="str">
        <v>--</v>
      </c>
      <c r="D1767" s="2" t="str">
        <v>体育及旅游休闲用品,办公文具,家具,家居装饰品,箱包,鞋,餐厨用具</v>
      </c>
      <c r="E1767" s="2" t="str">
        <v>9次</v>
      </c>
      <c r="F1767" s="2" t="str">
        <v>1140 BROADWAY SUITE 302,NEW YORK, NY 10001,U.S.A.</v>
      </c>
      <c r="G1767" s="2" t="str">
        <v>LUIS MANGINI</v>
      </c>
      <c r="H1767" s="2" t="s">
        <v>1167</v>
      </c>
      <c r="I1767" s="2" t="str">
        <v>+1 212-251-0120</v>
      </c>
      <c r="J1767" s="2" t="str">
        <v>212 251 0129</v>
      </c>
      <c r="K1767" s="1"/>
      <c r="L1767" s="1"/>
      <c r="M1767" s="1"/>
      <c r="N1767" s="1"/>
      <c r="O1767" s="1"/>
      <c r="P1767" s="1"/>
      <c r="Q1767" s="1"/>
      <c r="R1767" s="1"/>
      <c r="S1767" s="1"/>
    </row>
    <row r="1768">
      <c r="A1768" s="2" t="s">
        <v>3411</v>
      </c>
      <c r="B1768" s="2" t="str">
        <v>芬蘭</v>
      </c>
      <c r="C1768" s="3" t="s">
        <v>3409</v>
      </c>
      <c r="D1768" s="2" t="str">
        <v>其他,办公文具,电子电气产品,餐厨用具</v>
      </c>
      <c r="E1768" s="2" t="str">
        <v>7次</v>
      </c>
      <c r="F1768" s="2" t="str">
        <v>Eerikink 16 A 3-4, FI 00100, Helsinki</v>
      </c>
      <c r="G1768" s="2" t="str">
        <v>JOUKO JARVELAINEN</v>
      </c>
      <c r="H1768" s="2" t="s">
        <v>3410</v>
      </c>
      <c r="I1768" s="2" t="str">
        <v>+358 9 68034810</v>
      </c>
      <c r="J1768" s="2" t="str">
        <v>00358 9 68 03 48 20</v>
      </c>
      <c r="K1768" s="1"/>
      <c r="L1768" s="1"/>
      <c r="M1768" s="1"/>
      <c r="N1768" s="1"/>
      <c r="O1768" s="1"/>
      <c r="P1768" s="1"/>
      <c r="Q1768" s="1"/>
      <c r="R1768" s="1"/>
      <c r="S1768" s="1"/>
    </row>
    <row r="1769">
      <c r="A1769" s="2" t="s">
        <v>5237</v>
      </c>
      <c r="B1769" s="2" t="str">
        <v>印度</v>
      </c>
      <c r="C1769" s="2" t="str">
        <v>--</v>
      </c>
      <c r="D1769" s="2" t="str">
        <v>化工产品,玩具,餐厨用具</v>
      </c>
      <c r="E1769" s="2" t="str">
        <v>6次</v>
      </c>
      <c r="F1769" s="2" t="str">
        <v>410,CHURCHGATE CHAMBERS,4TH FLOOR,NEW MARINE LINES,MUMBAI</v>
      </c>
      <c r="G1769" s="2" t="str">
        <v>SURESH ROHIRA</v>
      </c>
      <c r="H1769" s="2" t="s">
        <v>5238</v>
      </c>
      <c r="I1769" s="2" t="str">
        <v>0091 22 2630548</v>
      </c>
      <c r="J1769" s="2" t="str">
        <v>0091 22 2658799</v>
      </c>
      <c r="K1769" s="1"/>
      <c r="L1769" s="1"/>
      <c r="M1769" s="1"/>
      <c r="N1769" s="1"/>
      <c r="O1769" s="1"/>
      <c r="P1769" s="1"/>
      <c r="Q1769" s="1"/>
      <c r="R1769" s="1"/>
      <c r="S1769" s="1"/>
    </row>
    <row r="1770">
      <c r="A1770" s="2" t="s">
        <v>6986</v>
      </c>
      <c r="B1770" s="2" t="str">
        <v>中國香港</v>
      </c>
      <c r="C1770" s="3" t="s">
        <v>6983</v>
      </c>
      <c r="D1770" s="2" t="s">
        <v>6985</v>
      </c>
      <c r="E1770" s="2" t="str">
        <v>11次</v>
      </c>
      <c r="F1770" s="2" t="str">
        <v>23 LOCKHART ROAD WANCHAI HONG KONG HONGKONG SAR</v>
      </c>
      <c r="G1770" s="2" t="str">
        <v>DAVID FINKEL</v>
      </c>
      <c r="H1770" s="2" t="s">
        <v>6984</v>
      </c>
      <c r="I1770" s="2" t="str">
        <v>+1 773-889-7600</v>
      </c>
      <c r="J1770" s="2" t="str">
        <v>001 773 8897622</v>
      </c>
      <c r="K1770" s="1"/>
      <c r="L1770" s="1"/>
      <c r="M1770" s="1"/>
      <c r="N1770" s="1"/>
      <c r="O1770" s="1"/>
      <c r="P1770" s="1"/>
      <c r="Q1770" s="1"/>
      <c r="R1770" s="1"/>
      <c r="S1770" s="1"/>
    </row>
    <row r="1771">
      <c r="A1771" s="2" t="s">
        <v>1041</v>
      </c>
      <c r="B1771" s="2" t="str">
        <v>加拿大</v>
      </c>
      <c r="C1771" s="3" t="s">
        <v>1043</v>
      </c>
      <c r="D1771" s="2" t="str">
        <v>餐厨用具</v>
      </c>
      <c r="E1771" s="2" t="str">
        <v>7次</v>
      </c>
      <c r="F1771" s="2" t="str">
        <v>325 AVENUE DE LA SEIGNEURIE,LAVAL, QUEBEC, H7X 3S1CANADA</v>
      </c>
      <c r="G1771" s="2" t="str">
        <v>--</v>
      </c>
      <c r="H1771" s="2" t="s">
        <v>1042</v>
      </c>
      <c r="I1771" s="2" t="str">
        <v>(450)689 1617</v>
      </c>
      <c r="J1771" s="2" t="str">
        <v>(450)689 6483</v>
      </c>
      <c r="K1771" s="1"/>
      <c r="L1771" s="1"/>
      <c r="M1771" s="1"/>
      <c r="N1771" s="1"/>
      <c r="O1771" s="1"/>
      <c r="P1771" s="1"/>
      <c r="Q1771" s="1"/>
      <c r="R1771" s="1"/>
      <c r="S1771" s="1"/>
    </row>
    <row r="1772">
      <c r="A1772" s="2" t="s">
        <v>3298</v>
      </c>
      <c r="B1772" s="2" t="str">
        <v>美國</v>
      </c>
      <c r="C1772" s="3" t="s">
        <v>3299</v>
      </c>
      <c r="D1772" s="2" t="str">
        <v>其他,家用电器,钟表眼镜,餐厨用具</v>
      </c>
      <c r="E1772" s="2" t="str">
        <v>10次</v>
      </c>
      <c r="F1772" s="2" t="str">
        <v>1765 LANDESS AVE., #34,MILPITAS, CA 95035,U.S.A.</v>
      </c>
      <c r="G1772" s="2" t="str">
        <v>Amjad Perves Sheikh</v>
      </c>
      <c r="H1772" s="2" t="s">
        <v>3297</v>
      </c>
      <c r="I1772" s="2" t="str">
        <v>(408)9341276</v>
      </c>
      <c r="J1772" s="2" t="str">
        <v>(435)5183507</v>
      </c>
      <c r="K1772" s="1"/>
      <c r="L1772" s="1"/>
      <c r="M1772" s="1"/>
      <c r="N1772" s="1"/>
      <c r="O1772" s="1"/>
      <c r="P1772" s="1"/>
      <c r="Q1772" s="1"/>
      <c r="R1772" s="1"/>
      <c r="S1772" s="1"/>
    </row>
    <row r="1773">
      <c r="A1773" s="2" t="s">
        <v>5274</v>
      </c>
      <c r="B1773" s="2" t="str">
        <v>美國</v>
      </c>
      <c r="C1773" s="2" t="str">
        <v>--</v>
      </c>
      <c r="D1773" s="2" t="s">
        <v>5275</v>
      </c>
      <c r="E1773" s="2" t="str">
        <v>7次</v>
      </c>
      <c r="F1773" s="2" t="str">
        <v>348 GELLERT BLVD.,DALY CITY,CA 94015</v>
      </c>
      <c r="G1773" s="2" t="str">
        <v>CANDICE CHAN</v>
      </c>
      <c r="H1773" s="2" t="s">
        <v>5276</v>
      </c>
      <c r="I1773" s="2" t="str">
        <v>+1 650-992-6826</v>
      </c>
      <c r="J1773" s="2" t="str">
        <v>001 650 9927479</v>
      </c>
      <c r="K1773" s="1"/>
      <c r="L1773" s="1"/>
      <c r="M1773" s="1"/>
      <c r="N1773" s="1"/>
      <c r="O1773" s="1"/>
      <c r="P1773" s="1"/>
      <c r="Q1773" s="1"/>
      <c r="R1773" s="1"/>
      <c r="S1773" s="1"/>
    </row>
    <row r="1774">
      <c r="A1774" s="2" t="s">
        <v>7020</v>
      </c>
      <c r="B1774" s="2" t="str">
        <v>以色列</v>
      </c>
      <c r="C1774" s="2" t="str">
        <v>--</v>
      </c>
      <c r="D1774" s="2" t="str">
        <v>玩具,餐厨用具</v>
      </c>
      <c r="E1774" s="2" t="str">
        <v>6次</v>
      </c>
      <c r="F1774" s="2" t="str">
        <v>1/2 HAMAALOT ST. KFAR SABA</v>
      </c>
      <c r="G1774" s="2" t="str">
        <v>AMI BEN-NUN</v>
      </c>
      <c r="H1774" s="2" t="s">
        <v>7021</v>
      </c>
      <c r="I1774" s="2" t="str">
        <v>00972 9 7469189</v>
      </c>
      <c r="J1774" s="2" t="str">
        <v>00972 9 7480848</v>
      </c>
      <c r="K1774" s="1"/>
      <c r="L1774" s="1"/>
      <c r="M1774" s="1"/>
      <c r="N1774" s="1"/>
      <c r="O1774" s="1"/>
      <c r="P1774" s="1"/>
      <c r="Q1774" s="1"/>
      <c r="R1774" s="1"/>
      <c r="S1774" s="1"/>
    </row>
    <row r="1775">
      <c r="A1775" s="2" t="s">
        <v>1087</v>
      </c>
      <c r="B1775" s="2" t="str">
        <v>荷蘭</v>
      </c>
      <c r="C1775" s="3" t="s">
        <v>1088</v>
      </c>
      <c r="D1775" s="2" t="str">
        <v>家具,玻璃工艺品,餐厨用具</v>
      </c>
      <c r="E1775" s="2" t="str">
        <v>7次</v>
      </c>
      <c r="F1775" s="2" t="str">
        <v>De Steiger 190, NL 1351 AV, Almere</v>
      </c>
      <c r="G1775" s="2" t="str">
        <v>BIEMEL</v>
      </c>
      <c r="H1775" s="2" t="s">
        <v>1086</v>
      </c>
      <c r="I1775" s="2" t="str">
        <v>+31 36 531 3554</v>
      </c>
      <c r="J1775" s="2" t="str">
        <v>0031 36 5316988</v>
      </c>
      <c r="K1775" s="1"/>
      <c r="L1775" s="1"/>
      <c r="M1775" s="1"/>
      <c r="N1775" s="1"/>
      <c r="O1775" s="1"/>
      <c r="P1775" s="1"/>
      <c r="Q1775" s="1"/>
      <c r="R1775" s="1"/>
      <c r="S1775" s="1"/>
    </row>
    <row r="1776">
      <c r="A1776" s="2" t="s">
        <v>1205</v>
      </c>
      <c r="B1776" s="2" t="str">
        <v>澳大利亞</v>
      </c>
      <c r="C1776" s="3" t="s">
        <v>1204</v>
      </c>
      <c r="D1776" s="2" t="str">
        <v>五金,家具,家用电器,建筑及装饰材料,电子消费品及信息产品,餐厨用具</v>
      </c>
      <c r="E1776" s="2" t="str">
        <v>10次</v>
      </c>
      <c r="F1776" s="2" t="str">
        <v>30 BEACH ST,KOGARAH NSW 2217,AUSTRALIA</v>
      </c>
      <c r="G1776" s="2" t="str">
        <v>BOB SIH</v>
      </c>
      <c r="H1776" s="2" t="s">
        <v>1206</v>
      </c>
      <c r="I1776" s="2" t="str">
        <v>+61 2 9553 9217</v>
      </c>
      <c r="J1776" s="2" t="str">
        <v>0061 2 98887760</v>
      </c>
      <c r="K1776" s="1"/>
      <c r="L1776" s="1"/>
      <c r="M1776" s="1"/>
      <c r="N1776" s="1"/>
      <c r="O1776" s="1"/>
      <c r="P1776" s="1"/>
      <c r="Q1776" s="1"/>
      <c r="R1776" s="1"/>
      <c r="S1776" s="1"/>
    </row>
    <row r="1777">
      <c r="A1777" s="2" t="s">
        <v>5181</v>
      </c>
      <c r="B1777" s="2" t="str">
        <v>沙烏地阿拉伯</v>
      </c>
      <c r="C1777" s="3" t="s">
        <v>5183</v>
      </c>
      <c r="D1777" s="2" t="str">
        <v>餐厨用具</v>
      </c>
      <c r="E1777" s="2" t="str">
        <v>5次</v>
      </c>
      <c r="F1777" s="2" t="str">
        <v>JEDDAH(P.O.BOX:42210 JEDDAH )</v>
      </c>
      <c r="G1777" s="2" t="str">
        <v>BIN HAMOOD EST.FOR TRADING</v>
      </c>
      <c r="H1777" s="2" t="s">
        <v>5182</v>
      </c>
      <c r="I1777" s="2" t="str">
        <v>00966 2 6485795</v>
      </c>
      <c r="J1777" s="2" t="str">
        <v>00966 2 6476107</v>
      </c>
      <c r="K1777" s="1"/>
      <c r="L1777" s="1"/>
      <c r="M1777" s="1"/>
      <c r="N1777" s="1"/>
      <c r="O1777" s="1"/>
      <c r="P1777" s="1"/>
      <c r="Q1777" s="1"/>
      <c r="R1777" s="1"/>
      <c r="S1777" s="1"/>
    </row>
    <row r="1778">
      <c r="A1778" s="2" t="s">
        <v>6928</v>
      </c>
      <c r="B1778" s="2" t="str">
        <v>印度</v>
      </c>
      <c r="C1778" s="3" t="s">
        <v>6927</v>
      </c>
      <c r="D1778" s="2" t="str">
        <v>餐厨用具</v>
      </c>
      <c r="E1778" s="2" t="str">
        <v>3次</v>
      </c>
      <c r="F1778" s="2" t="str">
        <v>B-6, INDER PURI,NEW DELHI - 110012,INDIA</v>
      </c>
      <c r="G1778" s="2" t="str">
        <v>--</v>
      </c>
      <c r="H1778" s="2" t="s">
        <v>6926</v>
      </c>
      <c r="I1778" s="2" t="str">
        <v>+91 11 2583 6065</v>
      </c>
      <c r="J1778" s="2">
        <v>911125835330</v>
      </c>
      <c r="K1778" s="1"/>
      <c r="L1778" s="1"/>
      <c r="M1778" s="1"/>
      <c r="N1778" s="1"/>
      <c r="O1778" s="1"/>
      <c r="P1778" s="1"/>
      <c r="Q1778" s="1"/>
      <c r="R1778" s="1"/>
      <c r="S1778" s="1"/>
    </row>
    <row r="1779">
      <c r="A1779" s="2" t="s">
        <v>953</v>
      </c>
      <c r="B1779" s="2" t="str">
        <v>美國</v>
      </c>
      <c r="C1779" s="3" t="s">
        <v>952</v>
      </c>
      <c r="D1779" s="2" t="str">
        <v>五金,工具,餐厨用具</v>
      </c>
      <c r="E1779" s="2" t="str">
        <v>6次</v>
      </c>
      <c r="F1779" s="2" t="str">
        <v>24701 RAYMOND WAY,#160 LAKE FOREST,CA 92630,U.S.A.</v>
      </c>
      <c r="G1779" s="2" t="str">
        <v>TOM</v>
      </c>
      <c r="H1779" s="2" t="s">
        <v>954</v>
      </c>
      <c r="I1779" s="2" t="str">
        <v>001 9493226838</v>
      </c>
      <c r="J1779" s="2" t="str">
        <v>001 9499518419</v>
      </c>
      <c r="K1779" s="1"/>
      <c r="L1779" s="1"/>
      <c r="M1779" s="1"/>
      <c r="N1779" s="1"/>
      <c r="O1779" s="1"/>
      <c r="P1779" s="1"/>
      <c r="Q1779" s="1"/>
      <c r="R1779" s="1"/>
      <c r="S1779" s="1"/>
    </row>
    <row r="1780">
      <c r="A1780" s="2" t="s">
        <v>3223</v>
      </c>
      <c r="B1780" s="2" t="str">
        <v>巴基斯坦</v>
      </c>
      <c r="C1780" s="3" t="s">
        <v>3224</v>
      </c>
      <c r="D1780" s="2" t="str">
        <v>餐厨用具</v>
      </c>
      <c r="E1780" s="2" t="str">
        <v>3次</v>
      </c>
      <c r="F1780" s="2" t="str">
        <v>OFFICE NO.2, MEZZANINE FLOOR MARIUM SQUARE SC-45,STADIUM ROAD OPP. NATIONAL BANK STADIUM RD. BR. KARACHI</v>
      </c>
      <c r="G1780" s="2" t="str">
        <v>SYED AZIZUL HAQ</v>
      </c>
      <c r="H1780" s="2" t="str">
        <v>--</v>
      </c>
      <c r="I1780" s="2">
        <f>+1-212-812-3392</f>
      </c>
      <c r="J1780" s="2" t="str">
        <v>0092 21 4923476</v>
      </c>
      <c r="K1780" s="1"/>
      <c r="L1780" s="1"/>
      <c r="M1780" s="1"/>
      <c r="N1780" s="1"/>
      <c r="O1780" s="1"/>
      <c r="P1780" s="1"/>
      <c r="Q1780" s="1"/>
      <c r="R1780" s="1"/>
      <c r="S1780" s="1"/>
    </row>
    <row r="1781">
      <c r="A1781" s="2" t="s">
        <v>5217</v>
      </c>
      <c r="B1781" s="2" t="str">
        <v>印度</v>
      </c>
      <c r="C1781" s="3" t="s">
        <v>5218</v>
      </c>
      <c r="D1781" s="2" t="str">
        <v>餐厨用具</v>
      </c>
      <c r="E1781" s="2" t="str">
        <v>7次</v>
      </c>
      <c r="F1781" s="2" t="str">
        <v>5,surbhi,mandpeshwar road,borivali(w), mumbai 400092</v>
      </c>
      <c r="G1781" s="2" t="str">
        <v>Mr.Mukund / Mr. bipin</v>
      </c>
      <c r="H1781" s="2" t="s">
        <v>5216</v>
      </c>
      <c r="I1781" s="2">
        <v>912228943521</v>
      </c>
      <c r="J1781" s="2">
        <v>912228945431</v>
      </c>
      <c r="K1781" s="1"/>
      <c r="L1781" s="1"/>
      <c r="M1781" s="1"/>
      <c r="N1781" s="1"/>
      <c r="O1781" s="1"/>
      <c r="P1781" s="1"/>
      <c r="Q1781" s="1"/>
      <c r="R1781" s="1"/>
      <c r="S1781" s="1"/>
    </row>
    <row r="1782">
      <c r="A1782" s="5" t="s">
        <v>6955</v>
      </c>
      <c r="B1782" s="5" t="str">
        <v>英國</v>
      </c>
      <c r="C1782" s="4" t="s">
        <v>6957</v>
      </c>
      <c r="D1782" s="5" t="str">
        <v>玩具,电子消费品及信息产品,餐厨用具</v>
      </c>
      <c r="E1782" s="5" t="str">
        <v>7次</v>
      </c>
      <c r="F1782" s="5" t="str">
        <v>42 BAYTON RD.UNIT 11,EXHALL COVENTRY</v>
      </c>
      <c r="G1782" s="5" t="str">
        <v>DHIREN PUNJANI</v>
      </c>
      <c r="H1782" s="5" t="s">
        <v>6956</v>
      </c>
      <c r="I1782" s="5" t="str">
        <v>+44 24 7671 1166</v>
      </c>
      <c r="J1782" s="5" t="str">
        <v>0044 24 76365780</v>
      </c>
      <c r="K1782" s="1"/>
      <c r="L1782" s="1"/>
      <c r="M1782" s="1"/>
      <c r="N1782" s="1"/>
      <c r="O1782" s="1"/>
      <c r="P1782" s="1"/>
      <c r="Q1782" s="1"/>
      <c r="R1782" s="1"/>
      <c r="S1782" s="1"/>
    </row>
    <row r="1783">
      <c r="A1783" s="2" t="s">
        <v>999</v>
      </c>
      <c r="B1783" s="2" t="str">
        <v>美國</v>
      </c>
      <c r="C1783" s="2" t="str">
        <v>--</v>
      </c>
      <c r="D1783" s="2" t="s">
        <v>997</v>
      </c>
      <c r="E1783" s="2" t="str">
        <v>10次</v>
      </c>
      <c r="F1783" s="2" t="str">
        <v>208 E.BOYD ST LOS ANGELES,CA 90013,U.S.A.</v>
      </c>
      <c r="G1783" s="2" t="str">
        <v>Joann Kailanen</v>
      </c>
      <c r="H1783" s="2" t="s">
        <v>998</v>
      </c>
      <c r="I1783" s="2" t="str">
        <v>(213)680 3680</v>
      </c>
      <c r="J1783" s="2" t="str">
        <v>(213)680 3772</v>
      </c>
      <c r="K1783" s="1"/>
      <c r="L1783" s="1"/>
      <c r="M1783" s="1"/>
      <c r="N1783" s="1"/>
      <c r="O1783" s="1"/>
      <c r="P1783" s="1"/>
      <c r="Q1783" s="1"/>
      <c r="R1783" s="1"/>
      <c r="S1783" s="1"/>
    </row>
    <row r="1784">
      <c r="A1784" s="2" t="s">
        <v>3266</v>
      </c>
      <c r="B1784" s="2" t="str">
        <v>留尼汪</v>
      </c>
      <c r="C1784" s="3" t="s">
        <v>3263</v>
      </c>
      <c r="D1784" s="2" t="s">
        <v>3265</v>
      </c>
      <c r="E1784" s="2" t="str">
        <v>6次</v>
      </c>
      <c r="F1784" s="2" t="str">
        <v>57 RUE PASTEUR, REUNION</v>
      </c>
      <c r="G1784" s="2" t="str">
        <v>Carlos Rivadulla</v>
      </c>
      <c r="H1784" s="2" t="s">
        <v>3264</v>
      </c>
      <c r="I1784" s="2" t="str">
        <v>+262 692 28 08 01</v>
      </c>
      <c r="J1784" s="2">
        <v>26226214569</v>
      </c>
      <c r="K1784" s="1"/>
      <c r="L1784" s="1"/>
      <c r="M1784" s="1"/>
      <c r="N1784" s="1"/>
      <c r="O1784" s="1"/>
      <c r="P1784" s="1"/>
      <c r="Q1784" s="1"/>
      <c r="R1784" s="1"/>
      <c r="S1784" s="1"/>
    </row>
    <row r="1785">
      <c r="A1785" s="2" t="s">
        <v>5120</v>
      </c>
      <c r="B1785" s="2" t="str">
        <v>英國</v>
      </c>
      <c r="C1785" s="3" t="s">
        <v>5118</v>
      </c>
      <c r="D1785" s="2" t="str">
        <v>照明产品,玻璃工艺品,餐厨用具</v>
      </c>
      <c r="E1785" s="2" t="str">
        <v>9次</v>
      </c>
      <c r="F1785" s="2" t="str">
        <v>Canal Mills, Hillhouse Lane, GB HD1 1ED, Huddersfield</v>
      </c>
      <c r="G1785" s="2" t="str">
        <v>David F Harrison</v>
      </c>
      <c r="H1785" s="2" t="s">
        <v>5119</v>
      </c>
      <c r="I1785" s="2" t="str">
        <v>+44 1484 533391</v>
      </c>
      <c r="J1785" s="2" t="str">
        <v>0044 1484 434934</v>
      </c>
      <c r="K1785" s="1"/>
      <c r="L1785" s="1"/>
      <c r="M1785" s="1"/>
      <c r="N1785" s="1"/>
      <c r="O1785" s="1"/>
      <c r="P1785" s="1"/>
      <c r="Q1785" s="1"/>
      <c r="R1785" s="1"/>
      <c r="S1785" s="1"/>
    </row>
    <row r="1786">
      <c r="A1786" s="2" t="s">
        <v>3881</v>
      </c>
      <c r="B1786" s="2" t="str">
        <v>印度</v>
      </c>
      <c r="C1786" s="2" t="str">
        <v>--</v>
      </c>
      <c r="D1786" s="2" t="str">
        <v>建筑及装饰材料,餐厨用具</v>
      </c>
      <c r="E1786" s="2" t="str">
        <v>3次</v>
      </c>
      <c r="F1786" s="2" t="str">
        <v>6#, Ragavandras Layout 1st cross Behind mangalya sorodya Munikolala, BANGALORE-560 037 INDIA</v>
      </c>
      <c r="G1786" s="2" t="str">
        <v>LKChandrasekar</v>
      </c>
      <c r="H1786" s="2" t="s">
        <v>3880</v>
      </c>
      <c r="I1786" s="2" t="str">
        <v>+91 80 2522 6992</v>
      </c>
      <c r="J1786" s="2" t="str">
        <v>91-8028542787</v>
      </c>
      <c r="K1786" s="1"/>
      <c r="L1786" s="1"/>
      <c r="M1786" s="1"/>
      <c r="N1786" s="1"/>
      <c r="O1786" s="1"/>
      <c r="P1786" s="1"/>
      <c r="Q1786" s="1"/>
      <c r="R1786" s="1"/>
      <c r="S1786" s="1"/>
    </row>
    <row r="1787">
      <c r="A1787" s="2" t="s">
        <v>880</v>
      </c>
      <c r="B1787" s="2" t="str">
        <v>德國</v>
      </c>
      <c r="C1787" s="3" t="s">
        <v>5</v>
      </c>
      <c r="D1787" s="2" t="str">
        <v>其他,家具,工艺陶瓷,餐厨用具</v>
      </c>
      <c r="E1787" s="2" t="str">
        <v>4次</v>
      </c>
      <c r="F1787" s="2" t="str">
        <v>1902 Association Drive</v>
      </c>
      <c r="G1787" s="2" t="str">
        <v>MR.KUESEL</v>
      </c>
      <c r="H1787" s="2" t="s">
        <v>881</v>
      </c>
      <c r="I1787" s="2" t="str">
        <v>+49 9287 720</v>
      </c>
      <c r="J1787" s="2" t="str">
        <v>0049 9287 7 28 26</v>
      </c>
      <c r="K1787" s="1"/>
      <c r="L1787" s="1"/>
      <c r="M1787" s="1"/>
      <c r="N1787" s="1"/>
      <c r="O1787" s="1"/>
      <c r="P1787" s="1"/>
      <c r="Q1787" s="1"/>
      <c r="R1787" s="1"/>
      <c r="S1787" s="1"/>
    </row>
    <row r="1788">
      <c r="A1788" s="2" t="s">
        <v>3147</v>
      </c>
      <c r="B1788" s="2" t="str">
        <v>美國</v>
      </c>
      <c r="C1788" s="3" t="s">
        <v>3148</v>
      </c>
      <c r="D1788" s="2" t="str">
        <v>餐厨用具</v>
      </c>
      <c r="E1788" s="2" t="str">
        <v>6次</v>
      </c>
      <c r="F1788" s="2" t="str">
        <v>17620 148th Ave., Jamaica, NY 11434-5518, USA</v>
      </c>
      <c r="G1788" s="2" t="str">
        <v>Richard Chu</v>
      </c>
      <c r="H1788" s="2" t="str">
        <v>--</v>
      </c>
      <c r="I1788" s="2" t="str">
        <v>+1-718-917-6700,+1 718-917-6700,+1 305-639-2800,+1 614-482-8888</v>
      </c>
      <c r="J1788" s="2" t="str">
        <v>001 718 9176448</v>
      </c>
      <c r="K1788" s="1"/>
      <c r="L1788" s="1"/>
      <c r="M1788" s="1"/>
      <c r="N1788" s="1"/>
      <c r="O1788" s="1"/>
      <c r="P1788" s="1"/>
      <c r="Q1788" s="1"/>
      <c r="R1788" s="1"/>
      <c r="S1788" s="1"/>
    </row>
    <row r="1789">
      <c r="A1789" s="2" t="s">
        <v>5155</v>
      </c>
      <c r="B1789" s="2" t="str">
        <v>印度</v>
      </c>
      <c r="C1789" s="2" t="str">
        <v>--</v>
      </c>
      <c r="D1789" s="2" t="str">
        <v>五金,其他,玻璃工艺品,电子消费品及信息产品,餐厨用具</v>
      </c>
      <c r="E1789" s="2" t="str">
        <v>10次</v>
      </c>
      <c r="F1789" s="2" t="str">
        <v>C-101,MOTI MARG,BAPUNAGAR, JAIPURINDIA</v>
      </c>
      <c r="G1789" s="2" t="str">
        <v>Arafat Obeid</v>
      </c>
      <c r="H1789" s="2" t="s">
        <v>5156</v>
      </c>
      <c r="I1789" s="2" t="str">
        <v>+91 141 270 4447</v>
      </c>
      <c r="J1789" s="2">
        <v>911412703090</v>
      </c>
      <c r="K1789" s="1"/>
      <c r="L1789" s="1"/>
      <c r="M1789" s="1"/>
      <c r="N1789" s="1"/>
      <c r="O1789" s="1"/>
      <c r="P1789" s="1"/>
      <c r="Q1789" s="1"/>
      <c r="R1789" s="1"/>
      <c r="S1789" s="1"/>
    </row>
    <row r="1790">
      <c r="A1790" s="2" t="s">
        <v>5814</v>
      </c>
      <c r="B1790" s="2" t="str">
        <v>阿爾及利亞</v>
      </c>
      <c r="C1790" s="2" t="str">
        <v>--</v>
      </c>
      <c r="D1790" s="2" t="str">
        <v>工具,餐厨用具</v>
      </c>
      <c r="E1790" s="2" t="str">
        <v>7次</v>
      </c>
      <c r="F1790" s="2" t="str">
        <v>NO.07 RUE G GTEE NAIMI 09000 ZABANA BLIDA</v>
      </c>
      <c r="G1790" s="2" t="str">
        <v>MER MAHIEDDINE MED REDHA</v>
      </c>
      <c r="H1790" s="2" t="str">
        <v>--</v>
      </c>
      <c r="I1790" s="2" t="str">
        <v>+213 25 41 56 88</v>
      </c>
      <c r="J1790" s="2" t="str">
        <v>00213 25 415688</v>
      </c>
      <c r="K1790" s="1"/>
      <c r="L1790" s="1"/>
      <c r="M1790" s="1"/>
      <c r="N1790" s="1"/>
      <c r="O1790" s="1"/>
      <c r="P1790" s="1"/>
      <c r="Q1790" s="1"/>
      <c r="R1790" s="1"/>
      <c r="S1790" s="1"/>
    </row>
    <row r="1791">
      <c r="A1791" s="2" t="s">
        <v>915</v>
      </c>
      <c r="B1791" s="2" t="str">
        <v>荷蘭</v>
      </c>
      <c r="C1791" s="3" t="s">
        <v>913</v>
      </c>
      <c r="D1791" s="2" t="str">
        <v>餐厨用具</v>
      </c>
      <c r="E1791" s="2" t="str">
        <v>6次</v>
      </c>
      <c r="F1791" s="2" t="str">
        <v>Handelsweg 14, NL 9482 WE, Tijnaarlo</v>
      </c>
      <c r="G1791" s="2" t="str">
        <v>J Hoving</v>
      </c>
      <c r="H1791" s="2" t="s">
        <v>914</v>
      </c>
      <c r="I1791" s="2" t="str">
        <v>+31 592 542 825</v>
      </c>
      <c r="J1791" s="2" t="str">
        <v>0031 592 542906</v>
      </c>
      <c r="K1791" s="1"/>
      <c r="L1791" s="1"/>
      <c r="M1791" s="1"/>
      <c r="N1791" s="1"/>
      <c r="O1791" s="1"/>
      <c r="P1791" s="1"/>
      <c r="Q1791" s="1"/>
      <c r="R1791" s="1"/>
      <c r="S1791" s="1"/>
    </row>
    <row r="1792">
      <c r="A1792" s="2" t="s">
        <v>1750</v>
      </c>
      <c r="B1792" s="2" t="str">
        <v>尼日利亞</v>
      </c>
      <c r="C1792" s="2" t="str">
        <v>--</v>
      </c>
      <c r="D1792" s="2" t="str">
        <v>玩具,餐厨用具</v>
      </c>
      <c r="E1792" s="2" t="str">
        <v>6次</v>
      </c>
      <c r="F1792" s="2" t="str">
        <v>Q4/12 LAGOS LINE ARTICLE</v>
      </c>
      <c r="G1792" s="2" t="str">
        <v>NICE STAR INTERNATIONAL LTD.</v>
      </c>
      <c r="H1792" s="2" t="str">
        <v>--</v>
      </c>
      <c r="I1792" s="2" t="str">
        <v>00234 46 216109</v>
      </c>
      <c r="J1792" s="2">
        <v>234</v>
      </c>
      <c r="K1792" s="1"/>
      <c r="L1792" s="1"/>
      <c r="M1792" s="1"/>
      <c r="N1792" s="1"/>
      <c r="O1792" s="1"/>
      <c r="P1792" s="1"/>
      <c r="Q1792" s="1"/>
      <c r="R1792" s="1"/>
      <c r="S1792" s="1"/>
    </row>
    <row r="1793">
      <c r="A1793" s="2" t="s">
        <v>3647</v>
      </c>
      <c r="B1793" s="2" t="str">
        <v>澳大利亞</v>
      </c>
      <c r="C1793" s="3" t="s">
        <v>3644</v>
      </c>
      <c r="D1793" s="2" t="s">
        <v>3645</v>
      </c>
      <c r="E1793" s="2" t="str">
        <v>4次</v>
      </c>
      <c r="F1793" s="2" t="str">
        <v>75 Grange Rd, 5007, Welland</v>
      </c>
      <c r="G1793" s="2" t="str">
        <v>Richard A Trembath</v>
      </c>
      <c r="H1793" s="2" t="s">
        <v>3646</v>
      </c>
      <c r="I1793" s="2" t="str">
        <v>0061 8 8346 4561</v>
      </c>
      <c r="J1793" s="2" t="str">
        <v>0061 8 84243399</v>
      </c>
      <c r="K1793" s="1"/>
      <c r="L1793" s="1"/>
      <c r="M1793" s="1"/>
      <c r="N1793" s="1"/>
      <c r="O1793" s="1"/>
      <c r="P1793" s="1"/>
      <c r="Q1793" s="1"/>
      <c r="R1793" s="1"/>
      <c r="S1793" s="1"/>
    </row>
    <row r="1794">
      <c r="A1794" s="2" t="s">
        <v>1444</v>
      </c>
      <c r="B1794" s="2" t="str">
        <v>中國香港</v>
      </c>
      <c r="C1794" s="3" t="s">
        <v>1447</v>
      </c>
      <c r="D1794" s="2" t="s">
        <v>1445</v>
      </c>
      <c r="E1794" s="2" t="str">
        <v>9次</v>
      </c>
      <c r="F1794" s="2" t="str">
        <v>UNIT 02, 23RD FLOOR,GREENFIELD TOWER, CONCORDIA PLAZA,1 SCIENCE MUSEUM ROAD, TST EAST,HONGKONG</v>
      </c>
      <c r="G1794" s="2" t="str">
        <v>ANIL MOHAN</v>
      </c>
      <c r="H1794" s="2" t="s">
        <v>1446</v>
      </c>
      <c r="I1794" s="2" t="str">
        <v>852 2523 9926</v>
      </c>
      <c r="J1794" s="2" t="str">
        <v>852 2523 3858</v>
      </c>
      <c r="K1794" s="1"/>
      <c r="L1794" s="1"/>
      <c r="M1794" s="1"/>
      <c r="N1794" s="1"/>
      <c r="O1794" s="1"/>
      <c r="P1794" s="1"/>
      <c r="Q1794" s="1"/>
      <c r="R1794" s="1"/>
      <c r="S1794" s="1"/>
    </row>
    <row r="1795">
      <c r="A1795" s="2" t="s">
        <v>7276</v>
      </c>
      <c r="B1795" s="2" t="str">
        <v>印度</v>
      </c>
      <c r="C1795" s="2" t="str">
        <v>--</v>
      </c>
      <c r="D1795" s="2" t="str">
        <v>家具,家用电器,餐厨用具</v>
      </c>
      <c r="E1795" s="2" t="str">
        <v>9次</v>
      </c>
      <c r="F1795" s="2" t="str">
        <v>508-509,EXPRESS TOWER,AZADPUR COMMERCIAL COMPLEX,NEW DELHI</v>
      </c>
      <c r="G1795" s="2" t="str">
        <v>KISHOR K.GOYAL</v>
      </c>
      <c r="H1795" s="2" t="s">
        <v>7275</v>
      </c>
      <c r="I1795" s="2" t="str">
        <v>0091 11 7220495</v>
      </c>
      <c r="J1795" s="2" t="str">
        <v>0091 11 7214552</v>
      </c>
      <c r="K1795" s="1"/>
      <c r="L1795" s="1"/>
      <c r="M1795" s="1"/>
      <c r="N1795" s="1"/>
      <c r="O1795" s="1"/>
      <c r="P1795" s="1"/>
      <c r="Q1795" s="1"/>
      <c r="R1795" s="1"/>
      <c r="S1795" s="1"/>
    </row>
    <row r="1796">
      <c r="A1796" s="2" t="s">
        <v>5597</v>
      </c>
      <c r="B1796" s="2" t="str">
        <v>摩洛哥</v>
      </c>
      <c r="C1796" s="2" t="str">
        <v>--</v>
      </c>
      <c r="D1796" s="2" t="str">
        <v>其他,汽车配件,餐厨用具</v>
      </c>
      <c r="E1796" s="2" t="str">
        <v>8次</v>
      </c>
      <c r="F1796" s="2" t="str">
        <v>85,RUE 7,LOTISSEMENT ARSALANE AIN BORJA CASABLANCA</v>
      </c>
      <c r="G1796" s="2" t="str">
        <v>DIVERTEC</v>
      </c>
      <c r="H1796" s="2" t="str">
        <v>--</v>
      </c>
      <c r="I1796" s="2" t="str">
        <v>00212 22 620249</v>
      </c>
      <c r="J1796" s="2" t="str">
        <v>00212 22 621648</v>
      </c>
      <c r="K1796" s="1"/>
      <c r="L1796" s="1"/>
      <c r="M1796" s="1"/>
      <c r="N1796" s="1"/>
      <c r="O1796" s="1"/>
      <c r="P1796" s="1"/>
      <c r="Q1796" s="1"/>
      <c r="R1796" s="1"/>
      <c r="S1796" s="1"/>
    </row>
    <row r="1797">
      <c r="A1797" s="2" t="s">
        <v>3687</v>
      </c>
      <c r="B1797" s="2" t="str">
        <v>美國</v>
      </c>
      <c r="C1797" s="2" t="str">
        <v>--</v>
      </c>
      <c r="D1797" s="2" t="str">
        <v>家具,家用电器,玻璃工艺品,餐厨用具</v>
      </c>
      <c r="E1797" s="2" t="str">
        <v>10次</v>
      </c>
      <c r="F1797" s="2" t="str">
        <v>157 DIVISION AVENUE, U.S.A.</v>
      </c>
      <c r="G1797" s="2" t="str">
        <v>Israel</v>
      </c>
      <c r="H1797" s="2" t="s">
        <v>3688</v>
      </c>
      <c r="I1797" s="2" t="str">
        <v>001 7183875403</v>
      </c>
      <c r="J1797" s="2" t="str">
        <v>001 7183877940</v>
      </c>
      <c r="K1797" s="1"/>
      <c r="L1797" s="1"/>
      <c r="M1797" s="1"/>
      <c r="N1797" s="1"/>
      <c r="O1797" s="1"/>
      <c r="P1797" s="1"/>
      <c r="Q1797" s="1"/>
      <c r="R1797" s="1"/>
      <c r="S1797" s="1"/>
    </row>
    <row r="1798">
      <c r="A1798" s="2" t="s">
        <v>1486</v>
      </c>
      <c r="B1798" s="2" t="str">
        <v>澳大利亞</v>
      </c>
      <c r="C1798" s="3" t="s">
        <v>1484</v>
      </c>
      <c r="D1798" s="2" t="str">
        <v>餐厨用具</v>
      </c>
      <c r="E1798" s="2" t="str">
        <v>2次</v>
      </c>
      <c r="F1798" s="2" t="str">
        <v>1 York St, 3181, Prahran</v>
      </c>
      <c r="G1798" s="2" t="str">
        <v>Surjay Sharma</v>
      </c>
      <c r="H1798" s="2" t="s">
        <v>1485</v>
      </c>
      <c r="I1798" s="2" t="str">
        <v>0061 3 9529 4044</v>
      </c>
      <c r="J1798" s="2" t="str">
        <v>0061 3 9525 2971</v>
      </c>
      <c r="K1798" s="1"/>
      <c r="L1798" s="1"/>
      <c r="M1798" s="1"/>
      <c r="N1798" s="1"/>
      <c r="O1798" s="1"/>
      <c r="P1798" s="1"/>
      <c r="Q1798" s="1"/>
      <c r="R1798" s="1"/>
      <c r="S1798" s="1"/>
    </row>
    <row r="1799">
      <c r="A1799" s="2" t="s">
        <v>7307</v>
      </c>
      <c r="B1799" s="2" t="str">
        <v>中國香港</v>
      </c>
      <c r="C1799" s="3" t="s">
        <v>7308</v>
      </c>
      <c r="D1799" s="2" t="s">
        <v>7309</v>
      </c>
      <c r="E1799" s="2" t="str">
        <v>9次</v>
      </c>
      <c r="F1799" s="2" t="str">
        <v>RM 518-519, CHINACHEM PLAZA,77 MODY ROAD,TSTE, KOWLOON ,HONGKONG</v>
      </c>
      <c r="G1799" s="2" t="str">
        <v>Danny Wu</v>
      </c>
      <c r="H1799" s="2" t="s">
        <v>7310</v>
      </c>
      <c r="I1799" s="2" t="str">
        <v>+852 2312 1115</v>
      </c>
      <c r="J1799" s="2">
        <v>23121800</v>
      </c>
      <c r="K1799" s="1"/>
      <c r="L1799" s="1"/>
      <c r="M1799" s="1"/>
      <c r="N1799" s="1"/>
      <c r="O1799" s="1"/>
      <c r="P1799" s="1"/>
      <c r="Q1799" s="1"/>
      <c r="R1799" s="1"/>
      <c r="S1799" s="1"/>
    </row>
    <row r="1800">
      <c r="A1800" s="2" t="s">
        <v>5635</v>
      </c>
      <c r="B1800" s="2" t="str">
        <v>中國香港</v>
      </c>
      <c r="C1800" s="3" t="s">
        <v>5633</v>
      </c>
      <c r="D1800" s="2" t="str">
        <v>玻璃工艺品,餐厨用具</v>
      </c>
      <c r="E1800" s="2" t="str">
        <v>9次</v>
      </c>
      <c r="F1800" s="2" t="str">
        <v>1/F.,KINGLET IND. BUILDING,UNIT 5,21-23,SHING WAN ROAD,TAI WAI SHA TIN,N.T.</v>
      </c>
      <c r="G1800" s="2" t="str">
        <v>CHEUNG KA JUN</v>
      </c>
      <c r="H1800" s="2" t="s">
        <v>5634</v>
      </c>
      <c r="I1800" s="2" t="str">
        <v>+852 2605 3228</v>
      </c>
      <c r="J1800" s="2" t="str">
        <v>00852 26931776</v>
      </c>
      <c r="K1800" s="1"/>
      <c r="L1800" s="1"/>
      <c r="M1800" s="1"/>
      <c r="N1800" s="1"/>
      <c r="O1800" s="1"/>
      <c r="P1800" s="1"/>
      <c r="Q1800" s="1"/>
      <c r="R1800" s="1"/>
      <c r="S1800" s="1"/>
    </row>
    <row r="1801">
      <c r="A1801" s="2" t="s">
        <v>3576</v>
      </c>
      <c r="B1801" s="2" t="str">
        <v>危地馬拉</v>
      </c>
      <c r="C1801" s="3" t="s">
        <v>3577</v>
      </c>
      <c r="D1801" s="2" t="str">
        <v>食品,餐厨用具</v>
      </c>
      <c r="E1801" s="2" t="str">
        <v>5次</v>
      </c>
      <c r="F1801" s="2" t="str">
        <v>CARRETERA ROOSEVELT KM.17,2-00 ZONA 1,MIXCO</v>
      </c>
      <c r="G1801" s="2" t="str">
        <v>ANA B.ROTTMANN</v>
      </c>
      <c r="H1801" s="2" t="s">
        <v>3575</v>
      </c>
      <c r="I1801" s="2" t="str">
        <v>00502 4369000</v>
      </c>
      <c r="J1801" s="2" t="str">
        <v>00502 4344582</v>
      </c>
      <c r="K1801" s="1"/>
      <c r="L1801" s="1"/>
      <c r="M1801" s="1"/>
      <c r="N1801" s="1"/>
      <c r="O1801" s="1"/>
      <c r="P1801" s="1"/>
      <c r="Q1801" s="1"/>
      <c r="R1801" s="1"/>
      <c r="S1801" s="1"/>
    </row>
    <row r="1802">
      <c r="A1802" s="2" t="s">
        <v>1381</v>
      </c>
      <c r="B1802" s="2" t="str">
        <v>馬來西亞</v>
      </c>
      <c r="C1802" s="2" t="str">
        <v>--</v>
      </c>
      <c r="D1802" s="2" t="str">
        <v>五金,餐厨用具</v>
      </c>
      <c r="E1802" s="2" t="str">
        <v>6次</v>
      </c>
      <c r="F1802" s="2" t="str">
        <v>41,VICTORIA STREET,PULAU PINANG(P.O.BOX 741)</v>
      </c>
      <c r="G1802" s="2" t="str">
        <v>CHIP SENG (HUP KEE) TRADING SDN.BHD.</v>
      </c>
      <c r="H1802" s="2" t="str">
        <v>--</v>
      </c>
      <c r="I1802" s="2" t="str">
        <v>0060 4 2619506</v>
      </c>
      <c r="J1802" s="2" t="str">
        <v>0060 4 2619841</v>
      </c>
      <c r="K1802" s="1"/>
      <c r="L1802" s="1"/>
      <c r="M1802" s="1"/>
      <c r="N1802" s="1"/>
      <c r="O1802" s="1"/>
      <c r="P1802" s="1"/>
      <c r="Q1802" s="1"/>
      <c r="R1802" s="1"/>
      <c r="S1802" s="1"/>
    </row>
    <row r="1803">
      <c r="A1803" s="2" t="s">
        <v>7233</v>
      </c>
      <c r="B1803" s="2" t="str">
        <v>中國香港</v>
      </c>
      <c r="C1803" s="3" t="s">
        <v>7235</v>
      </c>
      <c r="D1803" s="2" t="str">
        <v>家具,家居用品,玩具,餐厨用具</v>
      </c>
      <c r="E1803" s="2" t="str">
        <v>6次</v>
      </c>
      <c r="F1803" s="2" t="str">
        <v>4 CARNARVON ROAD,LEE KAR BLDG.,12 FLOOR,TSIMSHATSUI</v>
      </c>
      <c r="G1803" s="2" t="str">
        <v>TOMAS ZHONG</v>
      </c>
      <c r="H1803" s="2" t="s">
        <v>7234</v>
      </c>
      <c r="I1803" s="2" t="str">
        <v>00852 27216178</v>
      </c>
      <c r="J1803" s="2" t="str">
        <v>00852 27240806</v>
      </c>
      <c r="K1803" s="1"/>
      <c r="L1803" s="1"/>
      <c r="M1803" s="1"/>
      <c r="N1803" s="1"/>
      <c r="O1803" s="1"/>
      <c r="P1803" s="1"/>
      <c r="Q1803" s="1"/>
      <c r="R1803" s="1"/>
      <c r="S1803" s="1"/>
    </row>
    <row r="1804">
      <c r="A1804" s="2" t="s">
        <v>5542</v>
      </c>
      <c r="B1804" s="2" t="str">
        <v>荷蘭</v>
      </c>
      <c r="C1804" s="3" t="s">
        <v>5541</v>
      </c>
      <c r="D1804" s="2" t="str">
        <v>餐厨用具</v>
      </c>
      <c r="E1804" s="2" t="str">
        <v>6次</v>
      </c>
      <c r="F1804" s="2" t="str">
        <v>De Stroet 2, NL 6741 PT, Lunteren</v>
      </c>
      <c r="G1804" s="2" t="str">
        <v>C de Bruin</v>
      </c>
      <c r="H1804" s="2" t="str">
        <v>--</v>
      </c>
      <c r="I1804" s="2" t="str">
        <v>+31 318 484 041</v>
      </c>
      <c r="J1804" s="2" t="str">
        <v>0031 318 485495</v>
      </c>
      <c r="K1804" s="1"/>
      <c r="L1804" s="1"/>
      <c r="M1804" s="1"/>
      <c r="N1804" s="1"/>
      <c r="O1804" s="1"/>
      <c r="P1804" s="1"/>
      <c r="Q1804" s="1"/>
      <c r="R1804" s="1"/>
      <c r="S1804" s="1"/>
    </row>
    <row r="1805">
      <c r="A1805" s="2" t="s">
        <v>3605</v>
      </c>
      <c r="B1805" s="2" t="str">
        <v>孟加拉</v>
      </c>
      <c r="C1805" s="3" t="s">
        <v>3608</v>
      </c>
      <c r="D1805" s="2" t="s">
        <v>3606</v>
      </c>
      <c r="E1805" s="2" t="str">
        <v>11次</v>
      </c>
      <c r="F1805" s="2" t="str">
        <v>30/20 PICHAI 1,SATHONTAI RD.,YANNAWA,SATHON,BANGKOK 10120,THAILAND</v>
      </c>
      <c r="G1805" s="2" t="str">
        <v>AL&amp;#304; ?</v>
      </c>
      <c r="H1805" s="2" t="s">
        <v>3607</v>
      </c>
      <c r="I1805" s="2" t="str">
        <v>63(2)3638381</v>
      </c>
      <c r="J1805" s="2" t="str">
        <v>63(2)3622427</v>
      </c>
      <c r="K1805" s="1"/>
      <c r="L1805" s="1"/>
      <c r="M1805" s="1"/>
      <c r="N1805" s="1"/>
      <c r="O1805" s="1"/>
      <c r="P1805" s="1"/>
      <c r="Q1805" s="1"/>
      <c r="R1805" s="1"/>
      <c r="S1805" s="1"/>
    </row>
    <row r="1806">
      <c r="A1806" s="2" t="s">
        <v>1417</v>
      </c>
      <c r="B1806" s="2" t="str">
        <v>法國</v>
      </c>
      <c r="C1806" s="3" t="s">
        <v>1418</v>
      </c>
      <c r="D1806" s="2" t="str">
        <v>餐厨用具</v>
      </c>
      <c r="E1806" s="2" t="str">
        <v>6次</v>
      </c>
      <c r="F1806" s="2" t="str">
        <v>ZI SAINT ROCH, BP 3, 52340, BIESLES</v>
      </c>
      <c r="G1806" s="2" t="str">
        <v>M ARLINI JEROME</v>
      </c>
      <c r="H1806" s="2" t="s">
        <v>1419</v>
      </c>
      <c r="I1806" s="2" t="str">
        <v>+33 3 25 02 61 61</v>
      </c>
      <c r="J1806" s="2" t="str">
        <v>0033 325026162</v>
      </c>
      <c r="K1806" s="1"/>
      <c r="L1806" s="1"/>
      <c r="M1806" s="1"/>
      <c r="N1806" s="1"/>
      <c r="O1806" s="1"/>
      <c r="P1806" s="1"/>
      <c r="Q1806" s="1"/>
      <c r="R1806" s="1"/>
      <c r="S1806" s="1"/>
    </row>
    <row r="1807">
      <c r="A1807" s="2" t="s">
        <v>3506</v>
      </c>
      <c r="B1807" s="2" t="str">
        <v>南非</v>
      </c>
      <c r="C1807" s="2" t="str">
        <v>--</v>
      </c>
      <c r="D1807" s="2" t="s">
        <v>3504</v>
      </c>
      <c r="E1807" s="2" t="str">
        <v>8次</v>
      </c>
      <c r="F1807" s="2" t="str">
        <v>236 NOUVELLE,113BLLAIRS DRIVEENORTHRIDING 2158 J.B.,SOUTH AFRICA</v>
      </c>
      <c r="G1807" s="2" t="str">
        <v>Geraldine Laudencia</v>
      </c>
      <c r="H1807" s="2" t="s">
        <v>3505</v>
      </c>
      <c r="I1807" s="2" t="str">
        <v>86 023 68690038</v>
      </c>
      <c r="J1807" s="2" t="str">
        <v>86 023 65103447</v>
      </c>
      <c r="K1807" s="1"/>
      <c r="L1807" s="1"/>
      <c r="M1807" s="1"/>
      <c r="N1807" s="1"/>
      <c r="O1807" s="1"/>
      <c r="P1807" s="1"/>
      <c r="Q1807" s="1"/>
      <c r="R1807" s="1"/>
      <c r="S1807" s="1"/>
    </row>
    <row r="1808">
      <c r="A1808" s="2" t="s">
        <v>2443</v>
      </c>
      <c r="B1808" s="2" t="str">
        <v>巴基斯坦</v>
      </c>
      <c r="C1808" s="3" t="s">
        <v>2446</v>
      </c>
      <c r="D1808" s="2" t="s">
        <v>2444</v>
      </c>
      <c r="E1808" s="2" t="str">
        <v>9次</v>
      </c>
      <c r="F1808" s="2" t="str">
        <v>11 First Floor, G.D.A. Plaza, Civil Line, Gujranwala, PAKISTAN</v>
      </c>
      <c r="G1808" s="2" t="str">
        <v>Sedny Alyna Aquino Tevez</v>
      </c>
      <c r="H1808" s="2" t="s">
        <v>2445</v>
      </c>
      <c r="I1808" s="2" t="str">
        <v>92 431 556790</v>
      </c>
      <c r="J1808" s="2" t="str">
        <v>92 431 226214</v>
      </c>
      <c r="K1808" s="1"/>
      <c r="L1808" s="1"/>
      <c r="M1808" s="1"/>
      <c r="N1808" s="1"/>
      <c r="O1808" s="1"/>
      <c r="P1808" s="1"/>
      <c r="Q1808" s="1"/>
      <c r="R1808" s="1"/>
      <c r="S1808" s="1"/>
    </row>
    <row r="1809">
      <c r="A1809" s="2" t="s">
        <v>37</v>
      </c>
      <c r="B1809" s="2" t="str">
        <v>印度</v>
      </c>
      <c r="C1809" s="2" t="str">
        <v>--</v>
      </c>
      <c r="D1809" s="2" t="str">
        <v>五金,工具,餐厨用具</v>
      </c>
      <c r="E1809" s="2" t="str">
        <v>7次</v>
      </c>
      <c r="F1809" s="2" t="str">
        <v>119/3,RUPAPARI NI POL,INSIDE DARIYAPUR GATE,AHMEDABAD,GUJARAT</v>
      </c>
      <c r="G1809" s="2" t="str">
        <v>MR.SUNILKUMAR JAIN</v>
      </c>
      <c r="H1809" s="2" t="s">
        <v>38</v>
      </c>
      <c r="I1809" s="2" t="str">
        <v>0091 79 2176963</v>
      </c>
      <c r="J1809" s="2">
        <v>91</v>
      </c>
      <c r="K1809" s="1"/>
      <c r="L1809" s="1"/>
      <c r="M1809" s="1"/>
      <c r="N1809" s="1"/>
      <c r="O1809" s="1"/>
      <c r="P1809" s="1"/>
      <c r="Q1809" s="1"/>
      <c r="R1809" s="1"/>
      <c r="S1809" s="1"/>
    </row>
    <row r="1810">
      <c r="A1810" s="2" t="s">
        <v>1305</v>
      </c>
      <c r="B1810" s="2" t="str">
        <v>美國</v>
      </c>
      <c r="C1810" s="3" t="s">
        <v>1306</v>
      </c>
      <c r="D1810" s="2" t="str">
        <v>五金,体育及旅游休闲用品,其他,家用电器,建筑及装饰材料,餐厨用具</v>
      </c>
      <c r="E1810" s="2" t="str">
        <v>7次</v>
      </c>
      <c r="F1810" s="2" t="str">
        <v>PO BOX 12008 ; WILMINGTON,N.C. 28405,U.S.A.</v>
      </c>
      <c r="G1810" s="2" t="str">
        <v>Amjad Perves Sheikh</v>
      </c>
      <c r="H1810" s="2" t="s">
        <v>1307</v>
      </c>
      <c r="I1810" s="2" t="str">
        <v>001 9103979350</v>
      </c>
      <c r="J1810" s="2" t="str">
        <v>001 9107910762</v>
      </c>
      <c r="K1810" s="1"/>
      <c r="L1810" s="1"/>
      <c r="M1810" s="1"/>
      <c r="N1810" s="1"/>
      <c r="O1810" s="1"/>
      <c r="P1810" s="1"/>
      <c r="Q1810" s="1"/>
      <c r="R1810" s="1"/>
      <c r="S1810" s="1"/>
    </row>
    <row r="1811">
      <c r="A1811" s="2" t="s">
        <v>4414</v>
      </c>
      <c r="B1811" s="2" t="str">
        <v>義大利</v>
      </c>
      <c r="C1811" s="2" t="str">
        <v>--</v>
      </c>
      <c r="D1811" s="2" t="str">
        <v>医药保健品及医疗器械,家具,鞋,餐厨用具</v>
      </c>
      <c r="E1811" s="2" t="str">
        <v>5次</v>
      </c>
      <c r="F1811" s="2" t="str">
        <v>Via Provinciale Lucchese 146, Loc. Santa Lucia, I 51010, UZZANO</v>
      </c>
      <c r="G1811" s="2" t="str">
        <v>Maria Serena Vidini</v>
      </c>
      <c r="H1811" s="2" t="s">
        <v>4415</v>
      </c>
      <c r="I1811" s="2" t="str">
        <v>+39 0572 451888</v>
      </c>
      <c r="J1811" s="2" t="str">
        <v>0039 0572 451774</v>
      </c>
      <c r="K1811" s="1"/>
      <c r="L1811" s="1"/>
      <c r="M1811" s="1"/>
      <c r="N1811" s="1"/>
      <c r="O1811" s="1"/>
      <c r="P1811" s="1"/>
      <c r="Q1811" s="1"/>
      <c r="R1811" s="1"/>
      <c r="S1811" s="1"/>
    </row>
    <row r="1812">
      <c r="A1812" s="2" t="s">
        <v>5485</v>
      </c>
      <c r="B1812" s="2" t="str">
        <v>德國</v>
      </c>
      <c r="C1812" s="3" t="s">
        <v>5486</v>
      </c>
      <c r="D1812" s="2" t="str">
        <v>其他,工具,餐厨用具</v>
      </c>
      <c r="E1812" s="2" t="str">
        <v>4次</v>
      </c>
      <c r="F1812" s="2" t="str">
        <v>Hauptstrasse 148, DE 78588, Denkingen</v>
      </c>
      <c r="G1812" s="2" t="str">
        <v>Klaus Schwer</v>
      </c>
      <c r="H1812" s="2" t="str">
        <v>--</v>
      </c>
      <c r="I1812" s="2" t="str">
        <v>+49 7424 98150</v>
      </c>
      <c r="J1812" s="2" t="str">
        <v>0049 7424 98 15 30</v>
      </c>
      <c r="K1812" s="1"/>
      <c r="L1812" s="1"/>
      <c r="M1812" s="1"/>
      <c r="N1812" s="1"/>
      <c r="O1812" s="1"/>
      <c r="P1812" s="1"/>
      <c r="Q1812" s="1"/>
      <c r="R1812" s="1"/>
      <c r="S1812" s="1"/>
    </row>
    <row r="1813">
      <c r="A1813" s="2" t="s">
        <v>3538</v>
      </c>
      <c r="B1813" s="2" t="str">
        <v>黎巴嫩</v>
      </c>
      <c r="C1813" s="2" t="str">
        <v>--</v>
      </c>
      <c r="D1813" s="2" t="str">
        <v>卫浴设备,工具,照明产品,餐厨用具</v>
      </c>
      <c r="E1813" s="2" t="str">
        <v>9次</v>
      </c>
      <c r="F1813" s="2" t="str">
        <v>P.O.BOX:90-265 JDEIDEH,BEIRUT</v>
      </c>
      <c r="G1813" s="2" t="str">
        <v>EUROMARKET SARL</v>
      </c>
      <c r="H1813" s="2" t="s">
        <v>3537</v>
      </c>
      <c r="I1813" s="2" t="str">
        <v>+961 3 244 021</v>
      </c>
      <c r="J1813" s="2" t="str">
        <v>00961 9 234016</v>
      </c>
      <c r="K1813" s="1"/>
      <c r="L1813" s="1"/>
      <c r="M1813" s="1"/>
      <c r="N1813" s="1"/>
      <c r="O1813" s="1"/>
      <c r="P1813" s="1"/>
      <c r="Q1813" s="1"/>
      <c r="R1813" s="1"/>
      <c r="S1813" s="1"/>
    </row>
    <row r="1814">
      <c r="A1814" s="2" t="s">
        <v>1340</v>
      </c>
      <c r="B1814" s="2" t="str">
        <v>日本</v>
      </c>
      <c r="C1814" s="3" t="s">
        <v>1339</v>
      </c>
      <c r="D1814" s="2" t="s">
        <v>1337</v>
      </c>
      <c r="E1814" s="2" t="str">
        <v>7次</v>
      </c>
      <c r="F1814" s="2" t="str">
        <v>9-27 HIGASHI KOZU-CHO, TENNOJI-KUOSAKA, 543-0021,JAPAN</v>
      </c>
      <c r="G1814" s="2" t="str">
        <v>Bobby Kuo</v>
      </c>
      <c r="H1814" s="2" t="s">
        <v>1338</v>
      </c>
      <c r="I1814" s="2" t="str">
        <v>+81 6-6764-5166</v>
      </c>
      <c r="J1814" s="2" t="str">
        <v>0081 3 3864 7320</v>
      </c>
      <c r="K1814" s="1"/>
      <c r="L1814" s="1"/>
      <c r="M1814" s="1"/>
      <c r="N1814" s="1"/>
      <c r="O1814" s="1"/>
      <c r="P1814" s="1"/>
      <c r="Q1814" s="1"/>
      <c r="R1814" s="1"/>
      <c r="S1814" s="1"/>
    </row>
    <row r="1815">
      <c r="A1815" s="2" t="s">
        <v>3896</v>
      </c>
      <c r="B1815" s="2" t="str">
        <v>美國</v>
      </c>
      <c r="C1815" s="2" t="str">
        <v>--</v>
      </c>
      <c r="D1815" s="2" t="str">
        <v>其他,钟表眼镜,餐厨用具</v>
      </c>
      <c r="E1815" s="2" t="str">
        <v>6次</v>
      </c>
      <c r="F1815" s="2" t="str">
        <v>727 E. SAN YSIDRO BLVDSUITE 149 SAN YSIDRO CA.,U.S.A.</v>
      </c>
      <c r="G1815" s="2" t="str">
        <v>--</v>
      </c>
      <c r="H1815" s="2" t="s">
        <v>3897</v>
      </c>
      <c r="I1815" s="2" t="str">
        <v>001 6196662405</v>
      </c>
      <c r="J1815" s="2" t="str">
        <v>001 6196903661</v>
      </c>
      <c r="K1815" s="1"/>
      <c r="L1815" s="1"/>
      <c r="M1815" s="1"/>
      <c r="N1815" s="1"/>
      <c r="O1815" s="1"/>
      <c r="P1815" s="1"/>
      <c r="Q1815" s="1"/>
      <c r="R1815" s="1"/>
      <c r="S1815" s="1"/>
    </row>
    <row r="1816">
      <c r="A1816" s="2" t="s">
        <v>2370</v>
      </c>
      <c r="B1816" s="2" t="str">
        <v>澳大利亞</v>
      </c>
      <c r="C1816" s="3" t="s">
        <v>2369</v>
      </c>
      <c r="D1816" s="2" t="str">
        <v>餐厨用具</v>
      </c>
      <c r="E1816" s="2" t="str">
        <v>7次</v>
      </c>
      <c r="F1816" s="2" t="str">
        <v>2/12 LINCOLN STREETEAST BRUNSWICK VIC,AUSTRALIA</v>
      </c>
      <c r="G1816" s="2" t="str">
        <v>--</v>
      </c>
      <c r="H1816" s="2" t="s">
        <v>2371</v>
      </c>
      <c r="I1816" s="2" t="str">
        <v>+61 3 9383 5222</v>
      </c>
      <c r="J1816" s="2">
        <v>61393835322</v>
      </c>
      <c r="K1816" s="1"/>
      <c r="L1816" s="1"/>
      <c r="M1816" s="1"/>
      <c r="N1816" s="1"/>
      <c r="O1816" s="1"/>
      <c r="P1816" s="1"/>
      <c r="Q1816" s="1"/>
      <c r="R1816" s="1"/>
      <c r="S1816" s="1"/>
    </row>
    <row r="1817">
      <c r="A1817" s="2" t="s">
        <v>3448</v>
      </c>
      <c r="B1817" s="2" t="str">
        <v>義大利</v>
      </c>
      <c r="C1817" s="3" t="s">
        <v>3446</v>
      </c>
      <c r="D1817" s="2" t="str">
        <v>照明产品,餐厨用具</v>
      </c>
      <c r="E1817" s="2" t="str">
        <v>3次</v>
      </c>
      <c r="F1817" s="2" t="str">
        <v>Via Ca' Morelli 19/A, I 31056, RONCADE</v>
      </c>
      <c r="G1817" s="2" t="str">
        <v>Elena Anselmi</v>
      </c>
      <c r="H1817" s="2" t="s">
        <v>3447</v>
      </c>
      <c r="I1817" s="2" t="str">
        <v>+39 0422 707426</v>
      </c>
      <c r="J1817" s="2" t="str">
        <v>0039 0422 840836</v>
      </c>
      <c r="K1817" s="1"/>
      <c r="L1817" s="1"/>
      <c r="M1817" s="1"/>
      <c r="N1817" s="1"/>
      <c r="O1817" s="1"/>
      <c r="P1817" s="1"/>
      <c r="Q1817" s="1"/>
      <c r="R1817" s="1"/>
      <c r="S1817" s="1"/>
    </row>
    <row r="1818">
      <c r="A1818" s="2" t="s">
        <v>1227</v>
      </c>
      <c r="B1818" s="2" t="str">
        <v>中國香港</v>
      </c>
      <c r="C1818" s="3" t="s">
        <v>1228</v>
      </c>
      <c r="D1818" s="2" t="s">
        <v>1225</v>
      </c>
      <c r="E1818" s="2" t="str">
        <v>10次</v>
      </c>
      <c r="F1818" s="2" t="str">
        <v>UNIT 501A, 200 GLOUCESTER ROAD.,</v>
      </c>
      <c r="G1818" s="2" t="str">
        <v>Annie Cho(HK)/Cynthia Xie(SH)</v>
      </c>
      <c r="H1818" s="2" t="s">
        <v>1226</v>
      </c>
      <c r="I1818" s="2" t="str">
        <v>+852 2545 0322</v>
      </c>
      <c r="J1818" s="2" t="str">
        <v>852 25410581</v>
      </c>
      <c r="K1818" s="1"/>
      <c r="L1818" s="1"/>
      <c r="M1818" s="1"/>
      <c r="N1818" s="1"/>
      <c r="O1818" s="1"/>
      <c r="P1818" s="1"/>
      <c r="Q1818" s="1"/>
      <c r="R1818" s="1"/>
      <c r="S1818" s="1"/>
    </row>
    <row r="1819">
      <c r="A1819" s="2" t="s">
        <v>7130</v>
      </c>
      <c r="B1819" s="2" t="str">
        <v>美國</v>
      </c>
      <c r="C1819" s="2" t="str">
        <v>--</v>
      </c>
      <c r="D1819" s="2" t="str">
        <v>体育及旅游休闲用品,照明产品,玻璃工艺品,箱包,鞋,餐厨用具</v>
      </c>
      <c r="E1819" s="2" t="str">
        <v>9次</v>
      </c>
      <c r="F1819" s="2" t="str">
        <v>ROUTES 130 &amp; 73,PENNSAUKEN,NEW JERSEY 08110,U.S.A.</v>
      </c>
      <c r="G1819" s="2" t="str">
        <v>manishdagarin</v>
      </c>
      <c r="H1819" s="2" t="s">
        <v>7131</v>
      </c>
      <c r="I1819" s="2" t="str">
        <v>+1 484-557-2798</v>
      </c>
      <c r="J1819" s="2" t="str">
        <v>1 215 725 0639</v>
      </c>
      <c r="K1819" s="1"/>
      <c r="L1819" s="1"/>
      <c r="M1819" s="1"/>
      <c r="N1819" s="1"/>
      <c r="O1819" s="1"/>
      <c r="P1819" s="1"/>
      <c r="Q1819" s="1"/>
      <c r="R1819" s="1"/>
      <c r="S1819" s="1"/>
    </row>
    <row r="1820">
      <c r="A1820" s="2" t="s">
        <v>5431</v>
      </c>
      <c r="B1820" s="2" t="str">
        <v>法國</v>
      </c>
      <c r="C1820" s="3" t="s">
        <v>5433</v>
      </c>
      <c r="D1820" s="2" t="str">
        <v>其他,家具,餐厨用具</v>
      </c>
      <c r="E1820" s="2" t="str">
        <v>8次</v>
      </c>
      <c r="F1820" s="2" t="str">
        <v>55 rue charles michels</v>
      </c>
      <c r="G1820" s="2" t="str">
        <v>DEV SACHDEV</v>
      </c>
      <c r="H1820" s="2" t="s">
        <v>5432</v>
      </c>
      <c r="I1820" s="2" t="str">
        <v>+33 1 42 43 39 39</v>
      </c>
      <c r="J1820" s="2" t="str">
        <v>33 142430201</v>
      </c>
      <c r="K1820" s="1"/>
      <c r="L1820" s="1"/>
      <c r="M1820" s="1"/>
      <c r="N1820" s="1"/>
      <c r="O1820" s="1"/>
      <c r="P1820" s="1"/>
      <c r="Q1820" s="1"/>
      <c r="R1820" s="1"/>
      <c r="S1820" s="1"/>
    </row>
    <row r="1821">
      <c r="A1821" s="2" t="s">
        <v>3475</v>
      </c>
      <c r="B1821" s="2" t="str">
        <v>美國</v>
      </c>
      <c r="C1821" s="3" t="s">
        <v>3474</v>
      </c>
      <c r="D1821" s="2" t="str">
        <v>家用电器,食品,餐厨用具</v>
      </c>
      <c r="E1821" s="2" t="str">
        <v>8次</v>
      </c>
      <c r="F1821" s="2" t="str">
        <v>4401 INDUSTRY DRIVE E.,FIFE</v>
      </c>
      <c r="G1821" s="2" t="str">
        <v>GEORGE PAULOSE</v>
      </c>
      <c r="H1821" s="2" t="s">
        <v>3473</v>
      </c>
      <c r="I1821" s="2" t="str">
        <v>(253)9464779</v>
      </c>
      <c r="J1821" s="2" t="str">
        <v>(253)9264147</v>
      </c>
      <c r="K1821" s="1"/>
      <c r="L1821" s="1"/>
      <c r="M1821" s="1"/>
      <c r="N1821" s="1"/>
      <c r="O1821" s="1"/>
      <c r="P1821" s="1"/>
      <c r="Q1821" s="1"/>
      <c r="R1821" s="1"/>
      <c r="S1821" s="1"/>
    </row>
    <row r="1822">
      <c r="A1822" s="2" t="s">
        <v>1267</v>
      </c>
      <c r="B1822" s="2" t="str">
        <v>挪威</v>
      </c>
      <c r="C1822" s="3" t="s">
        <v>1265</v>
      </c>
      <c r="D1822" s="2" t="str">
        <v>家具,家用电器,餐厨用具</v>
      </c>
      <c r="E1822" s="2" t="str">
        <v>6次</v>
      </c>
      <c r="F1822" s="2" t="str">
        <v>Hillevaegsveien 17,4016 STAVANGER(Postboks 1115 Hillevaeg,4095 STAVANGER)</v>
      </c>
      <c r="G1822" s="2" t="str">
        <v>--</v>
      </c>
      <c r="H1822" s="2" t="s">
        <v>1266</v>
      </c>
      <c r="I1822" s="2" t="str">
        <v>+47 51 82 60 00</v>
      </c>
      <c r="J1822" s="2" t="str">
        <v>0047 51 82 60 60</v>
      </c>
      <c r="K1822" s="1"/>
      <c r="L1822" s="1"/>
      <c r="M1822" s="1"/>
      <c r="N1822" s="1"/>
      <c r="O1822" s="1"/>
      <c r="P1822" s="1"/>
      <c r="Q1822" s="1"/>
      <c r="R1822" s="1"/>
      <c r="S1822" s="1"/>
    </row>
    <row r="1823">
      <c r="A1823" s="2" t="s">
        <v>5485</v>
      </c>
      <c r="B1823" s="2" t="str">
        <v>德國</v>
      </c>
      <c r="C1823" s="3" t="s">
        <v>5486</v>
      </c>
      <c r="D1823" s="2" t="str">
        <v>其他,工具,餐厨用具</v>
      </c>
      <c r="E1823" s="2" t="str">
        <v>4次</v>
      </c>
      <c r="F1823" s="2" t="str">
        <v>Hauptstrasse 148, DE 78588, Denkingen</v>
      </c>
      <c r="G1823" s="2" t="str">
        <v>Klaus Schwer</v>
      </c>
      <c r="H1823" s="2" t="str">
        <v>--</v>
      </c>
      <c r="I1823" s="2" t="str">
        <v>+49 7424 98150</v>
      </c>
      <c r="J1823" s="2" t="str">
        <v>0049 7424 98 15 30</v>
      </c>
      <c r="K1823" s="1"/>
      <c r="L1823" s="1"/>
      <c r="M1823" s="1"/>
      <c r="N1823" s="1"/>
      <c r="O1823" s="1"/>
      <c r="P1823" s="1"/>
      <c r="Q1823" s="1"/>
      <c r="R1823" s="1"/>
      <c r="S1823" s="1"/>
    </row>
    <row r="1824">
      <c r="A1824" s="2" t="s">
        <v>5459</v>
      </c>
      <c r="B1824" s="2" t="str">
        <v>日本</v>
      </c>
      <c r="C1824" s="3" t="s">
        <v>5457</v>
      </c>
      <c r="D1824" s="2" t="str">
        <v>五金,其他,工具,照明产品,玻璃工艺品,餐厨用具</v>
      </c>
      <c r="E1824" s="2" t="str">
        <v>10次</v>
      </c>
      <c r="F1824" s="2" t="str">
        <v>1-1, YASAKADAI 1-CHOME, SUMA-KU KOBE-SHI, HYOGO 6540161</v>
      </c>
      <c r="G1824" s="2" t="str">
        <v>MORISHIMA, KATSUO</v>
      </c>
      <c r="H1824" s="2" t="s">
        <v>5458</v>
      </c>
      <c r="I1824" s="2" t="str">
        <v>042 378 1257</v>
      </c>
      <c r="J1824" s="2" t="str">
        <v>0081 52 937 6411</v>
      </c>
      <c r="K1824" s="1"/>
      <c r="L1824" s="1"/>
      <c r="M1824" s="1"/>
      <c r="N1824" s="1"/>
      <c r="O1824" s="1"/>
      <c r="P1824" s="1"/>
      <c r="Q1824" s="1"/>
      <c r="R1824" s="1"/>
      <c r="S1824" s="1"/>
    </row>
    <row r="1825">
      <c r="A1825" s="2" t="s">
        <v>3896</v>
      </c>
      <c r="B1825" s="2" t="str">
        <v>美國</v>
      </c>
      <c r="C1825" s="2" t="str">
        <v>--</v>
      </c>
      <c r="D1825" s="2" t="str">
        <v>其他,钟表眼镜,餐厨用具</v>
      </c>
      <c r="E1825" s="2" t="str">
        <v>6次</v>
      </c>
      <c r="F1825" s="2" t="str">
        <v>727 E. SAN YSIDRO BLVDSUITE 149 SAN YSIDRO CA.,U.S.A.</v>
      </c>
      <c r="G1825" s="2" t="str">
        <v>--</v>
      </c>
      <c r="H1825" s="2" t="s">
        <v>3897</v>
      </c>
      <c r="I1825" s="2" t="str">
        <v>001 6196662405</v>
      </c>
      <c r="J1825" s="2" t="str">
        <v>001 6196903661</v>
      </c>
      <c r="K1825" s="1"/>
      <c r="L1825" s="1"/>
      <c r="M1825" s="1"/>
      <c r="N1825" s="1"/>
      <c r="O1825" s="1"/>
      <c r="P1825" s="1"/>
      <c r="Q1825" s="1"/>
      <c r="R1825" s="1"/>
      <c r="S1825" s="1"/>
    </row>
    <row r="1826">
      <c r="A1826" s="2" t="s">
        <v>5818</v>
      </c>
      <c r="B1826" s="2" t="str">
        <v>美國</v>
      </c>
      <c r="C1826" s="3" t="s">
        <v>5821</v>
      </c>
      <c r="D1826" s="2" t="s">
        <v>5819</v>
      </c>
      <c r="E1826" s="2" t="str">
        <v>6次</v>
      </c>
      <c r="F1826" s="2" t="str">
        <v>3508 LINNEMAN, GLENVIEW,IL 60025,U.S.A.</v>
      </c>
      <c r="G1826" s="2" t="str">
        <v>ANNIE LIN</v>
      </c>
      <c r="H1826" s="2" t="s">
        <v>5820</v>
      </c>
      <c r="I1826" s="2" t="str">
        <v>(847)729 9010</v>
      </c>
      <c r="J1826" s="2" t="str">
        <v>(847)729 9010</v>
      </c>
      <c r="K1826" s="1"/>
      <c r="L1826" s="1"/>
      <c r="M1826" s="1"/>
      <c r="N1826" s="1"/>
      <c r="O1826" s="1"/>
      <c r="P1826" s="1"/>
      <c r="Q1826" s="1"/>
      <c r="R1826" s="1"/>
      <c r="S1826" s="1"/>
    </row>
    <row r="1827">
      <c r="A1827" s="2" t="s">
        <v>5192</v>
      </c>
      <c r="B1827" s="2" t="str">
        <v>印度</v>
      </c>
      <c r="C1827" s="3" t="s">
        <v>5194</v>
      </c>
      <c r="D1827" s="2" t="str">
        <v>工艺陶瓷,照明产品,玻璃工艺品,电子消费品及信息产品,食品,餐厨用具</v>
      </c>
      <c r="E1827" s="2" t="str">
        <v>5次</v>
      </c>
      <c r="F1827" s="2" t="str">
        <v>119, INDRAPRAKASH BUILDING,21, BARAKHAMBA ROAD, NEW DELHI,INDIA</v>
      </c>
      <c r="G1827" s="2" t="str">
        <v>--</v>
      </c>
      <c r="H1827" s="2" t="s">
        <v>5193</v>
      </c>
      <c r="I1827" s="2" t="str">
        <v>+91 11 5151 9048</v>
      </c>
      <c r="J1827" s="2">
        <v>51519048</v>
      </c>
      <c r="K1827" s="1"/>
      <c r="L1827" s="1"/>
      <c r="M1827" s="1"/>
      <c r="N1827" s="1"/>
      <c r="O1827" s="1"/>
      <c r="P1827" s="1"/>
      <c r="Q1827" s="1"/>
      <c r="R1827" s="1"/>
      <c r="S1827" s="1"/>
    </row>
    <row r="1828">
      <c r="A1828" s="2" t="s">
        <v>1757</v>
      </c>
      <c r="B1828" s="2" t="str">
        <v>巴基斯坦</v>
      </c>
      <c r="C1828" s="2" t="str">
        <v>--</v>
      </c>
      <c r="D1828" s="2" t="str">
        <v>个人护理用具,家用电器,玻璃工艺品,箱包,餐厨用具</v>
      </c>
      <c r="E1828" s="2" t="str">
        <v>9次</v>
      </c>
      <c r="F1828" s="2" t="str">
        <v>ROOM NO.2 1ST FLOOR, BHAI JAN MARKET, MARRIOT ROAD, .P.O BOX NO. 10273,KARACHI 74500 , PAKISTAN</v>
      </c>
      <c r="G1828" s="2" t="str">
        <v>Jonthan Reinhard</v>
      </c>
      <c r="H1828" s="2" t="s">
        <v>1758</v>
      </c>
      <c r="I1828" s="2">
        <v>2442360</v>
      </c>
      <c r="J1828" s="2">
        <v>2423808</v>
      </c>
      <c r="K1828" s="1"/>
      <c r="L1828" s="1"/>
      <c r="M1828" s="1"/>
      <c r="N1828" s="1"/>
      <c r="O1828" s="1"/>
      <c r="P1828" s="1"/>
      <c r="Q1828" s="1"/>
      <c r="R1828" s="1"/>
      <c r="S1828" s="1"/>
    </row>
    <row r="1829">
      <c r="A1829" s="2" t="s">
        <v>3929</v>
      </c>
      <c r="B1829" s="2" t="str">
        <v>挪威</v>
      </c>
      <c r="C1829" s="3" t="s">
        <v>3928</v>
      </c>
      <c r="D1829" s="2" t="s">
        <v>3930</v>
      </c>
      <c r="E1829" s="2" t="str">
        <v>8次</v>
      </c>
      <c r="F1829" s="2" t="str">
        <v>Arnatveitvegen 137, NO 5888, Bergen</v>
      </c>
      <c r="G1829" s="2" t="str">
        <v>--</v>
      </c>
      <c r="H1829" s="2" t="s">
        <v>3931</v>
      </c>
      <c r="I1829" s="2" t="str">
        <v>+47 55 53 53 53</v>
      </c>
      <c r="J1829" s="2" t="str">
        <v>0047 55 53 53 40</v>
      </c>
      <c r="K1829" s="1"/>
      <c r="L1829" s="1"/>
      <c r="M1829" s="1"/>
      <c r="N1829" s="1"/>
      <c r="O1829" s="1"/>
      <c r="P1829" s="1"/>
      <c r="Q1829" s="1"/>
      <c r="R1829" s="1"/>
      <c r="S1829" s="1"/>
    </row>
    <row r="1830">
      <c r="A1830" s="2" t="s">
        <v>5857</v>
      </c>
      <c r="B1830" s="2" t="str">
        <v>挪威</v>
      </c>
      <c r="C1830" s="3" t="s">
        <v>5855</v>
      </c>
      <c r="D1830" s="2" t="str">
        <v>餐厨用具</v>
      </c>
      <c r="E1830" s="2" t="str">
        <v>6次</v>
      </c>
      <c r="F1830" s="2" t="str">
        <v>Haslevangen 32, NO 0508, Oslo</v>
      </c>
      <c r="G1830" s="2" t="str">
        <v>--</v>
      </c>
      <c r="H1830" s="2" t="s">
        <v>5856</v>
      </c>
      <c r="I1830" s="2" t="str">
        <v>+47 22 91 69 40</v>
      </c>
      <c r="J1830" s="2" t="str">
        <v>0047 22 91 69 41</v>
      </c>
      <c r="K1830" s="1"/>
      <c r="L1830" s="1"/>
      <c r="M1830" s="1"/>
      <c r="N1830" s="1"/>
      <c r="O1830" s="1"/>
      <c r="P1830" s="1"/>
      <c r="Q1830" s="1"/>
      <c r="R1830" s="1"/>
      <c r="S1830" s="1"/>
    </row>
    <row r="1831">
      <c r="A1831" s="2" t="s">
        <v>7493</v>
      </c>
      <c r="B1831" s="2" t="str">
        <v>印度</v>
      </c>
      <c r="C1831" s="2" t="str">
        <v>--</v>
      </c>
      <c r="D1831" s="2" t="str">
        <v>家用电器,玻璃工艺品,电子消费品及信息产品,餐厨用具</v>
      </c>
      <c r="E1831" s="2" t="str">
        <v>8次</v>
      </c>
      <c r="F1831" s="2" t="str">
        <v>FOUNTAIN CHOWK, CIVIL LINES,LUDHIANA,PUNJAB,INDIA</v>
      </c>
      <c r="G1831" s="2" t="str">
        <v>--</v>
      </c>
      <c r="H1831" s="2" t="s">
        <v>7492</v>
      </c>
      <c r="I1831" s="2" t="str">
        <v>+91 161 242 1557</v>
      </c>
      <c r="J1831" s="2">
        <v>911612421587</v>
      </c>
      <c r="K1831" s="1"/>
      <c r="L1831" s="1"/>
      <c r="M1831" s="1"/>
      <c r="N1831" s="1"/>
      <c r="O1831" s="1"/>
      <c r="P1831" s="1"/>
      <c r="Q1831" s="1"/>
      <c r="R1831" s="1"/>
      <c r="S1831" s="1"/>
    </row>
    <row r="1832">
      <c r="A1832" s="2" t="s">
        <v>1790</v>
      </c>
      <c r="B1832" s="2" t="str">
        <v>阿爾及利亞</v>
      </c>
      <c r="C1832" s="2" t="str">
        <v>--</v>
      </c>
      <c r="D1832" s="2" t="str">
        <v>家用电器,玻璃工艺品,电子消费品及信息产品,食品,餐厨用具</v>
      </c>
      <c r="E1832" s="2" t="str">
        <v>9次</v>
      </c>
      <c r="F1832" s="2" t="str">
        <v>B.P: 427OUARGLA 30000ALGERIA</v>
      </c>
      <c r="G1832" s="2" t="str">
        <v>Virginia Cheong</v>
      </c>
      <c r="H1832" s="2" t="s">
        <v>1789</v>
      </c>
      <c r="I1832" s="2">
        <v>21362161578</v>
      </c>
      <c r="J1832" s="2">
        <v>21329725761</v>
      </c>
      <c r="K1832" s="1"/>
      <c r="L1832" s="1"/>
      <c r="M1832" s="1"/>
      <c r="N1832" s="1"/>
      <c r="O1832" s="1"/>
      <c r="P1832" s="1"/>
      <c r="Q1832" s="1"/>
      <c r="R1832" s="1"/>
      <c r="S1832" s="1"/>
    </row>
    <row r="1833">
      <c r="A1833" s="2" t="s">
        <v>3847</v>
      </c>
      <c r="B1833" s="2" t="str">
        <v>美國</v>
      </c>
      <c r="C1833" s="3" t="s">
        <v>3844</v>
      </c>
      <c r="D1833" s="2" t="s">
        <v>3846</v>
      </c>
      <c r="E1833" s="2" t="str">
        <v>8次</v>
      </c>
      <c r="F1833" s="2" t="str">
        <v>5904 NICHOLSON ST.PITTSBURGH,PA15217,U.S.A.</v>
      </c>
      <c r="G1833" s="2" t="str">
        <v>BRIDGE GLOBAL TRADING LTD</v>
      </c>
      <c r="H1833" s="2" t="s">
        <v>3845</v>
      </c>
      <c r="I1833" s="2" t="str">
        <v>+1-412-234-5000,+1-212-635-8676,+1-412-234-6979,+1-212-635-7823,+1-941054155466056,+1-617-248-6146,+1-442071633865,+1-617-248-6397,+1-617-722-7106,+1-617-248-4561,+1-617-722-3564,+1-617-722-7858,+44-20-7163-5566,+44 20 7163 5566</v>
      </c>
      <c r="J1833" s="2" t="str">
        <v>001 253 276 5137</v>
      </c>
      <c r="K1833" s="1"/>
      <c r="L1833" s="1"/>
      <c r="M1833" s="1"/>
      <c r="N1833" s="1"/>
      <c r="O1833" s="1"/>
      <c r="P1833" s="1"/>
      <c r="Q1833" s="1"/>
      <c r="R1833" s="1"/>
      <c r="S1833" s="1"/>
    </row>
    <row r="1834">
      <c r="A1834" s="2" t="s">
        <v>1672</v>
      </c>
      <c r="B1834" s="2" t="str">
        <v>塞浦路斯</v>
      </c>
      <c r="C1834" s="2" t="str">
        <v>--</v>
      </c>
      <c r="D1834" s="2" t="str">
        <v>其他,办公文具,电子电气产品,餐厨用具</v>
      </c>
      <c r="E1834" s="2" t="str">
        <v>6次</v>
      </c>
      <c r="F1834" s="2" t="str">
        <v>106 ARCH.MAKARIOS AVE.,LAKATAMIA(P.O.BOX 28650,2012 NICOSIA)</v>
      </c>
      <c r="G1834" s="2" t="str">
        <v>CHRIS GEORGIADES</v>
      </c>
      <c r="H1834" s="2" t="s">
        <v>1671</v>
      </c>
      <c r="I1834" s="2" t="str">
        <v>+357 22 382838</v>
      </c>
      <c r="J1834" s="2" t="str">
        <v>00357 22 384949</v>
      </c>
      <c r="K1834" s="1"/>
      <c r="L1834" s="1"/>
      <c r="M1834" s="1"/>
      <c r="N1834" s="1"/>
      <c r="O1834" s="1"/>
      <c r="P1834" s="1"/>
      <c r="Q1834" s="1"/>
      <c r="R1834" s="1"/>
      <c r="S1834" s="1"/>
    </row>
    <row r="1835">
      <c r="A1835" s="2" t="s">
        <v>3815</v>
      </c>
      <c r="B1835" s="2" t="str">
        <v>韩国</v>
      </c>
      <c r="C1835" s="2" t="str">
        <v>--</v>
      </c>
      <c r="D1835" s="2" t="str">
        <v>其他,家具,餐厨用具</v>
      </c>
      <c r="E1835" s="2" t="str">
        <v>10次</v>
      </c>
      <c r="F1835" s="2" t="str">
        <v>155-4 SANGYA DONG KEYANGKU INCHUN,KOREA</v>
      </c>
      <c r="G1835" s="2" t="str">
        <v>G.KANG</v>
      </c>
      <c r="H1835" s="2" t="s">
        <v>3814</v>
      </c>
      <c r="I1835" s="2" t="str">
        <v>+82 32-543-4227</v>
      </c>
      <c r="J1835" s="2" t="str">
        <v>0082 32 5434229</v>
      </c>
      <c r="K1835" s="1"/>
      <c r="L1835" s="1"/>
      <c r="M1835" s="1"/>
      <c r="N1835" s="1"/>
      <c r="O1835" s="1"/>
      <c r="P1835" s="1"/>
      <c r="Q1835" s="1"/>
      <c r="R1835" s="1"/>
      <c r="S1835" s="1"/>
    </row>
    <row r="1836">
      <c r="A1836" s="2" t="s">
        <v>5778</v>
      </c>
      <c r="B1836" s="2" t="str">
        <v>加拿大</v>
      </c>
      <c r="C1836" s="3" t="s">
        <v>5776</v>
      </c>
      <c r="D1836" s="2" t="s">
        <v>5779</v>
      </c>
      <c r="E1836" s="2" t="str">
        <v>8次</v>
      </c>
      <c r="F1836" s="2" t="str">
        <v>1001 BAY STREET, SUITE 3209, TORONTOONTARIO, M5S 3A6,CANADA</v>
      </c>
      <c r="G1836" s="2" t="str">
        <v>Evgeniya Barishnikova</v>
      </c>
      <c r="H1836" s="2" t="s">
        <v>5777</v>
      </c>
      <c r="I1836" s="2" t="str">
        <v>+1 416-944-2977</v>
      </c>
      <c r="J1836" s="2">
        <v>4168505146</v>
      </c>
      <c r="K1836" s="1"/>
      <c r="L1836" s="1"/>
      <c r="M1836" s="1"/>
      <c r="N1836" s="1"/>
      <c r="O1836" s="1"/>
      <c r="P1836" s="1"/>
      <c r="Q1836" s="1"/>
      <c r="R1836" s="1"/>
      <c r="S1836" s="1"/>
    </row>
    <row r="1837">
      <c r="A1837" s="2" t="s">
        <v>3869</v>
      </c>
      <c r="B1837" s="2" t="str">
        <v>日本</v>
      </c>
      <c r="C1837" s="3" t="s">
        <v>3870</v>
      </c>
      <c r="D1837" s="2" t="str">
        <v>餐厨用具</v>
      </c>
      <c r="E1837" s="2" t="str">
        <v>6次</v>
      </c>
      <c r="F1837" s="2" t="str">
        <v>6-45, BENTEN 1-CHOME, OITA-SHI, OITA 8700017</v>
      </c>
      <c r="G1837" s="2" t="str">
        <v>NAGANO MASAFUMI</v>
      </c>
      <c r="H1837" s="2" t="s">
        <v>3868</v>
      </c>
      <c r="I1837" s="2" t="str">
        <v>0081 97 533 0660</v>
      </c>
      <c r="J1837" s="2" t="str">
        <v>0081 97 5379297</v>
      </c>
      <c r="K1837" s="1"/>
      <c r="L1837" s="1"/>
      <c r="M1837" s="1"/>
      <c r="N1837" s="1"/>
      <c r="O1837" s="1"/>
      <c r="P1837" s="1"/>
      <c r="Q1837" s="1"/>
      <c r="R1837" s="1"/>
      <c r="S1837" s="1"/>
    </row>
    <row r="1838">
      <c r="A1838" s="2" t="s">
        <v>5788</v>
      </c>
      <c r="B1838" s="2" t="str">
        <v>中國香港</v>
      </c>
      <c r="C1838" s="3" t="s">
        <v>5786</v>
      </c>
      <c r="D1838" s="2" t="str">
        <v>其他,园林用品,家具,家居用品,玻璃工艺品,餐厨用具</v>
      </c>
      <c r="E1838" s="2" t="str">
        <v>10次</v>
      </c>
      <c r="F1838" s="2" t="str">
        <v>30/F,BILLION PLAZA 8 CHEUNG YUE STREET CHEUNG SHA WAN,KOWLOON HONGKONG SAR</v>
      </c>
      <c r="G1838" s="2" t="str">
        <v>Gary Chang</v>
      </c>
      <c r="H1838" s="2" t="s">
        <v>5787</v>
      </c>
      <c r="I1838" s="2" t="str">
        <v>(852)24801880</v>
      </c>
      <c r="J1838" s="2" t="str">
        <v>(852)24801132</v>
      </c>
      <c r="K1838" s="1"/>
      <c r="L1838" s="1"/>
      <c r="M1838" s="1"/>
      <c r="N1838" s="1"/>
      <c r="O1838" s="1"/>
      <c r="P1838" s="1"/>
      <c r="Q1838" s="1"/>
      <c r="R1838" s="1"/>
      <c r="S1838" s="1"/>
    </row>
    <row r="1839">
      <c r="A1839" s="2" t="s">
        <v>3723</v>
      </c>
      <c r="B1839" s="2" t="str">
        <v>日本</v>
      </c>
      <c r="C1839" s="3" t="s">
        <v>3725</v>
      </c>
      <c r="D1839" s="2" t="str">
        <v>餐厨用具</v>
      </c>
      <c r="E1839" s="2" t="str">
        <v>4次</v>
      </c>
      <c r="F1839" s="2" t="str">
        <v>3-7, Nihombashi-Kobunacho, Chuo-ku, Tokyo 103-0024</v>
      </c>
      <c r="G1839" s="2" t="str">
        <v>OKUMA</v>
      </c>
      <c r="H1839" s="2" t="s">
        <v>3724</v>
      </c>
      <c r="I1839" s="2" t="str">
        <v>0081 3 3666 0511</v>
      </c>
      <c r="J1839" s="2" t="str">
        <v>0081 3 3666 0886</v>
      </c>
      <c r="K1839" s="1"/>
      <c r="L1839" s="1"/>
      <c r="M1839" s="1"/>
      <c r="N1839" s="1"/>
      <c r="O1839" s="1"/>
      <c r="P1839" s="1"/>
      <c r="Q1839" s="1"/>
      <c r="R1839" s="1"/>
      <c r="S1839" s="1"/>
    </row>
    <row r="1840">
      <c r="A1840" s="2" t="s">
        <v>1728</v>
      </c>
      <c r="B1840" s="2" t="str">
        <v>中國香港</v>
      </c>
      <c r="C1840" s="3" t="s">
        <v>1729</v>
      </c>
      <c r="D1840" s="2" t="s">
        <v>1730</v>
      </c>
      <c r="E1840" s="2" t="str">
        <v>8次</v>
      </c>
      <c r="F1840" s="2" t="str">
        <v>628 AIA TOWER, NEW WORLD CENTRE,20 SALISBURY ROAD, KOWLOON,HONGKONG</v>
      </c>
      <c r="G1840" s="2" t="str">
        <v>Aw Eng Wah</v>
      </c>
      <c r="H1840" s="2" t="s">
        <v>1731</v>
      </c>
      <c r="I1840" s="2" t="str">
        <v>+852 2368 7293</v>
      </c>
      <c r="J1840" s="2" t="str">
        <v>00852 27231523</v>
      </c>
      <c r="K1840" s="1"/>
      <c r="L1840" s="1"/>
      <c r="M1840" s="1"/>
      <c r="N1840" s="1"/>
      <c r="O1840" s="1"/>
      <c r="P1840" s="1"/>
      <c r="Q1840" s="1"/>
      <c r="R1840" s="1"/>
      <c r="S1840" s="1"/>
    </row>
    <row r="1841">
      <c r="A1841" s="2" t="s">
        <v>3783</v>
      </c>
      <c r="B1841" s="2" t="str">
        <v>中國香港</v>
      </c>
      <c r="C1841" s="2" t="str">
        <v>--</v>
      </c>
      <c r="D1841" s="2" t="str">
        <v>餐厨用具</v>
      </c>
      <c r="E1841" s="2" t="str">
        <v>7次</v>
      </c>
      <c r="F1841" s="2" t="str">
        <v>903, CHIT LEE COMMERCIAL BUILDING,30-36 SHAUKEIWAN ROAD,HONGKONG</v>
      </c>
      <c r="G1841" s="2" t="str">
        <v>--</v>
      </c>
      <c r="H1841" s="2" t="s">
        <v>3782</v>
      </c>
      <c r="I1841" s="2" t="str">
        <v>+852 2896 6538</v>
      </c>
      <c r="J1841" s="2">
        <v>29153772</v>
      </c>
      <c r="K1841" s="1"/>
      <c r="L1841" s="1"/>
      <c r="M1841" s="1"/>
      <c r="N1841" s="1"/>
      <c r="O1841" s="1"/>
      <c r="P1841" s="1"/>
      <c r="Q1841" s="1"/>
      <c r="R1841" s="1"/>
      <c r="S1841" s="1"/>
    </row>
    <row r="1842">
      <c r="A1842" s="2" t="s">
        <v>1601</v>
      </c>
      <c r="B1842" s="2" t="str">
        <v>日本</v>
      </c>
      <c r="C1842" s="2" t="str">
        <v>--</v>
      </c>
      <c r="D1842" s="2" t="str">
        <v>餐厨用具</v>
      </c>
      <c r="E1842" s="2" t="str">
        <v>2次</v>
      </c>
      <c r="F1842" s="2" t="str">
        <v>YAMAOKA BLDG. 7-9, TENJIMBASHI 3-CHOME, KITA-KU OSAKA-SHI, OSAKA 5300041</v>
      </c>
      <c r="G1842" s="2" t="str">
        <v>ISHIDA, KATSUHIKO</v>
      </c>
      <c r="H1842" s="2" t="str">
        <v>--</v>
      </c>
      <c r="I1842" s="2">
        <f>+81-96-213-5151</f>
      </c>
      <c r="J1842" s="2" t="str">
        <v>0081 6 63577151</v>
      </c>
      <c r="K1842" s="1"/>
      <c r="L1842" s="1"/>
      <c r="M1842" s="1"/>
      <c r="N1842" s="1"/>
      <c r="O1842" s="1"/>
      <c r="P1842" s="1"/>
      <c r="Q1842" s="1"/>
      <c r="R1842" s="1"/>
      <c r="S1842" s="1"/>
    </row>
    <row r="1843">
      <c r="A1843" s="5" t="s">
        <v>3847</v>
      </c>
      <c r="B1843" s="5" t="str">
        <v>美國</v>
      </c>
      <c r="C1843" s="4" t="s">
        <v>3844</v>
      </c>
      <c r="D1843" s="5" t="s">
        <v>3846</v>
      </c>
      <c r="E1843" s="5" t="str">
        <v>8次</v>
      </c>
      <c r="F1843" s="5" t="str">
        <v>5904 NICHOLSON ST.PITTSBURGH,PA15217,U.S.A.</v>
      </c>
      <c r="G1843" s="5" t="str">
        <v>BRIDGE GLOBAL TRADING LTD</v>
      </c>
      <c r="H1843" s="5" t="s">
        <v>3845</v>
      </c>
      <c r="I1843" s="5" t="str">
        <v>+1-412-234-5000,+1-212-635-8676,+1-412-234-6979,+1-212-635-7823,+1-941054155466056,+1-617-248-6146,+1-442071633865,+1-617-248-6397,+1-617-722-7106,+1-617-248-4561,+1-617-722-3564,+1-617-722-7858,+44-20-7163-5566,+44 20 7163 5566</v>
      </c>
      <c r="J1843" s="5" t="str">
        <v>001 253 276 5137</v>
      </c>
      <c r="K1843" s="1"/>
      <c r="L1843" s="1"/>
      <c r="M1843" s="1"/>
      <c r="N1843" s="1"/>
      <c r="O1843" s="1"/>
      <c r="P1843" s="1"/>
      <c r="Q1843" s="1"/>
      <c r="R1843" s="1"/>
      <c r="S1843" s="1"/>
    </row>
    <row r="1844">
      <c r="A1844" s="2" t="s">
        <v>1672</v>
      </c>
      <c r="B1844" s="2" t="str">
        <v>塞浦路斯</v>
      </c>
      <c r="C1844" s="2" t="str">
        <v>--</v>
      </c>
      <c r="D1844" s="2" t="str">
        <v>其他,办公文具,电子电气产品,餐厨用具</v>
      </c>
      <c r="E1844" s="2" t="str">
        <v>6次</v>
      </c>
      <c r="F1844" s="2" t="str">
        <v>106 ARCH.MAKARIOS AVE.,LAKATAMIA(P.O.BOX 28650,2012 NICOSIA)</v>
      </c>
      <c r="G1844" s="2" t="str">
        <v>CHRIS GEORGIADES</v>
      </c>
      <c r="H1844" s="2" t="s">
        <v>1671</v>
      </c>
      <c r="I1844" s="2" t="str">
        <v>+357 22 382838</v>
      </c>
      <c r="J1844" s="2" t="str">
        <v>00357 22 384949</v>
      </c>
      <c r="K1844" s="1"/>
      <c r="L1844" s="1"/>
      <c r="M1844" s="1"/>
      <c r="N1844" s="1"/>
      <c r="O1844" s="1"/>
      <c r="P1844" s="1"/>
      <c r="Q1844" s="1"/>
      <c r="R1844" s="1"/>
      <c r="S1844" s="1"/>
    </row>
    <row r="1845">
      <c r="A1845" s="2" t="s">
        <v>3815</v>
      </c>
      <c r="B1845" s="2" t="str">
        <v>韩国</v>
      </c>
      <c r="C1845" s="2" t="str">
        <v>--</v>
      </c>
      <c r="D1845" s="2" t="str">
        <v>其他,家具,餐厨用具</v>
      </c>
      <c r="E1845" s="2" t="str">
        <v>10次</v>
      </c>
      <c r="F1845" s="2" t="str">
        <v>155-4 SANGYA DONG KEYANGKU INCHUN,KOREA</v>
      </c>
      <c r="G1845" s="2" t="str">
        <v>G.KANG</v>
      </c>
      <c r="H1845" s="2" t="s">
        <v>3814</v>
      </c>
      <c r="I1845" s="2" t="str">
        <v>+82 32-543-4227</v>
      </c>
      <c r="J1845" s="2" t="str">
        <v>0082 32 5434229</v>
      </c>
      <c r="K1845" s="1"/>
      <c r="L1845" s="1"/>
      <c r="M1845" s="1"/>
      <c r="N1845" s="1"/>
      <c r="O1845" s="1"/>
      <c r="P1845" s="1"/>
      <c r="Q1845" s="1"/>
      <c r="R1845" s="1"/>
      <c r="S1845" s="1"/>
    </row>
    <row r="1846">
      <c r="A1846" s="2" t="s">
        <v>1633</v>
      </c>
      <c r="B1846" s="2" t="str">
        <v>澳大利亞</v>
      </c>
      <c r="C1846" s="2" t="str">
        <v>--</v>
      </c>
      <c r="D1846" s="2" t="str">
        <v>家具,家居装饰品,餐厨用具</v>
      </c>
      <c r="E1846" s="2" t="str">
        <v>8次</v>
      </c>
      <c r="F1846" s="2" t="str">
        <v>PO Box 480, KILLARA NSW 2071, AUSTRALIA</v>
      </c>
      <c r="G1846" s="2" t="str">
        <v>Simone Darnell</v>
      </c>
      <c r="H1846" s="2" t="s">
        <v>1634</v>
      </c>
      <c r="I1846" s="2" t="str">
        <v>+61 2 9499 8608</v>
      </c>
      <c r="J1846" s="2" t="str">
        <v>612 94998608</v>
      </c>
      <c r="K1846" s="1"/>
      <c r="L1846" s="1"/>
      <c r="M1846" s="1"/>
      <c r="N1846" s="1"/>
      <c r="O1846" s="1"/>
      <c r="P1846" s="1"/>
      <c r="Q1846" s="1"/>
      <c r="R1846" s="1"/>
      <c r="S1846" s="1"/>
    </row>
    <row r="1847">
      <c r="A1847" s="2" t="s">
        <v>6548</v>
      </c>
      <c r="B1847" s="2" t="str">
        <v>沙烏地阿拉伯</v>
      </c>
      <c r="C1847" s="2" t="str">
        <v>--</v>
      </c>
      <c r="D1847" s="2" t="str">
        <v>五金,其他,家用纺织品,箱包,餐厨用具</v>
      </c>
      <c r="E1847" s="2" t="str">
        <v>7次</v>
      </c>
      <c r="F1847" s="2" t="str">
        <v>P.O BOX 2921 AL KHOBAR 31952, SAUDI ARABIA</v>
      </c>
      <c r="G1847" s="2" t="str">
        <v>DILIP THAKKAR</v>
      </c>
      <c r="H1847" s="2" t="s">
        <v>6549</v>
      </c>
      <c r="I1847" s="2">
        <v>96638949668</v>
      </c>
      <c r="J1847" s="2">
        <v>96638949668</v>
      </c>
      <c r="K1847" s="1"/>
      <c r="L1847" s="1"/>
      <c r="M1847" s="1"/>
      <c r="N1847" s="1"/>
      <c r="O1847" s="1"/>
      <c r="P1847" s="1"/>
      <c r="Q1847" s="1"/>
      <c r="R1847" s="1"/>
      <c r="S1847" s="1"/>
    </row>
    <row r="1848">
      <c r="A1848" s="2" t="s">
        <v>4710</v>
      </c>
      <c r="B1848" s="2" t="str">
        <v>中國香港</v>
      </c>
      <c r="C1848" s="2" t="str">
        <v>--</v>
      </c>
      <c r="D1848" s="2" t="str">
        <v>餐厨用具</v>
      </c>
      <c r="E1848" s="2" t="str">
        <v>6次</v>
      </c>
      <c r="F1848" s="2" t="str">
        <v>23 SANTA MONICA AVENUE,YUEN LONG, N.T.,HONGKONG</v>
      </c>
      <c r="G1848" s="2" t="str">
        <v>--</v>
      </c>
      <c r="H1848" s="2" t="s">
        <v>4709</v>
      </c>
      <c r="I1848" s="2" t="str">
        <v>+852 8200 2727</v>
      </c>
      <c r="J1848" s="2">
        <v>82002727</v>
      </c>
      <c r="K1848" s="1"/>
      <c r="L1848" s="1"/>
      <c r="M1848" s="1"/>
      <c r="N1848" s="1"/>
      <c r="O1848" s="1"/>
      <c r="P1848" s="1"/>
      <c r="Q1848" s="1"/>
      <c r="R1848" s="1"/>
      <c r="S1848" s="1"/>
    </row>
    <row r="1849">
      <c r="A1849" s="2" t="s">
        <v>3723</v>
      </c>
      <c r="B1849" s="2" t="str">
        <v>日本</v>
      </c>
      <c r="C1849" s="3" t="s">
        <v>3725</v>
      </c>
      <c r="D1849" s="2" t="str">
        <v>餐厨用具</v>
      </c>
      <c r="E1849" s="2" t="str">
        <v>4次</v>
      </c>
      <c r="F1849" s="2" t="str">
        <v>3-7, Nihombashi-Kobunacho, Chuo-ku, Tokyo 103-0024</v>
      </c>
      <c r="G1849" s="2" t="str">
        <v>OKUMA</v>
      </c>
      <c r="H1849" s="2" t="s">
        <v>3724</v>
      </c>
      <c r="I1849" s="2" t="str">
        <v>0081 3 3666 0511</v>
      </c>
      <c r="J1849" s="2" t="str">
        <v>0081 3 3666 0886</v>
      </c>
      <c r="K1849" s="1"/>
      <c r="L1849" s="1"/>
      <c r="M1849" s="1"/>
      <c r="N1849" s="1"/>
      <c r="O1849" s="1"/>
      <c r="P1849" s="1"/>
      <c r="Q1849" s="1"/>
      <c r="R1849" s="1"/>
      <c r="S1849" s="1"/>
    </row>
    <row r="1850">
      <c r="A1850" s="2" t="s">
        <v>1525</v>
      </c>
      <c r="B1850" s="2" t="str">
        <v>英國</v>
      </c>
      <c r="C1850" s="2" t="str">
        <v>--</v>
      </c>
      <c r="D1850" s="2" t="str">
        <v>五金,家用电器,餐厨用具</v>
      </c>
      <c r="E1850" s="2" t="str">
        <v>9次</v>
      </c>
      <c r="F1850" s="2" t="str">
        <v>18 Faraday Street, Dryburgh, Industrial Estate, GB DD2 3QQ, Dundee</v>
      </c>
      <c r="G1850" s="2" t="str">
        <v>Boyd At Graham</v>
      </c>
      <c r="H1850" s="2" t="str">
        <v>--</v>
      </c>
      <c r="I1850" s="2" t="str">
        <v>+44 1382 884100</v>
      </c>
      <c r="J1850" s="2" t="str">
        <v>0044 1382 884200</v>
      </c>
      <c r="K1850" s="1"/>
      <c r="L1850" s="1"/>
      <c r="M1850" s="1"/>
      <c r="N1850" s="1"/>
      <c r="O1850" s="1"/>
      <c r="P1850" s="1"/>
      <c r="Q1850" s="1"/>
      <c r="R1850" s="1"/>
      <c r="S1850" s="1"/>
    </row>
    <row r="1851">
      <c r="A1851" s="2" t="s">
        <v>3783</v>
      </c>
      <c r="B1851" s="2" t="str">
        <v>中國香港</v>
      </c>
      <c r="C1851" s="2" t="str">
        <v>--</v>
      </c>
      <c r="D1851" s="2" t="str">
        <v>餐厨用具</v>
      </c>
      <c r="E1851" s="2" t="str">
        <v>7次</v>
      </c>
      <c r="F1851" s="2" t="str">
        <v>903, CHIT LEE COMMERCIAL BUILDING,30-36 SHAUKEIWAN ROAD,HONGKONG</v>
      </c>
      <c r="G1851" s="2" t="str">
        <v>--</v>
      </c>
      <c r="H1851" s="2" t="s">
        <v>3782</v>
      </c>
      <c r="I1851" s="2" t="str">
        <v>+852 2896 6538</v>
      </c>
      <c r="J1851" s="2">
        <v>29153772</v>
      </c>
      <c r="K1851" s="1"/>
      <c r="L1851" s="1"/>
      <c r="M1851" s="1"/>
      <c r="N1851" s="1"/>
      <c r="O1851" s="1"/>
      <c r="P1851" s="1"/>
      <c r="Q1851" s="1"/>
      <c r="R1851" s="1"/>
      <c r="S1851" s="1"/>
    </row>
    <row r="1852">
      <c r="A1852" s="2" t="s">
        <v>2713</v>
      </c>
      <c r="B1852" s="2" t="str">
        <v>斯里兰卡</v>
      </c>
      <c r="C1852" s="2" t="str">
        <v>--</v>
      </c>
      <c r="D1852" s="2" t="s">
        <v>2715</v>
      </c>
      <c r="E1852" s="2" t="str">
        <v>10次</v>
      </c>
      <c r="F1852" s="2" t="str">
        <v>294 OLD TOWN HALL,MAIN STREET COLOMBO-11,SRI LANKA</v>
      </c>
      <c r="G1852" s="2" t="str">
        <v>MOHAMED FOWZ</v>
      </c>
      <c r="H1852" s="2" t="s">
        <v>2714</v>
      </c>
      <c r="I1852" s="2" t="str">
        <v>0094 11 344196</v>
      </c>
      <c r="J1852" s="2" t="str">
        <v>0094 11 330787</v>
      </c>
      <c r="K1852" s="1"/>
      <c r="L1852" s="1"/>
      <c r="M1852" s="1"/>
      <c r="N1852" s="1"/>
      <c r="O1852" s="1"/>
      <c r="P1852" s="1"/>
      <c r="Q1852" s="1"/>
      <c r="R1852" s="1"/>
      <c r="S1852" s="1"/>
    </row>
    <row r="1853">
      <c r="A1853" s="2" t="s">
        <v>3752</v>
      </c>
      <c r="B1853" s="2" t="str">
        <v>智利</v>
      </c>
      <c r="C1853" s="2" t="str">
        <v>--</v>
      </c>
      <c r="D1853" s="2" t="str">
        <v>食品,餐厨用具</v>
      </c>
      <c r="E1853" s="2" t="str">
        <v>7次</v>
      </c>
      <c r="F1853" s="2" t="str">
        <v>GENERAL FREIRE 186 LA CISTERNA, LA CISTERNA, SANTIAGO</v>
      </c>
      <c r="G1853" s="2" t="str">
        <v>NELSON RAMOS JOSE</v>
      </c>
      <c r="H1853" s="2" t="s">
        <v>3753</v>
      </c>
      <c r="I1853" s="2" t="str">
        <v>0056 2 5252795</v>
      </c>
      <c r="J1853" s="2" t="str">
        <v>0056 2 5252305</v>
      </c>
      <c r="K1853" s="1"/>
      <c r="L1853" s="1"/>
      <c r="M1853" s="1"/>
      <c r="N1853" s="1"/>
      <c r="O1853" s="1"/>
      <c r="P1853" s="1"/>
      <c r="Q1853" s="1"/>
      <c r="R1853" s="1"/>
      <c r="S1853" s="1"/>
    </row>
    <row r="1854">
      <c r="A1854" s="2" t="s">
        <v>1562</v>
      </c>
      <c r="B1854" s="2" t="str">
        <v>美國</v>
      </c>
      <c r="C1854" s="3" t="s">
        <v>1564</v>
      </c>
      <c r="D1854" s="2" t="str">
        <v>餐厨用具</v>
      </c>
      <c r="E1854" s="2" t="str">
        <v>3次</v>
      </c>
      <c r="F1854" s="2" t="str">
        <v>571 AUSTIN PLACE BRONX,NY 10455,U.S.A.</v>
      </c>
      <c r="G1854" s="2" t="str">
        <v>--</v>
      </c>
      <c r="H1854" s="2" t="s">
        <v>1563</v>
      </c>
      <c r="I1854" s="2" t="str">
        <v>+1 718-665-1001</v>
      </c>
      <c r="J1854" s="2">
        <v>7186651420</v>
      </c>
      <c r="K1854" s="1"/>
      <c r="L1854" s="1"/>
      <c r="M1854" s="1"/>
      <c r="N1854" s="1"/>
      <c r="O1854" s="1"/>
      <c r="P1854" s="1"/>
      <c r="Q1854" s="1"/>
      <c r="R1854" s="1"/>
      <c r="S1854" s="1"/>
    </row>
    <row r="1855">
      <c r="A1855" s="2" t="s">
        <v>7367</v>
      </c>
      <c r="B1855" s="2" t="str">
        <v>挪威</v>
      </c>
      <c r="C1855" s="3" t="s">
        <v>7365</v>
      </c>
      <c r="D1855" s="2" t="str">
        <v>大型机械及设备,餐厨用具</v>
      </c>
      <c r="E1855" s="2" t="str">
        <v>5次</v>
      </c>
      <c r="F1855" s="2" t="str">
        <v>Notenesgt. 1, NO 6001, aalesund</v>
      </c>
      <c r="G1855" s="2" t="str">
        <v>MR.TEDER</v>
      </c>
      <c r="H1855" s="2" t="s">
        <v>7366</v>
      </c>
      <c r="I1855" s="2" t="str">
        <v>+47 70 11 65 65</v>
      </c>
      <c r="J1855" s="2" t="str">
        <v>0047 70 11 65 55</v>
      </c>
      <c r="K1855" s="1"/>
      <c r="L1855" s="1"/>
      <c r="M1855" s="1"/>
      <c r="N1855" s="1"/>
      <c r="O1855" s="1"/>
      <c r="P1855" s="1"/>
      <c r="Q1855" s="1"/>
      <c r="R1855" s="1"/>
      <c r="S1855" s="1"/>
    </row>
    <row r="1856">
      <c r="A1856" s="2" t="s">
        <v>2240</v>
      </c>
      <c r="B1856" s="2" t="str">
        <v>法屬波利尼西亞</v>
      </c>
      <c r="C1856" s="2" t="str">
        <v>--</v>
      </c>
      <c r="D1856" s="2" t="str">
        <v>家具,玩具,自行车,鞋,餐厨用具</v>
      </c>
      <c r="E1856" s="2" t="str">
        <v>8次</v>
      </c>
      <c r="F1856" s="2" t="str">
        <v>B.P.3774 PAPEETE.TAHITI FRENCH POLYNESIA</v>
      </c>
      <c r="G1856" s="2" t="str">
        <v>NORBERT AMOUY</v>
      </c>
      <c r="H1856" s="2" t="s">
        <v>2241</v>
      </c>
      <c r="I1856" s="2">
        <f>+689-40-42-70-56</f>
      </c>
      <c r="J1856" s="2" t="str">
        <v>00689 435131</v>
      </c>
      <c r="K1856" s="1"/>
      <c r="L1856" s="1"/>
      <c r="M1856" s="1"/>
      <c r="N1856" s="1"/>
      <c r="O1856" s="1"/>
      <c r="P1856" s="1"/>
      <c r="Q1856" s="1"/>
      <c r="R1856" s="1"/>
      <c r="S1856" s="1"/>
    </row>
    <row r="1857">
      <c r="A1857" s="2" t="s">
        <v>4142</v>
      </c>
      <c r="B1857" s="2" t="str">
        <v>法國</v>
      </c>
      <c r="C1857" s="2" t="str">
        <v>--</v>
      </c>
      <c r="D1857" s="2" t="s">
        <v>4143</v>
      </c>
      <c r="E1857" s="2" t="str">
        <v>9次</v>
      </c>
      <c r="F1857" s="2" t="str">
        <v>163 AVENUE GALLIENI,93170,BAGNOLET</v>
      </c>
      <c r="G1857" s="2" t="str">
        <v>M ZEITOUN GILLES</v>
      </c>
      <c r="H1857" s="2" t="str">
        <v>--</v>
      </c>
      <c r="I1857" s="2" t="str">
        <v>+33 1 55 82 05 05</v>
      </c>
      <c r="J1857" s="2" t="str">
        <v>0033 148970110</v>
      </c>
      <c r="K1857" s="1"/>
      <c r="L1857" s="1"/>
      <c r="M1857" s="1"/>
      <c r="N1857" s="1"/>
      <c r="O1857" s="1"/>
      <c r="P1857" s="1"/>
      <c r="Q1857" s="1"/>
      <c r="R1857" s="1"/>
      <c r="S1857" s="1"/>
    </row>
    <row r="1858">
      <c r="A1858" s="2" t="s">
        <v>6055</v>
      </c>
      <c r="B1858" s="2" t="str">
        <v>美國</v>
      </c>
      <c r="C1858" s="3" t="s">
        <v>6056</v>
      </c>
      <c r="D1858" s="2" t="str">
        <v>食品,餐厨用具</v>
      </c>
      <c r="E1858" s="2" t="str">
        <v>6次</v>
      </c>
      <c r="F1858" s="2" t="str">
        <v>2236 STUMBO RD, MANSFIELD, OH 44906</v>
      </c>
      <c r="G1858" s="2" t="str">
        <v>WILSON SKELTON</v>
      </c>
      <c r="H1858" s="2" t="str">
        <v>--</v>
      </c>
      <c r="I1858" s="2" t="str">
        <v>+1-800-522-2027,+1 800-522-2027</v>
      </c>
      <c r="J1858" s="2" t="str">
        <v>001 419 529 8741</v>
      </c>
      <c r="K1858" s="1"/>
      <c r="L1858" s="1"/>
      <c r="M1858" s="1"/>
      <c r="N1858" s="1"/>
      <c r="O1858" s="1"/>
      <c r="P1858" s="1"/>
      <c r="Q1858" s="1"/>
      <c r="R1858" s="1"/>
      <c r="S1858" s="1"/>
    </row>
    <row r="1859">
      <c r="A1859" s="2" t="s">
        <v>7649</v>
      </c>
      <c r="B1859" s="2" t="str">
        <v>比利時</v>
      </c>
      <c r="C1859" s="3" t="s">
        <v>7648</v>
      </c>
      <c r="D1859" s="2" t="str">
        <v>体育及旅游休闲用品,化工产品,家具,建筑及装饰材料,玩具,餐厨用具</v>
      </c>
      <c r="E1859" s="2" t="str">
        <v>9次</v>
      </c>
      <c r="F1859" s="2" t="str">
        <v>Bosselaersstraat 3, B 2100, Deurne</v>
      </c>
      <c r="G1859" s="2" t="str">
        <v>Patsy Du Bois</v>
      </c>
      <c r="H1859" s="2" t="str">
        <v>--</v>
      </c>
      <c r="I1859" s="2" t="str">
        <v>+32 3 320 88 70</v>
      </c>
      <c r="J1859" s="2" t="str">
        <v>0032 3 320 88 75</v>
      </c>
      <c r="K1859" s="1"/>
      <c r="L1859" s="1"/>
      <c r="M1859" s="1"/>
      <c r="N1859" s="1"/>
      <c r="O1859" s="1"/>
      <c r="P1859" s="1"/>
      <c r="Q1859" s="1"/>
      <c r="R1859" s="1"/>
      <c r="S1859" s="1"/>
    </row>
    <row r="1860">
      <c r="A1860" s="2" t="s">
        <v>2034</v>
      </c>
      <c r="B1860" s="2" t="str">
        <v>澳大利亞</v>
      </c>
      <c r="C1860" s="2" t="str">
        <v>--</v>
      </c>
      <c r="D1860" s="2" t="s">
        <v>2032</v>
      </c>
      <c r="E1860" s="2" t="str">
        <v>9次</v>
      </c>
      <c r="F1860" s="2" t="str">
        <v>60 ELIZABETH ST, WETHERILL PARK,NSW, 2164,AUSTRALIA</v>
      </c>
      <c r="G1860" s="2" t="str">
        <v>Calvin</v>
      </c>
      <c r="H1860" s="2" t="s">
        <v>2033</v>
      </c>
      <c r="I1860" s="2" t="str">
        <v>+61 2 9609 2266</v>
      </c>
      <c r="J1860" s="2" t="str">
        <v>612 97571266</v>
      </c>
      <c r="K1860" s="1"/>
      <c r="L1860" s="1"/>
      <c r="M1860" s="1"/>
      <c r="N1860" s="1"/>
      <c r="O1860" s="1"/>
      <c r="P1860" s="1"/>
      <c r="Q1860" s="1"/>
      <c r="R1860" s="1"/>
      <c r="S1860" s="1"/>
    </row>
    <row r="1861">
      <c r="A1861" s="2" t="s">
        <v>4179</v>
      </c>
      <c r="B1861" s="2" t="str">
        <v>美國</v>
      </c>
      <c r="C1861" s="3" t="s">
        <v>4178</v>
      </c>
      <c r="D1861" s="2" t="s">
        <v>4180</v>
      </c>
      <c r="E1861" s="2" t="str">
        <v>9次</v>
      </c>
      <c r="F1861" s="2" t="str">
        <v>P.O BOX 591828/M-047 ZIP: 33159-182MIAMI, FLU.S.A.</v>
      </c>
      <c r="G1861" s="2" t="str">
        <v>HUI MIN LU</v>
      </c>
      <c r="H1861" s="2" t="s">
        <v>4181</v>
      </c>
      <c r="I1861" s="2" t="str">
        <v>+1 305-436-3043</v>
      </c>
      <c r="J1861" s="2" t="str">
        <v>001 3054363043</v>
      </c>
      <c r="K1861" s="1"/>
      <c r="L1861" s="1"/>
      <c r="M1861" s="1"/>
      <c r="N1861" s="1"/>
      <c r="O1861" s="1"/>
      <c r="P1861" s="1"/>
      <c r="Q1861" s="1"/>
      <c r="R1861" s="1"/>
      <c r="S1861" s="1"/>
    </row>
    <row r="1862">
      <c r="A1862" s="5" t="s">
        <v>6082</v>
      </c>
      <c r="B1862" s="5" t="str">
        <v>比利時</v>
      </c>
      <c r="C1862" s="4" t="s">
        <v>6084</v>
      </c>
      <c r="D1862" s="5" t="str">
        <v>家具,家居用品,餐厨用具</v>
      </c>
      <c r="E1862" s="5" t="str">
        <v>5次</v>
      </c>
      <c r="F1862" s="5" t="str">
        <v>GEN. DEPREZSTRAAT 10-12,HARELBEKE</v>
      </c>
      <c r="G1862" s="5" t="str">
        <v>Dirk Mestdagh</v>
      </c>
      <c r="H1862" s="5" t="s">
        <v>6083</v>
      </c>
      <c r="I1862" s="5" t="str">
        <v>+32 56 21 71 01</v>
      </c>
      <c r="J1862" s="5" t="str">
        <v>0032 56 21 76 24</v>
      </c>
      <c r="K1862" s="1"/>
      <c r="L1862" s="1"/>
      <c r="M1862" s="1"/>
      <c r="N1862" s="1"/>
      <c r="O1862" s="1"/>
      <c r="P1862" s="1"/>
      <c r="Q1862" s="1"/>
      <c r="R1862" s="1"/>
      <c r="S1862" s="1"/>
    </row>
    <row r="1863">
      <c r="A1863" s="2" t="s">
        <v>7680</v>
      </c>
      <c r="B1863" s="2" t="str">
        <v>美國</v>
      </c>
      <c r="C1863" s="3" t="s">
        <v>7678</v>
      </c>
      <c r="D1863" s="2" t="str">
        <v>园林用品,工艺陶瓷,餐厨用具</v>
      </c>
      <c r="E1863" s="2" t="str">
        <v>6次</v>
      </c>
      <c r="F1863" s="2" t="str">
        <v>1432 Lincoln Blvd., Santa Monica, CA 90401-2733, USA</v>
      </c>
      <c r="G1863" s="2" t="str">
        <v>--</v>
      </c>
      <c r="H1863" s="2" t="s">
        <v>7679</v>
      </c>
      <c r="I1863" s="2" t="str">
        <v>+1-919-389-4503,+1-603-625-0100</v>
      </c>
      <c r="J1863" s="2" t="str">
        <v>001 310-394-7108</v>
      </c>
      <c r="K1863" s="1"/>
      <c r="L1863" s="1"/>
      <c r="M1863" s="1"/>
      <c r="N1863" s="1"/>
      <c r="O1863" s="1"/>
      <c r="P1863" s="1"/>
      <c r="Q1863" s="1"/>
      <c r="R1863" s="1"/>
      <c r="S1863" s="1"/>
    </row>
    <row r="1864">
      <c r="A1864" s="2" t="s">
        <v>2073</v>
      </c>
      <c r="B1864" s="2" t="str">
        <v>丹麥</v>
      </c>
      <c r="C1864" s="3" t="s">
        <v>2074</v>
      </c>
      <c r="D1864" s="2" t="str">
        <v>其他,鞋,餐厨用具</v>
      </c>
      <c r="E1864" s="2" t="str">
        <v>2次</v>
      </c>
      <c r="F1864" s="2" t="str">
        <v>Industrivej 5, DK 6200, Aabenraa</v>
      </c>
      <c r="G1864" s="2" t="str">
        <v>Gunnar Bladt</v>
      </c>
      <c r="H1864" s="2" t="s">
        <v>2075</v>
      </c>
      <c r="I1864" s="2" t="str">
        <v>+45 74 62 89 29</v>
      </c>
      <c r="J1864" s="2" t="str">
        <v>0045 74 62 89 30</v>
      </c>
      <c r="K1864" s="1"/>
      <c r="L1864" s="1"/>
      <c r="M1864" s="1"/>
      <c r="N1864" s="1"/>
      <c r="O1864" s="1"/>
      <c r="P1864" s="1"/>
      <c r="Q1864" s="1"/>
      <c r="R1864" s="1"/>
      <c r="S1864" s="1"/>
    </row>
    <row r="1865">
      <c r="A1865" s="2" t="s">
        <v>4085</v>
      </c>
      <c r="B1865" s="2" t="str">
        <v>比利時</v>
      </c>
      <c r="C1865" s="3" t="s">
        <v>4084</v>
      </c>
      <c r="D1865" s="2" t="str">
        <v>家具,家居用品,玩具,节日用品,餐厨用具</v>
      </c>
      <c r="E1865" s="2" t="str">
        <v>3次</v>
      </c>
      <c r="F1865" s="2" t="str">
        <v>Rue des Pepinieres 30 B, B 4632, Cerexhe-Heuseux</v>
      </c>
      <c r="G1865" s="2" t="str">
        <v>Jean-Pierre Bree</v>
      </c>
      <c r="H1865" s="2" t="s">
        <v>4086</v>
      </c>
      <c r="I1865" s="2" t="str">
        <v>+32 4 387 86 85</v>
      </c>
      <c r="J1865" s="2" t="str">
        <v>0032 4 387 86 86</v>
      </c>
      <c r="K1865" s="1"/>
      <c r="L1865" s="1"/>
      <c r="M1865" s="1"/>
      <c r="N1865" s="1"/>
      <c r="O1865" s="1"/>
      <c r="P1865" s="1"/>
      <c r="Q1865" s="1"/>
      <c r="R1865" s="1"/>
      <c r="S1865" s="1"/>
    </row>
    <row r="1866">
      <c r="A1866" s="2" t="s">
        <v>5111</v>
      </c>
      <c r="B1866" s="2" t="str">
        <v>印度</v>
      </c>
      <c r="C1866" s="3" t="s">
        <v>5112</v>
      </c>
      <c r="D1866" s="2" t="str">
        <v>五金,餐厨用具</v>
      </c>
      <c r="E1866" s="2" t="str">
        <v>3次</v>
      </c>
      <c r="F1866" s="2" t="str">
        <v>3/46A, WEST PUNJABI BAGH, NEW DELHI</v>
      </c>
      <c r="G1866" s="2" t="str">
        <v>ALOK AGGARWAL</v>
      </c>
      <c r="H1866" s="2" t="s">
        <v>5113</v>
      </c>
      <c r="I1866" s="2" t="str">
        <v>+91 97021 08343,+91 78388 04194,+91 96634 81391,+91 99906 38810</v>
      </c>
      <c r="J1866" s="2" t="str">
        <v>0091 11 5100861</v>
      </c>
      <c r="K1866" s="1"/>
      <c r="L1866" s="1"/>
      <c r="M1866" s="1"/>
      <c r="N1866" s="1"/>
      <c r="O1866" s="1"/>
      <c r="P1866" s="1"/>
      <c r="Q1866" s="1"/>
      <c r="R1866" s="1"/>
      <c r="S1866" s="1"/>
    </row>
    <row r="1867">
      <c r="A1867" s="2" t="s">
        <v>3131</v>
      </c>
      <c r="B1867" s="2" t="str">
        <v>義大利</v>
      </c>
      <c r="C1867" s="3" t="s">
        <v>3130</v>
      </c>
      <c r="D1867" s="2" t="str">
        <v>家用电器,照明产品,餐厨用具</v>
      </c>
      <c r="E1867" s="2" t="str">
        <v>9次</v>
      </c>
      <c r="F1867" s="2" t="str">
        <v>Via Teodosio 65, I 20131, MILANO</v>
      </c>
      <c r="G1867" s="2" t="str">
        <v>Giorgio Mazzeri</v>
      </c>
      <c r="H1867" s="2" t="str">
        <v>--</v>
      </c>
      <c r="I1867" s="2" t="str">
        <v>+39 02 287 1161</v>
      </c>
      <c r="J1867" s="2" t="str">
        <v>0039 02 2828636</v>
      </c>
      <c r="K1867" s="1"/>
      <c r="L1867" s="1"/>
      <c r="M1867" s="1"/>
      <c r="N1867" s="1"/>
      <c r="O1867" s="1"/>
      <c r="P1867" s="1"/>
      <c r="Q1867" s="1"/>
      <c r="R1867" s="1"/>
      <c r="S1867" s="1"/>
    </row>
    <row r="1868">
      <c r="A1868" s="2" t="s">
        <v>1961</v>
      </c>
      <c r="B1868" s="2" t="str">
        <v>挪威</v>
      </c>
      <c r="C1868" s="3" t="s">
        <v>1963</v>
      </c>
      <c r="D1868" s="2" t="str">
        <v>卫浴设备,大型机械及设备,家具,家用电器,浴室用品,食品,餐厨用具</v>
      </c>
      <c r="E1868" s="2" t="str">
        <v>9次</v>
      </c>
      <c r="F1868" s="2" t="str">
        <v>Kirkeveien 59, NO 1322, Hoevik</v>
      </c>
      <c r="G1868" s="2" t="str">
        <v>MR.PER.NORD</v>
      </c>
      <c r="H1868" s="2" t="s">
        <v>1962</v>
      </c>
      <c r="I1868" s="2" t="str">
        <v>+47 67 58 99 85</v>
      </c>
      <c r="J1868" s="2" t="str">
        <v>0047 67 59 12 53</v>
      </c>
      <c r="K1868" s="1"/>
      <c r="L1868" s="1"/>
      <c r="M1868" s="1"/>
      <c r="N1868" s="1"/>
      <c r="O1868" s="1"/>
      <c r="P1868" s="1"/>
      <c r="Q1868" s="1"/>
      <c r="R1868" s="1"/>
      <c r="S1868" s="1"/>
    </row>
    <row r="1869">
      <c r="A1869" s="2" t="s">
        <v>871</v>
      </c>
      <c r="B1869" s="2" t="str">
        <v>尼日利亞</v>
      </c>
      <c r="C1869" s="2" t="str">
        <v>--</v>
      </c>
      <c r="D1869" s="2" t="str">
        <v>其他,汽车配件,电子消费品及信息产品,餐厨用具</v>
      </c>
      <c r="E1869" s="2" t="str">
        <v>9次</v>
      </c>
      <c r="F1869" s="2" t="str">
        <v>LAGOS</v>
      </c>
      <c r="G1869" s="2" t="str">
        <v>JUDE EGBUZOBI</v>
      </c>
      <c r="H1869" s="2" t="s">
        <v>870</v>
      </c>
      <c r="I1869" s="2" t="str">
        <v>00234 1 5871023</v>
      </c>
      <c r="J1869" s="2">
        <v>234</v>
      </c>
      <c r="K1869" s="1"/>
      <c r="L1869" s="1"/>
      <c r="M1869" s="1"/>
      <c r="N1869" s="1"/>
      <c r="O1869" s="1"/>
      <c r="P1869" s="1"/>
      <c r="Q1869" s="1"/>
      <c r="R1869" s="1"/>
      <c r="S1869" s="1"/>
    </row>
    <row r="1870">
      <c r="A1870" s="2" t="s">
        <v>6025</v>
      </c>
      <c r="B1870" s="2" t="str">
        <v>德國</v>
      </c>
      <c r="C1870" s="3" t="s">
        <v>6024</v>
      </c>
      <c r="D1870" s="2" t="str">
        <v>餐厨用具</v>
      </c>
      <c r="E1870" s="2" t="str">
        <v>6次</v>
      </c>
      <c r="F1870" s="2" t="str">
        <v>FRANZ-KLEINE STRASSE 28,D-33154 SALZKOTTEN</v>
      </c>
      <c r="G1870" s="2" t="str">
        <v>--</v>
      </c>
      <c r="H1870" s="2" t="str">
        <v>--</v>
      </c>
      <c r="I1870" s="2" t="str">
        <v>+49 5258 971200</v>
      </c>
      <c r="J1870" s="2" t="str">
        <v>0049 5258 971120</v>
      </c>
      <c r="K1870" s="1"/>
      <c r="L1870" s="1"/>
      <c r="M1870" s="1"/>
      <c r="N1870" s="1"/>
      <c r="O1870" s="1"/>
      <c r="P1870" s="1"/>
      <c r="Q1870" s="1"/>
      <c r="R1870" s="1"/>
      <c r="S1870" s="1"/>
    </row>
    <row r="1871">
      <c r="A1871" s="2" t="s">
        <v>5148</v>
      </c>
      <c r="B1871" s="2" t="str">
        <v>羅馬尼亞</v>
      </c>
      <c r="C1871" s="3" t="s">
        <v>5149</v>
      </c>
      <c r="D1871" s="2" t="s">
        <v>5147</v>
      </c>
      <c r="E1871" s="2" t="str">
        <v>9次</v>
      </c>
      <c r="F1871" s="2" t="str">
        <v>24 Nicolae Balcescu, Sc. C, Etj.7, Ap. 8, Sector1</v>
      </c>
      <c r="G1871" s="2" t="str">
        <v>Nicolaos Malliotis</v>
      </c>
      <c r="H1871" s="2" t="s">
        <v>5146</v>
      </c>
      <c r="I1871" s="2" t="str">
        <v>+40 21 313 0349</v>
      </c>
      <c r="J1871" s="2">
        <v>40213130349</v>
      </c>
      <c r="K1871" s="1"/>
      <c r="L1871" s="1"/>
      <c r="M1871" s="1"/>
      <c r="N1871" s="1"/>
      <c r="O1871" s="1"/>
      <c r="P1871" s="1"/>
      <c r="Q1871" s="1"/>
      <c r="R1871" s="1"/>
      <c r="S1871" s="1"/>
    </row>
    <row r="1872">
      <c r="A1872" s="2" t="s">
        <v>1994</v>
      </c>
      <c r="B1872" s="2" t="str">
        <v>南非</v>
      </c>
      <c r="C1872" s="2" t="str">
        <v>--</v>
      </c>
      <c r="D1872" s="2" t="str">
        <v>玻璃工艺品,餐厨用具</v>
      </c>
      <c r="E1872" s="2" t="str">
        <v>7次</v>
      </c>
      <c r="F1872" s="2" t="str">
        <v>72 CENTRAL ROAD FORDOBURG</v>
      </c>
      <c r="G1872" s="2" t="str">
        <v>GLASS WORTH MANUFACTORING CC.</v>
      </c>
      <c r="H1872" s="2" t="s">
        <v>1993</v>
      </c>
      <c r="I1872" s="2" t="str">
        <v>+27 11 836 4334</v>
      </c>
      <c r="J1872" s="2" t="str">
        <v>0027 11 8349646</v>
      </c>
      <c r="K1872" s="1"/>
      <c r="L1872" s="1"/>
      <c r="M1872" s="1"/>
      <c r="N1872" s="1"/>
      <c r="O1872" s="1"/>
      <c r="P1872" s="1"/>
      <c r="Q1872" s="1"/>
      <c r="R1872" s="1"/>
      <c r="S1872" s="1"/>
    </row>
    <row r="1873">
      <c r="A1873" s="2" t="s">
        <v>4024</v>
      </c>
      <c r="B1873" s="2" t="str">
        <v>中國香港</v>
      </c>
      <c r="C1873" s="2" t="str">
        <v>--</v>
      </c>
      <c r="D1873" s="2" t="str">
        <v>医药保健品及医疗器械,玻璃工艺品,餐厨用具</v>
      </c>
      <c r="E1873" s="2" t="str">
        <v>8次</v>
      </c>
      <c r="F1873" s="2" t="str">
        <v>RM 1505-06,15/FL.,TOWER 2 SILVERCORD30 CANTON RD, TSIM SHA TSUI,KOWLOONHONGKONG</v>
      </c>
      <c r="G1873" s="2" t="str">
        <v>--</v>
      </c>
      <c r="H1873" s="2" t="s">
        <v>4023</v>
      </c>
      <c r="I1873" s="2" t="str">
        <v>(852)27360832</v>
      </c>
      <c r="J1873" s="2" t="str">
        <v>(852)27361202</v>
      </c>
      <c r="K1873" s="1"/>
      <c r="L1873" s="1"/>
      <c r="M1873" s="1"/>
      <c r="N1873" s="1"/>
      <c r="O1873" s="1"/>
      <c r="P1873" s="1"/>
      <c r="Q1873" s="1"/>
      <c r="R1873" s="1"/>
      <c r="S1873" s="1"/>
    </row>
    <row r="1874">
      <c r="A1874" s="2" t="s">
        <v>5937</v>
      </c>
      <c r="B1874" s="2" t="str">
        <v>澳大利亞</v>
      </c>
      <c r="C1874" s="3" t="s">
        <v>5934</v>
      </c>
      <c r="D1874" s="2" t="s">
        <v>5935</v>
      </c>
      <c r="E1874" s="2" t="str">
        <v>9次</v>
      </c>
      <c r="F1874" s="2" t="str">
        <v>12 WALTHAM STREET,ARTARMON NSW 2064,AUSTRALIA</v>
      </c>
      <c r="G1874" s="2" t="str">
        <v>IR.Rudy Setiawan</v>
      </c>
      <c r="H1874" s="2" t="s">
        <v>5936</v>
      </c>
      <c r="I1874" s="2" t="str">
        <v>+61 2 9439 6704</v>
      </c>
      <c r="J1874" s="2" t="str">
        <v>6129439 6819</v>
      </c>
      <c r="K1874" s="1"/>
      <c r="L1874" s="1"/>
      <c r="M1874" s="1"/>
      <c r="N1874" s="1"/>
      <c r="O1874" s="1"/>
      <c r="P1874" s="1"/>
      <c r="Q1874" s="1"/>
      <c r="R1874" s="1"/>
      <c r="S1874" s="1"/>
    </row>
    <row r="1875">
      <c r="A1875" s="2" t="s">
        <v>4213</v>
      </c>
      <c r="B1875" s="2" t="str">
        <v>法國</v>
      </c>
      <c r="C1875" s="2" t="str">
        <v>--</v>
      </c>
      <c r="D1875" s="2" t="str">
        <v>办公文具,建筑及装饰材料,餐厨用具</v>
      </c>
      <c r="E1875" s="2" t="str">
        <v>6次</v>
      </c>
      <c r="F1875" s="2" t="str">
        <v>ZONE INDUSTRIELLE, 57915, WOUSTVILLER</v>
      </c>
      <c r="G1875" s="2" t="str">
        <v>M CABIRIENNE</v>
      </c>
      <c r="H1875" s="2" t="s">
        <v>4212</v>
      </c>
      <c r="I1875" s="2" t="str">
        <v>+33 3 87 98 98 00</v>
      </c>
      <c r="J1875" s="2" t="str">
        <v>0033 387952500</v>
      </c>
      <c r="K1875" s="1"/>
      <c r="L1875" s="1"/>
      <c r="M1875" s="1"/>
      <c r="N1875" s="1"/>
      <c r="O1875" s="1"/>
      <c r="P1875" s="1"/>
      <c r="Q1875" s="1"/>
      <c r="R1875" s="1"/>
      <c r="S1875" s="1"/>
    </row>
    <row r="1876">
      <c r="A1876" s="2" t="s">
        <v>1899</v>
      </c>
      <c r="B1876" s="2" t="str">
        <v>法國</v>
      </c>
      <c r="C1876" s="2" t="str">
        <v>--</v>
      </c>
      <c r="D1876" s="2" t="str">
        <v>餐厨用具</v>
      </c>
      <c r="E1876" s="2" t="str">
        <v>2次</v>
      </c>
      <c r="F1876" s="2" t="s">
        <v>1901</v>
      </c>
      <c r="G1876" s="2" t="str">
        <v>FAOUZI GHALI</v>
      </c>
      <c r="H1876" s="2" t="s">
        <v>1900</v>
      </c>
      <c r="I1876" s="2" t="str">
        <v>+33 6 07 12 13 25</v>
      </c>
      <c r="J1876" s="2" t="str">
        <v>0033 4 77010757</v>
      </c>
      <c r="K1876" s="1"/>
      <c r="L1876" s="1"/>
      <c r="M1876" s="1"/>
      <c r="N1876" s="1"/>
      <c r="O1876" s="1"/>
      <c r="P1876" s="1"/>
      <c r="Q1876" s="1"/>
      <c r="R1876" s="1"/>
      <c r="S1876" s="1"/>
    </row>
    <row r="1877">
      <c r="A1877" s="2" t="s">
        <v>4055</v>
      </c>
      <c r="B1877" s="2" t="str">
        <v>英國</v>
      </c>
      <c r="C1877" s="2" t="str">
        <v>--</v>
      </c>
      <c r="D1877" s="2" t="str">
        <v>照明产品,玻璃工艺品,餐厨用具</v>
      </c>
      <c r="E1877" s="2" t="str">
        <v>7次</v>
      </c>
      <c r="F1877" s="2" t="str">
        <v>Owenmore House, Kilwee Business, Park, GB BT17 0H, Belfast</v>
      </c>
      <c r="G1877" s="2" t="str">
        <v>Owenmore Distributors</v>
      </c>
      <c r="H1877" s="2" t="str">
        <v>--</v>
      </c>
      <c r="I1877" s="2" t="str">
        <v>+44 28 9030 1321</v>
      </c>
      <c r="J1877" s="2" t="str">
        <v>0044 28 9061 7676</v>
      </c>
      <c r="K1877" s="1"/>
      <c r="L1877" s="1"/>
      <c r="M1877" s="1"/>
      <c r="N1877" s="1"/>
      <c r="O1877" s="1"/>
      <c r="P1877" s="1"/>
      <c r="Q1877" s="1"/>
      <c r="R1877" s="1"/>
      <c r="S1877" s="1"/>
    </row>
    <row r="1878">
      <c r="A1878" s="2" t="s">
        <v>5964</v>
      </c>
      <c r="B1878" s="2" t="str">
        <v>日本</v>
      </c>
      <c r="C1878" s="2" t="str">
        <v>--</v>
      </c>
      <c r="D1878" s="2" t="str">
        <v>餐厨用具</v>
      </c>
      <c r="E1878" s="2" t="str">
        <v>6次</v>
      </c>
      <c r="F1878" s="2" t="str">
        <v>4-40, FUKUSHIMA 1-CHOME FUKUSHIMA-KU OSAKA-SHI, OSAKA 5530003</v>
      </c>
      <c r="G1878" s="2" t="str">
        <v>ONISHI, AKIRA</v>
      </c>
      <c r="H1878" s="2" t="str">
        <v>--</v>
      </c>
      <c r="I1878" s="2">
        <f>+81-6-6458-1331</f>
      </c>
      <c r="J1878" s="2" t="str">
        <v>0081 6 64536631</v>
      </c>
      <c r="K1878" s="1"/>
      <c r="L1878" s="1"/>
      <c r="M1878" s="1"/>
      <c r="N1878" s="1"/>
      <c r="O1878" s="1"/>
      <c r="P1878" s="1"/>
      <c r="Q1878" s="1"/>
      <c r="R1878" s="1"/>
      <c r="S1878" s="1"/>
    </row>
    <row r="1879">
      <c r="A1879" s="2" t="s">
        <v>7576</v>
      </c>
      <c r="B1879" s="2" t="str">
        <v>美國</v>
      </c>
      <c r="C1879" s="2" t="str">
        <v>--</v>
      </c>
      <c r="D1879" s="2" t="str">
        <v>其他,家具,家居装饰品,照明产品,玩具,节日用品,餐厨用具</v>
      </c>
      <c r="E1879" s="2" t="str">
        <v>10次</v>
      </c>
      <c r="F1879" s="2" t="str">
        <v>742 DRYTOWN ROADHOLTWOOD PA 17532,U.S.A.</v>
      </c>
      <c r="G1879" s="2" t="str">
        <v>NORTHEAST SALES &amp; TRADING INT</v>
      </c>
      <c r="H1879" s="2" t="s">
        <v>7575</v>
      </c>
      <c r="I1879" s="2" t="str">
        <v>+1 717-284-9978</v>
      </c>
      <c r="J1879" s="2" t="str">
        <v>001 7172849978</v>
      </c>
      <c r="K1879" s="1"/>
      <c r="L1879" s="1"/>
      <c r="M1879" s="1"/>
      <c r="N1879" s="1"/>
      <c r="O1879" s="1"/>
      <c r="P1879" s="1"/>
      <c r="Q1879" s="1"/>
      <c r="R1879" s="1"/>
      <c r="S1879" s="1"/>
    </row>
    <row r="1880">
      <c r="A1880" s="2" t="s">
        <v>1932</v>
      </c>
      <c r="B1880" s="2" t="str">
        <v>中國香港</v>
      </c>
      <c r="C1880" s="3" t="s">
        <v>1934</v>
      </c>
      <c r="D1880" s="2" t="str">
        <v>体育及旅游休闲用品,食品,餐厨用具</v>
      </c>
      <c r="E1880" s="2" t="str">
        <v>7次</v>
      </c>
      <c r="F1880" s="2" t="str">
        <v>FLAT B 11/F BLK B,LAI SING COURT,15 TAI HANG RD,HONGKONG</v>
      </c>
      <c r="G1880" s="2" t="str">
        <v>--</v>
      </c>
      <c r="H1880" s="2" t="s">
        <v>1933</v>
      </c>
      <c r="I1880" s="2" t="str">
        <v>+852 9093 6255</v>
      </c>
      <c r="J1880" s="2">
        <v>24322080</v>
      </c>
      <c r="K1880" s="1"/>
      <c r="L1880" s="1"/>
      <c r="M1880" s="1"/>
      <c r="N1880" s="1"/>
      <c r="O1880" s="1"/>
      <c r="P1880" s="1"/>
      <c r="Q1880" s="1"/>
      <c r="R1880" s="1"/>
      <c r="S1880" s="1"/>
    </row>
    <row r="1881">
      <c r="A1881" s="2" t="s">
        <v>3958</v>
      </c>
      <c r="B1881" s="2" t="str">
        <v>韩国</v>
      </c>
      <c r="C1881" s="3" t="s">
        <v>3960</v>
      </c>
      <c r="D1881" s="2" t="str">
        <v>餐厨用具</v>
      </c>
      <c r="E1881" s="2" t="str">
        <v>6次</v>
      </c>
      <c r="F1881" s="2" t="str">
        <v>RM 1003 MISUNG OFFICETEL,253 CHOLSAN-DONG, KWANGMYONG CITY,KYONGGI-DO,KOREA</v>
      </c>
      <c r="G1881" s="2" t="str">
        <v>--</v>
      </c>
      <c r="H1881" s="2" t="s">
        <v>3959</v>
      </c>
      <c r="I1881" s="2" t="str">
        <v>+82 2-2689-6366</v>
      </c>
      <c r="J1881" s="2">
        <v>82226899920</v>
      </c>
      <c r="K1881" s="1"/>
      <c r="L1881" s="1"/>
      <c r="M1881" s="1"/>
      <c r="N1881" s="1"/>
      <c r="O1881" s="1"/>
      <c r="P1881" s="1"/>
      <c r="Q1881" s="1"/>
      <c r="R1881" s="1"/>
      <c r="S1881" s="1"/>
    </row>
    <row r="1882">
      <c r="A1882" s="2" t="s">
        <v>2606</v>
      </c>
      <c r="B1882" s="2" t="str">
        <v>美國</v>
      </c>
      <c r="C1882" s="3" t="s">
        <v>2609</v>
      </c>
      <c r="D1882" s="2" t="s">
        <v>2607</v>
      </c>
      <c r="E1882" s="2" t="str">
        <v>9次</v>
      </c>
      <c r="F1882" s="2" t="str">
        <v>22600 LAMBERT ST.#801 LAKE FOREST, CA,U.S.A.</v>
      </c>
      <c r="G1882" s="2" t="str">
        <v>ILEX INT''''L, INC</v>
      </c>
      <c r="H1882" s="2" t="s">
        <v>2608</v>
      </c>
      <c r="I1882" s="2" t="str">
        <v>+1-310-320-2597,+1 310-218-5678</v>
      </c>
      <c r="J1882" s="2" t="str">
        <v>001 9494541351</v>
      </c>
      <c r="K1882" s="1"/>
      <c r="L1882" s="1"/>
      <c r="M1882" s="1"/>
      <c r="N1882" s="1"/>
      <c r="O1882" s="1"/>
      <c r="P1882" s="1"/>
      <c r="Q1882" s="1"/>
      <c r="R1882" s="1"/>
      <c r="S1882" s="1"/>
    </row>
    <row r="1883">
      <c r="A1883" s="2" t="s">
        <v>5207</v>
      </c>
      <c r="B1883" s="2" t="str">
        <v>保加利亞</v>
      </c>
      <c r="C1883" s="3" t="s">
        <v>5208</v>
      </c>
      <c r="D1883" s="2" t="str">
        <v>其他,餐厨用具</v>
      </c>
      <c r="E1883" s="2" t="str">
        <v>8次</v>
      </c>
      <c r="F1883" s="2" t="str">
        <v>1606 SOFIA,BULGARIA,NR.6,20TH APRIL,STR.,BULGARIA</v>
      </c>
      <c r="G1883" s="2" t="str">
        <v>Mr. T CHIBA</v>
      </c>
      <c r="H1883" s="2" t="s">
        <v>5209</v>
      </c>
      <c r="I1883" s="2" t="str">
        <v>+359 2 954 2764</v>
      </c>
      <c r="J1883" s="2">
        <v>35929542744</v>
      </c>
      <c r="K1883" s="1"/>
      <c r="L1883" s="1"/>
      <c r="M1883" s="1"/>
      <c r="N1883" s="1"/>
      <c r="O1883" s="1"/>
      <c r="P1883" s="1"/>
      <c r="Q1883" s="1"/>
      <c r="R1883" s="1"/>
      <c r="S1883" s="1"/>
    </row>
    <row r="1884">
      <c r="A1884" s="2" t="s">
        <v>1825</v>
      </c>
      <c r="B1884" s="2" t="str">
        <v>智利</v>
      </c>
      <c r="C1884" s="3" t="s">
        <v>1824</v>
      </c>
      <c r="D1884" s="2" t="str">
        <v>其他,照明产品,玻璃工艺品,鞋,餐厨用具</v>
      </c>
      <c r="E1884" s="2" t="str">
        <v>7次</v>
      </c>
      <c r="F1884" s="2" t="str">
        <v>ENRIQUE MAC-IVER 370 SANTIAGO, SANTIAGO, SANTIAGO</v>
      </c>
      <c r="G1884" s="2" t="str">
        <v>JORGIE BELMAR</v>
      </c>
      <c r="H1884" s="2" t="str">
        <v>--</v>
      </c>
      <c r="I1884" s="2" t="str">
        <v>0056 2 6871000</v>
      </c>
      <c r="J1884" s="2" t="str">
        <v>0056 2 6871520</v>
      </c>
      <c r="K1884" s="1"/>
      <c r="L1884" s="1"/>
      <c r="M1884" s="1"/>
      <c r="N1884" s="1"/>
      <c r="O1884" s="1"/>
      <c r="P1884" s="1"/>
      <c r="Q1884" s="1"/>
      <c r="R1884" s="1"/>
      <c r="S1884" s="1"/>
    </row>
    <row r="1885">
      <c r="A1885" s="2" t="s">
        <v>862</v>
      </c>
      <c r="B1885" s="2" t="str">
        <v>泰国</v>
      </c>
      <c r="C1885" s="2" t="str">
        <v>--</v>
      </c>
      <c r="D1885" s="2" t="str">
        <v>餐厨用具</v>
      </c>
      <c r="E1885" s="2" t="str">
        <v>2次</v>
      </c>
      <c r="F1885" s="2" t="str">
        <v>604-606 CHAKRAPHET RD., WANGBURAPHA, PRANAKORN,BANGKOK</v>
      </c>
      <c r="G1885" s="2" t="str">
        <v>KAMOL ANUSAS-AMORNKUL</v>
      </c>
      <c r="H1885" s="2" t="str">
        <v>--</v>
      </c>
      <c r="I1885" s="2" t="str">
        <v>0066 2 2228749</v>
      </c>
      <c r="J1885" s="2" t="str">
        <v>0066 2 2216091</v>
      </c>
      <c r="K1885" s="1"/>
      <c r="L1885" s="1"/>
      <c r="M1885" s="1"/>
      <c r="N1885" s="1"/>
      <c r="O1885" s="1"/>
      <c r="P1885" s="1"/>
      <c r="Q1885" s="1"/>
      <c r="R1885" s="1"/>
      <c r="S1885" s="1"/>
    </row>
    <row r="1886">
      <c r="A1886" s="2" t="s">
        <v>5911</v>
      </c>
      <c r="B1886" s="2" t="str">
        <v>英國</v>
      </c>
      <c r="C1886" s="2" t="str">
        <v>--</v>
      </c>
      <c r="D1886" s="2" t="str">
        <v>五金,工艺陶瓷,餐厨用具</v>
      </c>
      <c r="E1886" s="2" t="str">
        <v>9次</v>
      </c>
      <c r="F1886" s="2" t="str">
        <v>21 ROSE GARDENS,BOURNEMOUTH, BH9 3AD,U.K.</v>
      </c>
      <c r="G1886" s="2" t="str">
        <v>Muhammad Abu Bakar</v>
      </c>
      <c r="H1886" s="2" t="s">
        <v>5910</v>
      </c>
      <c r="I1886" s="2" t="str">
        <v>+44 1202 526623</v>
      </c>
      <c r="J1886" s="2">
        <v>1202526600</v>
      </c>
      <c r="K1886" s="1"/>
      <c r="L1886" s="1"/>
      <c r="M1886" s="1"/>
      <c r="N1886" s="1"/>
      <c r="O1886" s="1"/>
      <c r="P1886" s="1"/>
      <c r="Q1886" s="1"/>
      <c r="R1886" s="1"/>
      <c r="S1886" s="1"/>
    </row>
    <row r="1887">
      <c r="A1887" s="2" t="s">
        <v>7528</v>
      </c>
      <c r="B1887" s="2" t="str">
        <v>澳大利亞</v>
      </c>
      <c r="C1887" s="3" t="s">
        <v>7530</v>
      </c>
      <c r="D1887" s="2" t="str">
        <v>餐厨用具</v>
      </c>
      <c r="E1887" s="2" t="str">
        <v>5次</v>
      </c>
      <c r="F1887" s="2" t="str">
        <v>144 Northwood St Leederville WA 6007 Line of Business; Manufacturer &amp; marketing of food catering &amp; f</v>
      </c>
      <c r="G1887" s="2" t="str">
        <v>IVAN BENNETT</v>
      </c>
      <c r="H1887" s="2" t="s">
        <v>7529</v>
      </c>
      <c r="I1887" s="2" t="str">
        <v>+61-8-9388-4774,+61 8 9388 4774,+61 8 9388 4700</v>
      </c>
      <c r="J1887" s="2" t="str">
        <v>0061 8 9388 4700</v>
      </c>
      <c r="K1887" s="1"/>
      <c r="L1887" s="1"/>
      <c r="M1887" s="1"/>
      <c r="N1887" s="1"/>
      <c r="O1887" s="1"/>
      <c r="P1887" s="1"/>
      <c r="Q1887" s="1"/>
      <c r="R1887" s="1"/>
      <c r="S1887" s="1"/>
    </row>
    <row r="1888">
      <c r="A1888" s="2" t="s">
        <v>1864</v>
      </c>
      <c r="B1888" s="2" t="str">
        <v>日本</v>
      </c>
      <c r="C1888" s="2" t="str">
        <v>--</v>
      </c>
      <c r="D1888" s="2" t="str">
        <v>餐厨用具</v>
      </c>
      <c r="E1888" s="2" t="str">
        <v>2次</v>
      </c>
      <c r="F1888" s="2" t="str">
        <v>KYOBASHI SHIROKIYA BLDG. 2-3, KYOBASHI 3-CHOME CHUO-KU, TOKYO 1040031</v>
      </c>
      <c r="G1888" s="2" t="str">
        <v>TAKESHITA, TOSHIAKI</v>
      </c>
      <c r="H1888" s="2" t="str">
        <v>--</v>
      </c>
      <c r="I1888" s="2" t="str">
        <v>0081 3 3274 1731</v>
      </c>
      <c r="J1888" s="2" t="str">
        <v>0081 3 3278 9840</v>
      </c>
      <c r="K1888" s="1"/>
      <c r="L1888" s="1"/>
      <c r="M1888" s="1"/>
      <c r="N1888" s="1"/>
      <c r="O1888" s="1"/>
      <c r="P1888" s="1"/>
      <c r="Q1888" s="1"/>
      <c r="R1888" s="1"/>
      <c r="S1888" s="1"/>
    </row>
    <row r="1889">
      <c r="A1889" s="2" t="s">
        <v>4373</v>
      </c>
      <c r="B1889" s="2" t="str">
        <v>比利時</v>
      </c>
      <c r="C1889" s="3" t="s">
        <v>4375</v>
      </c>
      <c r="D1889" s="2" t="str">
        <v>化工产品,鞋,餐厨用具</v>
      </c>
      <c r="E1889" s="2" t="str">
        <v>4次</v>
      </c>
      <c r="F1889" s="2" t="str">
        <v>6, RUE DE LA ROCHE,B-1470 BOUSVAL</v>
      </c>
      <c r="G1889" s="2" t="str">
        <v>PHILIPPE LAMBERT</v>
      </c>
      <c r="H1889" s="2" t="s">
        <v>4374</v>
      </c>
      <c r="I1889" s="2" t="str">
        <v>+32 10 62 02 11</v>
      </c>
      <c r="J1889" s="2" t="str">
        <v>0032 10 61 57 41</v>
      </c>
      <c r="K1889" s="1"/>
      <c r="L1889" s="1"/>
      <c r="M1889" s="1"/>
      <c r="N1889" s="1"/>
      <c r="O1889" s="1"/>
      <c r="P1889" s="1"/>
      <c r="Q1889" s="1"/>
      <c r="R1889" s="1"/>
      <c r="S1889" s="1"/>
    </row>
    <row r="1890">
      <c r="A1890" s="2" t="s">
        <v>6279</v>
      </c>
      <c r="B1890" s="2" t="str">
        <v>印度</v>
      </c>
      <c r="C1890" s="3" t="s">
        <v>6278</v>
      </c>
      <c r="D1890" s="2" t="str">
        <v>玩具,礼品及赠品,餐厨用具</v>
      </c>
      <c r="E1890" s="2" t="str">
        <v>7次</v>
      </c>
      <c r="F1890" s="2" t="str">
        <v>RAJENDRA PATH,PIRMOHANI,PATNA</v>
      </c>
      <c r="G1890" s="2" t="str">
        <v>LIFE N STYLE</v>
      </c>
      <c r="H1890" s="2" t="s">
        <v>6277</v>
      </c>
      <c r="I1890" s="2" t="str">
        <v>0091 612 2673931</v>
      </c>
      <c r="J1890" s="2" t="str">
        <v>0091 612 2690904</v>
      </c>
      <c r="K1890" s="1"/>
      <c r="L1890" s="1"/>
      <c r="M1890" s="1"/>
      <c r="N1890" s="1"/>
      <c r="O1890" s="1"/>
      <c r="P1890" s="1"/>
      <c r="Q1890" s="1"/>
      <c r="R1890" s="1"/>
      <c r="S1890" s="1"/>
    </row>
    <row r="1891">
      <c r="A1891" s="2" t="s">
        <v>7837</v>
      </c>
      <c r="B1891" s="2" t="str">
        <v>法國</v>
      </c>
      <c r="C1891" s="2" t="str">
        <v>--</v>
      </c>
      <c r="D1891" s="2" t="str">
        <v>园林用品,工艺陶瓷,餐厨用具</v>
      </c>
      <c r="E1891" s="2" t="str">
        <v>9次</v>
      </c>
      <c r="F1891" s="2" t="str">
        <v>189 RUE DE PARIS, 93260, LES LILAS</v>
      </c>
      <c r="G1891" s="2" t="str">
        <v>JEAN LEBRETON ET CIE</v>
      </c>
      <c r="H1891" s="2" t="str">
        <v>--</v>
      </c>
      <c r="I1891" s="2" t="str">
        <v>+33 1 43 62 71 38</v>
      </c>
      <c r="J1891" s="2" t="str">
        <v>0033 1 43627138</v>
      </c>
      <c r="K1891" s="1"/>
      <c r="L1891" s="1"/>
      <c r="M1891" s="1"/>
      <c r="N1891" s="1"/>
      <c r="O1891" s="1"/>
      <c r="P1891" s="1"/>
      <c r="Q1891" s="1"/>
      <c r="R1891" s="1"/>
      <c r="S1891" s="1"/>
    </row>
    <row r="1892">
      <c r="A1892" s="2" t="s">
        <v>2315</v>
      </c>
      <c r="B1892" s="2" t="str">
        <v>印度</v>
      </c>
      <c r="C1892" s="2" t="str">
        <v>--</v>
      </c>
      <c r="D1892" s="2" t="str">
        <v>工艺陶瓷,餐厨用具</v>
      </c>
      <c r="E1892" s="2" t="str">
        <v>2次</v>
      </c>
      <c r="F1892" s="2" t="str">
        <v>VISHWE AUTOMOBILES BLDG. G.T.ROAD,P.O.BALDEV NAGAR AMBALA CITY</v>
      </c>
      <c r="G1892" s="2" t="str">
        <v>Mr DINESH SOOD</v>
      </c>
      <c r="H1892" s="2" t="s">
        <v>2316</v>
      </c>
      <c r="I1892" s="2" t="str">
        <v>+91 171 254 0246</v>
      </c>
      <c r="J1892" s="2" t="str">
        <v>0091 171 2543401</v>
      </c>
      <c r="K1892" s="1"/>
      <c r="L1892" s="1"/>
      <c r="M1892" s="1"/>
      <c r="N1892" s="1"/>
      <c r="O1892" s="1"/>
      <c r="P1892" s="1"/>
      <c r="Q1892" s="1"/>
      <c r="R1892" s="1"/>
      <c r="S1892" s="1"/>
    </row>
    <row r="1893">
      <c r="A1893" s="2" t="s">
        <v>4406</v>
      </c>
      <c r="B1893" s="2" t="str">
        <v>瑞士</v>
      </c>
      <c r="C1893" s="3" t="s">
        <v>4407</v>
      </c>
      <c r="D1893" s="2" t="str">
        <v>体育及旅游休闲用品,其他,办公文具,玻璃工艺品,箱包,餐厨用具</v>
      </c>
      <c r="E1893" s="2" t="str">
        <v>6次</v>
      </c>
      <c r="F1893" s="2" t="str">
        <v>RUE PLANTAMOUR 30, 1201 GENEVE, SWITZERLAND</v>
      </c>
      <c r="G1893" s="2" t="str">
        <v>St閜hane GOSTELI</v>
      </c>
      <c r="H1893" s="2" t="s">
        <v>4408</v>
      </c>
      <c r="I1893" s="2" t="str">
        <v>+41 22 741 02 72</v>
      </c>
      <c r="J1893" s="2">
        <v>41223122909</v>
      </c>
      <c r="K1893" s="1"/>
      <c r="L1893" s="1"/>
      <c r="M1893" s="1"/>
      <c r="N1893" s="1"/>
      <c r="O1893" s="1"/>
      <c r="P1893" s="1"/>
      <c r="Q1893" s="1"/>
      <c r="R1893" s="1"/>
      <c r="S1893" s="1"/>
    </row>
    <row r="1894">
      <c r="A1894" s="2" t="s">
        <v>6314</v>
      </c>
      <c r="B1894" s="2" t="str">
        <v>西班牙</v>
      </c>
      <c r="C1894" s="3" t="s">
        <v>6313</v>
      </c>
      <c r="D1894" s="2" t="str">
        <v>照明产品,餐厨用具</v>
      </c>
      <c r="E1894" s="2" t="str">
        <v>5次</v>
      </c>
      <c r="F1894" s="2" t="str">
        <v>RIVERO S.N. 3319 SAN CLAUDIO.ASTURIAS,SPAIN</v>
      </c>
      <c r="G1894" s="2" t="str">
        <v>thomas reimer</v>
      </c>
      <c r="H1894" s="2" t="s">
        <v>6315</v>
      </c>
      <c r="I1894" s="2" t="str">
        <v>+34 902 40 08 80</v>
      </c>
      <c r="J1894" s="2">
        <v>34902400890</v>
      </c>
      <c r="K1894" s="1"/>
      <c r="L1894" s="1"/>
      <c r="M1894" s="1"/>
      <c r="N1894" s="1"/>
      <c r="O1894" s="1"/>
      <c r="P1894" s="1"/>
      <c r="Q1894" s="1"/>
      <c r="R1894" s="1"/>
      <c r="S1894" s="1"/>
    </row>
    <row r="1895">
      <c r="A1895" s="2" t="s">
        <v>7856</v>
      </c>
      <c r="B1895" s="2" t="str">
        <v>美國</v>
      </c>
      <c r="C1895" s="3" t="s">
        <v>7857</v>
      </c>
      <c r="D1895" s="2" t="str">
        <v>办公文具,家用电器,餐厨用具</v>
      </c>
      <c r="E1895" s="2" t="str">
        <v>3次</v>
      </c>
      <c r="F1895" s="2" t="str">
        <v>1160 INDUSTRIAL BLVD., U.S.A.</v>
      </c>
      <c r="G1895" s="2" t="str">
        <v>--</v>
      </c>
      <c r="H1895" s="2" t="s">
        <v>7858</v>
      </c>
      <c r="I1895" s="2" t="str">
        <v>--</v>
      </c>
      <c r="J1895" s="2" t="str">
        <v>001 5029697764</v>
      </c>
      <c r="K1895" s="1"/>
      <c r="L1895" s="1"/>
      <c r="M1895" s="1"/>
      <c r="N1895" s="1"/>
      <c r="O1895" s="1"/>
      <c r="P1895" s="1"/>
      <c r="Q1895" s="1"/>
      <c r="R1895" s="1"/>
      <c r="S1895" s="1"/>
    </row>
    <row r="1896">
      <c r="A1896" s="2" t="s">
        <v>1525</v>
      </c>
      <c r="B1896" s="2" t="str">
        <v>英國</v>
      </c>
      <c r="C1896" s="2" t="str">
        <v>--</v>
      </c>
      <c r="D1896" s="2" t="str">
        <v>五金,家用电器,餐厨用具</v>
      </c>
      <c r="E1896" s="2" t="str">
        <v>9次</v>
      </c>
      <c r="F1896" s="2" t="str">
        <v>18 Faraday Street, Dryburgh, Industrial Estate, GB DD2 3QQ, Dundee</v>
      </c>
      <c r="G1896" s="2" t="str">
        <v>Boyd At Graham</v>
      </c>
      <c r="H1896" s="2" t="str">
        <v>--</v>
      </c>
      <c r="I1896" s="2" t="str">
        <v>+44 1382 884100</v>
      </c>
      <c r="J1896" s="2" t="str">
        <v>0044 1382 884200</v>
      </c>
      <c r="K1896" s="1"/>
      <c r="L1896" s="1"/>
      <c r="M1896" s="1"/>
      <c r="N1896" s="1"/>
      <c r="O1896" s="1"/>
      <c r="P1896" s="1"/>
      <c r="Q1896" s="1"/>
      <c r="R1896" s="1"/>
      <c r="S1896" s="1"/>
    </row>
    <row r="1897">
      <c r="A1897" s="2" t="s">
        <v>3752</v>
      </c>
      <c r="B1897" s="2" t="str">
        <v>智利</v>
      </c>
      <c r="C1897" s="2" t="str">
        <v>--</v>
      </c>
      <c r="D1897" s="2" t="str">
        <v>食品,餐厨用具</v>
      </c>
      <c r="E1897" s="2" t="str">
        <v>7次</v>
      </c>
      <c r="F1897" s="2" t="str">
        <v>GENERAL FREIRE 186 LA CISTERNA, LA CISTERNA, SANTIAGO</v>
      </c>
      <c r="G1897" s="2" t="str">
        <v>NELSON RAMOS JOSE</v>
      </c>
      <c r="H1897" s="2" t="s">
        <v>3753</v>
      </c>
      <c r="I1897" s="2" t="str">
        <v>0056 2 5252795</v>
      </c>
      <c r="J1897" s="2" t="str">
        <v>0056 2 5252305</v>
      </c>
      <c r="K1897" s="1"/>
      <c r="L1897" s="1"/>
      <c r="M1897" s="1"/>
      <c r="N1897" s="1"/>
      <c r="O1897" s="1"/>
      <c r="P1897" s="1"/>
      <c r="Q1897" s="1"/>
      <c r="R1897" s="1"/>
      <c r="S1897" s="1"/>
    </row>
    <row r="1898">
      <c r="A1898" s="2" t="s">
        <v>1562</v>
      </c>
      <c r="B1898" s="2" t="str">
        <v>美國</v>
      </c>
      <c r="C1898" s="3" t="s">
        <v>1564</v>
      </c>
      <c r="D1898" s="2" t="str">
        <v>餐厨用具</v>
      </c>
      <c r="E1898" s="2" t="str">
        <v>3次</v>
      </c>
      <c r="F1898" s="2" t="str">
        <v>571 AUSTIN PLACE BRONX,NY 10455,U.S.A.</v>
      </c>
      <c r="G1898" s="2" t="str">
        <v>--</v>
      </c>
      <c r="H1898" s="2" t="s">
        <v>1563</v>
      </c>
      <c r="I1898" s="2" t="str">
        <v>+1 718-665-1001</v>
      </c>
      <c r="J1898" s="2">
        <v>7186651420</v>
      </c>
      <c r="K1898" s="1"/>
      <c r="L1898" s="1"/>
      <c r="M1898" s="1"/>
      <c r="N1898" s="1"/>
      <c r="O1898" s="1"/>
      <c r="P1898" s="1"/>
      <c r="Q1898" s="1"/>
      <c r="R1898" s="1"/>
      <c r="S1898" s="1"/>
    </row>
    <row r="1899">
      <c r="A1899" s="2" t="s">
        <v>7367</v>
      </c>
      <c r="B1899" s="2" t="str">
        <v>挪威</v>
      </c>
      <c r="C1899" s="3" t="s">
        <v>7365</v>
      </c>
      <c r="D1899" s="2" t="str">
        <v>大型机械及设备,餐厨用具</v>
      </c>
      <c r="E1899" s="2" t="str">
        <v>5次</v>
      </c>
      <c r="F1899" s="2" t="str">
        <v>Notenesgt. 1, NO 6001, aalesund</v>
      </c>
      <c r="G1899" s="2" t="str">
        <v>MR.TEDER</v>
      </c>
      <c r="H1899" s="2" t="s">
        <v>7366</v>
      </c>
      <c r="I1899" s="2" t="str">
        <v>+47 70 11 65 65</v>
      </c>
      <c r="J1899" s="2" t="str">
        <v>0047 70 11 65 55</v>
      </c>
      <c r="K1899" s="1"/>
      <c r="L1899" s="1"/>
      <c r="M1899" s="1"/>
      <c r="N1899" s="1"/>
      <c r="O1899" s="1"/>
      <c r="P1899" s="1"/>
      <c r="Q1899" s="1"/>
      <c r="R1899" s="1"/>
      <c r="S1899" s="1"/>
    </row>
    <row r="1900">
      <c r="A1900" s="2" t="s">
        <v>2240</v>
      </c>
      <c r="B1900" s="2" t="str">
        <v>法屬波利尼西亞</v>
      </c>
      <c r="C1900" s="2" t="str">
        <v>--</v>
      </c>
      <c r="D1900" s="2" t="str">
        <v>家具,玩具,自行车,鞋,餐厨用具</v>
      </c>
      <c r="E1900" s="2" t="str">
        <v>8次</v>
      </c>
      <c r="F1900" s="2" t="str">
        <v>B.P.3774 PAPEETE.TAHITI FRENCH POLYNESIA</v>
      </c>
      <c r="G1900" s="2" t="str">
        <v>NORBERT AMOUY</v>
      </c>
      <c r="H1900" s="2" t="s">
        <v>2241</v>
      </c>
      <c r="I1900" s="2">
        <f>+689-40-42-70-56</f>
      </c>
      <c r="J1900" s="2" t="str">
        <v>00689 435131</v>
      </c>
      <c r="K1900" s="1"/>
      <c r="L1900" s="1"/>
      <c r="M1900" s="1"/>
      <c r="N1900" s="1"/>
      <c r="O1900" s="1"/>
      <c r="P1900" s="1"/>
      <c r="Q1900" s="1"/>
      <c r="R1900" s="1"/>
      <c r="S1900" s="1"/>
    </row>
    <row r="1901">
      <c r="A1901" s="2" t="s">
        <v>4142</v>
      </c>
      <c r="B1901" s="2" t="str">
        <v>法國</v>
      </c>
      <c r="C1901" s="2" t="str">
        <v>--</v>
      </c>
      <c r="D1901" s="2" t="s">
        <v>4143</v>
      </c>
      <c r="E1901" s="2" t="str">
        <v>9次</v>
      </c>
      <c r="F1901" s="2" t="str">
        <v>163 AVENUE GALLIENI,93170,BAGNOLET</v>
      </c>
      <c r="G1901" s="2" t="str">
        <v>M ZEITOUN GILLES</v>
      </c>
      <c r="H1901" s="2" t="str">
        <v>--</v>
      </c>
      <c r="I1901" s="2" t="str">
        <v>+33 1 55 82 05 05</v>
      </c>
      <c r="J1901" s="2" t="str">
        <v>0033 148970110</v>
      </c>
      <c r="K1901" s="1"/>
      <c r="L1901" s="1"/>
      <c r="M1901" s="1"/>
      <c r="N1901" s="1"/>
      <c r="O1901" s="1"/>
      <c r="P1901" s="1"/>
      <c r="Q1901" s="1"/>
      <c r="R1901" s="1"/>
      <c r="S1901" s="1"/>
    </row>
    <row r="1902">
      <c r="A1902" s="2" t="s">
        <v>6247</v>
      </c>
      <c r="B1902" s="2" t="str">
        <v>美國</v>
      </c>
      <c r="C1902" s="3" t="s">
        <v>6248</v>
      </c>
      <c r="D1902" s="2" t="str">
        <v>五金,家具,家用电器,工具,照明产品,餐厨用具</v>
      </c>
      <c r="E1902" s="2" t="str">
        <v>9次</v>
      </c>
      <c r="F1902" s="2" t="str">
        <v>237 CALIFORNIA STREET ,ARCADIA, CA. 91006,U.S.A.</v>
      </c>
      <c r="G1902" s="2" t="str">
        <v>LUCKYERA INTERNATIONAL CORP.</v>
      </c>
      <c r="H1902" s="2" t="s">
        <v>6249</v>
      </c>
      <c r="I1902" s="2" t="str">
        <v>001 6264471295</v>
      </c>
      <c r="J1902" s="2" t="str">
        <v>001 6264471292</v>
      </c>
      <c r="K1902" s="1"/>
      <c r="L1902" s="1"/>
      <c r="M1902" s="1"/>
      <c r="N1902" s="1"/>
      <c r="O1902" s="1"/>
      <c r="P1902" s="1"/>
      <c r="Q1902" s="1"/>
      <c r="R1902" s="1"/>
      <c r="S1902" s="1"/>
    </row>
    <row r="1903">
      <c r="A1903" s="2" t="s">
        <v>7680</v>
      </c>
      <c r="B1903" s="2" t="str">
        <v>美國</v>
      </c>
      <c r="C1903" s="3" t="s">
        <v>7678</v>
      </c>
      <c r="D1903" s="2" t="str">
        <v>园林用品,工艺陶瓷,餐厨用具</v>
      </c>
      <c r="E1903" s="2" t="str">
        <v>6次</v>
      </c>
      <c r="F1903" s="2" t="str">
        <v>1432 Lincoln Blvd., Santa Monica, CA 90401-2733, USA</v>
      </c>
      <c r="G1903" s="2" t="str">
        <v>--</v>
      </c>
      <c r="H1903" s="2" t="s">
        <v>7679</v>
      </c>
      <c r="I1903" s="2" t="str">
        <v>+1-919-389-4503,+1-603-625-0100</v>
      </c>
      <c r="J1903" s="2" t="str">
        <v>001 310-394-7108</v>
      </c>
      <c r="K1903" s="1"/>
      <c r="L1903" s="1"/>
      <c r="M1903" s="1"/>
      <c r="N1903" s="1"/>
      <c r="O1903" s="1"/>
      <c r="P1903" s="1"/>
      <c r="Q1903" s="1"/>
      <c r="R1903" s="1"/>
      <c r="S1903" s="1"/>
    </row>
    <row r="1904">
      <c r="A1904" s="2" t="s">
        <v>2282</v>
      </c>
      <c r="B1904" s="2" t="str">
        <v>土耳其</v>
      </c>
      <c r="C1904" s="2" t="str">
        <v>--</v>
      </c>
      <c r="D1904" s="2" t="str">
        <v>家具,照明产品,餐厨用具</v>
      </c>
      <c r="E1904" s="2" t="str">
        <v>9次</v>
      </c>
      <c r="F1904" s="2" t="str">
        <v>1487 SOK. NO:21 ALSANCAU IZMIR</v>
      </c>
      <c r="G1904" s="2" t="str">
        <v>GURUP YAG SAN. LTD. STI.</v>
      </c>
      <c r="H1904" s="2" t="s">
        <v>2283</v>
      </c>
      <c r="I1904" s="2" t="str">
        <v>+90 232 421 00 36</v>
      </c>
      <c r="J1904" s="2" t="str">
        <v>0090 232 4219815</v>
      </c>
      <c r="K1904" s="1"/>
      <c r="L1904" s="1"/>
      <c r="M1904" s="1"/>
      <c r="N1904" s="1"/>
      <c r="O1904" s="1"/>
      <c r="P1904" s="1"/>
      <c r="Q1904" s="1"/>
      <c r="R1904" s="1"/>
      <c r="S1904" s="1"/>
    </row>
    <row r="1905">
      <c r="A1905" s="2" t="s">
        <v>4271</v>
      </c>
      <c r="B1905" s="2" t="str">
        <v>美國</v>
      </c>
      <c r="C1905" s="3" t="s">
        <v>4270</v>
      </c>
      <c r="D1905" s="2" t="str">
        <v>体育及旅游休闲用品,照明产品,玻璃工艺品,箱包,鞋,餐厨用具</v>
      </c>
      <c r="E1905" s="2" t="str">
        <v>6次</v>
      </c>
      <c r="F1905" s="2" t="str">
        <v>2750 SOUTH ALAMEDA STREETLOS ANGELES CA 90058U.S.A.</v>
      </c>
      <c r="G1905" s="2" t="str">
        <v>--</v>
      </c>
      <c r="H1905" s="2" t="s">
        <v>4272</v>
      </c>
      <c r="I1905" s="2" t="str">
        <v>+1-323-586-0200,1 (323) 586-0200,010 456 222 333,800-690-4444,010 456 213 987,1 (800) 690-4444</v>
      </c>
      <c r="J1905" s="2" t="str">
        <v>323 234 7342</v>
      </c>
      <c r="K1905" s="1"/>
      <c r="L1905" s="1"/>
      <c r="M1905" s="1"/>
      <c r="N1905" s="1"/>
      <c r="O1905" s="1"/>
      <c r="P1905" s="1"/>
      <c r="Q1905" s="1"/>
      <c r="R1905" s="1"/>
      <c r="S1905" s="1"/>
    </row>
    <row r="1906">
      <c r="A1906" s="2" t="s">
        <v>1994</v>
      </c>
      <c r="B1906" s="2" t="str">
        <v>南非</v>
      </c>
      <c r="C1906" s="2" t="str">
        <v>--</v>
      </c>
      <c r="D1906" s="2" t="str">
        <v>玻璃工艺品,餐厨用具</v>
      </c>
      <c r="E1906" s="2" t="str">
        <v>7次</v>
      </c>
      <c r="F1906" s="2" t="str">
        <v>72 CENTRAL ROAD FORDOBURG</v>
      </c>
      <c r="G1906" s="2" t="str">
        <v>GLASS WORTH MANUFACTORING CC.</v>
      </c>
      <c r="H1906" s="2" t="s">
        <v>1993</v>
      </c>
      <c r="I1906" s="2" t="str">
        <v>+27 11 836 4334</v>
      </c>
      <c r="J1906" s="2" t="str">
        <v>0027 11 8349646</v>
      </c>
      <c r="K1906" s="1"/>
      <c r="L1906" s="1"/>
      <c r="M1906" s="1"/>
      <c r="N1906" s="1"/>
      <c r="O1906" s="1"/>
      <c r="P1906" s="1"/>
      <c r="Q1906" s="1"/>
      <c r="R1906" s="1"/>
      <c r="S1906" s="1"/>
    </row>
    <row r="1907">
      <c r="A1907" s="2" t="s">
        <v>7750</v>
      </c>
      <c r="B1907" s="2" t="str">
        <v>美國</v>
      </c>
      <c r="C1907" s="2" t="str">
        <v>--</v>
      </c>
      <c r="D1907" s="2" t="str">
        <v>食品,餐厨用具</v>
      </c>
      <c r="E1907" s="2" t="str">
        <v>5次</v>
      </c>
      <c r="F1907" s="2" t="str">
        <v>3020 Amwiler Rd.,Atlanta,GA</v>
      </c>
      <c r="G1907" s="2" t="str">
        <v>Pete Cabrelli</v>
      </c>
      <c r="H1907" s="2" t="str">
        <v>--</v>
      </c>
      <c r="I1907" s="2" t="str">
        <v>001 770 2460111</v>
      </c>
      <c r="J1907" s="2" t="str">
        <v>001 770 2460544</v>
      </c>
      <c r="K1907" s="1"/>
      <c r="L1907" s="1"/>
      <c r="M1907" s="1"/>
      <c r="N1907" s="1"/>
      <c r="O1907" s="1"/>
      <c r="P1907" s="1"/>
      <c r="Q1907" s="1"/>
      <c r="R1907" s="1"/>
      <c r="S1907" s="1"/>
    </row>
    <row r="1908">
      <c r="A1908" s="2" t="s">
        <v>2178</v>
      </c>
      <c r="B1908" s="2" t="str">
        <v>丹麥</v>
      </c>
      <c r="C1908" s="2" t="str">
        <v>--</v>
      </c>
      <c r="D1908" s="2" t="str">
        <v>工艺陶瓷,玩具,玻璃工艺品,餐厨用具</v>
      </c>
      <c r="E1908" s="2" t="str">
        <v>7次</v>
      </c>
      <c r="F1908" s="2" t="str">
        <v>Skodsborgvej 234, DK 2850, Naerum</v>
      </c>
      <c r="G1908" s="2" t="str">
        <v>Hornsleth</v>
      </c>
      <c r="H1908" s="2" t="s">
        <v>2177</v>
      </c>
      <c r="I1908" s="2" t="str">
        <v>+45 45 56 10 60</v>
      </c>
      <c r="J1908" s="2" t="str">
        <v>0045 45 56 12 60</v>
      </c>
      <c r="K1908" s="1"/>
      <c r="L1908" s="1"/>
      <c r="M1908" s="1"/>
      <c r="N1908" s="1"/>
      <c r="O1908" s="1"/>
      <c r="P1908" s="1"/>
      <c r="Q1908" s="1"/>
      <c r="R1908" s="1"/>
      <c r="S1908" s="1"/>
    </row>
    <row r="1909">
      <c r="A1909" s="2" t="s">
        <v>4024</v>
      </c>
      <c r="B1909" s="2" t="str">
        <v>中國香港</v>
      </c>
      <c r="C1909" s="2" t="str">
        <v>--</v>
      </c>
      <c r="D1909" s="2" t="str">
        <v>医药保健品及医疗器械,玻璃工艺品,餐厨用具</v>
      </c>
      <c r="E1909" s="2" t="str">
        <v>8次</v>
      </c>
      <c r="F1909" s="2" t="str">
        <v>RM 1505-06,15/FL.,TOWER 2 SILVERCORD30 CANTON RD, TSIM SHA TSUI,KOWLOONHONGKONG</v>
      </c>
      <c r="G1909" s="2" t="str">
        <v>--</v>
      </c>
      <c r="H1909" s="2" t="s">
        <v>4023</v>
      </c>
      <c r="I1909" s="2" t="str">
        <v>(852)27360832</v>
      </c>
      <c r="J1909" s="2" t="str">
        <v>(852)27361202</v>
      </c>
      <c r="K1909" s="1"/>
      <c r="L1909" s="1"/>
      <c r="M1909" s="1"/>
      <c r="N1909" s="1"/>
      <c r="O1909" s="1"/>
      <c r="P1909" s="1"/>
      <c r="Q1909" s="1"/>
      <c r="R1909" s="1"/>
      <c r="S1909" s="1"/>
    </row>
    <row r="1910">
      <c r="A1910" s="2" t="s">
        <v>5937</v>
      </c>
      <c r="B1910" s="2" t="str">
        <v>澳大利亞</v>
      </c>
      <c r="C1910" s="3" t="s">
        <v>5934</v>
      </c>
      <c r="D1910" s="2" t="s">
        <v>5935</v>
      </c>
      <c r="E1910" s="2" t="str">
        <v>9次</v>
      </c>
      <c r="F1910" s="2" t="str">
        <v>12 WALTHAM STREET,ARTARMON NSW 2064,AUSTRALIA</v>
      </c>
      <c r="G1910" s="2" t="str">
        <v>IR.Rudy Setiawan</v>
      </c>
      <c r="H1910" s="2" t="s">
        <v>5936</v>
      </c>
      <c r="I1910" s="2" t="str">
        <v>+61 2 9439 6704</v>
      </c>
      <c r="J1910" s="2" t="str">
        <v>6129439 6819</v>
      </c>
      <c r="K1910" s="1"/>
      <c r="L1910" s="1"/>
      <c r="M1910" s="1"/>
      <c r="N1910" s="1"/>
      <c r="O1910" s="1"/>
      <c r="P1910" s="1"/>
      <c r="Q1910" s="1"/>
      <c r="R1910" s="1"/>
      <c r="S1910" s="1"/>
    </row>
    <row r="1911">
      <c r="A1911" s="2" t="s">
        <v>7777</v>
      </c>
      <c r="B1911" s="2" t="str">
        <v>沙烏地阿拉伯</v>
      </c>
      <c r="C1911" s="2" t="str">
        <v>--</v>
      </c>
      <c r="D1911" s="2" t="str">
        <v>家用电器,家用纺织品,玩具,玻璃工艺品,钟表眼镜,餐厨用具</v>
      </c>
      <c r="E1911" s="2" t="str">
        <v>9次</v>
      </c>
      <c r="F1911" s="2" t="str">
        <v>P.O.BOX 55803,RIYADH 11544,SAUDI ARABIA</v>
      </c>
      <c r="G1911" s="2" t="str">
        <v>Mikael Jansson</v>
      </c>
      <c r="H1911" s="2" t="s">
        <v>7776</v>
      </c>
      <c r="I1911" s="2">
        <v>96614547776</v>
      </c>
      <c r="J1911" s="2">
        <v>96614560478</v>
      </c>
      <c r="K1911" s="1"/>
      <c r="L1911" s="1"/>
      <c r="M1911" s="1"/>
      <c r="N1911" s="1"/>
      <c r="O1911" s="1"/>
      <c r="P1911" s="1"/>
      <c r="Q1911" s="1"/>
      <c r="R1911" s="1"/>
      <c r="S1911" s="1"/>
    </row>
    <row r="1912">
      <c r="A1912" s="2" t="s">
        <v>2206</v>
      </c>
      <c r="B1912" s="2" t="str">
        <v>泰国</v>
      </c>
      <c r="C1912" s="3" t="s">
        <v>2203</v>
      </c>
      <c r="D1912" s="2" t="s">
        <v>2205</v>
      </c>
      <c r="E1912" s="2" t="str">
        <v>10次</v>
      </c>
      <c r="F1912" s="2" t="str">
        <v>18 SCB PARK PLAZA TOWER 1,RAJCHADAPISEK RD.,JATUJAK, BANGKOK,THAILAND</v>
      </c>
      <c r="G1912" s="2" t="str">
        <v>Daryl</v>
      </c>
      <c r="H1912" s="2" t="s">
        <v>2204</v>
      </c>
      <c r="I1912" s="2" t="str">
        <v>(66)25542000</v>
      </c>
      <c r="J1912" s="2" t="str">
        <v>(66)25121417</v>
      </c>
      <c r="K1912" s="1"/>
      <c r="L1912" s="1"/>
      <c r="M1912" s="1"/>
      <c r="N1912" s="1"/>
      <c r="O1912" s="1"/>
      <c r="P1912" s="1"/>
      <c r="Q1912" s="1"/>
      <c r="R1912" s="1"/>
      <c r="S1912" s="1"/>
    </row>
    <row r="1913">
      <c r="A1913" s="5" t="s">
        <v>4213</v>
      </c>
      <c r="B1913" s="5" t="str">
        <v>法國</v>
      </c>
      <c r="C1913" s="5" t="str">
        <v>--</v>
      </c>
      <c r="D1913" s="5" t="str">
        <v>办公文具,建筑及装饰材料,餐厨用具</v>
      </c>
      <c r="E1913" s="5" t="str">
        <v>6次</v>
      </c>
      <c r="F1913" s="5" t="str">
        <v>ZONE INDUSTRIELLE, 57915, WOUSTVILLER</v>
      </c>
      <c r="G1913" s="5" t="str">
        <v>M CABIRIENNE</v>
      </c>
      <c r="H1913" s="5" t="s">
        <v>4212</v>
      </c>
      <c r="I1913" s="5" t="str">
        <v>+33 3 87 98 98 00</v>
      </c>
      <c r="J1913" s="5" t="str">
        <v>0033 387952500</v>
      </c>
      <c r="K1913" s="1"/>
      <c r="L1913" s="1"/>
      <c r="M1913" s="1"/>
      <c r="N1913" s="1"/>
      <c r="O1913" s="1"/>
      <c r="P1913" s="1"/>
      <c r="Q1913" s="1"/>
      <c r="R1913" s="1"/>
      <c r="S1913" s="1"/>
    </row>
    <row r="1914">
      <c r="A1914" s="2" t="s">
        <v>1899</v>
      </c>
      <c r="B1914" s="2" t="str">
        <v>法國</v>
      </c>
      <c r="C1914" s="2" t="str">
        <v>--</v>
      </c>
      <c r="D1914" s="2" t="str">
        <v>餐厨用具</v>
      </c>
      <c r="E1914" s="2" t="str">
        <v>2次</v>
      </c>
      <c r="F1914" s="2" t="s">
        <v>1901</v>
      </c>
      <c r="G1914" s="2" t="str">
        <v>FAOUZI GHALI</v>
      </c>
      <c r="H1914" s="2" t="s">
        <v>1900</v>
      </c>
      <c r="I1914" s="2" t="str">
        <v>+33 6 07 12 13 25</v>
      </c>
      <c r="J1914" s="2" t="str">
        <v>0033 4 77010757</v>
      </c>
      <c r="K1914" s="1"/>
      <c r="L1914" s="1"/>
      <c r="M1914" s="1"/>
      <c r="N1914" s="1"/>
      <c r="O1914" s="1"/>
      <c r="P1914" s="1"/>
      <c r="Q1914" s="1"/>
      <c r="R1914" s="1"/>
      <c r="S1914" s="1"/>
    </row>
    <row r="1915">
      <c r="A1915" s="2" t="s">
        <v>1932</v>
      </c>
      <c r="B1915" s="2" t="str">
        <v>中國香港</v>
      </c>
      <c r="C1915" s="3" t="s">
        <v>1934</v>
      </c>
      <c r="D1915" s="2" t="str">
        <v>体育及旅游休闲用品,食品,餐厨用具</v>
      </c>
      <c r="E1915" s="2" t="str">
        <v>7次</v>
      </c>
      <c r="F1915" s="2" t="str">
        <v>FLAT B 11/F BLK B,LAI SING COURT,15 TAI HANG RD,HONGKONG</v>
      </c>
      <c r="G1915" s="2" t="str">
        <v>--</v>
      </c>
      <c r="H1915" s="2" t="s">
        <v>1933</v>
      </c>
      <c r="I1915" s="2" t="str">
        <v>+852 9093 6255</v>
      </c>
      <c r="J1915" s="2">
        <v>24322080</v>
      </c>
      <c r="K1915" s="1"/>
      <c r="L1915" s="1"/>
      <c r="M1915" s="1"/>
      <c r="N1915" s="1"/>
      <c r="O1915" s="1"/>
      <c r="P1915" s="1"/>
      <c r="Q1915" s="1"/>
      <c r="R1915" s="1"/>
      <c r="S1915" s="1"/>
    </row>
    <row r="1916">
      <c r="A1916" s="2" t="s">
        <v>2117</v>
      </c>
      <c r="B1916" s="2" t="str">
        <v>日本</v>
      </c>
      <c r="C1916" s="3" t="s">
        <v>2115</v>
      </c>
      <c r="D1916" s="2" t="str">
        <v>其他,家具,汽车配件,餐厨用具</v>
      </c>
      <c r="E1916" s="2" t="str">
        <v>9次</v>
      </c>
      <c r="F1916" s="2" t="str">
        <v>1088,MUKAIJIMA,OKAWA-CITY,FUKUOKA-PREF.</v>
      </c>
      <c r="G1916" s="2" t="str">
        <v>CB LEE</v>
      </c>
      <c r="H1916" s="2" t="s">
        <v>2116</v>
      </c>
      <c r="I1916" s="2" t="str">
        <v>0081 3 3912 8101</v>
      </c>
      <c r="J1916" s="2" t="str">
        <v>0081 3 32212455</v>
      </c>
      <c r="K1916" s="1"/>
      <c r="L1916" s="1"/>
      <c r="M1916" s="1"/>
      <c r="N1916" s="1"/>
      <c r="O1916" s="1"/>
      <c r="P1916" s="1"/>
      <c r="Q1916" s="1"/>
      <c r="R1916" s="1"/>
      <c r="S1916" s="1"/>
    </row>
    <row r="1917">
      <c r="A1917" s="2" t="s">
        <v>4243</v>
      </c>
      <c r="B1917" s="2" t="str">
        <v>埃及</v>
      </c>
      <c r="C1917" s="2" t="str">
        <v>--</v>
      </c>
      <c r="D1917" s="2" t="str">
        <v>餐厨用具</v>
      </c>
      <c r="E1917" s="2" t="str">
        <v>5次</v>
      </c>
      <c r="F1917" s="2" t="str">
        <v>81,EMTDAD RAMSIS BUILDING,NASRE CITY,CAIRO</v>
      </c>
      <c r="G1917" s="2" t="str">
        <v>SHERIF ABOU AL-RAY</v>
      </c>
      <c r="H1917" s="2" t="s">
        <v>4244</v>
      </c>
      <c r="I1917" s="2" t="str">
        <v>0020 2 4020047</v>
      </c>
      <c r="J1917" s="2" t="str">
        <v>0020 2 4020047</v>
      </c>
      <c r="K1917" s="1"/>
      <c r="L1917" s="1"/>
      <c r="M1917" s="1"/>
      <c r="N1917" s="1"/>
      <c r="O1917" s="1"/>
      <c r="P1917" s="1"/>
      <c r="Q1917" s="1"/>
      <c r="R1917" s="1"/>
      <c r="S1917" s="1"/>
    </row>
    <row r="1918">
      <c r="A1918" s="2" t="s">
        <v>6140</v>
      </c>
      <c r="B1918" s="2" t="str">
        <v>中國香港</v>
      </c>
      <c r="C1918" s="3" t="s">
        <v>6142</v>
      </c>
      <c r="D1918" s="2" t="str">
        <v>编织及藤铁工艺品,餐厨用具</v>
      </c>
      <c r="E1918" s="2" t="str">
        <v>7次</v>
      </c>
      <c r="F1918" s="2" t="str">
        <v>RM 210506, SINGGA COMMERCIAL CENTRE144151 CONNAUGHT ROAD WEST,HONGKONG</v>
      </c>
      <c r="G1918" s="2" t="str">
        <v>--</v>
      </c>
      <c r="H1918" s="2" t="s">
        <v>6141</v>
      </c>
      <c r="I1918" s="2" t="str">
        <v>+852 2693 1211</v>
      </c>
      <c r="J1918" s="2">
        <v>26931209</v>
      </c>
      <c r="K1918" s="1"/>
      <c r="L1918" s="1"/>
      <c r="M1918" s="1"/>
      <c r="N1918" s="1"/>
      <c r="O1918" s="1"/>
      <c r="P1918" s="1"/>
      <c r="Q1918" s="1"/>
      <c r="R1918" s="1"/>
      <c r="S1918" s="1"/>
    </row>
    <row r="1919">
      <c r="A1919" s="2" t="s">
        <v>7725</v>
      </c>
      <c r="B1919" s="2" t="str">
        <v>斯里兰卡</v>
      </c>
      <c r="C1919" s="2" t="str">
        <v>--</v>
      </c>
      <c r="D1919" s="2" t="str">
        <v>其他,家具,家居装饰品,家用电器,照明产品,餐厨用具</v>
      </c>
      <c r="E1919" s="2" t="str">
        <v>8次</v>
      </c>
      <c r="F1919" s="2" t="str">
        <v>53/32,33 (125C) CENTRAL ROAD,COLOMBO-12,SRI LANKA</v>
      </c>
      <c r="G1919" s="2" t="str">
        <v>Dinesh Jain</v>
      </c>
      <c r="H1919" s="2" t="s">
        <v>7726</v>
      </c>
      <c r="I1919" s="2" t="str">
        <v>+94 112 448 288</v>
      </c>
      <c r="J1919" s="2" t="str">
        <v>0094 11 2454648</v>
      </c>
      <c r="K1919" s="1"/>
      <c r="L1919" s="1"/>
      <c r="M1919" s="1"/>
      <c r="N1919" s="1"/>
      <c r="O1919" s="1"/>
      <c r="P1919" s="1"/>
      <c r="Q1919" s="1"/>
      <c r="R1919" s="1"/>
      <c r="S1919" s="1"/>
    </row>
    <row r="1920">
      <c r="A1920" s="2" t="s">
        <v>2146</v>
      </c>
      <c r="B1920" s="2" t="str">
        <v>印度</v>
      </c>
      <c r="C1920" s="3" t="s">
        <v>2148</v>
      </c>
      <c r="D1920" s="2" t="str">
        <v>家具,餐厨用具</v>
      </c>
      <c r="E1920" s="2" t="str">
        <v>8次</v>
      </c>
      <c r="F1920" s="2" t="str">
        <v>302 SYLVERTON , GROUND FLOOR, 102WODE OUSE RD,COLABA ,MUMBAI 400005,INDIA</v>
      </c>
      <c r="G1920" s="2" t="str">
        <v>ROBERTO CABA&amp;Ntilde;AS</v>
      </c>
      <c r="H1920" s="2" t="s">
        <v>2147</v>
      </c>
      <c r="I1920" s="2" t="str">
        <v>+91 22 2218 2569</v>
      </c>
      <c r="J1920" s="2" t="str">
        <v>9122 22182524</v>
      </c>
      <c r="K1920" s="1"/>
      <c r="L1920" s="1"/>
      <c r="M1920" s="1"/>
      <c r="N1920" s="1"/>
      <c r="O1920" s="1"/>
      <c r="P1920" s="1"/>
      <c r="Q1920" s="1"/>
      <c r="R1920" s="1"/>
      <c r="S1920" s="1"/>
    </row>
    <row r="1921">
      <c r="A1921" s="2" t="s">
        <v>2606</v>
      </c>
      <c r="B1921" s="2" t="str">
        <v>美國</v>
      </c>
      <c r="C1921" s="3" t="s">
        <v>2609</v>
      </c>
      <c r="D1921" s="2" t="s">
        <v>2607</v>
      </c>
      <c r="E1921" s="2" t="str">
        <v>9次</v>
      </c>
      <c r="F1921" s="2" t="str">
        <v>22600 LAMBERT ST.#801 LAKE FOREST, CA,U.S.A.</v>
      </c>
      <c r="G1921" s="2" t="str">
        <v>ILEX INT''''L, INC</v>
      </c>
      <c r="H1921" s="2" t="s">
        <v>2608</v>
      </c>
      <c r="I1921" s="2" t="str">
        <v>+1-310-320-2597,+1 310-218-5678</v>
      </c>
      <c r="J1921" s="2" t="str">
        <v>001 9494541351</v>
      </c>
      <c r="K1921" s="1"/>
      <c r="L1921" s="1"/>
      <c r="M1921" s="1"/>
      <c r="N1921" s="1"/>
      <c r="O1921" s="1"/>
      <c r="P1921" s="1"/>
      <c r="Q1921" s="1"/>
      <c r="R1921" s="1"/>
      <c r="S1921" s="1"/>
    </row>
    <row r="1922">
      <c r="A1922" s="2" t="s">
        <v>212</v>
      </c>
      <c r="B1922" s="2" t="str">
        <v>美國</v>
      </c>
      <c r="C1922" s="3" t="s">
        <v>213</v>
      </c>
      <c r="D1922" s="2" t="str">
        <v>食品,餐厨用具</v>
      </c>
      <c r="E1922" s="2" t="str">
        <v>2次</v>
      </c>
      <c r="F1922" s="2" t="str">
        <v>4821 N. BROADWAY CHICAGO,IL 60640</v>
      </c>
      <c r="G1922" s="2" t="str">
        <v>Mr SAM KLAISNBAAN</v>
      </c>
      <c r="H1922" s="2" t="str">
        <v>--</v>
      </c>
      <c r="I1922" s="2" t="str">
        <v>+1-773-728-1199,+1 773-728-1199</v>
      </c>
      <c r="J1922" s="2" t="str">
        <v>001 773 7280328</v>
      </c>
      <c r="K1922" s="1"/>
      <c r="L1922" s="1"/>
      <c r="M1922" s="1"/>
      <c r="N1922" s="1"/>
      <c r="O1922" s="1"/>
      <c r="P1922" s="1"/>
      <c r="Q1922" s="1"/>
      <c r="R1922" s="1"/>
      <c r="S1922" s="1"/>
    </row>
    <row r="1923">
      <c r="A1923" s="2" t="s">
        <v>6496</v>
      </c>
      <c r="B1923" s="2" t="str">
        <v>尼日利亞</v>
      </c>
      <c r="C1923" s="2" t="str">
        <v>--</v>
      </c>
      <c r="D1923" s="2" t="str">
        <v>其他,餐厨用具</v>
      </c>
      <c r="E1923" s="2" t="str">
        <v>8次</v>
      </c>
      <c r="F1923" s="2" t="str">
        <v>N0.14, Awoyinfa Street, Aagege P. O. Box 957 Ikorodu, Lagos State, NIGERIA</v>
      </c>
      <c r="G1923" s="2" t="str">
        <v>raymond pelosi</v>
      </c>
      <c r="H1923" s="2" t="s">
        <v>143</v>
      </c>
      <c r="I1923" s="2" t="str">
        <v>+234 48 033 894</v>
      </c>
      <c r="J1923" s="2">
        <v>2882115</v>
      </c>
      <c r="K1923" s="1"/>
      <c r="L1923" s="1"/>
      <c r="M1923" s="1"/>
      <c r="N1923" s="1"/>
      <c r="O1923" s="1"/>
      <c r="P1923" s="1"/>
      <c r="Q1923" s="1"/>
      <c r="R1923" s="1"/>
      <c r="S1923" s="1"/>
    </row>
    <row r="1924">
      <c r="A1924" s="2" t="s">
        <v>4655</v>
      </c>
      <c r="B1924" s="2" t="str">
        <v>土耳其</v>
      </c>
      <c r="C1924" s="3" t="s">
        <v>4656</v>
      </c>
      <c r="D1924" s="2" t="str">
        <v>餐厨用具</v>
      </c>
      <c r="E1924" s="2" t="str">
        <v>2次</v>
      </c>
      <c r="F1924" s="2" t="str">
        <v>NAZMI AKBACI TICARET MERKEZI NO:194 MASLAK,ISTANBUL</v>
      </c>
      <c r="G1924" s="2" t="str">
        <v>MR.TOLGA SOZEN</v>
      </c>
      <c r="H1924" s="2" t="s">
        <v>4654</v>
      </c>
      <c r="I1924" s="2" t="str">
        <v>+90-11015898,+90-11039967,+90-11036579,+90-11016130,+90-11051681,+90-11048409,+90-212-322-90-87,+90-11097243,+90-11021095,+90-11075117,+90-12234874,+86-755-8252-1678,+90-212-223-33-32,+90-212-322-19-67</v>
      </c>
      <c r="J1924" s="2" t="str">
        <v>0090 212 2769823</v>
      </c>
      <c r="K1924" s="1"/>
      <c r="L1924" s="1"/>
      <c r="M1924" s="1"/>
      <c r="N1924" s="1"/>
      <c r="O1924" s="1"/>
      <c r="P1924" s="1"/>
      <c r="Q1924" s="1"/>
      <c r="R1924" s="1"/>
      <c r="S1924" s="1"/>
    </row>
    <row r="1925">
      <c r="A1925" s="2" t="s">
        <v>2639</v>
      </c>
      <c r="B1925" s="2" t="str">
        <v>美國</v>
      </c>
      <c r="C1925" s="2" t="str">
        <v>--</v>
      </c>
      <c r="D1925" s="2" t="str">
        <v>其他,餐厨用具</v>
      </c>
      <c r="E1925" s="2" t="str">
        <v>3次</v>
      </c>
      <c r="F1925" s="2" t="str">
        <v>3611 MADISON LN,FALLS CHURCH,VA 22041U.S.A.</v>
      </c>
      <c r="G1925" s="2" t="str">
        <v>--</v>
      </c>
      <c r="H1925" s="2" t="s">
        <v>2640</v>
      </c>
      <c r="I1925" s="2" t="str">
        <v>--</v>
      </c>
      <c r="J1925" s="2" t="str">
        <v>001 7039179877</v>
      </c>
      <c r="K1925" s="1"/>
      <c r="L1925" s="1"/>
      <c r="M1925" s="1"/>
      <c r="N1925" s="1"/>
      <c r="O1925" s="1"/>
      <c r="P1925" s="1"/>
      <c r="Q1925" s="1"/>
      <c r="R1925" s="1"/>
      <c r="S1925" s="1"/>
    </row>
    <row r="1926">
      <c r="A1926" s="2" t="s">
        <v>246</v>
      </c>
      <c r="B1926" s="2" t="str">
        <v>韩国</v>
      </c>
      <c r="C1926" s="3" t="s">
        <v>245</v>
      </c>
      <c r="D1926" s="2" t="str">
        <v>其他,医药保健品及医疗器械,电子消费品及信息产品,餐厨用具</v>
      </c>
      <c r="E1926" s="2" t="str">
        <v>6次</v>
      </c>
      <c r="F1926" s="2" t="str">
        <v>#220 GORIM-DONG,YONGIN-SI,KYONGGI</v>
      </c>
      <c r="G1926" s="2" t="str">
        <v>MR.CHAN LEE</v>
      </c>
      <c r="H1926" s="2" t="s">
        <v>244</v>
      </c>
      <c r="I1926" s="2" t="str">
        <v>+82 31-321-9340</v>
      </c>
      <c r="J1926" s="2" t="str">
        <v>0082 31 3219358</v>
      </c>
      <c r="K1926" s="1"/>
      <c r="L1926" s="1"/>
      <c r="M1926" s="1"/>
      <c r="N1926" s="1"/>
      <c r="O1926" s="1"/>
      <c r="P1926" s="1"/>
      <c r="Q1926" s="1"/>
      <c r="R1926" s="1"/>
      <c r="S1926" s="1"/>
    </row>
    <row r="1927">
      <c r="A1927" s="2" t="s">
        <v>6524</v>
      </c>
      <c r="B1927" s="2" t="str">
        <v>澳大利亞</v>
      </c>
      <c r="C1927" s="3" t="s">
        <v>6522</v>
      </c>
      <c r="D1927" s="2" t="str">
        <v>餐厨用具</v>
      </c>
      <c r="E1927" s="2" t="str">
        <v>5次</v>
      </c>
      <c r="F1927" s="2" t="str">
        <v>1/63 Kingsway Glen Waverley, AUSTRALIA</v>
      </c>
      <c r="G1927" s="2" t="str">
        <v>--</v>
      </c>
      <c r="H1927" s="2" t="s">
        <v>6523</v>
      </c>
      <c r="I1927" s="2" t="str">
        <v>001 613 95610388</v>
      </c>
      <c r="J1927" s="2" t="str">
        <v>001 613 95610499</v>
      </c>
      <c r="K1927" s="1"/>
      <c r="L1927" s="1"/>
      <c r="M1927" s="1"/>
      <c r="N1927" s="1"/>
      <c r="O1927" s="1"/>
      <c r="P1927" s="1"/>
      <c r="Q1927" s="1"/>
      <c r="R1927" s="1"/>
      <c r="S1927" s="1"/>
    </row>
    <row r="1928">
      <c r="A1928" s="2" t="s">
        <v>4685</v>
      </c>
      <c r="B1928" s="2" t="str">
        <v>中国台湾</v>
      </c>
      <c r="C1928" s="3" t="s">
        <v>4686</v>
      </c>
      <c r="D1928" s="2" t="str">
        <v>餐厨用具</v>
      </c>
      <c r="E1928" s="2" t="str">
        <v>6次</v>
      </c>
      <c r="F1928" s="2" t="str">
        <v>NO.21,LANE 1,CHUNG-CHENG RD.,NAN-JUNG, LU-CHU VILLAGE,TAOYUAN COUNTY,TAIWAN</v>
      </c>
      <c r="G1928" s="2" t="str">
        <v>--</v>
      </c>
      <c r="H1928" s="2" t="s">
        <v>4684</v>
      </c>
      <c r="I1928" s="2" t="str">
        <v>+886 3 321 1234</v>
      </c>
      <c r="J1928" s="2" t="str">
        <v>03 3210681</v>
      </c>
      <c r="K1928" s="1"/>
      <c r="L1928" s="1"/>
      <c r="M1928" s="1"/>
      <c r="N1928" s="1"/>
      <c r="O1928" s="1"/>
      <c r="P1928" s="1"/>
      <c r="Q1928" s="1"/>
      <c r="R1928" s="1"/>
      <c r="S1928" s="1"/>
    </row>
    <row r="1929">
      <c r="A1929" s="2" t="s">
        <v>2537</v>
      </c>
      <c r="B1929" s="2" t="str">
        <v>中國香港</v>
      </c>
      <c r="C1929" s="2" t="str">
        <v>--</v>
      </c>
      <c r="D1929" s="2" t="str">
        <v>餐厨用具</v>
      </c>
      <c r="E1929" s="2" t="str">
        <v>6次</v>
      </c>
      <c r="F1929" s="2" t="str">
        <v>RM 703,WORKINGBOND COM.BLDG.,162 PRINCE EDWARD RD.,W.KLN.</v>
      </c>
      <c r="G1929" s="2" t="str">
        <v>RAYMOND LI</v>
      </c>
      <c r="H1929" s="2" t="s">
        <v>2536</v>
      </c>
      <c r="I1929" s="2" t="str">
        <v>00852 82042666</v>
      </c>
      <c r="J1929" s="2" t="str">
        <v>00852 24649477</v>
      </c>
      <c r="K1929" s="1"/>
      <c r="L1929" s="1"/>
      <c r="M1929" s="1"/>
      <c r="N1929" s="1"/>
      <c r="O1929" s="1"/>
      <c r="P1929" s="1"/>
      <c r="Q1929" s="1"/>
      <c r="R1929" s="1"/>
      <c r="S1929" s="1"/>
    </row>
    <row r="1930">
      <c r="A1930" s="2" t="s">
        <v>129</v>
      </c>
      <c r="B1930" s="2" t="str">
        <v>美國</v>
      </c>
      <c r="C1930" s="2" t="str">
        <v>--</v>
      </c>
      <c r="D1930" s="2" t="str">
        <v>卫浴设备,餐厨用具</v>
      </c>
      <c r="E1930" s="2" t="str">
        <v>2次</v>
      </c>
      <c r="F1930" s="2" t="str">
        <v>W-2 1500 Midway Ct.,Elk Grove Village,IL</v>
      </c>
      <c r="G1930" s="2" t="str">
        <v>POSS</v>
      </c>
      <c r="H1930" s="2" t="str">
        <v>--</v>
      </c>
      <c r="I1930" s="2" t="str">
        <v>001 847 9567003</v>
      </c>
      <c r="J1930" s="2" t="str">
        <v>001 847 9567917</v>
      </c>
      <c r="K1930" s="1"/>
      <c r="L1930" s="1"/>
      <c r="M1930" s="1"/>
      <c r="N1930" s="1"/>
      <c r="O1930" s="1"/>
      <c r="P1930" s="1"/>
      <c r="Q1930" s="1"/>
      <c r="R1930" s="1"/>
      <c r="S1930" s="1"/>
    </row>
    <row r="1931">
      <c r="A1931" s="2" t="s">
        <v>6457</v>
      </c>
      <c r="B1931" s="2" t="str">
        <v>義大利</v>
      </c>
      <c r="C1931" s="3" t="s">
        <v>6455</v>
      </c>
      <c r="D1931" s="2" t="str">
        <v>餐厨用具</v>
      </c>
      <c r="E1931" s="2" t="str">
        <v>6次</v>
      </c>
      <c r="F1931" s="2" t="str">
        <v>Via Conca 20/21, I 36070, CASTELGOMBERTO</v>
      </c>
      <c r="G1931" s="2" t="str">
        <v>O.M.L., Snc</v>
      </c>
      <c r="H1931" s="2" t="s">
        <v>6456</v>
      </c>
      <c r="I1931" s="2" t="str">
        <v>+39 0445 490887</v>
      </c>
      <c r="J1931" s="2" t="str">
        <v>0039 0445 490176</v>
      </c>
      <c r="K1931" s="1"/>
      <c r="L1931" s="1"/>
      <c r="M1931" s="1"/>
      <c r="N1931" s="1"/>
      <c r="O1931" s="1"/>
      <c r="P1931" s="1"/>
      <c r="Q1931" s="1"/>
      <c r="R1931" s="1"/>
      <c r="S1931" s="1"/>
    </row>
    <row r="1932">
      <c r="A1932" s="2" t="s">
        <v>4601</v>
      </c>
      <c r="B1932" s="2" t="str">
        <v>卡塔爾</v>
      </c>
      <c r="C1932" s="2" t="str">
        <v>--</v>
      </c>
      <c r="D1932" s="2" t="str">
        <v>个人护理用具,电子消费品及信息产品,餐厨用具</v>
      </c>
      <c r="E1932" s="2" t="str">
        <v>7次</v>
      </c>
      <c r="F1932" s="2" t="str">
        <v>P.O.BOX 12814,DOHA</v>
      </c>
      <c r="G1932" s="2" t="str">
        <v>ABDULLAH ZAID AL-QUWAIE</v>
      </c>
      <c r="H1932" s="2" t="s">
        <v>4600</v>
      </c>
      <c r="I1932" s="2" t="str">
        <v>00974 4688344</v>
      </c>
      <c r="J1932" s="2" t="str">
        <v>00974 4687979</v>
      </c>
      <c r="K1932" s="1"/>
      <c r="L1932" s="1"/>
      <c r="M1932" s="1"/>
      <c r="N1932" s="1"/>
      <c r="O1932" s="1"/>
      <c r="P1932" s="1"/>
      <c r="Q1932" s="1"/>
      <c r="R1932" s="1"/>
      <c r="S1932" s="1"/>
    </row>
    <row r="1933">
      <c r="A1933" s="2" t="s">
        <v>2565</v>
      </c>
      <c r="B1933" s="2" t="str">
        <v>日本</v>
      </c>
      <c r="C1933" s="3" t="s">
        <v>2567</v>
      </c>
      <c r="D1933" s="2" t="str">
        <v>其他,家居用品,玻璃工艺品,鞋,食品,餐厨用具</v>
      </c>
      <c r="E1933" s="2" t="str">
        <v>5次</v>
      </c>
      <c r="F1933" s="2" t="str">
        <v>1-17, SAKAE-MACHI 3-CHOME TAKARAZUKA-SHI, HYOGO 6650845</v>
      </c>
      <c r="G1933" s="2" t="str">
        <v>FUKUDA, NORIHITO</v>
      </c>
      <c r="H1933" s="2" t="s">
        <v>2566</v>
      </c>
      <c r="I1933" s="2" t="str">
        <v>0081 797 83 6730</v>
      </c>
      <c r="J1933" s="2" t="str">
        <v>0081 42 377 8259</v>
      </c>
      <c r="K1933" s="1"/>
      <c r="L1933" s="1"/>
      <c r="M1933" s="1"/>
      <c r="N1933" s="1"/>
      <c r="O1933" s="1"/>
      <c r="P1933" s="1"/>
      <c r="Q1933" s="1"/>
      <c r="R1933" s="1"/>
      <c r="S1933" s="1"/>
    </row>
    <row r="1934">
      <c r="A1934" s="2" t="s">
        <v>170</v>
      </c>
      <c r="B1934" s="2" t="str">
        <v>新西蘭</v>
      </c>
      <c r="C1934" s="3" t="s">
        <v>171</v>
      </c>
      <c r="D1934" s="2" t="str">
        <v>五金,家具,餐厨用具</v>
      </c>
      <c r="E1934" s="2" t="str">
        <v>8次</v>
      </c>
      <c r="F1934" s="2" t="str">
        <v>305 STURGES RD HENDERSON AUCKLAND</v>
      </c>
      <c r="G1934" s="2" t="str">
        <v>Mr KARNE WONG</v>
      </c>
      <c r="H1934" s="2" t="s">
        <v>172</v>
      </c>
      <c r="I1934" s="2" t="str">
        <v>+64 9-837 0886</v>
      </c>
      <c r="J1934" s="2" t="str">
        <v>0064 9 8378003</v>
      </c>
      <c r="K1934" s="1"/>
      <c r="L1934" s="1"/>
      <c r="M1934" s="1"/>
      <c r="N1934" s="1"/>
      <c r="O1934" s="1"/>
      <c r="P1934" s="1"/>
      <c r="Q1934" s="1"/>
      <c r="R1934" s="1"/>
      <c r="S1934" s="1"/>
    </row>
    <row r="1935">
      <c r="A1935" s="2" t="s">
        <v>4993</v>
      </c>
      <c r="B1935" s="2" t="str">
        <v>美國</v>
      </c>
      <c r="C1935" s="3" t="s">
        <v>4992</v>
      </c>
      <c r="D1935" s="2" t="str">
        <v>餐厨用具</v>
      </c>
      <c r="E1935" s="2" t="str">
        <v>6次</v>
      </c>
      <c r="F1935" s="2" t="str">
        <v>2215 MERRILL CREEK PARKWAY,EVERETT,WA</v>
      </c>
      <c r="G1935" s="2" t="str">
        <v>NORDIC PRODUCTSINORPRO</v>
      </c>
      <c r="H1935" s="2" t="str">
        <v>--</v>
      </c>
      <c r="I1935" s="2" t="str">
        <v>+1-425-261-1000,425-261-1000</v>
      </c>
      <c r="J1935" s="2" t="str">
        <v>001 425 2611001</v>
      </c>
      <c r="K1935" s="1"/>
      <c r="L1935" s="1"/>
      <c r="M1935" s="1"/>
      <c r="N1935" s="1"/>
      <c r="O1935" s="1"/>
      <c r="P1935" s="1"/>
      <c r="Q1935" s="1"/>
      <c r="R1935" s="1"/>
      <c r="S1935" s="1"/>
    </row>
    <row r="1936">
      <c r="A1936" s="2" t="s">
        <v>2990</v>
      </c>
      <c r="B1936" s="2" t="str">
        <v>利比亞</v>
      </c>
      <c r="C1936" s="2" t="str">
        <v>--</v>
      </c>
      <c r="D1936" s="2" t="str">
        <v>其他,家用电器,餐厨用具</v>
      </c>
      <c r="E1936" s="2" t="str">
        <v>9次</v>
      </c>
      <c r="F1936" s="2" t="str">
        <v>AL NASSER ST.AL WAHDA BLD.4TH FLOOR,NO.14,TRIPOLL (P.O.BOX:4904)</v>
      </c>
      <c r="G1936" s="2" t="str">
        <v>DR.AREF OKOK</v>
      </c>
      <c r="H1936" s="2" t="str">
        <v>--</v>
      </c>
      <c r="I1936" s="2" t="str">
        <v>+218 21-3612726</v>
      </c>
      <c r="J1936" s="2" t="str">
        <v>00218 21 3612725</v>
      </c>
      <c r="K1936" s="1"/>
      <c r="L1936" s="1"/>
      <c r="M1936" s="1"/>
      <c r="N1936" s="1"/>
      <c r="O1936" s="1"/>
      <c r="P1936" s="1"/>
      <c r="Q1936" s="1"/>
      <c r="R1936" s="1"/>
      <c r="S1936" s="1"/>
    </row>
    <row r="1937">
      <c r="A1937" s="2" t="s">
        <v>708</v>
      </c>
      <c r="B1937" s="2" t="str">
        <v>加拿大</v>
      </c>
      <c r="C1937" s="3" t="s">
        <v>706</v>
      </c>
      <c r="D1937" s="2" t="str">
        <v>其他,车辆,鞋,餐厨用具</v>
      </c>
      <c r="E1937" s="2" t="str">
        <v>8次</v>
      </c>
      <c r="F1937" s="2" t="str">
        <v>6320 C?te de Liesse St-Laurent,Quebec</v>
      </c>
      <c r="G1937" s="2" t="str">
        <v>FRANCK AMIEL</v>
      </c>
      <c r="H1937" s="2" t="s">
        <v>707</v>
      </c>
      <c r="I1937" s="2" t="str">
        <v>+1-416-504-4747,+1 855-504-2624</v>
      </c>
      <c r="J1937" s="2" t="str">
        <v>001 514 3430668</v>
      </c>
      <c r="K1937" s="1"/>
      <c r="L1937" s="1"/>
      <c r="M1937" s="1"/>
      <c r="N1937" s="1"/>
      <c r="O1937" s="1"/>
      <c r="P1937" s="1"/>
      <c r="Q1937" s="1"/>
      <c r="R1937" s="1"/>
      <c r="S1937" s="1"/>
    </row>
    <row r="1938">
      <c r="A1938" s="2" t="s">
        <v>49</v>
      </c>
      <c r="B1938" s="2" t="str">
        <v>美國</v>
      </c>
      <c r="C1938" s="2" t="str">
        <v>--</v>
      </c>
      <c r="D1938" s="2" t="str">
        <v>其他,家用纺织品,工艺陶瓷,玻璃工艺品,餐厨用具</v>
      </c>
      <c r="E1938" s="2" t="str">
        <v>9次</v>
      </c>
      <c r="F1938" s="2" t="str">
        <v>8192 EUCLID COURT,MANASSAS PARK, VA 20111,U.S.A.</v>
      </c>
      <c r="G1938" s="2" t="str">
        <v>NABIL ALSHARAFI</v>
      </c>
      <c r="H1938" s="2" t="s">
        <v>48</v>
      </c>
      <c r="I1938" s="2" t="str">
        <v>+1 703-369-2109</v>
      </c>
      <c r="J1938" s="2" t="str">
        <v>703 368 0978</v>
      </c>
      <c r="K1938" s="1"/>
      <c r="L1938" s="1"/>
      <c r="M1938" s="1"/>
      <c r="N1938" s="1"/>
      <c r="O1938" s="1"/>
      <c r="P1938" s="1"/>
      <c r="Q1938" s="1"/>
      <c r="R1938" s="1"/>
      <c r="S1938" s="1"/>
    </row>
    <row r="1939">
      <c r="A1939" s="2" t="s">
        <v>5024</v>
      </c>
      <c r="B1939" s="2" t="str">
        <v>丹麥</v>
      </c>
      <c r="C1939" s="3" t="s">
        <v>5023</v>
      </c>
      <c r="D1939" s="2" t="str">
        <v>其他,医药保健品及医疗器械,鞋,餐厨用具</v>
      </c>
      <c r="E1939" s="2" t="str">
        <v>7次</v>
      </c>
      <c r="F1939" s="2" t="str">
        <v>Klamsagervej 27, DK 8230, abyhoej</v>
      </c>
      <c r="G1939" s="2" t="str">
        <v>Steen Stimer</v>
      </c>
      <c r="H1939" s="2" t="str">
        <v>--</v>
      </c>
      <c r="I1939" s="2" t="str">
        <v>+45 86 25 44 88</v>
      </c>
      <c r="J1939" s="2" t="str">
        <v>0045 86 254477</v>
      </c>
      <c r="K1939" s="1"/>
      <c r="L1939" s="1"/>
      <c r="M1939" s="1"/>
      <c r="N1939" s="1"/>
      <c r="O1939" s="1"/>
      <c r="P1939" s="1"/>
      <c r="Q1939" s="1"/>
      <c r="R1939" s="1"/>
      <c r="S1939" s="1"/>
    </row>
    <row r="1940">
      <c r="A1940" s="2" t="s">
        <v>2899</v>
      </c>
      <c r="B1940" s="2" t="str">
        <v>丹麥</v>
      </c>
      <c r="C1940" s="3" t="s">
        <v>2900</v>
      </c>
      <c r="D1940" s="2" t="str">
        <v>工艺陶瓷,玻璃工艺品,鞋,食品,餐厨用具</v>
      </c>
      <c r="E1940" s="2" t="str">
        <v>10次</v>
      </c>
      <c r="F1940" s="2" t="str">
        <v>Hoejnaesvej 79, DK 2610, Roedovre</v>
      </c>
      <c r="G1940" s="2" t="str">
        <v>Hotri Lars Trier Hansen ApS</v>
      </c>
      <c r="H1940" s="2" t="s">
        <v>2901</v>
      </c>
      <c r="I1940" s="2" t="str">
        <v>+45 36 41 28 00</v>
      </c>
      <c r="J1940" s="2" t="str">
        <v>0045 36 41 32 29</v>
      </c>
      <c r="K1940" s="1"/>
      <c r="L1940" s="1"/>
      <c r="M1940" s="1"/>
      <c r="N1940" s="1"/>
      <c r="O1940" s="1"/>
      <c r="P1940" s="1"/>
      <c r="Q1940" s="1"/>
      <c r="R1940" s="1"/>
      <c r="S1940" s="1"/>
    </row>
    <row r="1941">
      <c r="A1941" s="2" t="s">
        <v>581</v>
      </c>
      <c r="B1941" s="2" t="str">
        <v>澳大利亞</v>
      </c>
      <c r="C1941" s="3" t="s">
        <v>580</v>
      </c>
      <c r="D1941" s="2" t="s">
        <v>578</v>
      </c>
      <c r="E1941" s="2" t="str">
        <v>10次</v>
      </c>
      <c r="F1941" s="2" t="str">
        <v>4/F NO.97 SEC.2 NAN KANG RD ,NANKANG DIST ,TAIPEI,TAIWAN</v>
      </c>
      <c r="G1941" s="2" t="str">
        <v>Artur Michalski</v>
      </c>
      <c r="H1941" s="2" t="s">
        <v>579</v>
      </c>
      <c r="I1941" s="2" t="str">
        <v>+86 755 8302 6778,+86 755 8302 6780,+86-755-8302-6778,+86-755-8302-6780</v>
      </c>
      <c r="J1941" s="2" t="str">
        <v>0061 3 97422126</v>
      </c>
      <c r="K1941" s="1"/>
      <c r="L1941" s="1"/>
      <c r="M1941" s="1"/>
      <c r="N1941" s="1"/>
      <c r="O1941" s="1"/>
      <c r="P1941" s="1"/>
      <c r="Q1941" s="1"/>
      <c r="R1941" s="1"/>
      <c r="S1941" s="1"/>
    </row>
    <row r="1942">
      <c r="A1942" s="2" t="s">
        <v>86</v>
      </c>
      <c r="B1942" s="2" t="str">
        <v>泰国</v>
      </c>
      <c r="C1942" s="3" t="s">
        <v>87</v>
      </c>
      <c r="D1942" s="2" t="str">
        <v>Stainless Food Jar,不锈钢器皿,家具,家居装饰品,餐厨用具,饮具</v>
      </c>
      <c r="E1942" s="2" t="str">
        <v>7次</v>
      </c>
      <c r="F1942" s="2" t="str">
        <v>24 Srinakarint Road</v>
      </c>
      <c r="G1942" s="2" t="str">
        <v>Khalil</v>
      </c>
      <c r="H1942" s="2" t="s">
        <v>85</v>
      </c>
      <c r="I1942" s="2" t="str">
        <v>+66 2 720 5959</v>
      </c>
      <c r="J1942" s="2" t="str">
        <v>0066 2 7205972/7205995</v>
      </c>
      <c r="K1942" s="1"/>
      <c r="L1942" s="1"/>
      <c r="M1942" s="1"/>
      <c r="N1942" s="1"/>
      <c r="O1942" s="1"/>
      <c r="P1942" s="1"/>
      <c r="Q1942" s="1"/>
      <c r="R1942" s="1"/>
      <c r="S1942" s="1"/>
    </row>
    <row r="1943">
      <c r="A1943" s="2" t="s">
        <v>6427</v>
      </c>
      <c r="B1943" s="2" t="str">
        <v>德國</v>
      </c>
      <c r="C1943" s="3" t="s">
        <v>2931</v>
      </c>
      <c r="D1943" s="2" t="str">
        <v>餐厨用具</v>
      </c>
      <c r="E1943" s="2" t="str">
        <v>5次</v>
      </c>
      <c r="F1943" s="2" t="str">
        <v>Bahnhofstrasse 9, DE 57290, Neunkirchen</v>
      </c>
      <c r="G1943" s="2" t="str">
        <v>Dieter Knautz</v>
      </c>
      <c r="H1943" s="2" t="s">
        <v>2930</v>
      </c>
      <c r="I1943" s="2" t="str">
        <v>+49 2735 7620</v>
      </c>
      <c r="J1943" s="2" t="str">
        <v>0049 2735 76 21 23</v>
      </c>
      <c r="K1943" s="1"/>
      <c r="L1943" s="1"/>
      <c r="M1943" s="1"/>
      <c r="N1943" s="1"/>
      <c r="O1943" s="1"/>
      <c r="P1943" s="1"/>
      <c r="Q1943" s="1"/>
      <c r="R1943" s="1"/>
      <c r="S1943" s="1"/>
    </row>
    <row r="1944">
      <c r="A1944" s="2" t="s">
        <v>620</v>
      </c>
      <c r="B1944" s="2" t="str">
        <v>科威特</v>
      </c>
      <c r="C1944" s="2" t="str">
        <v>--</v>
      </c>
      <c r="D1944" s="2" t="str">
        <v>餐厨用具</v>
      </c>
      <c r="E1944" s="2" t="str">
        <v>5次</v>
      </c>
      <c r="F1944" s="2" t="str">
        <v>P.O. BOX 2175,SAFAT 13022</v>
      </c>
      <c r="G1944" s="2" t="str">
        <v>AHMED ZIKRY</v>
      </c>
      <c r="H1944" s="2" t="s">
        <v>621</v>
      </c>
      <c r="I1944" s="2" t="str">
        <v>00965 571 3845</v>
      </c>
      <c r="J1944" s="2" t="str">
        <v>00965 575 6775</v>
      </c>
      <c r="K1944" s="1"/>
      <c r="L1944" s="1"/>
      <c r="M1944" s="1"/>
      <c r="N1944" s="1"/>
      <c r="O1944" s="1"/>
      <c r="P1944" s="1"/>
      <c r="Q1944" s="1"/>
      <c r="R1944" s="1"/>
      <c r="S1944" s="1"/>
    </row>
    <row r="1945">
      <c r="A1945" s="2" t="s">
        <v>2377</v>
      </c>
      <c r="B1945" s="2" t="str">
        <v>美國</v>
      </c>
      <c r="C1945" s="3" t="s">
        <v>2376</v>
      </c>
      <c r="D1945" s="2" t="str">
        <v>五金,家具,工具,餐厨用具</v>
      </c>
      <c r="E1945" s="2" t="str">
        <v>6次</v>
      </c>
      <c r="F1945" s="2" t="str">
        <v>P.O.BOX 3268 MONROE,NY 10950,U.S.A.</v>
      </c>
      <c r="G1945" s="2" t="str">
        <v>--</v>
      </c>
      <c r="H1945" s="2" t="s">
        <v>2375</v>
      </c>
      <c r="I1945" s="2" t="str">
        <v>+1-337-837-2129,+1 337-837-2129</v>
      </c>
      <c r="J1945" s="2" t="str">
        <v>001 8457839721</v>
      </c>
      <c r="K1945" s="1"/>
      <c r="L1945" s="1"/>
      <c r="M1945" s="1"/>
      <c r="N1945" s="1"/>
      <c r="O1945" s="1"/>
      <c r="P1945" s="1"/>
      <c r="Q1945" s="1"/>
      <c r="R1945" s="1"/>
      <c r="S1945" s="1"/>
    </row>
    <row r="1946">
      <c r="A1946" s="2" t="s">
        <v>4958</v>
      </c>
      <c r="B1946" s="2" t="str">
        <v>澳大利亞</v>
      </c>
      <c r="C1946" s="3" t="s">
        <v>4960</v>
      </c>
      <c r="D1946" s="2" t="str">
        <v>玻璃工艺品,餐厨用具</v>
      </c>
      <c r="E1946" s="2" t="str">
        <v>8次</v>
      </c>
      <c r="F1946" s="2" t="str">
        <v>P.O.BOX 313 ,YARRAVILLE VIC 3013,AUSTRALIA</v>
      </c>
      <c r="G1946" s="2" t="str">
        <v>--</v>
      </c>
      <c r="H1946" s="2" t="s">
        <v>4959</v>
      </c>
      <c r="I1946" s="2" t="str">
        <v>+61 418 522 238</v>
      </c>
      <c r="J1946" s="2">
        <v>396871300</v>
      </c>
      <c r="K1946" s="1"/>
      <c r="L1946" s="1"/>
      <c r="M1946" s="1"/>
      <c r="N1946" s="1"/>
      <c r="O1946" s="1"/>
      <c r="P1946" s="1"/>
      <c r="Q1946" s="1"/>
      <c r="R1946" s="1"/>
      <c r="S1946" s="1"/>
    </row>
    <row r="1947">
      <c r="A1947" s="2" t="s">
        <v>3384</v>
      </c>
      <c r="B1947" s="2" t="str">
        <v>日本</v>
      </c>
      <c r="C1947" s="3" t="s">
        <v>3383</v>
      </c>
      <c r="D1947" s="2" t="str">
        <v>五金,餐厨用具</v>
      </c>
      <c r="E1947" s="2" t="str">
        <v>7次</v>
      </c>
      <c r="F1947" s="2" t="str">
        <v>26-10, SAIWAI-MACHI ISAHAYA-SHI, NAGASAKI 8540022</v>
      </c>
      <c r="G1947" s="2" t="str">
        <v>ITO SHOZO</v>
      </c>
      <c r="H1947" s="2" t="s">
        <v>3385</v>
      </c>
      <c r="I1947" s="2" t="str">
        <v>+81-532-45-1151,2400573457,03-3851-3245,0532-45-1151,+62-21-8934187,+81 532-45-1151,+62 21 8934187,+62 21 8934188,+62-21-8934188,+81 263-25-4089</v>
      </c>
      <c r="J1947" s="2" t="str">
        <v>0081 3 36633667</v>
      </c>
      <c r="K1947" s="1"/>
      <c r="L1947" s="1"/>
      <c r="M1947" s="1"/>
      <c r="N1947" s="1"/>
      <c r="O1947" s="1"/>
      <c r="P1947" s="1"/>
      <c r="Q1947" s="1"/>
      <c r="R1947" s="1"/>
      <c r="S1947" s="1"/>
    </row>
    <row r="1948">
      <c r="A1948" s="2" t="s">
        <v>4472</v>
      </c>
      <c r="B1948" s="2" t="str">
        <v>中國大陸</v>
      </c>
      <c r="C1948" s="3" t="s">
        <v>4473</v>
      </c>
      <c r="D1948" s="2" t="str">
        <v>电子消费品及信息产品,餐厨用具</v>
      </c>
      <c r="E1948" s="2" t="str">
        <v>8次</v>
      </c>
      <c r="F1948" s="2" t="str">
        <v>The Second Industrial Zone of Nan Ya, Dao Jiao Town, Dongguan City, Guang Dong Province, China.</v>
      </c>
      <c r="G1948" s="2" t="str">
        <v>--</v>
      </c>
      <c r="H1948" s="2" t="s">
        <v>4474</v>
      </c>
      <c r="I1948" s="2" t="str">
        <v>0086 769 8381822</v>
      </c>
      <c r="J1948" s="2" t="str">
        <v>0086 769 8381829</v>
      </c>
      <c r="K1948" s="1"/>
      <c r="L1948" s="1"/>
      <c r="M1948" s="1"/>
      <c r="N1948" s="1"/>
      <c r="O1948" s="1"/>
      <c r="P1948" s="1"/>
      <c r="Q1948" s="1"/>
      <c r="R1948" s="1"/>
      <c r="S1948" s="1"/>
    </row>
    <row r="1949">
      <c r="A1949" s="2" t="s">
        <v>945</v>
      </c>
      <c r="B1949" s="2" t="str">
        <v>澳大利亞</v>
      </c>
      <c r="C1949" s="2" t="str">
        <v>--</v>
      </c>
      <c r="D1949" s="2" t="str">
        <v>餐厨用具</v>
      </c>
      <c r="E1949" s="2" t="str">
        <v>6次</v>
      </c>
      <c r="F1949" s="2" t="str">
        <v>381-383 Settlement Rd, 3074, Thomastown</v>
      </c>
      <c r="G1949" s="2" t="str">
        <v>North South Importer &amp; Wholesale Pty Ltd</v>
      </c>
      <c r="H1949" s="2" t="str">
        <v>--</v>
      </c>
      <c r="I1949" s="2" t="str">
        <v>0061 3 9464 3038</v>
      </c>
      <c r="J1949" s="2" t="str">
        <v>0061 3 9465 0840</v>
      </c>
      <c r="K1949" s="1"/>
      <c r="L1949" s="1"/>
      <c r="M1949" s="1"/>
      <c r="N1949" s="1"/>
      <c r="O1949" s="1"/>
      <c r="P1949" s="1"/>
      <c r="Q1949" s="1"/>
      <c r="R1949" s="1"/>
      <c r="S1949" s="1"/>
    </row>
    <row r="1950">
      <c r="A1950" s="2" t="s">
        <v>8</v>
      </c>
      <c r="B1950" s="2" t="str">
        <v>澳大利亞</v>
      </c>
      <c r="C1950" s="3" t="s">
        <v>6</v>
      </c>
      <c r="D1950" s="2" t="str">
        <v>五金,其他,卫浴设备,园林用品,照明产品,餐厨用具</v>
      </c>
      <c r="E1950" s="2" t="str">
        <v>9次</v>
      </c>
      <c r="F1950" s="2" t="str">
        <v>113 117 PARRAMATTA ROADCAMPERDOWN NSW 2050,AUSTRALIA</v>
      </c>
      <c r="G1950" s="2" t="str">
        <v>Anthony Healy</v>
      </c>
      <c r="H1950" s="2" t="s">
        <v>7</v>
      </c>
      <c r="I1950" s="2">
        <f>+61-419-417-721</f>
      </c>
      <c r="J1950" s="2">
        <v>116195601311</v>
      </c>
      <c r="K1950" s="1"/>
      <c r="L1950" s="1"/>
      <c r="M1950" s="1"/>
      <c r="N1950" s="1"/>
      <c r="O1950" s="1"/>
      <c r="P1950" s="1"/>
      <c r="Q1950" s="1"/>
      <c r="R1950" s="1"/>
      <c r="S1950" s="1"/>
    </row>
    <row r="1951">
      <c r="A1951" s="2" t="s">
        <v>6382</v>
      </c>
      <c r="B1951" s="2" t="str">
        <v>英國</v>
      </c>
      <c r="C1951" s="3" t="s">
        <v>6383</v>
      </c>
      <c r="D1951" s="2" t="str">
        <v>餐厨用具</v>
      </c>
      <c r="E1951" s="2" t="str">
        <v>2次</v>
      </c>
      <c r="F1951" s="2" t="str">
        <v>18-19 MILLBROOK BUSINESS PARK//CROWBOROUGH, SUX. RH19 4HF</v>
      </c>
      <c r="G1951" s="2" t="str">
        <v>D BIRCHAM</v>
      </c>
      <c r="H1951" s="2" t="str">
        <v>--</v>
      </c>
      <c r="I1951" s="2" t="str">
        <v>+44 1892 663212</v>
      </c>
      <c r="J1951" s="2" t="str">
        <v>0044 1892 663183</v>
      </c>
      <c r="K1951" s="1"/>
      <c r="L1951" s="1"/>
      <c r="M1951" s="1"/>
      <c r="N1951" s="1"/>
      <c r="O1951" s="1"/>
      <c r="P1951" s="1"/>
      <c r="Q1951" s="1"/>
      <c r="R1951" s="1"/>
      <c r="S1951" s="1"/>
    </row>
    <row r="1952">
      <c r="A1952" s="2" t="s">
        <v>4513</v>
      </c>
      <c r="B1952" s="2" t="str">
        <v>中國香港</v>
      </c>
      <c r="C1952" s="3" t="s">
        <v>4512</v>
      </c>
      <c r="D1952" s="2" t="s">
        <v>4510</v>
      </c>
      <c r="E1952" s="2" t="str">
        <v>10次</v>
      </c>
      <c r="F1952" s="2" t="str">
        <v>Rm 1605 16/F Enterprise Square Ph 3</v>
      </c>
      <c r="G1952" s="2" t="str">
        <v>DIMA SEMENIKHIN</v>
      </c>
      <c r="H1952" s="2" t="s">
        <v>4511</v>
      </c>
      <c r="I1952" s="2" t="str">
        <v>+852 2375 2238</v>
      </c>
      <c r="J1952" s="2" t="str">
        <v>852 23758607</v>
      </c>
      <c r="K1952" s="1"/>
      <c r="L1952" s="1"/>
      <c r="M1952" s="1"/>
      <c r="N1952" s="1"/>
      <c r="O1952" s="1"/>
      <c r="P1952" s="1"/>
      <c r="Q1952" s="1"/>
      <c r="R1952" s="1"/>
      <c r="S1952" s="1"/>
    </row>
    <row r="1953">
      <c r="A1953" s="2" t="s">
        <v>2827</v>
      </c>
      <c r="B1953" s="2" t="str">
        <v>黎巴嫩</v>
      </c>
      <c r="C1953" s="3" t="s">
        <v>2830</v>
      </c>
      <c r="D1953" s="2" t="s">
        <v>2828</v>
      </c>
      <c r="E1953" s="2" t="str">
        <v>8次</v>
      </c>
      <c r="F1953" s="2" t="str">
        <v>JOUNIEH,SARBA,ST JEAN STREET ,BOUTROS BUILDINGLEBANON</v>
      </c>
      <c r="G1953" s="2" t="str">
        <v>Chau Lam</v>
      </c>
      <c r="H1953" s="2" t="s">
        <v>2829</v>
      </c>
      <c r="I1953" s="2" t="str">
        <v>+961 3 593 255</v>
      </c>
      <c r="J1953" s="2">
        <v>9619910407</v>
      </c>
      <c r="K1953" s="1"/>
      <c r="L1953" s="1"/>
      <c r="M1953" s="1"/>
      <c r="N1953" s="1"/>
      <c r="O1953" s="1"/>
      <c r="P1953" s="1"/>
      <c r="Q1953" s="1"/>
      <c r="R1953" s="1"/>
      <c r="S1953" s="1"/>
    </row>
    <row r="1954">
      <c r="A1954" s="2" t="s">
        <v>493</v>
      </c>
      <c r="B1954" s="2" t="str">
        <v>新加坡</v>
      </c>
      <c r="C1954" s="3" t="s">
        <v>494</v>
      </c>
      <c r="D1954" s="2" t="str">
        <v>其他,家具,照明产品,餐厨用具</v>
      </c>
      <c r="E1954" s="2" t="str">
        <v>8次</v>
      </c>
      <c r="F1954" s="2" t="str">
        <v>Blk 5022,Ang Mo Kio Ind'l Pk 2 #01-17, 569525, Singapore</v>
      </c>
      <c r="G1954" s="2" t="str">
        <v>--</v>
      </c>
      <c r="H1954" s="2" t="s">
        <v>495</v>
      </c>
      <c r="I1954" s="2" t="str">
        <v>0065 64834977</v>
      </c>
      <c r="J1954" s="2" t="str">
        <v>0065 64824383</v>
      </c>
      <c r="K1954" s="1"/>
      <c r="L1954" s="1"/>
      <c r="M1954" s="1"/>
      <c r="N1954" s="1"/>
      <c r="O1954" s="1"/>
      <c r="P1954" s="1"/>
      <c r="Q1954" s="1"/>
      <c r="R1954" s="1"/>
      <c r="S1954" s="1"/>
    </row>
    <row r="1955">
      <c r="A1955" s="2" t="s">
        <v>6662</v>
      </c>
      <c r="B1955" s="2" t="str">
        <v>比利時</v>
      </c>
      <c r="C1955" s="3" t="s">
        <v>6660</v>
      </c>
      <c r="D1955" s="2" t="str">
        <v>其他,办公文具,照明产品,餐厨用具</v>
      </c>
      <c r="E1955" s="2" t="str">
        <v>9次</v>
      </c>
      <c r="F1955" s="2" t="str">
        <v>Korte Magerstraat 3, B 9050, Gentbrugge</v>
      </c>
      <c r="G1955" s="2" t="str">
        <v>Jaco Belgium Bvba</v>
      </c>
      <c r="H1955" s="2" t="s">
        <v>6661</v>
      </c>
      <c r="I1955" s="2" t="str">
        <v>+32 9 230 59 65</v>
      </c>
      <c r="J1955" s="2" t="str">
        <v>0032 9 231 68 37</v>
      </c>
      <c r="K1955" s="1"/>
      <c r="L1955" s="1"/>
      <c r="M1955" s="1"/>
      <c r="N1955" s="1"/>
      <c r="O1955" s="1"/>
      <c r="P1955" s="1"/>
      <c r="Q1955" s="1"/>
      <c r="R1955" s="1"/>
      <c r="S1955" s="1"/>
    </row>
    <row r="1956">
      <c r="A1956" s="2" t="s">
        <v>4885</v>
      </c>
      <c r="B1956" s="2" t="str">
        <v>美國</v>
      </c>
      <c r="C1956" s="2" t="str">
        <v>--</v>
      </c>
      <c r="D1956" s="2" t="str">
        <v>餐厨用具</v>
      </c>
      <c r="E1956" s="2" t="str">
        <v>6次</v>
      </c>
      <c r="F1956" s="2" t="str">
        <v>1285 AVENUE OF THE AMERICAS,SUITE 3500,NEW YORK,NY 10019</v>
      </c>
      <c r="G1956" s="2" t="str">
        <v>BUZZ WORLDWIDE INC.</v>
      </c>
      <c r="H1956" s="2" t="str">
        <v>--</v>
      </c>
      <c r="I1956" s="2" t="str">
        <v>001 212 5544400</v>
      </c>
      <c r="J1956" s="2" t="str">
        <v>001 212 5544089</v>
      </c>
      <c r="K1956" s="1"/>
      <c r="L1956" s="1"/>
      <c r="M1956" s="1"/>
      <c r="N1956" s="1"/>
      <c r="O1956" s="1"/>
      <c r="P1956" s="1"/>
      <c r="Q1956" s="1"/>
      <c r="R1956" s="1"/>
      <c r="S1956" s="1"/>
    </row>
    <row r="1957">
      <c r="A1957" s="2" t="s">
        <v>898</v>
      </c>
      <c r="B1957" s="2" t="str">
        <v>日本</v>
      </c>
      <c r="C1957" s="2" t="str">
        <v>--</v>
      </c>
      <c r="D1957" s="2" t="str">
        <v>五金,餐厨用具</v>
      </c>
      <c r="E1957" s="2" t="str">
        <v>7次</v>
      </c>
      <c r="F1957" s="2" t="str">
        <v>18-6, HON-MACHI 6-CHOME SHIBUYA-KU, TOKYO 1510071</v>
      </c>
      <c r="G1957" s="2" t="str">
        <v>HAYASHI SHOJI C0RPORATION</v>
      </c>
      <c r="H1957" s="2" t="str">
        <v>--</v>
      </c>
      <c r="I1957" s="2" t="str">
        <v>0081 3 3378 6341</v>
      </c>
      <c r="J1957" s="2" t="str">
        <v>0081 3 3377 3199</v>
      </c>
      <c r="K1957" s="1"/>
      <c r="L1957" s="1"/>
      <c r="M1957" s="1"/>
      <c r="N1957" s="1"/>
      <c r="O1957" s="1"/>
      <c r="P1957" s="1"/>
      <c r="Q1957" s="1"/>
      <c r="R1957" s="1"/>
      <c r="S1957" s="1"/>
    </row>
    <row r="1958">
      <c r="A1958" s="2" t="s">
        <v>540</v>
      </c>
      <c r="B1958" s="2" t="str">
        <v>澳大利亞</v>
      </c>
      <c r="C1958" s="3" t="s">
        <v>539</v>
      </c>
      <c r="D1958" s="2" t="str">
        <v>工具,餐厨用具</v>
      </c>
      <c r="E1958" s="2" t="str">
        <v>6次</v>
      </c>
      <c r="F1958" s="2" t="str">
        <v>80 Hartnett Dr Seaford VIC 3198</v>
      </c>
      <c r="G1958" s="2" t="str">
        <v>ANDREW SMITH</v>
      </c>
      <c r="H1958" s="2" t="s">
        <v>538</v>
      </c>
      <c r="I1958" s="2" t="str">
        <v>0061 3 9213 5222</v>
      </c>
      <c r="J1958" s="2" t="str">
        <v>0061 3 9786 4975</v>
      </c>
      <c r="K1958" s="1"/>
      <c r="L1958" s="1"/>
      <c r="M1958" s="1"/>
      <c r="N1958" s="1"/>
      <c r="O1958" s="1"/>
      <c r="P1958" s="1"/>
      <c r="Q1958" s="1"/>
      <c r="R1958" s="1"/>
      <c r="S1958" s="1"/>
    </row>
    <row r="1959">
      <c r="A1959" s="2" t="s">
        <v>932</v>
      </c>
      <c r="B1959" s="2" t="str">
        <v>印度</v>
      </c>
      <c r="C1959" s="2" t="str">
        <v>--</v>
      </c>
      <c r="D1959" s="2" t="str">
        <v>五金,工具,餐厨用具</v>
      </c>
      <c r="E1959" s="2" t="str">
        <v>7次</v>
      </c>
      <c r="F1959" s="2" t="str">
        <v>119/3,RUPAPARI NI POL,INSIDE DARIYAPUR GATE,AHMEDABAD GUJARAT</v>
      </c>
      <c r="G1959" s="2" t="str">
        <v>MR.SUNILKUMAR JAIN</v>
      </c>
      <c r="H1959" s="2" t="s">
        <v>38</v>
      </c>
      <c r="I1959" s="2" t="str">
        <v>0091 79 2176963</v>
      </c>
      <c r="J1959" s="2" t="str">
        <v>--</v>
      </c>
      <c r="K1959" s="1"/>
      <c r="L1959" s="1"/>
      <c r="M1959" s="1"/>
      <c r="N1959" s="1"/>
      <c r="O1959" s="1"/>
      <c r="P1959" s="1"/>
      <c r="Q1959" s="1"/>
      <c r="R1959" s="1"/>
      <c r="S1959" s="1"/>
    </row>
    <row r="1960">
      <c r="A1960" s="2" t="s">
        <v>3204</v>
      </c>
      <c r="B1960" s="2" t="str">
        <v>美國</v>
      </c>
      <c r="C1960" s="3" t="s">
        <v>3202</v>
      </c>
      <c r="D1960" s="2" t="str">
        <v>家用纺织品,照明产品,玩具,节日用品,餐厨用具</v>
      </c>
      <c r="E1960" s="2" t="str">
        <v>7次</v>
      </c>
      <c r="F1960" s="2" t="str">
        <v>2400 DALLAS PARKWAY, #230 PLANO,TX 75093,U.S.A.</v>
      </c>
      <c r="G1960" s="2" t="str">
        <v>DILL</v>
      </c>
      <c r="H1960" s="2" t="s">
        <v>3203</v>
      </c>
      <c r="I1960" s="2" t="str">
        <v>001 9723096000</v>
      </c>
      <c r="J1960" s="2" t="str">
        <v>001 9723096042</v>
      </c>
      <c r="K1960" s="1"/>
      <c r="L1960" s="1"/>
      <c r="M1960" s="1"/>
      <c r="N1960" s="1"/>
      <c r="O1960" s="1"/>
      <c r="P1960" s="1"/>
      <c r="Q1960" s="1"/>
      <c r="R1960" s="1"/>
      <c r="S1960" s="1"/>
    </row>
    <row r="1961">
      <c r="A1961" s="2" t="s">
        <v>2792</v>
      </c>
      <c r="B1961" s="2" t="str">
        <v>加拿大</v>
      </c>
      <c r="C1961" s="3" t="s">
        <v>2794</v>
      </c>
      <c r="D1961" s="2" t="str">
        <v>家具,家居装饰品,照明产品,玻璃工艺品,餐厨用具</v>
      </c>
      <c r="E1961" s="2" t="str">
        <v>8次</v>
      </c>
      <c r="F1961" s="2" t="str">
        <v>429 ALLIANCE AVE,TORONTO, ON M6N 2J1,CANADA</v>
      </c>
      <c r="G1961" s="2" t="str">
        <v>Doreen King</v>
      </c>
      <c r="H1961" s="2" t="s">
        <v>2793</v>
      </c>
      <c r="I1961" s="2" t="str">
        <v>+1 416-762-4508</v>
      </c>
      <c r="J1961" s="2" t="str">
        <v>1-416-762-6807</v>
      </c>
      <c r="K1961" s="1"/>
      <c r="L1961" s="1"/>
      <c r="M1961" s="1"/>
      <c r="N1961" s="1"/>
      <c r="O1961" s="1"/>
      <c r="P1961" s="1"/>
      <c r="Q1961" s="1"/>
      <c r="R1961" s="1"/>
      <c r="S1961" s="1"/>
    </row>
    <row r="1962">
      <c r="A1962" s="5" t="s">
        <v>427</v>
      </c>
      <c r="B1962" s="5" t="str">
        <v>以色列</v>
      </c>
      <c r="C1962" s="5" t="str">
        <v>--</v>
      </c>
      <c r="D1962" s="5" t="str">
        <v>餐厨用具</v>
      </c>
      <c r="E1962" s="5" t="str">
        <v>5次</v>
      </c>
      <c r="F1962" s="5" t="str">
        <v>295 Dizengoff Street, 63118, Tel Aviv Yafo</v>
      </c>
      <c r="G1962" s="5" t="str">
        <v>Nadav Shapir</v>
      </c>
      <c r="H1962" s="5" t="str">
        <v>--</v>
      </c>
      <c r="I1962" s="5" t="str">
        <v>+972 3-544-4471</v>
      </c>
      <c r="J1962" s="5" t="str">
        <v>00972 3 5444379</v>
      </c>
      <c r="K1962" s="1"/>
      <c r="L1962" s="1"/>
      <c r="M1962" s="1"/>
      <c r="N1962" s="1"/>
      <c r="O1962" s="1"/>
      <c r="P1962" s="1"/>
      <c r="Q1962" s="1"/>
      <c r="R1962" s="1"/>
      <c r="S1962" s="1"/>
    </row>
    <row r="1963">
      <c r="A1963" s="2" t="s">
        <v>6633</v>
      </c>
      <c r="B1963" s="2" t="str">
        <v>美國</v>
      </c>
      <c r="C1963" s="3" t="s">
        <v>6635</v>
      </c>
      <c r="D1963" s="2" t="str">
        <v>玻璃工艺品,食品,餐厨用具</v>
      </c>
      <c r="E1963" s="2" t="str">
        <v>8次</v>
      </c>
      <c r="F1963" s="2" t="str">
        <v>300 MADISON AVE., TOLEDO, OH</v>
      </c>
      <c r="G1963" s="2" t="str">
        <v>KEN WILKES</v>
      </c>
      <c r="H1963" s="2" t="s">
        <v>6634</v>
      </c>
      <c r="I1963" s="2" t="str">
        <v>+1-419-325-2100,+1-528110013000,+1-312-445-2870,+1-419-325-2672,+1-419-325-2445,+1-888-277-5017,+1-419-325-2135,+1-351244545800,+1-31345671611,+1-863166060630,+1-436044193252100,+52-81-1001-3000,+31-345-671-611,+351-244-545-800,+86-316-606-0630,+1 888-277-5017,+31 345 671 611,+351 244 545 800,+52 81 1001 3000,+86 316 606 0630,+1 419-325-2100,+1 310-648-8416,+1 630-818-3401,+1 419-727-2424</v>
      </c>
      <c r="J1963" s="2" t="str">
        <v>001 419 3252295</v>
      </c>
      <c r="K1963" s="1"/>
      <c r="L1963" s="1"/>
      <c r="M1963" s="1"/>
      <c r="N1963" s="1"/>
      <c r="O1963" s="1"/>
      <c r="P1963" s="1"/>
      <c r="Q1963" s="1"/>
      <c r="R1963" s="1"/>
      <c r="S1963" s="1"/>
    </row>
    <row r="1964">
      <c r="A1964" s="2" t="s">
        <v>4836</v>
      </c>
      <c r="B1964" s="2" t="str">
        <v>葡萄牙</v>
      </c>
      <c r="C1964" s="3" t="s">
        <v>4834</v>
      </c>
      <c r="D1964" s="2" t="str">
        <v>家居装饰品,餐厨用具</v>
      </c>
      <c r="E1964" s="2" t="str">
        <v>6次</v>
      </c>
      <c r="F1964" s="2" t="str">
        <v>RUA DAS MARINHAS, 23GULPIHARES4405-663 VILA NOVA DE GAIA,PORTUGAL</v>
      </c>
      <c r="G1964" s="2" t="str">
        <v>ALBERTO LEITE</v>
      </c>
      <c r="H1964" s="2" t="s">
        <v>4835</v>
      </c>
      <c r="I1964" s="2" t="str">
        <v>+351 22 753 9194</v>
      </c>
      <c r="J1964" s="2" t="str">
        <v>00351 227 538017</v>
      </c>
      <c r="K1964" s="1"/>
      <c r="L1964" s="1"/>
      <c r="M1964" s="1"/>
      <c r="N1964" s="1"/>
      <c r="O1964" s="1"/>
      <c r="P1964" s="1"/>
      <c r="Q1964" s="1"/>
      <c r="R1964" s="1"/>
      <c r="S1964" s="1"/>
    </row>
    <row r="1965">
      <c r="A1965" s="2" t="s">
        <v>2814</v>
      </c>
      <c r="B1965" s="2" t="str">
        <v>愛爾蘭</v>
      </c>
      <c r="C1965" s="3" t="s">
        <v>2815</v>
      </c>
      <c r="D1965" s="2" t="str">
        <v>五金,家用电器,餐厨用具</v>
      </c>
      <c r="E1965" s="2" t="str">
        <v>8次</v>
      </c>
      <c r="F1965" s="2" t="str">
        <v>Ballymount Road, Dublin 12</v>
      </c>
      <c r="G1965" s="2" t="str">
        <v>Mr Conor Hickey</v>
      </c>
      <c r="H1965" s="2" t="str">
        <v>--</v>
      </c>
      <c r="I1965" s="2" t="str">
        <v>+353 1 460 0064</v>
      </c>
      <c r="J1965" s="2" t="str">
        <v>00353 1 4600073</v>
      </c>
      <c r="K1965" s="1"/>
      <c r="L1965" s="1"/>
      <c r="M1965" s="1"/>
      <c r="N1965" s="1"/>
      <c r="O1965" s="1"/>
      <c r="P1965" s="1"/>
      <c r="Q1965" s="1"/>
      <c r="R1965" s="1"/>
      <c r="S1965" s="1"/>
    </row>
    <row r="1966">
      <c r="A1966" s="2" t="s">
        <v>467</v>
      </c>
      <c r="B1966" s="2" t="str">
        <v>加拿大</v>
      </c>
      <c r="C1966" s="3" t="s">
        <v>468</v>
      </c>
      <c r="D1966" s="2" t="str">
        <v>玻璃工艺品,餐厨用具</v>
      </c>
      <c r="E1966" s="2" t="str">
        <v>7次</v>
      </c>
      <c r="F1966" s="2" t="str">
        <v>175 TORYORK DRIVE,UNIT 20, NORTH YORK,ONTARIO</v>
      </c>
      <c r="G1966" s="2" t="str">
        <v>FUTURELAND INTERNATIONAL INC.</v>
      </c>
      <c r="H1966" s="2" t="s">
        <v>469</v>
      </c>
      <c r="I1966" s="2" t="str">
        <v>001 416 7479222</v>
      </c>
      <c r="J1966" s="2" t="str">
        <v>001 416 7471875</v>
      </c>
      <c r="K1966" s="1"/>
      <c r="L1966" s="1"/>
      <c r="M1966" s="1"/>
      <c r="N1966" s="1"/>
      <c r="O1966" s="1"/>
      <c r="P1966" s="1"/>
      <c r="Q1966" s="1"/>
      <c r="R1966" s="1"/>
      <c r="S1966" s="1"/>
    </row>
    <row r="1967">
      <c r="A1967" s="2" t="s">
        <v>6646</v>
      </c>
      <c r="B1967" s="2" t="str">
        <v>中國香港</v>
      </c>
      <c r="C1967" s="3" t="s">
        <v>6647</v>
      </c>
      <c r="D1967" s="2" t="str">
        <v>医药保健品及医疗器械,家具,家居装饰品,餐厨用具</v>
      </c>
      <c r="E1967" s="2" t="str">
        <v>6次</v>
      </c>
      <c r="F1967" s="2" t="str">
        <v>A802 HK ind ctr, No.489 Castl;e peak Rd.,, HONGKONG SAR</v>
      </c>
      <c r="G1967" s="2" t="str">
        <v>Rebecca Cheng</v>
      </c>
      <c r="H1967" s="2" t="s">
        <v>6648</v>
      </c>
      <c r="I1967" s="2" t="str">
        <v>+852 2711 7089</v>
      </c>
      <c r="J1967" s="2">
        <v>27136515</v>
      </c>
      <c r="K1967" s="1"/>
      <c r="L1967" s="1"/>
      <c r="M1967" s="1"/>
      <c r="N1967" s="1"/>
      <c r="O1967" s="1"/>
      <c r="P1967" s="1"/>
      <c r="Q1967" s="1"/>
      <c r="R1967" s="1"/>
      <c r="S1967" s="1"/>
    </row>
    <row r="1968">
      <c r="A1968" s="2" t="s">
        <v>4860</v>
      </c>
      <c r="B1968" s="2" t="str">
        <v>印尼</v>
      </c>
      <c r="C1968" s="2" t="str">
        <v>--</v>
      </c>
      <c r="D1968" s="2" t="str">
        <v>其他,医药保健品及医疗器械,家具,家居用品,家居装饰品,餐厨用具</v>
      </c>
      <c r="E1968" s="2" t="str">
        <v>7次</v>
      </c>
      <c r="F1968" s="2" t="str">
        <v>JL. DWIWARNA V/9AJAKARTA 10740INDONESIA</v>
      </c>
      <c r="G1968" s="2" t="str">
        <v>Freda Lin</v>
      </c>
      <c r="H1968" s="2" t="s">
        <v>4861</v>
      </c>
      <c r="I1968" s="2" t="str">
        <v>+62 622 16299125</v>
      </c>
      <c r="J1968" s="2" t="str">
        <v>62 21 6392866</v>
      </c>
      <c r="K1968" s="1"/>
      <c r="L1968" s="1"/>
      <c r="M1968" s="1"/>
      <c r="N1968" s="1"/>
      <c r="O1968" s="1"/>
      <c r="P1968" s="1"/>
      <c r="Q1968" s="1"/>
      <c r="R1968" s="1"/>
      <c r="S1968" s="1"/>
    </row>
    <row r="1969">
      <c r="A1969" s="2" t="s">
        <v>2742</v>
      </c>
      <c r="B1969" s="2" t="str">
        <v>沙烏地阿拉伯</v>
      </c>
      <c r="C1969" s="2" t="str">
        <v>--</v>
      </c>
      <c r="D1969" s="2" t="s">
        <v>2740</v>
      </c>
      <c r="E1969" s="2" t="str">
        <v>9次</v>
      </c>
      <c r="F1969" s="2" t="str">
        <v>P.O.Box 2787 Riyadh,11461</v>
      </c>
      <c r="G1969" s="2" t="str">
        <v>Maher Othman</v>
      </c>
      <c r="H1969" s="2" t="s">
        <v>2741</v>
      </c>
      <c r="I1969" s="2">
        <v>96614776737</v>
      </c>
      <c r="J1969" s="2">
        <v>96614776804</v>
      </c>
      <c r="K1969" s="1"/>
      <c r="L1969" s="1"/>
      <c r="M1969" s="1"/>
      <c r="N1969" s="1"/>
      <c r="O1969" s="1"/>
      <c r="P1969" s="1"/>
      <c r="Q1969" s="1"/>
      <c r="R1969" s="1"/>
      <c r="S1969" s="1"/>
    </row>
    <row r="1970">
      <c r="A1970" s="2" t="s">
        <v>354</v>
      </c>
      <c r="B1970" s="2" t="str">
        <v>越南</v>
      </c>
      <c r="C1970" s="2" t="str">
        <v>--</v>
      </c>
      <c r="D1970" s="2" t="str">
        <v>家用电器,餐厨用具</v>
      </c>
      <c r="E1970" s="2" t="str">
        <v>9次</v>
      </c>
      <c r="F1970" s="2" t="str">
        <v>91 PHAM PHU THU ST.,DIST.6,HCMC</v>
      </c>
      <c r="G1970" s="2" t="str">
        <v>BUI DANG PHONG</v>
      </c>
      <c r="H1970" s="2" t="s">
        <v>355</v>
      </c>
      <c r="I1970" s="2" t="str">
        <v>0084 8 9671125</v>
      </c>
      <c r="J1970" s="2" t="str">
        <v>0084 8 9671356</v>
      </c>
      <c r="K1970" s="1"/>
      <c r="L1970" s="1"/>
      <c r="M1970" s="1"/>
      <c r="N1970" s="1"/>
      <c r="O1970" s="1"/>
      <c r="P1970" s="1"/>
      <c r="Q1970" s="1"/>
      <c r="R1970" s="1"/>
      <c r="S1970" s="1"/>
    </row>
    <row r="1971">
      <c r="A1971" s="2" t="s">
        <v>6601</v>
      </c>
      <c r="B1971" s="2" t="str">
        <v>瑞典</v>
      </c>
      <c r="C1971" s="3" t="s">
        <v>6600</v>
      </c>
      <c r="D1971" s="2" t="str">
        <v>其他,工具,照明产品,餐厨用具</v>
      </c>
      <c r="E1971" s="2" t="str">
        <v>9次</v>
      </c>
      <c r="F1971" s="2" t="str">
        <v>SE 59093, Gunnebo</v>
      </c>
      <c r="G1971" s="2" t="str">
        <v>Gunnebo Industrier AB</v>
      </c>
      <c r="H1971" s="2" t="s">
        <v>6599</v>
      </c>
      <c r="I1971" s="2" t="str">
        <v>+46 490 890 00</v>
      </c>
      <c r="J1971" s="2" t="str">
        <v>0046 490 892 14</v>
      </c>
      <c r="K1971" s="1"/>
      <c r="L1971" s="1"/>
      <c r="M1971" s="1"/>
      <c r="N1971" s="1"/>
      <c r="O1971" s="1"/>
      <c r="P1971" s="1"/>
      <c r="Q1971" s="1"/>
      <c r="R1971" s="1"/>
      <c r="S1971" s="1"/>
    </row>
    <row r="1972">
      <c r="A1972" s="2" t="s">
        <v>4772</v>
      </c>
      <c r="B1972" s="2" t="str">
        <v>挪威</v>
      </c>
      <c r="C1972" s="3" t="s">
        <v>4771</v>
      </c>
      <c r="D1972" s="2" t="s">
        <v>4773</v>
      </c>
      <c r="E1972" s="2" t="str">
        <v>9次</v>
      </c>
      <c r="F1972" s="2" t="str">
        <v>Gl. Drammensvei 103-105, NO 3420, Lierskogen</v>
      </c>
      <c r="G1972" s="2" t="str">
        <v>Multi Storkjoekken A.S</v>
      </c>
      <c r="H1972" s="2" t="str">
        <v>--</v>
      </c>
      <c r="I1972" s="2" t="str">
        <v>+47 32 22 69 30</v>
      </c>
      <c r="J1972" s="2" t="str">
        <v>0047 32 22 69 31</v>
      </c>
      <c r="K1972" s="1"/>
      <c r="L1972" s="1"/>
      <c r="M1972" s="1"/>
      <c r="N1972" s="1"/>
      <c r="O1972" s="1"/>
      <c r="P1972" s="1"/>
      <c r="Q1972" s="1"/>
      <c r="R1972" s="1"/>
      <c r="S1972" s="1"/>
    </row>
    <row r="1973">
      <c r="A1973" s="2" t="s">
        <v>1633</v>
      </c>
      <c r="B1973" s="2" t="str">
        <v>澳大利亞</v>
      </c>
      <c r="C1973" s="2" t="str">
        <v>--</v>
      </c>
      <c r="D1973" s="2" t="str">
        <v>家具,家居装饰品,餐厨用具</v>
      </c>
      <c r="E1973" s="2" t="str">
        <v>8次</v>
      </c>
      <c r="F1973" s="2" t="str">
        <v>PO Box 480, KILLARA NSW 2071, AUSTRALIA</v>
      </c>
      <c r="G1973" s="2" t="str">
        <v>Simone Darnell</v>
      </c>
      <c r="H1973" s="2" t="s">
        <v>1634</v>
      </c>
      <c r="I1973" s="2" t="str">
        <v>+61 2 9499 8608</v>
      </c>
      <c r="J1973" s="2" t="str">
        <v>612 94998608</v>
      </c>
      <c r="K1973" s="1"/>
      <c r="L1973" s="1"/>
      <c r="M1973" s="1"/>
      <c r="N1973" s="1"/>
      <c r="O1973" s="1"/>
      <c r="P1973" s="1"/>
      <c r="Q1973" s="1"/>
      <c r="R1973" s="1"/>
      <c r="S1973" s="1"/>
    </row>
    <row r="1974">
      <c r="A1974" s="2" t="s">
        <v>395</v>
      </c>
      <c r="B1974" s="2" t="str">
        <v>中國香港</v>
      </c>
      <c r="C1974" s="2" t="str">
        <v>--</v>
      </c>
      <c r="D1974" s="2" t="str">
        <v>个人护理用具,化工产品,家用电器,餐厨用具</v>
      </c>
      <c r="E1974" s="2" t="str">
        <v>8次</v>
      </c>
      <c r="F1974" s="2" t="str">
        <v>Suite E, 18/F, Bank Centre, 351-353 King's Road, North Point, Hong Kong</v>
      </c>
      <c r="G1974" s="2" t="str">
        <v>Mr Kwok-Yue Choi</v>
      </c>
      <c r="H1974" s="2" t="s">
        <v>394</v>
      </c>
      <c r="I1974" s="2" t="str">
        <v>00852 24984388</v>
      </c>
      <c r="J1974" s="2" t="str">
        <v>00852 24155100</v>
      </c>
      <c r="K1974" s="1"/>
      <c r="L1974" s="1"/>
      <c r="M1974" s="1"/>
      <c r="N1974" s="1"/>
      <c r="O1974" s="1"/>
      <c r="P1974" s="1"/>
      <c r="Q1974" s="1"/>
      <c r="R1974" s="1"/>
      <c r="S1974" s="1"/>
    </row>
    <row r="1975">
      <c r="A1975" s="2" t="s">
        <v>6619</v>
      </c>
      <c r="B1975" s="2" t="str">
        <v>比利時</v>
      </c>
      <c r="C1975" s="3" t="s">
        <v>6621</v>
      </c>
      <c r="D1975" s="2" t="str">
        <v>卫浴设备,工具,餐厨用具</v>
      </c>
      <c r="E1975" s="2" t="str">
        <v>4次</v>
      </c>
      <c r="F1975" s="2" t="str">
        <v>Appelmansstraat 32, B 2018, Antwerpen</v>
      </c>
      <c r="G1975" s="2" t="str">
        <v>Rami Charara</v>
      </c>
      <c r="H1975" s="2" t="s">
        <v>6620</v>
      </c>
      <c r="I1975" s="2" t="str">
        <v>+32 2 381 22 86</v>
      </c>
      <c r="J1975" s="2" t="str">
        <v>0032 2 3812466</v>
      </c>
      <c r="K1975" s="1"/>
      <c r="L1975" s="1"/>
      <c r="M1975" s="1"/>
      <c r="N1975" s="1"/>
      <c r="O1975" s="1"/>
      <c r="P1975" s="1"/>
      <c r="Q1975" s="1"/>
      <c r="R1975" s="1"/>
      <c r="S1975" s="1"/>
    </row>
    <row r="1976">
      <c r="A1976" s="2" t="s">
        <v>4802</v>
      </c>
      <c r="B1976" s="2" t="str">
        <v>巴基斯坦</v>
      </c>
      <c r="C1976" s="3" t="s">
        <v>4800</v>
      </c>
      <c r="D1976" s="2" t="str">
        <v>餐厨用具</v>
      </c>
      <c r="E1976" s="2" t="str">
        <v>7次</v>
      </c>
      <c r="F1976" s="2" t="str">
        <v>9-A ASLAM CENTER SHAHALAM MARKET LAHORE PAKISTAN</v>
      </c>
      <c r="G1976" s="2" t="str">
        <v>--</v>
      </c>
      <c r="H1976" s="2" t="s">
        <v>4801</v>
      </c>
      <c r="I1976" s="2">
        <v>92427659338</v>
      </c>
      <c r="J1976" s="2">
        <v>92427634640</v>
      </c>
      <c r="K1976" s="1"/>
      <c r="L1976" s="1"/>
      <c r="M1976" s="1"/>
      <c r="N1976" s="1"/>
      <c r="O1976" s="1"/>
      <c r="P1976" s="1"/>
      <c r="Q1976" s="1"/>
      <c r="R1976" s="1"/>
      <c r="S1976" s="1"/>
    </row>
    <row r="1977">
      <c r="A1977" s="2" t="s">
        <v>2679</v>
      </c>
      <c r="B1977" s="2" t="str">
        <v>義大利</v>
      </c>
      <c r="C1977" s="3" t="s">
        <v>2680</v>
      </c>
      <c r="D1977" s="2" t="str">
        <v>医药保健品及医疗器械,餐厨用具</v>
      </c>
      <c r="E1977" s="2" t="str">
        <v>8次</v>
      </c>
      <c r="F1977" s="2" t="str">
        <v>Via Fiames 1, I 32043, CORTINA D'AMPEZZO</v>
      </c>
      <c r="G1977" s="2" t="str">
        <v>Cesare Lacedelli</v>
      </c>
      <c r="H1977" s="2" t="str">
        <v>--</v>
      </c>
      <c r="I1977" s="2" t="str">
        <v>+39 0436 866041</v>
      </c>
      <c r="J1977" s="2" t="str">
        <v>0039 0436 866044</v>
      </c>
      <c r="K1977" s="1"/>
      <c r="L1977" s="1"/>
      <c r="M1977" s="1"/>
      <c r="N1977" s="1"/>
      <c r="O1977" s="1"/>
      <c r="P1977" s="1"/>
      <c r="Q1977" s="1"/>
      <c r="R1977" s="1"/>
      <c r="S1977" s="1"/>
    </row>
    <row r="1978">
      <c r="A1978" s="2" t="s">
        <v>284</v>
      </c>
      <c r="B1978" s="2" t="str">
        <v>德國</v>
      </c>
      <c r="C1978" s="3" t="s">
        <v>285</v>
      </c>
      <c r="D1978" s="2" t="str">
        <v>大型机械及设备,餐厨用具</v>
      </c>
      <c r="E1978" s="2" t="str">
        <v>7次</v>
      </c>
      <c r="F1978" s="2" t="str">
        <v>Auwanne 19, DE 63791, Karlstein</v>
      </c>
      <c r="G1978" s="2" t="str">
        <v>Karl-Heinz Esselun</v>
      </c>
      <c r="H1978" s="2" t="str">
        <v>--</v>
      </c>
      <c r="I1978" s="2" t="str">
        <v>+49 6188 7880</v>
      </c>
      <c r="J1978" s="2" t="str">
        <v>0049 6188 7 88 62</v>
      </c>
      <c r="K1978" s="1"/>
      <c r="L1978" s="1"/>
      <c r="M1978" s="1"/>
      <c r="N1978" s="1"/>
      <c r="O1978" s="1"/>
      <c r="P1978" s="1"/>
      <c r="Q1978" s="1"/>
      <c r="R1978" s="1"/>
      <c r="S1978" s="1"/>
    </row>
    <row r="1979">
      <c r="A1979" s="2" t="s">
        <v>6548</v>
      </c>
      <c r="B1979" s="2" t="str">
        <v>沙烏地阿拉伯</v>
      </c>
      <c r="C1979" s="2" t="str">
        <v>--</v>
      </c>
      <c r="D1979" s="2" t="str">
        <v>五金,其他,家用纺织品,箱包,餐厨用具</v>
      </c>
      <c r="E1979" s="2" t="str">
        <v>7次</v>
      </c>
      <c r="F1979" s="2" t="str">
        <v>P.O BOX 2921 AL KHOBAR 31952, SAUDI ARABIA</v>
      </c>
      <c r="G1979" s="2" t="str">
        <v>DILIP THAKKAR</v>
      </c>
      <c r="H1979" s="2" t="s">
        <v>6549</v>
      </c>
      <c r="I1979" s="2">
        <v>96638949668</v>
      </c>
      <c r="J1979" s="2">
        <v>96638949668</v>
      </c>
      <c r="K1979" s="1"/>
      <c r="L1979" s="1"/>
      <c r="M1979" s="1"/>
      <c r="N1979" s="1"/>
      <c r="O1979" s="1"/>
      <c r="P1979" s="1"/>
      <c r="Q1979" s="1"/>
      <c r="R1979" s="1"/>
      <c r="S1979" s="1"/>
    </row>
    <row r="1980">
      <c r="A1980" s="2" t="s">
        <v>4710</v>
      </c>
      <c r="B1980" s="2" t="str">
        <v>中國香港</v>
      </c>
      <c r="C1980" s="2" t="str">
        <v>--</v>
      </c>
      <c r="D1980" s="2" t="str">
        <v>餐厨用具</v>
      </c>
      <c r="E1980" s="2" t="str">
        <v>6次</v>
      </c>
      <c r="F1980" s="2" t="str">
        <v>23 SANTA MONICA AVENUE,YUEN LONG, N.T.,HONGKONG</v>
      </c>
      <c r="G1980" s="2" t="str">
        <v>--</v>
      </c>
      <c r="H1980" s="2" t="s">
        <v>4709</v>
      </c>
      <c r="I1980" s="2" t="str">
        <v>+852 8200 2727</v>
      </c>
      <c r="J1980" s="2">
        <v>82002727</v>
      </c>
      <c r="K1980" s="1"/>
      <c r="L1980" s="1"/>
      <c r="M1980" s="1"/>
      <c r="N1980" s="1"/>
      <c r="O1980" s="1"/>
      <c r="P1980" s="1"/>
      <c r="Q1980" s="1"/>
      <c r="R1980" s="1"/>
      <c r="S1980" s="1"/>
    </row>
    <row r="1981">
      <c r="A1981" s="2" t="s">
        <v>2713</v>
      </c>
      <c r="B1981" s="2" t="str">
        <v>斯里兰卡</v>
      </c>
      <c r="C1981" s="2" t="str">
        <v>--</v>
      </c>
      <c r="D1981" s="2" t="s">
        <v>2715</v>
      </c>
      <c r="E1981" s="2" t="str">
        <v>10次</v>
      </c>
      <c r="F1981" s="2" t="str">
        <v>294 OLD TOWN HALL,MAIN STREET COLOMBO-11,SRI LANKA</v>
      </c>
      <c r="G1981" s="2" t="str">
        <v>MOHAMED FOWZ</v>
      </c>
      <c r="H1981" s="2" t="s">
        <v>2714</v>
      </c>
      <c r="I1981" s="2" t="str">
        <v>0094 11 344196</v>
      </c>
      <c r="J1981" s="2" t="str">
        <v>0094 11 330787</v>
      </c>
      <c r="K1981" s="1"/>
      <c r="L1981" s="1"/>
      <c r="M1981" s="1"/>
      <c r="N1981" s="1"/>
      <c r="O1981" s="1"/>
      <c r="P1981" s="1"/>
      <c r="Q1981" s="1"/>
      <c r="R1981" s="1"/>
      <c r="S1981" s="1"/>
    </row>
    <row r="1982">
      <c r="A1982" s="2" t="s">
        <v>320</v>
      </c>
      <c r="B1982" s="2" t="str">
        <v>挪威</v>
      </c>
      <c r="C1982" s="2" t="str">
        <v>--</v>
      </c>
      <c r="D1982" s="2" t="str">
        <v>五金,其他,餐厨用具</v>
      </c>
      <c r="E1982" s="2" t="str">
        <v>8次</v>
      </c>
      <c r="F1982" s="2" t="str">
        <v>Henrik Ibsensgt. 5, NO 0179, Oslo</v>
      </c>
      <c r="G1982" s="2" t="str">
        <v>Clausen Aksjeselskap</v>
      </c>
      <c r="H1982" s="2" t="str">
        <v>--</v>
      </c>
      <c r="I1982" s="2" t="str">
        <v>+47 22 20 50 55</v>
      </c>
      <c r="J1982" s="2" t="str">
        <v>0047 64 92 37 31</v>
      </c>
      <c r="K1982" s="1"/>
      <c r="L1982" s="1"/>
      <c r="M1982" s="1"/>
      <c r="N1982" s="1"/>
      <c r="O1982" s="1"/>
      <c r="P1982" s="1"/>
      <c r="Q1982" s="1"/>
      <c r="R1982" s="1"/>
      <c r="S1982" s="1"/>
    </row>
    <row r="1983">
      <c r="A1983" s="2" t="s">
        <v>6568</v>
      </c>
      <c r="B1983" s="2" t="str">
        <v>挪威</v>
      </c>
      <c r="C1983" s="3" t="s">
        <v>6566</v>
      </c>
      <c r="D1983" s="2" t="str">
        <v>餐厨用具</v>
      </c>
      <c r="E1983" s="2" t="str">
        <v>6次</v>
      </c>
      <c r="F1983" s="2" t="str">
        <v>Svegeskogen, NO 4400, Flekkefjord</v>
      </c>
      <c r="G1983" s="2" t="str">
        <v>MR.ARDERSEN</v>
      </c>
      <c r="H1983" s="2" t="s">
        <v>6567</v>
      </c>
      <c r="I1983" s="2" t="str">
        <v>+47 38 32 05 80</v>
      </c>
      <c r="J1983" s="2" t="str">
        <v>0047 38 32 05 90</v>
      </c>
      <c r="K1983" s="1"/>
      <c r="L1983" s="1"/>
      <c r="M1983" s="1"/>
      <c r="N1983" s="1"/>
      <c r="O1983" s="1"/>
      <c r="P1983" s="1"/>
      <c r="Q1983" s="1"/>
      <c r="R1983" s="1"/>
      <c r="S1983" s="1"/>
    </row>
    <row r="1984">
      <c r="A1984" s="2" t="s">
        <v>4744</v>
      </c>
      <c r="B1984" s="2" t="str">
        <v>澳大利亞</v>
      </c>
      <c r="C1984" s="2" t="str">
        <v>--</v>
      </c>
      <c r="D1984" s="2" t="s">
        <v>4742</v>
      </c>
      <c r="E1984" s="2" t="str">
        <v>9次</v>
      </c>
      <c r="F1984" s="2" t="str">
        <v>30 MATTNER SQUARELOCKRIDGE WESTERNAUSTRALIA</v>
      </c>
      <c r="G1984" s="2" t="str">
        <v>AJAY MEHRA</v>
      </c>
      <c r="H1984" s="2" t="s">
        <v>4743</v>
      </c>
      <c r="I1984" s="2">
        <v>93781209</v>
      </c>
      <c r="J1984" s="2">
        <v>93781259</v>
      </c>
      <c r="K1984" s="1"/>
      <c r="L1984" s="1"/>
      <c r="M1984" s="1"/>
      <c r="N1984" s="1"/>
      <c r="O1984" s="1"/>
      <c r="P1984" s="1"/>
      <c r="Q1984" s="1"/>
      <c r="R1984" s="1"/>
      <c r="S1984" s="1"/>
    </row>
    <row r="1985">
      <c r="A1985" s="2" t="s">
        <v>3103</v>
      </c>
      <c r="B1985" s="2" t="str">
        <v>比利時</v>
      </c>
      <c r="C1985" s="3" t="s">
        <v>3102</v>
      </c>
      <c r="D1985" s="2" t="str">
        <v>餐厨用具</v>
      </c>
      <c r="E1985" s="2" t="str">
        <v>6次</v>
      </c>
      <c r="F1985" s="2" t="str">
        <v>Rue Emile Vandervelde 148, B 4431, Loncin</v>
      </c>
      <c r="G1985" s="2" t="str">
        <v>Martine Brandt</v>
      </c>
      <c r="H1985" s="2" t="s">
        <v>3104</v>
      </c>
      <c r="I1985" s="2" t="str">
        <v>+32 4 239 69 69</v>
      </c>
      <c r="J1985" s="2" t="str">
        <v>0032 4 239 69 60</v>
      </c>
      <c r="K1985" s="1"/>
      <c r="L1985" s="1"/>
      <c r="M1985" s="1"/>
      <c r="N1985" s="1"/>
      <c r="O1985" s="1"/>
      <c r="P1985" s="1"/>
      <c r="Q1985" s="1"/>
      <c r="R1985" s="1"/>
      <c r="S1985" s="1"/>
    </row>
    <row r="1986">
      <c r="A1986" s="2" t="s">
        <v>831</v>
      </c>
      <c r="B1986" s="2" t="str">
        <v>新西蘭</v>
      </c>
      <c r="C1986" s="2" t="str">
        <v>--</v>
      </c>
      <c r="D1986" s="2" t="str">
        <v>医药保健品及医疗器械,家具,家居装饰品,餐厨用具</v>
      </c>
      <c r="E1986" s="2" t="str">
        <v>7次</v>
      </c>
      <c r="F1986" s="2" t="str">
        <v>7-9 Delhi Street, 4192, Wairoa</v>
      </c>
      <c r="G1986" s="2" t="str">
        <v>Clydestyle Furniture</v>
      </c>
      <c r="H1986" s="2" t="str">
        <v>--</v>
      </c>
      <c r="I1986" s="2" t="str">
        <v>+64 6-838 7282</v>
      </c>
      <c r="J1986" s="2" t="str">
        <v>0064 6 838 7282</v>
      </c>
      <c r="K1986" s="1"/>
      <c r="L1986" s="1"/>
      <c r="M1986" s="1"/>
      <c r="N1986" s="1"/>
      <c r="O1986" s="1"/>
      <c r="P1986" s="1"/>
      <c r="Q1986" s="1"/>
      <c r="R1986" s="1"/>
      <c r="S1986" s="1"/>
    </row>
    <row r="1987">
      <c r="A1987" s="2" t="s">
        <v>4085</v>
      </c>
      <c r="B1987" s="2" t="str">
        <v>比利時</v>
      </c>
      <c r="C1987" s="3" t="s">
        <v>4084</v>
      </c>
      <c r="D1987" s="2" t="str">
        <v>家具,家居用品,玩具,节日用品,餐厨用具</v>
      </c>
      <c r="E1987" s="2" t="str">
        <v>3次</v>
      </c>
      <c r="F1987" s="2" t="str">
        <v>Rue des Pepinieres 30 B, B 4632, Cerexhe-Heuseux</v>
      </c>
      <c r="G1987" s="2" t="str">
        <v>Jean-Pierre Bree</v>
      </c>
      <c r="H1987" s="2" t="s">
        <v>4086</v>
      </c>
      <c r="I1987" s="2" t="str">
        <v>+32 4 387 86 85</v>
      </c>
      <c r="J1987" s="2" t="str">
        <v>0032 4 387 86 86</v>
      </c>
      <c r="K1987" s="1"/>
      <c r="L1987" s="1"/>
      <c r="M1987" s="1"/>
      <c r="N1987" s="1"/>
      <c r="O1987" s="1"/>
      <c r="P1987" s="1"/>
      <c r="Q1987" s="1"/>
      <c r="R1987" s="1"/>
      <c r="S1987" s="1"/>
    </row>
    <row r="1988">
      <c r="A1988" s="2" t="s">
        <v>5111</v>
      </c>
      <c r="B1988" s="2" t="str">
        <v>印度</v>
      </c>
      <c r="C1988" s="3" t="s">
        <v>5112</v>
      </c>
      <c r="D1988" s="2" t="str">
        <v>五金,餐厨用具</v>
      </c>
      <c r="E1988" s="2" t="str">
        <v>3次</v>
      </c>
      <c r="F1988" s="2" t="str">
        <v>3/46A, WEST PUNJABI BAGH, NEW DELHI</v>
      </c>
      <c r="G1988" s="2" t="str">
        <v>ALOK AGGARWAL</v>
      </c>
      <c r="H1988" s="2" t="s">
        <v>5113</v>
      </c>
      <c r="I1988" s="2" t="str">
        <v>+91 97021 08343,+91 78388 04194,+91 96634 81391,+91 99906 38810</v>
      </c>
      <c r="J1988" s="2" t="str">
        <v>0091 11 5100861</v>
      </c>
      <c r="K1988" s="1"/>
      <c r="L1988" s="1"/>
      <c r="M1988" s="1"/>
      <c r="N1988" s="1"/>
      <c r="O1988" s="1"/>
      <c r="P1988" s="1"/>
      <c r="Q1988" s="1"/>
      <c r="R1988" s="1"/>
      <c r="S1988" s="1"/>
    </row>
    <row r="1989">
      <c r="A1989" s="2" t="s">
        <v>3131</v>
      </c>
      <c r="B1989" s="2" t="str">
        <v>義大利</v>
      </c>
      <c r="C1989" s="3" t="s">
        <v>3130</v>
      </c>
      <c r="D1989" s="2" t="str">
        <v>家用电器,照明产品,餐厨用具</v>
      </c>
      <c r="E1989" s="2" t="str">
        <v>9次</v>
      </c>
      <c r="F1989" s="2" t="str">
        <v>Via Teodosio 65, I 20131, MILANO</v>
      </c>
      <c r="G1989" s="2" t="str">
        <v>Giorgio Mazzeri</v>
      </c>
      <c r="H1989" s="2" t="str">
        <v>--</v>
      </c>
      <c r="I1989" s="2" t="str">
        <v>+39 02 287 1161</v>
      </c>
      <c r="J1989" s="2" t="str">
        <v>0039 02 2828636</v>
      </c>
      <c r="K1989" s="1"/>
      <c r="L1989" s="1"/>
      <c r="M1989" s="1"/>
      <c r="N1989" s="1"/>
      <c r="O1989" s="1"/>
      <c r="P1989" s="1"/>
      <c r="Q1989" s="1"/>
      <c r="R1989" s="1"/>
      <c r="S1989" s="1"/>
    </row>
    <row r="1990">
      <c r="A1990" s="2" t="s">
        <v>871</v>
      </c>
      <c r="B1990" s="2" t="str">
        <v>尼日利亞</v>
      </c>
      <c r="C1990" s="2" t="str">
        <v>--</v>
      </c>
      <c r="D1990" s="2" t="str">
        <v>其他,汽车配件,电子消费品及信息产品,餐厨用具</v>
      </c>
      <c r="E1990" s="2" t="str">
        <v>9次</v>
      </c>
      <c r="F1990" s="2" t="str">
        <v>LAGOS</v>
      </c>
      <c r="G1990" s="2" t="str">
        <v>JUDE EGBUZOBI</v>
      </c>
      <c r="H1990" s="2" t="s">
        <v>870</v>
      </c>
      <c r="I1990" s="2" t="str">
        <v>00234 1 5871023</v>
      </c>
      <c r="J1990" s="2">
        <v>234</v>
      </c>
      <c r="K1990" s="1"/>
      <c r="L1990" s="1"/>
      <c r="M1990" s="1"/>
      <c r="N1990" s="1"/>
      <c r="O1990" s="1"/>
      <c r="P1990" s="1"/>
      <c r="Q1990" s="1"/>
      <c r="R1990" s="1"/>
      <c r="S1990" s="1"/>
    </row>
    <row r="1991">
      <c r="A1991" s="2" t="s">
        <v>6025</v>
      </c>
      <c r="B1991" s="2" t="str">
        <v>德國</v>
      </c>
      <c r="C1991" s="3" t="s">
        <v>6024</v>
      </c>
      <c r="D1991" s="2" t="str">
        <v>餐厨用具</v>
      </c>
      <c r="E1991" s="2" t="str">
        <v>6次</v>
      </c>
      <c r="F1991" s="2" t="str">
        <v>FRANZ-KLEINE STRASSE 28,D-33154 SALZKOTTEN</v>
      </c>
      <c r="G1991" s="2" t="str">
        <v>--</v>
      </c>
      <c r="H1991" s="2" t="str">
        <v>--</v>
      </c>
      <c r="I1991" s="2" t="str">
        <v>+49 5258 971200</v>
      </c>
      <c r="J1991" s="2" t="str">
        <v>0049 5258 971120</v>
      </c>
      <c r="K1991" s="1"/>
      <c r="L1991" s="1"/>
      <c r="M1991" s="1"/>
      <c r="N1991" s="1"/>
      <c r="O1991" s="1"/>
      <c r="P1991" s="1"/>
      <c r="Q1991" s="1"/>
      <c r="R1991" s="1"/>
      <c r="S1991" s="1"/>
    </row>
    <row r="1992">
      <c r="A1992" s="2" t="s">
        <v>5148</v>
      </c>
      <c r="B1992" s="2" t="str">
        <v>羅馬尼亞</v>
      </c>
      <c r="C1992" s="3" t="s">
        <v>5149</v>
      </c>
      <c r="D1992" s="2" t="s">
        <v>5147</v>
      </c>
      <c r="E1992" s="2" t="str">
        <v>9次</v>
      </c>
      <c r="F1992" s="2" t="str">
        <v>24 Nicolae Balcescu, Sc. C, Etj.7, Ap. 8, Sector1</v>
      </c>
      <c r="G1992" s="2" t="str">
        <v>Nicolaos Malliotis</v>
      </c>
      <c r="H1992" s="2" t="s">
        <v>5146</v>
      </c>
      <c r="I1992" s="2" t="str">
        <v>+40 21 313 0349</v>
      </c>
      <c r="J1992" s="2">
        <v>40213130349</v>
      </c>
      <c r="K1992" s="1"/>
      <c r="L1992" s="1"/>
      <c r="M1992" s="1"/>
      <c r="N1992" s="1"/>
      <c r="O1992" s="1"/>
      <c r="P1992" s="1"/>
      <c r="Q1992" s="1"/>
      <c r="R1992" s="1"/>
      <c r="S1992" s="1"/>
    </row>
    <row r="1993">
      <c r="A1993" s="2" t="s">
        <v>3026</v>
      </c>
      <c r="B1993" s="2" t="str">
        <v>德國</v>
      </c>
      <c r="C1993" s="3" t="s">
        <v>3025</v>
      </c>
      <c r="D1993" s="2" t="str">
        <v>其他,照明产品,餐厨用具</v>
      </c>
      <c r="E1993" s="2" t="str">
        <v>3次</v>
      </c>
      <c r="F1993" s="2" t="str">
        <v>Schoeneggweg 15, DE 87725, Babenhausen</v>
      </c>
      <c r="G1993" s="2" t="str">
        <v>Wolfgang Bihler</v>
      </c>
      <c r="H1993" s="2" t="str">
        <v>--</v>
      </c>
      <c r="I1993" s="2" t="str">
        <v>+49 8333 3090</v>
      </c>
      <c r="J1993" s="2" t="str">
        <v>0049 8333 34 86</v>
      </c>
      <c r="K1993" s="1"/>
      <c r="L1993" s="1"/>
      <c r="M1993" s="1"/>
      <c r="N1993" s="1"/>
      <c r="O1993" s="1"/>
      <c r="P1993" s="1"/>
      <c r="Q1993" s="1"/>
      <c r="R1993" s="1"/>
      <c r="S1993" s="1"/>
    </row>
    <row r="1994">
      <c r="A1994" s="2" t="s">
        <v>749</v>
      </c>
      <c r="B1994" s="2" t="str">
        <v>日本</v>
      </c>
      <c r="C1994" s="2" t="str">
        <v>--</v>
      </c>
      <c r="D1994" s="2" t="str">
        <v>工艺陶瓷,玩具,玻璃工艺品,礼品及赠品,餐厨用具</v>
      </c>
      <c r="E1994" s="2" t="str">
        <v>8次</v>
      </c>
      <c r="F1994" s="2" t="str">
        <v>2-7, Jingumae 5-chome, Shibuya-ku, Tokyo 150-0001</v>
      </c>
      <c r="G1994" s="2" t="str">
        <v>La Vaisselle Co., Ltd.</v>
      </c>
      <c r="H1994" s="2" t="str">
        <v>--</v>
      </c>
      <c r="I1994" s="2">
        <f>+81-3-3444-5581</f>
      </c>
      <c r="J1994" s="2" t="str">
        <v>0081 3 3409 1712</v>
      </c>
      <c r="K1994" s="1"/>
      <c r="L1994" s="1"/>
      <c r="M1994" s="1"/>
      <c r="N1994" s="1"/>
      <c r="O1994" s="1"/>
      <c r="P1994" s="1"/>
      <c r="Q1994" s="1"/>
      <c r="R1994" s="1"/>
      <c r="S1994" s="1"/>
    </row>
    <row r="1995">
      <c r="A1995" s="2" t="s">
        <v>6808</v>
      </c>
      <c r="B1995" s="2" t="str">
        <v>秘魯</v>
      </c>
      <c r="C1995" s="3" t="s">
        <v>6805</v>
      </c>
      <c r="D1995" s="2" t="s">
        <v>6806</v>
      </c>
      <c r="E1995" s="2" t="str">
        <v>10次</v>
      </c>
      <c r="F1995" s="2" t="str">
        <v>AV. REPUBLICA DE PANAMA 6529 1ER ,PISO LIMA 33PERU</v>
      </c>
      <c r="G1995" s="2" t="str">
        <v>JAIME HANZA RAFFO</v>
      </c>
      <c r="H1995" s="2" t="s">
        <v>6807</v>
      </c>
      <c r="I1995" s="2" t="str">
        <v>(511)241 7092</v>
      </c>
      <c r="J1995" s="2" t="str">
        <v>(511)241 6568</v>
      </c>
      <c r="K1995" s="1"/>
      <c r="L1995" s="1"/>
      <c r="M1995" s="1"/>
      <c r="N1995" s="1"/>
      <c r="O1995" s="1"/>
      <c r="P1995" s="1"/>
      <c r="Q1995" s="1"/>
      <c r="R1995" s="1"/>
      <c r="S1995" s="1"/>
    </row>
    <row r="1996">
      <c r="A1996" s="2" t="s">
        <v>5052</v>
      </c>
      <c r="B1996" s="2" t="str">
        <v>加拿大</v>
      </c>
      <c r="C1996" s="3" t="s">
        <v>5053</v>
      </c>
      <c r="D1996" s="2" t="str">
        <v>餐厨用具</v>
      </c>
      <c r="E1996" s="2" t="str">
        <v>3次</v>
      </c>
      <c r="F1996" s="2" t="str">
        <v>120 DE LA BARRE,BOUCHERVILLE,QC J4B 2X7,CANADA</v>
      </c>
      <c r="G1996" s="2" t="str">
        <v>--</v>
      </c>
      <c r="H1996" s="2" t="s">
        <v>5054</v>
      </c>
      <c r="I1996" s="2" t="str">
        <v>+1 450-641-8700</v>
      </c>
      <c r="J1996" s="2">
        <v>14506418705</v>
      </c>
      <c r="K1996" s="1"/>
      <c r="L1996" s="1"/>
      <c r="M1996" s="1"/>
      <c r="N1996" s="1"/>
      <c r="O1996" s="1"/>
      <c r="P1996" s="1"/>
      <c r="Q1996" s="1"/>
      <c r="R1996" s="1"/>
      <c r="S1996" s="1"/>
    </row>
    <row r="1997">
      <c r="A1997" s="2" t="s">
        <v>3071</v>
      </c>
      <c r="B1997" s="2" t="str">
        <v>荷蘭</v>
      </c>
      <c r="C1997" s="3" t="s">
        <v>3070</v>
      </c>
      <c r="D1997" s="2" t="str">
        <v>其他,照明产品,餐厨用具</v>
      </c>
      <c r="E1997" s="2" t="str">
        <v>7次</v>
      </c>
      <c r="F1997" s="2" t="str">
        <v>Van Oldenbarneveltstraat 85 A, NL 6828 ZN, Arnhem</v>
      </c>
      <c r="G1997" s="2" t="str">
        <v>BEANEMANN</v>
      </c>
      <c r="H1997" s="2" t="s">
        <v>3069</v>
      </c>
      <c r="I1997" s="2" t="str">
        <v>+31 26 354 1600</v>
      </c>
      <c r="J1997" s="2" t="str">
        <v>0031 26 3541650</v>
      </c>
      <c r="K1997" s="1"/>
      <c r="L1997" s="1"/>
      <c r="M1997" s="1"/>
      <c r="N1997" s="1"/>
      <c r="O1997" s="1"/>
      <c r="P1997" s="1"/>
      <c r="Q1997" s="1"/>
      <c r="R1997" s="1"/>
      <c r="S1997" s="1"/>
    </row>
    <row r="1998">
      <c r="A1998" s="2" t="s">
        <v>791</v>
      </c>
      <c r="B1998" s="2" t="str">
        <v>黎巴嫩</v>
      </c>
      <c r="C1998" s="3" t="s">
        <v>793</v>
      </c>
      <c r="D1998" s="2" t="str">
        <v>餐厨用具</v>
      </c>
      <c r="E1998" s="2" t="str">
        <v>6次</v>
      </c>
      <c r="F1998" s="2" t="str">
        <v>MKALLES 2001 CENTER,BEIRUT(P.O.BOX:175091)</v>
      </c>
      <c r="G1998" s="2" t="str">
        <v>AREF MOUGHARBEL</v>
      </c>
      <c r="H1998" s="2" t="s">
        <v>792</v>
      </c>
      <c r="I1998" s="2" t="str">
        <v>+961-1-688-735,+961 1 688 735,+961 1 688 354,+961-1-688-354,+961-3-250-997,+961 3 250 997</v>
      </c>
      <c r="J1998" s="2" t="str">
        <v>00961 1 688354</v>
      </c>
      <c r="K1998" s="1"/>
      <c r="L1998" s="1"/>
      <c r="M1998" s="1"/>
      <c r="N1998" s="1"/>
      <c r="O1998" s="1"/>
      <c r="P1998" s="1"/>
      <c r="Q1998" s="1"/>
      <c r="R1998" s="1"/>
      <c r="S1998" s="1"/>
    </row>
    <row r="1999">
      <c r="A1999" s="2" t="s">
        <v>6835</v>
      </c>
      <c r="B1999" s="2" t="str">
        <v>中国台湾</v>
      </c>
      <c r="C1999" s="3" t="s">
        <v>6834</v>
      </c>
      <c r="D1999" s="2" t="str">
        <v>家具,餐厨用具</v>
      </c>
      <c r="E1999" s="2" t="str">
        <v>2次</v>
      </c>
      <c r="F1999" s="2" t="str">
        <v>6F,NO.10,NANKING W.RD.,TAIPEI</v>
      </c>
      <c r="G1999" s="2" t="str">
        <v>SUSAN HUANG</v>
      </c>
      <c r="H1999" s="2" t="s">
        <v>6836</v>
      </c>
      <c r="I1999" s="2" t="str">
        <v>00886 2 25517257</v>
      </c>
      <c r="J1999" s="2" t="str">
        <v>00886 2 25637881</v>
      </c>
      <c r="K1999" s="1"/>
      <c r="L1999" s="1"/>
      <c r="M1999" s="1"/>
      <c r="N1999" s="1"/>
      <c r="O1999" s="1"/>
      <c r="P1999" s="1"/>
      <c r="Q1999" s="1"/>
      <c r="R1999" s="1"/>
      <c r="S1999" s="1"/>
    </row>
    <row r="2000">
      <c r="A2000" s="2" t="s">
        <v>5086</v>
      </c>
      <c r="B2000" s="2" t="str">
        <v>加拿大</v>
      </c>
      <c r="C2000" s="3" t="s">
        <v>5088</v>
      </c>
      <c r="D2000" s="2" t="str">
        <v>医药保健品及医疗器械,家用电器,玻璃工艺品,餐厨用具</v>
      </c>
      <c r="E2000" s="2" t="str">
        <v>9次</v>
      </c>
      <c r="F2000" s="2" t="str">
        <v>20-9079 JONES ROAD ,RICHMOND, BC,CANADA</v>
      </c>
      <c r="G2000" s="2" t="str">
        <v>Sh. Narinder Kumar</v>
      </c>
      <c r="H2000" s="2" t="s">
        <v>5087</v>
      </c>
      <c r="I2000" s="2" t="str">
        <v>+1 604-279-8752</v>
      </c>
      <c r="J2000" s="2" t="str">
        <v>604 279 8753</v>
      </c>
      <c r="K2000" s="1"/>
      <c r="L2000" s="1"/>
      <c r="M2000" s="1"/>
      <c r="N2000" s="1"/>
      <c r="O2000" s="1"/>
      <c r="P2000" s="1"/>
      <c r="Q2000" s="1"/>
      <c r="R2000" s="1"/>
      <c r="S2000" s="1"/>
    </row>
    <row r="2001">
      <c r="A2001" s="2" t="s">
        <v>2957</v>
      </c>
      <c r="B2001" s="2" t="str">
        <v>美國</v>
      </c>
      <c r="C2001" s="3" t="s">
        <v>2958</v>
      </c>
      <c r="D2001" s="2" t="s">
        <v>2960</v>
      </c>
      <c r="E2001" s="2" t="str">
        <v>8次</v>
      </c>
      <c r="F2001" s="2" t="str">
        <v>1281 E. 6TH STREET,LOS ANGELES, CA 90021,U.S.A.</v>
      </c>
      <c r="G2001" s="2" t="str">
        <v>HAMIDI ABDELGHANI</v>
      </c>
      <c r="H2001" s="2" t="s">
        <v>2959</v>
      </c>
      <c r="I2001" s="2" t="str">
        <v>+1 213-627-5388</v>
      </c>
      <c r="J2001" s="2">
        <v>12136276311</v>
      </c>
      <c r="K2001" s="1"/>
      <c r="L2001" s="1"/>
      <c r="M2001" s="1"/>
      <c r="N2001" s="1"/>
      <c r="O2001" s="1"/>
      <c r="P2001" s="1"/>
      <c r="Q2001" s="1"/>
      <c r="R2001" s="1"/>
      <c r="S2001" s="1"/>
    </row>
    <row r="2002">
      <c r="A2002" s="5" t="s">
        <v>658</v>
      </c>
      <c r="B2002" s="5" t="str">
        <v>印度</v>
      </c>
      <c r="C2002" s="4" t="s">
        <v>657</v>
      </c>
      <c r="D2002" s="5" t="str">
        <v>医药保健品及医疗器械,家用纺织品,照明产品,玻璃工艺品,餐厨用具</v>
      </c>
      <c r="E2002" s="5" t="str">
        <v>6次</v>
      </c>
      <c r="F2002" s="5" t="str">
        <v>SCO 11&amp;12, SECTOR 15 PART II,GURGAON, 122001, HARYANA.,INDIA</v>
      </c>
      <c r="G2002" s="5" t="str">
        <v>Jsamenye,Joe Innocent Koojo</v>
      </c>
      <c r="H2002" s="5" t="s">
        <v>656</v>
      </c>
      <c r="I2002" s="5" t="str">
        <v>+91 124 503 3445</v>
      </c>
      <c r="J2002" s="5">
        <v>911245033448</v>
      </c>
      <c r="K2002" s="1"/>
      <c r="L2002" s="1"/>
      <c r="M2002" s="1"/>
      <c r="N2002" s="1"/>
      <c r="O2002" s="1"/>
      <c r="P2002" s="1"/>
      <c r="Q2002" s="1"/>
      <c r="R2002" s="1"/>
      <c r="S2002" s="1"/>
    </row>
    <row r="2003">
      <c r="A2003" s="5" t="s">
        <v>6756</v>
      </c>
      <c r="B2003" s="5" t="str">
        <v>美國</v>
      </c>
      <c r="C2003" s="4" t="s">
        <v>6757</v>
      </c>
      <c r="D2003" s="5" t="str">
        <v>餐厨用具</v>
      </c>
      <c r="E2003" s="5" t="str">
        <v>2次</v>
      </c>
      <c r="F2003" s="5" t="str">
        <v>6223 Mcintosh Rd. Sarasota, FL 34238-2710 USA</v>
      </c>
      <c r="G2003" s="5" t="str">
        <v>--</v>
      </c>
      <c r="H2003" s="5" t="str">
        <v>--</v>
      </c>
      <c r="I2003" s="5" t="str">
        <v>001 941 925 8240</v>
      </c>
      <c r="J2003" s="5" t="str">
        <v>001 941 9269770</v>
      </c>
      <c r="K2003" s="1"/>
      <c r="L2003" s="1"/>
      <c r="M2003" s="1"/>
      <c r="N2003" s="1"/>
      <c r="O2003" s="1"/>
      <c r="P2003" s="1"/>
      <c r="Q2003" s="1"/>
      <c r="R2003" s="1"/>
      <c r="S2003" s="1"/>
    </row>
    <row r="2004">
      <c r="A2004" s="2" t="s">
        <v>4993</v>
      </c>
      <c r="B2004" s="2" t="str">
        <v>美國</v>
      </c>
      <c r="C2004" s="3" t="s">
        <v>4992</v>
      </c>
      <c r="D2004" s="2" t="str">
        <v>餐厨用具</v>
      </c>
      <c r="E2004" s="2" t="str">
        <v>6次</v>
      </c>
      <c r="F2004" s="2" t="str">
        <v>2215 MERRILL CREEK PARKWAY,EVERETT,WA</v>
      </c>
      <c r="G2004" s="2" t="str">
        <v>NORDIC PRODUCTSINORPRO</v>
      </c>
      <c r="H2004" s="2" t="str">
        <v>--</v>
      </c>
      <c r="I2004" s="2" t="str">
        <v>+1-425-261-1000,425-261-1000</v>
      </c>
      <c r="J2004" s="2" t="str">
        <v>001 425 2611001</v>
      </c>
      <c r="K2004" s="1"/>
      <c r="L2004" s="1"/>
      <c r="M2004" s="1"/>
      <c r="N2004" s="1"/>
      <c r="O2004" s="1"/>
      <c r="P2004" s="1"/>
      <c r="Q2004" s="1"/>
      <c r="R2004" s="1"/>
      <c r="S2004" s="1"/>
    </row>
    <row r="2005">
      <c r="A2005" s="2" t="s">
        <v>2990</v>
      </c>
      <c r="B2005" s="2" t="str">
        <v>利比亞</v>
      </c>
      <c r="C2005" s="2" t="str">
        <v>--</v>
      </c>
      <c r="D2005" s="2" t="str">
        <v>其他,家用电器,餐厨用具</v>
      </c>
      <c r="E2005" s="2" t="str">
        <v>9次</v>
      </c>
      <c r="F2005" s="2" t="str">
        <v>AL NASSER ST.AL WAHDA BLD.4TH FLOOR,NO.14,TRIPOLL (P.O.BOX:4904)</v>
      </c>
      <c r="G2005" s="2" t="str">
        <v>DR.AREF OKOK</v>
      </c>
      <c r="H2005" s="2" t="str">
        <v>--</v>
      </c>
      <c r="I2005" s="2" t="str">
        <v>+218 21-3612726</v>
      </c>
      <c r="J2005" s="2" t="str">
        <v>00218 21 3612725</v>
      </c>
      <c r="K2005" s="1"/>
      <c r="L2005" s="1"/>
      <c r="M2005" s="1"/>
      <c r="N2005" s="1"/>
      <c r="O2005" s="1"/>
      <c r="P2005" s="1"/>
      <c r="Q2005" s="1"/>
      <c r="R2005" s="1"/>
      <c r="S2005" s="1"/>
    </row>
    <row r="2006">
      <c r="A2006" s="2" t="s">
        <v>708</v>
      </c>
      <c r="B2006" s="2" t="str">
        <v>加拿大</v>
      </c>
      <c r="C2006" s="3" t="s">
        <v>706</v>
      </c>
      <c r="D2006" s="2" t="str">
        <v>其他,车辆,鞋,餐厨用具</v>
      </c>
      <c r="E2006" s="2" t="str">
        <v>8次</v>
      </c>
      <c r="F2006" s="2" t="str">
        <v>6320 C?te de Liesse St-Laurent,Quebec</v>
      </c>
      <c r="G2006" s="2" t="str">
        <v>FRANCK AMIEL</v>
      </c>
      <c r="H2006" s="2" t="s">
        <v>707</v>
      </c>
      <c r="I2006" s="2" t="str">
        <v>+1-416-504-4747,+1 855-504-2624</v>
      </c>
      <c r="J2006" s="2" t="str">
        <v>001 514 3430668</v>
      </c>
      <c r="K2006" s="1"/>
      <c r="L2006" s="1"/>
      <c r="M2006" s="1"/>
      <c r="N2006" s="1"/>
      <c r="O2006" s="1"/>
      <c r="P2006" s="1"/>
      <c r="Q2006" s="1"/>
      <c r="R2006" s="1"/>
      <c r="S2006" s="1"/>
    </row>
    <row r="2007">
      <c r="A2007" s="2" t="s">
        <v>49</v>
      </c>
      <c r="B2007" s="2" t="str">
        <v>美國</v>
      </c>
      <c r="C2007" s="2" t="str">
        <v>--</v>
      </c>
      <c r="D2007" s="2" t="str">
        <v>其他,家用纺织品,工艺陶瓷,玻璃工艺品,餐厨用具</v>
      </c>
      <c r="E2007" s="2" t="str">
        <v>9次</v>
      </c>
      <c r="F2007" s="2" t="str">
        <v>8192 EUCLID COURT,MANASSAS PARK, VA 20111,U.S.A.</v>
      </c>
      <c r="G2007" s="2" t="str">
        <v>NABIL ALSHARAFI</v>
      </c>
      <c r="H2007" s="2" t="s">
        <v>48</v>
      </c>
      <c r="I2007" s="2" t="str">
        <v>+1 703-369-2109</v>
      </c>
      <c r="J2007" s="2" t="str">
        <v>703 368 0978</v>
      </c>
      <c r="K2007" s="1"/>
      <c r="L2007" s="1"/>
      <c r="M2007" s="1"/>
      <c r="N2007" s="1"/>
      <c r="O2007" s="1"/>
      <c r="P2007" s="1"/>
      <c r="Q2007" s="1"/>
      <c r="R2007" s="1"/>
      <c r="S2007" s="1"/>
    </row>
    <row r="2008">
      <c r="A2008" s="2" t="s">
        <v>5024</v>
      </c>
      <c r="B2008" s="2" t="str">
        <v>丹麥</v>
      </c>
      <c r="C2008" s="3" t="s">
        <v>5023</v>
      </c>
      <c r="D2008" s="2" t="str">
        <v>其他,医药保健品及医疗器械,鞋,餐厨用具</v>
      </c>
      <c r="E2008" s="2" t="str">
        <v>7次</v>
      </c>
      <c r="F2008" s="2" t="str">
        <v>Klamsagervej 27, DK 8230, abyhoej</v>
      </c>
      <c r="G2008" s="2" t="str">
        <v>Steen Stimer</v>
      </c>
      <c r="H2008" s="2" t="str">
        <v>--</v>
      </c>
      <c r="I2008" s="2" t="str">
        <v>+45 86 25 44 88</v>
      </c>
      <c r="J2008" s="2" t="str">
        <v>0045 86 254477</v>
      </c>
      <c r="K2008" s="1"/>
      <c r="L2008" s="1"/>
      <c r="M2008" s="1"/>
      <c r="N2008" s="1"/>
      <c r="O2008" s="1"/>
      <c r="P2008" s="1"/>
      <c r="Q2008" s="1"/>
      <c r="R2008" s="1"/>
      <c r="S2008" s="1"/>
    </row>
    <row r="2009">
      <c r="A2009" s="2" t="s">
        <v>2899</v>
      </c>
      <c r="B2009" s="2" t="str">
        <v>丹麥</v>
      </c>
      <c r="C2009" s="3" t="s">
        <v>2900</v>
      </c>
      <c r="D2009" s="2" t="str">
        <v>工艺陶瓷,玻璃工艺品,鞋,食品,餐厨用具</v>
      </c>
      <c r="E2009" s="2" t="str">
        <v>10次</v>
      </c>
      <c r="F2009" s="2" t="str">
        <v>Hoejnaesvej 79, DK 2610, Roedovre</v>
      </c>
      <c r="G2009" s="2" t="str">
        <v>Hotri Lars Trier Hansen ApS</v>
      </c>
      <c r="H2009" s="2" t="s">
        <v>2901</v>
      </c>
      <c r="I2009" s="2" t="str">
        <v>+45 36 41 28 00</v>
      </c>
      <c r="J2009" s="2" t="str">
        <v>0045 36 41 32 29</v>
      </c>
      <c r="K2009" s="1"/>
      <c r="L2009" s="1"/>
      <c r="M2009" s="1"/>
      <c r="N2009" s="1"/>
      <c r="O2009" s="1"/>
      <c r="P2009" s="1"/>
      <c r="Q2009" s="1"/>
      <c r="R2009" s="1"/>
      <c r="S2009" s="1"/>
    </row>
    <row r="2010">
      <c r="A2010" s="2" t="s">
        <v>581</v>
      </c>
      <c r="B2010" s="2" t="str">
        <v>澳大利亞</v>
      </c>
      <c r="C2010" s="3" t="s">
        <v>580</v>
      </c>
      <c r="D2010" s="2" t="s">
        <v>578</v>
      </c>
      <c r="E2010" s="2" t="str">
        <v>10次</v>
      </c>
      <c r="F2010" s="2" t="str">
        <v>4/F NO.97 SEC.2 NAN KANG RD ,NANKANG DIST ,TAIPEI,TAIWAN</v>
      </c>
      <c r="G2010" s="2" t="str">
        <v>Artur Michalski</v>
      </c>
      <c r="H2010" s="2" t="s">
        <v>579</v>
      </c>
      <c r="I2010" s="2" t="str">
        <v>+86 755 8302 6778,+86 755 8302 6780,+86-755-8302-6778,+86-755-8302-6780</v>
      </c>
      <c r="J2010" s="2" t="str">
        <v>0061 3 97422126</v>
      </c>
      <c r="K2010" s="1"/>
      <c r="L2010" s="1"/>
      <c r="M2010" s="1"/>
      <c r="N2010" s="1"/>
      <c r="O2010" s="1"/>
      <c r="P2010" s="1"/>
      <c r="Q2010" s="1"/>
      <c r="R2010" s="1"/>
      <c r="S2010" s="1"/>
    </row>
    <row r="2011">
      <c r="A2011" s="2" t="s">
        <v>6712</v>
      </c>
      <c r="B2011" s="2" t="str">
        <v>土耳其</v>
      </c>
      <c r="C2011" s="3" t="s">
        <v>6713</v>
      </c>
      <c r="D2011" s="2" t="str">
        <v>五金,其他,家居用品,工艺陶瓷,玩具,玻璃工艺品,箱包,餐厨用具</v>
      </c>
      <c r="E2011" s="2" t="str">
        <v>8次</v>
      </c>
      <c r="F2011" s="2" t="str">
        <v>VALIKONAGI CAD. EFE APT. NO:171/1NISANTASI,TURKEY</v>
      </c>
      <c r="G2011" s="2" t="str">
        <v>Ahmed Mithani</v>
      </c>
      <c r="H2011" s="2" t="s">
        <v>6711</v>
      </c>
      <c r="I2011" s="2" t="str">
        <v>+90 212 219 31 50</v>
      </c>
      <c r="J2011" s="2" t="str">
        <v>0090 212 2193149</v>
      </c>
      <c r="K2011" s="1"/>
      <c r="L2011" s="1"/>
      <c r="M2011" s="1"/>
      <c r="N2011" s="1"/>
      <c r="O2011" s="1"/>
      <c r="P2011" s="1"/>
      <c r="Q2011" s="1"/>
      <c r="R2011" s="1"/>
      <c r="S2011" s="1"/>
    </row>
    <row r="2012">
      <c r="A2012" s="2" t="s">
        <v>86</v>
      </c>
      <c r="B2012" s="2" t="str">
        <v>泰国</v>
      </c>
      <c r="C2012" s="3" t="s">
        <v>87</v>
      </c>
      <c r="D2012" s="2" t="str">
        <v>Stainless Food Jar,不锈钢器皿,家具,家居装饰品,餐厨用具,饮具</v>
      </c>
      <c r="E2012" s="2" t="str">
        <v>7次</v>
      </c>
      <c r="F2012" s="2" t="str">
        <v>24 Srinakarint Road</v>
      </c>
      <c r="G2012" s="2" t="str">
        <v>Khalil</v>
      </c>
      <c r="H2012" s="2" t="s">
        <v>85</v>
      </c>
      <c r="I2012" s="2" t="str">
        <v>+66 2 720 5959</v>
      </c>
      <c r="J2012" s="2" t="str">
        <v>0066 2 7205972/7205995</v>
      </c>
      <c r="K2012" s="1"/>
      <c r="L2012" s="1"/>
      <c r="M2012" s="1"/>
      <c r="N2012" s="1"/>
      <c r="O2012" s="1"/>
      <c r="P2012" s="1"/>
      <c r="Q2012" s="1"/>
      <c r="R2012" s="1"/>
      <c r="S2012" s="1"/>
    </row>
    <row r="2013">
      <c r="A2013" s="2" t="s">
        <v>2932</v>
      </c>
      <c r="B2013" s="2" t="str">
        <v>德國</v>
      </c>
      <c r="C2013" s="3" t="s">
        <v>2931</v>
      </c>
      <c r="D2013" s="2" t="str">
        <v>餐厨用具</v>
      </c>
      <c r="E2013" s="2" t="str">
        <v>5次</v>
      </c>
      <c r="F2013" s="2" t="str">
        <v>Bahnhofstrasse 9, DE 57290, Neunkirchen</v>
      </c>
      <c r="G2013" s="2" t="str">
        <v>Dieter Knautz</v>
      </c>
      <c r="H2013" s="2" t="s">
        <v>2930</v>
      </c>
      <c r="I2013" s="2" t="str">
        <v>+49 2735 7620</v>
      </c>
      <c r="J2013" s="2" t="str">
        <v>0049 2735 76 21 23</v>
      </c>
      <c r="K2013" s="1"/>
      <c r="L2013" s="1"/>
      <c r="M2013" s="1"/>
      <c r="N2013" s="1"/>
      <c r="O2013" s="1"/>
      <c r="P2013" s="1"/>
      <c r="Q2013" s="1"/>
      <c r="R2013" s="1"/>
      <c r="S2013" s="1"/>
    </row>
    <row r="2014">
      <c r="A2014" s="2" t="s">
        <v>620</v>
      </c>
      <c r="B2014" s="2" t="str">
        <v>科威特</v>
      </c>
      <c r="C2014" s="2" t="str">
        <v>--</v>
      </c>
      <c r="D2014" s="2" t="str">
        <v>餐厨用具</v>
      </c>
      <c r="E2014" s="2" t="str">
        <v>5次</v>
      </c>
      <c r="F2014" s="2" t="str">
        <v>P.O. BOX 2175,SAFAT 13022</v>
      </c>
      <c r="G2014" s="2" t="str">
        <v>AHMED ZIKRY</v>
      </c>
      <c r="H2014" s="2" t="s">
        <v>621</v>
      </c>
      <c r="I2014" s="2" t="str">
        <v>00965 571 3845</v>
      </c>
      <c r="J2014" s="2" t="str">
        <v>00965 575 6775</v>
      </c>
      <c r="K2014" s="1"/>
      <c r="L2014" s="1"/>
      <c r="M2014" s="1"/>
      <c r="N2014" s="1"/>
      <c r="O2014" s="1"/>
      <c r="P2014" s="1"/>
      <c r="Q2014" s="1"/>
      <c r="R2014" s="1"/>
      <c r="S2014" s="1"/>
    </row>
    <row r="2015">
      <c r="A2015" s="2" t="s">
        <v>2377</v>
      </c>
      <c r="B2015" s="2" t="str">
        <v>美國</v>
      </c>
      <c r="C2015" s="3" t="s">
        <v>2376</v>
      </c>
      <c r="D2015" s="2" t="str">
        <v>五金,家具,工具,餐厨用具</v>
      </c>
      <c r="E2015" s="2" t="str">
        <v>6次</v>
      </c>
      <c r="F2015" s="2" t="str">
        <v>P.O.BOX 3268 MONROE,NY 10950,U.S.A.</v>
      </c>
      <c r="G2015" s="2" t="str">
        <v>--</v>
      </c>
      <c r="H2015" s="2" t="s">
        <v>2375</v>
      </c>
      <c r="I2015" s="2" t="str">
        <v>+1-337-837-2129,+1 337-837-2129</v>
      </c>
      <c r="J2015" s="2" t="str">
        <v>001 8457839721</v>
      </c>
      <c r="K2015" s="1"/>
      <c r="L2015" s="1"/>
      <c r="M2015" s="1"/>
      <c r="N2015" s="1"/>
      <c r="O2015" s="1"/>
      <c r="P2015" s="1"/>
      <c r="Q2015" s="1"/>
      <c r="R2015" s="1"/>
      <c r="S2015" s="1"/>
    </row>
    <row r="2016">
      <c r="A2016" s="2" t="s">
        <v>4958</v>
      </c>
      <c r="B2016" s="2" t="str">
        <v>澳大利亞</v>
      </c>
      <c r="C2016" s="3" t="s">
        <v>4960</v>
      </c>
      <c r="D2016" s="2" t="str">
        <v>玻璃工艺品,餐厨用具</v>
      </c>
      <c r="E2016" s="2" t="str">
        <v>8次</v>
      </c>
      <c r="F2016" s="2" t="str">
        <v>P.O.BOX 313 ,YARRAVILLE VIC 3013,AUSTRALIA</v>
      </c>
      <c r="G2016" s="2" t="str">
        <v>--</v>
      </c>
      <c r="H2016" s="2" t="s">
        <v>4959</v>
      </c>
      <c r="I2016" s="2" t="str">
        <v>+61 418 522 238</v>
      </c>
      <c r="J2016" s="2">
        <v>396871300</v>
      </c>
      <c r="K2016" s="1"/>
      <c r="L2016" s="1"/>
      <c r="M2016" s="1"/>
      <c r="N2016" s="1"/>
      <c r="O2016" s="1"/>
      <c r="P2016" s="1"/>
      <c r="Q2016" s="1"/>
      <c r="R2016" s="1"/>
      <c r="S2016" s="1"/>
    </row>
    <row r="2017">
      <c r="A2017" s="2" t="s">
        <v>3384</v>
      </c>
      <c r="B2017" s="2" t="str">
        <v>日本</v>
      </c>
      <c r="C2017" s="3" t="s">
        <v>3383</v>
      </c>
      <c r="D2017" s="2" t="str">
        <v>五金,餐厨用具</v>
      </c>
      <c r="E2017" s="2" t="str">
        <v>7次</v>
      </c>
      <c r="F2017" s="2" t="str">
        <v>26-10, SAIWAI-MACHI ISAHAYA-SHI, NAGASAKI 8540022</v>
      </c>
      <c r="G2017" s="2" t="str">
        <v>ITO SHOZO</v>
      </c>
      <c r="H2017" s="2" t="s">
        <v>3385</v>
      </c>
      <c r="I2017" s="2" t="str">
        <v>+81-532-45-1151,2400573457,03-3851-3245,0532-45-1151,+62-21-8934187,+81 532-45-1151,+62 21 8934187,+62 21 8934188,+62-21-8934188,+81 263-25-4089</v>
      </c>
      <c r="J2017" s="2" t="str">
        <v>0081 3 36633667</v>
      </c>
      <c r="K2017" s="1"/>
      <c r="L2017" s="1"/>
      <c r="M2017" s="1"/>
      <c r="N2017" s="1"/>
      <c r="O2017" s="1"/>
      <c r="P2017" s="1"/>
      <c r="Q2017" s="1"/>
      <c r="R2017" s="1"/>
      <c r="S2017" s="1"/>
    </row>
    <row r="2018">
      <c r="A2018" s="2" t="s">
        <v>8</v>
      </c>
      <c r="B2018" s="2" t="str">
        <v>澳大利亞</v>
      </c>
      <c r="C2018" s="3" t="s">
        <v>6</v>
      </c>
      <c r="D2018" s="2" t="str">
        <v>五金,其他,卫浴设备,园林用品,照明产品,餐厨用具</v>
      </c>
      <c r="E2018" s="2" t="str">
        <v>9次</v>
      </c>
      <c r="F2018" s="2" t="str">
        <v>113 117 PARRAMATTA ROADCAMPERDOWN NSW 2050,AUSTRALIA</v>
      </c>
      <c r="G2018" s="2" t="str">
        <v>Anthony Healy</v>
      </c>
      <c r="H2018" s="2" t="s">
        <v>7</v>
      </c>
      <c r="I2018" s="2">
        <f>+61-419-417-721</f>
      </c>
      <c r="J2018" s="2">
        <v>116195601311</v>
      </c>
      <c r="K2018" s="1"/>
      <c r="L2018" s="1"/>
      <c r="M2018" s="1"/>
      <c r="N2018" s="1"/>
      <c r="O2018" s="1"/>
      <c r="P2018" s="1"/>
      <c r="Q2018" s="1"/>
      <c r="R2018" s="1"/>
      <c r="S2018" s="1"/>
    </row>
    <row r="2019">
      <c r="A2019" s="2" t="s">
        <v>6382</v>
      </c>
      <c r="B2019" s="2" t="str">
        <v>英國</v>
      </c>
      <c r="C2019" s="3" t="s">
        <v>6383</v>
      </c>
      <c r="D2019" s="2" t="str">
        <v>餐厨用具</v>
      </c>
      <c r="E2019" s="2" t="str">
        <v>2次</v>
      </c>
      <c r="F2019" s="2" t="str">
        <v>18-19 MILLBROOK BUSINESS PARK//CROWBOROUGH, SUX. RH19 4HF</v>
      </c>
      <c r="G2019" s="2" t="str">
        <v>D BIRCHAM</v>
      </c>
      <c r="H2019" s="2" t="str">
        <v>--</v>
      </c>
      <c r="I2019" s="2" t="str">
        <v>+44 1892 663212</v>
      </c>
      <c r="J2019" s="2" t="str">
        <v>0044 1892 663183</v>
      </c>
      <c r="K2019" s="1"/>
      <c r="L2019" s="1"/>
      <c r="M2019" s="1"/>
      <c r="N2019" s="1"/>
      <c r="O2019" s="1"/>
      <c r="P2019" s="1"/>
      <c r="Q2019" s="1"/>
      <c r="R2019" s="1"/>
      <c r="S2019" s="1"/>
    </row>
    <row r="2020">
      <c r="A2020" s="2" t="s">
        <v>4513</v>
      </c>
      <c r="B2020" s="2" t="str">
        <v>中國香港</v>
      </c>
      <c r="C2020" s="3" t="s">
        <v>4512</v>
      </c>
      <c r="D2020" s="2" t="s">
        <v>4510</v>
      </c>
      <c r="E2020" s="2" t="str">
        <v>10次</v>
      </c>
      <c r="F2020" s="2" t="str">
        <v>Rm 1605 16/F Enterprise Square Ph 3</v>
      </c>
      <c r="G2020" s="2" t="str">
        <v>DIMA SEMENIKHIN</v>
      </c>
      <c r="H2020" s="2" t="s">
        <v>4511</v>
      </c>
      <c r="I2020" s="2" t="str">
        <v>+852 2375 2238</v>
      </c>
      <c r="J2020" s="2" t="str">
        <v>852 23758607</v>
      </c>
      <c r="K2020" s="1"/>
      <c r="L2020" s="1"/>
      <c r="M2020" s="1"/>
      <c r="N2020" s="1"/>
      <c r="O2020" s="1"/>
      <c r="P2020" s="1"/>
      <c r="Q2020" s="1"/>
      <c r="R2020" s="1"/>
      <c r="S2020" s="1"/>
    </row>
    <row r="2021">
      <c r="A2021" s="2" t="s">
        <v>3413</v>
      </c>
      <c r="B2021" s="2" t="str">
        <v>中國香港</v>
      </c>
      <c r="C2021" s="3" t="s">
        <v>3412</v>
      </c>
      <c r="D2021" s="2" t="s">
        <v>3414</v>
      </c>
      <c r="E2021" s="2" t="str">
        <v>11次</v>
      </c>
      <c r="F2021" s="2" t="str">
        <v>35/F Milliennium City Standard Chartered Twr</v>
      </c>
      <c r="G2021" s="2" t="str">
        <v>Buyer</v>
      </c>
      <c r="H2021" s="2" t="s">
        <v>3415</v>
      </c>
      <c r="I2021" s="2" t="str">
        <v>+852 2751 4676</v>
      </c>
      <c r="J2021" s="2" t="str">
        <v>00852 27518920/27511311</v>
      </c>
      <c r="K2021" s="1"/>
      <c r="L2021" s="1"/>
      <c r="M2021" s="1"/>
      <c r="N2021" s="1"/>
      <c r="O2021" s="1"/>
      <c r="P2021" s="1"/>
      <c r="Q2021" s="1"/>
      <c r="R2021" s="1"/>
      <c r="S2021" s="1"/>
    </row>
    <row r="2022">
      <c r="A2022" s="5" t="s">
        <v>493</v>
      </c>
      <c r="B2022" s="5" t="str">
        <v>新加坡</v>
      </c>
      <c r="C2022" s="4" t="s">
        <v>494</v>
      </c>
      <c r="D2022" s="5" t="str">
        <v>其他,家具,照明产品,餐厨用具</v>
      </c>
      <c r="E2022" s="5" t="str">
        <v>8次</v>
      </c>
      <c r="F2022" s="5" t="str">
        <v>Blk 5022,Ang Mo Kio Ind'l Pk 2 #01-17, 569525, Singapore</v>
      </c>
      <c r="G2022" s="5" t="str">
        <v>--</v>
      </c>
      <c r="H2022" s="5" t="s">
        <v>495</v>
      </c>
      <c r="I2022" s="5" t="str">
        <v>0065 64834977</v>
      </c>
      <c r="J2022" s="5" t="str">
        <v>0065 64824383</v>
      </c>
      <c r="K2022" s="1"/>
      <c r="L2022" s="1"/>
      <c r="M2022" s="1"/>
      <c r="N2022" s="1"/>
      <c r="O2022" s="1"/>
      <c r="P2022" s="1"/>
      <c r="Q2022" s="1"/>
      <c r="R2022" s="1"/>
      <c r="S2022" s="1"/>
    </row>
    <row r="2023">
      <c r="A2023" s="5" t="s">
        <v>7105</v>
      </c>
      <c r="B2023" s="5" t="str">
        <v>美國</v>
      </c>
      <c r="C2023" s="4" t="s">
        <v>7107</v>
      </c>
      <c r="D2023" s="5" t="str">
        <v>其他,家具,玩具,礼品及赠品,节日用品,餐厨用具</v>
      </c>
      <c r="E2023" s="5" t="str">
        <v>11次</v>
      </c>
      <c r="F2023" s="5" t="str">
        <v>450 E BUNKER CT VERNON HILLS,IL 60061,U.S.A.</v>
      </c>
      <c r="G2023" s="5" t="str">
        <v>ILLINI</v>
      </c>
      <c r="H2023" s="5" t="s">
        <v>7106</v>
      </c>
      <c r="I2023" s="5">
        <f>+1-847-549-321</f>
      </c>
      <c r="J2023" s="5" t="str">
        <v>001 8475490352</v>
      </c>
      <c r="K2023" s="1"/>
      <c r="L2023" s="1"/>
      <c r="M2023" s="1"/>
      <c r="N2023" s="1"/>
      <c r="O2023" s="1"/>
      <c r="P2023" s="1"/>
      <c r="Q2023" s="1"/>
      <c r="R2023" s="1"/>
      <c r="S2023" s="1"/>
    </row>
    <row r="2024">
      <c r="A2024" s="2" t="s">
        <v>5397</v>
      </c>
      <c r="B2024" s="2" t="str">
        <v>馬來西亞</v>
      </c>
      <c r="C2024" s="3" t="s">
        <v>5398</v>
      </c>
      <c r="D2024" s="2" t="str">
        <v>工艺陶瓷,餐厨用具</v>
      </c>
      <c r="E2024" s="2" t="str">
        <v>3次</v>
      </c>
      <c r="F2024" s="2" t="str">
        <v>NO. 3A-3C,JALAN KENARI 22,BANDAR PUCHONG JAYA,(BUSINESS COMMERCIAL CENTRE),PUCHONG,SELANGOR</v>
      </c>
      <c r="G2024" s="2" t="str">
        <v>S Y WONG</v>
      </c>
      <c r="H2024" s="2" t="s">
        <v>5399</v>
      </c>
      <c r="I2024" s="2" t="str">
        <v>0060 3 80709313</v>
      </c>
      <c r="J2024" s="2" t="str">
        <v>0060 3 80709309</v>
      </c>
      <c r="K2024" s="1"/>
      <c r="L2024" s="1"/>
      <c r="M2024" s="1"/>
      <c r="N2024" s="1"/>
      <c r="O2024" s="1"/>
      <c r="P2024" s="1"/>
      <c r="Q2024" s="1"/>
      <c r="R2024" s="1"/>
      <c r="S2024" s="1"/>
    </row>
    <row r="2025">
      <c r="A2025" s="2" t="s">
        <v>3305</v>
      </c>
      <c r="B2025" s="2" t="str">
        <v>日本</v>
      </c>
      <c r="C2025" s="2" t="str">
        <v>--</v>
      </c>
      <c r="D2025" s="2" t="str">
        <v>餐厨用具</v>
      </c>
      <c r="E2025" s="2" t="str">
        <v>3次</v>
      </c>
      <c r="F2025" s="2" t="str">
        <v>2-10, TAMAGAWA 3-CHOME, FUKUSHIMA-KU OSAKA-SHI, OSAKA 5530004</v>
      </c>
      <c r="G2025" s="2" t="str">
        <v>YOHO, YASUHIRO</v>
      </c>
      <c r="H2025" s="2" t="str">
        <v>--</v>
      </c>
      <c r="I2025" s="2" t="str">
        <v>0081 6 64417775</v>
      </c>
      <c r="J2025" s="2" t="str">
        <v>0081 6 64411175</v>
      </c>
      <c r="K2025" s="1"/>
      <c r="L2025" s="1"/>
      <c r="M2025" s="1"/>
      <c r="N2025" s="1"/>
      <c r="O2025" s="1"/>
      <c r="P2025" s="1"/>
      <c r="Q2025" s="1"/>
      <c r="R2025" s="1"/>
      <c r="S2025" s="1"/>
    </row>
    <row r="2026">
      <c r="A2026" s="2" t="s">
        <v>1073</v>
      </c>
      <c r="B2026" s="2" t="str">
        <v>荷蘭</v>
      </c>
      <c r="C2026" s="3" t="s">
        <v>1072</v>
      </c>
      <c r="D2026" s="2" t="s">
        <v>1074</v>
      </c>
      <c r="E2026" s="2" t="str">
        <v>8次</v>
      </c>
      <c r="F2026" s="2" t="str">
        <v>Albert Harkemaweg 70, NL 9831 TA, Aduard</v>
      </c>
      <c r="G2026" s="2" t="str">
        <v>BOONSDNRA</v>
      </c>
      <c r="H2026" s="2" t="s">
        <v>1075</v>
      </c>
      <c r="I2026" s="2" t="str">
        <v>+31 50 403 1331</v>
      </c>
      <c r="J2026" s="2" t="str">
        <v>0031 50 4031897</v>
      </c>
      <c r="K2026" s="1"/>
      <c r="L2026" s="1"/>
      <c r="M2026" s="1"/>
      <c r="N2026" s="1"/>
      <c r="O2026" s="1"/>
      <c r="P2026" s="1"/>
      <c r="Q2026" s="1"/>
      <c r="R2026" s="1"/>
      <c r="S2026" s="1"/>
    </row>
    <row r="2027">
      <c r="A2027" s="2" t="s">
        <v>7026</v>
      </c>
      <c r="B2027" s="2" t="str">
        <v>泰国</v>
      </c>
      <c r="C2027" s="3" t="s">
        <v>7025</v>
      </c>
      <c r="D2027" s="2" t="str">
        <v>其他,大型机械及设备,电子电气产品,食品,餐厨用具</v>
      </c>
      <c r="E2027" s="2" t="str">
        <v>9次</v>
      </c>
      <c r="F2027" s="2" t="str">
        <v>852-854 MUANGKORN RD.,NEAR BANGKOK BANK SAMPENG BRANCH BANGKOK</v>
      </c>
      <c r="G2027" s="2" t="str">
        <v>CHARINTIP PATHOMSAK</v>
      </c>
      <c r="H2027" s="2" t="s">
        <v>7027</v>
      </c>
      <c r="I2027" s="2">
        <f>+66-2-622-7676</f>
      </c>
      <c r="J2027" s="2" t="str">
        <v>0066 2 2244602</v>
      </c>
      <c r="K2027" s="1"/>
      <c r="L2027" s="1"/>
      <c r="M2027" s="1"/>
      <c r="N2027" s="1"/>
      <c r="O2027" s="1"/>
      <c r="P2027" s="1"/>
      <c r="Q2027" s="1"/>
      <c r="R2027" s="1"/>
      <c r="S2027" s="1"/>
    </row>
    <row r="2028">
      <c r="A2028" s="2" t="s">
        <v>5299</v>
      </c>
      <c r="B2028" s="2" t="str">
        <v>瑞典</v>
      </c>
      <c r="C2028" s="3" t="s">
        <v>5298</v>
      </c>
      <c r="D2028" s="2" t="str">
        <v>办公文具,家用纺织品,食品,餐厨用具</v>
      </c>
      <c r="E2028" s="2" t="str">
        <v>5次</v>
      </c>
      <c r="F2028" s="2" t="str">
        <v>Rindogatan 50 SE-115 58 Stockholm</v>
      </c>
      <c r="G2028" s="2" t="str">
        <v>--</v>
      </c>
      <c r="H2028" s="2" t="s">
        <v>5297</v>
      </c>
      <c r="I2028" s="2" t="str">
        <v>+46 8 664 50 12</v>
      </c>
      <c r="J2028" s="2" t="str">
        <v>0046 8 664 50 04</v>
      </c>
      <c r="K2028" s="1"/>
      <c r="L2028" s="1"/>
      <c r="M2028" s="1"/>
      <c r="N2028" s="1"/>
      <c r="O2028" s="1"/>
      <c r="P2028" s="1"/>
      <c r="Q2028" s="1"/>
      <c r="R2028" s="1"/>
      <c r="S2028" s="1"/>
    </row>
    <row r="2029">
      <c r="A2029" s="2" t="s">
        <v>3349</v>
      </c>
      <c r="B2029" s="2" t="str">
        <v>德國</v>
      </c>
      <c r="C2029" s="3" t="s">
        <v>3350</v>
      </c>
      <c r="D2029" s="2" t="str">
        <v>家具,家居装饰品,餐厨用具</v>
      </c>
      <c r="E2029" s="2" t="str">
        <v>6次</v>
      </c>
      <c r="F2029" s="2" t="str">
        <v>Christian-Hoefer-Ring 54, DE 95100, Selb</v>
      </c>
      <c r="G2029" s="2" t="str">
        <v>BOHEMIA CRISTAL Handelsgesellschaft mbH</v>
      </c>
      <c r="H2029" s="2" t="s">
        <v>3348</v>
      </c>
      <c r="I2029" s="2" t="str">
        <v>+49 9287 860</v>
      </c>
      <c r="J2029" s="2" t="str">
        <v>0049 9287 86 48</v>
      </c>
      <c r="K2029" s="1"/>
      <c r="L2029" s="1"/>
      <c r="M2029" s="1"/>
      <c r="N2029" s="1"/>
      <c r="O2029" s="1"/>
      <c r="P2029" s="1"/>
      <c r="Q2029" s="1"/>
      <c r="R2029" s="1"/>
      <c r="S2029" s="1"/>
    </row>
    <row r="2030">
      <c r="A2030" s="2" t="s">
        <v>1117</v>
      </c>
      <c r="B2030" s="2" t="str">
        <v>英國</v>
      </c>
      <c r="C2030" s="3" t="s">
        <v>1119</v>
      </c>
      <c r="D2030" s="2" t="str">
        <v>五金,家具,家居装饰品,家用电器,餐厨用具</v>
      </c>
      <c r="E2030" s="2" t="str">
        <v>9次</v>
      </c>
      <c r="F2030" s="2" t="str">
        <v>196 BULFORD ROAD ,U.K.</v>
      </c>
      <c r="G2030" s="2" t="str">
        <v>BAYRAM</v>
      </c>
      <c r="H2030" s="2" t="s">
        <v>1118</v>
      </c>
      <c r="I2030" s="2" t="str">
        <v>+44 1980 594370</v>
      </c>
      <c r="J2030" s="2" t="str">
        <v>0044 1980 594388</v>
      </c>
      <c r="K2030" s="1"/>
      <c r="L2030" s="1"/>
      <c r="M2030" s="1"/>
      <c r="N2030" s="1"/>
      <c r="O2030" s="1"/>
      <c r="P2030" s="1"/>
      <c r="Q2030" s="1"/>
      <c r="R2030" s="1"/>
      <c r="S2030" s="1"/>
    </row>
    <row r="2031">
      <c r="A2031" s="2" t="s">
        <v>7053</v>
      </c>
      <c r="B2031" s="2" t="str">
        <v>加拿大</v>
      </c>
      <c r="C2031" s="2" t="str">
        <v>--</v>
      </c>
      <c r="D2031" s="2" t="str">
        <v>餐厨用具</v>
      </c>
      <c r="E2031" s="2" t="str">
        <v>7次</v>
      </c>
      <c r="F2031" s="2" t="str">
        <v>116A-810 QUAYSIDE DR.NEW WESTMINSTER,CANADA</v>
      </c>
      <c r="G2031" s="2" t="str">
        <v>--</v>
      </c>
      <c r="H2031" s="2" t="s">
        <v>7052</v>
      </c>
      <c r="I2031" s="2" t="str">
        <v>+1 604-526-2288</v>
      </c>
      <c r="J2031" s="2" t="str">
        <v>604 540 0669</v>
      </c>
      <c r="K2031" s="1"/>
      <c r="L2031" s="1"/>
      <c r="M2031" s="1"/>
      <c r="N2031" s="1"/>
      <c r="O2031" s="1"/>
      <c r="P2031" s="1"/>
      <c r="Q2031" s="1"/>
      <c r="R2031" s="1"/>
      <c r="S2031" s="1"/>
    </row>
    <row r="2032">
      <c r="A2032" s="2" t="s">
        <v>5342</v>
      </c>
      <c r="B2032" s="2" t="str">
        <v>土耳其</v>
      </c>
      <c r="C2032" s="2" t="str">
        <v>--</v>
      </c>
      <c r="D2032" s="2" t="str">
        <v>餐厨用具</v>
      </c>
      <c r="E2032" s="2" t="str">
        <v>3次</v>
      </c>
      <c r="F2032" s="2" t="str">
        <v>TASOCAGI C.UMUT S.NO:1 34403 CAGLAYAN,ISTANBUL</v>
      </c>
      <c r="G2032" s="2" t="str">
        <v>OZLEM KOC</v>
      </c>
      <c r="H2032" s="2" t="s">
        <v>5341</v>
      </c>
      <c r="I2032" s="2" t="str">
        <v>+90 212 230 25 29</v>
      </c>
      <c r="J2032" s="2" t="str">
        <v>0090 212 2319830</v>
      </c>
      <c r="K2032" s="1"/>
      <c r="L2032" s="1"/>
      <c r="M2032" s="1"/>
      <c r="N2032" s="1"/>
      <c r="O2032" s="1"/>
      <c r="P2032" s="1"/>
      <c r="Q2032" s="1"/>
      <c r="R2032" s="1"/>
      <c r="S2032" s="1"/>
    </row>
    <row r="2033">
      <c r="A2033" s="2" t="s">
        <v>3233</v>
      </c>
      <c r="B2033" s="2" t="str">
        <v>菲律賓</v>
      </c>
      <c r="C2033" s="3" t="s">
        <v>3230</v>
      </c>
      <c r="D2033" s="2" t="s">
        <v>3231</v>
      </c>
      <c r="E2033" s="2" t="str">
        <v>10次</v>
      </c>
      <c r="F2033" s="2" t="str">
        <v>289 G. ARANETA AVE.,MANRESA, QUEZON CITY,PHILIPPINES</v>
      </c>
      <c r="G2033" s="2" t="str">
        <v>BRUCE A.RABE</v>
      </c>
      <c r="H2033" s="2" t="s">
        <v>3232</v>
      </c>
      <c r="I2033" s="2" t="str">
        <v>+63 2 5328 3890,+63-253105784,+63-2-328-3890,+63-253283890,+63-2-301-8185;ext=01,+63 2 301 8185 ext. 01,+63 2 5310 5784,+63 2 328 3890,+63-2-328-3890;ext=08,+63 2 328 3890 ext. 08</v>
      </c>
      <c r="J2033" s="2">
        <v>63</v>
      </c>
      <c r="K2033" s="1"/>
      <c r="L2033" s="1"/>
      <c r="M2033" s="1"/>
      <c r="N2033" s="1"/>
      <c r="O2033" s="1"/>
      <c r="P2033" s="1"/>
      <c r="Q2033" s="1"/>
      <c r="R2033" s="1"/>
      <c r="S2033" s="1"/>
    </row>
    <row r="2034">
      <c r="A2034" s="2" t="s">
        <v>988</v>
      </c>
      <c r="B2034" s="2" t="str">
        <v>土耳其</v>
      </c>
      <c r="C2034" s="3" t="s">
        <v>986</v>
      </c>
      <c r="D2034" s="2" t="s">
        <v>987</v>
      </c>
      <c r="E2034" s="2" t="str">
        <v>9次</v>
      </c>
      <c r="F2034" s="2" t="str">
        <v>CUMHURIYET CAD ATA APT 261-3HARBIYE ISTANBUL,TURKEY</v>
      </c>
      <c r="G2034" s="2" t="str">
        <v>FRANCISCO MONCALEANO</v>
      </c>
      <c r="H2034" s="2" t="s">
        <v>989</v>
      </c>
      <c r="I2034" s="2" t="str">
        <v>+90 212 230 17 97</v>
      </c>
      <c r="J2034" s="2">
        <v>902122341649</v>
      </c>
      <c r="K2034" s="1"/>
      <c r="L2034" s="1"/>
      <c r="M2034" s="1"/>
      <c r="N2034" s="1"/>
      <c r="O2034" s="1"/>
      <c r="P2034" s="1"/>
      <c r="Q2034" s="1"/>
      <c r="R2034" s="1"/>
      <c r="S2034" s="1"/>
    </row>
    <row r="2035">
      <c r="A2035" s="2" t="s">
        <v>6961</v>
      </c>
      <c r="B2035" s="2" t="str">
        <v>中國香港</v>
      </c>
      <c r="C2035" s="2" t="str">
        <v>--</v>
      </c>
      <c r="D2035" s="2" t="str">
        <v>体育及旅游休闲用品,其他,玻璃工艺品,餐厨用具</v>
      </c>
      <c r="E2035" s="2" t="str">
        <v>8次</v>
      </c>
      <c r="F2035" s="2" t="str">
        <v>ROOM 2006, 20TH FLOOR,69 JERVOIS STREET, ,SHEUNG WANHONGKONG</v>
      </c>
      <c r="G2035" s="2" t="str">
        <v>--</v>
      </c>
      <c r="H2035" s="2" t="s">
        <v>6962</v>
      </c>
      <c r="I2035" s="2" t="str">
        <v>(852)2544 4399</v>
      </c>
      <c r="J2035" s="2" t="str">
        <v>(852)2545 8676</v>
      </c>
      <c r="K2035" s="1"/>
      <c r="L2035" s="1"/>
      <c r="M2035" s="1"/>
      <c r="N2035" s="1"/>
      <c r="O2035" s="1"/>
      <c r="P2035" s="1"/>
      <c r="Q2035" s="1"/>
      <c r="R2035" s="1"/>
      <c r="S2035" s="1"/>
    </row>
    <row r="2036">
      <c r="A2036" s="2" t="s">
        <v>5234</v>
      </c>
      <c r="B2036" s="2" t="str">
        <v>義大利</v>
      </c>
      <c r="C2036" s="3" t="s">
        <v>5232</v>
      </c>
      <c r="D2036" s="2" t="str">
        <v>其他,照明产品,餐厨用具</v>
      </c>
      <c r="E2036" s="2" t="str">
        <v>6次</v>
      </c>
      <c r="F2036" s="2" t="str">
        <v>Via Toscana 1, I 60030, MONSANO</v>
      </c>
      <c r="G2036" s="2" t="str">
        <v>C.M.L., Srl</v>
      </c>
      <c r="H2036" s="2" t="s">
        <v>5233</v>
      </c>
      <c r="I2036" s="2" t="str">
        <v>+39 0731 60261</v>
      </c>
      <c r="J2036" s="2" t="str">
        <v>0039 0731 60449</v>
      </c>
      <c r="K2036" s="1"/>
      <c r="L2036" s="1"/>
      <c r="M2036" s="1"/>
      <c r="N2036" s="1"/>
      <c r="O2036" s="1"/>
      <c r="P2036" s="1"/>
      <c r="Q2036" s="1"/>
      <c r="R2036" s="1"/>
      <c r="S2036" s="1"/>
    </row>
    <row r="2037">
      <c r="A2037" s="2" t="s">
        <v>3272</v>
      </c>
      <c r="B2037" s="2" t="str">
        <v>土耳其</v>
      </c>
      <c r="C2037" s="2" t="str">
        <v>--</v>
      </c>
      <c r="D2037" s="2" t="s">
        <v>3270</v>
      </c>
      <c r="E2037" s="2" t="str">
        <v>9次</v>
      </c>
      <c r="F2037" s="2" t="str">
        <v>Fuatpa Cad. No:73</v>
      </c>
      <c r="G2037" s="2" t="str">
        <v>Ahmet YAPAR</v>
      </c>
      <c r="H2037" s="2" t="s">
        <v>3271</v>
      </c>
      <c r="I2037" s="2" t="str">
        <v>90 212 519 85 58</v>
      </c>
      <c r="J2037" s="2" t="str">
        <v>90 212 520 48 12</v>
      </c>
      <c r="K2037" s="1"/>
      <c r="L2037" s="1"/>
      <c r="M2037" s="1"/>
      <c r="N2037" s="1"/>
      <c r="O2037" s="1"/>
      <c r="P2037" s="1"/>
      <c r="Q2037" s="1"/>
      <c r="R2037" s="1"/>
      <c r="S2037" s="1"/>
    </row>
    <row r="2038">
      <c r="A2038" s="2" t="s">
        <v>1033</v>
      </c>
      <c r="B2038" s="2" t="str">
        <v>德國</v>
      </c>
      <c r="C2038" s="3" t="s">
        <v>1031</v>
      </c>
      <c r="D2038" s="2" t="str">
        <v>玩具,礼品及赠品,餐厨用具</v>
      </c>
      <c r="E2038" s="2" t="str">
        <v>8次</v>
      </c>
      <c r="F2038" s="2" t="str">
        <v>JAGERWALD 13 42897 REMSCHEID GERMANY</v>
      </c>
      <c r="G2038" s="2" t="str">
        <v>Christoph Ruediger</v>
      </c>
      <c r="H2038" s="2" t="s">
        <v>1032</v>
      </c>
      <c r="I2038" s="2" t="str">
        <v>+49 2191 609120</v>
      </c>
      <c r="J2038" s="2" t="str">
        <v>0049 2191 6091250</v>
      </c>
      <c r="K2038" s="1"/>
      <c r="L2038" s="1"/>
      <c r="M2038" s="1"/>
      <c r="N2038" s="1"/>
      <c r="O2038" s="1"/>
      <c r="P2038" s="1"/>
      <c r="Q2038" s="1"/>
      <c r="R2038" s="1"/>
      <c r="S2038" s="1"/>
    </row>
    <row r="2039">
      <c r="A2039" s="2" t="s">
        <v>6991</v>
      </c>
      <c r="B2039" s="2" t="str">
        <v>美國</v>
      </c>
      <c r="C2039" s="3" t="s">
        <v>6990</v>
      </c>
      <c r="D2039" s="2" t="str">
        <v>体育及旅游休闲用品,其他,家具,玻璃工艺品,箱包,鞋,餐厨用具</v>
      </c>
      <c r="E2039" s="2" t="str">
        <v>10次</v>
      </c>
      <c r="F2039" s="2" t="str">
        <v>8783 NW 50TH STREET #246,FORT LAUDERDALE, FLORIDA 33351,U.S.A.</v>
      </c>
      <c r="G2039" s="2" t="str">
        <v>Juan Manuel Lopez Fernandez</v>
      </c>
      <c r="H2039" s="2">
        <v>14</v>
      </c>
      <c r="I2039" s="2" t="str">
        <v>+1 954-748-4019</v>
      </c>
      <c r="J2039" s="2" t="str">
        <v>954 748 3639</v>
      </c>
      <c r="K2039" s="1"/>
      <c r="L2039" s="1"/>
      <c r="M2039" s="1"/>
      <c r="N2039" s="1"/>
      <c r="O2039" s="1"/>
      <c r="P2039" s="1"/>
      <c r="Q2039" s="1"/>
      <c r="R2039" s="1"/>
      <c r="S2039" s="1"/>
    </row>
    <row r="2040">
      <c r="A2040" s="2" t="s">
        <v>5268</v>
      </c>
      <c r="B2040" s="2" t="str">
        <v>中國香港</v>
      </c>
      <c r="C2040" s="2" t="str">
        <v>--</v>
      </c>
      <c r="D2040" s="2" t="s">
        <v>5266</v>
      </c>
      <c r="E2040" s="2" t="str">
        <v>9次</v>
      </c>
      <c r="F2040" s="2" t="str">
        <v>UNIT A19,10/F,KIN TAK FUNG IND. BLDG174 WAI YIP ST., KWUN TONG,HONGKONG</v>
      </c>
      <c r="G2040" s="2" t="str">
        <v>Luke Lee</v>
      </c>
      <c r="H2040" s="2" t="s">
        <v>5267</v>
      </c>
      <c r="I2040" s="2" t="str">
        <v>+852 2151 1357</v>
      </c>
      <c r="J2040" s="2" t="str">
        <v>852 21511356</v>
      </c>
      <c r="K2040" s="1"/>
      <c r="L2040" s="1"/>
      <c r="M2040" s="1"/>
      <c r="N2040" s="1"/>
      <c r="O2040" s="1"/>
      <c r="P2040" s="1"/>
      <c r="Q2040" s="1"/>
      <c r="R2040" s="1"/>
      <c r="S2040" s="1"/>
    </row>
    <row r="2041">
      <c r="A2041" s="2" t="s">
        <v>3161</v>
      </c>
      <c r="B2041" s="2" t="str">
        <v>南非</v>
      </c>
      <c r="C2041" s="3" t="s">
        <v>3158</v>
      </c>
      <c r="D2041" s="2" t="s">
        <v>3159</v>
      </c>
      <c r="E2041" s="2" t="str">
        <v>9次</v>
      </c>
      <c r="F2041" s="2" t="str">
        <v>11 EDISON STREET NEWCASTLE,SOUTH AFRICA</v>
      </c>
      <c r="G2041" s="2" t="str">
        <v>DATIN SITI</v>
      </c>
      <c r="H2041" s="2" t="s">
        <v>3160</v>
      </c>
      <c r="I2041" s="2" t="str">
        <v>+27 21 683 7190</v>
      </c>
      <c r="J2041" s="2" t="str">
        <v>0027 2630114</v>
      </c>
      <c r="K2041" s="1"/>
      <c r="L2041" s="1"/>
      <c r="M2041" s="1"/>
      <c r="N2041" s="1"/>
      <c r="O2041" s="1"/>
      <c r="P2041" s="1"/>
      <c r="Q2041" s="1"/>
      <c r="R2041" s="1"/>
      <c r="S2041" s="1"/>
    </row>
    <row r="2042">
      <c r="A2042" s="5" t="s">
        <v>908</v>
      </c>
      <c r="B2042" s="5" t="str">
        <v>丹麥</v>
      </c>
      <c r="C2042" s="4" t="s">
        <v>909</v>
      </c>
      <c r="D2042" s="5" t="str">
        <v>餐厨用具</v>
      </c>
      <c r="E2042" s="5" t="str">
        <v>3次</v>
      </c>
      <c r="F2042" s="5" t="str">
        <v>TRUDVANG, KANALVEJ 96,DK-8560 KOLIND</v>
      </c>
      <c r="G2042" s="5" t="str">
        <v>MRMILSON</v>
      </c>
      <c r="H2042" s="5" t="str">
        <v>--</v>
      </c>
      <c r="I2042" s="5" t="str">
        <v>+45 86 33 90 28</v>
      </c>
      <c r="J2042" s="5" t="str">
        <v>0045 86 339028</v>
      </c>
      <c r="K2042" s="1"/>
      <c r="L2042" s="1"/>
      <c r="M2042" s="1"/>
      <c r="N2042" s="1"/>
      <c r="O2042" s="1"/>
      <c r="P2042" s="1"/>
      <c r="Q2042" s="1"/>
      <c r="R2042" s="1"/>
      <c r="S2042" s="1"/>
    </row>
    <row r="2043">
      <c r="A2043" s="2" t="s">
        <v>6908</v>
      </c>
      <c r="B2043" s="2" t="str">
        <v>德國</v>
      </c>
      <c r="C2043" s="3" t="s">
        <v>6907</v>
      </c>
      <c r="D2043" s="2" t="str">
        <v>大型机械及设备,食品,餐厨用具</v>
      </c>
      <c r="E2043" s="2" t="str">
        <v>2次</v>
      </c>
      <c r="F2043" s="2" t="str">
        <v>Kesselstrasse 23, DE 70327, Stuttgart</v>
      </c>
      <c r="G2043" s="2" t="str">
        <v>Hermann Knappe</v>
      </c>
      <c r="H2043" s="2" t="str">
        <v>--</v>
      </c>
      <c r="I2043" s="2" t="str">
        <v>+49 711 40130</v>
      </c>
      <c r="J2043" s="2" t="str">
        <v>0049 711 4 01 33 03</v>
      </c>
      <c r="K2043" s="1"/>
      <c r="L2043" s="1"/>
      <c r="M2043" s="1"/>
      <c r="N2043" s="1"/>
      <c r="O2043" s="1"/>
      <c r="P2043" s="1"/>
      <c r="Q2043" s="1"/>
      <c r="R2043" s="1"/>
      <c r="S2043" s="1"/>
    </row>
    <row r="2044">
      <c r="A2044" s="2" t="s">
        <v>5177</v>
      </c>
      <c r="B2044" s="2" t="str">
        <v>義大利</v>
      </c>
      <c r="C2044" s="3" t="s">
        <v>5176</v>
      </c>
      <c r="D2044" s="2" t="str">
        <v>餐厨用具</v>
      </c>
      <c r="E2044" s="2" t="str">
        <v>2次</v>
      </c>
      <c r="F2044" s="2" t="str">
        <v>Via da Porto 374, Loc. Baggiovara, I 41040, MODENA</v>
      </c>
      <c r="G2044" s="2" t="str">
        <v>Giuseppe Tardini</v>
      </c>
      <c r="H2044" s="2" t="s">
        <v>5175</v>
      </c>
      <c r="I2044" s="2" t="str">
        <v>+39 059 512182</v>
      </c>
      <c r="J2044" s="2" t="str">
        <v>0039 059 512163</v>
      </c>
      <c r="K2044" s="1"/>
      <c r="L2044" s="1"/>
      <c r="M2044" s="1"/>
      <c r="N2044" s="1"/>
      <c r="O2044" s="1"/>
      <c r="P2044" s="1"/>
      <c r="Q2044" s="1"/>
      <c r="R2044" s="1"/>
      <c r="S2044" s="1"/>
    </row>
    <row r="2045">
      <c r="A2045" s="2" t="s">
        <v>3195</v>
      </c>
      <c r="B2045" s="2" t="str">
        <v>西班牙</v>
      </c>
      <c r="C2045" s="3" t="s">
        <v>3197</v>
      </c>
      <c r="D2045" s="2" t="str">
        <v>照明产品,玻璃工艺品,餐厨用具</v>
      </c>
      <c r="E2045" s="2" t="str">
        <v>8次</v>
      </c>
      <c r="F2045" s="2" t="str">
        <v>AVDA. ORENSE NO 1,SBAJO B 28700 SAN EBASTIAN,DE LOS REYES, MADRID,SPAIN</v>
      </c>
      <c r="G2045" s="2" t="str">
        <v>WILLIAM MENSAH</v>
      </c>
      <c r="H2045" s="2" t="s">
        <v>3196</v>
      </c>
      <c r="I2045" s="2" t="str">
        <v>+34 916 28 41 17</v>
      </c>
      <c r="J2045" s="2">
        <v>34916281313</v>
      </c>
      <c r="K2045" s="1"/>
      <c r="L2045" s="1"/>
      <c r="M2045" s="1"/>
      <c r="N2045" s="1"/>
      <c r="O2045" s="1"/>
      <c r="P2045" s="1"/>
      <c r="Q2045" s="1"/>
      <c r="R2045" s="1"/>
      <c r="S2045" s="1"/>
    </row>
    <row r="2046">
      <c r="A2046" s="2" t="s">
        <v>945</v>
      </c>
      <c r="B2046" s="2" t="str">
        <v>澳大利亞</v>
      </c>
      <c r="C2046" s="2" t="str">
        <v>--</v>
      </c>
      <c r="D2046" s="2" t="str">
        <v>餐厨用具</v>
      </c>
      <c r="E2046" s="2" t="str">
        <v>6次</v>
      </c>
      <c r="F2046" s="2" t="str">
        <v>381-383 Settlement Rd, 3074, Thomastown</v>
      </c>
      <c r="G2046" s="2" t="str">
        <v>North South Importer &amp; Wholesale Pty Ltd</v>
      </c>
      <c r="H2046" s="2" t="str">
        <v>--</v>
      </c>
      <c r="I2046" s="2" t="str">
        <v>0061 3 9464 3038</v>
      </c>
      <c r="J2046" s="2" t="str">
        <v>0061 3 9465 0840</v>
      </c>
      <c r="K2046" s="1"/>
      <c r="L2046" s="1"/>
      <c r="M2046" s="1"/>
      <c r="N2046" s="1"/>
      <c r="O2046" s="1"/>
      <c r="P2046" s="1"/>
      <c r="Q2046" s="1"/>
      <c r="R2046" s="1"/>
      <c r="S2046" s="1"/>
    </row>
    <row r="2047">
      <c r="A2047" s="2" t="s">
        <v>6933</v>
      </c>
      <c r="B2047" s="2" t="str">
        <v>匈牙利</v>
      </c>
      <c r="C2047" s="3" t="s">
        <v>6934</v>
      </c>
      <c r="D2047" s="2" t="s">
        <v>6935</v>
      </c>
      <c r="E2047" s="2" t="str">
        <v>9次</v>
      </c>
      <c r="F2047" s="2" t="str">
        <v>1091 BUDAPEST,ULLOI UT 159.I.16</v>
      </c>
      <c r="G2047" s="2" t="str">
        <v>ARPAD VASVARI</v>
      </c>
      <c r="H2047" s="2" t="s">
        <v>6936</v>
      </c>
      <c r="I2047" s="2" t="str">
        <v>+36 1 421 7090</v>
      </c>
      <c r="J2047" s="2" t="str">
        <v>0036 1 2801499/3470723</v>
      </c>
      <c r="K2047" s="1"/>
      <c r="L2047" s="1"/>
      <c r="M2047" s="1"/>
      <c r="N2047" s="1"/>
      <c r="O2047" s="1"/>
      <c r="P2047" s="1"/>
      <c r="Q2047" s="1"/>
      <c r="R2047" s="1"/>
      <c r="S2047" s="1"/>
    </row>
    <row r="2048">
      <c r="A2048" s="2" t="s">
        <v>5207</v>
      </c>
      <c r="B2048" s="2" t="str">
        <v>保加利亞</v>
      </c>
      <c r="C2048" s="3" t="s">
        <v>5208</v>
      </c>
      <c r="D2048" s="2" t="str">
        <v>其他,餐厨用具</v>
      </c>
      <c r="E2048" s="2" t="str">
        <v>8次</v>
      </c>
      <c r="F2048" s="2" t="str">
        <v>1606 SOFIA,BULGARIA,NR.6,20TH APRIL,STR.,BULGARIA</v>
      </c>
      <c r="G2048" s="2" t="str">
        <v>Mr. T CHIBA</v>
      </c>
      <c r="H2048" s="2" t="s">
        <v>5209</v>
      </c>
      <c r="I2048" s="2" t="str">
        <v>+359 2 954 2764</v>
      </c>
      <c r="J2048" s="2">
        <v>35929542744</v>
      </c>
      <c r="K2048" s="1"/>
      <c r="L2048" s="1"/>
      <c r="M2048" s="1"/>
      <c r="N2048" s="1"/>
      <c r="O2048" s="1"/>
      <c r="P2048" s="1"/>
      <c r="Q2048" s="1"/>
      <c r="R2048" s="1"/>
      <c r="S2048" s="1"/>
    </row>
    <row r="2049">
      <c r="A2049" s="2" t="s">
        <v>898</v>
      </c>
      <c r="B2049" s="2" t="str">
        <v>日本</v>
      </c>
      <c r="C2049" s="2" t="str">
        <v>--</v>
      </c>
      <c r="D2049" s="2" t="str">
        <v>五金,餐厨用具</v>
      </c>
      <c r="E2049" s="2" t="str">
        <v>7次</v>
      </c>
      <c r="F2049" s="2" t="str">
        <v>18-6, HON-MACHI 6-CHOME SHIBUYA-KU, TOKYO 1510071</v>
      </c>
      <c r="G2049" s="2" t="str">
        <v>HAYASHI SHOJI C0RPORATION</v>
      </c>
      <c r="H2049" s="2" t="str">
        <v>--</v>
      </c>
      <c r="I2049" s="2" t="str">
        <v>0081 3 3378 6341</v>
      </c>
      <c r="J2049" s="2" t="str">
        <v>0081 3 3377 3199</v>
      </c>
      <c r="K2049" s="1"/>
      <c r="L2049" s="1"/>
      <c r="M2049" s="1"/>
      <c r="N2049" s="1"/>
      <c r="O2049" s="1"/>
      <c r="P2049" s="1"/>
      <c r="Q2049" s="1"/>
      <c r="R2049" s="1"/>
      <c r="S2049" s="1"/>
    </row>
    <row r="2050">
      <c r="A2050" s="2" t="s">
        <v>3167</v>
      </c>
      <c r="B2050" s="2" t="str">
        <v>黎巴嫩</v>
      </c>
      <c r="C2050" s="3" t="s">
        <v>3166</v>
      </c>
      <c r="D2050" s="2" t="str">
        <v>家具,家用电器,玩具,礼品及赠品,自行车,钟表眼镜,餐厨用具</v>
      </c>
      <c r="E2050" s="2" t="str">
        <v>9次</v>
      </c>
      <c r="F2050" s="2" t="str">
        <v>ISTIKLAL STREET, LEBANON</v>
      </c>
      <c r="G2050" s="2" t="str">
        <v>FOUAD KOBEISSI</v>
      </c>
      <c r="H2050" s="2" t="s">
        <v>3165</v>
      </c>
      <c r="I2050" s="2" t="str">
        <v>+961-3-282-091,+1 415-358-0868,+961 81 994 354,+961 7 761 378</v>
      </c>
      <c r="J2050" s="2" t="str">
        <v>00961 1 640109</v>
      </c>
      <c r="K2050" s="1"/>
      <c r="L2050" s="1"/>
      <c r="M2050" s="1"/>
      <c r="N2050" s="1"/>
      <c r="O2050" s="1"/>
      <c r="P2050" s="1"/>
      <c r="Q2050" s="1"/>
      <c r="R2050" s="1"/>
      <c r="S2050" s="1"/>
    </row>
    <row r="2051">
      <c r="A2051" s="2" t="s">
        <v>540</v>
      </c>
      <c r="B2051" s="2" t="str">
        <v>澳大利亞</v>
      </c>
      <c r="C2051" s="3" t="s">
        <v>539</v>
      </c>
      <c r="D2051" s="2" t="str">
        <v>工具,餐厨用具</v>
      </c>
      <c r="E2051" s="2" t="str">
        <v>6次</v>
      </c>
      <c r="F2051" s="2" t="str">
        <v>80 Hartnett Dr Seaford VIC 3198</v>
      </c>
      <c r="G2051" s="2" t="str">
        <v>ANDREW SMITH</v>
      </c>
      <c r="H2051" s="2" t="s">
        <v>538</v>
      </c>
      <c r="I2051" s="2" t="str">
        <v>0061 3 9213 5222</v>
      </c>
      <c r="J2051" s="2" t="str">
        <v>0061 3 9786 4975</v>
      </c>
      <c r="K2051" s="1"/>
      <c r="L2051" s="1"/>
      <c r="M2051" s="1"/>
      <c r="N2051" s="1"/>
      <c r="O2051" s="1"/>
      <c r="P2051" s="1"/>
      <c r="Q2051" s="1"/>
      <c r="R2051" s="1"/>
      <c r="S2051" s="1"/>
    </row>
    <row r="2052">
      <c r="A2052" s="2" t="s">
        <v>1825</v>
      </c>
      <c r="B2052" s="2" t="str">
        <v>智利</v>
      </c>
      <c r="C2052" s="3" t="s">
        <v>1824</v>
      </c>
      <c r="D2052" s="2" t="str">
        <v>其他,照明产品,玻璃工艺品,鞋,餐厨用具</v>
      </c>
      <c r="E2052" s="2" t="str">
        <v>7次</v>
      </c>
      <c r="F2052" s="2" t="str">
        <v>ENRIQUE MAC-IVER 370 SANTIAGO, SANTIAGO, SANTIAGO</v>
      </c>
      <c r="G2052" s="2" t="str">
        <v>JORGIE BELMAR</v>
      </c>
      <c r="H2052" s="2" t="str">
        <v>--</v>
      </c>
      <c r="I2052" s="2" t="str">
        <v>0056 2 6871000</v>
      </c>
      <c r="J2052" s="2" t="str">
        <v>0056 2 6871520</v>
      </c>
      <c r="K2052" s="1"/>
      <c r="L2052" s="1"/>
      <c r="M2052" s="1"/>
      <c r="N2052" s="1"/>
      <c r="O2052" s="1"/>
      <c r="P2052" s="1"/>
      <c r="Q2052" s="1"/>
      <c r="R2052" s="1"/>
      <c r="S2052" s="1"/>
    </row>
    <row r="2053">
      <c r="A2053" s="2" t="s">
        <v>932</v>
      </c>
      <c r="B2053" s="2" t="str">
        <v>印度</v>
      </c>
      <c r="C2053" s="2" t="str">
        <v>--</v>
      </c>
      <c r="D2053" s="2" t="str">
        <v>五金,工具,餐厨用具</v>
      </c>
      <c r="E2053" s="2" t="str">
        <v>7次</v>
      </c>
      <c r="F2053" s="2" t="str">
        <v>119/3,RUPAPARI NI POL,INSIDE DARIYAPUR GATE,AHMEDABAD GUJARAT</v>
      </c>
      <c r="G2053" s="2" t="str">
        <v>MR.SUNILKUMAR JAIN</v>
      </c>
      <c r="H2053" s="2" t="s">
        <v>38</v>
      </c>
      <c r="I2053" s="2" t="str">
        <v>0091 79 2176963</v>
      </c>
      <c r="J2053" s="2" t="str">
        <v>--</v>
      </c>
      <c r="K2053" s="1"/>
      <c r="L2053" s="1"/>
      <c r="M2053" s="1"/>
      <c r="N2053" s="1"/>
      <c r="O2053" s="1"/>
      <c r="P2053" s="1"/>
      <c r="Q2053" s="1"/>
      <c r="R2053" s="1"/>
      <c r="S2053" s="1"/>
    </row>
    <row r="2054">
      <c r="A2054" s="2" t="s">
        <v>3204</v>
      </c>
      <c r="B2054" s="2" t="str">
        <v>美國</v>
      </c>
      <c r="C2054" s="3" t="s">
        <v>3202</v>
      </c>
      <c r="D2054" s="2" t="str">
        <v>家用纺织品,照明产品,玩具,节日用品,餐厨用具</v>
      </c>
      <c r="E2054" s="2" t="str">
        <v>7次</v>
      </c>
      <c r="F2054" s="2" t="str">
        <v>2400 DALLAS PARKWAY, #230 PLANO,TX 75093,U.S.A.</v>
      </c>
      <c r="G2054" s="2" t="str">
        <v>DILL</v>
      </c>
      <c r="H2054" s="2" t="s">
        <v>3203</v>
      </c>
      <c r="I2054" s="2" t="str">
        <v>001 9723096000</v>
      </c>
      <c r="J2054" s="2" t="str">
        <v>001 9723096042</v>
      </c>
      <c r="K2054" s="1"/>
      <c r="L2054" s="1"/>
      <c r="M2054" s="1"/>
      <c r="N2054" s="1"/>
      <c r="O2054" s="1"/>
      <c r="P2054" s="1"/>
      <c r="Q2054" s="1"/>
      <c r="R2054" s="1"/>
      <c r="S2054" s="1"/>
    </row>
    <row r="2055">
      <c r="A2055" s="2" t="s">
        <v>2792</v>
      </c>
      <c r="B2055" s="2" t="str">
        <v>加拿大</v>
      </c>
      <c r="C2055" s="3" t="s">
        <v>2794</v>
      </c>
      <c r="D2055" s="2" t="str">
        <v>家具,家居装饰品,照明产品,玻璃工艺品,餐厨用具</v>
      </c>
      <c r="E2055" s="2" t="str">
        <v>8次</v>
      </c>
      <c r="F2055" s="2" t="str">
        <v>429 ALLIANCE AVE,TORONTO, ON M6N 2J1,CANADA</v>
      </c>
      <c r="G2055" s="2" t="str">
        <v>Doreen King</v>
      </c>
      <c r="H2055" s="2" t="s">
        <v>2793</v>
      </c>
      <c r="I2055" s="2" t="str">
        <v>+1 416-762-4508</v>
      </c>
      <c r="J2055" s="2" t="str">
        <v>1-416-762-6807</v>
      </c>
      <c r="K2055" s="1"/>
      <c r="L2055" s="1"/>
      <c r="M2055" s="1"/>
      <c r="N2055" s="1"/>
      <c r="O2055" s="1"/>
      <c r="P2055" s="1"/>
      <c r="Q2055" s="1"/>
      <c r="R2055" s="1"/>
      <c r="S2055" s="1"/>
    </row>
    <row r="2056">
      <c r="A2056" s="2" t="s">
        <v>6938</v>
      </c>
      <c r="B2056" s="2" t="str">
        <v>法國</v>
      </c>
      <c r="C2056" s="2" t="str">
        <v>--</v>
      </c>
      <c r="D2056" s="2" t="str">
        <v>餐厨用具</v>
      </c>
      <c r="E2056" s="2" t="str">
        <v>6次</v>
      </c>
      <c r="F2056" s="2" t="str">
        <v>ZONE INDUSTRIELLE DE L ALOUETTE, 62800, LIEVIN</v>
      </c>
      <c r="G2056" s="2" t="str">
        <v>M ROBILLART C</v>
      </c>
      <c r="H2056" s="2" t="s">
        <v>6937</v>
      </c>
      <c r="I2056" s="2" t="str">
        <v>+33 3 21 72 76 00</v>
      </c>
      <c r="J2056" s="2" t="str">
        <v>0033 321727619</v>
      </c>
      <c r="K2056" s="1"/>
      <c r="L2056" s="1"/>
      <c r="M2056" s="1"/>
      <c r="N2056" s="1"/>
      <c r="O2056" s="1"/>
      <c r="P2056" s="1"/>
      <c r="Q2056" s="1"/>
      <c r="R2056" s="1"/>
      <c r="S2056" s="1"/>
    </row>
    <row r="2057">
      <c r="A2057" s="2" t="s">
        <v>823</v>
      </c>
      <c r="B2057" s="2" t="str">
        <v>澳大利亞</v>
      </c>
      <c r="C2057" s="3" t="s">
        <v>822</v>
      </c>
      <c r="D2057" s="2" t="str">
        <v>五金,体育及旅游休闲用品,家具,建筑及装饰材料,餐厨用具</v>
      </c>
      <c r="E2057" s="2" t="str">
        <v>9次</v>
      </c>
      <c r="F2057" s="2" t="str">
        <v>27 JERSEY RD,BAYSWATER</v>
      </c>
      <c r="G2057" s="2" t="str">
        <v>L T WILLIAMS PTY LTD</v>
      </c>
      <c r="H2057" s="2" t="s">
        <v>821</v>
      </c>
      <c r="I2057" s="2" t="str">
        <v>+61-3-9729-4933,+61 3 9729 4933</v>
      </c>
      <c r="J2057" s="2" t="str">
        <v>0061 3 97205440</v>
      </c>
      <c r="K2057" s="1"/>
      <c r="L2057" s="1"/>
      <c r="M2057" s="1"/>
      <c r="N2057" s="1"/>
      <c r="O2057" s="1"/>
      <c r="P2057" s="1"/>
      <c r="Q2057" s="1"/>
      <c r="R2057" s="1"/>
      <c r="S2057" s="1"/>
    </row>
    <row r="2058">
      <c r="A2058" s="2" t="s">
        <v>3110</v>
      </c>
      <c r="B2058" s="2" t="str">
        <v>黎巴嫩</v>
      </c>
      <c r="C2058" s="2" t="str">
        <v>--</v>
      </c>
      <c r="D2058" s="2" t="str">
        <v>照明产品,餐厨用具</v>
      </c>
      <c r="E2058" s="2" t="str">
        <v>6次</v>
      </c>
      <c r="F2058" s="2" t="str">
        <v>SAIDA</v>
      </c>
      <c r="G2058" s="2" t="str">
        <v>ABDUL KARIM ALLO</v>
      </c>
      <c r="H2058" s="2" t="s">
        <v>3111</v>
      </c>
      <c r="I2058" s="2" t="str">
        <v>00961 7 721283</v>
      </c>
      <c r="J2058" s="2" t="str">
        <v>00961 7 721283</v>
      </c>
      <c r="K2058" s="1"/>
      <c r="L2058" s="1"/>
      <c r="M2058" s="1"/>
      <c r="N2058" s="1"/>
      <c r="O2058" s="1"/>
      <c r="P2058" s="1"/>
      <c r="Q2058" s="1"/>
      <c r="R2058" s="1"/>
      <c r="S2058" s="1"/>
    </row>
    <row r="2059">
      <c r="A2059" s="2" t="s">
        <v>427</v>
      </c>
      <c r="B2059" s="2" t="str">
        <v>以色列</v>
      </c>
      <c r="C2059" s="2" t="str">
        <v>--</v>
      </c>
      <c r="D2059" s="2" t="str">
        <v>餐厨用具</v>
      </c>
      <c r="E2059" s="2" t="str">
        <v>5次</v>
      </c>
      <c r="F2059" s="2" t="str">
        <v>295 Dizengoff Street, 63118, Tel Aviv Yafo</v>
      </c>
      <c r="G2059" s="2" t="str">
        <v>Nadav Shapir</v>
      </c>
      <c r="H2059" s="2" t="str">
        <v>--</v>
      </c>
      <c r="I2059" s="2" t="str">
        <v>+972 3-544-4471</v>
      </c>
      <c r="J2059" s="2" t="str">
        <v>00972 3 5444379</v>
      </c>
      <c r="K2059" s="1"/>
      <c r="L2059" s="1"/>
      <c r="M2059" s="1"/>
      <c r="N2059" s="1"/>
      <c r="O2059" s="1"/>
      <c r="P2059" s="1"/>
      <c r="Q2059" s="1"/>
      <c r="R2059" s="1"/>
      <c r="S2059" s="1"/>
    </row>
    <row r="2060">
      <c r="A2060" s="2" t="s">
        <v>6862</v>
      </c>
      <c r="B2060" s="2" t="str">
        <v>美國</v>
      </c>
      <c r="C2060" s="3" t="s">
        <v>6864</v>
      </c>
      <c r="D2060" s="2" t="str">
        <v>家具,餐厨用具</v>
      </c>
      <c r="E2060" s="2" t="str">
        <v>7次</v>
      </c>
      <c r="F2060" s="2" t="str">
        <v>2620 COMMERCE WAY;VISTA CA 92081,U.S.A.</v>
      </c>
      <c r="G2060" s="2" t="str">
        <v>POLARIS POOL SYSTEMS</v>
      </c>
      <c r="H2060" s="2" t="s">
        <v>6863</v>
      </c>
      <c r="I2060" s="2" t="str">
        <v>+1-760-599-9600,+1 914-246-5086</v>
      </c>
      <c r="J2060" s="2" t="str">
        <v>001 7605971234</v>
      </c>
      <c r="K2060" s="1"/>
      <c r="L2060" s="1"/>
      <c r="M2060" s="1"/>
      <c r="N2060" s="1"/>
      <c r="O2060" s="1"/>
      <c r="P2060" s="1"/>
      <c r="Q2060" s="1"/>
      <c r="R2060" s="1"/>
      <c r="S2060" s="1"/>
    </row>
    <row r="2061">
      <c r="A2061" s="2" t="s">
        <v>862</v>
      </c>
      <c r="B2061" s="2" t="str">
        <v>泰国</v>
      </c>
      <c r="C2061" s="2" t="str">
        <v>--</v>
      </c>
      <c r="D2061" s="2" t="str">
        <v>餐厨用具</v>
      </c>
      <c r="E2061" s="2" t="str">
        <v>2次</v>
      </c>
      <c r="F2061" s="2" t="str">
        <v>604-606 CHAKRAPHET RD., WANGBURAPHA, PRANAKORN,BANGKOK</v>
      </c>
      <c r="G2061" s="2" t="str">
        <v>KAMOL ANUSAS-AMORNKUL</v>
      </c>
      <c r="H2061" s="2" t="str">
        <v>--</v>
      </c>
      <c r="I2061" s="2" t="str">
        <v>0066 2 2228749</v>
      </c>
      <c r="J2061" s="2" t="str">
        <v>0066 2 2216091</v>
      </c>
      <c r="K2061" s="1"/>
      <c r="L2061" s="1"/>
      <c r="M2061" s="1"/>
      <c r="N2061" s="1"/>
      <c r="O2061" s="1"/>
      <c r="P2061" s="1"/>
      <c r="Q2061" s="1"/>
      <c r="R2061" s="1"/>
      <c r="S2061" s="1"/>
    </row>
    <row r="2062">
      <c r="A2062" s="2" t="s">
        <v>3079</v>
      </c>
      <c r="B2062" s="2" t="str">
        <v>匈牙利</v>
      </c>
      <c r="C2062" s="3" t="s">
        <v>3077</v>
      </c>
      <c r="D2062" s="2" t="str">
        <v>其他,化工产品,家具,家用电器,服装饰物及配件,餐厨用具</v>
      </c>
      <c r="E2062" s="2" t="str">
        <v>10次</v>
      </c>
      <c r="F2062" s="2" t="str">
        <v>9. Suelloe XIII, Budapest, H-1133</v>
      </c>
      <c r="G2062" s="2" t="str">
        <v>AHMED OR HUSSAIN</v>
      </c>
      <c r="H2062" s="2" t="s">
        <v>3078</v>
      </c>
      <c r="I2062" s="2" t="str">
        <v>0036 1 2360953</v>
      </c>
      <c r="J2062" s="2" t="str">
        <v>0036 1 4092234/2360954</v>
      </c>
      <c r="K2062" s="1"/>
      <c r="L2062" s="1"/>
      <c r="M2062" s="1"/>
      <c r="N2062" s="1"/>
      <c r="O2062" s="1"/>
      <c r="P2062" s="1"/>
      <c r="Q2062" s="1"/>
      <c r="R2062" s="1"/>
      <c r="S2062" s="1"/>
    </row>
    <row r="2063">
      <c r="A2063" s="5" t="s">
        <v>5132</v>
      </c>
      <c r="B2063" s="5" t="str">
        <v>尼日利亞</v>
      </c>
      <c r="C2063" s="5" t="str">
        <v>--</v>
      </c>
      <c r="D2063" s="5" t="s">
        <v>5133</v>
      </c>
      <c r="E2063" s="5" t="str">
        <v>7次</v>
      </c>
      <c r="F2063" s="5" t="str">
        <v>SUITE 79,RETAIL MARKET OGBA,LAGOS NIGERIA</v>
      </c>
      <c r="G2063" s="5" t="str">
        <v>Ali Abbaszadegan</v>
      </c>
      <c r="H2063" s="5" t="s">
        <v>5134</v>
      </c>
      <c r="I2063" s="5" t="str">
        <v>+234 1 472 1975</v>
      </c>
      <c r="J2063" s="5" t="str">
        <v>234 1 4721975</v>
      </c>
      <c r="K2063" s="1"/>
      <c r="L2063" s="1"/>
      <c r="M2063" s="1"/>
      <c r="N2063" s="1"/>
      <c r="O2063" s="1"/>
      <c r="P2063" s="1"/>
      <c r="Q2063" s="1"/>
      <c r="R2063" s="1"/>
      <c r="S2063" s="1"/>
    </row>
    <row r="2064">
      <c r="A2064" s="2" t="s">
        <v>6888</v>
      </c>
      <c r="B2064" s="2" t="str">
        <v>新西蘭</v>
      </c>
      <c r="C2064" s="2" t="str">
        <v>--</v>
      </c>
      <c r="D2064" s="2" t="str">
        <v>其他,医药保健品及医疗器械,卫浴设备,照明产品,节日用品,餐厨用具</v>
      </c>
      <c r="E2064" s="2" t="str">
        <v>7次</v>
      </c>
      <c r="F2064" s="2" t="str">
        <v>15 Moa Street, Otahuhu, 1006, Auckland</v>
      </c>
      <c r="G2064" s="2" t="str">
        <v>Chris Brake</v>
      </c>
      <c r="H2064" s="2" t="s">
        <v>6889</v>
      </c>
      <c r="I2064" s="2" t="str">
        <v>+64 9-276 3885</v>
      </c>
      <c r="J2064" s="2" t="str">
        <v>0064 9 276 2956</v>
      </c>
      <c r="K2064" s="1"/>
      <c r="L2064" s="1"/>
      <c r="M2064" s="1"/>
      <c r="N2064" s="1"/>
      <c r="O2064" s="1"/>
      <c r="P2064" s="1"/>
      <c r="Q2064" s="1"/>
      <c r="R2064" s="1"/>
      <c r="S2064" s="1"/>
    </row>
    <row r="2065">
      <c r="A2065" s="2" t="s">
        <v>743</v>
      </c>
      <c r="B2065" s="2" t="str">
        <v>南非</v>
      </c>
      <c r="C2065" s="3" t="s">
        <v>741</v>
      </c>
      <c r="D2065" s="2" t="str">
        <v>其他,玻璃工艺品,餐厨用具</v>
      </c>
      <c r="E2065" s="2" t="str">
        <v>8次</v>
      </c>
      <c r="F2065" s="2" t="str">
        <v>P O BOX3017DURBAN 4001,SOUTH AFRICA</v>
      </c>
      <c r="G2065" s="2" t="str">
        <v>--</v>
      </c>
      <c r="H2065" s="2" t="s">
        <v>742</v>
      </c>
      <c r="I2065" s="2" t="str">
        <v>+27 31 208 1980</v>
      </c>
      <c r="J2065" s="2">
        <v>27312082762</v>
      </c>
      <c r="K2065" s="1"/>
      <c r="L2065" s="1"/>
      <c r="M2065" s="1"/>
      <c r="N2065" s="1"/>
      <c r="O2065" s="1"/>
      <c r="P2065" s="1"/>
      <c r="Q2065" s="1"/>
      <c r="R2065" s="1"/>
      <c r="S2065" s="1"/>
    </row>
    <row r="2066">
      <c r="A2066" s="2" t="s">
        <v>3038</v>
      </c>
      <c r="B2066" s="2" t="str">
        <v>英國</v>
      </c>
      <c r="C2066" s="2" t="str">
        <v>--</v>
      </c>
      <c r="D2066" s="2" t="str">
        <v>箱包,餐厨用具</v>
      </c>
      <c r="E2066" s="2" t="str">
        <v>3次</v>
      </c>
      <c r="F2066" s="2" t="str">
        <v>BAKERS YARD, ALPHINBROOK RD,MARSH BARTON, EXETER,DEVON, EX2 8SS,U.K.</v>
      </c>
      <c r="G2066" s="2" t="str">
        <v>--</v>
      </c>
      <c r="H2066" s="2" t="s">
        <v>3039</v>
      </c>
      <c r="I2066" s="2" t="str">
        <v>--</v>
      </c>
      <c r="J2066" s="2" t="str">
        <v>01144-1392-254691</v>
      </c>
      <c r="K2066" s="1"/>
      <c r="L2066" s="1"/>
      <c r="M2066" s="1"/>
      <c r="N2066" s="1"/>
      <c r="O2066" s="1"/>
      <c r="P2066" s="1"/>
      <c r="Q2066" s="1"/>
      <c r="R2066" s="1"/>
      <c r="S2066" s="1"/>
    </row>
    <row r="2067">
      <c r="A2067" s="2" t="s">
        <v>5044</v>
      </c>
      <c r="B2067" s="2" t="str">
        <v>匈牙利</v>
      </c>
      <c r="C2067" s="3" t="s">
        <v>5046</v>
      </c>
      <c r="D2067" s="2" t="str">
        <v>办公文具,家具,餐厨用具</v>
      </c>
      <c r="E2067" s="2" t="str">
        <v>4次</v>
      </c>
      <c r="F2067" s="2" t="str">
        <v>1036 BUDAPEST GALAGONY U. 5</v>
      </c>
      <c r="G2067" s="2" t="str">
        <v>MS.SZILVIA BEDE</v>
      </c>
      <c r="H2067" s="2" t="s">
        <v>5045</v>
      </c>
      <c r="I2067" s="2" t="str">
        <v>+36 1 250 5954</v>
      </c>
      <c r="J2067" s="2" t="str">
        <v>0036 1 2505926</v>
      </c>
      <c r="K2067" s="1"/>
      <c r="L2067" s="1"/>
      <c r="M2067" s="1"/>
      <c r="N2067" s="1"/>
      <c r="O2067" s="1"/>
      <c r="P2067" s="1"/>
      <c r="Q2067" s="1"/>
      <c r="R2067" s="1"/>
      <c r="S2067" s="1"/>
    </row>
    <row r="2068">
      <c r="A2068" s="2" t="s">
        <v>6819</v>
      </c>
      <c r="B2068" s="2" t="str">
        <v>美國</v>
      </c>
      <c r="C2068" s="3" t="s">
        <v>6821</v>
      </c>
      <c r="D2068" s="2" t="str">
        <v>化工产品,玻璃工艺品,餐厨用具</v>
      </c>
      <c r="E2068" s="2" t="str">
        <v>7次</v>
      </c>
      <c r="F2068" s="2" t="str">
        <v>226 5TH AVE,NEW YORK,NY</v>
      </c>
      <c r="G2068" s="2" t="str">
        <v>DO ZUH</v>
      </c>
      <c r="H2068" s="2" t="s">
        <v>6820</v>
      </c>
      <c r="I2068" s="2" t="str">
        <v>001 212 7259100</v>
      </c>
      <c r="J2068" s="2" t="str">
        <v>001 212 2135832</v>
      </c>
      <c r="K2068" s="1"/>
      <c r="L2068" s="1"/>
      <c r="M2068" s="1"/>
      <c r="N2068" s="1"/>
      <c r="O2068" s="1"/>
      <c r="P2068" s="1"/>
      <c r="Q2068" s="1"/>
      <c r="R2068" s="1"/>
      <c r="S2068" s="1"/>
    </row>
    <row r="2069">
      <c r="A2069" s="2" t="s">
        <v>780</v>
      </c>
      <c r="B2069" s="2" t="str">
        <v>美國</v>
      </c>
      <c r="C2069" s="3" t="s">
        <v>781</v>
      </c>
      <c r="D2069" s="2" t="str">
        <v>餐厨用具</v>
      </c>
      <c r="E2069" s="2" t="str">
        <v>1次</v>
      </c>
      <c r="F2069" s="2" t="str">
        <v>1533 EAST EUCLID AVE. DES MOINES, IA 50313-4700</v>
      </c>
      <c r="G2069" s="2" t="str">
        <v>DON TAYLOR SR</v>
      </c>
      <c r="H2069" s="2" t="s">
        <v>782</v>
      </c>
      <c r="I2069" s="2" t="str">
        <v>+1-515-262-8221,+1 610-495-5261</v>
      </c>
      <c r="J2069" s="2" t="str">
        <v>001 515 262 6080</v>
      </c>
      <c r="K2069" s="1"/>
      <c r="L2069" s="1"/>
      <c r="M2069" s="1"/>
      <c r="N2069" s="1"/>
      <c r="O2069" s="1"/>
      <c r="P2069" s="1"/>
      <c r="Q2069" s="1"/>
      <c r="R2069" s="1"/>
      <c r="S2069" s="1"/>
    </row>
    <row r="2070">
      <c r="A2070" s="2" t="s">
        <v>3079</v>
      </c>
      <c r="B2070" s="2" t="str">
        <v>匈牙利</v>
      </c>
      <c r="C2070" s="3" t="s">
        <v>3077</v>
      </c>
      <c r="D2070" s="2" t="str">
        <v>其他,化工产品,家具,家用电器,服装饰物及配件,餐厨用具</v>
      </c>
      <c r="E2070" s="2" t="str">
        <v>10次</v>
      </c>
      <c r="F2070" s="2" t="str">
        <v>9. Suelloe XIII, Budapest, H-1133</v>
      </c>
      <c r="G2070" s="2" t="str">
        <v>AHMED OR HUSSAIN</v>
      </c>
      <c r="H2070" s="2" t="s">
        <v>3078</v>
      </c>
      <c r="I2070" s="2" t="str">
        <v>0036 1 2360953</v>
      </c>
      <c r="J2070" s="2" t="str">
        <v>0036 1 4092234/2360954</v>
      </c>
      <c r="K2070" s="1"/>
      <c r="L2070" s="1"/>
      <c r="M2070" s="1"/>
      <c r="N2070" s="1"/>
      <c r="O2070" s="1"/>
      <c r="P2070" s="1"/>
      <c r="Q2070" s="1"/>
      <c r="R2070" s="1"/>
      <c r="S2070" s="1"/>
    </row>
    <row r="2071">
      <c r="A2071" s="2" t="s">
        <v>5081</v>
      </c>
      <c r="B2071" s="2" t="str">
        <v>丹麥</v>
      </c>
      <c r="C2071" s="3" t="s">
        <v>5082</v>
      </c>
      <c r="D2071" s="2" t="str">
        <v>其他,汽车配件,餐厨用具</v>
      </c>
      <c r="E2071" s="2" t="str">
        <v>7次</v>
      </c>
      <c r="F2071" s="2" t="str">
        <v>ENGELSHOLMVEJ 28 DK 8900, Randers</v>
      </c>
      <c r="G2071" s="2" t="str">
        <v>--</v>
      </c>
      <c r="H2071" s="2" t="s">
        <v>5083</v>
      </c>
      <c r="I2071" s="2" t="str">
        <v>+45 89 11 12 89</v>
      </c>
      <c r="J2071" s="2" t="str">
        <v>0045 89 11 12 90</v>
      </c>
      <c r="K2071" s="1"/>
      <c r="L2071" s="1"/>
      <c r="M2071" s="1"/>
      <c r="N2071" s="1"/>
      <c r="O2071" s="1"/>
      <c r="P2071" s="1"/>
      <c r="Q2071" s="1"/>
      <c r="R2071" s="1"/>
      <c r="S2071" s="1"/>
    </row>
    <row r="2072">
      <c r="A2072" s="2" t="s">
        <v>6841</v>
      </c>
      <c r="B2072" s="2" t="str">
        <v>丹麥</v>
      </c>
      <c r="C2072" s="3" t="s">
        <v>6843</v>
      </c>
      <c r="D2072" s="2" t="str">
        <v>电子消费品及信息产品,餐厨用具</v>
      </c>
      <c r="E2072" s="2" t="str">
        <v>8次</v>
      </c>
      <c r="F2072" s="2" t="str">
        <v>VENDERSGADE 1,7000 FREDERICIA,DENMARK</v>
      </c>
      <c r="G2072" s="2" t="str">
        <v>--</v>
      </c>
      <c r="H2072" s="2" t="s">
        <v>6842</v>
      </c>
      <c r="I2072" s="2" t="str">
        <v>+45 28 87 87 00</v>
      </c>
      <c r="J2072" s="2">
        <v>28878700</v>
      </c>
      <c r="K2072" s="1"/>
      <c r="L2072" s="1"/>
      <c r="M2072" s="1"/>
      <c r="N2072" s="1"/>
      <c r="O2072" s="1"/>
      <c r="P2072" s="1"/>
      <c r="Q2072" s="1"/>
      <c r="R2072" s="1"/>
      <c r="S2072" s="1"/>
    </row>
    <row r="2073">
      <c r="A2073" s="2" t="s">
        <v>659</v>
      </c>
      <c r="B2073" s="2" t="str">
        <v>挪威</v>
      </c>
      <c r="C2073" s="3" t="s">
        <v>661</v>
      </c>
      <c r="D2073" s="2" t="str">
        <v>大型机械及设备,家具,家用电器,餐厨用具</v>
      </c>
      <c r="E2073" s="2" t="str">
        <v>6次</v>
      </c>
      <c r="F2073" s="2" t="str">
        <v>Margrethe Joergensens vei 3, NO 9406, Harstad</v>
      </c>
      <c r="G2073" s="2" t="str">
        <v>ANDERSSEN</v>
      </c>
      <c r="H2073" s="2" t="s">
        <v>660</v>
      </c>
      <c r="I2073" s="2" t="str">
        <v>+47 77 05 97 90</v>
      </c>
      <c r="J2073" s="2" t="str">
        <v>0047 77 05 97 99</v>
      </c>
      <c r="K2073" s="1"/>
      <c r="L2073" s="1"/>
      <c r="M2073" s="1"/>
      <c r="N2073" s="1"/>
      <c r="O2073" s="1"/>
      <c r="P2073" s="1"/>
      <c r="Q2073" s="1"/>
      <c r="R2073" s="1"/>
      <c r="S2073" s="1"/>
    </row>
    <row r="2074">
      <c r="A2074" s="2" t="s">
        <v>2968</v>
      </c>
      <c r="B2074" s="2" t="str">
        <v>伊朗</v>
      </c>
      <c r="C2074" s="2" t="str">
        <v>--</v>
      </c>
      <c r="D2074" s="2" t="str">
        <v>工艺陶瓷,玩具,餐厨用具</v>
      </c>
      <c r="E2074" s="2" t="str">
        <v>8次</v>
      </c>
      <c r="F2074" s="2" t="str">
        <v>NO 276 TEAMCHEH HAJEB-E-DOLLEH,GRAND BAZAR,TEHRAN</v>
      </c>
      <c r="G2074" s="2" t="str">
        <v>MANSOUR DAYANI</v>
      </c>
      <c r="H2074" s="2" t="s">
        <v>2969</v>
      </c>
      <c r="I2074" s="2" t="str">
        <v>0098 21 5629368</v>
      </c>
      <c r="J2074" s="2" t="str">
        <v>0098 21 2804802</v>
      </c>
      <c r="K2074" s="1"/>
      <c r="L2074" s="1"/>
      <c r="M2074" s="1"/>
      <c r="N2074" s="1"/>
      <c r="O2074" s="1"/>
      <c r="P2074" s="1"/>
      <c r="Q2074" s="1"/>
      <c r="R2074" s="1"/>
      <c r="S2074" s="1"/>
    </row>
    <row r="2075">
      <c r="A2075" s="2" t="s">
        <v>4986</v>
      </c>
      <c r="B2075" s="2" t="str">
        <v>澳大利亞</v>
      </c>
      <c r="C2075" s="3" t="s">
        <v>4984</v>
      </c>
      <c r="D2075" s="2" t="s">
        <v>4985</v>
      </c>
      <c r="E2075" s="2" t="str">
        <v>10次</v>
      </c>
      <c r="F2075" s="2" t="str">
        <v>35-77 EMU ROAD ,MAIDSTONE VICTORIA 3012</v>
      </c>
      <c r="G2075" s="2" t="str">
        <v>ALAN ALI</v>
      </c>
      <c r="H2075" s="2" t="s">
        <v>4987</v>
      </c>
      <c r="I2075" s="2" t="str">
        <v>+61 3 9317 9111</v>
      </c>
      <c r="J2075" s="2" t="str">
        <v>0061 3 93179155</v>
      </c>
      <c r="K2075" s="1"/>
      <c r="L2075" s="1"/>
      <c r="M2075" s="1"/>
      <c r="N2075" s="1"/>
      <c r="O2075" s="1"/>
      <c r="P2075" s="1"/>
      <c r="Q2075" s="1"/>
      <c r="R2075" s="1"/>
      <c r="S2075" s="1"/>
    </row>
    <row r="2076">
      <c r="A2076" s="2" t="s">
        <v>6766</v>
      </c>
      <c r="B2076" s="2" t="str">
        <v>日本</v>
      </c>
      <c r="C2076" s="2" t="str">
        <v>--</v>
      </c>
      <c r="D2076" s="2" t="str">
        <v>餐厨用具</v>
      </c>
      <c r="E2076" s="2" t="str">
        <v>6次</v>
      </c>
      <c r="F2076" s="2" t="str">
        <v>3-15, ITAKANO 3-CHOME, HIGASHIYODOGAWA-KU OSAKA-SHI, OSAKA 5330001</v>
      </c>
      <c r="G2076" s="2" t="str">
        <v>OZEKI, MITSUHIRO</v>
      </c>
      <c r="H2076" s="2" t="str">
        <v>--</v>
      </c>
      <c r="I2076" s="2" t="str">
        <v>0081 7 26503701</v>
      </c>
      <c r="J2076" s="2" t="str">
        <v>0081 72 6503715</v>
      </c>
      <c r="K2076" s="1"/>
      <c r="L2076" s="1"/>
      <c r="M2076" s="1"/>
      <c r="N2076" s="1"/>
      <c r="O2076" s="1"/>
      <c r="P2076" s="1"/>
      <c r="Q2076" s="1"/>
      <c r="R2076" s="1"/>
      <c r="S2076" s="1"/>
    </row>
    <row r="2077">
      <c r="A2077" s="2" t="s">
        <v>694</v>
      </c>
      <c r="B2077" s="2" t="str">
        <v>中國香港</v>
      </c>
      <c r="C2077" s="3" t="s">
        <v>697</v>
      </c>
      <c r="D2077" s="2" t="s">
        <v>695</v>
      </c>
      <c r="E2077" s="2" t="str">
        <v>9次</v>
      </c>
      <c r="F2077" s="2" t="str">
        <v>3/F.,47 PO HEUNG ROAD,TAI PO MARKET,N.T.</v>
      </c>
      <c r="G2077" s="2" t="str">
        <v>ANDREW S.K.TANG</v>
      </c>
      <c r="H2077" s="2" t="s">
        <v>696</v>
      </c>
      <c r="I2077" s="2" t="str">
        <v>+852 2947 0916</v>
      </c>
      <c r="J2077" s="2" t="str">
        <v>00852 23344355</v>
      </c>
      <c r="K2077" s="1"/>
      <c r="L2077" s="1"/>
      <c r="M2077" s="1"/>
      <c r="N2077" s="1"/>
      <c r="O2077" s="1"/>
      <c r="P2077" s="1"/>
      <c r="Q2077" s="1"/>
      <c r="R2077" s="1"/>
      <c r="S2077" s="1"/>
    </row>
    <row r="2078">
      <c r="A2078" s="2" t="s">
        <v>3001</v>
      </c>
      <c r="B2078" s="2" t="str">
        <v>巴基斯坦</v>
      </c>
      <c r="C2078" s="2" t="str">
        <v>--</v>
      </c>
      <c r="D2078" s="2" t="s">
        <v>3002</v>
      </c>
      <c r="E2078" s="2" t="str">
        <v>8次</v>
      </c>
      <c r="F2078" s="2" t="str">
        <v>Chowk Sardar Chaple Lahore , PAKISTAN</v>
      </c>
      <c r="G2078" s="2" t="str">
        <v>Sylvie FOIS</v>
      </c>
      <c r="H2078" s="2" t="s">
        <v>3003</v>
      </c>
      <c r="I2078" s="2" t="str">
        <v>+92 333 4245047</v>
      </c>
      <c r="J2078" s="2" t="str">
        <v>92 42 7358877</v>
      </c>
      <c r="K2078" s="1"/>
      <c r="L2078" s="1"/>
      <c r="M2078" s="1"/>
      <c r="N2078" s="1"/>
      <c r="O2078" s="1"/>
      <c r="P2078" s="1"/>
      <c r="Q2078" s="1"/>
      <c r="R2078" s="1"/>
      <c r="S2078" s="1"/>
    </row>
    <row r="2079">
      <c r="A2079" s="2" t="s">
        <v>5021</v>
      </c>
      <c r="B2079" s="2" t="str">
        <v>中国台湾</v>
      </c>
      <c r="C2079" s="2" t="str">
        <v>--</v>
      </c>
      <c r="D2079" s="2" t="str">
        <v>家具,家居装饰品,餐厨用具</v>
      </c>
      <c r="E2079" s="2" t="str">
        <v>8次</v>
      </c>
      <c r="F2079" s="2" t="str">
        <v>NO. 113, MIN CHUAN ROAD, SECTION -2,TAINAN - 700,,TAIWAN</v>
      </c>
      <c r="G2079" s="2" t="str">
        <v>Daniel Elkaim</v>
      </c>
      <c r="H2079" s="2" t="s">
        <v>5022</v>
      </c>
      <c r="I2079" s="2" t="str">
        <v>+886 6 241 0537</v>
      </c>
      <c r="J2079" s="2" t="str">
        <v>886 6 2410803</v>
      </c>
      <c r="K2079" s="1"/>
      <c r="L2079" s="1"/>
      <c r="M2079" s="1"/>
      <c r="N2079" s="1"/>
      <c r="O2079" s="1"/>
      <c r="P2079" s="1"/>
      <c r="Q2079" s="1"/>
      <c r="R2079" s="1"/>
      <c r="S2079" s="1"/>
    </row>
    <row r="2080">
      <c r="A2080" s="2" t="s">
        <v>6791</v>
      </c>
      <c r="B2080" s="2" t="str">
        <v>巴哈馬</v>
      </c>
      <c r="C2080" s="2" t="str">
        <v>--</v>
      </c>
      <c r="D2080" s="2" t="s">
        <v>6789</v>
      </c>
      <c r="E2080" s="2" t="str">
        <v>10次</v>
      </c>
      <c r="F2080" s="2" t="str">
        <v>31 Rosebud Rd, Farrington Rd., BAHAMAS</v>
      </c>
      <c r="G2080" s="2" t="str">
        <v>STEVE NICEWICZ</v>
      </c>
      <c r="H2080" s="2" t="s">
        <v>6790</v>
      </c>
      <c r="I2080" s="2" t="str">
        <v>+1 954-727-5472</v>
      </c>
      <c r="J2080" s="2">
        <v>12423230240</v>
      </c>
      <c r="K2080" s="1"/>
      <c r="L2080" s="1"/>
      <c r="M2080" s="1"/>
      <c r="N2080" s="1"/>
      <c r="O2080" s="1"/>
      <c r="P2080" s="1"/>
      <c r="Q2080" s="1"/>
      <c r="R2080" s="1"/>
      <c r="S2080" s="1"/>
    </row>
    <row r="2081">
      <c r="A2081" s="2" t="s">
        <v>1230</v>
      </c>
      <c r="B2081" s="2" t="str">
        <v>中國香港</v>
      </c>
      <c r="C2081" s="2" t="str">
        <v>--</v>
      </c>
      <c r="D2081" s="2" t="str">
        <v>体育及旅游休闲用品,其他,医药保健品及医疗器械,餐厨用具</v>
      </c>
      <c r="E2081" s="2" t="str">
        <v>7次</v>
      </c>
      <c r="F2081" s="2" t="str">
        <v>RM 1104-B, KAI TAK COMM BLDG.317-321, DES VOUEX RD, CENTRAL,HONGKONG SAR</v>
      </c>
      <c r="G2081" s="2" t="str">
        <v>--</v>
      </c>
      <c r="H2081" s="2" t="s">
        <v>1229</v>
      </c>
      <c r="I2081" s="2" t="str">
        <v>+852 2544 2070</v>
      </c>
      <c r="J2081" s="2">
        <v>85225442077</v>
      </c>
      <c r="K2081" s="1"/>
      <c r="L2081" s="1"/>
      <c r="M2081" s="1"/>
      <c r="N2081" s="1"/>
      <c r="O2081" s="1"/>
      <c r="P2081" s="1"/>
      <c r="Q2081" s="1"/>
      <c r="R2081" s="1"/>
      <c r="S2081" s="1"/>
    </row>
    <row r="2082">
      <c r="A2082" s="5" t="s">
        <v>3461</v>
      </c>
      <c r="B2082" s="5" t="str">
        <v>中國香港</v>
      </c>
      <c r="C2082" s="4" t="s">
        <v>3462</v>
      </c>
      <c r="D2082" s="5" t="str">
        <v>餐厨用具</v>
      </c>
      <c r="E2082" s="5" t="str">
        <v>2次</v>
      </c>
      <c r="F2082" s="5" t="str">
        <v>RM.701, ON HONG BLDG., 145 HENNESY ROAD, WANCHAI</v>
      </c>
      <c r="G2082" s="5" t="str">
        <v>--</v>
      </c>
      <c r="H2082" s="5" t="str">
        <v>--</v>
      </c>
      <c r="I2082" s="5" t="str">
        <v>00852 24120102</v>
      </c>
      <c r="J2082" s="5" t="str">
        <v>00852 24174489/24169886</v>
      </c>
      <c r="K2082" s="1"/>
      <c r="L2082" s="1"/>
      <c r="M2082" s="1"/>
      <c r="N2082" s="1"/>
      <c r="O2082" s="1"/>
      <c r="P2082" s="1"/>
      <c r="Q2082" s="1"/>
      <c r="R2082" s="1"/>
      <c r="S2082" s="1"/>
    </row>
    <row r="2083">
      <c r="A2083" s="5" t="s">
        <v>5434</v>
      </c>
      <c r="B2083" s="5" t="str">
        <v>新西蘭</v>
      </c>
      <c r="C2083" s="4" t="s">
        <v>5435</v>
      </c>
      <c r="D2083" s="5" t="str">
        <v>照明产品,餐厨用具</v>
      </c>
      <c r="E2083" s="5" t="str">
        <v>3次</v>
      </c>
      <c r="F2083" s="5" t="str">
        <v>5 Mana Place, Wiri, 1701, Auckland</v>
      </c>
      <c r="G2083" s="5" t="str">
        <v>Harry Bussey</v>
      </c>
      <c r="H2083" s="5" t="str">
        <v>--</v>
      </c>
      <c r="I2083" s="5" t="str">
        <v>+64 9-262 3013</v>
      </c>
      <c r="J2083" s="5" t="str">
        <v>0064 9 262 3101</v>
      </c>
      <c r="K2083" s="1"/>
      <c r="L2083" s="1"/>
      <c r="M2083" s="1"/>
      <c r="N2083" s="1"/>
      <c r="O2083" s="1"/>
      <c r="P2083" s="1"/>
      <c r="Q2083" s="1"/>
      <c r="R2083" s="1"/>
      <c r="S2083" s="1"/>
    </row>
    <row r="2084">
      <c r="A2084" s="2" t="s">
        <v>7142</v>
      </c>
      <c r="B2084" s="2" t="str">
        <v>巴拿馬</v>
      </c>
      <c r="C2084" s="2" t="str">
        <v>--</v>
      </c>
      <c r="D2084" s="2" t="s">
        <v>7144</v>
      </c>
      <c r="E2084" s="2" t="str">
        <v>10次</v>
      </c>
      <c r="F2084" s="2" t="str">
        <v>santiago panama</v>
      </c>
      <c r="G2084" s="2" t="str">
        <v>Marina</v>
      </c>
      <c r="H2084" s="2" t="s">
        <v>7143</v>
      </c>
      <c r="I2084" s="2" t="str">
        <v>+507 998-5840</v>
      </c>
      <c r="J2084" s="2" t="str">
        <v>507 9987494</v>
      </c>
      <c r="K2084" s="1"/>
      <c r="L2084" s="1"/>
      <c r="M2084" s="1"/>
      <c r="N2084" s="1"/>
      <c r="O2084" s="1"/>
      <c r="P2084" s="1"/>
      <c r="Q2084" s="1"/>
      <c r="R2084" s="1"/>
      <c r="S2084" s="1"/>
    </row>
    <row r="2085">
      <c r="A2085" s="2" t="s">
        <v>1269</v>
      </c>
      <c r="B2085" s="2" t="str">
        <v>德國</v>
      </c>
      <c r="C2085" s="3" t="s">
        <v>1268</v>
      </c>
      <c r="D2085" s="2" t="str">
        <v>电子消费品及信息产品,餐厨用具</v>
      </c>
      <c r="E2085" s="2" t="str">
        <v>4次</v>
      </c>
      <c r="F2085" s="2" t="str">
        <v>AM SOOREN 11,22149, HAMBURG, GERMANY</v>
      </c>
      <c r="G2085" s="2" t="str">
        <v>Ms MA XIAO RUO</v>
      </c>
      <c r="H2085" s="2" t="s">
        <v>1270</v>
      </c>
      <c r="I2085" s="2" t="str">
        <v>+49 40 67218467</v>
      </c>
      <c r="J2085" s="2" t="str">
        <v>0049 40 67218465</v>
      </c>
      <c r="K2085" s="1"/>
      <c r="L2085" s="1"/>
      <c r="M2085" s="1"/>
      <c r="N2085" s="1"/>
      <c r="O2085" s="1"/>
      <c r="P2085" s="1"/>
      <c r="Q2085" s="1"/>
      <c r="R2085" s="1"/>
      <c r="S2085" s="1"/>
    </row>
    <row r="2086">
      <c r="A2086" s="2" t="s">
        <v>3487</v>
      </c>
      <c r="B2086" s="2" t="str">
        <v>印度</v>
      </c>
      <c r="C2086" s="3" t="s">
        <v>3488</v>
      </c>
      <c r="D2086" s="2" t="str">
        <v>餐厨用具</v>
      </c>
      <c r="E2086" s="2" t="str">
        <v>6次</v>
      </c>
      <c r="F2086" s="2" t="str">
        <v>35 LINK ROAD,1ST FLOOR,LAJPAT NAGAR III,NEW DELHI</v>
      </c>
      <c r="G2086" s="2" t="str">
        <v>MAMTA SINGHANIA</v>
      </c>
      <c r="H2086" s="2" t="s">
        <v>3486</v>
      </c>
      <c r="I2086" s="2" t="str">
        <v>+91-22-6768-5000,+91-260-395-1325,+91 22 2683 0537,+91 22 6768 5000,+91-22-2683-0537</v>
      </c>
      <c r="J2086" s="2" t="str">
        <v>0091 11 6830310</v>
      </c>
      <c r="K2086" s="1"/>
      <c r="L2086" s="1"/>
      <c r="M2086" s="1"/>
      <c r="N2086" s="1"/>
      <c r="O2086" s="1"/>
      <c r="P2086" s="1"/>
      <c r="Q2086" s="1"/>
      <c r="R2086" s="1"/>
      <c r="S2086" s="1"/>
    </row>
    <row r="2087">
      <c r="A2087" s="2" t="s">
        <v>5460</v>
      </c>
      <c r="B2087" s="2" t="str">
        <v>中國香港</v>
      </c>
      <c r="C2087" s="2" t="str">
        <v>--</v>
      </c>
      <c r="D2087" s="2" t="str">
        <v>五金,餐厨用具</v>
      </c>
      <c r="E2087" s="2" t="str">
        <v>9次</v>
      </c>
      <c r="F2087" s="2" t="str">
        <v>Rm C 16/F Cnt Twr</v>
      </c>
      <c r="G2087" s="2" t="str">
        <v>CHEUNG SAN WAI</v>
      </c>
      <c r="H2087" s="2" t="s">
        <v>5461</v>
      </c>
      <c r="I2087" s="2" t="str">
        <v>+852 2854 4189</v>
      </c>
      <c r="J2087" s="2" t="str">
        <v>00852 28157334</v>
      </c>
      <c r="K2087" s="1"/>
      <c r="L2087" s="1"/>
      <c r="M2087" s="1"/>
      <c r="N2087" s="1"/>
      <c r="O2087" s="1"/>
      <c r="P2087" s="1"/>
      <c r="Q2087" s="1"/>
      <c r="R2087" s="1"/>
      <c r="S2087" s="1"/>
    </row>
    <row r="2088">
      <c r="A2088" s="2" t="s">
        <v>7169</v>
      </c>
      <c r="B2088" s="2" t="str">
        <v>哥倫比亞</v>
      </c>
      <c r="C2088" s="3" t="s">
        <v>7166</v>
      </c>
      <c r="D2088" s="2" t="s">
        <v>7167</v>
      </c>
      <c r="E2088" s="2" t="str">
        <v>9次</v>
      </c>
      <c r="F2088" s="2" t="str">
        <v>CALLE 15 NO.27A-176 AUTOPISTAYUMBO KM 4,CALICOLOMBIA</v>
      </c>
      <c r="G2088" s="2" t="str">
        <v>Gabriel Restrepo</v>
      </c>
      <c r="H2088" s="2" t="s">
        <v>7168</v>
      </c>
      <c r="I2088" s="2" t="str">
        <v>(572)6658992</v>
      </c>
      <c r="J2088" s="2" t="str">
        <v>(572)6907721</v>
      </c>
      <c r="K2088" s="1"/>
      <c r="L2088" s="1"/>
      <c r="M2088" s="1"/>
      <c r="N2088" s="1"/>
      <c r="O2088" s="1"/>
      <c r="P2088" s="1"/>
      <c r="Q2088" s="1"/>
      <c r="R2088" s="1"/>
      <c r="S2088" s="1"/>
    </row>
    <row r="2089">
      <c r="A2089" s="2" t="s">
        <v>1150</v>
      </c>
      <c r="B2089" s="2" t="str">
        <v>厄立特里亞</v>
      </c>
      <c r="C2089" s="3" t="s">
        <v>1152</v>
      </c>
      <c r="D2089" s="2" t="str">
        <v>餐厨用具</v>
      </c>
      <c r="E2089" s="2" t="str">
        <v>6次</v>
      </c>
      <c r="F2089" s="2" t="str">
        <v>MATA STREET NO.61/62(P.O.BOX 4063 ASMARA)</v>
      </c>
      <c r="G2089" s="2" t="str">
        <v>MANNA TESFAZGHI</v>
      </c>
      <c r="H2089" s="2" t="s">
        <v>1151</v>
      </c>
      <c r="I2089" s="2" t="str">
        <v>00291 1 121970</v>
      </c>
      <c r="J2089" s="2" t="str">
        <v>00291 1 121616</v>
      </c>
      <c r="K2089" s="1"/>
      <c r="L2089" s="1"/>
      <c r="M2089" s="1"/>
      <c r="N2089" s="1"/>
      <c r="O2089" s="1"/>
      <c r="P2089" s="1"/>
      <c r="Q2089" s="1"/>
      <c r="R2089" s="1"/>
      <c r="S2089" s="1"/>
    </row>
    <row r="2090">
      <c r="A2090" s="2" t="s">
        <v>3392</v>
      </c>
      <c r="B2090" s="2" t="str">
        <v>澳大利亞</v>
      </c>
      <c r="C2090" s="3" t="s">
        <v>3393</v>
      </c>
      <c r="D2090" s="2" t="str">
        <v>家具,玻璃工艺品,餐厨用具</v>
      </c>
      <c r="E2090" s="2" t="str">
        <v>8次</v>
      </c>
      <c r="F2090" s="2" t="str">
        <v>PO BOX 1620,CASTLE HILL,NSW, 1765,AUSTRALIA</v>
      </c>
      <c r="G2090" s="2" t="str">
        <v>--</v>
      </c>
      <c r="H2090" s="2" t="s">
        <v>3394</v>
      </c>
      <c r="I2090" s="2" t="str">
        <v>+61 2 8850 0843</v>
      </c>
      <c r="J2090" s="2" t="str">
        <v>61 2 88500840</v>
      </c>
      <c r="K2090" s="1"/>
      <c r="L2090" s="1"/>
      <c r="M2090" s="1"/>
      <c r="N2090" s="1"/>
      <c r="O2090" s="1"/>
      <c r="P2090" s="1"/>
      <c r="Q2090" s="1"/>
      <c r="R2090" s="1"/>
      <c r="S2090" s="1"/>
    </row>
    <row r="2091">
      <c r="A2091" s="2" t="s">
        <v>5369</v>
      </c>
      <c r="B2091" s="2" t="str">
        <v>美國</v>
      </c>
      <c r="C2091" s="3" t="s">
        <v>5370</v>
      </c>
      <c r="D2091" s="2" t="str">
        <v>餐厨用具</v>
      </c>
      <c r="E2091" s="2" t="str">
        <v>6次</v>
      </c>
      <c r="F2091" s="2" t="str">
        <v>60 CLARK ST # 1886, AUBURN, NY 13021-3379</v>
      </c>
      <c r="G2091" s="2" t="str">
        <v>OWASCO BEVERAGE</v>
      </c>
      <c r="H2091" s="2" t="str">
        <v>--</v>
      </c>
      <c r="I2091" s="2">
        <f>+1-315-252-6111</f>
      </c>
      <c r="J2091" s="2" t="str">
        <v>001 315-252-0680</v>
      </c>
      <c r="K2091" s="1"/>
      <c r="L2091" s="1"/>
      <c r="M2091" s="1"/>
      <c r="N2091" s="1"/>
      <c r="O2091" s="1"/>
      <c r="P2091" s="1"/>
      <c r="Q2091" s="1"/>
      <c r="R2091" s="1"/>
      <c r="S2091" s="1"/>
    </row>
    <row r="2092">
      <c r="A2092" s="2" t="s">
        <v>7088</v>
      </c>
      <c r="B2092" s="2" t="str">
        <v>希臘</v>
      </c>
      <c r="C2092" s="2" t="str">
        <v>--</v>
      </c>
      <c r="D2092" s="2" t="str">
        <v>家具,家用电器,餐厨用具</v>
      </c>
      <c r="E2092" s="2" t="str">
        <v>9次</v>
      </c>
      <c r="F2092" s="2" t="str">
        <v>26 Vouliagmenis Ave,Argyroupoli, Athens</v>
      </c>
      <c r="G2092" s="2" t="str">
        <v>B Megas</v>
      </c>
      <c r="H2092" s="2" t="str">
        <v>--</v>
      </c>
      <c r="I2092" s="2" t="str">
        <v>0030 210 9942867</v>
      </c>
      <c r="J2092" s="2" t="str">
        <v>0030 210 9940363</v>
      </c>
      <c r="K2092" s="1"/>
      <c r="L2092" s="1"/>
      <c r="M2092" s="1"/>
      <c r="N2092" s="1"/>
      <c r="O2092" s="1"/>
      <c r="P2092" s="1"/>
      <c r="Q2092" s="1"/>
      <c r="R2092" s="1"/>
      <c r="S2092" s="1"/>
    </row>
    <row r="2093">
      <c r="A2093" s="2" t="s">
        <v>1191</v>
      </c>
      <c r="B2093" s="2" t="str">
        <v>丹麥</v>
      </c>
      <c r="C2093" s="3" t="s">
        <v>1189</v>
      </c>
      <c r="D2093" s="2" t="str">
        <v>化工产品,家用电器,餐厨用具</v>
      </c>
      <c r="E2093" s="2" t="str">
        <v>10次</v>
      </c>
      <c r="F2093" s="2" t="str">
        <v>Ambolten 37, DK 6000, Kolding</v>
      </c>
      <c r="G2093" s="2" t="str">
        <v>Boerge Andersen</v>
      </c>
      <c r="H2093" s="2" t="s">
        <v>1190</v>
      </c>
      <c r="I2093" s="2" t="str">
        <v>+45 75 53 72 11</v>
      </c>
      <c r="J2093" s="2" t="str">
        <v>0045 75 52 25 38</v>
      </c>
      <c r="K2093" s="1"/>
      <c r="L2093" s="1"/>
      <c r="M2093" s="1"/>
      <c r="N2093" s="1"/>
      <c r="O2093" s="1"/>
      <c r="P2093" s="1"/>
      <c r="Q2093" s="1"/>
      <c r="R2093" s="1"/>
      <c r="S2093" s="1"/>
    </row>
    <row r="2094">
      <c r="A2094" s="2" t="s">
        <v>3429</v>
      </c>
      <c r="B2094" s="2" t="str">
        <v>摩洛哥</v>
      </c>
      <c r="C2094" s="2" t="str">
        <v>--</v>
      </c>
      <c r="D2094" s="2" t="s">
        <v>3430</v>
      </c>
      <c r="E2094" s="2" t="str">
        <v>10次</v>
      </c>
      <c r="F2094" s="2" t="str">
        <v>km 18 Route El jadida Km 2 Route laasylate Bp 195 Soualem , MOROCCO</v>
      </c>
      <c r="G2094" s="2" t="str">
        <v>Daechun Kim</v>
      </c>
      <c r="H2094" s="2" t="s">
        <v>3431</v>
      </c>
      <c r="I2094" s="2">
        <v>21261467550</v>
      </c>
      <c r="J2094" s="2">
        <v>21222964450</v>
      </c>
      <c r="K2094" s="1"/>
      <c r="L2094" s="1"/>
      <c r="M2094" s="1"/>
      <c r="N2094" s="1"/>
      <c r="O2094" s="1"/>
      <c r="P2094" s="1"/>
      <c r="Q2094" s="1"/>
      <c r="R2094" s="1"/>
      <c r="S2094" s="1"/>
    </row>
    <row r="2095">
      <c r="A2095" s="2" t="s">
        <v>5400</v>
      </c>
      <c r="B2095" s="2" t="str">
        <v>英國</v>
      </c>
      <c r="C2095" s="3" t="s">
        <v>5402</v>
      </c>
      <c r="D2095" s="2" t="str">
        <v>大型机械及设备,食品,餐厨用具</v>
      </c>
      <c r="E2095" s="2" t="str">
        <v>7次</v>
      </c>
      <c r="F2095" s="2" t="str">
        <v>Bonnymuir Works, GB FK4 2BS, Bonnybridge</v>
      </c>
      <c r="G2095" s="2" t="str">
        <v>Moffat Ltd</v>
      </c>
      <c r="H2095" s="2" t="s">
        <v>5401</v>
      </c>
      <c r="I2095" s="2" t="str">
        <v>+44 1324 812272</v>
      </c>
      <c r="J2095" s="2" t="str">
        <v>0044 1324 814107</v>
      </c>
      <c r="K2095" s="1"/>
      <c r="L2095" s="1"/>
      <c r="M2095" s="1"/>
      <c r="N2095" s="1"/>
      <c r="O2095" s="1"/>
      <c r="P2095" s="1"/>
      <c r="Q2095" s="1"/>
      <c r="R2095" s="1"/>
      <c r="S2095" s="1"/>
    </row>
    <row r="2096">
      <c r="A2096" s="2" t="s">
        <v>7118</v>
      </c>
      <c r="B2096" s="2" t="str">
        <v>新加坡</v>
      </c>
      <c r="C2096" s="2" t="str">
        <v>--</v>
      </c>
      <c r="D2096" s="2" t="str">
        <v>工艺陶瓷,玩具,玻璃工艺品,礼品及赠品,节日用品,餐厨用具</v>
      </c>
      <c r="E2096" s="2" t="str">
        <v>9次</v>
      </c>
      <c r="F2096" s="2" t="str">
        <v>Blk 3,Beach Road #01-4821, 190003, Singapore</v>
      </c>
      <c r="G2096" s="2" t="str">
        <v>Lee Kiok Yan</v>
      </c>
      <c r="H2096" s="2" t="str">
        <v>--</v>
      </c>
      <c r="I2096" s="2" t="str">
        <v>0065 62983452</v>
      </c>
      <c r="J2096" s="2" t="str">
        <v>0065 62981663</v>
      </c>
      <c r="K2096" s="1"/>
      <c r="L2096" s="1"/>
      <c r="M2096" s="1"/>
      <c r="N2096" s="1"/>
      <c r="O2096" s="1"/>
      <c r="P2096" s="1"/>
      <c r="Q2096" s="1"/>
      <c r="R2096" s="1"/>
      <c r="S2096" s="1"/>
    </row>
    <row r="2097">
      <c r="A2097" s="2" t="s">
        <v>1060</v>
      </c>
      <c r="B2097" s="2" t="str">
        <v>加拿大</v>
      </c>
      <c r="C2097" s="3" t="s">
        <v>1059</v>
      </c>
      <c r="D2097" s="2" t="s">
        <v>1061</v>
      </c>
      <c r="E2097" s="2" t="str">
        <v>8次</v>
      </c>
      <c r="F2097" s="2" t="str">
        <v>3225 SARTELON MONTREAL,QUEBEC</v>
      </c>
      <c r="G2097" s="2" t="str">
        <v>Tom Ferguson</v>
      </c>
      <c r="H2097" s="2" t="s">
        <v>1062</v>
      </c>
      <c r="I2097" s="2">
        <f>+1-514-457-914</f>
      </c>
      <c r="J2097" s="2" t="str">
        <v>001 514 9561551</v>
      </c>
      <c r="K2097" s="1"/>
      <c r="L2097" s="1"/>
      <c r="M2097" s="1"/>
      <c r="N2097" s="1"/>
      <c r="O2097" s="1"/>
      <c r="P2097" s="1"/>
      <c r="Q2097" s="1"/>
      <c r="R2097" s="1"/>
      <c r="S2097" s="1"/>
    </row>
    <row r="2098">
      <c r="A2098" s="2" t="s">
        <v>3318</v>
      </c>
      <c r="B2098" s="2" t="str">
        <v>美國</v>
      </c>
      <c r="C2098" s="3" t="s">
        <v>3317</v>
      </c>
      <c r="D2098" s="2" t="str">
        <v>卫浴设备,家具,家用纺织品,浴室用品,餐厨用具</v>
      </c>
      <c r="E2098" s="2" t="str">
        <v>8次</v>
      </c>
      <c r="F2098" s="2" t="str">
        <v>55 EDWARD HART DRIVE JERSEY CITY NJ07305</v>
      </c>
      <c r="G2098" s="2" t="str">
        <v>Mr RITURAAJ BAIJAL</v>
      </c>
      <c r="H2098" s="2" t="str">
        <v>--</v>
      </c>
      <c r="I2098" s="2" t="str">
        <v>+1-201-332-5005,+1-201-332-0072,+1 201-332-0072</v>
      </c>
      <c r="J2098" s="2" t="str">
        <v>001 201 3322611</v>
      </c>
      <c r="K2098" s="1"/>
      <c r="L2098" s="1"/>
      <c r="M2098" s="1"/>
      <c r="N2098" s="1"/>
      <c r="O2098" s="1"/>
      <c r="P2098" s="1"/>
      <c r="Q2098" s="1"/>
      <c r="R2098" s="1"/>
      <c r="S2098" s="1"/>
    </row>
    <row r="2099">
      <c r="A2099" s="2" t="s">
        <v>5294</v>
      </c>
      <c r="B2099" s="2" t="str">
        <v>澳大利亞</v>
      </c>
      <c r="C2099" s="2" t="str">
        <v>--</v>
      </c>
      <c r="D2099" s="2" t="str">
        <v>五金,工艺陶瓷,餐厨用具</v>
      </c>
      <c r="E2099" s="2" t="str">
        <v>9次</v>
      </c>
      <c r="F2099" s="2" t="str">
        <v>PO BOX 7125 KIN KORAQLD 4680,AUSTRALIA</v>
      </c>
      <c r="G2099" s="2" t="str">
        <v>STEVEN KNUST</v>
      </c>
      <c r="H2099" s="2" t="s">
        <v>5293</v>
      </c>
      <c r="I2099" s="2" t="str">
        <v>+61 7 4978 4567</v>
      </c>
      <c r="J2099" s="2" t="str">
        <v>0061 7 49784567</v>
      </c>
      <c r="K2099" s="1"/>
      <c r="L2099" s="1"/>
      <c r="M2099" s="1"/>
      <c r="N2099" s="1"/>
      <c r="O2099" s="1"/>
      <c r="P2099" s="1"/>
      <c r="Q2099" s="1"/>
      <c r="R2099" s="1"/>
      <c r="S2099" s="1"/>
    </row>
    <row r="2100">
      <c r="A2100" s="2" t="s">
        <v>7033</v>
      </c>
      <c r="B2100" s="2" t="str">
        <v>美國</v>
      </c>
      <c r="C2100" s="3" t="s">
        <v>7034</v>
      </c>
      <c r="D2100" s="2" t="str">
        <v>其他,汽车配件,餐厨用具</v>
      </c>
      <c r="E2100" s="2" t="str">
        <v>9次</v>
      </c>
      <c r="F2100" s="2" t="str">
        <v>2204 N BROADWAY, ST LOUIS, MO 63102</v>
      </c>
      <c r="G2100" s="2" t="str">
        <v>FORD HOTEL SUPPLY CO</v>
      </c>
      <c r="H2100" s="2" t="str">
        <v>--</v>
      </c>
      <c r="I2100" s="2" t="str">
        <v>+1-314-231-8400,+1 314-231-8400,+1 877-752-3673</v>
      </c>
      <c r="J2100" s="2" t="str">
        <v>001 314 231 8436</v>
      </c>
      <c r="K2100" s="1"/>
      <c r="L2100" s="1"/>
      <c r="M2100" s="1"/>
      <c r="N2100" s="1"/>
      <c r="O2100" s="1"/>
      <c r="P2100" s="1"/>
      <c r="Q2100" s="1"/>
      <c r="R2100" s="1"/>
      <c r="S2100" s="1"/>
    </row>
    <row r="2101">
      <c r="A2101" s="2" t="s">
        <v>1110</v>
      </c>
      <c r="B2101" s="2" t="str">
        <v>美國</v>
      </c>
      <c r="C2101" s="3" t="s">
        <v>1108</v>
      </c>
      <c r="D2101" s="2" t="str">
        <v>家具,家居装饰品,餐厨用具</v>
      </c>
      <c r="E2101" s="2" t="str">
        <v>8次</v>
      </c>
      <c r="F2101" s="2" t="str">
        <v>2200 OGDEN AVE, SUITE 500,LISLE IL 60532,U.S.A.</v>
      </c>
      <c r="G2101" s="2" t="str">
        <v>Ali Reza Ahmadiani</v>
      </c>
      <c r="H2101" s="2" t="s">
        <v>1109</v>
      </c>
      <c r="I2101" s="2" t="str">
        <v>+1 630-725-9830</v>
      </c>
      <c r="J2101" s="2" t="str">
        <v>630 515 9749</v>
      </c>
      <c r="K2101" s="1"/>
      <c r="L2101" s="1"/>
      <c r="M2101" s="1"/>
      <c r="N2101" s="1"/>
      <c r="O2101" s="1"/>
      <c r="P2101" s="1"/>
      <c r="Q2101" s="1"/>
      <c r="R2101" s="1"/>
      <c r="S2101" s="1"/>
    </row>
    <row r="2102">
      <c r="A2102" s="5" t="s">
        <v>3357</v>
      </c>
      <c r="B2102" s="5" t="str">
        <v>愛爾蘭</v>
      </c>
      <c r="C2102" s="4" t="s">
        <v>3358</v>
      </c>
      <c r="D2102" s="5" t="str">
        <v>办公文具,玩具,礼品及赠品,箱包,餐厨用具</v>
      </c>
      <c r="E2102" s="5" t="str">
        <v>8次</v>
      </c>
      <c r="F2102" s="5" t="str">
        <v>BRIDGE-A-CRINN DUNDALK CO LOUTH</v>
      </c>
      <c r="G2102" s="5" t="str">
        <v>Mrs Teresa Dolan</v>
      </c>
      <c r="H2102" s="5" t="s">
        <v>3359</v>
      </c>
      <c r="I2102" s="5" t="str">
        <v>+353 42 937 7151</v>
      </c>
      <c r="J2102" s="5" t="str">
        <v>00353 42 9377406</v>
      </c>
      <c r="K2102" s="1"/>
      <c r="L2102" s="1"/>
      <c r="M2102" s="1"/>
      <c r="N2102" s="1"/>
      <c r="O2102" s="1"/>
      <c r="P2102" s="1"/>
      <c r="Q2102" s="1"/>
      <c r="R2102" s="1"/>
      <c r="S2102" s="1"/>
    </row>
    <row r="2103">
      <c r="A2103" s="5" t="s">
        <v>5334</v>
      </c>
      <c r="B2103" s="5" t="str">
        <v>土耳其</v>
      </c>
      <c r="C2103" s="4" t="s">
        <v>5335</v>
      </c>
      <c r="D2103" s="5" t="str">
        <v>玩具,礼品及赠品,餐厨用具</v>
      </c>
      <c r="E2103" s="5" t="str">
        <v>9次</v>
      </c>
      <c r="F2103" s="5" t="str">
        <v>BOGAZKESEN CADDESI NO:84/A, 80040 TOPHANE/ISTANBUL</v>
      </c>
      <c r="G2103" s="5" t="str">
        <v>CIGDEM TUNCER</v>
      </c>
      <c r="H2103" s="5" t="str">
        <v>--</v>
      </c>
      <c r="I2103" s="5">
        <f>+90-222-323-89-97</f>
      </c>
      <c r="J2103" s="5" t="str">
        <v>0090 212 2923384</v>
      </c>
      <c r="K2103" s="1"/>
      <c r="L2103" s="1"/>
      <c r="M2103" s="1"/>
      <c r="N2103" s="1"/>
      <c r="O2103" s="1"/>
      <c r="P2103" s="1"/>
      <c r="Q2103" s="1"/>
      <c r="R2103" s="1"/>
      <c r="S2103" s="1"/>
    </row>
    <row r="2104">
      <c r="A2104" s="2" t="s">
        <v>7061</v>
      </c>
      <c r="B2104" s="2" t="str">
        <v>泰国</v>
      </c>
      <c r="C2104" s="3" t="s">
        <v>7062</v>
      </c>
      <c r="D2104" s="2" t="s">
        <v>7060</v>
      </c>
      <c r="E2104" s="2" t="str">
        <v>8次</v>
      </c>
      <c r="F2104" s="2" t="str">
        <v>888/32-33 ploenchit Road, THAILAND</v>
      </c>
      <c r="G2104" s="2" t="str">
        <v>Henry Wang</v>
      </c>
      <c r="H2104" s="2" t="s">
        <v>7059</v>
      </c>
      <c r="I2104" s="2" t="str">
        <v>+66 2 253 6852</v>
      </c>
      <c r="J2104" s="2" t="str">
        <v>662 253 6868</v>
      </c>
      <c r="K2104" s="1"/>
      <c r="L2104" s="1"/>
      <c r="M2104" s="1"/>
      <c r="N2104" s="1"/>
      <c r="O2104" s="1"/>
      <c r="P2104" s="1"/>
      <c r="Q2104" s="1"/>
      <c r="R2104" s="1"/>
      <c r="S2104" s="1"/>
    </row>
    <row r="2105">
      <c r="A2105" s="2" t="s">
        <v>976</v>
      </c>
      <c r="B2105" s="2" t="str">
        <v>法國</v>
      </c>
      <c r="C2105" s="3" t="s">
        <v>974</v>
      </c>
      <c r="D2105" s="2" t="str">
        <v>电子消费品及信息产品,电子电气产品,餐厨用具</v>
      </c>
      <c r="E2105" s="2" t="str">
        <v>6次</v>
      </c>
      <c r="F2105" s="2" t="str">
        <v>38, RUE DE HAIE COQ AUBERVILLIERS</v>
      </c>
      <c r="G2105" s="2" t="str">
        <v>JUZER HASSAMBAY</v>
      </c>
      <c r="H2105" s="2" t="s">
        <v>975</v>
      </c>
      <c r="I2105" s="2" t="str">
        <v>+33 1 48 33 76 96</v>
      </c>
      <c r="J2105" s="2" t="str">
        <v>0033 1 48337742</v>
      </c>
      <c r="K2105" s="1"/>
      <c r="L2105" s="1"/>
      <c r="M2105" s="1"/>
      <c r="N2105" s="1"/>
      <c r="O2105" s="1"/>
      <c r="P2105" s="1"/>
      <c r="Q2105" s="1"/>
      <c r="R2105" s="1"/>
      <c r="S2105" s="1"/>
    </row>
    <row r="2106">
      <c r="A2106" s="2" t="s">
        <v>3237</v>
      </c>
      <c r="B2106" s="2" t="str">
        <v>澳大利亞</v>
      </c>
      <c r="C2106" s="2" t="str">
        <v>--</v>
      </c>
      <c r="D2106" s="2" t="s">
        <v>3238</v>
      </c>
      <c r="E2106" s="2" t="str">
        <v>6次</v>
      </c>
      <c r="F2106" s="2" t="str">
        <v>6 NAKULA ST, NERANG,QLD 4211,AUSTRALIA</v>
      </c>
      <c r="G2106" s="2" t="str">
        <v>Harwahi Ishwar</v>
      </c>
      <c r="H2106" s="2" t="s">
        <v>3239</v>
      </c>
      <c r="I2106" s="2">
        <v>61755960924</v>
      </c>
      <c r="J2106" s="2">
        <v>61755272688</v>
      </c>
      <c r="K2106" s="1"/>
      <c r="L2106" s="1"/>
      <c r="M2106" s="1"/>
      <c r="N2106" s="1"/>
      <c r="O2106" s="1"/>
      <c r="P2106" s="1"/>
      <c r="Q2106" s="1"/>
      <c r="R2106" s="1"/>
      <c r="S2106" s="1"/>
    </row>
    <row r="2107">
      <c r="A2107" s="2" t="s">
        <v>5231</v>
      </c>
      <c r="B2107" s="2" t="str">
        <v>叙利亚</v>
      </c>
      <c r="C2107" s="3" t="s">
        <v>5229</v>
      </c>
      <c r="D2107" s="2" t="str">
        <v>体育及旅游休闲用品,建筑及装饰材料,玩具,食品,餐厨用具</v>
      </c>
      <c r="E2107" s="2" t="str">
        <v>6次</v>
      </c>
      <c r="F2107" s="2" t="str">
        <v>ALEPPO</v>
      </c>
      <c r="G2107" s="2" t="str">
        <v>AHMAD ASAAD TAHHAN</v>
      </c>
      <c r="H2107" s="2" t="s">
        <v>5230</v>
      </c>
      <c r="I2107" s="2" t="str">
        <v>00963 21 3319446</v>
      </c>
      <c r="J2107" s="2" t="str">
        <v>00963 21 3620554</v>
      </c>
      <c r="K2107" s="1"/>
      <c r="L2107" s="1"/>
      <c r="M2107" s="1"/>
      <c r="N2107" s="1"/>
      <c r="O2107" s="1"/>
      <c r="P2107" s="1"/>
      <c r="Q2107" s="1"/>
      <c r="R2107" s="1"/>
      <c r="S2107" s="1"/>
    </row>
    <row r="2108">
      <c r="A2108" s="2" t="s">
        <v>6966</v>
      </c>
      <c r="B2108" s="2" t="str">
        <v>韩国</v>
      </c>
      <c r="C2108" s="2" t="str">
        <v>--</v>
      </c>
      <c r="D2108" s="2" t="str">
        <v>医药保健品及医疗器械,鞋,餐厨用具</v>
      </c>
      <c r="E2108" s="2" t="str">
        <v>6次</v>
      </c>
      <c r="F2108" s="2" t="str">
        <v>903 JOONGANG B/D. 51 1-KA DAECHANG-DONG, JUNG-GU,BUSAN</v>
      </c>
      <c r="G2108" s="2" t="str">
        <v>Mr DCLEE</v>
      </c>
      <c r="H2108" s="2" t="s">
        <v>6967</v>
      </c>
      <c r="I2108" s="2">
        <f>+82-55-743-7326</f>
      </c>
      <c r="J2108" s="2" t="str">
        <v>0082 51 4634134</v>
      </c>
      <c r="K2108" s="1"/>
      <c r="L2108" s="1"/>
      <c r="M2108" s="1"/>
      <c r="N2108" s="1"/>
      <c r="O2108" s="1"/>
      <c r="P2108" s="1"/>
      <c r="Q2108" s="1"/>
      <c r="R2108" s="1"/>
      <c r="S2108" s="1"/>
    </row>
    <row r="2109">
      <c r="A2109" s="2" t="s">
        <v>1022</v>
      </c>
      <c r="B2109" s="2" t="str">
        <v>義大利</v>
      </c>
      <c r="C2109" s="3" t="s">
        <v>1021</v>
      </c>
      <c r="D2109" s="2" t="str">
        <v>玻璃工艺品,餐厨用具</v>
      </c>
      <c r="E2109" s="2" t="str">
        <v>6次</v>
      </c>
      <c r="F2109" s="2" t="str">
        <v>BL 36-CENTERGROSS40050 FUNO DI ARG-BO,ITALY</v>
      </c>
      <c r="G2109" s="2" t="str">
        <v>BRUNETTI P.G.</v>
      </c>
      <c r="H2109" s="2" t="s">
        <v>1020</v>
      </c>
      <c r="I2109" s="2" t="str">
        <v>+39 051 863353</v>
      </c>
      <c r="J2109" s="2" t="str">
        <v>0039 051 861001</v>
      </c>
      <c r="K2109" s="1"/>
      <c r="L2109" s="1"/>
      <c r="M2109" s="1"/>
      <c r="N2109" s="1"/>
      <c r="O2109" s="1"/>
      <c r="P2109" s="1"/>
      <c r="Q2109" s="1"/>
      <c r="R2109" s="1"/>
      <c r="S2109" s="1"/>
    </row>
    <row r="2110">
      <c r="A2110" s="2" t="s">
        <v>3280</v>
      </c>
      <c r="B2110" s="2" t="str">
        <v>日本</v>
      </c>
      <c r="C2110" s="2" t="str">
        <v>--</v>
      </c>
      <c r="D2110" s="2" t="str">
        <v>餐厨用具</v>
      </c>
      <c r="E2110" s="2" t="str">
        <v>2次</v>
      </c>
      <c r="F2110" s="2" t="str">
        <v>448-6, TOSHINDEN OKAYAMA-SHI, OKAYAMA 7000956</v>
      </c>
      <c r="G2110" s="2" t="str">
        <v>KATAGIRI, YOSHIKAZU</v>
      </c>
      <c r="H2110" s="2" t="str">
        <v>--</v>
      </c>
      <c r="I2110" s="2">
        <f>+81-86-241-8575</f>
      </c>
      <c r="J2110" s="2" t="str">
        <v>0081 86 241 7683</v>
      </c>
      <c r="K2110" s="1"/>
      <c r="L2110" s="1"/>
      <c r="M2110" s="1"/>
      <c r="N2110" s="1"/>
      <c r="O2110" s="1"/>
      <c r="P2110" s="1"/>
      <c r="Q2110" s="1"/>
      <c r="R2110" s="1"/>
      <c r="S2110" s="1"/>
    </row>
    <row r="2111">
      <c r="A2111" s="2" t="s">
        <v>5261</v>
      </c>
      <c r="B2111" s="2" t="str">
        <v>澳大利亞</v>
      </c>
      <c r="C2111" s="3" t="s">
        <v>5260</v>
      </c>
      <c r="D2111" s="2" t="str">
        <v>家具,工艺陶瓷,玻璃工艺品,餐厨用具</v>
      </c>
      <c r="E2111" s="2" t="str">
        <v>8次</v>
      </c>
      <c r="F2111" s="2" t="str">
        <v>228 Bay Rd, 3191, Sandringham</v>
      </c>
      <c r="G2111" s="2" t="str">
        <v>ALBERT G DUST</v>
      </c>
      <c r="H2111" s="2" t="s">
        <v>5259</v>
      </c>
      <c r="I2111" s="2" t="str">
        <v>+1-315-361-3661,1-800-562-7511,1-888-263-7195,888.263.7195,+852 2147 9000,+82 2-761-1512,+60 3-8062 3585,+852 5313 5085,+82 2-785-0505,+62 21 65867837,+63 2 712 3871,+63 2 712 3899,+86 760 2221 6366,+91 11 4167 9640,+86 20 3878 0612,+1 315-363-3872</v>
      </c>
      <c r="J2111" s="2" t="str">
        <v>001 315 3613456</v>
      </c>
      <c r="K2111" s="1"/>
      <c r="L2111" s="1"/>
      <c r="M2111" s="1"/>
      <c r="N2111" s="1"/>
      <c r="O2111" s="1"/>
      <c r="P2111" s="1"/>
      <c r="Q2111" s="1"/>
      <c r="R2111" s="1"/>
      <c r="S2111" s="1"/>
    </row>
    <row r="2112">
      <c r="A2112" s="2" t="s">
        <v>6998</v>
      </c>
      <c r="B2112" s="2" t="str">
        <v>義大利</v>
      </c>
      <c r="C2112" s="3" t="s">
        <v>6999</v>
      </c>
      <c r="D2112" s="2" t="str">
        <v>餐厨用具</v>
      </c>
      <c r="E2112" s="2" t="str">
        <v>6次</v>
      </c>
      <c r="F2112" s="2" t="str">
        <v>Via Novegro 5, I 20090, SEGRATE</v>
      </c>
      <c r="G2112" s="2" t="str">
        <v>Emilio Maestrelli</v>
      </c>
      <c r="H2112" s="2" t="s">
        <v>6997</v>
      </c>
      <c r="I2112" s="2" t="str">
        <v>+39 02 7020 0515</v>
      </c>
      <c r="J2112" s="2" t="str">
        <v>0039 02 7561107</v>
      </c>
      <c r="K2112" s="1"/>
      <c r="L2112" s="1"/>
      <c r="M2112" s="1"/>
      <c r="N2112" s="1"/>
      <c r="O2112" s="1"/>
      <c r="P2112" s="1"/>
      <c r="Q2112" s="1"/>
      <c r="R2112" s="1"/>
      <c r="S2112" s="1"/>
    </row>
    <row r="2113">
      <c r="A2113" s="2" t="s">
        <v>1517</v>
      </c>
      <c r="B2113" s="2" t="str">
        <v>日本</v>
      </c>
      <c r="C2113" s="3" t="s">
        <v>1516</v>
      </c>
      <c r="D2113" s="2" t="str">
        <v>餐厨用具</v>
      </c>
      <c r="E2113" s="2" t="str">
        <v>1次</v>
      </c>
      <c r="F2113" s="2" t="str">
        <v>144-1, HEISEI 2-CHOME, GINAN-CHO HASHIMA-GUN, GIFU 5016013</v>
      </c>
      <c r="G2113" s="2" t="str">
        <v>YAMAMOTO, MICHIAKI</v>
      </c>
      <c r="H2113" s="2" t="str">
        <v>--</v>
      </c>
      <c r="I2113" s="2" t="str">
        <v>--</v>
      </c>
      <c r="J2113" s="2" t="str">
        <v>0081 58 248 3060</v>
      </c>
      <c r="K2113" s="1"/>
      <c r="L2113" s="1"/>
      <c r="M2113" s="1"/>
      <c r="N2113" s="1"/>
      <c r="O2113" s="1"/>
      <c r="P2113" s="1"/>
      <c r="Q2113" s="1"/>
      <c r="R2113" s="1"/>
      <c r="S2113" s="1"/>
    </row>
    <row r="2114">
      <c r="A2114" s="2" t="s">
        <v>3728</v>
      </c>
      <c r="B2114" s="2" t="str">
        <v>中國香港</v>
      </c>
      <c r="C2114" s="2" t="str">
        <v>--</v>
      </c>
      <c r="D2114" s="2" t="str">
        <v>餐厨用具</v>
      </c>
      <c r="E2114" s="2" t="str">
        <v>2次</v>
      </c>
      <c r="F2114" s="2" t="str">
        <v>12TH CHIAPLUEN INDUSTRIAL BUILDING 3-2 KUNG YIP STREET KWAICHUNG</v>
      </c>
      <c r="G2114" s="2" t="str">
        <v>MR.K.S.LAU</v>
      </c>
      <c r="H2114" s="2" t="str">
        <v>--</v>
      </c>
      <c r="I2114" s="2" t="str">
        <v>00852 24258131</v>
      </c>
      <c r="J2114" s="2" t="str">
        <v>00852 24202214</v>
      </c>
      <c r="K2114" s="1"/>
      <c r="L2114" s="1"/>
      <c r="M2114" s="1"/>
      <c r="N2114" s="1"/>
      <c r="O2114" s="1"/>
      <c r="P2114" s="1"/>
      <c r="Q2114" s="1"/>
      <c r="R2114" s="1"/>
      <c r="S2114" s="1"/>
    </row>
    <row r="2115">
      <c r="A2115" s="2" t="s">
        <v>5663</v>
      </c>
      <c r="B2115" s="2" t="str">
        <v>美國</v>
      </c>
      <c r="C2115" s="3" t="s">
        <v>5662</v>
      </c>
      <c r="D2115" s="2" t="str">
        <v>餐厨用具</v>
      </c>
      <c r="E2115" s="2" t="str">
        <v>5次</v>
      </c>
      <c r="F2115" s="2" t="str">
        <v>2701 DELAWARE AVE, DES MOINES, IA 50317</v>
      </c>
      <c r="G2115" s="2" t="str">
        <v>BOLTON &amp; HAY INC</v>
      </c>
      <c r="H2115" s="2" t="s">
        <v>5661</v>
      </c>
      <c r="I2115" s="2" t="str">
        <v>+1-800-362-1861,+1 515-265-2554</v>
      </c>
      <c r="J2115" s="2" t="str">
        <v>001 515 265 6090</v>
      </c>
      <c r="K2115" s="1"/>
      <c r="L2115" s="1"/>
      <c r="M2115" s="1"/>
      <c r="N2115" s="1"/>
      <c r="O2115" s="1"/>
      <c r="P2115" s="1"/>
      <c r="Q2115" s="1"/>
      <c r="R2115" s="1"/>
      <c r="S2115" s="1"/>
    </row>
    <row r="2116">
      <c r="A2116" s="2" t="s">
        <v>7344</v>
      </c>
      <c r="B2116" s="2" t="str">
        <v>義大利</v>
      </c>
      <c r="C2116" s="3" t="s">
        <v>7345</v>
      </c>
      <c r="D2116" s="2" t="str">
        <v>办公文具,医药保健品及医疗器械,家具,餐厨用具</v>
      </c>
      <c r="E2116" s="2" t="str">
        <v>4次</v>
      </c>
      <c r="F2116" s="2" t="str">
        <v>Via Kuperion 26, I 39012, MERANO</v>
      </c>
      <c r="G2116" s="2" t="str">
        <v>--</v>
      </c>
      <c r="H2116" s="2" t="s">
        <v>7343</v>
      </c>
      <c r="I2116" s="2" t="str">
        <v>+39 0473 448777</v>
      </c>
      <c r="J2116" s="2" t="str">
        <v>0039 0473 200039</v>
      </c>
      <c r="K2116" s="1"/>
      <c r="L2116" s="1"/>
      <c r="M2116" s="1"/>
      <c r="N2116" s="1"/>
      <c r="O2116" s="1"/>
      <c r="P2116" s="1"/>
      <c r="Q2116" s="1"/>
      <c r="R2116" s="1"/>
      <c r="S2116" s="1"/>
    </row>
    <row r="2117">
      <c r="A2117" s="2" t="s">
        <v>1551</v>
      </c>
      <c r="B2117" s="2" t="str">
        <v>印尼</v>
      </c>
      <c r="C2117" s="2" t="str">
        <v>--</v>
      </c>
      <c r="D2117" s="2" t="str">
        <v>其他,电子消费品及信息产品,餐厨用具</v>
      </c>
      <c r="E2117" s="2" t="str">
        <v>5次</v>
      </c>
      <c r="F2117" s="2" t="str">
        <v>JL. KEDIRI 247 WATES KEDIRI,INDONESIA</v>
      </c>
      <c r="G2117" s="2" t="str">
        <v>Brandley Liu</v>
      </c>
      <c r="H2117" s="2" t="s">
        <v>1550</v>
      </c>
      <c r="I2117" s="2" t="str">
        <v>+62 623 54442444</v>
      </c>
      <c r="J2117" s="2">
        <v>354442145</v>
      </c>
      <c r="K2117" s="1"/>
      <c r="L2117" s="1"/>
      <c r="M2117" s="1"/>
      <c r="N2117" s="1"/>
      <c r="O2117" s="1"/>
      <c r="P2117" s="1"/>
      <c r="Q2117" s="1"/>
      <c r="R2117" s="1"/>
      <c r="S2117" s="1"/>
    </row>
    <row r="2118">
      <c r="A2118" s="2" t="s">
        <v>3760</v>
      </c>
      <c r="B2118" s="2" t="str">
        <v>斯里兰卡</v>
      </c>
      <c r="C2118" s="3" t="s">
        <v>3758</v>
      </c>
      <c r="D2118" s="2" t="str">
        <v>家具,家居装饰品,玻璃工艺品,箱包,餐厨用具</v>
      </c>
      <c r="E2118" s="2" t="str">
        <v>10次</v>
      </c>
      <c r="F2118" s="2" t="str">
        <v>9 VISAKHA ROAD,COLOMBO 04,SRI LANKA</v>
      </c>
      <c r="G2118" s="2" t="str">
        <v>--</v>
      </c>
      <c r="H2118" s="2" t="s">
        <v>3759</v>
      </c>
      <c r="I2118" s="2" t="str">
        <v>+94 77 768 4876</v>
      </c>
      <c r="J2118" s="2">
        <v>113500834</v>
      </c>
      <c r="K2118" s="1"/>
      <c r="L2118" s="1"/>
      <c r="M2118" s="1"/>
      <c r="N2118" s="1"/>
      <c r="O2118" s="1"/>
      <c r="P2118" s="1"/>
      <c r="Q2118" s="1"/>
      <c r="R2118" s="1"/>
      <c r="S2118" s="1"/>
    </row>
    <row r="2119">
      <c r="A2119" s="2" t="s">
        <v>5693</v>
      </c>
      <c r="B2119" s="2" t="str">
        <v>新加坡</v>
      </c>
      <c r="C2119" s="3" t="s">
        <v>5695</v>
      </c>
      <c r="D2119" s="2" t="str">
        <v>卫浴设备,家具,家居用品,餐厨用具</v>
      </c>
      <c r="E2119" s="2" t="str">
        <v>7次</v>
      </c>
      <c r="F2119" s="2" t="str">
        <v>514 CHAI CHEE LANE #06-18 BEDOK INDUSTRIAL ESTATE</v>
      </c>
      <c r="G2119" s="2" t="str">
        <v>MR LESLIE WONG</v>
      </c>
      <c r="H2119" s="2" t="s">
        <v>5694</v>
      </c>
      <c r="I2119" s="2" t="str">
        <v>0065 64453388</v>
      </c>
      <c r="J2119" s="2" t="str">
        <v>0065 64458282</v>
      </c>
      <c r="K2119" s="1"/>
      <c r="L2119" s="1"/>
      <c r="M2119" s="1"/>
      <c r="N2119" s="1"/>
      <c r="O2119" s="1"/>
      <c r="P2119" s="1"/>
      <c r="Q2119" s="1"/>
      <c r="R2119" s="1"/>
      <c r="S2119" s="1"/>
    </row>
    <row r="2120">
      <c r="A2120" s="2" t="s">
        <v>7369</v>
      </c>
      <c r="B2120" s="2" t="str">
        <v>美國</v>
      </c>
      <c r="C2120" s="3" t="s">
        <v>7371</v>
      </c>
      <c r="D2120" s="2" t="str">
        <v>体育及旅游休闲用品,玻璃工艺品,箱包,节日用品,鞋,餐厨用具</v>
      </c>
      <c r="E2120" s="2" t="str">
        <v>8次</v>
      </c>
      <c r="F2120" s="2" t="str">
        <v>10730 WEAVER AVE.,SOUTH EL MOA 91733,U.S.A.</v>
      </c>
      <c r="G2120" s="2" t="str">
        <v>--</v>
      </c>
      <c r="H2120" s="2" t="s">
        <v>7370</v>
      </c>
      <c r="I2120" s="2" t="str">
        <v>+1 626-452-8819</v>
      </c>
      <c r="J2120" s="2" t="str">
        <v>626 442 8664</v>
      </c>
      <c r="K2120" s="1"/>
      <c r="L2120" s="1"/>
      <c r="M2120" s="1"/>
      <c r="N2120" s="1"/>
      <c r="O2120" s="1"/>
      <c r="P2120" s="1"/>
      <c r="Q2120" s="1"/>
      <c r="R2120" s="1"/>
      <c r="S2120" s="1"/>
    </row>
    <row r="2121">
      <c r="A2121" s="2" t="s">
        <v>1440</v>
      </c>
      <c r="B2121" s="2" t="str">
        <v>日本</v>
      </c>
      <c r="C2121" s="2" t="str">
        <v>--</v>
      </c>
      <c r="D2121" s="2" t="str">
        <v>餐厨用具</v>
      </c>
      <c r="E2121" s="2" t="str">
        <v>6次</v>
      </c>
      <c r="F2121" s="2" t="str">
        <v>1-23-4 MIYOSHI-CHO FUCHU-SHI</v>
      </c>
      <c r="G2121" s="2" t="str">
        <v>Mr.FYASURO MURAI</v>
      </c>
      <c r="H2121" s="2" t="str">
        <v>--</v>
      </c>
      <c r="I2121" s="2">
        <f>+81-3-3974-6237</f>
      </c>
      <c r="J2121" s="2" t="str">
        <v>0081 3 33810372</v>
      </c>
      <c r="K2121" s="1"/>
      <c r="L2121" s="1"/>
      <c r="M2121" s="1"/>
      <c r="N2121" s="1"/>
      <c r="O2121" s="1"/>
      <c r="P2121" s="1"/>
      <c r="Q2121" s="1"/>
      <c r="R2121" s="1"/>
      <c r="S2121" s="1"/>
    </row>
    <row r="2122">
      <c r="A2122" s="5" t="s">
        <v>3660</v>
      </c>
      <c r="B2122" s="5" t="str">
        <v>澳大利亞</v>
      </c>
      <c r="C2122" s="5" t="str">
        <v>--</v>
      </c>
      <c r="D2122" s="5" t="s">
        <v>3658</v>
      </c>
      <c r="E2122" s="5" t="str">
        <v>10次</v>
      </c>
      <c r="F2122" s="5" t="str">
        <v>4\59 KENSINGTON ROAD, SUMMERHILL,NSW 2130,AUSTRALIA</v>
      </c>
      <c r="G2122" s="5" t="str">
        <v>Tom Middlen</v>
      </c>
      <c r="H2122" s="5" t="s">
        <v>3659</v>
      </c>
      <c r="I2122" s="5" t="str">
        <v>+61 2 9716 6741</v>
      </c>
      <c r="J2122" s="5" t="str">
        <v>612 97166741</v>
      </c>
      <c r="K2122" s="1"/>
      <c r="L2122" s="1"/>
      <c r="M2122" s="1"/>
      <c r="N2122" s="1"/>
      <c r="O2122" s="1"/>
      <c r="P2122" s="1"/>
      <c r="Q2122" s="1"/>
      <c r="R2122" s="1"/>
      <c r="S2122" s="1"/>
    </row>
    <row r="2123">
      <c r="A2123" s="2" t="s">
        <v>5591</v>
      </c>
      <c r="B2123" s="2" t="str">
        <v>巴基斯坦</v>
      </c>
      <c r="C2123" s="2" t="str">
        <v>--</v>
      </c>
      <c r="D2123" s="2" t="s">
        <v>5592</v>
      </c>
      <c r="E2123" s="2" t="str">
        <v>11次</v>
      </c>
      <c r="F2123" s="2" t="str">
        <v>1-G AURIGA COMPLEX, GULBERG II LAHORE PAKISTAN</v>
      </c>
      <c r="G2123" s="2" t="str">
        <v>Ammar Sabrah</v>
      </c>
      <c r="H2123" s="2" t="s">
        <v>5593</v>
      </c>
      <c r="I2123" s="2">
        <v>92425761700</v>
      </c>
      <c r="J2123" s="2">
        <v>92425761800</v>
      </c>
      <c r="K2123" s="1"/>
      <c r="L2123" s="1"/>
      <c r="M2123" s="1"/>
      <c r="N2123" s="1"/>
      <c r="O2123" s="1"/>
      <c r="P2123" s="1"/>
      <c r="Q2123" s="1"/>
      <c r="R2123" s="1"/>
      <c r="S2123" s="1"/>
    </row>
    <row r="2124">
      <c r="A2124" s="2" t="s">
        <v>7280</v>
      </c>
      <c r="B2124" s="2" t="str">
        <v>越南</v>
      </c>
      <c r="C2124" s="2" t="str">
        <v>--</v>
      </c>
      <c r="D2124" s="2" t="str">
        <v>体育及旅游休闲用品,其他,家用电器,工艺陶瓷,箱包,鞋,餐厨用具</v>
      </c>
      <c r="E2124" s="2" t="str">
        <v>10次</v>
      </c>
      <c r="F2124" s="2" t="str">
        <v>20/E 28 FEB 3ND STREET,DISTRICT 10,HCM CITY,VIETNAM</v>
      </c>
      <c r="G2124" s="2" t="str">
        <v>IQBAL SATTAR</v>
      </c>
      <c r="H2124" s="2" t="s">
        <v>7281</v>
      </c>
      <c r="I2124" s="2" t="str">
        <v>+84 848 631 626</v>
      </c>
      <c r="J2124" s="2">
        <v>848633909</v>
      </c>
      <c r="K2124" s="1"/>
      <c r="L2124" s="1"/>
      <c r="M2124" s="1"/>
      <c r="N2124" s="1"/>
      <c r="O2124" s="1"/>
      <c r="P2124" s="1"/>
      <c r="Q2124" s="1"/>
      <c r="R2124" s="1"/>
      <c r="S2124" s="1"/>
    </row>
    <row r="2125">
      <c r="A2125" s="2" t="s">
        <v>1477</v>
      </c>
      <c r="B2125" s="2" t="str">
        <v>德國</v>
      </c>
      <c r="C2125" s="3" t="s">
        <v>1475</v>
      </c>
      <c r="D2125" s="2" t="str">
        <v>餐厨用具</v>
      </c>
      <c r="E2125" s="2" t="str">
        <v>7次</v>
      </c>
      <c r="F2125" s="2" t="str">
        <v>Hombrede 10 a, GERMANY</v>
      </c>
      <c r="G2125" s="2" t="str">
        <v>--</v>
      </c>
      <c r="H2125" s="2" t="s">
        <v>1476</v>
      </c>
      <c r="I2125" s="2" t="str">
        <v>+49 2599 1604</v>
      </c>
      <c r="J2125" s="2">
        <v>4902599740376</v>
      </c>
      <c r="K2125" s="1"/>
      <c r="L2125" s="1"/>
      <c r="M2125" s="1"/>
      <c r="N2125" s="1"/>
      <c r="O2125" s="1"/>
      <c r="P2125" s="1"/>
      <c r="Q2125" s="1"/>
      <c r="R2125" s="1"/>
      <c r="S2125" s="1"/>
    </row>
    <row r="2126">
      <c r="A2126" s="2" t="s">
        <v>3690</v>
      </c>
      <c r="B2126" s="2" t="str">
        <v>義大利</v>
      </c>
      <c r="C2126" s="3" t="s">
        <v>3691</v>
      </c>
      <c r="D2126" s="2" t="str">
        <v>医药保健品及医疗器械,家具,餐厨用具</v>
      </c>
      <c r="E2126" s="2" t="str">
        <v>7次</v>
      </c>
      <c r="F2126" s="2" t="str">
        <v>Via Palazzetto 56, Loc. Ghirano, I 33080, PRATA DI PORDENONE</v>
      </c>
      <c r="G2126" s="2" t="str">
        <v>Giancarlo Tochet</v>
      </c>
      <c r="H2126" s="2" t="s">
        <v>3689</v>
      </c>
      <c r="I2126" s="2" t="str">
        <v>+39 0422 741331</v>
      </c>
      <c r="J2126" s="2" t="str">
        <v>0039 0422 741409</v>
      </c>
      <c r="K2126" s="1"/>
      <c r="L2126" s="1"/>
      <c r="M2126" s="1"/>
      <c r="N2126" s="1"/>
      <c r="O2126" s="1"/>
      <c r="P2126" s="1"/>
      <c r="Q2126" s="1"/>
      <c r="R2126" s="1"/>
      <c r="S2126" s="1"/>
    </row>
    <row r="2127">
      <c r="A2127" s="2" t="s">
        <v>5625</v>
      </c>
      <c r="B2127" s="2" t="str">
        <v>印度</v>
      </c>
      <c r="C2127" s="2" t="str">
        <v>--</v>
      </c>
      <c r="D2127" s="2" t="str">
        <v>玻璃工艺品,餐厨用具</v>
      </c>
      <c r="E2127" s="2" t="str">
        <v>8次</v>
      </c>
      <c r="F2127" s="2" t="str">
        <v>68/5358 REGHAR PURA KAROL BAGHNEW DELHI,INDIA</v>
      </c>
      <c r="G2127" s="2" t="str">
        <v>--</v>
      </c>
      <c r="H2127" s="2" t="s">
        <v>5624</v>
      </c>
      <c r="I2127" s="2" t="str">
        <v>+91 11 2578 7957</v>
      </c>
      <c r="J2127" s="2" t="str">
        <v>91 11 25714661</v>
      </c>
      <c r="K2127" s="1"/>
      <c r="L2127" s="1"/>
      <c r="M2127" s="1"/>
      <c r="N2127" s="1"/>
      <c r="O2127" s="1"/>
      <c r="P2127" s="1"/>
      <c r="Q2127" s="1"/>
      <c r="R2127" s="1"/>
      <c r="S2127" s="1"/>
    </row>
    <row r="2128">
      <c r="A2128" s="2" t="s">
        <v>7318</v>
      </c>
      <c r="B2128" s="2" t="str">
        <v>丹麥</v>
      </c>
      <c r="C2128" s="3" t="s">
        <v>7319</v>
      </c>
      <c r="D2128" s="2" t="str">
        <v>其他,餐厨用具</v>
      </c>
      <c r="E2128" s="2" t="str">
        <v>4次</v>
      </c>
      <c r="F2128" s="2" t="str">
        <v>Industrivej 29, DK 6740, Bramming</v>
      </c>
      <c r="G2128" s="2" t="str">
        <v>--</v>
      </c>
      <c r="H2128" s="2" t="s">
        <v>7320</v>
      </c>
      <c r="I2128" s="2" t="str">
        <v>+45 76 56 26 00</v>
      </c>
      <c r="J2128" s="2" t="str">
        <v>0045 44 92 78 00</v>
      </c>
      <c r="K2128" s="1"/>
      <c r="L2128" s="1"/>
      <c r="M2128" s="1"/>
      <c r="N2128" s="1"/>
      <c r="O2128" s="1"/>
      <c r="P2128" s="1"/>
      <c r="Q2128" s="1"/>
      <c r="R2128" s="1"/>
      <c r="S2128" s="1"/>
    </row>
    <row r="2129">
      <c r="A2129" s="2" t="s">
        <v>1375</v>
      </c>
      <c r="B2129" s="2" t="str">
        <v>中國香港</v>
      </c>
      <c r="C2129" s="3" t="s">
        <v>1373</v>
      </c>
      <c r="D2129" s="2" t="str">
        <v>体育及旅游休闲用品,办公文具,玩具,礼品及赠品,箱包,餐厨用具</v>
      </c>
      <c r="E2129" s="2" t="str">
        <v>6次</v>
      </c>
      <c r="F2129" s="2" t="str">
        <v>RM 705A-7, TSIM SHA TSUI CTR.,WEST WING, 66 MODY RD,TSIM SHA TSUI EAST, KLN,HONGKONG</v>
      </c>
      <c r="G2129" s="2" t="str">
        <v>James Chung</v>
      </c>
      <c r="H2129" s="2" t="s">
        <v>1374</v>
      </c>
      <c r="I2129" s="2" t="str">
        <v>+852 2724 4696</v>
      </c>
      <c r="J2129" s="2" t="str">
        <v>00--85227212194</v>
      </c>
      <c r="K2129" s="1"/>
      <c r="L2129" s="1"/>
      <c r="M2129" s="1"/>
      <c r="N2129" s="1"/>
      <c r="O2129" s="1"/>
      <c r="P2129" s="1"/>
      <c r="Q2129" s="1"/>
      <c r="R2129" s="1"/>
      <c r="S2129" s="1"/>
    </row>
    <row r="2130">
      <c r="A2130" s="2" t="s">
        <v>1817</v>
      </c>
      <c r="B2130" s="2" t="str">
        <v>新西蘭</v>
      </c>
      <c r="C2130" s="3" t="s">
        <v>1815</v>
      </c>
      <c r="D2130" s="2" t="str">
        <v>家具,家居装饰品,钟表眼镜,餐厨用具</v>
      </c>
      <c r="E2130" s="2" t="str">
        <v>7次</v>
      </c>
      <c r="F2130" s="2" t="str">
        <v>30 Glasgow Avenue Manukau City 1701 Auckland</v>
      </c>
      <c r="G2130" s="2" t="str">
        <v>Brendon Brodie</v>
      </c>
      <c r="H2130" s="2" t="s">
        <v>1816</v>
      </c>
      <c r="I2130" s="2" t="str">
        <v>+64 9-277 6995</v>
      </c>
      <c r="J2130" s="2" t="str">
        <v>0064 9 277 7617</v>
      </c>
      <c r="K2130" s="1"/>
      <c r="L2130" s="1"/>
      <c r="M2130" s="1"/>
      <c r="N2130" s="1"/>
      <c r="O2130" s="1"/>
      <c r="P2130" s="1"/>
      <c r="Q2130" s="1"/>
      <c r="R2130" s="1"/>
      <c r="S2130" s="1"/>
    </row>
    <row r="2131">
      <c r="A2131" s="2" t="s">
        <v>5537</v>
      </c>
      <c r="B2131" s="2" t="str">
        <v>菲律賓</v>
      </c>
      <c r="C2131" s="3" t="s">
        <v>5535</v>
      </c>
      <c r="D2131" s="2" t="str">
        <v>个人护理用具,其他,家具,工程机械,玻璃工艺品,餐厨用具</v>
      </c>
      <c r="E2131" s="2" t="str">
        <v>8次</v>
      </c>
      <c r="F2131" s="2" t="str">
        <v>195 SALCEDO ST.LEGASPI VILLAGE MAKATI,PHILIPPINES</v>
      </c>
      <c r="G2131" s="2" t="str">
        <v>AIDA P.EVIDENTE</v>
      </c>
      <c r="H2131" s="2" t="s">
        <v>5536</v>
      </c>
      <c r="I2131" s="2" t="str">
        <v>+63 2 813 7603</v>
      </c>
      <c r="J2131" s="2" t="str">
        <v>632 8170258</v>
      </c>
      <c r="K2131" s="1"/>
      <c r="L2131" s="1"/>
      <c r="M2131" s="1"/>
      <c r="N2131" s="1"/>
      <c r="O2131" s="1"/>
      <c r="P2131" s="1"/>
      <c r="Q2131" s="1"/>
      <c r="R2131" s="1"/>
      <c r="S2131" s="1"/>
    </row>
    <row r="2132">
      <c r="A2132" s="2" t="s">
        <v>7240</v>
      </c>
      <c r="B2132" s="2" t="str">
        <v>日本</v>
      </c>
      <c r="C2132" s="3" t="s">
        <v>7239</v>
      </c>
      <c r="D2132" s="2" t="str">
        <v>餐厨用具</v>
      </c>
      <c r="E2132" s="2" t="str">
        <v>6次</v>
      </c>
      <c r="F2132" s="2" t="str">
        <v>1-8-3,MORINOMIYA-CHUO,CHUO-KU,OSAKA</v>
      </c>
      <c r="G2132" s="2" t="str">
        <v>HOTOSANI</v>
      </c>
      <c r="H2132" s="2" t="str">
        <v>--</v>
      </c>
      <c r="I2132" s="2" t="str">
        <v>+81-6-6941-3811,+81-6-6941-2151</v>
      </c>
      <c r="J2132" s="2" t="str">
        <v>0081 6 69412170</v>
      </c>
      <c r="K2132" s="1"/>
      <c r="L2132" s="1"/>
      <c r="M2132" s="1"/>
      <c r="N2132" s="1"/>
      <c r="O2132" s="1"/>
      <c r="P2132" s="1"/>
      <c r="Q2132" s="1"/>
      <c r="R2132" s="1"/>
      <c r="S2132" s="1"/>
    </row>
    <row r="2133">
      <c r="A2133" s="2" t="s">
        <v>1409</v>
      </c>
      <c r="B2133" s="2" t="str">
        <v>荷蘭</v>
      </c>
      <c r="C2133" s="3" t="s">
        <v>1410</v>
      </c>
      <c r="D2133" s="2" t="str">
        <v>餐厨用具</v>
      </c>
      <c r="E2133" s="2" t="str">
        <v>4次</v>
      </c>
      <c r="F2133" s="2" t="str">
        <v>Pampuslaan 215, NL 1382 JP, Weesp</v>
      </c>
      <c r="G2133" s="2" t="str">
        <v>G.J. Boeschoten</v>
      </c>
      <c r="H2133" s="2" t="s">
        <v>1408</v>
      </c>
      <c r="I2133" s="2" t="str">
        <v>+31 294 466 566</v>
      </c>
      <c r="J2133" s="2" t="str">
        <v>0031 294 417965</v>
      </c>
      <c r="K2133" s="1"/>
      <c r="L2133" s="1"/>
      <c r="M2133" s="1"/>
      <c r="N2133" s="1"/>
      <c r="O2133" s="1"/>
      <c r="P2133" s="1"/>
      <c r="Q2133" s="1"/>
      <c r="R2133" s="1"/>
      <c r="S2133" s="1"/>
    </row>
    <row r="2134">
      <c r="A2134" s="2" t="s">
        <v>1746</v>
      </c>
      <c r="B2134" s="2" t="str">
        <v>法國</v>
      </c>
      <c r="C2134" s="3" t="s">
        <v>1744</v>
      </c>
      <c r="D2134" s="2" t="str">
        <v>化工产品,餐厨用具</v>
      </c>
      <c r="E2134" s="2" t="str">
        <v>3次</v>
      </c>
      <c r="F2134" s="2" t="str">
        <v>43 BOULEVARD PIERRE SEMARD, 06300, NICE</v>
      </c>
      <c r="G2134" s="2" t="str">
        <v>M INNOCENTINI PATRICK</v>
      </c>
      <c r="H2134" s="2" t="s">
        <v>1745</v>
      </c>
      <c r="I2134" s="2" t="str">
        <v>+33 4 92 00 72 72</v>
      </c>
      <c r="J2134" s="2" t="str">
        <v>0033 492007270</v>
      </c>
      <c r="K2134" s="1"/>
      <c r="L2134" s="1"/>
      <c r="M2134" s="1"/>
      <c r="N2134" s="1"/>
      <c r="O2134" s="1"/>
      <c r="P2134" s="1"/>
      <c r="Q2134" s="1"/>
      <c r="R2134" s="1"/>
      <c r="S2134" s="1"/>
    </row>
    <row r="2135">
      <c r="A2135" s="2" t="s">
        <v>5561</v>
      </c>
      <c r="B2135" s="2" t="str">
        <v>日本</v>
      </c>
      <c r="C2135" s="3" t="s">
        <v>5562</v>
      </c>
      <c r="D2135" s="2" t="str">
        <v>建筑及装饰材料,玻璃工艺品,餐厨用具</v>
      </c>
      <c r="E2135" s="2" t="str">
        <v>4次</v>
      </c>
      <c r="F2135" s="2" t="str">
        <v>24-19-504, Meguro 1-chome, Meguro-ku, Tokyo 153-0063</v>
      </c>
      <c r="G2135" s="2" t="str">
        <v>HANAYAMA TSUYOSHI</v>
      </c>
      <c r="H2135" s="2" t="s">
        <v>5563</v>
      </c>
      <c r="I2135" s="2" t="str">
        <v>0081 3 3493 5171</v>
      </c>
      <c r="J2135" s="2" t="str">
        <v>0081 3 3493 5174</v>
      </c>
      <c r="K2135" s="1"/>
      <c r="L2135" s="1"/>
      <c r="M2135" s="1"/>
      <c r="N2135" s="1"/>
      <c r="O2135" s="1"/>
      <c r="P2135" s="1"/>
      <c r="Q2135" s="1"/>
      <c r="R2135" s="1"/>
      <c r="S2135" s="1"/>
    </row>
    <row r="2136">
      <c r="A2136" s="2" t="s">
        <v>5844</v>
      </c>
      <c r="B2136" s="2" t="str">
        <v>荷蘭</v>
      </c>
      <c r="C2136" s="3" t="s">
        <v>5842</v>
      </c>
      <c r="D2136" s="2" t="str">
        <v>家用纺织品,玻璃工艺品,钟表眼镜,餐厨用具</v>
      </c>
      <c r="E2136" s="2" t="str">
        <v>3次</v>
      </c>
      <c r="F2136" s="2" t="str">
        <v>Osloweg 131, NL 9723 BK, Groningen</v>
      </c>
      <c r="G2136" s="2" t="str">
        <v>HVANDIAK</v>
      </c>
      <c r="H2136" s="2" t="s">
        <v>5843</v>
      </c>
      <c r="I2136" s="2" t="str">
        <v>+31 50 544 1441</v>
      </c>
      <c r="J2136" s="2" t="str">
        <v>0031 50 5417134</v>
      </c>
      <c r="K2136" s="1"/>
      <c r="L2136" s="1"/>
      <c r="M2136" s="1"/>
      <c r="N2136" s="1"/>
      <c r="O2136" s="1"/>
      <c r="P2136" s="1"/>
      <c r="Q2136" s="1"/>
      <c r="R2136" s="1"/>
      <c r="S2136" s="1"/>
    </row>
    <row r="2137">
      <c r="A2137" s="2" t="s">
        <v>1308</v>
      </c>
      <c r="B2137" s="2" t="str">
        <v>中國香港</v>
      </c>
      <c r="C2137" s="3" t="s">
        <v>1310</v>
      </c>
      <c r="D2137" s="2" t="str">
        <v>体育及旅游休闲用品,照明产品,玩具,餐厨用具</v>
      </c>
      <c r="E2137" s="2" t="str">
        <v>7次</v>
      </c>
      <c r="F2137" s="2" t="str">
        <v>FLA.trOOM1901,19/F,GINZAPLAZA2ASAIYEUNGCHOIST,MONGKOKKOWLOONHONGKONG</v>
      </c>
      <c r="G2137" s="2" t="str">
        <v>AJMAN</v>
      </c>
      <c r="H2137" s="2" t="s">
        <v>1309</v>
      </c>
      <c r="I2137" s="2" t="str">
        <v>+852 2511 0336</v>
      </c>
      <c r="J2137" s="2">
        <v>25115180</v>
      </c>
      <c r="K2137" s="1"/>
      <c r="L2137" s="1"/>
      <c r="M2137" s="1"/>
      <c r="N2137" s="1"/>
      <c r="O2137" s="1"/>
      <c r="P2137" s="1"/>
      <c r="Q2137" s="1"/>
      <c r="R2137" s="1"/>
      <c r="S2137" s="1"/>
    </row>
    <row r="2138">
      <c r="A2138" s="2" t="s">
        <v>1778</v>
      </c>
      <c r="B2138" s="2" t="str">
        <v>美國</v>
      </c>
      <c r="C2138" s="2" t="str">
        <v>--</v>
      </c>
      <c r="D2138" s="2" t="str">
        <v>医药保健品及医疗器械,玻璃工艺品,餐厨用具</v>
      </c>
      <c r="E2138" s="2" t="str">
        <v>7次</v>
      </c>
      <c r="F2138" s="2" t="str">
        <v>1620 E. AMAR ROAD,#H, WEST COVINA,CA 91792,U.S.A.</v>
      </c>
      <c r="G2138" s="2" t="str">
        <v>--</v>
      </c>
      <c r="H2138" s="2" t="s">
        <v>1777</v>
      </c>
      <c r="I2138" s="2" t="str">
        <v>+1 626-695-7271</v>
      </c>
      <c r="J2138" s="2">
        <v>6269658900</v>
      </c>
      <c r="K2138" s="1"/>
      <c r="L2138" s="1"/>
      <c r="M2138" s="1"/>
      <c r="N2138" s="1"/>
      <c r="O2138" s="1"/>
      <c r="P2138" s="1"/>
      <c r="Q2138" s="1"/>
      <c r="R2138" s="1"/>
      <c r="S2138" s="1"/>
    </row>
    <row r="2139">
      <c r="A2139" s="2" t="s">
        <v>5487</v>
      </c>
      <c r="B2139" s="2" t="str">
        <v>中國香港</v>
      </c>
      <c r="C2139" s="2" t="str">
        <v>--</v>
      </c>
      <c r="D2139" s="2" t="str">
        <v>家具,服装饰物及配件,玩具,玻璃工艺品,礼品及赠品,箱包,鞋,餐厨用具</v>
      </c>
      <c r="E2139" s="2" t="str">
        <v>10次</v>
      </c>
      <c r="F2139" s="2" t="str">
        <v>DD114LOT NO125 LO UK TSUEN,PAT HEUNG,KAM TIN ROAD,WANG TOI SHAN,YUENLONG</v>
      </c>
      <c r="G2139" s="2" t="str">
        <v>KHAN</v>
      </c>
      <c r="H2139" s="2" t="s">
        <v>5488</v>
      </c>
      <c r="I2139" s="2" t="str">
        <v>00852 24883840</v>
      </c>
      <c r="J2139" s="2" t="str">
        <v>00852 24883840</v>
      </c>
      <c r="K2139" s="1"/>
      <c r="L2139" s="1"/>
      <c r="M2139" s="1"/>
      <c r="N2139" s="1"/>
      <c r="O2139" s="1"/>
      <c r="P2139" s="1"/>
      <c r="Q2139" s="1"/>
      <c r="R2139" s="1"/>
      <c r="S2139" s="1"/>
    </row>
    <row r="2140">
      <c r="A2140" s="2" t="s">
        <v>7194</v>
      </c>
      <c r="B2140" s="2" t="str">
        <v>印度</v>
      </c>
      <c r="C2140" s="3" t="s">
        <v>7193</v>
      </c>
      <c r="D2140" s="2" t="str">
        <v>餐厨用具</v>
      </c>
      <c r="E2140" s="2" t="str">
        <v>2次</v>
      </c>
      <c r="F2140" s="2" t="str">
        <v>3,RAVI INDUSTRIAL ESTATE,OFF.MAHAKALI CAVES ROAD,ANDHERI(E),MUMBAI-400093</v>
      </c>
      <c r="G2140" s="2" t="str">
        <v>ASHOK KUMAR BHANDARI</v>
      </c>
      <c r="H2140" s="2" t="s">
        <v>7192</v>
      </c>
      <c r="I2140" s="2" t="str">
        <v>+91-20-2433-7687,+91-96573-32859</v>
      </c>
      <c r="J2140" s="2" t="str">
        <v>0091 22 8218386</v>
      </c>
      <c r="K2140" s="1"/>
      <c r="L2140" s="1"/>
      <c r="M2140" s="1"/>
      <c r="N2140" s="1"/>
      <c r="O2140" s="1"/>
      <c r="P2140" s="1"/>
      <c r="Q2140" s="1"/>
      <c r="R2140" s="1"/>
      <c r="S2140" s="1"/>
    </row>
    <row r="2141">
      <c r="A2141" s="2" t="s">
        <v>1341</v>
      </c>
      <c r="B2141" s="2" t="str">
        <v>印度</v>
      </c>
      <c r="C2141" s="2" t="str">
        <v>--</v>
      </c>
      <c r="D2141" s="2" t="str">
        <v>餐厨用具</v>
      </c>
      <c r="E2141" s="2" t="str">
        <v>2次</v>
      </c>
      <c r="F2141" s="2" t="str">
        <v>AMBIENCE LAGOON APARTMENTS LTD,H-BLOCK ,FLAT NO-602,NH-8,GURGOAN</v>
      </c>
      <c r="G2141" s="2" t="str">
        <v>DIPAK GOYAL</v>
      </c>
      <c r="H2141" s="2" t="s">
        <v>1342</v>
      </c>
      <c r="I2141" s="2" t="str">
        <v>+91 124 500 3115</v>
      </c>
      <c r="J2141" s="2" t="str">
        <v>0091 124 5003115</v>
      </c>
      <c r="K2141" s="1"/>
      <c r="L2141" s="1"/>
      <c r="M2141" s="1"/>
      <c r="N2141" s="1"/>
      <c r="O2141" s="1"/>
      <c r="P2141" s="1"/>
      <c r="Q2141" s="1"/>
      <c r="R2141" s="1"/>
      <c r="S2141" s="1"/>
    </row>
    <row r="2142">
      <c r="A2142" s="5" t="s">
        <v>3554</v>
      </c>
      <c r="B2142" s="5" t="str">
        <v>英國</v>
      </c>
      <c r="C2142" s="4" t="s">
        <v>3552</v>
      </c>
      <c r="D2142" s="5" t="str">
        <v>其他,卫浴设备,大型机械及设备,家用电器,建筑及装饰材料,食品,餐厨用具</v>
      </c>
      <c r="E2142" s="5" t="str">
        <v>6次</v>
      </c>
      <c r="F2142" s="5" t="str">
        <v>170 S. Interstate Plaza Dr. Lehi Ut 84043</v>
      </c>
      <c r="G2142" s="5" t="str">
        <v>Clive Wong</v>
      </c>
      <c r="H2142" s="5" t="s">
        <v>3553</v>
      </c>
      <c r="I2142" s="5" t="str">
        <v>+44 01761453666</v>
      </c>
      <c r="J2142" s="5" t="str">
        <v>-</v>
      </c>
      <c r="K2142" s="1"/>
      <c r="L2142" s="1"/>
      <c r="M2142" s="1"/>
      <c r="N2142" s="1"/>
      <c r="O2142" s="1"/>
      <c r="P2142" s="1"/>
      <c r="Q2142" s="1"/>
      <c r="R2142" s="1"/>
      <c r="S2142" s="1"/>
    </row>
    <row r="2143">
      <c r="A2143" s="5" t="s">
        <v>5513</v>
      </c>
      <c r="B2143" s="5" t="str">
        <v>中國香港</v>
      </c>
      <c r="C2143" s="5" t="str">
        <v>--</v>
      </c>
      <c r="D2143" s="5" t="str">
        <v>其他,家具,家居用品,服装饰物及配件,玩具,箱包,鞋,餐厨用具</v>
      </c>
      <c r="E2143" s="5" t="str">
        <v>9次</v>
      </c>
      <c r="F2143" s="5" t="str">
        <v>BLOCK C-3,7/FL.,CHUNG KING MANSION,36-44,NATHAN ROAD,T.S.T.,KOWLOON (T.S.T.P.O.BOX 97826)</v>
      </c>
      <c r="G2143" s="5" t="str">
        <v>M.A.KHAN</v>
      </c>
      <c r="H2143" s="5" t="s">
        <v>5514</v>
      </c>
      <c r="I2143" s="5" t="str">
        <v>00852 27240161</v>
      </c>
      <c r="J2143" s="5" t="str">
        <v>00852 23667175</v>
      </c>
      <c r="K2143" s="1"/>
      <c r="L2143" s="1"/>
      <c r="M2143" s="1"/>
      <c r="N2143" s="1"/>
      <c r="O2143" s="1"/>
      <c r="P2143" s="1"/>
      <c r="Q2143" s="1"/>
      <c r="R2143" s="1"/>
      <c r="S2143" s="1"/>
    </row>
    <row r="2144">
      <c r="A2144" s="2" t="s">
        <v>7213</v>
      </c>
      <c r="B2144" s="2" t="str">
        <v>美國</v>
      </c>
      <c r="C2144" s="3" t="s">
        <v>7212</v>
      </c>
      <c r="D2144" s="2" t="str">
        <v>其他,家具,家用电器,餐厨用具</v>
      </c>
      <c r="E2144" s="2" t="str">
        <v>10次</v>
      </c>
      <c r="F2144" s="2" t="str">
        <v>15760 MADISON ROAD MIDDLEFIELDOHIO 44062,U.S.A.</v>
      </c>
      <c r="G2144" s="2" t="str">
        <v>Gyme</v>
      </c>
      <c r="H2144" s="2" t="s">
        <v>7214</v>
      </c>
      <c r="I2144" s="2">
        <f>+1-440-632-5281</f>
      </c>
      <c r="J2144" s="2" t="str">
        <v>001 4406325606</v>
      </c>
      <c r="K2144" s="1"/>
      <c r="L2144" s="1"/>
      <c r="M2144" s="1"/>
      <c r="N2144" s="1"/>
      <c r="O2144" s="1"/>
      <c r="P2144" s="1"/>
      <c r="Q2144" s="1"/>
      <c r="R2144" s="1"/>
      <c r="S2144" s="1"/>
    </row>
    <row r="2145">
      <c r="A2145" s="2" t="s">
        <v>1805</v>
      </c>
      <c r="B2145" s="2" t="str">
        <v>馬來西亞</v>
      </c>
      <c r="C2145" s="3" t="s">
        <v>1804</v>
      </c>
      <c r="D2145" s="2" t="str">
        <v>其他,餐厨用具</v>
      </c>
      <c r="E2145" s="2" t="str">
        <v>8次</v>
      </c>
      <c r="F2145" s="2" t="str">
        <v>LOT 1-6-3,JALAN 2/50, DIAMOND SQUARECOMMERCIAL CENTRE,OFF JALAN GOMBAK53000 KUALA LUMPUR.,MALAYSIA</v>
      </c>
      <c r="G2145" s="2" t="str">
        <v>alfiya bashkurova</v>
      </c>
      <c r="H2145" s="2" t="s">
        <v>1803</v>
      </c>
      <c r="I2145" s="2" t="str">
        <v>+60 3-4023 0732</v>
      </c>
      <c r="J2145" s="2" t="str">
        <v>603 40235373</v>
      </c>
      <c r="K2145" s="1"/>
      <c r="L2145" s="1"/>
      <c r="M2145" s="1"/>
      <c r="N2145" s="1"/>
      <c r="O2145" s="1"/>
      <c r="P2145" s="1"/>
      <c r="Q2145" s="1"/>
      <c r="R2145" s="1"/>
      <c r="S2145" s="1"/>
    </row>
    <row r="2146">
      <c r="A2146" s="2" t="s">
        <v>7508</v>
      </c>
      <c r="B2146" s="2" t="str">
        <v>荷蘭</v>
      </c>
      <c r="C2146" s="3" t="s">
        <v>7509</v>
      </c>
      <c r="D2146" s="2" t="str">
        <v>玩具,礼品及赠品,餐厨用具</v>
      </c>
      <c r="E2146" s="2" t="str">
        <v>6次</v>
      </c>
      <c r="F2146" s="2" t="str">
        <v>Industrieweg 7, NL 2421 LK, Nieuwkoop</v>
      </c>
      <c r="G2146" s="2" t="str">
        <v>J.L. Jansen</v>
      </c>
      <c r="H2146" s="2" t="s">
        <v>7510</v>
      </c>
      <c r="I2146" s="2" t="str">
        <v>+31 172 579 314</v>
      </c>
      <c r="J2146" s="2" t="str">
        <v>0031 172 573627</v>
      </c>
      <c r="K2146" s="1"/>
      <c r="L2146" s="1"/>
      <c r="M2146" s="1"/>
      <c r="N2146" s="1"/>
      <c r="O2146" s="1"/>
      <c r="P2146" s="1"/>
      <c r="Q2146" s="1"/>
      <c r="R2146" s="1"/>
      <c r="S2146" s="1"/>
    </row>
    <row r="2147">
      <c r="A2147" s="2" t="s">
        <v>5892</v>
      </c>
      <c r="B2147" s="2" t="str">
        <v>西班牙</v>
      </c>
      <c r="C2147" s="2" t="str">
        <v>--</v>
      </c>
      <c r="D2147" s="2" t="s">
        <v>5893</v>
      </c>
      <c r="E2147" s="2" t="str">
        <v>9次</v>
      </c>
      <c r="F2147" s="2" t="str">
        <v>PASEO DE LAS ESTACION 32 AVILA ,SPAIN</v>
      </c>
      <c r="G2147" s="2" t="str">
        <v>JULIO GUAJARDO RINCON</v>
      </c>
      <c r="H2147" s="2" t="s">
        <v>5894</v>
      </c>
      <c r="I2147" s="2" t="str">
        <v>+34 920 03 07 01</v>
      </c>
      <c r="J2147" s="2" t="str">
        <v>34 920 030701</v>
      </c>
      <c r="K2147" s="1"/>
      <c r="L2147" s="1"/>
      <c r="M2147" s="1"/>
      <c r="N2147" s="1"/>
      <c r="O2147" s="1"/>
      <c r="P2147" s="1"/>
      <c r="Q2147" s="1"/>
      <c r="R2147" s="1"/>
      <c r="S2147" s="1"/>
    </row>
    <row r="2148">
      <c r="A2148" s="2" t="s">
        <v>3987</v>
      </c>
      <c r="B2148" s="2" t="str">
        <v>澳大利亞</v>
      </c>
      <c r="C2148" s="3" t="s">
        <v>3990</v>
      </c>
      <c r="D2148" s="2" t="s">
        <v>3988</v>
      </c>
      <c r="E2148" s="2" t="str">
        <v>11次</v>
      </c>
      <c r="F2148" s="2" t="str">
        <v>107 MILLER STREET, EPPINGVICTORIA 3076,AUSTRALIA</v>
      </c>
      <c r="G2148" s="2" t="str">
        <v>AFFGA KHAN</v>
      </c>
      <c r="H2148" s="2" t="s">
        <v>3989</v>
      </c>
      <c r="I2148" s="2" t="str">
        <v>(1)4165087338</v>
      </c>
      <c r="J2148" s="2" t="str">
        <v>(1)4165087338</v>
      </c>
      <c r="K2148" s="1"/>
      <c r="L2148" s="1"/>
      <c r="M2148" s="1"/>
      <c r="N2148" s="1"/>
      <c r="O2148" s="1"/>
      <c r="P2148" s="1"/>
      <c r="Q2148" s="1"/>
      <c r="R2148" s="1"/>
      <c r="S2148" s="1"/>
    </row>
    <row r="2149">
      <c r="A2149" s="2" t="s">
        <v>1842</v>
      </c>
      <c r="B2149" s="2" t="str">
        <v>德國</v>
      </c>
      <c r="C2149" s="3" t="s">
        <v>1843</v>
      </c>
      <c r="D2149" s="2" t="str">
        <v>卫浴设备,玻璃工艺品,餐厨用具</v>
      </c>
      <c r="E2149" s="2" t="str">
        <v>7次</v>
      </c>
      <c r="F2149" s="2" t="str">
        <v>Westend 2-8, DE 46399, Bocholt</v>
      </c>
      <c r="G2149" s="2" t="str">
        <v>HERR HUNGERKAMP</v>
      </c>
      <c r="H2149" s="2" t="str">
        <v>--</v>
      </c>
      <c r="I2149" s="2" t="str">
        <v>+49 2871 4141</v>
      </c>
      <c r="J2149" s="2" t="str">
        <v>0049 2871 41 42</v>
      </c>
      <c r="K2149" s="1"/>
      <c r="L2149" s="1"/>
      <c r="M2149" s="1"/>
      <c r="N2149" s="1"/>
      <c r="O2149" s="1"/>
      <c r="P2149" s="1"/>
      <c r="Q2149" s="1"/>
      <c r="R2149" s="1"/>
      <c r="S2149" s="1"/>
    </row>
    <row r="2150">
      <c r="A2150" s="2" t="s">
        <v>7531</v>
      </c>
      <c r="B2150" s="2" t="str">
        <v>丹麥</v>
      </c>
      <c r="C2150" s="2" t="str">
        <v>--</v>
      </c>
      <c r="D2150" s="2" t="str">
        <v>体育及旅游休闲用品,家用电器,工艺陶瓷,建筑及装饰材料,餐厨用具</v>
      </c>
      <c r="E2150" s="2" t="str">
        <v>9次</v>
      </c>
      <c r="F2150" s="2" t="str">
        <v>Navervej 21, DK 7451, Sunds</v>
      </c>
      <c r="G2150" s="2" t="str">
        <v>Knudsen Traelast og Byggecenter A/S</v>
      </c>
      <c r="H2150" s="2" t="str">
        <v>--</v>
      </c>
      <c r="I2150" s="2" t="str">
        <v>+45 97 14 15 00</v>
      </c>
      <c r="J2150" s="2" t="str">
        <v>0045 97 14 28 00</v>
      </c>
      <c r="K2150" s="1"/>
      <c r="L2150" s="1"/>
      <c r="M2150" s="1"/>
      <c r="N2150" s="1"/>
      <c r="O2150" s="1"/>
      <c r="P2150" s="1"/>
      <c r="Q2150" s="1"/>
      <c r="R2150" s="1"/>
      <c r="S2150" s="1"/>
    </row>
    <row r="2151">
      <c r="A2151" s="2" t="s">
        <v>5223</v>
      </c>
      <c r="B2151" s="2" t="str">
        <v>叙利亚</v>
      </c>
      <c r="C2151" s="2" t="str">
        <v>--</v>
      </c>
      <c r="D2151" s="2" t="str">
        <v>餐厨用具</v>
      </c>
      <c r="E2151" s="2" t="str">
        <v>5次</v>
      </c>
      <c r="F2151" s="2" t="str">
        <v>2/F.,SILO BLDG.,SALHIEA ST.,(P.O.BOX:307 DAMASCUS)</v>
      </c>
      <c r="G2151" s="2" t="str">
        <v>KHEIR EL-DIN ABOU AL-SHAMAT</v>
      </c>
      <c r="H2151" s="2" t="s">
        <v>5222</v>
      </c>
      <c r="I2151" s="2" t="str">
        <v>00963 11 2223610</v>
      </c>
      <c r="J2151" s="2" t="str">
        <v>00963 11 2210146</v>
      </c>
      <c r="K2151" s="1"/>
      <c r="L2151" s="1"/>
      <c r="M2151" s="1"/>
      <c r="N2151" s="1"/>
      <c r="O2151" s="1"/>
      <c r="P2151" s="1"/>
      <c r="Q2151" s="1"/>
      <c r="R2151" s="1"/>
      <c r="S2151" s="1"/>
    </row>
    <row r="2152">
      <c r="A2152" s="2" t="s">
        <v>4025</v>
      </c>
      <c r="B2152" s="2" t="str">
        <v>德國</v>
      </c>
      <c r="C2152" s="2" t="str">
        <v>--</v>
      </c>
      <c r="D2152" s="2" t="str">
        <v>餐厨用具</v>
      </c>
      <c r="E2152" s="2" t="str">
        <v>6次</v>
      </c>
      <c r="F2152" s="2" t="str">
        <v>HOMBREDE 10 A,59387 ASCHEBERG,GERMANY</v>
      </c>
      <c r="G2152" s="2" t="str">
        <v>--</v>
      </c>
      <c r="H2152" s="2" t="s">
        <v>1476</v>
      </c>
      <c r="I2152" s="2" t="str">
        <v>+49 2599 1604</v>
      </c>
      <c r="J2152" s="2">
        <v>4902599740376</v>
      </c>
      <c r="K2152" s="1"/>
      <c r="L2152" s="1"/>
      <c r="M2152" s="1"/>
      <c r="N2152" s="1"/>
      <c r="O2152" s="1"/>
      <c r="P2152" s="1"/>
      <c r="Q2152" s="1"/>
      <c r="R2152" s="1"/>
      <c r="S2152" s="1"/>
    </row>
    <row r="2153">
      <c r="A2153" s="2" t="s">
        <v>1739</v>
      </c>
      <c r="B2153" s="2" t="str">
        <v>日本</v>
      </c>
      <c r="C2153" s="3" t="s">
        <v>1738</v>
      </c>
      <c r="D2153" s="2" t="str">
        <v>其他,家具,餐厨用具</v>
      </c>
      <c r="E2153" s="2" t="str">
        <v>8次</v>
      </c>
      <c r="F2153" s="2" t="str">
        <v>D-502, 3-5 Koinokubo, Nara city</v>
      </c>
      <c r="G2153" s="2" t="str">
        <v>K Mikami</v>
      </c>
      <c r="H2153" s="2" t="s">
        <v>1737</v>
      </c>
      <c r="I2153" s="2" t="str">
        <v>+81 742-35-4012</v>
      </c>
      <c r="J2153" s="2">
        <v>81742355881</v>
      </c>
      <c r="K2153" s="1"/>
      <c r="L2153" s="1"/>
      <c r="M2153" s="1"/>
      <c r="N2153" s="1"/>
      <c r="O2153" s="1"/>
      <c r="P2153" s="1"/>
      <c r="Q2153" s="1"/>
      <c r="R2153" s="1"/>
      <c r="S2153" s="1"/>
    </row>
    <row r="2154">
      <c r="A2154" s="2" t="s">
        <v>6965</v>
      </c>
      <c r="B2154" s="2" t="str">
        <v>日本</v>
      </c>
      <c r="C2154" s="3" t="s">
        <v>6963</v>
      </c>
      <c r="D2154" s="2" t="str">
        <v>家用电器,玩具,餐厨用具</v>
      </c>
      <c r="E2154" s="2" t="str">
        <v>8次</v>
      </c>
      <c r="F2154" s="2" t="str">
        <v>Tonematsu Bldg., 33-8, Nihombashi-Ningyocho 2-chome, Chuo-ku, Tokyo 103-0013</v>
      </c>
      <c r="G2154" s="2" t="str">
        <v>Planet International, Inc.</v>
      </c>
      <c r="H2154" s="2" t="s">
        <v>6964</v>
      </c>
      <c r="I2154" s="2">
        <f>+81-3-3668-281</f>
      </c>
      <c r="J2154" s="2" t="str">
        <v>0081 3 3668 0282</v>
      </c>
      <c r="K2154" s="1"/>
      <c r="L2154" s="1"/>
      <c r="M2154" s="1"/>
      <c r="N2154" s="1"/>
      <c r="O2154" s="1"/>
      <c r="P2154" s="1"/>
      <c r="Q2154" s="1"/>
      <c r="R2154" s="1"/>
      <c r="S2154" s="1"/>
    </row>
    <row r="2155">
      <c r="A2155" s="2" t="s">
        <v>5836</v>
      </c>
      <c r="B2155" s="2" t="str">
        <v>馬來西亞</v>
      </c>
      <c r="C2155" s="3" t="s">
        <v>5835</v>
      </c>
      <c r="D2155" s="2" t="str">
        <v>家具,家居装饰品,建筑及装饰材料,玻璃工艺品,餐厨用具</v>
      </c>
      <c r="E2155" s="2" t="str">
        <v>9次</v>
      </c>
      <c r="F2155" s="2" t="str">
        <v>528 JALAN 20, TAMAN PERINDUSTRIANEHSAN JAYA , 52100 KEPONG,KUALA LUMPUR,MALAYSIA</v>
      </c>
      <c r="G2155" s="2" t="str">
        <v>Ali Reza Ahmadiani</v>
      </c>
      <c r="H2155" s="2" t="s">
        <v>5834</v>
      </c>
      <c r="I2155" s="2" t="str">
        <v>+60 3-6274 2339</v>
      </c>
      <c r="J2155" s="2" t="str">
        <v>03 62741324</v>
      </c>
      <c r="K2155" s="1"/>
      <c r="L2155" s="1"/>
      <c r="M2155" s="1"/>
      <c r="N2155" s="1"/>
      <c r="O2155" s="1"/>
      <c r="P2155" s="1"/>
      <c r="Q2155" s="1"/>
      <c r="R2155" s="1"/>
      <c r="S2155" s="1"/>
    </row>
    <row r="2156">
      <c r="A2156" s="2" t="s">
        <v>3927</v>
      </c>
      <c r="B2156" s="2" t="str">
        <v>美國</v>
      </c>
      <c r="C2156" s="3" t="s">
        <v>3926</v>
      </c>
      <c r="D2156" s="2" t="str">
        <v>其他,餐厨用具</v>
      </c>
      <c r="E2156" s="2" t="str">
        <v>8次</v>
      </c>
      <c r="F2156" s="2" t="str">
        <v>3401 17th ave w. #115, U.S.A.</v>
      </c>
      <c r="G2156" s="2" t="str">
        <v>NELSON CHAN</v>
      </c>
      <c r="H2156" s="2" t="s">
        <v>3925</v>
      </c>
      <c r="I2156" s="2" t="str">
        <v>+1 206-282-4828</v>
      </c>
      <c r="J2156" s="2">
        <v>2062824828</v>
      </c>
      <c r="K2156" s="1"/>
      <c r="L2156" s="1"/>
      <c r="M2156" s="1"/>
      <c r="N2156" s="1"/>
      <c r="O2156" s="1"/>
      <c r="P2156" s="1"/>
      <c r="Q2156" s="1"/>
      <c r="R2156" s="1"/>
      <c r="S2156" s="1"/>
    </row>
    <row r="2157">
      <c r="A2157" s="2" t="s">
        <v>1012</v>
      </c>
      <c r="B2157" s="2" t="str">
        <v>尼泊爾</v>
      </c>
      <c r="C2157" s="3" t="s">
        <v>1014</v>
      </c>
      <c r="D2157" s="2" t="s">
        <v>1013</v>
      </c>
      <c r="E2157" s="2" t="str">
        <v>9次</v>
      </c>
      <c r="F2157" s="2" t="str">
        <v>P.O.BOX: 8975, EPC-2208, LALITPUR,KATHMANDU,NEPAL</v>
      </c>
      <c r="G2157" s="2" t="str">
        <v>Dimitrios Tsarpalis</v>
      </c>
      <c r="H2157" s="2" t="s">
        <v>1015</v>
      </c>
      <c r="I2157" s="2" t="str">
        <v>00977 1 547971</v>
      </c>
      <c r="J2157" s="2">
        <v>9771547971</v>
      </c>
      <c r="K2157" s="1"/>
      <c r="L2157" s="1"/>
      <c r="M2157" s="1"/>
      <c r="N2157" s="1"/>
      <c r="O2157" s="1"/>
      <c r="P2157" s="1"/>
      <c r="Q2157" s="1"/>
      <c r="R2157" s="1"/>
      <c r="S2157" s="1"/>
    </row>
    <row r="2158">
      <c r="A2158" s="2" t="s">
        <v>6992</v>
      </c>
      <c r="B2158" s="2" t="str">
        <v>沙烏地阿拉伯</v>
      </c>
      <c r="C2158" s="2" t="str">
        <v>--</v>
      </c>
      <c r="D2158" s="2" t="str">
        <v>其他,餐厨用具</v>
      </c>
      <c r="E2158" s="2" t="str">
        <v>5次</v>
      </c>
      <c r="F2158" s="2" t="str">
        <v>P.O.BOX 611,RIYADH</v>
      </c>
      <c r="G2158" s="2" t="str">
        <v>ABDUL AZIZ R.AL-KATHIRY</v>
      </c>
      <c r="H2158" s="2" t="s">
        <v>6993</v>
      </c>
      <c r="I2158" s="2" t="str">
        <v>00966 1 4131260</v>
      </c>
      <c r="J2158" s="2" t="str">
        <v>00966 1 4113001</v>
      </c>
      <c r="K2158" s="1"/>
      <c r="L2158" s="1"/>
      <c r="M2158" s="1"/>
      <c r="N2158" s="1"/>
      <c r="O2158" s="1"/>
      <c r="P2158" s="1"/>
      <c r="Q2158" s="1"/>
      <c r="R2158" s="1"/>
      <c r="S2158" s="1"/>
    </row>
    <row r="2159">
      <c r="A2159" s="2" t="s">
        <v>5866</v>
      </c>
      <c r="B2159" s="2" t="str">
        <v>加納</v>
      </c>
      <c r="C2159" s="2" t="str">
        <v>--</v>
      </c>
      <c r="D2159" s="2" t="str">
        <v>其他,家居用品,建筑及装饰材料,照明产品,玻璃工艺品,食品,餐厨用具</v>
      </c>
      <c r="E2159" s="2" t="str">
        <v>8次</v>
      </c>
      <c r="F2159" s="2" t="str">
        <v>P.O.BOX 216,DAKUMAN ACCRA,GHANA</v>
      </c>
      <c r="G2159" s="2" t="str">
        <v>MARK GOLD</v>
      </c>
      <c r="H2159" s="2" t="s">
        <v>5867</v>
      </c>
      <c r="I2159" s="2">
        <v>23324711462</v>
      </c>
      <c r="J2159" s="2">
        <v>23321250120</v>
      </c>
      <c r="K2159" s="1"/>
      <c r="L2159" s="1"/>
      <c r="M2159" s="1"/>
      <c r="N2159" s="1"/>
      <c r="O2159" s="1"/>
      <c r="P2159" s="1"/>
      <c r="Q2159" s="1"/>
      <c r="R2159" s="1"/>
      <c r="S2159" s="1"/>
    </row>
    <row r="2160">
      <c r="A2160" s="2" t="s">
        <v>3949</v>
      </c>
      <c r="B2160" s="2" t="str">
        <v>美國</v>
      </c>
      <c r="C2160" s="3" t="s">
        <v>3950</v>
      </c>
      <c r="D2160" s="2" t="str">
        <v>餐厨用具</v>
      </c>
      <c r="E2160" s="2" t="str">
        <v>7次</v>
      </c>
      <c r="F2160" s="2" t="str">
        <v>1303 66TH STREET, U.S.A.</v>
      </c>
      <c r="G2160" s="2" t="str">
        <v>--</v>
      </c>
      <c r="H2160" s="2" t="s">
        <v>3951</v>
      </c>
      <c r="I2160" s="2" t="str">
        <v>+1 510-653-1129</v>
      </c>
      <c r="J2160" s="2" t="str">
        <v>510 653 1569</v>
      </c>
      <c r="K2160" s="1"/>
      <c r="L2160" s="1"/>
      <c r="M2160" s="1"/>
      <c r="N2160" s="1"/>
      <c r="O2160" s="1"/>
      <c r="P2160" s="1"/>
      <c r="Q2160" s="1"/>
      <c r="R2160" s="1"/>
      <c r="S2160" s="1"/>
    </row>
    <row r="2161">
      <c r="A2161" s="2" t="s">
        <v>1665</v>
      </c>
      <c r="B2161" s="2" t="str">
        <v>德國</v>
      </c>
      <c r="C2161" s="2" t="str">
        <v>--</v>
      </c>
      <c r="D2161" s="2" t="str">
        <v>餐厨用具</v>
      </c>
      <c r="E2161" s="2" t="str">
        <v>2次</v>
      </c>
      <c r="F2161" s="2" t="str">
        <v>BEIM SCHLUMP 13 A,HAMBURG</v>
      </c>
      <c r="G2161" s="2" t="str">
        <v>--</v>
      </c>
      <c r="H2161" s="2" t="str">
        <v>--</v>
      </c>
      <c r="I2161" s="2" t="str">
        <v>+49 40 41498880</v>
      </c>
      <c r="J2161" s="2" t="str">
        <v>0049 40 41498883</v>
      </c>
      <c r="K2161" s="1"/>
      <c r="L2161" s="1"/>
      <c r="M2161" s="1"/>
      <c r="N2161" s="1"/>
      <c r="O2161" s="1"/>
      <c r="P2161" s="1"/>
      <c r="Q2161" s="1"/>
      <c r="R2161" s="1"/>
      <c r="S2161" s="1"/>
    </row>
    <row r="2162">
      <c r="A2162" s="5" t="s">
        <v>3851</v>
      </c>
      <c r="B2162" s="5" t="str">
        <v>印度</v>
      </c>
      <c r="C2162" s="4" t="s">
        <v>3854</v>
      </c>
      <c r="D2162" s="5" t="s">
        <v>3852</v>
      </c>
      <c r="E2162" s="5" t="str">
        <v>10次</v>
      </c>
      <c r="F2162" s="5" t="str">
        <v>NOS 7 SHERIFF DEVJI STREET2ND FL OFF NOS 10,INDIA</v>
      </c>
      <c r="G2162" s="5" t="str">
        <v>F.RAIFFER</v>
      </c>
      <c r="H2162" s="5" t="s">
        <v>3853</v>
      </c>
      <c r="I2162" s="5" t="str">
        <v>+91 91234 25070</v>
      </c>
      <c r="J2162" s="5">
        <v>9123425075</v>
      </c>
      <c r="K2162" s="1"/>
      <c r="L2162" s="1"/>
      <c r="M2162" s="1"/>
      <c r="N2162" s="1"/>
      <c r="O2162" s="1"/>
      <c r="P2162" s="1"/>
      <c r="Q2162" s="1"/>
      <c r="R2162" s="1"/>
      <c r="S2162" s="1"/>
    </row>
    <row r="2163">
      <c r="A2163" s="2" t="s">
        <v>5772</v>
      </c>
      <c r="B2163" s="2" t="str">
        <v>埃及</v>
      </c>
      <c r="C2163" s="2" t="str">
        <v>--</v>
      </c>
      <c r="D2163" s="2" t="str">
        <v>其他,鞋,餐厨用具</v>
      </c>
      <c r="E2163" s="2" t="str">
        <v>7次</v>
      </c>
      <c r="F2163" s="2" t="str">
        <v>21 IBRAHIM ABDEL-KHALEK ST.,BRANCHED FORM NEW GENERAL HOSPITAL ST.MANSOURA (P.O.BOX 197 MANSOURA 35511)</v>
      </c>
      <c r="G2163" s="2" t="str">
        <v>RIZK M.SALAMA</v>
      </c>
      <c r="H2163" s="2" t="s">
        <v>5771</v>
      </c>
      <c r="I2163" s="2" t="str">
        <v>0020 50 2257296</v>
      </c>
      <c r="J2163" s="2" t="str">
        <v>0020 50 2222988</v>
      </c>
      <c r="K2163" s="1"/>
      <c r="L2163" s="1"/>
      <c r="M2163" s="1"/>
      <c r="N2163" s="1"/>
      <c r="O2163" s="1"/>
      <c r="P2163" s="1"/>
      <c r="Q2163" s="1"/>
      <c r="R2163" s="1"/>
      <c r="S2163" s="1"/>
    </row>
    <row r="2164">
      <c r="A2164" s="2" t="s">
        <v>4714</v>
      </c>
      <c r="B2164" s="2" t="str">
        <v>巴基斯坦</v>
      </c>
      <c r="C2164" s="3" t="s">
        <v>4711</v>
      </c>
      <c r="D2164" s="2" t="s">
        <v>4712</v>
      </c>
      <c r="E2164" s="2" t="str">
        <v>9次</v>
      </c>
      <c r="F2164" s="2" t="str">
        <v>Bobby House 3/18, Moulimabad Society, Behind Faiz-e-Aam Hospital, Off: Shaheed-e-Millat Road, Karachi., PAKISTAN</v>
      </c>
      <c r="G2164" s="2" t="str">
        <v>Nick Hath</v>
      </c>
      <c r="H2164" s="2" t="s">
        <v>4713</v>
      </c>
      <c r="I2164" s="2" t="str">
        <v>+92 21 111 107 107</v>
      </c>
      <c r="J2164" s="2" t="str">
        <v>92 21 4557342</v>
      </c>
      <c r="K2164" s="1"/>
      <c r="L2164" s="1"/>
      <c r="M2164" s="1"/>
      <c r="N2164" s="1"/>
      <c r="O2164" s="1"/>
      <c r="P2164" s="1"/>
      <c r="Q2164" s="1"/>
      <c r="R2164" s="1"/>
      <c r="S2164" s="1"/>
    </row>
    <row r="2165">
      <c r="A2165" s="2" t="s">
        <v>1701</v>
      </c>
      <c r="B2165" s="2" t="str">
        <v>澳大利亞</v>
      </c>
      <c r="C2165" s="2" t="str">
        <v>--</v>
      </c>
      <c r="D2165" s="2" t="str">
        <v>五金,餐厨用具</v>
      </c>
      <c r="E2165" s="2" t="str">
        <v>6次</v>
      </c>
      <c r="F2165" s="2" t="str">
        <v>44-46 Rocco Dve, 3179, Scoresby</v>
      </c>
      <c r="G2165" s="2" t="str">
        <v>Bruce Fitzgerald</v>
      </c>
      <c r="H2165" s="2" t="str">
        <v>--</v>
      </c>
      <c r="I2165" s="2" t="str">
        <v>0061 3 9764 0252</v>
      </c>
      <c r="J2165" s="2" t="str">
        <v>0061 3 9764 0260</v>
      </c>
      <c r="K2165" s="1"/>
      <c r="L2165" s="1"/>
      <c r="M2165" s="1"/>
      <c r="N2165" s="1"/>
      <c r="O2165" s="1"/>
      <c r="P2165" s="1"/>
      <c r="Q2165" s="1"/>
      <c r="R2165" s="1"/>
      <c r="S2165" s="1"/>
    </row>
    <row r="2166">
      <c r="A2166" s="2" t="s">
        <v>7449</v>
      </c>
      <c r="B2166" s="2" t="str">
        <v>丹麥</v>
      </c>
      <c r="C2166" s="2" t="str">
        <v>--</v>
      </c>
      <c r="D2166" s="2" t="str">
        <v>餐厨用具</v>
      </c>
      <c r="E2166" s="2" t="str">
        <v>6次</v>
      </c>
      <c r="F2166" s="2" t="str">
        <v>Haandvaerkervej 61, DK 6710, Esbjerg V</v>
      </c>
      <c r="G2166" s="2" t="str">
        <v>--</v>
      </c>
      <c r="H2166" s="2" t="str">
        <v>--</v>
      </c>
      <c r="I2166" s="2" t="str">
        <v>+45 75 15 43 44</v>
      </c>
      <c r="J2166" s="2" t="str">
        <v>0045 75 156 051</v>
      </c>
      <c r="K2166" s="1"/>
      <c r="L2166" s="1"/>
      <c r="M2166" s="1"/>
      <c r="N2166" s="1"/>
      <c r="O2166" s="1"/>
      <c r="P2166" s="1"/>
      <c r="Q2166" s="1"/>
      <c r="R2166" s="1"/>
      <c r="S2166" s="1"/>
    </row>
    <row r="2167">
      <c r="A2167" s="2" t="s">
        <v>5795</v>
      </c>
      <c r="B2167" s="2" t="str">
        <v>西班牙</v>
      </c>
      <c r="C2167" s="3" t="s">
        <v>5794</v>
      </c>
      <c r="D2167" s="2" t="str">
        <v>餐厨用具</v>
      </c>
      <c r="E2167" s="2" t="str">
        <v>6次</v>
      </c>
      <c r="F2167" s="2" t="str">
        <v>Passeig de Gracia, 22, E 08007, Barcelona</v>
      </c>
      <c r="G2167" s="2" t="str">
        <v>SalvadorSerra Costa</v>
      </c>
      <c r="H2167" s="2" t="s">
        <v>5793</v>
      </c>
      <c r="I2167" s="2" t="str">
        <v>+34 933 01 00 20</v>
      </c>
      <c r="J2167" s="2" t="str">
        <v>0034 93 318 02 77</v>
      </c>
      <c r="K2167" s="1"/>
      <c r="L2167" s="1"/>
      <c r="M2167" s="1"/>
      <c r="N2167" s="1"/>
      <c r="O2167" s="1"/>
      <c r="P2167" s="1"/>
      <c r="Q2167" s="1"/>
      <c r="R2167" s="1"/>
      <c r="S2167" s="1"/>
    </row>
    <row r="2168">
      <c r="A2168" s="2" t="s">
        <v>268</v>
      </c>
      <c r="B2168" s="2" t="str">
        <v>加納</v>
      </c>
      <c r="C2168" s="2" t="str">
        <v>--</v>
      </c>
      <c r="D2168" s="2" t="s">
        <v>266</v>
      </c>
      <c r="E2168" s="2" t="str">
        <v>4次</v>
      </c>
      <c r="F2168" s="2" t="str">
        <v>P.O.BOX 12090KS,ADUM KUMASI,WEST AFRICA,GHANA</v>
      </c>
      <c r="G2168" s="2" t="str">
        <v>--</v>
      </c>
      <c r="H2168" s="2" t="s">
        <v>267</v>
      </c>
      <c r="I2168" s="2" t="str">
        <v>+233 24 489 6331</v>
      </c>
      <c r="J2168" s="2" t="str">
        <v>00233 244896331</v>
      </c>
      <c r="K2168" s="1"/>
      <c r="L2168" s="1"/>
      <c r="M2168" s="1"/>
      <c r="N2168" s="1"/>
      <c r="O2168" s="1"/>
      <c r="P2168" s="1"/>
      <c r="Q2168" s="1"/>
      <c r="R2168" s="1"/>
      <c r="S2168" s="1"/>
    </row>
    <row r="2169">
      <c r="A2169" s="2" t="s">
        <v>1587</v>
      </c>
      <c r="B2169" s="2" t="str">
        <v>巴拿馬</v>
      </c>
      <c r="C2169" s="3" t="s">
        <v>1590</v>
      </c>
      <c r="D2169" s="2" t="s">
        <v>1588</v>
      </c>
      <c r="E2169" s="2" t="str">
        <v>10次</v>
      </c>
      <c r="F2169" s="2" t="str">
        <v>16TH STREET SAINT ISABEL, COLON,REPUBLIC OF PANAMA</v>
      </c>
      <c r="G2169" s="2" t="str">
        <v>Dimas Avila</v>
      </c>
      <c r="H2169" s="2" t="s">
        <v>1589</v>
      </c>
      <c r="I2169" s="2" t="str">
        <v>(507)4472654</v>
      </c>
      <c r="J2169" s="2" t="str">
        <v>(507)4413160</v>
      </c>
      <c r="K2169" s="1"/>
      <c r="L2169" s="1"/>
      <c r="M2169" s="1"/>
      <c r="N2169" s="1"/>
      <c r="O2169" s="1"/>
      <c r="P2169" s="1"/>
      <c r="Q2169" s="1"/>
      <c r="R2169" s="1"/>
      <c r="S2169" s="1"/>
    </row>
    <row r="2170">
      <c r="A2170" s="2" t="s">
        <v>3790</v>
      </c>
      <c r="B2170" s="2" t="str">
        <v>英國</v>
      </c>
      <c r="C2170" s="3" t="s">
        <v>3793</v>
      </c>
      <c r="D2170" s="2" t="s">
        <v>3791</v>
      </c>
      <c r="E2170" s="2" t="str">
        <v>9次</v>
      </c>
      <c r="F2170" s="2" t="str">
        <v>41 TWYFORD ROAD, HARROW,MIDDX HA2 0SH,U.K.</v>
      </c>
      <c r="G2170" s="2" t="str">
        <v>Hendy Karsito</v>
      </c>
      <c r="H2170" s="2" t="s">
        <v>3792</v>
      </c>
      <c r="I2170" s="2" t="str">
        <v>+44 7951 582440</v>
      </c>
      <c r="J2170" s="2">
        <v>442074365169</v>
      </c>
      <c r="K2170" s="1"/>
      <c r="L2170" s="1"/>
      <c r="M2170" s="1"/>
      <c r="N2170" s="1"/>
      <c r="O2170" s="1"/>
      <c r="P2170" s="1"/>
      <c r="Q2170" s="1"/>
      <c r="R2170" s="1"/>
      <c r="S2170" s="1"/>
    </row>
    <row r="2171">
      <c r="A2171" s="2" t="s">
        <v>2704</v>
      </c>
      <c r="B2171" s="2" t="str">
        <v>美國</v>
      </c>
      <c r="C2171" s="3" t="s">
        <v>2703</v>
      </c>
      <c r="D2171" s="2" t="str">
        <v>五金,体育及旅游休闲用品,餐厨用具</v>
      </c>
      <c r="E2171" s="2" t="str">
        <v>9次</v>
      </c>
      <c r="F2171" s="2" t="str">
        <v>89 OCTOBER HILL ROADHOLLISTON, MA 01746,U.S.A.</v>
      </c>
      <c r="G2171" s="2" t="str">
        <v>BOSTON INTERNATIONAL, INC.</v>
      </c>
      <c r="H2171" s="2" t="s">
        <v>2702</v>
      </c>
      <c r="I2171" s="2" t="str">
        <v>+1 508-893-0880</v>
      </c>
      <c r="J2171" s="2" t="str">
        <v>001 5088930881</v>
      </c>
      <c r="K2171" s="1"/>
      <c r="L2171" s="1"/>
      <c r="M2171" s="1"/>
      <c r="N2171" s="1"/>
      <c r="O2171" s="1"/>
      <c r="P2171" s="1"/>
      <c r="Q2171" s="1"/>
      <c r="R2171" s="1"/>
      <c r="S2171" s="1"/>
    </row>
    <row r="2172">
      <c r="A2172" s="2" t="s">
        <v>306</v>
      </c>
      <c r="B2172" s="2" t="str">
        <v>比利時</v>
      </c>
      <c r="C2172" s="3" t="s">
        <v>304</v>
      </c>
      <c r="D2172" s="2" t="str">
        <v>餐厨用具</v>
      </c>
      <c r="E2172" s="2" t="str">
        <v>4次</v>
      </c>
      <c r="F2172" s="2" t="str">
        <v>Kazandstraat 55, B 8800, Roeselare</v>
      </c>
      <c r="G2172" s="2" t="str">
        <v>Lucien Berteloot</v>
      </c>
      <c r="H2172" s="2" t="s">
        <v>305</v>
      </c>
      <c r="I2172" s="2" t="str">
        <v>+32 51 20 47 37</v>
      </c>
      <c r="J2172" s="2" t="str">
        <v>0032 51 21 11 79</v>
      </c>
      <c r="K2172" s="1"/>
      <c r="L2172" s="1"/>
      <c r="M2172" s="1"/>
      <c r="N2172" s="1"/>
      <c r="O2172" s="1"/>
      <c r="P2172" s="1"/>
      <c r="Q2172" s="1"/>
      <c r="R2172" s="1"/>
      <c r="S2172" s="1"/>
    </row>
    <row r="2173">
      <c r="A2173" s="2" t="s">
        <v>1627</v>
      </c>
      <c r="B2173" s="2" t="str">
        <v>尼日利亞</v>
      </c>
      <c r="C2173" s="2" t="str">
        <v>--</v>
      </c>
      <c r="D2173" s="2" t="str">
        <v>家用电器,玻璃工艺品,餐厨用具</v>
      </c>
      <c r="E2173" s="2" t="str">
        <v>8次</v>
      </c>
      <c r="F2173" s="2" t="str">
        <v>NO.1,3,5 OMO-OSAGIE STREET,OFF AWOLOWO ROAD, IKOYI,LAGOS,NIGERIA</v>
      </c>
      <c r="G2173" s="2" t="str">
        <v>--</v>
      </c>
      <c r="H2173" s="2" t="s">
        <v>1626</v>
      </c>
      <c r="I2173" s="2" t="str">
        <v>00234 1 7768507</v>
      </c>
      <c r="J2173" s="2" t="str">
        <v>00234 1 2664719</v>
      </c>
      <c r="K2173" s="1"/>
      <c r="L2173" s="1"/>
      <c r="M2173" s="1"/>
      <c r="N2173" s="1"/>
      <c r="O2173" s="1"/>
      <c r="P2173" s="1"/>
      <c r="Q2173" s="1"/>
      <c r="R2173" s="1"/>
      <c r="S2173" s="1"/>
    </row>
    <row r="2174">
      <c r="A2174" s="2" t="s">
        <v>3819</v>
      </c>
      <c r="B2174" s="2" t="str">
        <v>伊朗</v>
      </c>
      <c r="C2174" s="2" t="str">
        <v>--</v>
      </c>
      <c r="D2174" s="2" t="str">
        <v>家用电器,工具,工艺陶瓷,食品,餐厨用具</v>
      </c>
      <c r="E2174" s="2" t="str">
        <v>7次</v>
      </c>
      <c r="F2174" s="2" t="str">
        <v>NO.15,SECOND FLOOR,TAVAKOL ST,CAPITAL BAZAAR,TEHRAN</v>
      </c>
      <c r="G2174" s="2" t="str">
        <v>MS.EHSANI</v>
      </c>
      <c r="H2174" s="2" t="s">
        <v>3820</v>
      </c>
      <c r="I2174" s="2" t="str">
        <v>0098 21 5614886</v>
      </c>
      <c r="J2174" s="2" t="str">
        <v>0098 21 5627638</v>
      </c>
      <c r="K2174" s="1"/>
      <c r="L2174" s="1"/>
      <c r="M2174" s="1"/>
      <c r="N2174" s="1"/>
      <c r="O2174" s="1"/>
      <c r="P2174" s="1"/>
      <c r="Q2174" s="1"/>
      <c r="R2174" s="1"/>
      <c r="S2174" s="1"/>
    </row>
    <row r="2175">
      <c r="A2175" s="2" t="s">
        <v>2582</v>
      </c>
      <c r="B2175" s="2" t="str">
        <v>加拿大</v>
      </c>
      <c r="C2175" s="3" t="s">
        <v>2584</v>
      </c>
      <c r="D2175" s="2" t="str">
        <v>照明产品,餐厨用具</v>
      </c>
      <c r="E2175" s="2" t="str">
        <v>5次</v>
      </c>
      <c r="F2175" s="2" t="str">
        <v>1385 Ellice Ave,Winnipeg Manitoba</v>
      </c>
      <c r="G2175" s="2" t="str">
        <v>--</v>
      </c>
      <c r="H2175" s="2" t="s">
        <v>2583</v>
      </c>
      <c r="I2175" s="2" t="str">
        <v>001 204 7884868</v>
      </c>
      <c r="J2175" s="2" t="str">
        <v>001 204 7868964</v>
      </c>
      <c r="K2175" s="1"/>
      <c r="L2175" s="1"/>
      <c r="M2175" s="1"/>
      <c r="N2175" s="1"/>
      <c r="O2175" s="1"/>
      <c r="P2175" s="1"/>
      <c r="Q2175" s="1"/>
      <c r="R2175" s="1"/>
      <c r="S2175" s="1"/>
    </row>
    <row r="2176">
      <c r="A2176" s="2" t="s">
        <v>7420</v>
      </c>
      <c r="B2176" s="2" t="str">
        <v>馬來西亞</v>
      </c>
      <c r="C2176" s="2" t="str">
        <v>--</v>
      </c>
      <c r="D2176" s="2" t="s">
        <v>7418</v>
      </c>
      <c r="E2176" s="2" t="str">
        <v>6次</v>
      </c>
      <c r="F2176" s="2" t="str">
        <v>421, JALAN PERMAI H, TASIK PERMAI,AMPANG, 68000 SELANGOR.,MALAYSIA</v>
      </c>
      <c r="G2176" s="2" t="str">
        <v>ALEKSANDR</v>
      </c>
      <c r="H2176" s="2" t="s">
        <v>7419</v>
      </c>
      <c r="I2176" s="2" t="str">
        <v>+60 3-4292 8359</v>
      </c>
      <c r="J2176" s="2">
        <v>60342948359</v>
      </c>
      <c r="K2176" s="1"/>
      <c r="L2176" s="1"/>
      <c r="M2176" s="1"/>
      <c r="N2176" s="1"/>
      <c r="O2176" s="1"/>
      <c r="P2176" s="1"/>
      <c r="Q2176" s="1"/>
      <c r="R2176" s="1"/>
      <c r="S2176" s="1"/>
    </row>
    <row r="2177">
      <c r="A2177" s="2" t="s">
        <v>253</v>
      </c>
      <c r="B2177" s="2" t="str">
        <v>中國香港</v>
      </c>
      <c r="C2177" s="3" t="s">
        <v>256</v>
      </c>
      <c r="D2177" s="2" t="s">
        <v>254</v>
      </c>
      <c r="E2177" s="2" t="str">
        <v>11次</v>
      </c>
      <c r="F2177" s="2" t="str">
        <v>2-B ROME COURT, REALTY GARDENS,41 CONDUIT ROAD, MID-LEVELS,HONGKONG</v>
      </c>
      <c r="G2177" s="2" t="str">
        <v>ANNA KWOK</v>
      </c>
      <c r="H2177" s="2" t="s">
        <v>255</v>
      </c>
      <c r="I2177" s="2" t="str">
        <v>(852)23275141</v>
      </c>
      <c r="J2177" s="2" t="str">
        <v>(852)28156836</v>
      </c>
      <c r="K2177" s="1"/>
      <c r="L2177" s="1"/>
      <c r="M2177" s="1"/>
      <c r="N2177" s="1"/>
      <c r="O2177" s="1"/>
      <c r="P2177" s="1"/>
      <c r="Q2177" s="1"/>
      <c r="R2177" s="1"/>
      <c r="S2177" s="1"/>
    </row>
    <row r="2178">
      <c r="A2178" s="2" t="s">
        <v>2124</v>
      </c>
      <c r="B2178" s="2" t="str">
        <v>馬耳他</v>
      </c>
      <c r="C2178" s="3" t="s">
        <v>2126</v>
      </c>
      <c r="D2178" s="2" t="str">
        <v>卫浴设备,园林用品,工艺陶瓷,浴室用品,餐厨用具</v>
      </c>
      <c r="E2178" s="2" t="str">
        <v>9次</v>
      </c>
      <c r="F2178" s="2" t="str">
        <v>180, CONSTITUTION STREET, MOSTA MSTO8</v>
      </c>
      <c r="G2178" s="2" t="str">
        <v>EDGAR CAMILLERI</v>
      </c>
      <c r="H2178" s="2" t="s">
        <v>2125</v>
      </c>
      <c r="I2178" s="2" t="str">
        <v>00356 21 423039</v>
      </c>
      <c r="J2178" s="2" t="str">
        <v>00356 21 423041</v>
      </c>
      <c r="K2178" s="1"/>
      <c r="L2178" s="1"/>
      <c r="M2178" s="1"/>
      <c r="N2178" s="1"/>
      <c r="O2178" s="1"/>
      <c r="P2178" s="1"/>
      <c r="Q2178" s="1"/>
      <c r="R2178" s="1"/>
      <c r="S2178" s="1"/>
    </row>
    <row r="2179">
      <c r="A2179" s="2" t="s">
        <v>230</v>
      </c>
      <c r="B2179" s="2" t="str">
        <v>美國</v>
      </c>
      <c r="C2179" s="3" t="s">
        <v>232</v>
      </c>
      <c r="D2179" s="2" t="str">
        <v>餐厨用具</v>
      </c>
      <c r="E2179" s="2" t="str">
        <v>2次</v>
      </c>
      <c r="F2179" s="2" t="str">
        <v>3710 ROCKWELL AVENUE,SUITE H,EL MONTE,CA 91731</v>
      </c>
      <c r="G2179" s="2" t="str">
        <v>ANTONIO LO</v>
      </c>
      <c r="H2179" s="2" t="s">
        <v>231</v>
      </c>
      <c r="I2179" s="2" t="str">
        <v>001 626 2792698</v>
      </c>
      <c r="J2179" s="2" t="str">
        <v>001 626 2792878</v>
      </c>
      <c r="K2179" s="1"/>
      <c r="L2179" s="1"/>
      <c r="M2179" s="1"/>
      <c r="N2179" s="1"/>
      <c r="O2179" s="1"/>
      <c r="P2179" s="1"/>
      <c r="Q2179" s="1"/>
      <c r="R2179" s="1"/>
      <c r="S2179" s="1"/>
    </row>
    <row r="2180">
      <c r="A2180" s="2" t="s">
        <v>2669</v>
      </c>
      <c r="B2180" s="2" t="str">
        <v>丹麥</v>
      </c>
      <c r="C2180" s="3" t="s">
        <v>2670</v>
      </c>
      <c r="D2180" s="2" t="str">
        <v>其他,餐厨用具</v>
      </c>
      <c r="E2180" s="2" t="str">
        <v>7次</v>
      </c>
      <c r="F2180" s="2" t="str">
        <v>Bjergvangen 5 C, DK 3060, Espergaerde</v>
      </c>
      <c r="G2180" s="2" t="str">
        <v>Hanne Lund</v>
      </c>
      <c r="H2180" s="2" t="s">
        <v>2671</v>
      </c>
      <c r="I2180" s="2" t="str">
        <v>+45 49 13 00 99</v>
      </c>
      <c r="J2180" s="2" t="str">
        <v>0045 49 13 01 98</v>
      </c>
      <c r="K2180" s="1"/>
      <c r="L2180" s="1"/>
      <c r="M2180" s="1"/>
      <c r="N2180" s="1"/>
      <c r="O2180" s="1"/>
      <c r="P2180" s="1"/>
      <c r="Q2180" s="1"/>
      <c r="R2180" s="1"/>
      <c r="S2180" s="1"/>
    </row>
    <row r="2181">
      <c r="A2181" s="2" t="s">
        <v>4586</v>
      </c>
      <c r="B2181" s="2" t="str">
        <v>義大利</v>
      </c>
      <c r="C2181" s="3" t="s">
        <v>4585</v>
      </c>
      <c r="D2181" s="2" t="str">
        <v>餐厨用具</v>
      </c>
      <c r="E2181" s="2" t="str">
        <v>6次</v>
      </c>
      <c r="F2181" s="2" t="str">
        <v>Via Montini 34, Loc. Sant'Apollonio, I 25065, LUMEZZANE</v>
      </c>
      <c r="G2181" s="2" t="str">
        <v>Marco Becchetti</v>
      </c>
      <c r="H2181" s="2" t="str">
        <v>--</v>
      </c>
      <c r="I2181" s="2" t="str">
        <v>+39 030 826131</v>
      </c>
      <c r="J2181" s="2" t="str">
        <v>0039 030 828029</v>
      </c>
      <c r="K2181" s="1"/>
      <c r="L2181" s="1"/>
      <c r="M2181" s="1"/>
      <c r="N2181" s="1"/>
      <c r="O2181" s="1"/>
      <c r="P2181" s="1"/>
      <c r="Q2181" s="1"/>
      <c r="R2181" s="1"/>
      <c r="S2181" s="1"/>
    </row>
    <row r="2182">
      <c r="A2182" s="2" t="s">
        <v>2160</v>
      </c>
      <c r="B2182" s="2" t="str">
        <v>加拿大</v>
      </c>
      <c r="C2182" s="3" t="s">
        <v>2159</v>
      </c>
      <c r="D2182" s="2" t="str">
        <v>大型机械及设备,家具,餐厨用具</v>
      </c>
      <c r="E2182" s="2" t="str">
        <v>3次</v>
      </c>
      <c r="F2182" s="2" t="str">
        <v>1125 Stanley Street,Montreal,QC</v>
      </c>
      <c r="G2182" s="2" t="str">
        <v>--</v>
      </c>
      <c r="H2182" s="2" t="str">
        <v>--</v>
      </c>
      <c r="I2182" s="2">
        <f>+1-514-940-751</f>
      </c>
      <c r="J2182" s="2" t="str">
        <v>001 514 9403637</v>
      </c>
      <c r="K2182" s="1"/>
      <c r="L2182" s="1"/>
      <c r="M2182" s="1"/>
      <c r="N2182" s="1"/>
      <c r="O2182" s="1"/>
      <c r="P2182" s="1"/>
      <c r="Q2182" s="1"/>
      <c r="R2182" s="1"/>
      <c r="S2182" s="1"/>
    </row>
    <row r="2183">
      <c r="A2183" s="5" t="s">
        <v>144</v>
      </c>
      <c r="B2183" s="5" t="str">
        <v>英國</v>
      </c>
      <c r="C2183" s="4" t="s">
        <v>145</v>
      </c>
      <c r="D2183" s="5" t="str">
        <v>家用电器,餐厨用具</v>
      </c>
      <c r="E2183" s="5" t="str">
        <v>9次</v>
      </c>
      <c r="F2183" s="5" t="str">
        <v>Oakwell Way, Birstall, GB WF17 9X, Batley</v>
      </c>
      <c r="G2183" s="5" t="str">
        <v>Fordham Pland Ltd</v>
      </c>
      <c r="H2183" s="5" t="str">
        <v>--</v>
      </c>
      <c r="I2183" s="5" t="str">
        <v>+44 1924 351351</v>
      </c>
      <c r="J2183" s="5" t="str">
        <v>0044 1924 351333</v>
      </c>
      <c r="K2183" s="1"/>
      <c r="L2183" s="1"/>
      <c r="M2183" s="1"/>
      <c r="N2183" s="1"/>
      <c r="O2183" s="1"/>
      <c r="P2183" s="1"/>
      <c r="Q2183" s="1"/>
      <c r="R2183" s="1"/>
      <c r="S2183" s="1"/>
    </row>
    <row r="2184">
      <c r="A2184" s="2" t="s">
        <v>2559</v>
      </c>
      <c r="B2184" s="2" t="str">
        <v>阿根廷</v>
      </c>
      <c r="C2184" s="2" t="str">
        <v>--</v>
      </c>
      <c r="D2184" s="2" t="str">
        <v>家用电器,餐厨用具</v>
      </c>
      <c r="E2184" s="2" t="str">
        <v>8次</v>
      </c>
      <c r="F2184" s="2" t="str">
        <v>Ortiz de Ocampo 2612 1F, ARGENTINA</v>
      </c>
      <c r="G2184" s="2" t="str">
        <v>Najib Karim</v>
      </c>
      <c r="H2184" s="2" t="s">
        <v>2560</v>
      </c>
      <c r="I2184" s="2" t="str">
        <v>+54 11 4801-9512</v>
      </c>
      <c r="J2184" s="2">
        <v>541143288464</v>
      </c>
      <c r="K2184" s="1"/>
      <c r="L2184" s="1"/>
      <c r="M2184" s="1"/>
      <c r="N2184" s="1"/>
      <c r="O2184" s="1"/>
      <c r="P2184" s="1"/>
      <c r="Q2184" s="1"/>
      <c r="R2184" s="1"/>
      <c r="S2184" s="1"/>
    </row>
    <row r="2185">
      <c r="A2185" s="2" t="s">
        <v>7670</v>
      </c>
      <c r="B2185" s="2" t="str">
        <v>韩国</v>
      </c>
      <c r="C2185" s="3" t="s">
        <v>7668</v>
      </c>
      <c r="D2185" s="2" t="str">
        <v>其他,家具,家居用品,家居装饰品,家用纺织品,玻璃工艺品,餐厨用具</v>
      </c>
      <c r="E2185" s="2" t="str">
        <v>9次</v>
      </c>
      <c r="F2185" s="2" t="str">
        <v>4F. DOGO BD. 356-2,MAEHWA-DONG, SHIHEUNG-CITY,KYEONGGI-DO,KOREA</v>
      </c>
      <c r="G2185" s="2" t="str">
        <v>Hermansyah</v>
      </c>
      <c r="H2185" s="2" t="s">
        <v>7669</v>
      </c>
      <c r="I2185" s="2" t="str">
        <v>+82 31-313-0056</v>
      </c>
      <c r="J2185" s="2" t="str">
        <v>82 31 316 0034</v>
      </c>
      <c r="K2185" s="1"/>
      <c r="L2185" s="1"/>
      <c r="M2185" s="1"/>
      <c r="N2185" s="1"/>
      <c r="O2185" s="1"/>
      <c r="P2185" s="1"/>
      <c r="Q2185" s="1"/>
      <c r="R2185" s="1"/>
      <c r="S2185" s="1"/>
    </row>
    <row r="2186">
      <c r="A2186" s="2" t="s">
        <v>2054</v>
      </c>
      <c r="B2186" s="2" t="str">
        <v>比利時</v>
      </c>
      <c r="C2186" s="3" t="s">
        <v>2052</v>
      </c>
      <c r="D2186" s="2" t="str">
        <v>卫浴设备,鞋,餐厨用具</v>
      </c>
      <c r="E2186" s="2" t="str">
        <v>10次</v>
      </c>
      <c r="F2186" s="2" t="str">
        <v>Font Saint-Landry, - Ring Sortie 6, B 1120, Bruxelles</v>
      </c>
      <c r="G2186" s="2" t="str">
        <v>Inoxytra Product SA</v>
      </c>
      <c r="H2186" s="2" t="s">
        <v>2053</v>
      </c>
      <c r="I2186" s="2" t="str">
        <v>+32 2 268 00 73</v>
      </c>
      <c r="J2186" s="2" t="str">
        <v>0032 2 268 00 72</v>
      </c>
      <c r="K2186" s="1"/>
      <c r="L2186" s="1"/>
      <c r="M2186" s="1"/>
      <c r="N2186" s="1"/>
      <c r="O2186" s="1"/>
      <c r="P2186" s="1"/>
      <c r="Q2186" s="1"/>
      <c r="R2186" s="1"/>
      <c r="S2186" s="1"/>
    </row>
    <row r="2187">
      <c r="A2187" s="2" t="s">
        <v>4196</v>
      </c>
      <c r="B2187" s="2" t="str">
        <v>中國香港</v>
      </c>
      <c r="C2187" s="2" t="str">
        <v>--</v>
      </c>
      <c r="D2187" s="2" t="str">
        <v>家具,家居装饰品,照明产品,玩具,餐厨用具</v>
      </c>
      <c r="E2187" s="2" t="str">
        <v>9次</v>
      </c>
      <c r="F2187" s="2" t="str">
        <v>RM 706,7/F HARRY IND BLDG, 49-51 AUPUI WAN ST, FO TAN, SHATIN, N.T.,HONGKONG</v>
      </c>
      <c r="G2187" s="2" t="str">
        <v>Miss Aster Ng</v>
      </c>
      <c r="H2187" s="2" t="s">
        <v>4195</v>
      </c>
      <c r="I2187" s="2" t="str">
        <v>+852 8102 2855</v>
      </c>
      <c r="J2187" s="2" t="str">
        <v>00852 29068028</v>
      </c>
      <c r="K2187" s="1"/>
      <c r="L2187" s="1"/>
      <c r="M2187" s="1"/>
      <c r="N2187" s="1"/>
      <c r="O2187" s="1"/>
      <c r="P2187" s="1"/>
      <c r="Q2187" s="1"/>
      <c r="R2187" s="1"/>
      <c r="S2187" s="1"/>
    </row>
    <row r="2188">
      <c r="A2188" s="2" t="s">
        <v>6103</v>
      </c>
      <c r="B2188" s="2" t="str">
        <v>瑞典</v>
      </c>
      <c r="C2188" s="3" t="s">
        <v>6104</v>
      </c>
      <c r="D2188" s="2" t="str">
        <v>照明产品,餐厨用具</v>
      </c>
      <c r="E2188" s="2" t="str">
        <v>3次</v>
      </c>
      <c r="F2188" s="2" t="str">
        <v>Reprov 12, SE 18377, Taby</v>
      </c>
      <c r="G2188" s="2" t="str">
        <v>Bernhard Lindgren</v>
      </c>
      <c r="H2188" s="2" t="s">
        <v>6105</v>
      </c>
      <c r="I2188" s="2" t="str">
        <v>+46 8 756 00 95</v>
      </c>
      <c r="J2188" s="2" t="str">
        <v>0046 8 732 62 62</v>
      </c>
      <c r="K2188" s="1"/>
      <c r="L2188" s="1"/>
      <c r="M2188" s="1"/>
      <c r="N2188" s="1"/>
      <c r="O2188" s="1"/>
      <c r="P2188" s="1"/>
      <c r="Q2188" s="1"/>
      <c r="R2188" s="1"/>
      <c r="S2188" s="1"/>
    </row>
    <row r="2189">
      <c r="A2189" s="2" t="s">
        <v>7699</v>
      </c>
      <c r="B2189" s="2" t="str">
        <v>荷蘭</v>
      </c>
      <c r="C2189" s="2" t="str">
        <v>--</v>
      </c>
      <c r="D2189" s="2" t="str">
        <v>工艺陶瓷,餐厨用具</v>
      </c>
      <c r="E2189" s="2" t="str">
        <v>6次</v>
      </c>
      <c r="F2189" s="2" t="str">
        <v>Teddingtonweg 30, NL 2421 LL, Nieuwkoop</v>
      </c>
      <c r="G2189" s="2" t="str">
        <v>H Montagne</v>
      </c>
      <c r="H2189" s="2" t="str">
        <v>--</v>
      </c>
      <c r="I2189" s="2" t="str">
        <v>+31 172 571 688</v>
      </c>
      <c r="J2189" s="2" t="str">
        <v>0031 172 571274</v>
      </c>
      <c r="K2189" s="1"/>
      <c r="L2189" s="1"/>
      <c r="M2189" s="1"/>
      <c r="N2189" s="1"/>
      <c r="O2189" s="1"/>
      <c r="P2189" s="1"/>
      <c r="Q2189" s="1"/>
      <c r="R2189" s="1"/>
      <c r="S2189" s="1"/>
    </row>
    <row r="2190">
      <c r="A2190" s="2" t="s">
        <v>2090</v>
      </c>
      <c r="B2190" s="2" t="str">
        <v>日本</v>
      </c>
      <c r="C2190" s="2" t="str">
        <v>--</v>
      </c>
      <c r="D2190" s="2" t="str">
        <v>餐厨用具</v>
      </c>
      <c r="E2190" s="2" t="str">
        <v>3次</v>
      </c>
      <c r="F2190" s="2" t="str">
        <v>12-10, TAITO 1-CHOME TAITO-KU, TOKYO 1100016</v>
      </c>
      <c r="G2190" s="2" t="str">
        <v>SAITO, YOSHIHIKO</v>
      </c>
      <c r="H2190" s="2" t="str">
        <v>--</v>
      </c>
      <c r="I2190" s="2" t="str">
        <v>0081 3 3835 4161</v>
      </c>
      <c r="J2190" s="2" t="str">
        <v>0081 3 3835 4163</v>
      </c>
      <c r="K2190" s="1"/>
      <c r="L2190" s="1"/>
      <c r="M2190" s="1"/>
      <c r="N2190" s="1"/>
      <c r="O2190" s="1"/>
      <c r="P2190" s="1"/>
      <c r="Q2190" s="1"/>
      <c r="R2190" s="1"/>
      <c r="S2190" s="1"/>
    </row>
    <row r="2191">
      <c r="A2191" s="2" t="s">
        <v>4230</v>
      </c>
      <c r="B2191" s="2" t="str">
        <v>韩国</v>
      </c>
      <c r="C2191" s="3" t="s">
        <v>4229</v>
      </c>
      <c r="D2191" s="2" t="s">
        <v>4228</v>
      </c>
      <c r="E2191" s="2" t="str">
        <v>7次</v>
      </c>
      <c r="F2191" s="2" t="str">
        <v>95-5, GURO 6DONG,GURO-GU,SEOUL,KOREA</v>
      </c>
      <c r="G2191" s="2" t="str">
        <v>C.E.KIM</v>
      </c>
      <c r="H2191" s="2" t="s">
        <v>4227</v>
      </c>
      <c r="I2191" s="2" t="str">
        <v>(02)3331123,8388295,8388296</v>
      </c>
      <c r="J2191" s="2" t="str">
        <v>(02)8388235</v>
      </c>
      <c r="K2191" s="1"/>
      <c r="L2191" s="1"/>
      <c r="M2191" s="1"/>
      <c r="N2191" s="1"/>
      <c r="O2191" s="1"/>
      <c r="P2191" s="1"/>
      <c r="Q2191" s="1"/>
      <c r="R2191" s="1"/>
      <c r="S2191" s="1"/>
    </row>
    <row r="2192">
      <c r="A2192" s="2" t="s">
        <v>6127</v>
      </c>
      <c r="B2192" s="2" t="str">
        <v>科威特</v>
      </c>
      <c r="C2192" s="2" t="str">
        <v>--</v>
      </c>
      <c r="D2192" s="2" t="str">
        <v>节日用品,餐厨用具</v>
      </c>
      <c r="E2192" s="2" t="str">
        <v>5次</v>
      </c>
      <c r="F2192" s="2" t="str">
        <v>P.O BOX:756 SURRAH 45708</v>
      </c>
      <c r="G2192" s="2" t="str">
        <v>FADI FAHS</v>
      </c>
      <c r="H2192" s="2" t="s">
        <v>6126</v>
      </c>
      <c r="I2192" s="2" t="str">
        <v>00965 4824211</v>
      </c>
      <c r="J2192" s="2" t="str">
        <v>00965 4824262</v>
      </c>
      <c r="K2192" s="1"/>
      <c r="L2192" s="1"/>
      <c r="M2192" s="1"/>
      <c r="N2192" s="1"/>
      <c r="O2192" s="1"/>
      <c r="P2192" s="1"/>
      <c r="Q2192" s="1"/>
      <c r="R2192" s="1"/>
      <c r="S2192" s="1"/>
    </row>
    <row r="2193">
      <c r="A2193" s="2" t="s">
        <v>7613</v>
      </c>
      <c r="B2193" s="2" t="str">
        <v>美國</v>
      </c>
      <c r="C2193" s="2" t="str">
        <v>--</v>
      </c>
      <c r="D2193" s="2" t="str">
        <v>餐厨用具</v>
      </c>
      <c r="E2193" s="2" t="str">
        <v>6次</v>
      </c>
      <c r="F2193" s="2" t="str">
        <v>212 CAMINO DEI SOI SO. PASADENA,CALIF.91030</v>
      </c>
      <c r="G2193" s="2" t="str">
        <v>KEN JENG</v>
      </c>
      <c r="H2193" s="2" t="s">
        <v>7612</v>
      </c>
      <c r="I2193" s="2" t="str">
        <v>001 323 2573154</v>
      </c>
      <c r="J2193" s="2" t="str">
        <v>001 323 2562075</v>
      </c>
      <c r="K2193" s="1"/>
      <c r="L2193" s="1"/>
      <c r="M2193" s="1"/>
      <c r="N2193" s="1"/>
      <c r="O2193" s="1"/>
      <c r="P2193" s="1"/>
      <c r="Q2193" s="1"/>
      <c r="R2193" s="1"/>
      <c r="S2193" s="1"/>
    </row>
    <row r="2194">
      <c r="A2194" s="2" t="s">
        <v>1977</v>
      </c>
      <c r="B2194" s="2" t="str">
        <v>泰国</v>
      </c>
      <c r="C2194" s="3" t="s">
        <v>1978</v>
      </c>
      <c r="D2194" s="2" t="str">
        <v>家具,工艺陶瓷,玩具,玻璃工艺品,礼品及赠品,餐厨用具</v>
      </c>
      <c r="E2194" s="2" t="str">
        <v>6次</v>
      </c>
      <c r="F2194" s="2" t="str">
        <v>26 FL.,BANGKOK CITY TOWER,S.SATHORN RD.</v>
      </c>
      <c r="G2194" s="2" t="str">
        <v>--</v>
      </c>
      <c r="H2194" s="2" t="s">
        <v>1979</v>
      </c>
      <c r="I2194" s="2" t="str">
        <v>(662)2223994</v>
      </c>
      <c r="J2194" s="2" t="str">
        <v>(662)2211953</v>
      </c>
      <c r="K2194" s="1"/>
      <c r="L2194" s="1"/>
      <c r="M2194" s="1"/>
      <c r="N2194" s="1"/>
      <c r="O2194" s="1"/>
      <c r="P2194" s="1"/>
      <c r="Q2194" s="1"/>
      <c r="R2194" s="1"/>
      <c r="S2194" s="1"/>
    </row>
    <row r="2195">
      <c r="A2195" s="2" t="s">
        <v>4128</v>
      </c>
      <c r="B2195" s="2" t="str">
        <v>英國</v>
      </c>
      <c r="C2195" s="3" t="s">
        <v>4129</v>
      </c>
      <c r="D2195" s="2" t="str">
        <v>大型机械及设备,餐厨用具</v>
      </c>
      <c r="E2195" s="2" t="str">
        <v>6次</v>
      </c>
      <c r="F2195" s="2" t="str">
        <v>KEMP STREET,MIDDLETON,MANCHESTER,M24 4AA</v>
      </c>
      <c r="G2195" s="2" t="str">
        <v>Gerald Smith</v>
      </c>
      <c r="H2195" s="2" t="s">
        <v>4127</v>
      </c>
      <c r="I2195" s="2" t="str">
        <v>+44 161 643 9333</v>
      </c>
      <c r="J2195" s="2" t="str">
        <v>0044 161 655 3467</v>
      </c>
      <c r="K2195" s="1"/>
      <c r="L2195" s="1"/>
      <c r="M2195" s="1"/>
      <c r="N2195" s="1"/>
      <c r="O2195" s="1"/>
      <c r="P2195" s="1"/>
      <c r="Q2195" s="1"/>
      <c r="R2195" s="1"/>
      <c r="S2195" s="1"/>
    </row>
    <row r="2196">
      <c r="A2196" s="2" t="s">
        <v>6037</v>
      </c>
      <c r="B2196" s="2" t="str">
        <v>美國</v>
      </c>
      <c r="C2196" s="2" t="str">
        <v>--</v>
      </c>
      <c r="D2196" s="2" t="str">
        <v>餐厨用具</v>
      </c>
      <c r="E2196" s="2" t="str">
        <v>6次</v>
      </c>
      <c r="F2196" s="2" t="str">
        <v>224 N. Mapelwood Ave., Chicago, IL 60612-2190</v>
      </c>
      <c r="G2196" s="2" t="str">
        <v>Prevue Metal Products</v>
      </c>
      <c r="H2196" s="2" t="str">
        <v>--</v>
      </c>
      <c r="I2196" s="2" t="str">
        <v>001 312-243-3624</v>
      </c>
      <c r="J2196" s="2" t="str">
        <v>001 312-243-4224</v>
      </c>
      <c r="K2196" s="1"/>
      <c r="L2196" s="1"/>
      <c r="M2196" s="1"/>
      <c r="N2196" s="1"/>
      <c r="O2196" s="1"/>
      <c r="P2196" s="1"/>
      <c r="Q2196" s="1"/>
      <c r="R2196" s="1"/>
      <c r="S2196" s="1"/>
    </row>
    <row r="2197">
      <c r="A2197" s="2" t="s">
        <v>7632</v>
      </c>
      <c r="B2197" s="2" t="str">
        <v>中國大陸</v>
      </c>
      <c r="C2197" s="3" t="s">
        <v>7634</v>
      </c>
      <c r="D2197" s="2" t="str">
        <v>家用电器,餐厨用具</v>
      </c>
      <c r="E2197" s="2" t="str">
        <v>7次</v>
      </c>
      <c r="F2197" s="2" t="str">
        <v>unit1803-1804,new centerline tower, yanjiangzhonglu 313,dongshanqu, CHINA</v>
      </c>
      <c r="G2197" s="2" t="str">
        <v>--</v>
      </c>
      <c r="H2197" s="2" t="s">
        <v>7633</v>
      </c>
      <c r="I2197" s="2" t="str">
        <v>+86 20 8365 3469</v>
      </c>
      <c r="J2197" s="2" t="str">
        <v>020 83653477</v>
      </c>
      <c r="K2197" s="1"/>
      <c r="L2197" s="1"/>
      <c r="M2197" s="1"/>
      <c r="N2197" s="1"/>
      <c r="O2197" s="1"/>
      <c r="P2197" s="1"/>
      <c r="Q2197" s="1"/>
      <c r="R2197" s="1"/>
      <c r="S2197" s="1"/>
    </row>
    <row r="2198">
      <c r="A2198" s="2" t="s">
        <v>2013</v>
      </c>
      <c r="B2198" s="2" t="str">
        <v>德國</v>
      </c>
      <c r="C2198" s="3" t="s">
        <v>2014</v>
      </c>
      <c r="D2198" s="2" t="s">
        <v>2015</v>
      </c>
      <c r="E2198" s="2" t="str">
        <v>9次</v>
      </c>
      <c r="F2198" s="2" t="str">
        <v>Kennedydamm 19, DE 40476, Duesseldorf</v>
      </c>
      <c r="G2198" s="2" t="str">
        <v>HERR KAMEI</v>
      </c>
      <c r="H2198" s="2" t="str">
        <v>--</v>
      </c>
      <c r="I2198" s="2" t="str">
        <v>+49 211 43970</v>
      </c>
      <c r="J2198" s="2" t="str">
        <v>0049 211 4 39 73 33</v>
      </c>
      <c r="K2198" s="1"/>
      <c r="L2198" s="1"/>
      <c r="M2198" s="1"/>
      <c r="N2198" s="1"/>
      <c r="O2198" s="1"/>
      <c r="P2198" s="1"/>
      <c r="Q2198" s="1"/>
      <c r="R2198" s="1"/>
      <c r="S2198" s="1"/>
    </row>
    <row r="2199">
      <c r="A2199" s="2" t="s">
        <v>4161</v>
      </c>
      <c r="B2199" s="2" t="str">
        <v>厄瓜多爾</v>
      </c>
      <c r="C2199" s="3" t="s">
        <v>4162</v>
      </c>
      <c r="D2199" s="2" t="s">
        <v>4163</v>
      </c>
      <c r="E2199" s="2" t="str">
        <v>10次</v>
      </c>
      <c r="F2199" s="2" t="str">
        <v>CALLE 20 #1704 ENTREPORTETE Y ARGENTINA,GUAYAQUIL,ECUADOR</v>
      </c>
      <c r="G2199" s="2" t="str">
        <v>Arian Syla</v>
      </c>
      <c r="H2199" s="2" t="s">
        <v>4164</v>
      </c>
      <c r="I2199" s="2" t="str">
        <v>(593)4 2398390</v>
      </c>
      <c r="J2199" s="2" t="str">
        <v>(593)4 2398394</v>
      </c>
      <c r="K2199" s="1"/>
      <c r="L2199" s="1"/>
      <c r="M2199" s="1"/>
      <c r="N2199" s="1"/>
      <c r="O2199" s="1"/>
      <c r="P2199" s="1"/>
      <c r="Q2199" s="1"/>
      <c r="R2199" s="1"/>
      <c r="S2199" s="1"/>
    </row>
    <row r="2200">
      <c r="A2200" s="2" t="s">
        <v>6070</v>
      </c>
      <c r="B2200" s="2" t="str">
        <v>美國</v>
      </c>
      <c r="C2200" s="2" t="str">
        <v>--</v>
      </c>
      <c r="D2200" s="2" t="s">
        <v>6069</v>
      </c>
      <c r="E2200" s="2" t="str">
        <v>10次</v>
      </c>
      <c r="F2200" s="2" t="str">
        <v>3039 THOMPSON AVENUE,U.S.A.</v>
      </c>
      <c r="G2200" s="2" t="str">
        <v>BILYAN ARMEN</v>
      </c>
      <c r="H2200" s="2" t="s">
        <v>6068</v>
      </c>
      <c r="I2200" s="2" t="str">
        <v>+1 510-814-8013</v>
      </c>
      <c r="J2200" s="2" t="str">
        <v>001 5108148013</v>
      </c>
      <c r="K2200" s="1"/>
      <c r="L2200" s="1"/>
      <c r="M2200" s="1"/>
      <c r="N2200" s="1"/>
      <c r="O2200" s="1"/>
      <c r="P2200" s="1"/>
      <c r="Q2200" s="1"/>
      <c r="R2200" s="1"/>
      <c r="S2200" s="1"/>
    </row>
    <row r="2201">
      <c r="A2201" s="2" t="s">
        <v>7563</v>
      </c>
      <c r="B2201" s="2" t="str">
        <v>加拿大</v>
      </c>
      <c r="C2201" s="3" t="s">
        <v>7564</v>
      </c>
      <c r="D2201" s="2" t="s">
        <v>7565</v>
      </c>
      <c r="E2201" s="2" t="str">
        <v>9次</v>
      </c>
      <c r="F2201" s="2" t="str">
        <v>5470 FERRIER,MONTREAL,P,Q, H4P 1M3,CANADA</v>
      </c>
      <c r="G2201" s="2" t="str">
        <v>Alfons Geenen</v>
      </c>
      <c r="H2201" s="2" t="s">
        <v>7566</v>
      </c>
      <c r="I2201" s="2" t="str">
        <v>+1 514-731-2064</v>
      </c>
      <c r="J2201" s="2" t="str">
        <v>514 738 8365</v>
      </c>
      <c r="K2201" s="1"/>
      <c r="L2201" s="1"/>
      <c r="M2201" s="1"/>
      <c r="N2201" s="1"/>
      <c r="O2201" s="1"/>
      <c r="P2201" s="1"/>
      <c r="Q2201" s="1"/>
      <c r="R2201" s="1"/>
      <c r="S2201" s="1"/>
    </row>
    <row r="2202">
      <c r="A2202" s="5" t="s">
        <v>1914</v>
      </c>
      <c r="B2202" s="5" t="str">
        <v>義大利</v>
      </c>
      <c r="C2202" s="4" t="s">
        <v>1913</v>
      </c>
      <c r="D2202" s="5" t="str">
        <v>家具,家居装饰品,餐厨用具</v>
      </c>
      <c r="E2202" s="5" t="str">
        <v>7次</v>
      </c>
      <c r="F2202" s="5" t="str">
        <v>Via Grandi 2 Loc. Caselle, I 30036, SANTA MARIA DI SALA</v>
      </c>
      <c r="G2202" s="5" t="str">
        <v>DE GASPERI ENZO, Impresa individuale</v>
      </c>
      <c r="H2202" s="5" t="s">
        <v>1915</v>
      </c>
      <c r="I2202" s="5" t="str">
        <v>+39 041 573 9911</v>
      </c>
      <c r="J2202" s="5" t="str">
        <v>0039 041 5739964</v>
      </c>
      <c r="K2202" s="1"/>
      <c r="L2202" s="1"/>
      <c r="M2202" s="1"/>
      <c r="N2202" s="1"/>
      <c r="O2202" s="1"/>
      <c r="P2202" s="1"/>
      <c r="Q2202" s="1"/>
      <c r="R2202" s="1"/>
      <c r="S2202" s="1"/>
    </row>
    <row r="2203">
      <c r="A2203" s="5" t="s">
        <v>4075</v>
      </c>
      <c r="B2203" s="5" t="str">
        <v>美國</v>
      </c>
      <c r="C2203" s="4" t="s">
        <v>4074</v>
      </c>
      <c r="D2203" s="5" t="str">
        <v>五金,家具,家用电器,家用纺织品,工具,玩具,鞋,餐厨用具</v>
      </c>
      <c r="E2203" s="5" t="str">
        <v>7次</v>
      </c>
      <c r="F2203" s="5" t="str">
        <v>14 FAITH, IRVINE,CA 92612-3252,U.S.A.</v>
      </c>
      <c r="G2203" s="5" t="str">
        <v>NICE ONE INTERNATIONAL DEVELOPMENT CORP.</v>
      </c>
      <c r="H2203" s="5" t="s">
        <v>4076</v>
      </c>
      <c r="I2203" s="5" t="str">
        <v>001 9498547759</v>
      </c>
      <c r="J2203" s="5" t="str">
        <v>001 9498547709</v>
      </c>
      <c r="K2203" s="1"/>
      <c r="L2203" s="1"/>
      <c r="M2203" s="1"/>
      <c r="N2203" s="1"/>
      <c r="O2203" s="1"/>
      <c r="P2203" s="1"/>
      <c r="Q2203" s="1"/>
      <c r="R2203" s="1"/>
      <c r="S2203" s="1"/>
    </row>
    <row r="2204">
      <c r="A2204" s="2" t="s">
        <v>5978</v>
      </c>
      <c r="B2204" s="2" t="str">
        <v>美國</v>
      </c>
      <c r="C2204" s="3" t="s">
        <v>5979</v>
      </c>
      <c r="D2204" s="2" t="str">
        <v>家具,家居装饰品,餐厨用具</v>
      </c>
      <c r="E2204" s="2" t="str">
        <v>8次</v>
      </c>
      <c r="F2204" s="2" t="str">
        <v>PO BOX 9122, U.S.A.</v>
      </c>
      <c r="G2204" s="2" t="str">
        <v>Tahir Haytoglu</v>
      </c>
      <c r="H2204" s="2" t="s">
        <v>5980</v>
      </c>
      <c r="I2204" s="2" t="str">
        <v>+1 787-850-3919</v>
      </c>
      <c r="J2204" s="2" t="str">
        <v>787 852 8073</v>
      </c>
      <c r="K2204" s="1"/>
      <c r="L2204" s="1"/>
      <c r="M2204" s="1"/>
      <c r="N2204" s="1"/>
      <c r="O2204" s="1"/>
      <c r="P2204" s="1"/>
      <c r="Q2204" s="1"/>
      <c r="R2204" s="1"/>
      <c r="S2204" s="1"/>
    </row>
    <row r="2205">
      <c r="A2205" s="2" t="s">
        <v>7594</v>
      </c>
      <c r="B2205" s="2" t="str">
        <v>美國</v>
      </c>
      <c r="C2205" s="3" t="s">
        <v>7593</v>
      </c>
      <c r="D2205" s="2" t="str">
        <v>其他,餐厨用具</v>
      </c>
      <c r="E2205" s="2" t="str">
        <v>8次</v>
      </c>
      <c r="F2205" s="2" t="str">
        <v>6950 N.W. 77TH MIAMI FL 33166,U.S.A</v>
      </c>
      <c r="G2205" s="2" t="str">
        <v>CARGIL INTERNATIONAL</v>
      </c>
      <c r="H2205" s="2" t="s">
        <v>7592</v>
      </c>
      <c r="I2205" s="2" t="str">
        <v>+1 305-477-3322</v>
      </c>
      <c r="J2205" s="2" t="str">
        <v>001 3055927744</v>
      </c>
      <c r="K2205" s="1"/>
      <c r="L2205" s="1"/>
      <c r="M2205" s="1"/>
      <c r="N2205" s="1"/>
      <c r="O2205" s="1"/>
      <c r="P2205" s="1"/>
      <c r="Q2205" s="1"/>
      <c r="R2205" s="1"/>
      <c r="S2205" s="1"/>
    </row>
    <row r="2206">
      <c r="A2206" s="2" t="s">
        <v>1945</v>
      </c>
      <c r="B2206" s="2" t="str">
        <v>瑞典</v>
      </c>
      <c r="C2206" s="3" t="s">
        <v>1946</v>
      </c>
      <c r="D2206" s="2" t="str">
        <v>其他,家具,家居装饰品,汽车配件,餐厨用具</v>
      </c>
      <c r="E2206" s="2" t="str">
        <v>8次</v>
      </c>
      <c r="F2206" s="2" t="str">
        <v>Forssa Foretagscenter, SE 51722, Bollebygd</v>
      </c>
      <c r="G2206" s="2" t="str">
        <v>Ove Jonsson</v>
      </c>
      <c r="H2206" s="2" t="s">
        <v>1947</v>
      </c>
      <c r="I2206" s="2" t="str">
        <v>+46 33 28 91 30</v>
      </c>
      <c r="J2206" s="2" t="str">
        <v>0046 33 28 91 85</v>
      </c>
      <c r="K2206" s="1"/>
      <c r="L2206" s="1"/>
      <c r="M2206" s="1"/>
      <c r="N2206" s="1"/>
      <c r="O2206" s="1"/>
      <c r="P2206" s="1"/>
      <c r="Q2206" s="1"/>
      <c r="R2206" s="1"/>
      <c r="S2206" s="1"/>
    </row>
    <row r="2207">
      <c r="A2207" s="2" t="s">
        <v>4101</v>
      </c>
      <c r="B2207" s="2" t="str">
        <v>美國</v>
      </c>
      <c r="C2207" s="2" t="str">
        <v>--</v>
      </c>
      <c r="D2207" s="2" t="str">
        <v>其他,食品,餐厨用具</v>
      </c>
      <c r="E2207" s="2" t="str">
        <v>7次</v>
      </c>
      <c r="F2207" s="2" t="str">
        <v>1612 East 3300 South, U.S.A.</v>
      </c>
      <c r="G2207" s="2" t="str">
        <v>--</v>
      </c>
      <c r="H2207" s="2" t="s">
        <v>4102</v>
      </c>
      <c r="I2207" s="2" t="str">
        <v>+1 801-486-3330</v>
      </c>
      <c r="J2207" s="2">
        <v>8014863398</v>
      </c>
      <c r="K2207" s="1"/>
      <c r="L2207" s="1"/>
      <c r="M2207" s="1"/>
      <c r="N2207" s="1"/>
      <c r="O2207" s="1"/>
      <c r="P2207" s="1"/>
      <c r="Q2207" s="1"/>
      <c r="R2207" s="1"/>
      <c r="S2207" s="1"/>
    </row>
    <row r="2208">
      <c r="A2208" s="2" t="s">
        <v>3213</v>
      </c>
      <c r="B2208" s="2" t="str">
        <v>新西蘭</v>
      </c>
      <c r="C2208" s="3" t="s">
        <v>3212</v>
      </c>
      <c r="D2208" s="2" t="str">
        <v>五金,其他,家居用品,工艺陶瓷,玻璃工艺品,餐厨用具</v>
      </c>
      <c r="E2208" s="2" t="str">
        <v>9次</v>
      </c>
      <c r="F2208" s="2" t="str">
        <v>P.O. BOX 58 138, GREENMOUNT,AUCKLAND,NEW ZEALAND</v>
      </c>
      <c r="G2208" s="2" t="str">
        <v>DOMINGO S GUEVARA, JR</v>
      </c>
      <c r="H2208" s="2" t="s">
        <v>3214</v>
      </c>
      <c r="I2208" s="2" t="str">
        <v>+64 9-278 9853</v>
      </c>
      <c r="J2208" s="2">
        <v>6492789311</v>
      </c>
      <c r="K2208" s="1"/>
      <c r="L2208" s="1"/>
      <c r="M2208" s="1"/>
      <c r="N2208" s="1"/>
      <c r="O2208" s="1"/>
      <c r="P2208" s="1"/>
      <c r="Q2208" s="1"/>
      <c r="R2208" s="1"/>
      <c r="S2208" s="1"/>
    </row>
    <row r="2209">
      <c r="A2209" s="2" t="s">
        <v>965</v>
      </c>
      <c r="B2209" s="2" t="str">
        <v>新加坡</v>
      </c>
      <c r="C2209" s="2" t="str">
        <v>--</v>
      </c>
      <c r="D2209" s="2" t="str">
        <v>化工产品,卫浴设备,家具,家居用品,工艺陶瓷,玻璃工艺品,餐厨用具</v>
      </c>
      <c r="E2209" s="2" t="str">
        <v>8次</v>
      </c>
      <c r="F2209" s="2" t="str">
        <v>BLK 3016 UBI RD 1 #01-145</v>
      </c>
      <c r="G2209" s="2" t="str">
        <v>MS ANGELA</v>
      </c>
      <c r="H2209" s="2" t="s">
        <v>966</v>
      </c>
      <c r="I2209" s="2" t="str">
        <v>0065 67435386</v>
      </c>
      <c r="J2209" s="2" t="str">
        <v>0065 67448428</v>
      </c>
      <c r="K2209" s="1"/>
      <c r="L2209" s="1"/>
      <c r="M2209" s="1"/>
      <c r="N2209" s="1"/>
      <c r="O2209" s="1"/>
      <c r="P2209" s="1"/>
      <c r="Q2209" s="1"/>
      <c r="R2209" s="1"/>
      <c r="S2209" s="1"/>
    </row>
    <row r="2210">
      <c r="A2210" s="2" t="s">
        <v>2397</v>
      </c>
      <c r="B2210" s="2" t="str">
        <v>智利</v>
      </c>
      <c r="C2210" s="3" t="s">
        <v>2396</v>
      </c>
      <c r="D2210" s="2" t="str">
        <v>其他,化工产品,卫浴设备,工具,玻璃工艺品,鞋,餐厨用具</v>
      </c>
      <c r="E2210" s="2" t="str">
        <v>10次</v>
      </c>
      <c r="F2210" s="2" t="str">
        <v>YUNGAY3241, SANTIAGO, SANTIAGO</v>
      </c>
      <c r="G2210" s="2" t="str">
        <v>CLAUDIO HASENBERG NATOLI</v>
      </c>
      <c r="H2210" s="2" t="s">
        <v>2395</v>
      </c>
      <c r="I2210" s="2" t="str">
        <v>0056 2 6816555</v>
      </c>
      <c r="J2210" s="2" t="str">
        <v>0056 2 6811915</v>
      </c>
      <c r="K2210" s="1"/>
      <c r="L2210" s="1"/>
      <c r="M2210" s="1"/>
      <c r="N2210" s="1"/>
      <c r="O2210" s="1"/>
      <c r="P2210" s="1"/>
      <c r="Q2210" s="1"/>
      <c r="R2210" s="1"/>
      <c r="S2210" s="1"/>
    </row>
    <row r="2211">
      <c r="A2211" s="2" t="s">
        <v>3249</v>
      </c>
      <c r="B2211" s="2" t="str">
        <v>加拿大</v>
      </c>
      <c r="C2211" s="3" t="s">
        <v>3250</v>
      </c>
      <c r="D2211" s="2" t="s">
        <v>3247</v>
      </c>
      <c r="E2211" s="2" t="str">
        <v>8次</v>
      </c>
      <c r="F2211" s="2" t="str">
        <v>Unit 1, 2699 Bristol Circle</v>
      </c>
      <c r="G2211" s="2" t="str">
        <v>Shabir F. Kapasi</v>
      </c>
      <c r="H2211" s="2" t="s">
        <v>3248</v>
      </c>
      <c r="I2211" s="2">
        <f>+1-519-448-9995</f>
      </c>
      <c r="J2211" s="2" t="str">
        <v>001 866 613 9188</v>
      </c>
      <c r="K2211" s="1"/>
      <c r="L2211" s="1"/>
      <c r="M2211" s="1"/>
      <c r="N2211" s="1"/>
      <c r="O2211" s="1"/>
      <c r="P2211" s="1"/>
      <c r="Q2211" s="1"/>
      <c r="R2211" s="1"/>
      <c r="S2211" s="1"/>
    </row>
    <row r="2212">
      <c r="A2212" s="2" t="s">
        <v>6369</v>
      </c>
      <c r="B2212" s="2" t="str">
        <v>伊朗</v>
      </c>
      <c r="C2212" s="3" t="s">
        <v>6370</v>
      </c>
      <c r="D2212" s="2" t="str">
        <v>五金,玻璃工艺品,电子消费品及信息产品,餐厨用具</v>
      </c>
      <c r="E2212" s="2" t="str">
        <v>8次</v>
      </c>
      <c r="F2212" s="2" t="str">
        <v>NO4,1 ST FLOOR, NO 54 BLDG, ,ARAK ST VILA AVE,TEHRAN,IRAN</v>
      </c>
      <c r="G2212" s="2" t="str">
        <v>--</v>
      </c>
      <c r="H2212" s="2" t="s">
        <v>6368</v>
      </c>
      <c r="I2212" s="2">
        <v>98218805562</v>
      </c>
      <c r="J2212" s="2">
        <v>98218805562</v>
      </c>
      <c r="K2212" s="1"/>
      <c r="L2212" s="1"/>
      <c r="M2212" s="1"/>
      <c r="N2212" s="1"/>
      <c r="O2212" s="1"/>
      <c r="P2212" s="1"/>
      <c r="Q2212" s="1"/>
      <c r="R2212" s="1"/>
      <c r="S2212" s="1"/>
    </row>
    <row r="2213">
      <c r="A2213" s="2" t="s">
        <v>3144</v>
      </c>
      <c r="B2213" s="2" t="str">
        <v>日本</v>
      </c>
      <c r="C2213" s="3" t="s">
        <v>3143</v>
      </c>
      <c r="D2213" s="2" t="str">
        <v>餐厨用具</v>
      </c>
      <c r="E2213" s="2" t="str">
        <v>2次</v>
      </c>
      <c r="F2213" s="2" t="str">
        <v>Tomitaka Bldg. 2F, 8-1, Uchikanda 2-chome, Chiyoda-ku, Tokyo 101-0047</v>
      </c>
      <c r="G2213" s="2" t="str">
        <v>UOKI</v>
      </c>
      <c r="H2213" s="2" t="s">
        <v>3142</v>
      </c>
      <c r="I2213" s="2">
        <f>+81-3-3256-802</f>
      </c>
      <c r="J2213" s="2" t="str">
        <v>0081 3 3252 0867</v>
      </c>
      <c r="K2213" s="1"/>
      <c r="L2213" s="1"/>
      <c r="M2213" s="1"/>
      <c r="N2213" s="1"/>
      <c r="O2213" s="1"/>
      <c r="P2213" s="1"/>
      <c r="Q2213" s="1"/>
      <c r="R2213" s="1"/>
      <c r="S2213" s="1"/>
    </row>
    <row r="2214">
      <c r="A2214" s="2" t="s">
        <v>2425</v>
      </c>
      <c r="B2214" s="2" t="str">
        <v>馬來西亞</v>
      </c>
      <c r="C2214" s="2" t="str">
        <v>--</v>
      </c>
      <c r="D2214" s="2" t="s">
        <v>2426</v>
      </c>
      <c r="E2214" s="2" t="str">
        <v>11次</v>
      </c>
      <c r="F2214" s="2" t="str">
        <v>19 MEDAN ISTANA 2 BANDAR IPOH RAYA,IPOH PERAK 30000 ,MALAYSIA</v>
      </c>
      <c r="G2214" s="2" t="str">
        <v>FIRAS SHALABI</v>
      </c>
      <c r="H2214" s="2" t="s">
        <v>2427</v>
      </c>
      <c r="I2214" s="2" t="str">
        <v>+60 5-242 5707</v>
      </c>
      <c r="J2214" s="2">
        <v>6052425481</v>
      </c>
      <c r="K2214" s="1"/>
      <c r="L2214" s="1"/>
      <c r="M2214" s="1"/>
      <c r="N2214" s="1"/>
      <c r="O2214" s="1"/>
      <c r="P2214" s="1"/>
      <c r="Q2214" s="1"/>
      <c r="R2214" s="1"/>
      <c r="S2214" s="1"/>
    </row>
    <row r="2215">
      <c r="A2215" s="2" t="s">
        <v>4503</v>
      </c>
      <c r="B2215" s="2" t="str">
        <v>英國</v>
      </c>
      <c r="C2215" s="3" t="s">
        <v>4502</v>
      </c>
      <c r="D2215" s="2" t="str">
        <v>卫浴设备,餐厨用具</v>
      </c>
      <c r="E2215" s="2" t="str">
        <v>6次</v>
      </c>
      <c r="F2215" s="2" t="str">
        <v>SARENA HOUSE, GROVE PARK,COLINDALE, LONDON NW9 0EB</v>
      </c>
      <c r="G2215" s="2" t="str">
        <v>STEVEN JOSEPH</v>
      </c>
      <c r="H2215" s="2" t="s">
        <v>4501</v>
      </c>
      <c r="I2215" s="2" t="str">
        <v>+44 20 8205 8844</v>
      </c>
      <c r="J2215" s="2" t="str">
        <v>0044 20 8200 9510</v>
      </c>
      <c r="K2215" s="1"/>
      <c r="L2215" s="1"/>
      <c r="M2215" s="1"/>
      <c r="N2215" s="1"/>
      <c r="O2215" s="1"/>
      <c r="P2215" s="1"/>
      <c r="Q2215" s="1"/>
      <c r="R2215" s="1"/>
      <c r="S2215" s="1"/>
    </row>
    <row r="2216">
      <c r="A2216" s="2" t="s">
        <v>1882</v>
      </c>
      <c r="B2216" s="2" t="str">
        <v>澳大利亞</v>
      </c>
      <c r="C2216" s="3" t="s">
        <v>1879</v>
      </c>
      <c r="D2216" s="2" t="s">
        <v>1880</v>
      </c>
      <c r="E2216" s="2" t="str">
        <v>10次</v>
      </c>
      <c r="F2216" s="2" t="str">
        <v>109 TODDS RD,LAWNTON. QUEENSLAND,AUSTRALIA</v>
      </c>
      <c r="G2216" s="2" t="str">
        <v>Ali Peekay</v>
      </c>
      <c r="H2216" s="2" t="s">
        <v>1881</v>
      </c>
      <c r="I2216" s="2" t="str">
        <v>+61 7 3285 1602</v>
      </c>
      <c r="J2216" s="2">
        <v>61738892538</v>
      </c>
      <c r="K2216" s="1"/>
      <c r="L2216" s="1"/>
      <c r="M2216" s="1"/>
      <c r="N2216" s="1"/>
      <c r="O2216" s="1"/>
      <c r="P2216" s="1"/>
      <c r="Q2216" s="1"/>
      <c r="R2216" s="1"/>
      <c r="S2216" s="1"/>
    </row>
    <row r="2217">
      <c r="A2217" s="2" t="s">
        <v>4044</v>
      </c>
      <c r="B2217" s="2" t="str">
        <v>美國</v>
      </c>
      <c r="C2217" s="2" t="str">
        <v>--</v>
      </c>
      <c r="D2217" s="2" t="str">
        <v>其他,服装饰物及配件,食品,餐厨用具</v>
      </c>
      <c r="E2217" s="2" t="str">
        <v>9次</v>
      </c>
      <c r="F2217" s="2" t="str">
        <v>304 10TH STREET,OAKLAND CA 94607U.S.A.</v>
      </c>
      <c r="G2217" s="2" t="str">
        <v>Colin Filko</v>
      </c>
      <c r="H2217" s="2" t="s">
        <v>4043</v>
      </c>
      <c r="I2217" s="2" t="str">
        <v>(510)839 8871</v>
      </c>
      <c r="J2217" s="2" t="str">
        <v>(510)839 8982</v>
      </c>
      <c r="K2217" s="1"/>
      <c r="L2217" s="1"/>
      <c r="M2217" s="1"/>
      <c r="N2217" s="1"/>
      <c r="O2217" s="1"/>
      <c r="P2217" s="1"/>
      <c r="Q2217" s="1"/>
      <c r="R2217" s="1"/>
      <c r="S2217" s="1"/>
    </row>
    <row r="2218">
      <c r="A2218" s="2" t="s">
        <v>2330</v>
      </c>
      <c r="B2218" s="2" t="str">
        <v>美國</v>
      </c>
      <c r="C2218" s="2" t="str">
        <v>--</v>
      </c>
      <c r="D2218" s="2" t="str">
        <v>箱包,餐厨用具</v>
      </c>
      <c r="E2218" s="2" t="str">
        <v>8次</v>
      </c>
      <c r="F2218" s="2" t="str">
        <v>P.O. BOX 266738, WESTON, FLORIDA,U.S.A.</v>
      </c>
      <c r="G2218" s="2" t="str">
        <v>--</v>
      </c>
      <c r="H2218" s="2" t="s">
        <v>2331</v>
      </c>
      <c r="I2218" s="2" t="str">
        <v>+1 954-252-8600</v>
      </c>
      <c r="J2218" s="2" t="str">
        <v>305 675 7777</v>
      </c>
      <c r="K2218" s="1"/>
      <c r="L2218" s="1"/>
      <c r="M2218" s="1"/>
      <c r="N2218" s="1"/>
      <c r="O2218" s="1"/>
      <c r="P2218" s="1"/>
      <c r="Q2218" s="1"/>
      <c r="R2218" s="1"/>
      <c r="S2218" s="1"/>
    </row>
    <row r="2219">
      <c r="A2219" s="2" t="s">
        <v>4424</v>
      </c>
      <c r="B2219" s="2" t="str">
        <v>中國香港</v>
      </c>
      <c r="C2219" s="3" t="s">
        <v>4425</v>
      </c>
      <c r="D2219" s="2" t="s">
        <v>4422</v>
      </c>
      <c r="E2219" s="2" t="str">
        <v>7次</v>
      </c>
      <c r="F2219" s="2" t="str">
        <v>UNIT K,12/F.,BLK 2,KWUN TONG IND. CENTRE,460-470 KWUN TONG RD.,KWUN TONG,KLN.,H.K., HONGKONG SAR</v>
      </c>
      <c r="G2219" s="2" t="str">
        <v>davoud abdollahi</v>
      </c>
      <c r="H2219" s="2" t="s">
        <v>4423</v>
      </c>
      <c r="I2219" s="2" t="str">
        <v>+852 2357 5006</v>
      </c>
      <c r="J2219" s="2">
        <v>29519112</v>
      </c>
      <c r="K2219" s="1"/>
      <c r="L2219" s="1"/>
      <c r="M2219" s="1"/>
      <c r="N2219" s="1"/>
      <c r="O2219" s="1"/>
      <c r="P2219" s="1"/>
      <c r="Q2219" s="1"/>
      <c r="R2219" s="1"/>
      <c r="S2219" s="1"/>
    </row>
    <row r="2220">
      <c r="A2220" s="2" t="s">
        <v>1774</v>
      </c>
      <c r="B2220" s="2" t="str">
        <v>印度</v>
      </c>
      <c r="C2220" s="3" t="s">
        <v>1773</v>
      </c>
      <c r="D2220" s="2" t="s">
        <v>1775</v>
      </c>
      <c r="E2220" s="2" t="str">
        <v>6次</v>
      </c>
      <c r="F2220" s="2" t="str">
        <v>B-XXX-2185, PHASE-7, FOCAL POINT, LUDHIANA</v>
      </c>
      <c r="G2220" s="2" t="str">
        <v>Anson Lau</v>
      </c>
      <c r="H2220" s="2" t="s">
        <v>1776</v>
      </c>
      <c r="I2220" s="2" t="str">
        <v>+91 161 267 7589</v>
      </c>
      <c r="J2220" s="2" t="str">
        <v>91 161 2670933</v>
      </c>
      <c r="K2220" s="1"/>
      <c r="L2220" s="1"/>
      <c r="M2220" s="1"/>
      <c r="N2220" s="1"/>
      <c r="O2220" s="1"/>
      <c r="P2220" s="1"/>
      <c r="Q2220" s="1"/>
      <c r="R2220" s="1"/>
      <c r="S2220" s="1"/>
    </row>
    <row r="2221">
      <c r="A2221" s="2" t="s">
        <v>3944</v>
      </c>
      <c r="B2221" s="2" t="str">
        <v>中國大陸</v>
      </c>
      <c r="C2221" s="2" t="str">
        <v>--</v>
      </c>
      <c r="D2221" s="2" t="str">
        <v>其他,服装饰物及配件,餐厨用具</v>
      </c>
      <c r="E2221" s="2" t="str">
        <v>6次</v>
      </c>
      <c r="F2221" s="2" t="str">
        <v>C2 1501 american dream garden huang shi xi lu, baiyun district gz city</v>
      </c>
      <c r="G2221" s="2" t="str">
        <v>tamer kole/elie ghanem</v>
      </c>
      <c r="H2221" s="2" t="s">
        <v>3945</v>
      </c>
      <c r="I2221" s="2" t="str">
        <v>+86 020 36285190</v>
      </c>
      <c r="J2221" s="2" t="str">
        <v>+86 020 36285190</v>
      </c>
      <c r="K2221" s="1"/>
      <c r="L2221" s="1"/>
      <c r="M2221" s="1"/>
      <c r="N2221" s="1"/>
      <c r="O2221" s="1"/>
      <c r="P2221" s="1"/>
      <c r="Q2221" s="1"/>
      <c r="R2221" s="1"/>
      <c r="S2221" s="1"/>
    </row>
    <row r="2222">
      <c r="A2222" s="5" t="s">
        <v>2358</v>
      </c>
      <c r="B2222" s="5" t="str">
        <v>拉脫維亞</v>
      </c>
      <c r="C2222" s="4" t="s">
        <v>2361</v>
      </c>
      <c r="D2222" s="5" t="s">
        <v>2359</v>
      </c>
      <c r="E2222" s="5" t="str">
        <v>11次</v>
      </c>
      <c r="F2222" s="5" t="str">
        <v>13 KATLAKALNA</v>
      </c>
      <c r="G2222" s="5" t="str">
        <v>Konstantins Grava</v>
      </c>
      <c r="H2222" s="5" t="s">
        <v>2360</v>
      </c>
      <c r="I2222" s="5" t="str">
        <v>+1-3102011,+371-67-784-050,+371-100467784050,+371-67-784-055,+371-1603201917,+371-20-000-000,+371-27-049-140,+371-25-744-202</v>
      </c>
      <c r="J2222" s="5" t="str">
        <v>00371 7112575</v>
      </c>
      <c r="K2222" s="1"/>
      <c r="L2222" s="1"/>
      <c r="M2222" s="1"/>
      <c r="N2222" s="1"/>
      <c r="O2222" s="1"/>
      <c r="P2222" s="1"/>
      <c r="Q2222" s="1"/>
      <c r="R2222" s="1"/>
      <c r="S2222" s="1"/>
    </row>
    <row r="2223">
      <c r="A2223" s="2" t="s">
        <v>3898</v>
      </c>
      <c r="B2223" s="2" t="str">
        <v>荷蘭</v>
      </c>
      <c r="C2223" s="2" t="str">
        <v>--</v>
      </c>
      <c r="D2223" s="2" t="str">
        <v>餐厨用具</v>
      </c>
      <c r="E2223" s="2" t="str">
        <v>5次</v>
      </c>
      <c r="F2223" s="2" t="str">
        <v>Pastoor Pieckweg 40, NL 3828 PR, Hoogland</v>
      </c>
      <c r="G2223" s="2" t="str">
        <v>Bijl Bijou B.V.</v>
      </c>
      <c r="H2223" s="2" t="str">
        <v>--</v>
      </c>
      <c r="I2223" s="2" t="str">
        <v>+31 33 456 4409</v>
      </c>
      <c r="J2223" s="2" t="str">
        <v>0031 33 4564403</v>
      </c>
      <c r="K2223" s="1"/>
      <c r="L2223" s="1"/>
      <c r="M2223" s="1"/>
      <c r="N2223" s="1"/>
      <c r="O2223" s="1"/>
      <c r="P2223" s="1"/>
      <c r="Q2223" s="1"/>
      <c r="R2223" s="1"/>
      <c r="S2223" s="1"/>
    </row>
    <row r="2224">
      <c r="A2224" s="2" t="s">
        <v>6350</v>
      </c>
      <c r="B2224" s="2" t="str">
        <v>加拿大</v>
      </c>
      <c r="C2224" s="3" t="s">
        <v>6351</v>
      </c>
      <c r="D2224" s="2" t="str">
        <v>办公文具,化工产品,卫浴设备,大型机械及设备,家用纺织品,餐厨用具</v>
      </c>
      <c r="E2224" s="2" t="str">
        <v>9次</v>
      </c>
      <c r="F2224" s="2" t="str">
        <v>570 Ravenscliffe Road Huntsville,Ontario</v>
      </c>
      <c r="G2224" s="2" t="str">
        <v>--</v>
      </c>
      <c r="H2224" s="2" t="str">
        <v>--</v>
      </c>
      <c r="I2224" s="2" t="str">
        <v>001 705 788 5200</v>
      </c>
      <c r="J2224" s="2" t="str">
        <v>--</v>
      </c>
      <c r="K2224" s="1"/>
      <c r="L2224" s="1"/>
      <c r="M2224" s="1"/>
      <c r="N2224" s="1"/>
      <c r="O2224" s="1"/>
      <c r="P2224" s="1"/>
      <c r="Q2224" s="1"/>
      <c r="R2224" s="1"/>
      <c r="S2224" s="1"/>
    </row>
    <row r="2225">
      <c r="A2225" s="2" t="s">
        <v>7800</v>
      </c>
      <c r="B2225" s="2" t="str">
        <v>美國</v>
      </c>
      <c r="C2225" s="3" t="s">
        <v>7802</v>
      </c>
      <c r="D2225" s="2" t="str">
        <v>其他,食品,餐厨用具</v>
      </c>
      <c r="E2225" s="2" t="str">
        <v>3次</v>
      </c>
      <c r="F2225" s="2" t="str">
        <v>420 CHURCH AVE SW, ROANOKE, VA 24016</v>
      </c>
      <c r="G2225" s="2" t="str">
        <v>A MC CREERY</v>
      </c>
      <c r="H2225" s="2" t="s">
        <v>7801</v>
      </c>
      <c r="I2225" s="2" t="str">
        <v>001 540 343 4483</v>
      </c>
      <c r="J2225" s="2" t="str">
        <v>001 540 343 4486</v>
      </c>
      <c r="K2225" s="1"/>
      <c r="L2225" s="1"/>
      <c r="M2225" s="1"/>
      <c r="N2225" s="1"/>
      <c r="O2225" s="1"/>
      <c r="P2225" s="1"/>
      <c r="Q2225" s="1"/>
      <c r="R2225" s="1"/>
      <c r="S2225" s="1"/>
    </row>
    <row r="2226">
      <c r="A2226" s="2" t="s">
        <v>2260</v>
      </c>
      <c r="B2226" s="2" t="str">
        <v>中国台湾</v>
      </c>
      <c r="C2226" s="3" t="s">
        <v>2259</v>
      </c>
      <c r="D2226" s="2" t="str">
        <v>办公文具,餐厨用具</v>
      </c>
      <c r="E2226" s="2" t="str">
        <v>3次</v>
      </c>
      <c r="F2226" s="2" t="str">
        <v>1F,NO.18,ALLEY 1,LANE 768,SEC.4 PA-TEH RD.,TAIPEI,TAIWAN</v>
      </c>
      <c r="G2226" s="2" t="str">
        <v>--</v>
      </c>
      <c r="H2226" s="2" t="s">
        <v>2258</v>
      </c>
      <c r="I2226" s="2" t="str">
        <v>+886 2 2785 6699</v>
      </c>
      <c r="J2226" s="2" t="str">
        <v>886-2-2652-2229</v>
      </c>
      <c r="K2226" s="1"/>
      <c r="L2226" s="1"/>
      <c r="M2226" s="1"/>
      <c r="N2226" s="1"/>
      <c r="O2226" s="1"/>
      <c r="P2226" s="1"/>
      <c r="Q2226" s="1"/>
      <c r="R2226" s="1"/>
      <c r="S2226" s="1"/>
    </row>
    <row r="2227">
      <c r="A2227" s="2" t="s">
        <v>4365</v>
      </c>
      <c r="B2227" s="2" t="str">
        <v>中國香港</v>
      </c>
      <c r="C2227" s="2" t="str">
        <v>--</v>
      </c>
      <c r="D2227" s="2" t="str">
        <v>餐厨用具</v>
      </c>
      <c r="E2227" s="2" t="str">
        <v>7次</v>
      </c>
      <c r="F2227" s="2" t="str">
        <v>FLAT E,6/F.,BLK 2,VIGOR INDUSTRIALBLDG., 49-53 TA CHUEN PING ST.,KWAI CHANG, N. T.HONGKONG</v>
      </c>
      <c r="G2227" s="2" t="str">
        <v>--</v>
      </c>
      <c r="H2227" s="2" t="s">
        <v>4364</v>
      </c>
      <c r="I2227" s="2" t="str">
        <v>+852 2429 6622</v>
      </c>
      <c r="J2227" s="2">
        <v>24296323</v>
      </c>
      <c r="K2227" s="1"/>
      <c r="L2227" s="1"/>
      <c r="M2227" s="1"/>
      <c r="N2227" s="1"/>
      <c r="O2227" s="1"/>
      <c r="P2227" s="1"/>
      <c r="Q2227" s="1"/>
      <c r="R2227" s="1"/>
      <c r="S2227" s="1"/>
    </row>
    <row r="2228">
      <c r="A2228" s="2" t="s">
        <v>6264</v>
      </c>
      <c r="B2228" s="2" t="str">
        <v>美國</v>
      </c>
      <c r="C2228" s="3" t="s">
        <v>6266</v>
      </c>
      <c r="D2228" s="2" t="str">
        <v>五金,其他,家具,家居装饰品,工艺陶瓷,玩具,玻璃工艺品,节日用品,餐厨用具</v>
      </c>
      <c r="E2228" s="2" t="str">
        <v>10次</v>
      </c>
      <c r="F2228" s="2" t="str">
        <v>230 SPRING STREET SUITE 1009, U.S.A.</v>
      </c>
      <c r="G2228" s="2" t="str">
        <v>Hiten Bakrania</v>
      </c>
      <c r="H2228" s="2" t="s">
        <v>6265</v>
      </c>
      <c r="I2228" s="2" t="str">
        <v>+1 404-749-4850</v>
      </c>
      <c r="J2228" s="2" t="str">
        <v>001 4047494851</v>
      </c>
      <c r="K2228" s="1"/>
      <c r="L2228" s="1"/>
      <c r="M2228" s="1"/>
      <c r="N2228" s="1"/>
      <c r="O2228" s="1"/>
      <c r="P2228" s="1"/>
      <c r="Q2228" s="1"/>
      <c r="R2228" s="1"/>
      <c r="S2228" s="1"/>
    </row>
    <row r="2229">
      <c r="A2229" s="2" t="s">
        <v>7824</v>
      </c>
      <c r="B2229" s="2" t="str">
        <v>法國</v>
      </c>
      <c r="C2229" s="3" t="s">
        <v>7822</v>
      </c>
      <c r="D2229" s="2" t="str">
        <v>家具,照明产品,玩具,餐厨用具</v>
      </c>
      <c r="E2229" s="2" t="str">
        <v>7次</v>
      </c>
      <c r="F2229" s="2" t="str">
        <v>45,AV.VICTOR HUGO-BAT.275-93300 AUBERVILIERS</v>
      </c>
      <c r="G2229" s="2" t="str">
        <v>JYOTI JAYANTILAL</v>
      </c>
      <c r="H2229" s="2" t="s">
        <v>7823</v>
      </c>
      <c r="I2229" s="2" t="str">
        <v>0033 1 48343903</v>
      </c>
      <c r="J2229" s="2" t="str">
        <v>0033 1 48349695</v>
      </c>
      <c r="K2229" s="1"/>
      <c r="L2229" s="1"/>
      <c r="M2229" s="1"/>
      <c r="N2229" s="1"/>
      <c r="O2229" s="1"/>
      <c r="P2229" s="1"/>
      <c r="Q2229" s="1"/>
      <c r="R2229" s="1"/>
      <c r="S2229" s="1"/>
    </row>
    <row r="2230">
      <c r="A2230" s="2" t="s">
        <v>2296</v>
      </c>
      <c r="B2230" s="2" t="str">
        <v>新加坡</v>
      </c>
      <c r="C2230" s="2" t="str">
        <v>--</v>
      </c>
      <c r="D2230" s="2" t="str">
        <v>工艺陶瓷,玩具,玻璃工艺品,礼品及赠品,餐厨用具</v>
      </c>
      <c r="E2230" s="2" t="str">
        <v>9次</v>
      </c>
      <c r="F2230" s="2" t="str">
        <v>BLK 3017,UBI ROAD 1,#01-129</v>
      </c>
      <c r="G2230" s="2" t="str">
        <v>KUANG SENG HANG TRADING PTE.LTD.</v>
      </c>
      <c r="H2230" s="2" t="s">
        <v>2297</v>
      </c>
      <c r="I2230" s="2">
        <f>+65-6748-6803</f>
      </c>
      <c r="J2230" s="2" t="str">
        <v>0065 67491223</v>
      </c>
      <c r="K2230" s="1"/>
      <c r="L2230" s="1"/>
      <c r="M2230" s="1"/>
      <c r="N2230" s="1"/>
      <c r="O2230" s="1"/>
      <c r="P2230" s="1"/>
      <c r="Q2230" s="1"/>
      <c r="R2230" s="1"/>
      <c r="S2230" s="1"/>
    </row>
    <row r="2231">
      <c r="A2231" s="2" t="s">
        <v>4391</v>
      </c>
      <c r="B2231" s="2" t="str">
        <v>美國</v>
      </c>
      <c r="C2231" s="2" t="str">
        <v>--</v>
      </c>
      <c r="D2231" s="2" t="str">
        <v>餐厨用具</v>
      </c>
      <c r="E2231" s="2" t="str">
        <v>7次</v>
      </c>
      <c r="F2231" s="2" t="str">
        <v>95 Third Street , U.S.A.</v>
      </c>
      <c r="G2231" s="2" t="str">
        <v>--</v>
      </c>
      <c r="H2231" s="2" t="s">
        <v>4390</v>
      </c>
      <c r="I2231" s="2" t="str">
        <v>+1 617-868-6038</v>
      </c>
      <c r="J2231" s="2">
        <v>2163443026</v>
      </c>
      <c r="K2231" s="1"/>
      <c r="L2231" s="1"/>
      <c r="M2231" s="1"/>
      <c r="N2231" s="1"/>
      <c r="O2231" s="1"/>
      <c r="P2231" s="1"/>
      <c r="Q2231" s="1"/>
      <c r="R2231" s="1"/>
      <c r="S2231" s="1"/>
    </row>
    <row r="2232">
      <c r="A2232" s="2" t="s">
        <v>6299</v>
      </c>
      <c r="B2232" s="2" t="str">
        <v>黎巴嫩</v>
      </c>
      <c r="C2232" s="2" t="str">
        <v>--</v>
      </c>
      <c r="D2232" s="2" t="s">
        <v>6300</v>
      </c>
      <c r="E2232" s="2" t="str">
        <v>6次</v>
      </c>
      <c r="F2232" s="2" t="str">
        <v>MAHER TAYARA, QUORATIEM,54 TABARA ROAD,TABARA BUILDING,BEIRUT,LEBANON</v>
      </c>
      <c r="G2232" s="2" t="str">
        <v>MAHER TAYARA</v>
      </c>
      <c r="H2232" s="2" t="s">
        <v>6301</v>
      </c>
      <c r="I2232" s="2" t="str">
        <v>+961 3 556 101</v>
      </c>
      <c r="J2232" s="2">
        <v>9611812001</v>
      </c>
      <c r="K2232" s="1"/>
      <c r="L2232" s="1"/>
      <c r="M2232" s="1"/>
      <c r="N2232" s="1"/>
      <c r="O2232" s="1"/>
      <c r="P2232" s="1"/>
      <c r="Q2232" s="1"/>
      <c r="R2232" s="1"/>
      <c r="S2232" s="1"/>
    </row>
    <row r="2233">
      <c r="A2233" s="2" t="s">
        <v>7762</v>
      </c>
      <c r="B2233" s="2" t="str">
        <v>加拿大</v>
      </c>
      <c r="C2233" s="3" t="s">
        <v>7763</v>
      </c>
      <c r="D2233" s="2" t="str">
        <v>其他,大型机械及设备,家具,家居装饰品,建筑及装饰材料,食品,餐厨用具</v>
      </c>
      <c r="E2233" s="2" t="str">
        <v>8次</v>
      </c>
      <c r="F2233" s="2" t="str">
        <v>31 GRACEPORT CRESCENT,MARKHAM, L6C 3C9,CANADA</v>
      </c>
      <c r="G2233" s="2" t="str">
        <v>Lisa Mutiara</v>
      </c>
      <c r="H2233" s="2" t="s">
        <v>7761</v>
      </c>
      <c r="I2233" s="2" t="str">
        <v>+1 416-335-6453</v>
      </c>
      <c r="J2233" s="2">
        <v>4163356750</v>
      </c>
      <c r="K2233" s="1"/>
      <c r="L2233" s="1"/>
      <c r="M2233" s="1"/>
      <c r="N2233" s="1"/>
      <c r="O2233" s="1"/>
      <c r="P2233" s="1"/>
      <c r="Q2233" s="1"/>
      <c r="R2233" s="1"/>
      <c r="S2233" s="1"/>
    </row>
    <row r="2234">
      <c r="A2234" s="5" t="s">
        <v>2189</v>
      </c>
      <c r="B2234" s="5" t="str">
        <v>美國</v>
      </c>
      <c r="C2234" s="5" t="str">
        <v>--</v>
      </c>
      <c r="D2234" s="5" t="str">
        <v>五金,其他,家用电器,工具,玻璃工艺品,钟表眼镜,鞋,食品,餐厨用具</v>
      </c>
      <c r="E2234" s="5" t="str">
        <v>9次</v>
      </c>
      <c r="F2234" s="5" t="str">
        <v>19, MERIDIAN ROAD, EDISON.NEW JERSEY.08820,U.S.A.</v>
      </c>
      <c r="G2234" s="5" t="str">
        <v>--</v>
      </c>
      <c r="H2234" s="5" t="s">
        <v>2188</v>
      </c>
      <c r="I2234" s="5" t="str">
        <v>+1 732-744-1170</v>
      </c>
      <c r="J2234" s="5" t="str">
        <v>001 7327449228</v>
      </c>
      <c r="K2234" s="1"/>
      <c r="L2234" s="1"/>
      <c r="M2234" s="1"/>
      <c r="N2234" s="1"/>
      <c r="O2234" s="1"/>
      <c r="P2234" s="1"/>
      <c r="Q2234" s="1"/>
      <c r="R2234" s="1"/>
      <c r="S2234" s="1"/>
    </row>
    <row r="2235">
      <c r="A2235" s="2" t="s">
        <v>3273</v>
      </c>
      <c r="B2235" s="2" t="str">
        <v>新加坡</v>
      </c>
      <c r="C2235" s="3" t="s">
        <v>3274</v>
      </c>
      <c r="D2235" s="2" t="s">
        <v>3275</v>
      </c>
      <c r="E2235" s="2" t="str">
        <v>10次</v>
      </c>
      <c r="F2235" s="2" t="str">
        <v>80 ANSON ROAD #02-08 IBM TOWER,SINGAPORE 079907,SINGAPORE</v>
      </c>
      <c r="G2235" s="2" t="str">
        <v>MR.SITTIRAT SAE-TANG</v>
      </c>
      <c r="H2235" s="2" t="s">
        <v>3276</v>
      </c>
      <c r="I2235" s="2" t="str">
        <v>(65)6743 8833</v>
      </c>
      <c r="J2235" s="2" t="str">
        <v>(65)6744 9094</v>
      </c>
      <c r="K2235" s="1"/>
      <c r="L2235" s="1"/>
      <c r="M2235" s="1"/>
      <c r="N2235" s="1"/>
      <c r="O2235" s="1"/>
      <c r="P2235" s="1"/>
      <c r="Q2235" s="1"/>
      <c r="R2235" s="1"/>
      <c r="S2235" s="1"/>
    </row>
    <row r="2236">
      <c r="A2236" s="2" t="s">
        <v>5253</v>
      </c>
      <c r="B2236" s="2" t="str">
        <v>美國</v>
      </c>
      <c r="C2236" s="3" t="s">
        <v>5250</v>
      </c>
      <c r="D2236" s="2" t="s">
        <v>5251</v>
      </c>
      <c r="E2236" s="2" t="str">
        <v>10次</v>
      </c>
      <c r="F2236" s="2" t="str">
        <v>2743 MISSION STREET.SAN FRANCISCO. CA 94110,U.S.A.</v>
      </c>
      <c r="G2236" s="2" t="str">
        <v>ALBERT</v>
      </c>
      <c r="H2236" s="2" t="s">
        <v>5252</v>
      </c>
      <c r="I2236" s="2" t="str">
        <v>+1 415-282-7138</v>
      </c>
      <c r="J2236" s="2" t="str">
        <v>001 4152827139</v>
      </c>
      <c r="K2236" s="1"/>
      <c r="L2236" s="1"/>
      <c r="M2236" s="1"/>
      <c r="N2236" s="1"/>
      <c r="O2236" s="1"/>
      <c r="P2236" s="1"/>
      <c r="Q2236" s="1"/>
      <c r="R2236" s="1"/>
      <c r="S2236" s="1"/>
    </row>
    <row r="2237">
      <c r="A2237" s="2" t="s">
        <v>896</v>
      </c>
      <c r="B2237" s="2" t="str">
        <v>沙烏地阿拉伯</v>
      </c>
      <c r="C2237" s="3" t="s">
        <v>895</v>
      </c>
      <c r="D2237" s="2" t="str">
        <v>玩具,餐厨用具</v>
      </c>
      <c r="E2237" s="2" t="str">
        <v>5次</v>
      </c>
      <c r="F2237" s="2" t="str">
        <v>P.O.BOX 220606 RIYADH</v>
      </c>
      <c r="G2237" s="2" t="str">
        <v>ABDULLAH AAL MOKHLEF</v>
      </c>
      <c r="H2237" s="2" t="s">
        <v>897</v>
      </c>
      <c r="I2237" s="2" t="str">
        <v>00966 1 4057220</v>
      </c>
      <c r="J2237" s="2" t="str">
        <v>00966 1 2915764/4057228</v>
      </c>
      <c r="K2237" s="1"/>
      <c r="L2237" s="1"/>
      <c r="M2237" s="1"/>
      <c r="N2237" s="1"/>
      <c r="O2237" s="1"/>
      <c r="P2237" s="1"/>
      <c r="Q2237" s="1"/>
      <c r="R2237" s="1"/>
      <c r="S2237" s="1"/>
    </row>
    <row r="2238">
      <c r="A2238" s="2" t="s">
        <v>2220</v>
      </c>
      <c r="B2238" s="2" t="str">
        <v>印尼</v>
      </c>
      <c r="C2238" s="3" t="s">
        <v>2219</v>
      </c>
      <c r="D2238" s="2" t="s">
        <v>2222</v>
      </c>
      <c r="E2238" s="2" t="str">
        <v>10次</v>
      </c>
      <c r="F2238" s="2" t="str">
        <v>BLOCK C 5, NO.31. JL.RAYA PERANCIS 188, DADAP,TANGERANG,INDONESIA.</v>
      </c>
      <c r="G2238" s="2" t="str">
        <v>ALI/ROBERT</v>
      </c>
      <c r="H2238" s="2" t="s">
        <v>2221</v>
      </c>
      <c r="I2238" s="2" t="str">
        <v>+62 622 16494310</v>
      </c>
      <c r="J2238" s="2" t="str">
        <v>--021386825</v>
      </c>
      <c r="K2238" s="1"/>
      <c r="L2238" s="1"/>
      <c r="M2238" s="1"/>
      <c r="N2238" s="1"/>
      <c r="O2238" s="1"/>
      <c r="P2238" s="1"/>
      <c r="Q2238" s="1"/>
      <c r="R2238" s="1"/>
      <c r="S2238" s="1"/>
    </row>
    <row r="2239">
      <c r="A2239" s="2" t="s">
        <v>4333</v>
      </c>
      <c r="B2239" s="2" t="str">
        <v>澳大利亞</v>
      </c>
      <c r="C2239" s="3" t="s">
        <v>4332</v>
      </c>
      <c r="D2239" s="2" t="str">
        <v>体育及旅游休闲用品,照明产品,玻璃工艺品,箱包,鞋,餐厨用具</v>
      </c>
      <c r="E2239" s="2" t="str">
        <v>9次</v>
      </c>
      <c r="F2239" s="2" t="str">
        <v>39 NASH STREET. PADDINGTON. QLD,AUSTRALIA</v>
      </c>
      <c r="G2239" s="2" t="str">
        <v>Lonardo Elizabeta</v>
      </c>
      <c r="H2239" s="2" t="s">
        <v>4334</v>
      </c>
      <c r="I2239" s="2" t="str">
        <v>+61 7 3876 4288</v>
      </c>
      <c r="J2239" s="2">
        <v>61738765766</v>
      </c>
      <c r="K2239" s="1"/>
      <c r="L2239" s="1"/>
      <c r="M2239" s="1"/>
      <c r="N2239" s="1"/>
      <c r="O2239" s="1"/>
      <c r="P2239" s="1"/>
      <c r="Q2239" s="1"/>
      <c r="R2239" s="1"/>
      <c r="S2239" s="1"/>
    </row>
    <row r="2240">
      <c r="A2240" s="2" t="s">
        <v>6233</v>
      </c>
      <c r="B2240" s="2" t="str">
        <v>義大利</v>
      </c>
      <c r="C2240" s="3" t="s">
        <v>6232</v>
      </c>
      <c r="D2240" s="2" t="str">
        <v>个人护理用具,家用电器,玩具,玻璃工艺品,餐厨用具</v>
      </c>
      <c r="E2240" s="2" t="str">
        <v>9次</v>
      </c>
      <c r="F2240" s="2" t="str">
        <v>San Francisco</v>
      </c>
      <c r="G2240" s="2" t="str">
        <v>DOMENICO GRILLO</v>
      </c>
      <c r="H2240" s="2" t="s">
        <v>6234</v>
      </c>
      <c r="I2240" s="2" t="str">
        <v>+39 02 9574 3790</v>
      </c>
      <c r="J2240" s="2" t="str">
        <v>0039 02 95749108</v>
      </c>
      <c r="K2240" s="1"/>
      <c r="L2240" s="1"/>
      <c r="M2240" s="1"/>
      <c r="N2240" s="1"/>
      <c r="O2240" s="1"/>
      <c r="P2240" s="1"/>
      <c r="Q2240" s="1"/>
      <c r="R2240" s="1"/>
      <c r="S2240" s="1"/>
    </row>
    <row r="2241">
      <c r="A2241" s="2" t="s">
        <v>271</v>
      </c>
      <c r="B2241" s="2" t="str">
        <v>黎巴嫩</v>
      </c>
      <c r="C2241" s="2" t="str">
        <v>--</v>
      </c>
      <c r="D2241" s="2" t="s">
        <v>272</v>
      </c>
      <c r="E2241" s="2" t="str">
        <v>7次</v>
      </c>
      <c r="F2241" s="2" t="str">
        <v>ghazir-kesrouan, LEBANON</v>
      </c>
      <c r="G2241" s="2" t="str">
        <v>fady</v>
      </c>
      <c r="H2241" s="2" t="s">
        <v>273</v>
      </c>
      <c r="I2241" s="2">
        <v>961</v>
      </c>
      <c r="J2241" s="2">
        <v>9619920169</v>
      </c>
      <c r="K2241" s="1"/>
      <c r="L2241" s="1"/>
      <c r="M2241" s="1"/>
      <c r="N2241" s="1"/>
      <c r="O2241" s="1"/>
      <c r="P2241" s="1"/>
      <c r="Q2241" s="1"/>
      <c r="R2241" s="1"/>
      <c r="S2241" s="1"/>
    </row>
    <row r="2242">
      <c r="A2242" s="5" t="s">
        <v>2690</v>
      </c>
      <c r="B2242" s="5" t="str">
        <v>土耳其</v>
      </c>
      <c r="C2242" s="4" t="s">
        <v>2688</v>
      </c>
      <c r="D2242" s="5" t="str">
        <v>五金,体育及旅游休闲用品,家用纺织品,箱包,鞋,餐厨用具</v>
      </c>
      <c r="E2242" s="5" t="str">
        <v>9次</v>
      </c>
      <c r="F2242" s="5" t="str">
        <v>YUZBASI TEKIN YURDABAK CD.LEFKOSA , MERSIN 10TURKEY</v>
      </c>
      <c r="G2242" s="5" t="str">
        <v>Victoria</v>
      </c>
      <c r="H2242" s="5" t="s">
        <v>2689</v>
      </c>
      <c r="I2242" s="5" t="str">
        <v>+90 392 223 51 11</v>
      </c>
      <c r="J2242" s="5">
        <v>903922235374</v>
      </c>
      <c r="K2242" s="1"/>
      <c r="L2242" s="1"/>
      <c r="M2242" s="1"/>
      <c r="N2242" s="1"/>
      <c r="O2242" s="1"/>
      <c r="P2242" s="1"/>
      <c r="Q2242" s="1"/>
      <c r="R2242" s="1"/>
      <c r="S2242" s="1"/>
    </row>
    <row r="2243">
      <c r="A2243" s="2" t="s">
        <v>4699</v>
      </c>
      <c r="B2243" s="2" t="str">
        <v>美國</v>
      </c>
      <c r="C2243" s="3" t="s">
        <v>4697</v>
      </c>
      <c r="D2243" s="2" t="str">
        <v>餐厨用具</v>
      </c>
      <c r="E2243" s="2" t="str">
        <v>7次</v>
      </c>
      <c r="F2243" s="2" t="str">
        <v>352 SOUTH LOS ANGELES STREET,LOS ANGELES CA 90013,U.S.A.</v>
      </c>
      <c r="G2243" s="2" t="str">
        <v>--</v>
      </c>
      <c r="H2243" s="2" t="s">
        <v>4698</v>
      </c>
      <c r="I2243" s="2" t="str">
        <v>+1 213-437-0798</v>
      </c>
      <c r="J2243" s="2" t="str">
        <v>213 4370799</v>
      </c>
      <c r="K2243" s="1"/>
      <c r="L2243" s="1"/>
      <c r="M2243" s="1"/>
      <c r="N2243" s="1"/>
      <c r="O2243" s="1"/>
      <c r="P2243" s="1"/>
      <c r="Q2243" s="1"/>
      <c r="R2243" s="1"/>
      <c r="S2243" s="1"/>
    </row>
    <row r="2244">
      <c r="A2244" s="2" t="s">
        <v>4639</v>
      </c>
      <c r="B2244" s="2" t="str">
        <v>法國</v>
      </c>
      <c r="C2244" s="3" t="s">
        <v>4637</v>
      </c>
      <c r="D2244" s="2" t="str">
        <v>卫浴设备,餐厨用具</v>
      </c>
      <c r="E2244" s="2" t="str">
        <v>9次</v>
      </c>
      <c r="F2244" s="2" t="str">
        <v>PUPIL, VIDALON, 07106, ANNONAY CEDEX</v>
      </c>
      <c r="G2244" s="2" t="str">
        <v>FONLUPT SA</v>
      </c>
      <c r="H2244" s="2" t="s">
        <v>4638</v>
      </c>
      <c r="I2244" s="2" t="str">
        <v>+33 4 75 33 75 00</v>
      </c>
      <c r="J2244" s="2" t="str">
        <v>0033 475336103</v>
      </c>
      <c r="K2244" s="1"/>
      <c r="L2244" s="1"/>
      <c r="M2244" s="1"/>
      <c r="N2244" s="1"/>
      <c r="O2244" s="1"/>
      <c r="P2244" s="1"/>
      <c r="Q2244" s="1"/>
      <c r="R2244" s="1"/>
      <c r="S2244" s="1"/>
    </row>
    <row r="2245">
      <c r="A2245" s="2" t="s">
        <v>310</v>
      </c>
      <c r="B2245" s="2" t="str">
        <v>巴西</v>
      </c>
      <c r="C2245" s="3" t="s">
        <v>311</v>
      </c>
      <c r="D2245" s="2" t="str">
        <v>办公文具,箱包,餐厨用具</v>
      </c>
      <c r="E2245" s="2" t="str">
        <v>3次</v>
      </c>
      <c r="F2245" s="2" t="str">
        <v>2827 Hyperion Ave</v>
      </c>
      <c r="G2245" s="2" t="str">
        <v>Benson chua</v>
      </c>
      <c r="H2245" s="2" t="s">
        <v>312</v>
      </c>
      <c r="I2245" s="2" t="str">
        <v>+55 31 2274-3301</v>
      </c>
      <c r="J2245" s="2">
        <v>3122743305</v>
      </c>
      <c r="K2245" s="1"/>
      <c r="L2245" s="1"/>
      <c r="M2245" s="1"/>
      <c r="N2245" s="1"/>
      <c r="O2245" s="1"/>
      <c r="P2245" s="1"/>
      <c r="Q2245" s="1"/>
      <c r="R2245" s="1"/>
      <c r="S2245" s="1"/>
    </row>
    <row r="2246">
      <c r="A2246" s="2" t="s">
        <v>2721</v>
      </c>
      <c r="B2246" s="2" t="str">
        <v>比利時</v>
      </c>
      <c r="C2246" s="3" t="s">
        <v>2720</v>
      </c>
      <c r="D2246" s="2" t="str">
        <v>体育及旅游休闲用品,箱包,鞋,餐厨用具</v>
      </c>
      <c r="E2246" s="2" t="str">
        <v>7次</v>
      </c>
      <c r="F2246" s="2" t="str">
        <v>20 RUE VILAIN XIIII,B-1050 BRUSSELS,BELGIUM</v>
      </c>
      <c r="G2246" s="2" t="str">
        <v>--</v>
      </c>
      <c r="H2246" s="2" t="s">
        <v>2719</v>
      </c>
      <c r="I2246" s="2" t="str">
        <v>+32 2 649 97 40</v>
      </c>
      <c r="J2246" s="2">
        <v>3226400444</v>
      </c>
      <c r="K2246" s="1"/>
      <c r="L2246" s="1"/>
      <c r="M2246" s="1"/>
      <c r="N2246" s="1"/>
      <c r="O2246" s="1"/>
      <c r="P2246" s="1"/>
      <c r="Q2246" s="1"/>
      <c r="R2246" s="1"/>
      <c r="S2246" s="1"/>
    </row>
    <row r="2247">
      <c r="A2247" s="2" t="s">
        <v>4733</v>
      </c>
      <c r="B2247" s="2" t="str">
        <v>美國</v>
      </c>
      <c r="C2247" s="3" t="s">
        <v>4732</v>
      </c>
      <c r="D2247" s="2" t="str">
        <v>五金,家居装饰品,工具,玩具,节日用品,餐厨用具</v>
      </c>
      <c r="E2247" s="2" t="str">
        <v>7次</v>
      </c>
      <c r="F2247" s="2" t="str">
        <v>35-15 37TH AVE.,2ND FL.LONG ISLAND CITY,NY 11101</v>
      </c>
      <c r="G2247" s="2" t="str">
        <v>JACY</v>
      </c>
      <c r="H2247" s="2" t="s">
        <v>4731</v>
      </c>
      <c r="I2247" s="2" t="str">
        <v>+1 718-707-9000</v>
      </c>
      <c r="J2247" s="2" t="str">
        <v>001 718 7079099</v>
      </c>
      <c r="K2247" s="1"/>
      <c r="L2247" s="1"/>
      <c r="M2247" s="1"/>
      <c r="N2247" s="1"/>
      <c r="O2247" s="1"/>
      <c r="P2247" s="1"/>
      <c r="Q2247" s="1"/>
      <c r="R2247" s="1"/>
      <c r="S2247" s="1"/>
    </row>
    <row r="2248">
      <c r="A2248" s="2" t="s">
        <v>6577</v>
      </c>
      <c r="B2248" s="2" t="str">
        <v>加拿大</v>
      </c>
      <c r="C2248" s="3" t="s">
        <v>6576</v>
      </c>
      <c r="D2248" s="2" t="str">
        <v>餐厨用具</v>
      </c>
      <c r="E2248" s="2" t="str">
        <v>1次</v>
      </c>
      <c r="F2248" s="2" t="str">
        <v>4005 DON MILLS RD.,UNIT 355,NORTH YORK,ON.</v>
      </c>
      <c r="G2248" s="2" t="str">
        <v>TED WANG</v>
      </c>
      <c r="H2248" s="2" t="str">
        <v>--</v>
      </c>
      <c r="I2248" s="2">
        <f>+1-905-508-7321</f>
      </c>
      <c r="J2248" s="2" t="str">
        <v>001 416 4978086</v>
      </c>
      <c r="K2248" s="1"/>
      <c r="L2248" s="1"/>
      <c r="M2248" s="1"/>
      <c r="N2248" s="1"/>
      <c r="O2248" s="1"/>
      <c r="P2248" s="1"/>
      <c r="Q2248" s="1"/>
      <c r="R2248" s="1"/>
      <c r="S2248" s="1"/>
    </row>
    <row r="2249">
      <c r="A2249" s="2" t="s">
        <v>200</v>
      </c>
      <c r="B2249" s="2" t="str">
        <v>荷蘭</v>
      </c>
      <c r="C2249" s="2" t="str">
        <v>--</v>
      </c>
      <c r="D2249" s="2" t="str">
        <v>餐厨用具</v>
      </c>
      <c r="E2249" s="2" t="str">
        <v>6次</v>
      </c>
      <c r="F2249" s="2" t="str">
        <v>Liesterstraat 24, NL 6659 KK, Wamel</v>
      </c>
      <c r="G2249" s="2" t="str">
        <v>--</v>
      </c>
      <c r="H2249" s="2" t="str">
        <v>--</v>
      </c>
      <c r="I2249" s="2" t="str">
        <v>+31 487 501 709</v>
      </c>
      <c r="J2249" s="2" t="str">
        <v>0031 487 517278</v>
      </c>
      <c r="K2249" s="1"/>
      <c r="L2249" s="1"/>
      <c r="M2249" s="1"/>
      <c r="N2249" s="1"/>
      <c r="O2249" s="1"/>
      <c r="P2249" s="1"/>
      <c r="Q2249" s="1"/>
      <c r="R2249" s="1"/>
      <c r="S2249" s="1"/>
    </row>
    <row r="2250">
      <c r="A2250" s="2" t="s">
        <v>222</v>
      </c>
      <c r="B2250" s="2" t="str">
        <v>加拿大</v>
      </c>
      <c r="C2250" s="2" t="str">
        <v>--</v>
      </c>
      <c r="D2250" s="2" t="str">
        <v>家具,家居装饰品,编织及藤铁工艺品,餐厨用具</v>
      </c>
      <c r="E2250" s="2" t="str">
        <v>7次</v>
      </c>
      <c r="F2250" s="2" t="str">
        <v>690 Rennie St. Hamilton,Ontario</v>
      </c>
      <c r="G2250" s="2" t="str">
        <v>ELCO HOME FASHIONS INC</v>
      </c>
      <c r="H2250" s="2" t="str">
        <v>--</v>
      </c>
      <c r="I2250" s="2" t="str">
        <v>001 905 545 6622</v>
      </c>
      <c r="J2250" s="2" t="str">
        <v>001 905 5470035</v>
      </c>
      <c r="K2250" s="1"/>
      <c r="L2250" s="1"/>
      <c r="M2250" s="1"/>
      <c r="N2250" s="1"/>
      <c r="O2250" s="1"/>
      <c r="P2250" s="1"/>
      <c r="Q2250" s="1"/>
      <c r="R2250" s="1"/>
      <c r="S2250" s="1"/>
    </row>
    <row r="2251">
      <c r="A2251" s="2" t="s">
        <v>2629</v>
      </c>
      <c r="B2251" s="2" t="str">
        <v>日本</v>
      </c>
      <c r="C2251" s="3" t="s">
        <v>2628</v>
      </c>
      <c r="D2251" s="2" t="str">
        <v>餐厨用具</v>
      </c>
      <c r="E2251" s="2" t="str">
        <v>6次</v>
      </c>
      <c r="F2251" s="2" t="str">
        <v>2697-1, NAKABARU, KASUYA-MACHI, KASUYA-GUN, FUKUOKA 8112304</v>
      </c>
      <c r="G2251" s="2" t="str">
        <v>NISHIJIMA KK</v>
      </c>
      <c r="H2251" s="2" t="str">
        <v>--</v>
      </c>
      <c r="I2251" s="2">
        <f>+81-532-88-5511</f>
      </c>
      <c r="J2251" s="2" t="str">
        <v>0081 92 6218158</v>
      </c>
      <c r="K2251" s="1"/>
      <c r="L2251" s="1"/>
      <c r="M2251" s="1"/>
      <c r="N2251" s="1"/>
      <c r="O2251" s="1"/>
      <c r="P2251" s="1"/>
      <c r="Q2251" s="1"/>
      <c r="R2251" s="1"/>
      <c r="S2251" s="1"/>
    </row>
    <row r="2252">
      <c r="A2252" s="2" t="s">
        <v>6503</v>
      </c>
      <c r="B2252" s="2" t="str">
        <v>義大利</v>
      </c>
      <c r="C2252" s="3" t="s">
        <v>6501</v>
      </c>
      <c r="D2252" s="2" t="str">
        <v>餐厨用具</v>
      </c>
      <c r="E2252" s="2" t="str">
        <v>3次</v>
      </c>
      <c r="F2252" s="2" t="str">
        <v>Prolungamento Di Via Giuseppe Di, Vittorio 11, I 20065, INZAGO</v>
      </c>
      <c r="G2252" s="2" t="str">
        <v>Massimo Brambilla</v>
      </c>
      <c r="H2252" s="2" t="s">
        <v>6502</v>
      </c>
      <c r="I2252" s="2" t="str">
        <v>+39 02 953151</v>
      </c>
      <c r="J2252" s="2" t="str">
        <v>0039 02 95315259</v>
      </c>
      <c r="K2252" s="1"/>
      <c r="L2252" s="1"/>
      <c r="M2252" s="1"/>
      <c r="N2252" s="1"/>
      <c r="O2252" s="1"/>
      <c r="P2252" s="1"/>
      <c r="Q2252" s="1"/>
      <c r="R2252" s="1"/>
      <c r="S2252" s="1"/>
    </row>
    <row r="2253">
      <c r="A2253" s="2" t="s">
        <v>235</v>
      </c>
      <c r="B2253" s="2" t="str">
        <v>法國</v>
      </c>
      <c r="C2253" s="2" t="str">
        <v>--</v>
      </c>
      <c r="D2253" s="2" t="str">
        <v>餐厨用具</v>
      </c>
      <c r="E2253" s="2" t="str">
        <v>2次</v>
      </c>
      <c r="F2253" s="2" t="str">
        <v>RUE DES CHARPENTIERS, ZONE ARTISANALE BEL AIR, 12000, RODEZ</v>
      </c>
      <c r="G2253" s="2" t="str">
        <v>M SEGUY</v>
      </c>
      <c r="H2253" s="2" t="s">
        <v>234</v>
      </c>
      <c r="I2253" s="2" t="str">
        <v>+33 5 65 42 26 10</v>
      </c>
      <c r="J2253" s="2" t="str">
        <v>0033 565421126</v>
      </c>
      <c r="K2253" s="1"/>
      <c r="L2253" s="1"/>
      <c r="M2253" s="1"/>
      <c r="N2253" s="1"/>
      <c r="O2253" s="1"/>
      <c r="P2253" s="1"/>
      <c r="Q2253" s="1"/>
      <c r="R2253" s="1"/>
      <c r="S2253" s="1"/>
    </row>
    <row r="2254">
      <c r="A2254" s="2" t="s">
        <v>2647</v>
      </c>
      <c r="B2254" s="2" t="str">
        <v>中國香港</v>
      </c>
      <c r="C2254" s="3" t="s">
        <v>2648</v>
      </c>
      <c r="D2254" s="2" t="str">
        <v>餐厨用具</v>
      </c>
      <c r="E2254" s="2" t="str">
        <v>4次</v>
      </c>
      <c r="F2254" s="2" t="str">
        <v>RM 814-815,TOWER B,HONGKONG COMMERCIAL CENTRE</v>
      </c>
      <c r="G2254" s="2" t="str">
        <v>MR.CARIN CHEN</v>
      </c>
      <c r="H2254" s="2" t="s">
        <v>2649</v>
      </c>
      <c r="I2254" s="2" t="str">
        <v>00852 23845331</v>
      </c>
      <c r="J2254" s="2" t="str">
        <v>00852 23845203</v>
      </c>
      <c r="K2254" s="1"/>
      <c r="L2254" s="1"/>
      <c r="M2254" s="1"/>
      <c r="N2254" s="1"/>
      <c r="O2254" s="1"/>
      <c r="P2254" s="1"/>
      <c r="Q2254" s="1"/>
      <c r="R2254" s="1"/>
      <c r="S2254" s="1"/>
    </row>
    <row r="2255">
      <c r="A2255" s="2" t="s">
        <v>4674</v>
      </c>
      <c r="B2255" s="2" t="str">
        <v>法國</v>
      </c>
      <c r="C2255" s="2" t="str">
        <v>--</v>
      </c>
      <c r="D2255" s="2" t="str">
        <v>餐厨用具</v>
      </c>
      <c r="E2255" s="2" t="str">
        <v>3次</v>
      </c>
      <c r="F2255" s="2" t="str">
        <v>11 RUE DU MARECHAL FOCH,CENTRE D AFFAIRES ALIBERT,64000,PAU</v>
      </c>
      <c r="G2255" s="2" t="str">
        <v>MME BOUE</v>
      </c>
      <c r="H2255" s="2" t="s">
        <v>4675</v>
      </c>
      <c r="I2255" s="2" t="str">
        <v>+33 5 59 32 34 25</v>
      </c>
      <c r="J2255" s="2" t="str">
        <v>0033 559625613</v>
      </c>
      <c r="K2255" s="1"/>
      <c r="L2255" s="1"/>
      <c r="M2255" s="1"/>
      <c r="N2255" s="1"/>
      <c r="O2255" s="1"/>
      <c r="P2255" s="1"/>
      <c r="Q2255" s="1"/>
      <c r="R2255" s="1"/>
      <c r="S2255" s="1"/>
    </row>
    <row r="2256">
      <c r="A2256" s="2" t="s">
        <v>2663</v>
      </c>
      <c r="B2256" s="2" t="str">
        <v>加拿大</v>
      </c>
      <c r="C2256" s="3" t="s">
        <v>2662</v>
      </c>
      <c r="D2256" s="2" t="str">
        <v>餐厨用具</v>
      </c>
      <c r="E2256" s="2" t="str">
        <v>2次</v>
      </c>
      <c r="F2256" s="2" t="str">
        <v>149 ONEIDA//PT. CLAIRE, QC H9R 1A9</v>
      </c>
      <c r="G2256" s="2" t="str">
        <v>DIANE BISCHOF/P</v>
      </c>
      <c r="H2256" s="2" t="str">
        <v>--</v>
      </c>
      <c r="I2256" s="2" t="str">
        <v>001 514 6946665</v>
      </c>
      <c r="J2256" s="2" t="str">
        <v>001 514 6949891</v>
      </c>
      <c r="K2256" s="1"/>
      <c r="L2256" s="1"/>
      <c r="M2256" s="1"/>
      <c r="N2256" s="1"/>
      <c r="O2256" s="1"/>
      <c r="P2256" s="1"/>
      <c r="Q2256" s="1"/>
      <c r="R2256" s="1"/>
      <c r="S2256" s="1"/>
    </row>
    <row r="2257">
      <c r="A2257" s="2" t="s">
        <v>119</v>
      </c>
      <c r="B2257" s="2" t="str">
        <v>韩国</v>
      </c>
      <c r="C2257" s="3" t="s">
        <v>116</v>
      </c>
      <c r="D2257" s="2" t="s">
        <v>117</v>
      </c>
      <c r="E2257" s="2" t="str">
        <v>11次</v>
      </c>
      <c r="F2257" s="2" t="str">
        <v>#301 YOUNGWON-BLDG., 11, 6-GA, YOUNGDEUNGPO-DONG,YOUNGDEUNGPO-KU,SEOUL</v>
      </c>
      <c r="G2257" s="2" t="str">
        <v>CHEL SOO LEE</v>
      </c>
      <c r="H2257" s="2" t="s">
        <v>118</v>
      </c>
      <c r="I2257" s="2" t="str">
        <v>(02)5649491</v>
      </c>
      <c r="J2257" s="2" t="str">
        <v>(02)5532956</v>
      </c>
      <c r="K2257" s="1"/>
      <c r="L2257" s="1"/>
      <c r="M2257" s="1"/>
      <c r="N2257" s="1"/>
      <c r="O2257" s="1"/>
      <c r="P2257" s="1"/>
      <c r="Q2257" s="1"/>
      <c r="R2257" s="1"/>
      <c r="S2257" s="1"/>
    </row>
    <row r="2258">
      <c r="A2258" s="2" t="s">
        <v>2544</v>
      </c>
      <c r="B2258" s="2" t="str">
        <v>土耳其</v>
      </c>
      <c r="C2258" s="2" t="str">
        <v>--</v>
      </c>
      <c r="D2258" s="2" t="str">
        <v>工艺陶瓷,玩具,礼品及赠品,餐厨用具</v>
      </c>
      <c r="E2258" s="2" t="str">
        <v>3次</v>
      </c>
      <c r="F2258" s="2" t="str">
        <v>PINAR CD.98/3 SK.CELIK BLOK NO.69 BMC'YI GECINCE 150 MT,SOLDA 35060</v>
      </c>
      <c r="G2258" s="2" t="str">
        <v>Mr MUSTAFA AKSEHIRLIOGLU</v>
      </c>
      <c r="H2258" s="2" t="str">
        <v>--</v>
      </c>
      <c r="I2258" s="2" t="str">
        <v>+90 232 479 35 00</v>
      </c>
      <c r="J2258" s="2" t="str">
        <v>0090 232 4795382</v>
      </c>
      <c r="K2258" s="1"/>
      <c r="L2258" s="1"/>
      <c r="M2258" s="1"/>
      <c r="N2258" s="1"/>
      <c r="O2258" s="1"/>
      <c r="P2258" s="1"/>
      <c r="Q2258" s="1"/>
      <c r="R2258" s="1"/>
      <c r="S2258" s="1"/>
    </row>
    <row r="2259">
      <c r="A2259" s="2" t="s">
        <v>4594</v>
      </c>
      <c r="B2259" s="2" t="str">
        <v>英國</v>
      </c>
      <c r="C2259" s="2" t="str">
        <v>--</v>
      </c>
      <c r="D2259" s="2" t="str">
        <v>餐厨用具</v>
      </c>
      <c r="E2259" s="2" t="str">
        <v>6次</v>
      </c>
      <c r="F2259" s="2" t="str">
        <v>85,DUNLOE AVENUE,TOTTENHAM,LONDON</v>
      </c>
      <c r="G2259" s="2" t="str">
        <v>THERESA BUKOLA FANIRAN-ALLEN</v>
      </c>
      <c r="H2259" s="2" t="str">
        <v>--</v>
      </c>
      <c r="I2259" s="2" t="str">
        <v>0044 181 8080702</v>
      </c>
      <c r="J2259" s="2" t="str">
        <v>0044 181 8080702</v>
      </c>
      <c r="K2259" s="1"/>
      <c r="L2259" s="1"/>
      <c r="M2259" s="1"/>
      <c r="N2259" s="1"/>
      <c r="O2259" s="1"/>
      <c r="P2259" s="1"/>
      <c r="Q2259" s="1"/>
      <c r="R2259" s="1"/>
      <c r="S2259" s="1"/>
    </row>
    <row r="2260">
      <c r="A2260" s="2" t="s">
        <v>6464</v>
      </c>
      <c r="B2260" s="2" t="str">
        <v>智利</v>
      </c>
      <c r="C2260" s="3" t="s">
        <v>6461</v>
      </c>
      <c r="D2260" s="2" t="s">
        <v>6462</v>
      </c>
      <c r="E2260" s="2" t="str">
        <v>11次</v>
      </c>
      <c r="F2260" s="2" t="str">
        <v>AV. MONTERRICO CHICO 363, LIMA SURCO PERU</v>
      </c>
      <c r="G2260" s="2" t="str">
        <v>Arnfinn Engeset</v>
      </c>
      <c r="H2260" s="2" t="s">
        <v>6463</v>
      </c>
      <c r="I2260" s="2">
        <f>+56-5622638</f>
      </c>
      <c r="J2260" s="2">
        <v>5112562636</v>
      </c>
      <c r="K2260" s="1"/>
      <c r="L2260" s="1"/>
      <c r="M2260" s="1"/>
      <c r="N2260" s="1"/>
      <c r="O2260" s="1"/>
      <c r="P2260" s="1"/>
      <c r="Q2260" s="1"/>
      <c r="R2260" s="1"/>
      <c r="S2260" s="1"/>
    </row>
    <row r="2261">
      <c r="A2261" s="2" t="s">
        <v>164</v>
      </c>
      <c r="B2261" s="2" t="str">
        <v>沙烏地阿拉伯</v>
      </c>
      <c r="C2261" s="3" t="s">
        <v>162</v>
      </c>
      <c r="D2261" s="2" t="str">
        <v>餐厨用具</v>
      </c>
      <c r="E2261" s="2" t="str">
        <v>6次</v>
      </c>
      <c r="F2261" s="2" t="str">
        <v>P.O.BOX:69125 RIYADH</v>
      </c>
      <c r="G2261" s="2" t="str">
        <v>MURHAF A.ASWAD</v>
      </c>
      <c r="H2261" s="2" t="s">
        <v>163</v>
      </c>
      <c r="I2261" s="2" t="str">
        <v>00966 1 4732990</v>
      </c>
      <c r="J2261" s="2" t="str">
        <v>00966 1 4732991</v>
      </c>
      <c r="K2261" s="1"/>
      <c r="L2261" s="1"/>
      <c r="M2261" s="1"/>
      <c r="N2261" s="1"/>
      <c r="O2261" s="1"/>
      <c r="P2261" s="1"/>
      <c r="Q2261" s="1"/>
      <c r="R2261" s="1"/>
      <c r="S2261" s="1"/>
    </row>
    <row r="2262">
      <c r="A2262" s="5" t="s">
        <v>2575</v>
      </c>
      <c r="B2262" s="5" t="str">
        <v>泰国</v>
      </c>
      <c r="C2262" s="5" t="str">
        <v>--</v>
      </c>
      <c r="D2262" s="5" t="str">
        <v>五金,体育及旅游休闲用品,其他,箱包,餐厨用具</v>
      </c>
      <c r="E2262" s="5" t="str">
        <v>7次</v>
      </c>
      <c r="F2262" s="5" t="str">
        <v>62/7 GREEN PLACE BLDG.BANGNA-TRAD RD.,BANGNA BANGKOK 10260THAILAND</v>
      </c>
      <c r="G2262" s="5" t="str">
        <v>SANTIPORNVIT PORNPARN</v>
      </c>
      <c r="H2262" s="5" t="s">
        <v>2574</v>
      </c>
      <c r="I2262" s="5" t="str">
        <v>+66 2 746 9059</v>
      </c>
      <c r="J2262" s="5">
        <v>6627469060</v>
      </c>
      <c r="K2262" s="1"/>
      <c r="L2262" s="1"/>
      <c r="M2262" s="1"/>
      <c r="N2262" s="1"/>
      <c r="O2262" s="1"/>
      <c r="P2262" s="1"/>
      <c r="Q2262" s="1"/>
      <c r="R2262" s="1"/>
      <c r="S2262" s="1"/>
    </row>
    <row r="2263">
      <c r="A2263" s="2" t="s">
        <v>4621</v>
      </c>
      <c r="B2263" s="2" t="str">
        <v>墨西哥</v>
      </c>
      <c r="C2263" s="2" t="str">
        <v>--</v>
      </c>
      <c r="D2263" s="2" t="str">
        <v>五金,其他,餐厨用具</v>
      </c>
      <c r="E2263" s="2" t="str">
        <v>8次</v>
      </c>
      <c r="F2263" s="2" t="str">
        <v>JOSE TIMOTEO ROSALES 4712,NINO ARTILLERO, MONTERREY,N.L.,MEXICO</v>
      </c>
      <c r="G2263" s="2" t="str">
        <v>Jesus Sanchez Leal</v>
      </c>
      <c r="H2263" s="2" t="s">
        <v>4620</v>
      </c>
      <c r="I2263" s="2" t="str">
        <v>(52)8181146294</v>
      </c>
      <c r="J2263" s="2" t="str">
        <v>(52)8181146295</v>
      </c>
      <c r="K2263" s="1"/>
      <c r="L2263" s="1"/>
      <c r="M2263" s="1"/>
      <c r="N2263" s="1"/>
      <c r="O2263" s="1"/>
      <c r="P2263" s="1"/>
      <c r="Q2263" s="1"/>
      <c r="R2263" s="1"/>
      <c r="S2263" s="1"/>
    </row>
    <row r="2264">
      <c r="A2264" s="2" t="s">
        <v>6482</v>
      </c>
      <c r="B2264" s="2" t="str">
        <v>韩国</v>
      </c>
      <c r="C2264" s="2" t="str">
        <v>--</v>
      </c>
      <c r="D2264" s="2" t="s">
        <v>6484</v>
      </c>
      <c r="E2264" s="2" t="str">
        <v>10次</v>
      </c>
      <c r="F2264" s="2" t="str">
        <v>419-10,MANGMI-DONG,SUYOUNG-GU,BUSAN</v>
      </c>
      <c r="G2264" s="2" t="str">
        <v>D.H.YOON</v>
      </c>
      <c r="H2264" s="2" t="s">
        <v>6483</v>
      </c>
      <c r="I2264" s="2" t="str">
        <v>+82 51-972-8553</v>
      </c>
      <c r="J2264" s="2" t="str">
        <v>0082 51 9728554</v>
      </c>
      <c r="K2264" s="1"/>
      <c r="L2264" s="1"/>
      <c r="M2264" s="1"/>
      <c r="N2264" s="1"/>
      <c r="O2264" s="1"/>
      <c r="P2264" s="1"/>
      <c r="Q2264" s="1"/>
      <c r="R2264" s="1"/>
      <c r="S2264" s="1"/>
    </row>
    <row r="2265">
      <c r="A2265" s="2" t="s">
        <v>39</v>
      </c>
      <c r="B2265" s="2" t="str">
        <v>美國</v>
      </c>
      <c r="C2265" s="3" t="s">
        <v>41</v>
      </c>
      <c r="D2265" s="2" t="str">
        <v>其他,家具,家居装饰品,编织及藤铁工艺品,餐厨用具</v>
      </c>
      <c r="E2265" s="2" t="str">
        <v>10次</v>
      </c>
      <c r="F2265" s="2" t="str">
        <v>5717 EAST FERGUSON DRIVE CITY OF COMMERCE,CA 90022</v>
      </c>
      <c r="G2265" s="2" t="str">
        <v>EDDIE LIU</v>
      </c>
      <c r="H2265" s="2" t="s">
        <v>40</v>
      </c>
      <c r="I2265" s="2" t="str">
        <v>+1 323-869-9825</v>
      </c>
      <c r="J2265" s="2" t="str">
        <v>001 323 869 9881</v>
      </c>
      <c r="K2265" s="1"/>
      <c r="L2265" s="1"/>
      <c r="M2265" s="1"/>
      <c r="N2265" s="1"/>
      <c r="O2265" s="1"/>
      <c r="P2265" s="1"/>
      <c r="Q2265" s="1"/>
      <c r="R2265" s="1"/>
      <c r="S2265" s="1"/>
    </row>
    <row r="2266">
      <c r="A2266" s="2" t="s">
        <v>2463</v>
      </c>
      <c r="B2266" s="2" t="str">
        <v>芬蘭</v>
      </c>
      <c r="C2266" s="3" t="s">
        <v>2461</v>
      </c>
      <c r="D2266" s="2" t="str">
        <v>其他,卫浴设备,家用电器,餐厨用具</v>
      </c>
      <c r="E2266" s="2" t="str">
        <v>10次</v>
      </c>
      <c r="F2266" s="2" t="str">
        <v>AHJONKAARRE KERAVA FINLAND FINLAND</v>
      </c>
      <c r="G2266" s="2" t="str">
        <v>Hackman Metos Oy Ab</v>
      </c>
      <c r="H2266" s="2" t="s">
        <v>2462</v>
      </c>
      <c r="I2266" s="2" t="str">
        <v>+358 20 43913</v>
      </c>
      <c r="J2266" s="2" t="str">
        <v>00358 20 439 4433</v>
      </c>
      <c r="K2266" s="1"/>
      <c r="L2266" s="1"/>
      <c r="M2266" s="1"/>
      <c r="N2266" s="1"/>
      <c r="O2266" s="1"/>
      <c r="P2266" s="1"/>
      <c r="Q2266" s="1"/>
      <c r="R2266" s="1"/>
      <c r="S2266" s="1"/>
    </row>
    <row r="2267">
      <c r="A2267" s="2" t="s">
        <v>4533</v>
      </c>
      <c r="B2267" s="2" t="str">
        <v>科威特</v>
      </c>
      <c r="C2267" s="2" t="str">
        <v>--</v>
      </c>
      <c r="D2267" s="2" t="str">
        <v>五金,家具,家居装饰品,家用电器,工艺陶瓷,玻璃工艺品,餐厨用具</v>
      </c>
      <c r="E2267" s="2" t="str">
        <v>9次</v>
      </c>
      <c r="F2267" s="2" t="str">
        <v>P.O.BOX 26016,SAFAT 13121,KUWAIT</v>
      </c>
      <c r="G2267" s="2" t="str">
        <v>Chandan Berry</v>
      </c>
      <c r="H2267" s="2" t="s">
        <v>4532</v>
      </c>
      <c r="I2267" s="2" t="str">
        <v>00965 4724405</v>
      </c>
      <c r="J2267" s="2" t="str">
        <v>00965 4724402</v>
      </c>
      <c r="K2267" s="1"/>
      <c r="L2267" s="1"/>
      <c r="M2267" s="1"/>
      <c r="N2267" s="1"/>
      <c r="O2267" s="1"/>
      <c r="P2267" s="1"/>
      <c r="Q2267" s="1"/>
      <c r="R2267" s="1"/>
      <c r="S2267" s="1"/>
    </row>
    <row r="2268">
      <c r="A2268" s="2" t="s">
        <v>6410</v>
      </c>
      <c r="B2268" s="2" t="str">
        <v>英國</v>
      </c>
      <c r="C2268" s="3" t="s">
        <v>6408</v>
      </c>
      <c r="D2268" s="2" t="str">
        <v>其他,餐厨用具</v>
      </c>
      <c r="E2268" s="2" t="str">
        <v>6次</v>
      </c>
      <c r="F2268" s="2" t="str">
        <v>48 / 52 LOMBARD STREET,BIRMINGHAM, B12 0QN,U.K.</v>
      </c>
      <c r="G2268" s="2" t="str">
        <v>Dante Bettanin</v>
      </c>
      <c r="H2268" s="2" t="s">
        <v>6409</v>
      </c>
      <c r="I2268" s="2" t="str">
        <v>+44 121 772 8311</v>
      </c>
      <c r="J2268" s="2">
        <v>441217713562</v>
      </c>
      <c r="K2268" s="1"/>
      <c r="L2268" s="1"/>
      <c r="M2268" s="1"/>
      <c r="N2268" s="1"/>
      <c r="O2268" s="1"/>
      <c r="P2268" s="1"/>
      <c r="Q2268" s="1"/>
      <c r="R2268" s="1"/>
      <c r="S2268" s="1"/>
    </row>
    <row r="2269">
      <c r="A2269" s="2" t="s">
        <v>78</v>
      </c>
      <c r="B2269" s="2" t="str">
        <v>美國</v>
      </c>
      <c r="C2269" s="3" t="s">
        <v>80</v>
      </c>
      <c r="D2269" s="2" t="str">
        <v>体育及旅游休闲用品,其他,家具,箱包,鞋,餐厨用具</v>
      </c>
      <c r="E2269" s="2" t="str">
        <v>10次</v>
      </c>
      <c r="F2269" s="2" t="str">
        <v>172 S. 6th Ave., La Puente, CA 91746-2913, USA</v>
      </c>
      <c r="G2269" s="2" t="str">
        <v>Hangmei International</v>
      </c>
      <c r="H2269" s="2" t="s">
        <v>79</v>
      </c>
      <c r="I2269" s="2" t="str">
        <v>(562) 6910179</v>
      </c>
      <c r="J2269" s="2" t="str">
        <v>(562) 6910686</v>
      </c>
      <c r="K2269" s="1"/>
      <c r="L2269" s="1"/>
      <c r="M2269" s="1"/>
      <c r="N2269" s="1"/>
      <c r="O2269" s="1"/>
      <c r="P2269" s="1"/>
      <c r="Q2269" s="1"/>
      <c r="R2269" s="1"/>
      <c r="S2269" s="1"/>
    </row>
    <row r="2270">
      <c r="A2270" s="2" t="s">
        <v>2505</v>
      </c>
      <c r="B2270" s="2" t="str">
        <v>德國</v>
      </c>
      <c r="C2270" s="3" t="s">
        <v>2503</v>
      </c>
      <c r="D2270" s="2" t="str">
        <v>化工产品,餐厨用具</v>
      </c>
      <c r="E2270" s="2" t="str">
        <v>4次</v>
      </c>
      <c r="F2270" s="2" t="str">
        <v>Rosenstrasse 8, DE 35037, Marburg</v>
      </c>
      <c r="G2270" s="2" t="str">
        <v>Andreas Ritzenhoff</v>
      </c>
      <c r="H2270" s="2" t="s">
        <v>2504</v>
      </c>
      <c r="I2270" s="2" t="str">
        <v>+49 6421 6040</v>
      </c>
      <c r="J2270" s="2" t="str">
        <v>0049 6421 6 04 60 00</v>
      </c>
      <c r="K2270" s="1"/>
      <c r="L2270" s="1"/>
      <c r="M2270" s="1"/>
      <c r="N2270" s="1"/>
      <c r="O2270" s="1"/>
      <c r="P2270" s="1"/>
      <c r="Q2270" s="1"/>
      <c r="R2270" s="1"/>
      <c r="S2270" s="1"/>
    </row>
    <row r="2271">
      <c r="A2271" s="2" t="s">
        <v>4565</v>
      </c>
      <c r="B2271" s="2" t="str">
        <v>義大利</v>
      </c>
      <c r="C2271" s="3" t="s">
        <v>4563</v>
      </c>
      <c r="D2271" s="2" t="str">
        <v>餐厨用具</v>
      </c>
      <c r="E2271" s="2" t="str">
        <v>6次</v>
      </c>
      <c r="F2271" s="2" t="str">
        <v>Via Libia 1 Loc. Libia, I 37066, SOMMACAMPAGNA</v>
      </c>
      <c r="G2271" s="2" t="str">
        <v>Patrizia Boschini</v>
      </c>
      <c r="H2271" s="2" t="s">
        <v>4564</v>
      </c>
      <c r="I2271" s="2" t="str">
        <v>+39 045 829 3088</v>
      </c>
      <c r="J2271" s="2" t="str">
        <v>0039 045 515495</v>
      </c>
      <c r="K2271" s="1"/>
      <c r="L2271" s="1"/>
      <c r="M2271" s="1"/>
      <c r="N2271" s="1"/>
      <c r="O2271" s="1"/>
      <c r="P2271" s="1"/>
      <c r="Q2271" s="1"/>
      <c r="R2271" s="1"/>
      <c r="S2271" s="1"/>
    </row>
    <row r="2272">
      <c r="A2272" s="2" t="s">
        <v>6435</v>
      </c>
      <c r="B2272" s="2" t="str">
        <v>巴基斯坦</v>
      </c>
      <c r="C2272" s="3" t="s">
        <v>6436</v>
      </c>
      <c r="D2272" s="2" t="str">
        <v>餐厨用具</v>
      </c>
      <c r="E2272" s="2" t="str">
        <v>1次</v>
      </c>
      <c r="F2272" s="2" t="str">
        <v>H # 6,OFFICE NO.1 NEAR TARIQ ESTATE AGENCY,LIAQUAT BAGH CHOWK,MURREE RAOD,RAWALPINDI</v>
      </c>
      <c r="G2272" s="2" t="str">
        <v>MUBASHAR SHAHEEN</v>
      </c>
      <c r="H2272" s="2" t="s">
        <v>6434</v>
      </c>
      <c r="I2272" s="2" t="str">
        <v>--</v>
      </c>
      <c r="J2272" s="2" t="str">
        <v>0092 51 584566</v>
      </c>
      <c r="K2272" s="1"/>
      <c r="L2272" s="1"/>
      <c r="M2272" s="1"/>
      <c r="N2272" s="1"/>
      <c r="O2272" s="1"/>
      <c r="P2272" s="1"/>
      <c r="Q2272" s="1"/>
      <c r="R2272" s="1"/>
      <c r="S2272" s="1"/>
    </row>
    <row r="2273">
      <c r="A2273" s="5" t="s">
        <v>583</v>
      </c>
      <c r="B2273" s="5" t="str">
        <v>中國香港</v>
      </c>
      <c r="C2273" s="5" t="str">
        <v>--</v>
      </c>
      <c r="D2273" s="5" t="str">
        <v>其他,电子电气产品,餐厨用具</v>
      </c>
      <c r="E2273" s="5" t="str">
        <v>6次</v>
      </c>
      <c r="F2273" s="5" t="str">
        <v>RM.1208., LLADRO CENTRE,72 HOI YUEN ROAD,KWUN TONG,KOWLOON</v>
      </c>
      <c r="G2273" s="5" t="str">
        <v>Mr WOLDY WONG</v>
      </c>
      <c r="H2273" s="5" t="s">
        <v>582</v>
      </c>
      <c r="I2273" s="5" t="str">
        <v>00852 23041055</v>
      </c>
      <c r="J2273" s="5" t="str">
        <v>00852 23895710</v>
      </c>
      <c r="K2273" s="1"/>
      <c r="L2273" s="1"/>
      <c r="M2273" s="1"/>
      <c r="N2273" s="1"/>
      <c r="O2273" s="1"/>
      <c r="P2273" s="1"/>
      <c r="Q2273" s="1"/>
      <c r="R2273" s="1"/>
      <c r="S2273" s="1"/>
    </row>
    <row r="2274">
      <c r="A2274" s="2" t="s">
        <v>2911</v>
      </c>
      <c r="B2274" s="2" t="str">
        <v>中國香港</v>
      </c>
      <c r="C2274" s="3" t="s">
        <v>2912</v>
      </c>
      <c r="D2274" s="2" t="str">
        <v>医药保健品及医疗器械,餐厨用具</v>
      </c>
      <c r="E2274" s="2" t="str">
        <v>7次</v>
      </c>
      <c r="F2274" s="2" t="str">
        <v>RM 1106-7,HANG SENG NORTH POINT BLDG341 KING'S ROAD,NORTH POINT,HONGKONG</v>
      </c>
      <c r="G2274" s="2" t="str">
        <v>--</v>
      </c>
      <c r="H2274" s="2" t="s">
        <v>2913</v>
      </c>
      <c r="I2274" s="2" t="str">
        <v>+852 2570 8088</v>
      </c>
      <c r="J2274" s="2">
        <v>25100414</v>
      </c>
      <c r="K2274" s="1"/>
      <c r="L2274" s="1"/>
      <c r="M2274" s="1"/>
      <c r="N2274" s="1"/>
      <c r="O2274" s="1"/>
      <c r="P2274" s="1"/>
      <c r="Q2274" s="1"/>
      <c r="R2274" s="1"/>
      <c r="S2274" s="1"/>
    </row>
    <row r="2275">
      <c r="A2275" s="2" t="s">
        <v>4940</v>
      </c>
      <c r="B2275" s="2" t="str">
        <v>澳大利亞</v>
      </c>
      <c r="C2275" s="3" t="s">
        <v>4943</v>
      </c>
      <c r="D2275" s="2" t="s">
        <v>4941</v>
      </c>
      <c r="E2275" s="2" t="str">
        <v>7次</v>
      </c>
      <c r="F2275" s="2" t="str">
        <v>403 BOURKE ST MELBOURNE,AUSTRALIA</v>
      </c>
      <c r="G2275" s="2" t="str">
        <v>Jade Yang</v>
      </c>
      <c r="H2275" s="2" t="s">
        <v>4942</v>
      </c>
      <c r="I2275" s="2" t="str">
        <v>+61 3 9607 0791</v>
      </c>
      <c r="J2275" s="2">
        <v>61396070666</v>
      </c>
      <c r="K2275" s="1"/>
      <c r="L2275" s="1"/>
      <c r="M2275" s="1"/>
      <c r="N2275" s="1"/>
      <c r="O2275" s="1"/>
      <c r="P2275" s="1"/>
      <c r="Q2275" s="1"/>
      <c r="R2275" s="1"/>
      <c r="S2275" s="1"/>
    </row>
    <row r="2276">
      <c r="A2276" s="2" t="s">
        <v>6722</v>
      </c>
      <c r="B2276" s="2" t="str">
        <v>義大利</v>
      </c>
      <c r="C2276" s="3" t="s">
        <v>6724</v>
      </c>
      <c r="D2276" s="2" t="str">
        <v>家具,家居装饰品,餐厨用具</v>
      </c>
      <c r="E2276" s="2" t="str">
        <v>8次</v>
      </c>
      <c r="F2276" s="2" t="str">
        <v>VIA S. MARIA 84-36030 SARCEDOVICENZA,ITALY</v>
      </c>
      <c r="G2276" s="2" t="str">
        <v>Rari Kakadiya</v>
      </c>
      <c r="H2276" s="2" t="s">
        <v>6723</v>
      </c>
      <c r="I2276" s="2" t="str">
        <v>+39 0445 344190</v>
      </c>
      <c r="J2276" s="2" t="str">
        <v>39 0445 344240</v>
      </c>
      <c r="K2276" s="1"/>
      <c r="L2276" s="1"/>
      <c r="M2276" s="1"/>
      <c r="N2276" s="1"/>
      <c r="O2276" s="1"/>
      <c r="P2276" s="1"/>
      <c r="Q2276" s="1"/>
      <c r="R2276" s="1"/>
      <c r="S2276" s="1"/>
    </row>
    <row r="2277">
      <c r="A2277" s="2" t="s">
        <v>623</v>
      </c>
      <c r="B2277" s="2" t="str">
        <v>中國香港</v>
      </c>
      <c r="C2277" s="2" t="str">
        <v>--</v>
      </c>
      <c r="D2277" s="2" t="str">
        <v>其他,医药保健品及医疗器械,餐厨用具</v>
      </c>
      <c r="E2277" s="2" t="str">
        <v>7次</v>
      </c>
      <c r="F2277" s="2" t="str">
        <v>FLAT A, 2/F., KINGSFORD IND'L CTR.,6 CHO YUEN ST., YAU TONG, KOWLOON,HONGKONG</v>
      </c>
      <c r="G2277" s="2" t="str">
        <v>--</v>
      </c>
      <c r="H2277" s="2" t="s">
        <v>622</v>
      </c>
      <c r="I2277" s="2" t="str">
        <v>+852 2785 9601</v>
      </c>
      <c r="J2277" s="2">
        <v>28897380</v>
      </c>
      <c r="K2277" s="1"/>
      <c r="L2277" s="1"/>
      <c r="M2277" s="1"/>
      <c r="N2277" s="1"/>
      <c r="O2277" s="1"/>
      <c r="P2277" s="1"/>
      <c r="Q2277" s="1"/>
      <c r="R2277" s="1"/>
      <c r="S2277" s="1"/>
    </row>
    <row r="2278">
      <c r="A2278" s="2" t="s">
        <v>1752</v>
      </c>
      <c r="B2278" s="2" t="str">
        <v>尼泊爾</v>
      </c>
      <c r="C2278" s="2" t="str">
        <v>--</v>
      </c>
      <c r="D2278" s="2" t="str">
        <v>化工产品,玩具,食品,餐厨用具</v>
      </c>
      <c r="E2278" s="2" t="str">
        <v>8次</v>
      </c>
      <c r="F2278" s="2" t="str">
        <v>18/303,DAUBAHAL,LALITPUR(P.O.BOX 3136,KATHMADNU)</v>
      </c>
      <c r="G2278" s="2" t="str">
        <v>JIWAN R SHAKYA</v>
      </c>
      <c r="H2278" s="2" t="s">
        <v>1751</v>
      </c>
      <c r="I2278" s="2" t="str">
        <v>00977 1 533709</v>
      </c>
      <c r="J2278" s="2" t="str">
        <v>00977 1 533181</v>
      </c>
      <c r="K2278" s="1"/>
      <c r="L2278" s="1"/>
      <c r="M2278" s="1"/>
      <c r="N2278" s="1"/>
      <c r="O2278" s="1"/>
      <c r="P2278" s="1"/>
      <c r="Q2278" s="1"/>
      <c r="R2278" s="1"/>
      <c r="S2278" s="1"/>
    </row>
    <row r="2279">
      <c r="A2279" s="2" t="s">
        <v>2207</v>
      </c>
      <c r="B2279" s="2" t="str">
        <v>法國</v>
      </c>
      <c r="C2279" s="2" t="str">
        <v>--</v>
      </c>
      <c r="D2279" s="2" t="str">
        <v>五金,体育及旅游休闲用品,其他,箱包,餐厨用具</v>
      </c>
      <c r="E2279" s="2" t="str">
        <v>10次</v>
      </c>
      <c r="F2279" s="2" t="str">
        <v>41,RUE MURILLO 92170 VANVES</v>
      </c>
      <c r="G2279" s="2" t="str">
        <v>JEAN-YVES MANIN</v>
      </c>
      <c r="H2279" s="2" t="s">
        <v>2208</v>
      </c>
      <c r="I2279" s="2" t="str">
        <v>+33 1 41 08 00 88</v>
      </c>
      <c r="J2279" s="2" t="str">
        <v>0033 1 41088497</v>
      </c>
      <c r="K2279" s="1"/>
      <c r="L2279" s="1"/>
      <c r="M2279" s="1"/>
      <c r="N2279" s="1"/>
      <c r="O2279" s="1"/>
      <c r="P2279" s="1"/>
      <c r="Q2279" s="1"/>
      <c r="R2279" s="1"/>
      <c r="S2279" s="1"/>
    </row>
    <row r="2280">
      <c r="A2280" s="2" t="s">
        <v>6740</v>
      </c>
      <c r="B2280" s="2" t="str">
        <v>中国台湾</v>
      </c>
      <c r="C2280" s="2" t="str">
        <v>--</v>
      </c>
      <c r="D2280" s="2" t="str">
        <v>餐厨用具</v>
      </c>
      <c r="E2280" s="2" t="str">
        <v>6次</v>
      </c>
      <c r="F2280" s="2" t="str">
        <v>B1,115,LANE 296,MIN CHUAN E.RD.SEC.6,TAIPEI</v>
      </c>
      <c r="G2280" s="2" t="str">
        <v>C &amp; J FOREST INTERNATIONAL CO.,LTD.</v>
      </c>
      <c r="H2280" s="2" t="str">
        <v>--</v>
      </c>
      <c r="I2280" s="2" t="str">
        <v>00886 2 26340312</v>
      </c>
      <c r="J2280" s="2" t="str">
        <v>00886 2 26317788</v>
      </c>
      <c r="K2280" s="1"/>
      <c r="L2280" s="1"/>
      <c r="M2280" s="1"/>
      <c r="N2280" s="1"/>
      <c r="O2280" s="1"/>
      <c r="P2280" s="1"/>
      <c r="Q2280" s="1"/>
      <c r="R2280" s="1"/>
      <c r="S2280" s="1"/>
    </row>
    <row r="2281">
      <c r="A2281" s="2" t="s">
        <v>497</v>
      </c>
      <c r="B2281" s="2" t="str">
        <v>印度</v>
      </c>
      <c r="C2281" s="2" t="str">
        <v>--</v>
      </c>
      <c r="D2281" s="2" t="str">
        <v>服装饰物及配件,箱包,餐厨用具</v>
      </c>
      <c r="E2281" s="2" t="str">
        <v>8次</v>
      </c>
      <c r="F2281" s="2" t="str">
        <v>''PRAKASH PRESIDIUM''110 MAHATMA GANDHI ROAD,CHENNAI 600 034,INDIA</v>
      </c>
      <c r="G2281" s="2" t="str">
        <v>le van thu</v>
      </c>
      <c r="H2281" s="2" t="s">
        <v>496</v>
      </c>
      <c r="I2281" s="2" t="str">
        <v>+91 44 2822 6003</v>
      </c>
      <c r="J2281" s="2">
        <v>914428233874</v>
      </c>
      <c r="K2281" s="1"/>
      <c r="L2281" s="1"/>
      <c r="M2281" s="1"/>
      <c r="N2281" s="1"/>
      <c r="O2281" s="1"/>
      <c r="P2281" s="1"/>
      <c r="Q2281" s="1"/>
      <c r="R2281" s="1"/>
      <c r="S2281" s="1"/>
    </row>
    <row r="2282">
      <c r="A2282" s="5" t="s">
        <v>2845</v>
      </c>
      <c r="B2282" s="5" t="str">
        <v>荷蘭</v>
      </c>
      <c r="C2282" s="4" t="s">
        <v>2843</v>
      </c>
      <c r="D2282" s="5" t="str">
        <v>工艺陶瓷,餐厨用具</v>
      </c>
      <c r="E2282" s="5" t="str">
        <v>9次</v>
      </c>
      <c r="F2282" s="5" t="str">
        <v>Soetendaalseweg 74, NL 3036 ET, Rotterdam</v>
      </c>
      <c r="G2282" s="5" t="str">
        <v>J van Doorn</v>
      </c>
      <c r="H2282" s="5" t="s">
        <v>2844</v>
      </c>
      <c r="I2282" s="5" t="str">
        <v>+31 10 466 3220</v>
      </c>
      <c r="J2282" s="5" t="str">
        <v>0031 10 4664588</v>
      </c>
      <c r="K2282" s="1"/>
      <c r="L2282" s="1"/>
      <c r="M2282" s="1"/>
      <c r="N2282" s="1"/>
      <c r="O2282" s="1"/>
      <c r="P2282" s="1"/>
      <c r="Q2282" s="1"/>
      <c r="R2282" s="1"/>
      <c r="S2282" s="1"/>
    </row>
    <row r="2283">
      <c r="A2283" s="2" t="s">
        <v>4888</v>
      </c>
      <c r="B2283" s="2" t="str">
        <v>義大利</v>
      </c>
      <c r="C2283" s="3" t="s">
        <v>4886</v>
      </c>
      <c r="D2283" s="2" t="str">
        <v>餐厨用具</v>
      </c>
      <c r="E2283" s="2" t="str">
        <v>6次</v>
      </c>
      <c r="F2283" s="2" t="str">
        <v>Localita' Pianacci 71, San Michele al Fiume, I 61040, MONDAVIO</v>
      </c>
      <c r="G2283" s="2" t="str">
        <v>Marco Montagna</v>
      </c>
      <c r="H2283" s="2" t="s">
        <v>4887</v>
      </c>
      <c r="I2283" s="2" t="str">
        <v>+39 0721 9801</v>
      </c>
      <c r="J2283" s="2" t="str">
        <v>0039 0721 979810</v>
      </c>
      <c r="K2283" s="1"/>
      <c r="L2283" s="1"/>
      <c r="M2283" s="1"/>
      <c r="N2283" s="1"/>
      <c r="O2283" s="1"/>
      <c r="P2283" s="1"/>
      <c r="Q2283" s="1"/>
      <c r="R2283" s="1"/>
      <c r="S2283" s="1"/>
    </row>
    <row r="2284">
      <c r="A2284" s="2" t="s">
        <v>4335</v>
      </c>
      <c r="B2284" s="2" t="str">
        <v>義大利</v>
      </c>
      <c r="C2284" s="3" t="s">
        <v>4337</v>
      </c>
      <c r="D2284" s="2" t="str">
        <v>餐厨用具</v>
      </c>
      <c r="E2284" s="2" t="str">
        <v>7次</v>
      </c>
      <c r="F2284" s="2" t="str">
        <v>VIA RISORGIMENTO 3 46017 RIVAROLOMANTOVANO, MANTOVA,ITALY</v>
      </c>
      <c r="G2284" s="2" t="str">
        <v>WANG YAN</v>
      </c>
      <c r="H2284" s="2" t="s">
        <v>4336</v>
      </c>
      <c r="I2284" s="2" t="str">
        <v>+39 0376 9901</v>
      </c>
      <c r="J2284" s="2" t="str">
        <v>0039 0376 990230</v>
      </c>
      <c r="K2284" s="1"/>
      <c r="L2284" s="1"/>
      <c r="M2284" s="1"/>
      <c r="N2284" s="1"/>
      <c r="O2284" s="1"/>
      <c r="P2284" s="1"/>
      <c r="Q2284" s="1"/>
      <c r="R2284" s="1"/>
      <c r="S2284" s="1"/>
    </row>
    <row r="2285">
      <c r="A2285" s="2" t="s">
        <v>541</v>
      </c>
      <c r="B2285" s="2" t="str">
        <v>馬來西亞</v>
      </c>
      <c r="C2285" s="3" t="s">
        <v>542</v>
      </c>
      <c r="D2285" s="2" t="str">
        <v>建筑及装饰材料,玻璃工艺品,餐厨用具</v>
      </c>
      <c r="E2285" s="2" t="str">
        <v>8次</v>
      </c>
      <c r="F2285" s="2" t="str">
        <v>NO.18,JIN TIGA,PHUAR TECK SENG INDUSTRIAL PARK OFF JALAN HAJI SIRAT,KLANG,SELANGOR</v>
      </c>
      <c r="G2285" s="2" t="str">
        <v>Darko Obadoc</v>
      </c>
      <c r="H2285" s="2" t="s">
        <v>543</v>
      </c>
      <c r="I2285" s="2" t="str">
        <v>+60-3-3396-1171,+60 12-383 8380,+60-12-383-8380</v>
      </c>
      <c r="J2285" s="2" t="str">
        <v>0060 3 33449943</v>
      </c>
      <c r="K2285" s="1"/>
      <c r="L2285" s="1"/>
      <c r="M2285" s="1"/>
      <c r="N2285" s="1"/>
      <c r="O2285" s="1"/>
      <c r="P2285" s="1"/>
      <c r="Q2285" s="1"/>
      <c r="R2285" s="1"/>
      <c r="S2285" s="1"/>
    </row>
    <row r="2286">
      <c r="A2286" s="2" t="s">
        <v>2243</v>
      </c>
      <c r="B2286" s="2" t="str">
        <v>中國大陸</v>
      </c>
      <c r="C2286" s="2" t="str">
        <v>--</v>
      </c>
      <c r="D2286" s="2" t="str">
        <v>电子消费品及信息产品,餐厨用具</v>
      </c>
      <c r="E2286" s="2" t="str">
        <v>8次</v>
      </c>
      <c r="F2286" s="2" t="str">
        <v>3-8f, yayun huayuan, no.12, xiaoying road, chaoyang district. beijing, 100101, CHINA</v>
      </c>
      <c r="G2286" s="2" t="str">
        <v>--</v>
      </c>
      <c r="H2286" s="2" t="s">
        <v>2242</v>
      </c>
      <c r="I2286" s="2" t="str">
        <v>+86 10 8463 0363</v>
      </c>
      <c r="J2286" s="2" t="str">
        <v>86 10 84630363</v>
      </c>
      <c r="K2286" s="1"/>
      <c r="L2286" s="1"/>
      <c r="M2286" s="1"/>
      <c r="N2286" s="1"/>
      <c r="O2286" s="1"/>
      <c r="P2286" s="1"/>
      <c r="Q2286" s="1"/>
      <c r="R2286" s="1"/>
      <c r="S2286" s="1"/>
    </row>
    <row r="2287">
      <c r="A2287" s="2" t="s">
        <v>4912</v>
      </c>
      <c r="B2287" s="2" t="str">
        <v>澳大利亞</v>
      </c>
      <c r="C2287" s="3" t="s">
        <v>4910</v>
      </c>
      <c r="D2287" s="2" t="str">
        <v>家具,玩具,礼品及赠品,鞋,餐厨用具</v>
      </c>
      <c r="E2287" s="2" t="str">
        <v>7次</v>
      </c>
      <c r="F2287" s="2" t="str">
        <v>51 COMMERCIAL DRIVE THOMASTOWN VIC</v>
      </c>
      <c r="G2287" s="2" t="str">
        <v>PETER QUINN</v>
      </c>
      <c r="H2287" s="2" t="s">
        <v>4911</v>
      </c>
      <c r="I2287" s="2" t="str">
        <v>+61 3 9465 1988</v>
      </c>
      <c r="J2287" s="2" t="str">
        <v>0061 3 94651977</v>
      </c>
      <c r="K2287" s="1"/>
      <c r="L2287" s="1"/>
      <c r="M2287" s="1"/>
      <c r="N2287" s="1"/>
      <c r="O2287" s="1"/>
      <c r="P2287" s="1"/>
      <c r="Q2287" s="1"/>
      <c r="R2287" s="1"/>
      <c r="S2287" s="1"/>
    </row>
    <row r="2288">
      <c r="A2288" s="2" t="s">
        <v>6251</v>
      </c>
      <c r="B2288" s="2" t="str">
        <v>美國</v>
      </c>
      <c r="C2288" s="3" t="s">
        <v>6250</v>
      </c>
      <c r="D2288" s="2" t="s">
        <v>6252</v>
      </c>
      <c r="E2288" s="2" t="str">
        <v>10次</v>
      </c>
      <c r="F2288" s="2" t="str">
        <v>2335 N.W. 107TH AVE. BOX-114</v>
      </c>
      <c r="G2288" s="2" t="str">
        <v>Angelo Anticoli</v>
      </c>
      <c r="H2288" s="2" t="s">
        <v>6253</v>
      </c>
      <c r="I2288" s="2" t="str">
        <v>+1 305-591-7663</v>
      </c>
      <c r="J2288" s="2" t="str">
        <v>001 3055913697</v>
      </c>
      <c r="K2288" s="1"/>
      <c r="L2288" s="1"/>
      <c r="M2288" s="1"/>
      <c r="N2288" s="1"/>
      <c r="O2288" s="1"/>
      <c r="P2288" s="1"/>
      <c r="Q2288" s="1"/>
      <c r="R2288" s="1"/>
      <c r="S2288" s="1"/>
    </row>
    <row r="2289">
      <c r="A2289" s="2" t="s">
        <v>421</v>
      </c>
      <c r="B2289" s="2" t="str">
        <v>澳大利亞</v>
      </c>
      <c r="C2289" s="2" t="str">
        <v>--</v>
      </c>
      <c r="D2289" s="2" t="str">
        <v>办公文具,箱包,餐厨用具</v>
      </c>
      <c r="E2289" s="2" t="str">
        <v>3次</v>
      </c>
      <c r="F2289" s="2" t="str">
        <v>1/2 TURNER RD HIGHETT VICTORIA AUSTRALIA</v>
      </c>
      <c r="G2289" s="2" t="str">
        <v>Dominic Nicolaci</v>
      </c>
      <c r="H2289" s="2" t="s">
        <v>420</v>
      </c>
      <c r="I2289" s="2">
        <v>6121708750</v>
      </c>
      <c r="J2289" s="2" t="str">
        <v>--</v>
      </c>
      <c r="K2289" s="1"/>
      <c r="L2289" s="1"/>
      <c r="M2289" s="1"/>
      <c r="N2289" s="1"/>
      <c r="O2289" s="1"/>
      <c r="P2289" s="1"/>
      <c r="Q2289" s="1"/>
      <c r="R2289" s="1"/>
      <c r="S2289" s="1"/>
    </row>
    <row r="2290">
      <c r="A2290" s="2" t="s">
        <v>2149</v>
      </c>
      <c r="B2290" s="2" t="str">
        <v>荷蘭</v>
      </c>
      <c r="C2290" s="3" t="s">
        <v>2150</v>
      </c>
      <c r="D2290" s="2" t="str">
        <v>工艺陶瓷,餐厨用具</v>
      </c>
      <c r="E2290" s="2" t="str">
        <v>7次</v>
      </c>
      <c r="F2290" s="2" t="str">
        <v>Hornweg 77 A, NL 1432 GD, Aalsmeer</v>
      </c>
      <c r="G2290" s="2" t="str">
        <v>J Wolleswinkel</v>
      </c>
      <c r="H2290" s="2" t="str">
        <v>--</v>
      </c>
      <c r="I2290" s="2" t="str">
        <v>+31 297 329 222</v>
      </c>
      <c r="J2290" s="2" t="str">
        <v>0031 297 343314</v>
      </c>
      <c r="K2290" s="1"/>
      <c r="L2290" s="1"/>
      <c r="M2290" s="1"/>
      <c r="N2290" s="1"/>
      <c r="O2290" s="1"/>
      <c r="P2290" s="1"/>
      <c r="Q2290" s="1"/>
      <c r="R2290" s="1"/>
      <c r="S2290" s="1"/>
    </row>
    <row r="2291">
      <c r="A2291" s="2" t="s">
        <v>4828</v>
      </c>
      <c r="B2291" s="2" t="str">
        <v>巴基斯坦</v>
      </c>
      <c r="C2291" s="3" t="s">
        <v>4827</v>
      </c>
      <c r="D2291" s="2" t="s">
        <v>4825</v>
      </c>
      <c r="E2291" s="2" t="str">
        <v>9次</v>
      </c>
      <c r="F2291" s="2" t="str">
        <v>AHMED HOUSE, D-112 S.I.T.E., KARACHI-75700, PAKISTAN</v>
      </c>
      <c r="G2291" s="2" t="str">
        <v>Ana Claudia</v>
      </c>
      <c r="H2291" s="2" t="s">
        <v>4826</v>
      </c>
      <c r="I2291" s="2" t="str">
        <v>+92 21 111 987 789</v>
      </c>
      <c r="J2291" s="2" t="str">
        <v>92 21 2564570</v>
      </c>
      <c r="K2291" s="1"/>
      <c r="L2291" s="1"/>
      <c r="M2291" s="1"/>
      <c r="N2291" s="1"/>
      <c r="O2291" s="1"/>
      <c r="P2291" s="1"/>
      <c r="Q2291" s="1"/>
      <c r="R2291" s="1"/>
      <c r="S2291" s="1"/>
    </row>
    <row r="2292">
      <c r="A2292" s="2" t="s">
        <v>4855</v>
      </c>
      <c r="B2292" s="2" t="str">
        <v>芬蘭</v>
      </c>
      <c r="C2292" s="3" t="s">
        <v>4856</v>
      </c>
      <c r="D2292" s="2" t="str">
        <v>办公文具,家具,餐厨用具</v>
      </c>
      <c r="E2292" s="2" t="str">
        <v>5次</v>
      </c>
      <c r="F2292" s="2" t="str">
        <v>Jousit 2, FI 20760, Piispanristi</v>
      </c>
      <c r="G2292" s="2" t="str">
        <v>Anders Ingstrom</v>
      </c>
      <c r="H2292" s="2" t="s">
        <v>4854</v>
      </c>
      <c r="I2292" s="2" t="str">
        <v>+358 2 468622</v>
      </c>
      <c r="J2292" s="2" t="str">
        <v>00358 24 68 62 55</v>
      </c>
      <c r="K2292" s="1"/>
      <c r="L2292" s="1"/>
      <c r="M2292" s="1"/>
      <c r="N2292" s="1"/>
      <c r="O2292" s="1"/>
      <c r="P2292" s="1"/>
      <c r="Q2292" s="1"/>
      <c r="R2292" s="1"/>
      <c r="S2292" s="1"/>
    </row>
    <row r="2293">
      <c r="A2293" s="5" t="s">
        <v>457</v>
      </c>
      <c r="B2293" s="5" t="str">
        <v>英國</v>
      </c>
      <c r="C2293" s="4" t="s">
        <v>455</v>
      </c>
      <c r="D2293" s="5" t="str">
        <v>餐厨用具</v>
      </c>
      <c r="E2293" s="5" t="str">
        <v>7次</v>
      </c>
      <c r="F2293" s="5" t="str">
        <v>104 THE ARGENT CENTRE,60 FREDERICK STREET,BIRMINGHAM B1 3HS,U.K.</v>
      </c>
      <c r="G2293" s="5" t="str">
        <v>--</v>
      </c>
      <c r="H2293" s="5" t="s">
        <v>456</v>
      </c>
      <c r="I2293" s="5" t="str">
        <v>+44 121 605 5522</v>
      </c>
      <c r="J2293" s="5">
        <v>441216055523</v>
      </c>
      <c r="K2293" s="1"/>
      <c r="L2293" s="1"/>
      <c r="M2293" s="1"/>
      <c r="N2293" s="1"/>
      <c r="O2293" s="1"/>
      <c r="P2293" s="1"/>
      <c r="Q2293" s="1"/>
      <c r="R2293" s="1"/>
      <c r="S2293" s="1"/>
    </row>
    <row r="2294">
      <c r="A2294" s="2" t="s">
        <v>2179</v>
      </c>
      <c r="B2294" s="2" t="str">
        <v>荷蘭</v>
      </c>
      <c r="C2294" s="2" t="str">
        <v>--</v>
      </c>
      <c r="D2294" s="2" t="str">
        <v>其他,化工产品,大型机械及设备,工艺陶瓷,玻璃工艺品,餐厨用具</v>
      </c>
      <c r="E2294" s="2" t="str">
        <v>2次</v>
      </c>
      <c r="F2294" s="2" t="str">
        <v>Woudenbergseweg 66, NL 3953 MH, Maarsbergen</v>
      </c>
      <c r="G2294" s="2" t="str">
        <v>J.J. de Rooy</v>
      </c>
      <c r="H2294" s="2" t="str">
        <v>--</v>
      </c>
      <c r="I2294" s="2" t="str">
        <v>+31 343 431 401</v>
      </c>
      <c r="J2294" s="2" t="str">
        <v>0031 343 431678</v>
      </c>
      <c r="K2294" s="1"/>
      <c r="L2294" s="1"/>
      <c r="M2294" s="1"/>
      <c r="N2294" s="1"/>
      <c r="O2294" s="1"/>
      <c r="P2294" s="1"/>
      <c r="Q2294" s="1"/>
      <c r="R2294" s="1"/>
      <c r="S2294" s="1"/>
    </row>
    <row r="2295">
      <c r="A2295" s="2" t="s">
        <v>4862</v>
      </c>
      <c r="B2295" s="2" t="str">
        <v>美國</v>
      </c>
      <c r="C2295" s="2" t="str">
        <v>--</v>
      </c>
      <c r="D2295" s="2" t="str">
        <v>五金,其他,家具,工艺陶瓷,食品,餐厨用具</v>
      </c>
      <c r="E2295" s="2" t="str">
        <v>9次</v>
      </c>
      <c r="F2295" s="2" t="str">
        <v>21025 Headland Drive, U.S.A.</v>
      </c>
      <c r="G2295" s="2" t="str">
        <v>James Tam</v>
      </c>
      <c r="H2295" s="2" t="s">
        <v>4863</v>
      </c>
      <c r="I2295" s="2" t="str">
        <v>+1 949-709-4872</v>
      </c>
      <c r="J2295" s="2" t="str">
        <v>949 709 4967</v>
      </c>
      <c r="K2295" s="1"/>
      <c r="L2295" s="1"/>
      <c r="M2295" s="1"/>
      <c r="N2295" s="1"/>
      <c r="O2295" s="1"/>
      <c r="P2295" s="1"/>
      <c r="Q2295" s="1"/>
      <c r="R2295" s="1"/>
      <c r="S2295" s="1"/>
    </row>
    <row r="2296">
      <c r="A2296" s="2" t="s">
        <v>6173</v>
      </c>
      <c r="B2296" s="2" t="str">
        <v>德國</v>
      </c>
      <c r="C2296" s="3" t="s">
        <v>6172</v>
      </c>
      <c r="D2296" s="2" t="str">
        <v>其他,餐厨用具</v>
      </c>
      <c r="E2296" s="2" t="str">
        <v>7次</v>
      </c>
      <c r="F2296" s="2" t="str">
        <v>An der Sandelmuehle 11 a, DE 60439, Frankfurt/Main</v>
      </c>
      <c r="G2296" s="2" t="str">
        <v>Gerald Uber</v>
      </c>
      <c r="H2296" s="2" t="s">
        <v>6171</v>
      </c>
      <c r="I2296" s="2" t="str">
        <v>+49 69 580910</v>
      </c>
      <c r="J2296" s="2" t="str">
        <v>0049 69 58 09 11 99</v>
      </c>
      <c r="K2296" s="1"/>
      <c r="L2296" s="1"/>
      <c r="M2296" s="1"/>
      <c r="N2296" s="1"/>
      <c r="O2296" s="1"/>
      <c r="P2296" s="1"/>
      <c r="Q2296" s="1"/>
      <c r="R2296" s="1"/>
      <c r="S2296" s="1"/>
    </row>
    <row r="2297">
      <c r="A2297" s="2" t="s">
        <v>343</v>
      </c>
      <c r="B2297" s="2" t="str">
        <v>美國</v>
      </c>
      <c r="C2297" s="3" t="s">
        <v>344</v>
      </c>
      <c r="D2297" s="2" t="str">
        <v>家用电器,食品,餐厨用具</v>
      </c>
      <c r="E2297" s="2" t="str">
        <v>6次</v>
      </c>
      <c r="F2297" s="2" t="str">
        <v>400 N.E. 11 TH AVENUE,PORTLAND,,OR</v>
      </c>
      <c r="G2297" s="2" t="str">
        <v>THOMAS DUNCAN</v>
      </c>
      <c r="H2297" s="2" t="str">
        <v>--</v>
      </c>
      <c r="I2297" s="2" t="str">
        <v>001 503 2329101</v>
      </c>
      <c r="J2297" s="2" t="str">
        <v>001 503 2329206</v>
      </c>
      <c r="K2297" s="1"/>
      <c r="L2297" s="1"/>
      <c r="M2297" s="1"/>
      <c r="N2297" s="1"/>
      <c r="O2297" s="1"/>
      <c r="P2297" s="1"/>
      <c r="Q2297" s="1"/>
      <c r="R2297" s="1"/>
      <c r="S2297" s="1"/>
    </row>
    <row r="2298">
      <c r="A2298" s="2" t="s">
        <v>478</v>
      </c>
      <c r="B2298" s="2" t="str">
        <v>英國</v>
      </c>
      <c r="C2298" s="2" t="str">
        <v>--</v>
      </c>
      <c r="D2298" s="2" t="str">
        <v>食品,餐厨用具</v>
      </c>
      <c r="E2298" s="2" t="str">
        <v>7次</v>
      </c>
      <c r="F2298" s="2" t="str">
        <v>Greengate, Middleton, GB M24 1RU, Manchester</v>
      </c>
      <c r="G2298" s="2" t="str">
        <v>R L Perkins</v>
      </c>
      <c r="H2298" s="2" t="str">
        <v>--</v>
      </c>
      <c r="I2298" s="2" t="str">
        <v>+44 161 653 7700</v>
      </c>
      <c r="J2298" s="2" t="str">
        <v>0044 161 655 3891</v>
      </c>
      <c r="K2298" s="1"/>
      <c r="L2298" s="1"/>
      <c r="M2298" s="1"/>
      <c r="N2298" s="1"/>
      <c r="O2298" s="1"/>
      <c r="P2298" s="1"/>
      <c r="Q2298" s="1"/>
      <c r="R2298" s="1"/>
      <c r="S2298" s="1"/>
    </row>
    <row r="2299">
      <c r="A2299" s="2" t="s">
        <v>4760</v>
      </c>
      <c r="B2299" s="2" t="str">
        <v>德國</v>
      </c>
      <c r="C2299" s="3" t="s">
        <v>4762</v>
      </c>
      <c r="D2299" s="2" t="str">
        <v>工艺陶瓷,餐厨用具</v>
      </c>
      <c r="E2299" s="2" t="str">
        <v>3次</v>
      </c>
      <c r="F2299" s="2" t="str">
        <v>Werner-von-Siemens-Strasse 13, DE 25479, Ellerau</v>
      </c>
      <c r="G2299" s="2" t="str">
        <v>Ewald Pahl</v>
      </c>
      <c r="H2299" s="2" t="s">
        <v>4761</v>
      </c>
      <c r="I2299" s="2" t="str">
        <v>+49 4106 70990</v>
      </c>
      <c r="J2299" s="2" t="str">
        <v>0049 4106 70 99 32</v>
      </c>
      <c r="K2299" s="1"/>
      <c r="L2299" s="1"/>
      <c r="M2299" s="1"/>
      <c r="N2299" s="1"/>
      <c r="O2299" s="1"/>
      <c r="P2299" s="1"/>
      <c r="Q2299" s="1"/>
      <c r="R2299" s="1"/>
      <c r="S2299" s="1"/>
    </row>
    <row r="2300">
      <c r="A2300" s="2" t="s">
        <v>4874</v>
      </c>
      <c r="B2300" s="2" t="str">
        <v>挪威</v>
      </c>
      <c r="C2300" s="3" t="s">
        <v>4873</v>
      </c>
      <c r="D2300" s="2" t="str">
        <v>餐厨用具</v>
      </c>
      <c r="E2300" s="2" t="str">
        <v>3次</v>
      </c>
      <c r="F2300" s="2" t="str">
        <v>Industriveien 6, NO 1473, Skaerer</v>
      </c>
      <c r="G2300" s="2" t="str">
        <v>--</v>
      </c>
      <c r="H2300" s="2" t="str">
        <v>--</v>
      </c>
      <c r="I2300" s="2" t="str">
        <v>+47 22 26 23 21</v>
      </c>
      <c r="J2300" s="2" t="str">
        <v>0047 22 27 53 83</v>
      </c>
      <c r="K2300" s="1"/>
      <c r="L2300" s="1"/>
      <c r="M2300" s="1"/>
      <c r="N2300" s="1"/>
      <c r="O2300" s="1"/>
      <c r="P2300" s="1"/>
      <c r="Q2300" s="1"/>
      <c r="R2300" s="1"/>
      <c r="S2300" s="1"/>
    </row>
    <row r="2301">
      <c r="A2301" s="2" t="s">
        <v>388</v>
      </c>
      <c r="B2301" s="2" t="str">
        <v>荷蘭</v>
      </c>
      <c r="C2301" s="2" t="str">
        <v>--</v>
      </c>
      <c r="D2301" s="2" t="str">
        <v>玩具,礼品及赠品,餐厨用具</v>
      </c>
      <c r="E2301" s="2" t="str">
        <v>9次</v>
      </c>
      <c r="F2301" s="2" t="str">
        <v>1e Helmerstraat 51 I, NL 1054 DB, Amsterdam</v>
      </c>
      <c r="G2301" s="2" t="str">
        <v>J.B.T. Schotvanger</v>
      </c>
      <c r="H2301" s="2" t="str">
        <v>--</v>
      </c>
      <c r="I2301" s="2" t="str">
        <v>+31 20 683 2499</v>
      </c>
      <c r="J2301" s="2" t="str">
        <v>0031 20 6834481</v>
      </c>
      <c r="K2301" s="1"/>
      <c r="L2301" s="1"/>
      <c r="M2301" s="1"/>
      <c r="N2301" s="1"/>
      <c r="O2301" s="1"/>
      <c r="P2301" s="1"/>
      <c r="Q2301" s="1"/>
      <c r="R2301" s="1"/>
      <c r="S2301" s="1"/>
    </row>
    <row r="2302">
      <c r="A2302" s="5" t="s">
        <v>519</v>
      </c>
      <c r="B2302" s="5" t="str">
        <v>巴哈馬</v>
      </c>
      <c r="C2302" s="5" t="str">
        <v>--</v>
      </c>
      <c r="D2302" s="5" t="s">
        <v>520</v>
      </c>
      <c r="E2302" s="5" t="str">
        <v>6次</v>
      </c>
      <c r="F2302" s="5" t="str">
        <v>#80 TROPICAL GARDENS ,BAHAMAS</v>
      </c>
      <c r="G2302" s="5" t="str">
        <v>Celeste Bushnell</v>
      </c>
      <c r="H2302" s="5" t="s">
        <v>521</v>
      </c>
      <c r="I2302" s="5" t="str">
        <v>(242)327 6357</v>
      </c>
      <c r="J2302" s="5" t="str">
        <v>(242)377 3379</v>
      </c>
      <c r="K2302" s="1"/>
      <c r="L2302" s="1"/>
      <c r="M2302" s="1"/>
      <c r="N2302" s="1"/>
      <c r="O2302" s="1"/>
      <c r="P2302" s="1"/>
      <c r="Q2302" s="1"/>
      <c r="R2302" s="1"/>
      <c r="S2302" s="1"/>
    </row>
    <row r="2303">
      <c r="A2303" s="2" t="s">
        <v>4436</v>
      </c>
      <c r="B2303" s="2" t="str">
        <v>烏克蘭</v>
      </c>
      <c r="C2303" s="3" t="s">
        <v>4793</v>
      </c>
      <c r="D2303" s="2" t="str">
        <v>玻璃工艺品,电子消费品及信息产品,餐厨用具</v>
      </c>
      <c r="E2303" s="2" t="str">
        <v>8次</v>
      </c>
      <c r="F2303" s="2" t="str">
        <v>12 UKRAINSKAYA STR.,51210 NOVOMOSKOVSK,UKRAINE</v>
      </c>
      <c r="G2303" s="2" t="str">
        <v>--</v>
      </c>
      <c r="H2303" s="2" t="s">
        <v>4792</v>
      </c>
      <c r="I2303" s="2" t="str">
        <v>+380 5693 40331</v>
      </c>
      <c r="J2303" s="2" t="str">
        <v>0038 (05693) 41751</v>
      </c>
      <c r="K2303" s="1"/>
      <c r="L2303" s="1"/>
      <c r="M2303" s="1"/>
      <c r="N2303" s="1"/>
      <c r="O2303" s="1"/>
      <c r="P2303" s="1"/>
      <c r="Q2303" s="1"/>
      <c r="R2303" s="1"/>
      <c r="S2303" s="1"/>
    </row>
    <row r="2304">
      <c r="A2304" s="2" t="s">
        <v>4784</v>
      </c>
      <c r="B2304" s="2" t="str">
        <v>英國</v>
      </c>
      <c r="C2304" s="3" t="s">
        <v>4783</v>
      </c>
      <c r="D2304" s="2" t="str">
        <v>其他,医药保健品及医疗器械,家居用品,餐厨用具</v>
      </c>
      <c r="E2304" s="2" t="str">
        <v>6次</v>
      </c>
      <c r="F2304" s="2" t="str">
        <v>61 UXBRIDGE ROAD,LONDON W12 8NR,U.K.</v>
      </c>
      <c r="G2304" s="2" t="str">
        <v>DIANE CHUNG</v>
      </c>
      <c r="H2304" s="2" t="s">
        <v>4785</v>
      </c>
      <c r="I2304" s="2" t="str">
        <v>+44 20 8222 6866</v>
      </c>
      <c r="J2304" s="2">
        <v>2082226565</v>
      </c>
      <c r="K2304" s="1"/>
      <c r="L2304" s="1"/>
      <c r="M2304" s="1"/>
      <c r="N2304" s="1"/>
      <c r="O2304" s="1"/>
      <c r="P2304" s="1"/>
      <c r="Q2304" s="1"/>
      <c r="R2304" s="1"/>
      <c r="S2304" s="1"/>
    </row>
    <row r="2305">
      <c r="A2305" s="2" t="s">
        <v>6200</v>
      </c>
      <c r="B2305" s="2" t="str">
        <v>澳大利亞</v>
      </c>
      <c r="C2305" s="3" t="s">
        <v>6198</v>
      </c>
      <c r="D2305" s="2" t="str">
        <v>其他,工艺陶瓷,玻璃工艺品,餐厨用具</v>
      </c>
      <c r="E2305" s="2" t="str">
        <v>9次</v>
      </c>
      <c r="F2305" s="2" t="str">
        <v>43 MCCAWLEY STREET.WATSON. ACT. 2602.,AUSTRALIA</v>
      </c>
      <c r="G2305" s="2" t="str">
        <v>lily chen</v>
      </c>
      <c r="H2305" s="2" t="s">
        <v>6199</v>
      </c>
      <c r="I2305" s="2" t="str">
        <v>+61 2 6241 9733</v>
      </c>
      <c r="J2305" s="2">
        <v>61248451052</v>
      </c>
      <c r="K2305" s="1"/>
      <c r="L2305" s="1"/>
      <c r="M2305" s="1"/>
      <c r="N2305" s="1"/>
      <c r="O2305" s="1"/>
      <c r="P2305" s="1"/>
      <c r="Q2305" s="1"/>
      <c r="R2305" s="1"/>
      <c r="S2305" s="1"/>
    </row>
    <row r="2306">
      <c r="A2306" s="2" t="s">
        <v>5195</v>
      </c>
      <c r="B2306" s="2" t="str">
        <v>中國香港</v>
      </c>
      <c r="C2306" s="2" t="str">
        <v>--</v>
      </c>
      <c r="D2306" s="2" t="str">
        <v>其他,工艺陶瓷,餐厨用具</v>
      </c>
      <c r="E2306" s="2" t="str">
        <v>8次</v>
      </c>
      <c r="F2306" s="2" t="str">
        <v>2/F, UNITB, MAI TONG IND.BLDG.,22 SZE SHAN ST.,YAU TONG,HONGKONG</v>
      </c>
      <c r="G2306" s="2" t="str">
        <v>--</v>
      </c>
      <c r="H2306" s="2" t="s">
        <v>5196</v>
      </c>
      <c r="I2306" s="2" t="str">
        <v>+852 2346 8361</v>
      </c>
      <c r="J2306" s="2" t="str">
        <v>852 27756223</v>
      </c>
      <c r="K2306" s="1"/>
      <c r="L2306" s="1"/>
      <c r="M2306" s="1"/>
      <c r="N2306" s="1"/>
      <c r="O2306" s="1"/>
      <c r="P2306" s="1"/>
      <c r="Q2306" s="1"/>
      <c r="R2306" s="1"/>
      <c r="S2306" s="1"/>
    </row>
    <row r="2307">
      <c r="A2307" s="2" t="s">
        <v>3213</v>
      </c>
      <c r="B2307" s="2" t="str">
        <v>新西蘭</v>
      </c>
      <c r="C2307" s="3" t="s">
        <v>3212</v>
      </c>
      <c r="D2307" s="2" t="str">
        <v>五金,其他,家居用品,工艺陶瓷,玻璃工艺品,餐厨用具</v>
      </c>
      <c r="E2307" s="2" t="str">
        <v>9次</v>
      </c>
      <c r="F2307" s="2" t="str">
        <v>P.O. BOX 58 138, GREENMOUNT,AUCKLAND,NEW ZEALAND</v>
      </c>
      <c r="G2307" s="2" t="str">
        <v>DOMINGO S GUEVARA, JR</v>
      </c>
      <c r="H2307" s="2" t="s">
        <v>3214</v>
      </c>
      <c r="I2307" s="2" t="str">
        <v>+64 9-278 9853</v>
      </c>
      <c r="J2307" s="2">
        <v>6492789311</v>
      </c>
      <c r="K2307" s="1"/>
      <c r="L2307" s="1"/>
      <c r="M2307" s="1"/>
      <c r="N2307" s="1"/>
      <c r="O2307" s="1"/>
      <c r="P2307" s="1"/>
      <c r="Q2307" s="1"/>
      <c r="R2307" s="1"/>
      <c r="S2307" s="1"/>
    </row>
    <row r="2308">
      <c r="A2308" s="2" t="s">
        <v>965</v>
      </c>
      <c r="B2308" s="2" t="str">
        <v>新加坡</v>
      </c>
      <c r="C2308" s="2" t="str">
        <v>--</v>
      </c>
      <c r="D2308" s="2" t="str">
        <v>化工产品,卫浴设备,家具,家居用品,工艺陶瓷,玻璃工艺品,餐厨用具</v>
      </c>
      <c r="E2308" s="2" t="str">
        <v>8次</v>
      </c>
      <c r="F2308" s="2" t="str">
        <v>BLK 3016 UBI RD 1 #01-145</v>
      </c>
      <c r="G2308" s="2" t="str">
        <v>MS ANGELA</v>
      </c>
      <c r="H2308" s="2" t="s">
        <v>966</v>
      </c>
      <c r="I2308" s="2" t="str">
        <v>0065 67435386</v>
      </c>
      <c r="J2308" s="2" t="str">
        <v>0065 67448428</v>
      </c>
      <c r="K2308" s="1"/>
      <c r="L2308" s="1"/>
      <c r="M2308" s="1"/>
      <c r="N2308" s="1"/>
      <c r="O2308" s="1"/>
      <c r="P2308" s="1"/>
      <c r="Q2308" s="1"/>
      <c r="R2308" s="1"/>
      <c r="S2308" s="1"/>
    </row>
    <row r="2309">
      <c r="A2309" s="2" t="s">
        <v>6945</v>
      </c>
      <c r="B2309" s="2" t="str">
        <v>澳大利亞</v>
      </c>
      <c r="C2309" s="3" t="s">
        <v>6946</v>
      </c>
      <c r="D2309" s="2" t="str">
        <v>餐厨用具</v>
      </c>
      <c r="E2309" s="2" t="str">
        <v>5次</v>
      </c>
      <c r="F2309" s="2" t="str">
        <v>55 ROSEVILLE AVENUE ROSEVILLE NSW</v>
      </c>
      <c r="G2309" s="2" t="str">
        <v>BRANDS INTERNATIONAL</v>
      </c>
      <c r="H2309" s="2" t="s">
        <v>6947</v>
      </c>
      <c r="I2309" s="2" t="str">
        <v>0061 2 94168866</v>
      </c>
      <c r="J2309" s="2">
        <v>61</v>
      </c>
      <c r="K2309" s="1"/>
      <c r="L2309" s="1"/>
      <c r="M2309" s="1"/>
      <c r="N2309" s="1"/>
      <c r="O2309" s="1"/>
      <c r="P2309" s="1"/>
      <c r="Q2309" s="1"/>
      <c r="R2309" s="1"/>
      <c r="S2309" s="1"/>
    </row>
    <row r="2310">
      <c r="A2310" s="2" t="s">
        <v>2397</v>
      </c>
      <c r="B2310" s="2" t="str">
        <v>智利</v>
      </c>
      <c r="C2310" s="3" t="s">
        <v>2396</v>
      </c>
      <c r="D2310" s="2" t="str">
        <v>其他,化工产品,卫浴设备,工具,玻璃工艺品,鞋,餐厨用具</v>
      </c>
      <c r="E2310" s="2" t="str">
        <v>10次</v>
      </c>
      <c r="F2310" s="2" t="str">
        <v>YUNGAY3241, SANTIAGO, SANTIAGO</v>
      </c>
      <c r="G2310" s="2" t="str">
        <v>CLAUDIO HASENBERG NATOLI</v>
      </c>
      <c r="H2310" s="2" t="s">
        <v>2395</v>
      </c>
      <c r="I2310" s="2" t="str">
        <v>0056 2 6816555</v>
      </c>
      <c r="J2310" s="2" t="str">
        <v>0056 2 6811915</v>
      </c>
      <c r="K2310" s="1"/>
      <c r="L2310" s="1"/>
      <c r="M2310" s="1"/>
      <c r="N2310" s="1"/>
      <c r="O2310" s="1"/>
      <c r="P2310" s="1"/>
      <c r="Q2310" s="1"/>
      <c r="R2310" s="1"/>
      <c r="S2310" s="1"/>
    </row>
    <row r="2311">
      <c r="A2311" s="2" t="s">
        <v>3249</v>
      </c>
      <c r="B2311" s="2" t="str">
        <v>加拿大</v>
      </c>
      <c r="C2311" s="3" t="s">
        <v>3250</v>
      </c>
      <c r="D2311" s="2" t="s">
        <v>3247</v>
      </c>
      <c r="E2311" s="2" t="str">
        <v>8次</v>
      </c>
      <c r="F2311" s="2" t="str">
        <v>Unit 1, 2699 Bristol Circle</v>
      </c>
      <c r="G2311" s="2" t="str">
        <v>Shabir F. Kapasi</v>
      </c>
      <c r="H2311" s="2" t="s">
        <v>3248</v>
      </c>
      <c r="I2311" s="2">
        <f>+1-519-448-9995</f>
      </c>
      <c r="J2311" s="2" t="str">
        <v>001 866 613 9188</v>
      </c>
      <c r="K2311" s="1"/>
      <c r="L2311" s="1"/>
      <c r="M2311" s="1"/>
      <c r="N2311" s="1"/>
      <c r="O2311" s="1"/>
      <c r="P2311" s="1"/>
      <c r="Q2311" s="1"/>
      <c r="R2311" s="1"/>
      <c r="S2311" s="1"/>
    </row>
    <row r="2312">
      <c r="A2312" s="2" t="s">
        <v>1011</v>
      </c>
      <c r="B2312" s="2" t="str">
        <v>荷蘭</v>
      </c>
      <c r="C2312" s="3" t="s">
        <v>1008</v>
      </c>
      <c r="D2312" s="2" t="s">
        <v>1009</v>
      </c>
      <c r="E2312" s="2" t="str">
        <v>9次</v>
      </c>
      <c r="F2312" s="2" t="str">
        <v>"GEBOUW VLIERSTAETE",VLIERBERG 4-06 3755 BS EEMNES</v>
      </c>
      <c r="G2312" s="2" t="str">
        <v>MR YOUSIF</v>
      </c>
      <c r="H2312" s="2" t="s">
        <v>1010</v>
      </c>
      <c r="I2312" s="2" t="str">
        <v>+31 35 538 0040</v>
      </c>
      <c r="J2312" s="2" t="str">
        <v>0031 35 5380090</v>
      </c>
      <c r="K2312" s="1"/>
      <c r="L2312" s="1"/>
      <c r="M2312" s="1"/>
      <c r="N2312" s="1"/>
      <c r="O2312" s="1"/>
      <c r="P2312" s="1"/>
      <c r="Q2312" s="1"/>
      <c r="R2312" s="1"/>
      <c r="S2312" s="1"/>
    </row>
    <row r="2313">
      <c r="A2313" s="2" t="s">
        <v>6870</v>
      </c>
      <c r="B2313" s="2" t="str">
        <v>中國香港</v>
      </c>
      <c r="C2313" s="2" t="str">
        <v>--</v>
      </c>
      <c r="D2313" s="2" t="str">
        <v>玻璃工艺品,餐厨用具</v>
      </c>
      <c r="E2313" s="2" t="str">
        <v>8次</v>
      </c>
      <c r="F2313" s="2" t="str">
        <v>10/FL. RM 1008A SHING CHUEN IND.BLDG.,25-27 SHING WAN RD.,SHATIN, NEW TERRITORIES,HONGKONG</v>
      </c>
      <c r="G2313" s="2" t="str">
        <v>--</v>
      </c>
      <c r="H2313" s="2" t="s">
        <v>6871</v>
      </c>
      <c r="I2313" s="2" t="str">
        <v>+852 2602 1597</v>
      </c>
      <c r="J2313" s="2" t="str">
        <v>852 26934905</v>
      </c>
      <c r="K2313" s="1"/>
      <c r="L2313" s="1"/>
      <c r="M2313" s="1"/>
      <c r="N2313" s="1"/>
      <c r="O2313" s="1"/>
      <c r="P2313" s="1"/>
      <c r="Q2313" s="1"/>
      <c r="R2313" s="1"/>
      <c r="S2313" s="1"/>
    </row>
    <row r="2314">
      <c r="A2314" s="2" t="s">
        <v>5127</v>
      </c>
      <c r="B2314" s="2" t="str">
        <v>巴基斯坦</v>
      </c>
      <c r="C2314" s="3" t="s">
        <v>5129</v>
      </c>
      <c r="D2314" s="2" t="str">
        <v>五金,体育及旅游休闲用品,家具,建筑及装饰材料,餐厨用具</v>
      </c>
      <c r="E2314" s="2" t="str">
        <v>8次</v>
      </c>
      <c r="F2314" s="2" t="str">
        <v>1,MANSOOR CHAMBER,KUTCHI GALI NO.3 MARRIOT ROAD,KARACHI</v>
      </c>
      <c r="G2314" s="2" t="str">
        <v>MODERN ALUMINIUM COMPANY</v>
      </c>
      <c r="H2314" s="2" t="s">
        <v>5128</v>
      </c>
      <c r="I2314" s="2" t="str">
        <v>0092 21 2432171</v>
      </c>
      <c r="J2314" s="2" t="str">
        <v>0092 21 2421293</v>
      </c>
      <c r="K2314" s="1"/>
      <c r="L2314" s="1"/>
      <c r="M2314" s="1"/>
      <c r="N2314" s="1"/>
      <c r="O2314" s="1"/>
      <c r="P2314" s="1"/>
      <c r="Q2314" s="1"/>
      <c r="R2314" s="1"/>
      <c r="S2314" s="1"/>
    </row>
    <row r="2315">
      <c r="A2315" s="2" t="s">
        <v>3144</v>
      </c>
      <c r="B2315" s="2" t="str">
        <v>日本</v>
      </c>
      <c r="C2315" s="3" t="s">
        <v>3143</v>
      </c>
      <c r="D2315" s="2" t="str">
        <v>餐厨用具</v>
      </c>
      <c r="E2315" s="2" t="str">
        <v>2次</v>
      </c>
      <c r="F2315" s="2" t="str">
        <v>Tomitaka Bldg. 2F, 8-1, Uchikanda 2-chome, Chiyoda-ku, Tokyo 101-0047</v>
      </c>
      <c r="G2315" s="2" t="str">
        <v>UOKI</v>
      </c>
      <c r="H2315" s="2" t="s">
        <v>3142</v>
      </c>
      <c r="I2315" s="2">
        <f>+81-3-3256-802</f>
      </c>
      <c r="J2315" s="2" t="str">
        <v>0081 3 3252 0867</v>
      </c>
      <c r="K2315" s="1"/>
      <c r="L2315" s="1"/>
      <c r="M2315" s="1"/>
      <c r="N2315" s="1"/>
      <c r="O2315" s="1"/>
      <c r="P2315" s="1"/>
      <c r="Q2315" s="1"/>
      <c r="R2315" s="1"/>
      <c r="S2315" s="1"/>
    </row>
    <row r="2316">
      <c r="A2316" s="2" t="s">
        <v>894</v>
      </c>
      <c r="B2316" s="2" t="str">
        <v>馬來西亞</v>
      </c>
      <c r="C2316" s="3" t="s">
        <v>893</v>
      </c>
      <c r="D2316" s="2" t="str">
        <v>其他,家具,家居用品,家用纺织品,工艺陶瓷,玻璃工艺品,餐厨用具</v>
      </c>
      <c r="E2316" s="2" t="str">
        <v>9次</v>
      </c>
      <c r="F2316" s="2" t="str">
        <v>NO.15,JALAN 9/42,TAMAN SEJAHTERA,OFF JALAN KUCHING,KUALA LUMPUR</v>
      </c>
      <c r="G2316" s="2" t="str">
        <v>AMIT BHOJWANI</v>
      </c>
      <c r="H2316" s="2" t="s">
        <v>892</v>
      </c>
      <c r="I2316" s="2" t="str">
        <v>+60 3-8023 3969</v>
      </c>
      <c r="J2316" s="2" t="str">
        <v>0060 3 62508189</v>
      </c>
      <c r="K2316" s="1"/>
      <c r="L2316" s="1"/>
      <c r="M2316" s="1"/>
      <c r="N2316" s="1"/>
      <c r="O2316" s="1"/>
      <c r="P2316" s="1"/>
      <c r="Q2316" s="1"/>
      <c r="R2316" s="1"/>
      <c r="S2316" s="1"/>
    </row>
    <row r="2317">
      <c r="A2317" s="2" t="s">
        <v>6897</v>
      </c>
      <c r="B2317" s="2" t="str">
        <v>美國</v>
      </c>
      <c r="C2317" s="3" t="s">
        <v>6898</v>
      </c>
      <c r="D2317" s="2" t="str">
        <v>化工产品,家用电器,餐厨用具</v>
      </c>
      <c r="E2317" s="2" t="str">
        <v>8次</v>
      </c>
      <c r="F2317" s="2" t="str">
        <v>10880 Nw 30th St</v>
      </c>
      <c r="G2317" s="2" t="str">
        <v>Frank E Mackle</v>
      </c>
      <c r="H2317" s="2" t="s">
        <v>6896</v>
      </c>
      <c r="I2317" s="2" t="str">
        <v>+1-305-592-7830,1-800-220-5570,800-220-5570,800-323-5029,305-695-0708,305-592-7830</v>
      </c>
      <c r="J2317" s="2" t="str">
        <v>001 305 5913629</v>
      </c>
      <c r="K2317" s="1"/>
      <c r="L2317" s="1"/>
      <c r="M2317" s="1"/>
      <c r="N2317" s="1"/>
      <c r="O2317" s="1"/>
      <c r="P2317" s="1"/>
      <c r="Q2317" s="1"/>
      <c r="R2317" s="1"/>
      <c r="S2317" s="1"/>
    </row>
    <row r="2318">
      <c r="A2318" s="2" t="s">
        <v>5161</v>
      </c>
      <c r="B2318" s="2" t="str">
        <v>韩国</v>
      </c>
      <c r="C2318" s="2" t="str">
        <v>--</v>
      </c>
      <c r="D2318" s="2" t="s">
        <v>5162</v>
      </c>
      <c r="E2318" s="2" t="str">
        <v>6次</v>
      </c>
      <c r="F2318" s="2" t="str">
        <v>25-50 CHUAN-5 DONG NAM GU INCHEON,KOREA</v>
      </c>
      <c r="G2318" s="2" t="str">
        <v>Jenny Conforzi</v>
      </c>
      <c r="H2318" s="2" t="s">
        <v>5163</v>
      </c>
      <c r="I2318" s="2" t="str">
        <v>+82 32-875-9667</v>
      </c>
      <c r="J2318" s="2" t="str">
        <v>8232 875 9667</v>
      </c>
      <c r="K2318" s="1"/>
      <c r="L2318" s="1"/>
      <c r="M2318" s="1"/>
      <c r="N2318" s="1"/>
      <c r="O2318" s="1"/>
      <c r="P2318" s="1"/>
      <c r="Q2318" s="1"/>
      <c r="R2318" s="1"/>
      <c r="S2318" s="1"/>
    </row>
    <row r="2319">
      <c r="A2319" s="2" t="s">
        <v>3179</v>
      </c>
      <c r="B2319" s="2" t="str">
        <v>美國</v>
      </c>
      <c r="C2319" s="3" t="s">
        <v>3178</v>
      </c>
      <c r="D2319" s="2" t="str">
        <v>五金,其他,园林用品,家具,家用电器,家用纺织品,建筑及装饰材料,餐厨用具</v>
      </c>
      <c r="E2319" s="2" t="str">
        <v>4次</v>
      </c>
      <c r="F2319" s="2" t="str">
        <v>625 BARCLAY BLVD,LINCOLNSHIRE, IL 60069,U.S.A.</v>
      </c>
      <c r="G2319" s="2" t="str">
        <v>Allen</v>
      </c>
      <c r="H2319" s="2" t="s">
        <v>3177</v>
      </c>
      <c r="I2319" s="2">
        <f>+1-775-636-7100</f>
      </c>
      <c r="J2319" s="2" t="str">
        <v>001 8478219644</v>
      </c>
      <c r="K2319" s="1"/>
      <c r="L2319" s="1"/>
      <c r="M2319" s="1"/>
      <c r="N2319" s="1"/>
      <c r="O2319" s="1"/>
      <c r="P2319" s="1"/>
      <c r="Q2319" s="1"/>
      <c r="R2319" s="1"/>
      <c r="S2319" s="1"/>
    </row>
    <row r="2320">
      <c r="A2320" s="2" t="s">
        <v>925</v>
      </c>
      <c r="B2320" s="2" t="str">
        <v>印度</v>
      </c>
      <c r="C2320" s="2" t="str">
        <v>--</v>
      </c>
      <c r="D2320" s="2" t="str">
        <v>其他,家具,家居装饰品,家用电器,照明产品,玻璃工艺品,餐厨用具</v>
      </c>
      <c r="E2320" s="2" t="str">
        <v>10次</v>
      </c>
      <c r="F2320" s="2" t="str">
        <v>AGRA ROAD BHAU KA NAGLA,INDIA</v>
      </c>
      <c r="G2320" s="2" t="str">
        <v>ABBAS VAWDA</v>
      </c>
      <c r="H2320" s="2" t="s">
        <v>926</v>
      </c>
      <c r="I2320" s="2" t="str">
        <v>+91 5612 231 701</v>
      </c>
      <c r="J2320" s="2" t="str">
        <v>0091 5612 231708</v>
      </c>
      <c r="K2320" s="1"/>
      <c r="L2320" s="1"/>
      <c r="M2320" s="1"/>
      <c r="N2320" s="1"/>
      <c r="O2320" s="1"/>
      <c r="P2320" s="1"/>
      <c r="Q2320" s="1"/>
      <c r="R2320" s="1"/>
      <c r="S2320" s="1"/>
    </row>
    <row r="2321">
      <c r="A2321" s="2" t="s">
        <v>6827</v>
      </c>
      <c r="B2321" s="2" t="str">
        <v>丹麥</v>
      </c>
      <c r="C2321" s="3" t="s">
        <v>6825</v>
      </c>
      <c r="D2321" s="2" t="str">
        <v>五金,工具,餐厨用具</v>
      </c>
      <c r="E2321" s="2" t="str">
        <v>7次</v>
      </c>
      <c r="F2321" s="2" t="str">
        <v>Scandiagade 25, DK 2450, Koebenhavn SV</v>
      </c>
      <c r="G2321" s="2" t="str">
        <v>AXEL BAND DEREHDLSEN</v>
      </c>
      <c r="H2321" s="2" t="s">
        <v>6826</v>
      </c>
      <c r="I2321" s="2" t="str">
        <v>+45 33 26 63 00</v>
      </c>
      <c r="J2321" s="2" t="str">
        <v>0045 33 26 63 01</v>
      </c>
      <c r="K2321" s="1"/>
      <c r="L2321" s="1"/>
      <c r="M2321" s="1"/>
      <c r="N2321" s="1"/>
      <c r="O2321" s="1"/>
      <c r="P2321" s="1"/>
      <c r="Q2321" s="1"/>
      <c r="R2321" s="1"/>
      <c r="S2321" s="1"/>
    </row>
    <row r="2322">
      <c r="A2322" s="2" t="s">
        <v>5073</v>
      </c>
      <c r="B2322" s="2" t="str">
        <v>中國大陸</v>
      </c>
      <c r="C2322" s="3" t="s">
        <v>5072</v>
      </c>
      <c r="D2322" s="2" t="s">
        <v>5074</v>
      </c>
      <c r="E2322" s="2" t="str">
        <v>7次</v>
      </c>
      <c r="F2322" s="2" t="str">
        <v>16G, Aquatic Product Building, Renmin North Road, Shenzhen</v>
      </c>
      <c r="G2322" s="2" t="str">
        <v>BHAVESH MEHTA</v>
      </c>
      <c r="H2322" s="2" t="s">
        <v>5075</v>
      </c>
      <c r="I2322" s="2" t="str">
        <v>+852 2314 7667</v>
      </c>
      <c r="J2322" s="2" t="str">
        <v>00852 27224861</v>
      </c>
      <c r="K2322" s="1"/>
      <c r="L2322" s="1"/>
      <c r="M2322" s="1"/>
      <c r="N2322" s="1"/>
      <c r="O2322" s="1"/>
      <c r="P2322" s="1"/>
      <c r="Q2322" s="1"/>
      <c r="R2322" s="1"/>
      <c r="S2322" s="1"/>
    </row>
    <row r="2323">
      <c r="A2323" s="2" t="s">
        <v>365</v>
      </c>
      <c r="B2323" s="2" t="str">
        <v>芬蘭</v>
      </c>
      <c r="C2323" s="3" t="s">
        <v>3082</v>
      </c>
      <c r="D2323" s="2" t="str">
        <v>卫浴设备,餐厨用具</v>
      </c>
      <c r="E2323" s="2" t="str">
        <v>9次</v>
      </c>
      <c r="F2323" s="2" t="str">
        <v>Elimaenk 29, FI 00510, Helsinki</v>
      </c>
      <c r="G2323" s="2" t="str">
        <v>Duni Oy</v>
      </c>
      <c r="H2323" s="2" t="s">
        <v>3083</v>
      </c>
      <c r="I2323" s="2" t="str">
        <v>+358 9 8689810</v>
      </c>
      <c r="J2323" s="2" t="str">
        <v>00358 9 146 2133</v>
      </c>
      <c r="K2323" s="1"/>
      <c r="L2323" s="1"/>
      <c r="M2323" s="1"/>
      <c r="N2323" s="1"/>
      <c r="O2323" s="1"/>
      <c r="P2323" s="1"/>
      <c r="Q2323" s="1"/>
      <c r="R2323" s="1"/>
      <c r="S2323" s="1"/>
    </row>
    <row r="2324">
      <c r="A2324" s="2" t="s">
        <v>813</v>
      </c>
      <c r="B2324" s="2" t="str">
        <v>美國</v>
      </c>
      <c r="C2324" s="3" t="s">
        <v>814</v>
      </c>
      <c r="D2324" s="2" t="str">
        <v>家具,家居装饰品,玩具,玻璃工艺品,餐厨用具</v>
      </c>
      <c r="E2324" s="2" t="str">
        <v>9次</v>
      </c>
      <c r="F2324" s="2" t="str">
        <v>2409 AVENUE I, KEARNEY, NE 68847-5554</v>
      </c>
      <c r="G2324" s="2" t="str">
        <v>Ms Patti Yip</v>
      </c>
      <c r="H2324" s="2" t="s">
        <v>815</v>
      </c>
      <c r="I2324" s="2" t="str">
        <v>+1 308-237-2213</v>
      </c>
      <c r="J2324" s="2" t="str">
        <v>001 308-237-3048</v>
      </c>
      <c r="K2324" s="1"/>
      <c r="L2324" s="1"/>
      <c r="M2324" s="1"/>
      <c r="N2324" s="1"/>
      <c r="O2324" s="1"/>
      <c r="P2324" s="1"/>
      <c r="Q2324" s="1"/>
      <c r="R2324" s="1"/>
      <c r="S2324" s="1"/>
    </row>
    <row r="2325">
      <c r="A2325" s="2" t="s">
        <v>6844</v>
      </c>
      <c r="B2325" s="2" t="str">
        <v>法國</v>
      </c>
      <c r="C2325" s="2" t="str">
        <v>--</v>
      </c>
      <c r="D2325" s="2" t="str">
        <v>其他,家具,箱包,鞋,餐厨用具</v>
      </c>
      <c r="E2325" s="2" t="str">
        <v>5次</v>
      </c>
      <c r="F2325" s="2" t="str">
        <v>52, rue de Richelieu, FRANCE</v>
      </c>
      <c r="G2325" s="2" t="str">
        <v>Lynn Lin</v>
      </c>
      <c r="H2325" s="2" t="s">
        <v>6845</v>
      </c>
      <c r="I2325" s="2" t="str">
        <v>+33 1 42 97 48 28</v>
      </c>
      <c r="J2325" s="2">
        <v>33142974828</v>
      </c>
      <c r="K2325" s="1"/>
      <c r="L2325" s="1"/>
      <c r="M2325" s="1"/>
      <c r="N2325" s="1"/>
      <c r="O2325" s="1"/>
      <c r="P2325" s="1"/>
      <c r="Q2325" s="1"/>
      <c r="R2325" s="1"/>
      <c r="S2325" s="1"/>
    </row>
    <row r="2326">
      <c r="A2326" s="2" t="s">
        <v>5103</v>
      </c>
      <c r="B2326" s="2" t="str">
        <v>墨西哥</v>
      </c>
      <c r="C2326" s="2" t="str">
        <v>--</v>
      </c>
      <c r="D2326" s="2" t="str">
        <v>卫浴设备,餐厨用具</v>
      </c>
      <c r="E2326" s="2" t="str">
        <v>9次</v>
      </c>
      <c r="F2326" s="2" t="str">
        <v>MELCHOR PEREZ DE SOTO #208-15 COL.AMPLIACION MIGUEL HIDALGO D.F.</v>
      </c>
      <c r="G2326" s="2" t="str">
        <v>GRUPO HOGARTE</v>
      </c>
      <c r="H2326" s="2" t="s">
        <v>5104</v>
      </c>
      <c r="I2326" s="2" t="str">
        <v>+52 55 5631 2615</v>
      </c>
      <c r="J2326" s="2">
        <v>52</v>
      </c>
      <c r="K2326" s="1"/>
      <c r="L2326" s="1"/>
      <c r="M2326" s="1"/>
      <c r="N2326" s="1"/>
      <c r="O2326" s="1"/>
      <c r="P2326" s="1"/>
      <c r="Q2326" s="1"/>
      <c r="R2326" s="1"/>
      <c r="S2326" s="1"/>
    </row>
    <row r="2327">
      <c r="A2327" s="2" t="s">
        <v>3115</v>
      </c>
      <c r="B2327" s="2" t="str">
        <v>美國</v>
      </c>
      <c r="C2327" s="3" t="s">
        <v>3116</v>
      </c>
      <c r="D2327" s="2" t="str">
        <v>餐厨用具</v>
      </c>
      <c r="E2327" s="2" t="str">
        <v>6次</v>
      </c>
      <c r="F2327" s="2" t="str">
        <v>6666 GROVER ST, OMAHA, NE 68106</v>
      </c>
      <c r="G2327" s="2" t="str">
        <v>MARK SAMUELSON</v>
      </c>
      <c r="H2327" s="2" t="str">
        <v>--</v>
      </c>
      <c r="I2327" s="2" t="str">
        <v>001 402 393 6600</v>
      </c>
      <c r="J2327" s="2" t="str">
        <v>001 402 393 6648</v>
      </c>
      <c r="K2327" s="1"/>
      <c r="L2327" s="1"/>
      <c r="M2327" s="1"/>
      <c r="N2327" s="1"/>
      <c r="O2327" s="1"/>
      <c r="P2327" s="1"/>
      <c r="Q2327" s="1"/>
      <c r="R2327" s="1"/>
      <c r="S2327" s="1"/>
    </row>
    <row r="2328">
      <c r="A2328" s="2" t="s">
        <v>852</v>
      </c>
      <c r="B2328" s="2" t="str">
        <v>中國香港</v>
      </c>
      <c r="C2328" s="2" t="str">
        <v>--</v>
      </c>
      <c r="D2328" s="2" t="s">
        <v>853</v>
      </c>
      <c r="E2328" s="2" t="str">
        <v>8次</v>
      </c>
      <c r="F2328" s="2" t="str">
        <v>BLK. A-1, 4/F.,BURLINGTON HOUSE,92-94 NATHAN RD.,T.S.T., KOWLOON.,HONGKONG</v>
      </c>
      <c r="G2328" s="2" t="str">
        <v>Anne La Fleur</v>
      </c>
      <c r="H2328" s="2" t="s">
        <v>854</v>
      </c>
      <c r="I2328" s="2" t="str">
        <v>+852 2723 1666</v>
      </c>
      <c r="J2328" s="2">
        <v>23696231</v>
      </c>
      <c r="K2328" s="1"/>
      <c r="L2328" s="1"/>
      <c r="M2328" s="1"/>
      <c r="N2328" s="1"/>
      <c r="O2328" s="1"/>
      <c r="P2328" s="1"/>
      <c r="Q2328" s="1"/>
      <c r="R2328" s="1"/>
      <c r="S2328" s="1"/>
    </row>
    <row r="2329">
      <c r="A2329" s="2" t="s">
        <v>6769</v>
      </c>
      <c r="B2329" s="2" t="str">
        <v>中国台湾</v>
      </c>
      <c r="C2329" s="2" t="str">
        <v>--</v>
      </c>
      <c r="D2329" s="2" t="str">
        <v>其他,餐厨用具</v>
      </c>
      <c r="E2329" s="2" t="str">
        <v>6次</v>
      </c>
      <c r="F2329" s="2" t="str">
        <v>NO.14-1,LANE 133,CHING FU STREET,TAIPEI 116,TAIWAN</v>
      </c>
      <c r="G2329" s="2" t="str">
        <v>--</v>
      </c>
      <c r="H2329" s="2" t="s">
        <v>6770</v>
      </c>
      <c r="I2329" s="2" t="str">
        <v>+886 2 8912 5511</v>
      </c>
      <c r="J2329" s="2">
        <v>886289125500</v>
      </c>
      <c r="K2329" s="1"/>
      <c r="L2329" s="1"/>
      <c r="M2329" s="1"/>
      <c r="N2329" s="1"/>
      <c r="O2329" s="1"/>
      <c r="P2329" s="1"/>
      <c r="Q2329" s="1"/>
      <c r="R2329" s="1"/>
      <c r="S2329" s="1"/>
    </row>
    <row r="2330">
      <c r="A2330" s="2" t="s">
        <v>5010</v>
      </c>
      <c r="B2330" s="2" t="str">
        <v>德國</v>
      </c>
      <c r="C2330" s="3" t="s">
        <v>5012</v>
      </c>
      <c r="D2330" s="2" t="str">
        <v>医药保健品及医疗器械,玩具,礼品及赠品,餐厨用具</v>
      </c>
      <c r="E2330" s="2" t="str">
        <v>7次</v>
      </c>
      <c r="F2330" s="2" t="str">
        <v>Beckmannstrasse 9, DE 42659, Solingen</v>
      </c>
      <c r="G2330" s="2" t="str">
        <v>Peter Bals</v>
      </c>
      <c r="H2330" s="2" t="s">
        <v>5011</v>
      </c>
      <c r="I2330" s="2" t="str">
        <v>+49 212 46686</v>
      </c>
      <c r="J2330" s="2" t="str">
        <v>0049 212 4 40 04</v>
      </c>
      <c r="K2330" s="1"/>
      <c r="L2330" s="1"/>
      <c r="M2330" s="1"/>
      <c r="N2330" s="1"/>
      <c r="O2330" s="1"/>
      <c r="P2330" s="1"/>
      <c r="Q2330" s="1"/>
      <c r="R2330" s="1"/>
      <c r="S2330" s="1"/>
    </row>
    <row r="2331">
      <c r="A2331" s="2" t="s">
        <v>3011</v>
      </c>
      <c r="B2331" s="2" t="str">
        <v>芬蘭</v>
      </c>
      <c r="C2331" s="3" t="s">
        <v>3012</v>
      </c>
      <c r="D2331" s="2" t="str">
        <v>其他,办公文具,家具,电子消费品及信息产品,电子电气产品,餐厨用具</v>
      </c>
      <c r="E2331" s="2" t="str">
        <v>7次</v>
      </c>
      <c r="F2331" s="2" t="str">
        <v>Sammon valtat 2, FI 33530, Tampere</v>
      </c>
      <c r="G2331" s="2" t="str">
        <v>--</v>
      </c>
      <c r="H2331" s="2" t="s">
        <v>3013</v>
      </c>
      <c r="I2331" s="2" t="str">
        <v>00358 3 207315599</v>
      </c>
      <c r="J2331" s="2" t="str">
        <v>00358 3 2 73 21 40</v>
      </c>
      <c r="K2331" s="1"/>
      <c r="L2331" s="1"/>
      <c r="M2331" s="1"/>
      <c r="N2331" s="1"/>
      <c r="O2331" s="1"/>
      <c r="P2331" s="1"/>
      <c r="Q2331" s="1"/>
      <c r="R2331" s="1"/>
      <c r="S2331" s="1"/>
    </row>
    <row r="2332">
      <c r="A2332" s="2" t="s">
        <v>730</v>
      </c>
      <c r="B2332" s="2" t="str">
        <v>美國</v>
      </c>
      <c r="C2332" s="2" t="str">
        <v>--</v>
      </c>
      <c r="D2332" s="2" t="str">
        <v>其他,餐厨用具</v>
      </c>
      <c r="E2332" s="2" t="str">
        <v>8次</v>
      </c>
      <c r="F2332" s="2" t="str">
        <v>2770 LEONIS BLVD # 99, U.S.A.</v>
      </c>
      <c r="G2332" s="2" t="str">
        <v>Renata van der Oost</v>
      </c>
      <c r="H2332" s="2" t="s">
        <v>731</v>
      </c>
      <c r="I2332" s="2" t="str">
        <v>+1 323-583-3949</v>
      </c>
      <c r="J2332" s="2">
        <v>3235833949</v>
      </c>
      <c r="K2332" s="1"/>
      <c r="L2332" s="1"/>
      <c r="M2332" s="1"/>
      <c r="N2332" s="1"/>
      <c r="O2332" s="1"/>
      <c r="P2332" s="1"/>
      <c r="Q2332" s="1"/>
      <c r="R2332" s="1"/>
      <c r="S2332" s="1"/>
    </row>
    <row r="2333">
      <c r="A2333" s="2" t="s">
        <v>6794</v>
      </c>
      <c r="B2333" s="2" t="str">
        <v>美國</v>
      </c>
      <c r="C2333" s="2" t="str">
        <v>--</v>
      </c>
      <c r="D2333" s="2" t="s">
        <v>6792</v>
      </c>
      <c r="E2333" s="2" t="str">
        <v>9次</v>
      </c>
      <c r="F2333" s="2" t="str">
        <v>100 WEST PARK AVE LONG BEACHNY USA 11572,U.S.A.</v>
      </c>
      <c r="G2333" s="2" t="str">
        <v>Kalyan Reddy</v>
      </c>
      <c r="H2333" s="2" t="s">
        <v>6793</v>
      </c>
      <c r="I2333" s="2" t="str">
        <v>+1 516-431-5100</v>
      </c>
      <c r="J2333" s="2" t="str">
        <v>001 5164317787</v>
      </c>
      <c r="K2333" s="1"/>
      <c r="L2333" s="1"/>
      <c r="M2333" s="1"/>
      <c r="N2333" s="1"/>
      <c r="O2333" s="1"/>
      <c r="P2333" s="1"/>
      <c r="Q2333" s="1"/>
      <c r="R2333" s="1"/>
      <c r="S2333" s="1"/>
    </row>
    <row r="2334">
      <c r="A2334" s="2" t="s">
        <v>5038</v>
      </c>
      <c r="B2334" s="2" t="str">
        <v>叙利亚</v>
      </c>
      <c r="C2334" s="2" t="str">
        <v>--</v>
      </c>
      <c r="D2334" s="2" t="str">
        <v>五金,卫浴设备,餐厨用具</v>
      </c>
      <c r="E2334" s="2" t="str">
        <v>7次</v>
      </c>
      <c r="F2334" s="2" t="str">
        <v>2ND FL.,ADDAS BLDG.,SWEIKA,ALEPPO (P.O.BOX:1742)</v>
      </c>
      <c r="G2334" s="2" t="str">
        <v>--</v>
      </c>
      <c r="H2334" s="2" t="s">
        <v>5037</v>
      </c>
      <c r="I2334" s="2" t="str">
        <v>00963 21 3625202</v>
      </c>
      <c r="J2334" s="2" t="str">
        <v>00963 21 3638370</v>
      </c>
      <c r="K2334" s="1"/>
      <c r="L2334" s="1"/>
      <c r="M2334" s="1"/>
      <c r="N2334" s="1"/>
      <c r="O2334" s="1"/>
      <c r="P2334" s="1"/>
      <c r="Q2334" s="1"/>
      <c r="R2334" s="1"/>
      <c r="S2334" s="1"/>
    </row>
    <row r="2335">
      <c r="A2335" s="2" t="s">
        <v>3047</v>
      </c>
      <c r="B2335" s="2" t="str">
        <v>新加坡</v>
      </c>
      <c r="C2335" s="3" t="s">
        <v>3045</v>
      </c>
      <c r="D2335" s="2" t="str">
        <v>玻璃工艺品,餐厨用具</v>
      </c>
      <c r="E2335" s="2" t="str">
        <v>7次</v>
      </c>
      <c r="F2335" s="2" t="str">
        <v>117 JALAN BESAR, SINGAPORE</v>
      </c>
      <c r="G2335" s="2" t="str">
        <v>--</v>
      </c>
      <c r="H2335" s="2" t="s">
        <v>3046</v>
      </c>
      <c r="I2335" s="2" t="str">
        <v>+65 6296 3455</v>
      </c>
      <c r="J2335" s="2" t="str">
        <v>65 62964335</v>
      </c>
      <c r="K2335" s="1"/>
      <c r="L2335" s="1"/>
      <c r="M2335" s="1"/>
      <c r="N2335" s="1"/>
      <c r="O2335" s="1"/>
      <c r="P2335" s="1"/>
      <c r="Q2335" s="1"/>
      <c r="R2335" s="1"/>
      <c r="S2335" s="1"/>
    </row>
    <row r="2336">
      <c r="A2336" s="2" t="s">
        <v>770</v>
      </c>
      <c r="B2336" s="2" t="str">
        <v>沙烏地阿拉伯</v>
      </c>
      <c r="C2336" s="2" t="str">
        <v>--</v>
      </c>
      <c r="D2336" s="2" t="str">
        <v>餐厨用具</v>
      </c>
      <c r="E2336" s="2" t="str">
        <v>6次</v>
      </c>
      <c r="F2336" s="2" t="str">
        <v>P.O.BOX:8894 MAKKAH</v>
      </c>
      <c r="G2336" s="2" t="str">
        <v>ABDULLAH Y AL NAHDI</v>
      </c>
      <c r="H2336" s="2" t="s">
        <v>771</v>
      </c>
      <c r="I2336" s="2" t="str">
        <v>00966 2 5497400</v>
      </c>
      <c r="J2336" s="2" t="str">
        <v>00966 2 5497480</v>
      </c>
      <c r="K2336" s="1"/>
      <c r="L2336" s="1"/>
      <c r="M2336" s="1"/>
      <c r="N2336" s="1"/>
      <c r="O2336" s="1"/>
      <c r="P2336" s="1"/>
      <c r="Q2336" s="1"/>
      <c r="R2336" s="1"/>
      <c r="S2336" s="1"/>
    </row>
    <row r="2337">
      <c r="A2337" s="2" t="s">
        <v>7145</v>
      </c>
      <c r="B2337" s="2" t="str">
        <v>加拿大</v>
      </c>
      <c r="C2337" s="3" t="s">
        <v>7147</v>
      </c>
      <c r="D2337" s="2" t="str">
        <v>其他,家具,家居装饰品,工具,玻璃工艺品,餐厨用具</v>
      </c>
      <c r="E2337" s="2" t="str">
        <v>9次</v>
      </c>
      <c r="F2337" s="2" t="str">
        <v>1280 Courtney Park Drive Mississauga ON</v>
      </c>
      <c r="G2337" s="2" t="str">
        <v>FIRECO INC</v>
      </c>
      <c r="H2337" s="2" t="s">
        <v>7146</v>
      </c>
      <c r="I2337" s="2">
        <f>+1-918-258-453</f>
      </c>
      <c r="J2337" s="2" t="str">
        <v>001 905 6703139/888 224 9013</v>
      </c>
      <c r="K2337" s="1"/>
      <c r="L2337" s="1"/>
      <c r="M2337" s="1"/>
      <c r="N2337" s="1"/>
      <c r="O2337" s="1"/>
      <c r="P2337" s="1"/>
      <c r="Q2337" s="1"/>
      <c r="R2337" s="1"/>
      <c r="S2337" s="1"/>
    </row>
    <row r="2338">
      <c r="A2338" s="2" t="s">
        <v>5444</v>
      </c>
      <c r="B2338" s="2" t="str">
        <v>德國</v>
      </c>
      <c r="C2338" s="3" t="s">
        <v>5445</v>
      </c>
      <c r="D2338" s="2" t="str">
        <v>其他,医药保健品及医疗器械,卫浴设备,工具,照明产品,餐厨用具</v>
      </c>
      <c r="E2338" s="2" t="str">
        <v>9次</v>
      </c>
      <c r="F2338" s="2" t="str">
        <v>Am Goldenen Feld 16, DE 95326, Kulmbach</v>
      </c>
      <c r="G2338" s="2" t="str">
        <v>GALLER Stahlbau &amp; Lagertechnik GmbH &amp; Co. KG</v>
      </c>
      <c r="H2338" s="2" t="s">
        <v>5446</v>
      </c>
      <c r="I2338" s="2" t="str">
        <v>+49 9221 7000</v>
      </c>
      <c r="J2338" s="2" t="str">
        <v>0049 9221 70 01 49</v>
      </c>
      <c r="K2338" s="1"/>
      <c r="L2338" s="1"/>
      <c r="M2338" s="1"/>
      <c r="N2338" s="1"/>
      <c r="O2338" s="1"/>
      <c r="P2338" s="1"/>
      <c r="Q2338" s="1"/>
      <c r="R2338" s="1"/>
      <c r="S2338" s="1"/>
    </row>
    <row r="2339">
      <c r="A2339" s="2" t="s">
        <v>3489</v>
      </c>
      <c r="B2339" s="2" t="str">
        <v>法國</v>
      </c>
      <c r="C2339" s="3" t="s">
        <v>3490</v>
      </c>
      <c r="D2339" s="2" t="str">
        <v>餐厨用具</v>
      </c>
      <c r="E2339" s="2" t="str">
        <v>6次</v>
      </c>
      <c r="F2339" s="2" t="str">
        <v>4 ALLEE DE L ASTROLABE, SILIC 511, 94623, RUNGIS CEDEX</v>
      </c>
      <c r="G2339" s="2" t="str">
        <v>Irene Gan</v>
      </c>
      <c r="H2339" s="2" t="str">
        <v>--</v>
      </c>
      <c r="I2339" s="2" t="str">
        <v>+33 1 56 70 52 52</v>
      </c>
      <c r="J2339" s="2" t="str">
        <v>0033 146750513</v>
      </c>
      <c r="K2339" s="1"/>
      <c r="L2339" s="1"/>
      <c r="M2339" s="1"/>
      <c r="N2339" s="1"/>
      <c r="O2339" s="1"/>
      <c r="P2339" s="1"/>
      <c r="Q2339" s="1"/>
      <c r="R2339" s="1"/>
      <c r="S2339" s="1"/>
    </row>
    <row r="2340">
      <c r="A2340" s="2" t="s">
        <v>1288</v>
      </c>
      <c r="B2340" s="2" t="str">
        <v>德國</v>
      </c>
      <c r="C2340" s="3" t="s">
        <v>1289</v>
      </c>
      <c r="D2340" s="2" t="str">
        <v>其他,办公文具,大型机械及设备,家具,工具,汽车配件,餐厨用具</v>
      </c>
      <c r="E2340" s="2" t="str">
        <v>8次</v>
      </c>
      <c r="F2340" s="2" t="str">
        <v>Lennestrasse 10-12, DE 47051, Duisburg</v>
      </c>
      <c r="G2340" s="2" t="str">
        <v>Friedhelm Schnuerle</v>
      </c>
      <c r="H2340" s="2" t="s">
        <v>1290</v>
      </c>
      <c r="I2340" s="2" t="str">
        <v>+49 203 305130</v>
      </c>
      <c r="J2340" s="2" t="str">
        <v>0049 203 3 05 13 30</v>
      </c>
      <c r="K2340" s="1"/>
      <c r="L2340" s="1"/>
      <c r="M2340" s="1"/>
      <c r="N2340" s="1"/>
      <c r="O2340" s="1"/>
      <c r="P2340" s="1"/>
      <c r="Q2340" s="1"/>
      <c r="R2340" s="1"/>
      <c r="S2340" s="1"/>
    </row>
    <row r="2341">
      <c r="A2341" s="2" t="s">
        <v>7173</v>
      </c>
      <c r="B2341" s="2" t="str">
        <v>美國</v>
      </c>
      <c r="C2341" s="3" t="s">
        <v>7172</v>
      </c>
      <c r="D2341" s="2" t="s">
        <v>7170</v>
      </c>
      <c r="E2341" s="2" t="str">
        <v>10次</v>
      </c>
      <c r="F2341" s="2" t="str">
        <v>3987 HERITAGE OAK COURT,SIMI VALLEY,CA. 93063U.S.A.</v>
      </c>
      <c r="G2341" s="2" t="str">
        <v>Sharryn McNamara</v>
      </c>
      <c r="H2341" s="2" t="s">
        <v>7171</v>
      </c>
      <c r="I2341" s="2" t="str">
        <v>+1 805-426-0060</v>
      </c>
      <c r="J2341" s="2" t="str">
        <v>001 8055838546</v>
      </c>
      <c r="K2341" s="1"/>
      <c r="L2341" s="1"/>
      <c r="M2341" s="1"/>
      <c r="N2341" s="1"/>
      <c r="O2341" s="1"/>
      <c r="P2341" s="1"/>
      <c r="Q2341" s="1"/>
      <c r="R2341" s="1"/>
      <c r="S2341" s="1"/>
    </row>
    <row r="2342">
      <c r="A2342" s="2" t="s">
        <v>5474</v>
      </c>
      <c r="B2342" s="2" t="str">
        <v>科威特</v>
      </c>
      <c r="C2342" s="2" t="str">
        <v>--</v>
      </c>
      <c r="D2342" s="2" t="str">
        <v>餐厨用具</v>
      </c>
      <c r="E2342" s="2" t="str">
        <v>5次</v>
      </c>
      <c r="F2342" s="2" t="str">
        <v>10/F, FAHAD AL-SALEM ST.,SAFAT 13018</v>
      </c>
      <c r="G2342" s="2" t="str">
        <v>SUHAIL RAHIM</v>
      </c>
      <c r="H2342" s="2" t="str">
        <v>--</v>
      </c>
      <c r="I2342" s="2" t="str">
        <v>00965 244 1215</v>
      </c>
      <c r="J2342" s="2" t="str">
        <v>00965 245 2338</v>
      </c>
      <c r="K2342" s="1"/>
      <c r="L2342" s="1"/>
      <c r="M2342" s="1"/>
      <c r="N2342" s="1"/>
      <c r="O2342" s="1"/>
      <c r="P2342" s="1"/>
      <c r="Q2342" s="1"/>
      <c r="R2342" s="1"/>
      <c r="S2342" s="1"/>
    </row>
    <row r="2343">
      <c r="A2343" s="2" t="s">
        <v>3524</v>
      </c>
      <c r="B2343" s="2" t="str">
        <v>英國</v>
      </c>
      <c r="C2343" s="3" t="s">
        <v>3525</v>
      </c>
      <c r="D2343" s="2" t="str">
        <v>其他,工艺陶瓷,餐厨用具</v>
      </c>
      <c r="E2343" s="2" t="str">
        <v>8次</v>
      </c>
      <c r="F2343" s="2" t="str">
        <v>OLDENDS LANE INDUSTRIAL ESTATE,STONEHOUSE,GLOUCESTERSHIRE</v>
      </c>
      <c r="G2343" s="2" t="str">
        <v>CHRISTOPHER MORELAND</v>
      </c>
      <c r="H2343" s="2" t="s">
        <v>3526</v>
      </c>
      <c r="I2343" s="2" t="str">
        <v>+44 1453 824482</v>
      </c>
      <c r="J2343" s="2" t="str">
        <v>0044 1453 827855</v>
      </c>
      <c r="K2343" s="1"/>
      <c r="L2343" s="1"/>
      <c r="M2343" s="1"/>
      <c r="N2343" s="1"/>
      <c r="O2343" s="1"/>
      <c r="P2343" s="1"/>
      <c r="Q2343" s="1"/>
      <c r="R2343" s="1"/>
      <c r="S2343" s="1"/>
    </row>
    <row r="2344">
      <c r="A2344" s="2" t="s">
        <v>1324</v>
      </c>
      <c r="B2344" s="2" t="str">
        <v>日本</v>
      </c>
      <c r="C2344" s="2" t="str">
        <v>--</v>
      </c>
      <c r="D2344" s="2" t="str">
        <v>餐厨用具</v>
      </c>
      <c r="E2344" s="2" t="str">
        <v>6次</v>
      </c>
      <c r="F2344" s="2" t="str">
        <v>9-17, TOYOSAKI 4-CHOME, KITA-KU OSAKA-SHI, OSAKA 5310072</v>
      </c>
      <c r="G2344" s="2" t="str">
        <v>KANO, YOSHIKAZU</v>
      </c>
      <c r="H2344" s="2" t="str">
        <v>--</v>
      </c>
      <c r="I2344" s="2">
        <f>+81-6-6374-1451</f>
      </c>
      <c r="J2344" s="2" t="str">
        <v>0081 6 63741486</v>
      </c>
      <c r="K2344" s="1"/>
      <c r="L2344" s="1"/>
      <c r="M2344" s="1"/>
      <c r="N2344" s="1"/>
      <c r="O2344" s="1"/>
      <c r="P2344" s="1"/>
      <c r="Q2344" s="1"/>
      <c r="R2344" s="1"/>
      <c r="S2344" s="1"/>
    </row>
    <row r="2345">
      <c r="A2345" s="2" t="s">
        <v>7091</v>
      </c>
      <c r="B2345" s="2" t="str">
        <v>加拿大</v>
      </c>
      <c r="C2345" s="3" t="s">
        <v>7090</v>
      </c>
      <c r="D2345" s="2" t="str">
        <v>餐厨用具</v>
      </c>
      <c r="E2345" s="2" t="str">
        <v>6次</v>
      </c>
      <c r="F2345" s="2" t="str">
        <v>140 Fernstaff Court, Unit 1 Concord Ontario</v>
      </c>
      <c r="G2345" s="2" t="str">
        <v>CALIBRE MARKETING &amp; SALES INC</v>
      </c>
      <c r="H2345" s="2" t="s">
        <v>7089</v>
      </c>
      <c r="I2345" s="2" t="str">
        <v>001 905 660 3603</v>
      </c>
      <c r="J2345" s="2" t="str">
        <v>001 905 660 7066</v>
      </c>
      <c r="K2345" s="1"/>
      <c r="L2345" s="1"/>
      <c r="M2345" s="1"/>
      <c r="N2345" s="1"/>
      <c r="O2345" s="1"/>
      <c r="P2345" s="1"/>
      <c r="Q2345" s="1"/>
      <c r="R2345" s="1"/>
      <c r="S2345" s="1"/>
    </row>
    <row r="2346">
      <c r="A2346" s="2" t="s">
        <v>5068</v>
      </c>
      <c r="B2346" s="2" t="str">
        <v>薩爾瓦多</v>
      </c>
      <c r="C2346" s="3" t="s">
        <v>5065</v>
      </c>
      <c r="D2346" s="2" t="s">
        <v>5067</v>
      </c>
      <c r="E2346" s="2" t="str">
        <v>8次</v>
      </c>
      <c r="F2346" s="2" t="str">
        <v>Autopista Sur, Edificio Ferrocentro. Apartado Postal 2129</v>
      </c>
      <c r="G2346" s="2" t="str">
        <v>Brian BAI</v>
      </c>
      <c r="H2346" s="2" t="s">
        <v>5066</v>
      </c>
      <c r="I2346" s="2" t="str">
        <v>(503)273 4455</v>
      </c>
      <c r="J2346" s="2" t="str">
        <v>(503)273 1005</v>
      </c>
      <c r="K2346" s="1"/>
      <c r="L2346" s="1"/>
      <c r="M2346" s="1"/>
      <c r="N2346" s="1"/>
      <c r="O2346" s="1"/>
      <c r="P2346" s="1"/>
      <c r="Q2346" s="1"/>
      <c r="R2346" s="1"/>
      <c r="S2346" s="1"/>
    </row>
    <row r="2347">
      <c r="A2347" s="2" t="s">
        <v>3433</v>
      </c>
      <c r="B2347" s="2" t="str">
        <v>中國香港</v>
      </c>
      <c r="C2347" s="2" t="str">
        <v>--</v>
      </c>
      <c r="D2347" s="2" t="str">
        <v>玻璃工艺品,餐厨用具</v>
      </c>
      <c r="E2347" s="2" t="str">
        <v>7次</v>
      </c>
      <c r="F2347" s="2" t="str">
        <v>UNIT 20,9/F.,CHEVALIER COMMERCIAL CENTER,NO.8,WANG HOI ROAD,KOWLOON BAY,KOWLOON</v>
      </c>
      <c r="G2347" s="2" t="str">
        <v>PATRICK KOK</v>
      </c>
      <c r="H2347" s="2" t="s">
        <v>3432</v>
      </c>
      <c r="I2347" s="2" t="str">
        <v>00852 29970400</v>
      </c>
      <c r="J2347" s="2" t="str">
        <v>00852 29970500</v>
      </c>
      <c r="K2347" s="1"/>
      <c r="L2347" s="1"/>
      <c r="M2347" s="1"/>
      <c r="N2347" s="1"/>
      <c r="O2347" s="1"/>
      <c r="P2347" s="1"/>
      <c r="Q2347" s="1"/>
      <c r="R2347" s="1"/>
      <c r="S2347" s="1"/>
    </row>
    <row r="2348">
      <c r="A2348" s="2" t="s">
        <v>806</v>
      </c>
      <c r="B2348" s="2" t="str">
        <v>中國香港</v>
      </c>
      <c r="C2348" s="2" t="str">
        <v>--</v>
      </c>
      <c r="D2348" s="2" t="str">
        <v>其他,家用纺织品,汽车配件,餐厨用具</v>
      </c>
      <c r="E2348" s="2" t="str">
        <v>9次</v>
      </c>
      <c r="F2348" s="2" t="str">
        <v>Room B1, 9/F, Valiant Commercial Building, 22-24 Prat Avenue, Tsim Sha Tsui, Kowloon, Hong Kong</v>
      </c>
      <c r="G2348" s="2" t="str">
        <v>Kam Shing Enterprises Co Ltd</v>
      </c>
      <c r="H2348" s="2" t="s">
        <v>807</v>
      </c>
      <c r="I2348" s="2" t="str">
        <v>00852 27221613</v>
      </c>
      <c r="J2348" s="2" t="str">
        <v>00852 27221887</v>
      </c>
      <c r="K2348" s="1"/>
      <c r="L2348" s="1"/>
      <c r="M2348" s="1"/>
      <c r="N2348" s="1"/>
      <c r="O2348" s="1"/>
      <c r="P2348" s="1"/>
      <c r="Q2348" s="1"/>
      <c r="R2348" s="1"/>
      <c r="S2348" s="1"/>
    </row>
    <row r="2349">
      <c r="A2349" s="2" t="s">
        <v>7119</v>
      </c>
      <c r="B2349" s="2" t="str">
        <v>摩洛哥</v>
      </c>
      <c r="C2349" s="3" t="s">
        <v>7122</v>
      </c>
      <c r="D2349" s="2" t="s">
        <v>7120</v>
      </c>
      <c r="E2349" s="2" t="str">
        <v>9次</v>
      </c>
      <c r="F2349" s="2" t="str">
        <v>12,RUE MY MOHAMMED BAAMRANI B.NO 10-CASABLANCA-20000</v>
      </c>
      <c r="G2349" s="2" t="str">
        <v>AHMED ZBADI</v>
      </c>
      <c r="H2349" s="2" t="s">
        <v>7121</v>
      </c>
      <c r="I2349" s="2" t="str">
        <v>00212 2 2540945</v>
      </c>
      <c r="J2349" s="2" t="str">
        <v>00212 2 2540946</v>
      </c>
      <c r="K2349" s="1"/>
      <c r="L2349" s="1"/>
      <c r="M2349" s="1"/>
      <c r="N2349" s="1"/>
      <c r="O2349" s="1"/>
      <c r="P2349" s="1"/>
      <c r="Q2349" s="1"/>
      <c r="R2349" s="1"/>
      <c r="S2349" s="1"/>
    </row>
    <row r="2350">
      <c r="A2350" s="2" t="s">
        <v>3096</v>
      </c>
      <c r="B2350" s="2" t="str">
        <v>義大利</v>
      </c>
      <c r="C2350" s="2" t="str">
        <v>--</v>
      </c>
      <c r="D2350" s="2" t="str">
        <v>餐厨用具</v>
      </c>
      <c r="E2350" s="2" t="str">
        <v>6次</v>
      </c>
      <c r="F2350" s="2" t="str">
        <v>VIA DEI BANCHI VECCHI,51/52 00186 ROMA</v>
      </c>
      <c r="G2350" s="2" t="str">
        <v>CORRADO P.BARONE</v>
      </c>
      <c r="H2350" s="2" t="s">
        <v>3095</v>
      </c>
      <c r="I2350" s="2" t="str">
        <v>0039 06 6864238</v>
      </c>
      <c r="J2350" s="2" t="str">
        <v>0039 06 6832336/66017946</v>
      </c>
      <c r="K2350" s="1"/>
      <c r="L2350" s="1"/>
      <c r="M2350" s="1"/>
      <c r="N2350" s="1"/>
      <c r="O2350" s="1"/>
      <c r="P2350" s="1"/>
      <c r="Q2350" s="1"/>
      <c r="R2350" s="1"/>
      <c r="S2350" s="1"/>
    </row>
    <row r="2351">
      <c r="A2351" s="2" t="s">
        <v>3465</v>
      </c>
      <c r="B2351" s="2" t="str">
        <v>荷蘭</v>
      </c>
      <c r="C2351" s="3" t="s">
        <v>3464</v>
      </c>
      <c r="D2351" s="2" t="str">
        <v>卫浴设备,大型机械及设备,工具,餐厨用具</v>
      </c>
      <c r="E2351" s="2" t="str">
        <v>8次</v>
      </c>
      <c r="F2351" s="2" t="str">
        <v>Loggerstraat 45, NL 1976 CX, IJmuiden</v>
      </c>
      <c r="G2351" s="2" t="str">
        <v>Mulder &amp; Rijke BV</v>
      </c>
      <c r="H2351" s="2" t="s">
        <v>3463</v>
      </c>
      <c r="I2351" s="2" t="str">
        <v>+31 255 519 129</v>
      </c>
      <c r="J2351" s="2" t="str">
        <v>0031 255 522642</v>
      </c>
      <c r="K2351" s="1"/>
      <c r="L2351" s="1"/>
      <c r="M2351" s="1"/>
      <c r="N2351" s="1"/>
      <c r="O2351" s="1"/>
      <c r="P2351" s="1"/>
      <c r="Q2351" s="1"/>
      <c r="R2351" s="1"/>
      <c r="S2351" s="1"/>
    </row>
    <row r="2352">
      <c r="A2352" s="2" t="s">
        <v>1248</v>
      </c>
      <c r="B2352" s="2" t="str">
        <v>加拿大</v>
      </c>
      <c r="C2352" s="3" t="s">
        <v>1249</v>
      </c>
      <c r="D2352" s="2" t="str">
        <v>卫浴设备,餐厨用具</v>
      </c>
      <c r="E2352" s="2" t="str">
        <v>6次</v>
      </c>
      <c r="F2352" s="2" t="str">
        <v>1135 Gallagher Road.Burlington,Ontario</v>
      </c>
      <c r="G2352" s="2" t="str">
        <v>--</v>
      </c>
      <c r="H2352" s="2" t="s">
        <v>1247</v>
      </c>
      <c r="I2352" s="2" t="str">
        <v>001 905 632 9272</v>
      </c>
      <c r="J2352" s="2" t="str">
        <v>001 905 632 4022</v>
      </c>
      <c r="K2352" s="1"/>
      <c r="L2352" s="1"/>
      <c r="M2352" s="1"/>
      <c r="N2352" s="1"/>
      <c r="O2352" s="1"/>
      <c r="P2352" s="1"/>
      <c r="Q2352" s="1"/>
      <c r="R2352" s="1"/>
      <c r="S2352" s="1"/>
    </row>
    <row r="2353">
      <c r="A2353" s="5" t="s">
        <v>7039</v>
      </c>
      <c r="B2353" s="5" t="str">
        <v>比利時</v>
      </c>
      <c r="C2353" s="4" t="s">
        <v>7040</v>
      </c>
      <c r="D2353" s="5" t="str">
        <v>其他,汽车配件,照明产品,餐厨用具</v>
      </c>
      <c r="E2353" s="5" t="str">
        <v>8次</v>
      </c>
      <c r="F2353" s="5" t="str">
        <v>Romeinsestraat 4, Researchpark Haasrode Zone II, B 3001, Heverlee</v>
      </c>
      <c r="G2353" s="5" t="str">
        <v>Etablissements A. Buhler SANV</v>
      </c>
      <c r="H2353" s="5" t="s">
        <v>7038</v>
      </c>
      <c r="I2353" s="5" t="str">
        <v>+32 16 40 63 99</v>
      </c>
      <c r="J2353" s="5" t="str">
        <v>0032 16 40 64 52</v>
      </c>
      <c r="K2353" s="1"/>
      <c r="L2353" s="1"/>
      <c r="M2353" s="1"/>
      <c r="N2353" s="1"/>
      <c r="O2353" s="1"/>
      <c r="P2353" s="1"/>
      <c r="Q2353" s="1"/>
      <c r="R2353" s="1"/>
      <c r="S2353" s="1"/>
    </row>
    <row r="2354">
      <c r="A2354" s="2" t="s">
        <v>5324</v>
      </c>
      <c r="B2354" s="2" t="str">
        <v>印度</v>
      </c>
      <c r="C2354" s="3" t="s">
        <v>5325</v>
      </c>
      <c r="D2354" s="2" t="s">
        <v>5322</v>
      </c>
      <c r="E2354" s="2" t="str">
        <v>10次</v>
      </c>
      <c r="F2354" s="2" t="str">
        <v>163/2, SUTARIA SOCIETY, JAWAHAR NAGAR,ROAD NO2, GOREGAON W MUMBAI,MAHARSATRA INDIA</v>
      </c>
      <c r="G2354" s="2" t="str">
        <v>UDAY DESHI</v>
      </c>
      <c r="H2354" s="2" t="s">
        <v>5323</v>
      </c>
      <c r="I2354" s="2" t="str">
        <v>+91-98331-41067,+91 22 2873 5302</v>
      </c>
      <c r="J2354" s="2" t="str">
        <v>0091 22 28723753</v>
      </c>
      <c r="K2354" s="1"/>
      <c r="L2354" s="1"/>
      <c r="M2354" s="1"/>
      <c r="N2354" s="1"/>
      <c r="O2354" s="1"/>
      <c r="P2354" s="1"/>
      <c r="Q2354" s="1"/>
      <c r="R2354" s="1"/>
      <c r="S2354" s="1"/>
    </row>
    <row r="2355">
      <c r="A2355" s="2" t="s">
        <v>3365</v>
      </c>
      <c r="B2355" s="2" t="str">
        <v>泰国</v>
      </c>
      <c r="C2355" s="3" t="s">
        <v>3367</v>
      </c>
      <c r="D2355" s="2" t="str">
        <v>体育及旅游休闲用品,其他,玻璃工艺品,箱包,鞋,餐厨用具</v>
      </c>
      <c r="E2355" s="2" t="str">
        <v>10次</v>
      </c>
      <c r="F2355" s="2" t="str">
        <v>18 F Q-HOUSE, 598 PLOENJIT RD,PATHUMWAN, BANGKOK,THAILAND</v>
      </c>
      <c r="G2355" s="2" t="str">
        <v>Dema</v>
      </c>
      <c r="H2355" s="2" t="s">
        <v>3366</v>
      </c>
      <c r="I2355" s="2" t="str">
        <v>+66 2 257 0919</v>
      </c>
      <c r="J2355" s="2" t="str">
        <v>0066 2 2570920</v>
      </c>
      <c r="K2355" s="1"/>
      <c r="L2355" s="1"/>
      <c r="M2355" s="1"/>
      <c r="N2355" s="1"/>
      <c r="O2355" s="1"/>
      <c r="P2355" s="1"/>
      <c r="Q2355" s="1"/>
      <c r="R2355" s="1"/>
      <c r="S2355" s="1"/>
    </row>
    <row r="2356">
      <c r="A2356" s="2" t="s">
        <v>1138</v>
      </c>
      <c r="B2356" s="2" t="str">
        <v>德國</v>
      </c>
      <c r="C2356" s="3" t="s">
        <v>1136</v>
      </c>
      <c r="D2356" s="2" t="str">
        <v>玻璃工艺品,餐厨用具</v>
      </c>
      <c r="E2356" s="2" t="str">
        <v>7次</v>
      </c>
      <c r="F2356" s="2" t="str">
        <v>Telgenbrink 105, DE 33739, Bielefeld</v>
      </c>
      <c r="G2356" s="2" t="str">
        <v>GEBR. VOM BRAUCKE GMBH &amp; CO. KG</v>
      </c>
      <c r="H2356" s="2" t="s">
        <v>1137</v>
      </c>
      <c r="I2356" s="2" t="str">
        <v>+49 521 80010</v>
      </c>
      <c r="J2356" s="2" t="str">
        <v>0049 521 8 00 11 80</v>
      </c>
      <c r="K2356" s="1"/>
      <c r="L2356" s="1"/>
      <c r="M2356" s="1"/>
      <c r="N2356" s="1"/>
      <c r="O2356" s="1"/>
      <c r="P2356" s="1"/>
      <c r="Q2356" s="1"/>
      <c r="R2356" s="1"/>
      <c r="S2356" s="1"/>
    </row>
    <row r="2357">
      <c r="A2357" s="2" t="s">
        <v>7068</v>
      </c>
      <c r="B2357" s="2" t="str">
        <v>丹麥</v>
      </c>
      <c r="C2357" s="3" t="s">
        <v>7067</v>
      </c>
      <c r="D2357" s="2" t="str">
        <v>家用电器,餐厨用具</v>
      </c>
      <c r="E2357" s="2" t="str">
        <v>7次</v>
      </c>
      <c r="F2357" s="2" t="str">
        <v>Midtager 18, DK 2605, Broendby</v>
      </c>
      <c r="G2357" s="2" t="str">
        <v>MACHAEL KEMP</v>
      </c>
      <c r="H2357" s="2" t="s">
        <v>7066</v>
      </c>
      <c r="I2357" s="2" t="str">
        <v>+45 43 29 20 00</v>
      </c>
      <c r="J2357" s="2" t="str">
        <v>0045 43 29 20 01</v>
      </c>
      <c r="K2357" s="1"/>
      <c r="L2357" s="1"/>
      <c r="M2357" s="1"/>
      <c r="N2357" s="1"/>
      <c r="O2357" s="1"/>
      <c r="P2357" s="1"/>
      <c r="Q2357" s="1"/>
      <c r="R2357" s="1"/>
      <c r="S2357" s="1"/>
    </row>
    <row r="2358">
      <c r="A2358" s="2" t="s">
        <v>5357</v>
      </c>
      <c r="B2358" s="2" t="str">
        <v>新加坡</v>
      </c>
      <c r="C2358" s="3" t="s">
        <v>5359</v>
      </c>
      <c r="D2358" s="2" t="str">
        <v>医药保健品及医疗器械,餐厨用具</v>
      </c>
      <c r="E2358" s="2" t="str">
        <v>5次</v>
      </c>
      <c r="F2358" s="2" t="str">
        <v>Boon Building, 61,South Bridge Road, 058691, Singapore</v>
      </c>
      <c r="G2358" s="2" t="str">
        <v>Boon &amp; Company(Pte)Ltd</v>
      </c>
      <c r="H2358" s="2" t="s">
        <v>5358</v>
      </c>
      <c r="I2358" s="2" t="str">
        <v>0065 65351422</v>
      </c>
      <c r="J2358" s="2" t="str">
        <v>0065 65330308</v>
      </c>
      <c r="K2358" s="1"/>
      <c r="L2358" s="1"/>
      <c r="M2358" s="1"/>
      <c r="N2358" s="1"/>
      <c r="O2358" s="1"/>
      <c r="P2358" s="1"/>
      <c r="Q2358" s="1"/>
      <c r="R2358" s="1"/>
      <c r="S2358" s="1"/>
    </row>
    <row r="2359">
      <c r="A2359" s="2" t="s">
        <v>3397</v>
      </c>
      <c r="B2359" s="2" t="str">
        <v>法國</v>
      </c>
      <c r="C2359" s="3" t="s">
        <v>3400</v>
      </c>
      <c r="D2359" s="2" t="s">
        <v>3399</v>
      </c>
      <c r="E2359" s="2" t="str">
        <v>9次</v>
      </c>
      <c r="F2359" s="2" t="str">
        <v>BD VAN GOGH IMMEUBLE PERICENTRE59658 VILLENEUVE D''ASCQ,FRANCE</v>
      </c>
      <c r="G2359" s="2" t="str">
        <v>Ozgur Toprak</v>
      </c>
      <c r="H2359" s="2" t="s">
        <v>3398</v>
      </c>
      <c r="I2359" s="2" t="str">
        <v>+33 3 20 43 59 59</v>
      </c>
      <c r="J2359" s="2">
        <v>33320435978</v>
      </c>
      <c r="K2359" s="1"/>
      <c r="L2359" s="1"/>
      <c r="M2359" s="1"/>
      <c r="N2359" s="1"/>
      <c r="O2359" s="1"/>
      <c r="P2359" s="1"/>
      <c r="Q2359" s="1"/>
      <c r="R2359" s="1"/>
      <c r="S2359" s="1"/>
    </row>
    <row r="2360">
      <c r="A2360" s="2" t="s">
        <v>1170</v>
      </c>
      <c r="B2360" s="2" t="str">
        <v>南非</v>
      </c>
      <c r="C2360" s="2" t="str">
        <v>--</v>
      </c>
      <c r="D2360" s="2" t="str">
        <v>其他,工艺陶瓷,建筑及装饰材料,餐厨用具</v>
      </c>
      <c r="E2360" s="2" t="str">
        <v>9次</v>
      </c>
      <c r="F2360" s="2" t="str">
        <v>PO BOX 44967 CLAREMONT 7735,SOUTH AFRICA</v>
      </c>
      <c r="G2360" s="2" t="str">
        <v>Aharon Farhi</v>
      </c>
      <c r="H2360" s="2" t="s">
        <v>1169</v>
      </c>
      <c r="I2360" s="2" t="str">
        <v>+27 21 683 5665</v>
      </c>
      <c r="J2360" s="2">
        <v>27216835699</v>
      </c>
      <c r="K2360" s="1"/>
      <c r="L2360" s="1"/>
      <c r="M2360" s="1"/>
      <c r="N2360" s="1"/>
      <c r="O2360" s="1"/>
      <c r="P2360" s="1"/>
      <c r="Q2360" s="1"/>
      <c r="R2360" s="1"/>
      <c r="S2360" s="1"/>
    </row>
    <row r="2361">
      <c r="A2361" s="2" t="s">
        <v>6971</v>
      </c>
      <c r="B2361" s="2" t="str">
        <v>馬來西亞</v>
      </c>
      <c r="C2361" s="2" t="str">
        <v>--</v>
      </c>
      <c r="D2361" s="2" t="s">
        <v>6972</v>
      </c>
      <c r="E2361" s="2" t="str">
        <v>10次</v>
      </c>
      <c r="F2361" s="2" t="str">
        <v>3-3rd Floor, Jalan Cecewai 6/19B, Section 6, Kota Damansara, 47810,</v>
      </c>
      <c r="G2361" s="2" t="str">
        <v>LIM CHENG BOK</v>
      </c>
      <c r="H2361" s="2" t="s">
        <v>6973</v>
      </c>
      <c r="I2361" s="2" t="str">
        <v>+60 12-319 0168</v>
      </c>
      <c r="J2361" s="2" t="str">
        <v>603 61569136</v>
      </c>
      <c r="K2361" s="1"/>
      <c r="L2361" s="1"/>
      <c r="M2361" s="1"/>
      <c r="N2361" s="1"/>
      <c r="O2361" s="1"/>
      <c r="P2361" s="1"/>
      <c r="Q2361" s="1"/>
      <c r="R2361" s="1"/>
      <c r="S2361" s="1"/>
    </row>
    <row r="2362">
      <c r="A2362" s="5" t="s">
        <v>5249</v>
      </c>
      <c r="B2362" s="5" t="str">
        <v>英國</v>
      </c>
      <c r="C2362" s="4" t="s">
        <v>5248</v>
      </c>
      <c r="D2362" s="5" t="str">
        <v>家具,家居装饰品,餐厨用具</v>
      </c>
      <c r="E2362" s="5" t="str">
        <v>7次</v>
      </c>
      <c r="F2362" s="5" t="str">
        <v>LAKE HOUSE FOUR ELMS//GB-EDINBRIDGGE, KENT TN8 6NL</v>
      </c>
      <c r="G2362" s="5" t="str">
        <v>F. SANSON CONTRACTS</v>
      </c>
      <c r="H2362" s="5" t="s">
        <v>5247</v>
      </c>
      <c r="I2362" s="5" t="str">
        <v>+44 1732 700791</v>
      </c>
      <c r="J2362" s="5" t="str">
        <v>0044 1732 700789</v>
      </c>
      <c r="K2362" s="1"/>
      <c r="L2362" s="1"/>
      <c r="M2362" s="1"/>
      <c r="N2362" s="1"/>
      <c r="O2362" s="1"/>
      <c r="P2362" s="1"/>
      <c r="Q2362" s="1"/>
      <c r="R2362" s="1"/>
      <c r="S2362" s="1"/>
    </row>
    <row r="2363">
      <c r="A2363" s="2" t="s">
        <v>3289</v>
      </c>
      <c r="B2363" s="2" t="str">
        <v>中國香港</v>
      </c>
      <c r="C2363" s="3" t="s">
        <v>3290</v>
      </c>
      <c r="D2363" s="2" t="s">
        <v>3287</v>
      </c>
      <c r="E2363" s="2" t="str">
        <v>4次</v>
      </c>
      <c r="F2363" s="2" t="str">
        <v>#715 HANNAM B/D,737-37,HANNAM-DONG,YONGSAN-KU,SEOUL</v>
      </c>
      <c r="G2363" s="2" t="str">
        <v>DR MOH'D ABDUL HAMID NUTFAJI</v>
      </c>
      <c r="H2363" s="2" t="s">
        <v>3288</v>
      </c>
      <c r="I2363" s="2" t="str">
        <v>+1-732-335-5400,+1-972,+1-5215800</v>
      </c>
      <c r="J2363" s="2" t="str">
        <v>001 877 764 3124</v>
      </c>
      <c r="K2363" s="1"/>
      <c r="L2363" s="1"/>
      <c r="M2363" s="1"/>
      <c r="N2363" s="1"/>
      <c r="O2363" s="1"/>
      <c r="P2363" s="1"/>
      <c r="Q2363" s="1"/>
      <c r="R2363" s="1"/>
      <c r="S2363" s="1"/>
    </row>
    <row r="2364">
      <c r="A2364" s="2" t="s">
        <v>1052</v>
      </c>
      <c r="B2364" s="2" t="str">
        <v>德國</v>
      </c>
      <c r="C2364" s="3" t="s">
        <v>1050</v>
      </c>
      <c r="D2364" s="2" t="str">
        <v>工艺陶瓷,玩具,电子消费品及信息产品,箱包,餐厨用具</v>
      </c>
      <c r="E2364" s="2" t="str">
        <v>6次</v>
      </c>
      <c r="F2364" s="2" t="str">
        <v>83547 BABENSHAM,MUEHLBERG 2,GERMANY</v>
      </c>
      <c r="G2364" s="2" t="str">
        <v>--</v>
      </c>
      <c r="H2364" s="2" t="s">
        <v>1051</v>
      </c>
      <c r="I2364" s="2" t="str">
        <v>+49 8071 924197</v>
      </c>
      <c r="J2364" s="2" t="str">
        <v>0049 8071924199</v>
      </c>
      <c r="K2364" s="1"/>
      <c r="L2364" s="1"/>
      <c r="M2364" s="1"/>
      <c r="N2364" s="1"/>
      <c r="O2364" s="1"/>
      <c r="P2364" s="1"/>
      <c r="Q2364" s="1"/>
      <c r="R2364" s="1"/>
      <c r="S2364" s="1"/>
    </row>
    <row r="2365">
      <c r="A2365" s="2" t="s">
        <v>7006</v>
      </c>
      <c r="B2365" s="2" t="str">
        <v>加納</v>
      </c>
      <c r="C2365" s="3" t="s">
        <v>7008</v>
      </c>
      <c r="D2365" s="2" t="str">
        <v>电子消费品及信息产品,餐厨用具</v>
      </c>
      <c r="E2365" s="2" t="str">
        <v>7次</v>
      </c>
      <c r="F2365" s="2" t="str">
        <v>P.O.BOX9732,ACCRA,GHANA</v>
      </c>
      <c r="G2365" s="2" t="str">
        <v>--</v>
      </c>
      <c r="H2365" s="2" t="s">
        <v>7007</v>
      </c>
      <c r="I2365" s="2">
        <v>23321307190</v>
      </c>
      <c r="J2365" s="2">
        <v>23321307190</v>
      </c>
      <c r="K2365" s="1"/>
      <c r="L2365" s="1"/>
      <c r="M2365" s="1"/>
      <c r="N2365" s="1"/>
      <c r="O2365" s="1"/>
      <c r="P2365" s="1"/>
      <c r="Q2365" s="1"/>
      <c r="R2365" s="1"/>
      <c r="S2365" s="1"/>
    </row>
    <row r="2366">
      <c r="A2366" s="2" t="s">
        <v>5286</v>
      </c>
      <c r="B2366" s="2" t="str">
        <v>土耳其</v>
      </c>
      <c r="C2366" s="3" t="s">
        <v>5287</v>
      </c>
      <c r="D2366" s="2" t="str">
        <v>卫浴设备,家具,浴室用品,照明产品,餐厨用具</v>
      </c>
      <c r="E2366" s="2" t="str">
        <v>8次</v>
      </c>
      <c r="F2366" s="2" t="str">
        <v>AMBARLI D. TESISLERI YOLU KUYUBASI SK. NO:9 AVCILAR-ISTANBUL</v>
      </c>
      <c r="G2366" s="2" t="str">
        <v>FATIH AKTURK</v>
      </c>
      <c r="H2366" s="2" t="s">
        <v>5288</v>
      </c>
      <c r="I2366" s="2" t="str">
        <v>+90 212 422 17 72</v>
      </c>
      <c r="J2366" s="2" t="str">
        <v>0090 212 4221942</v>
      </c>
      <c r="K2366" s="1"/>
      <c r="L2366" s="1"/>
      <c r="M2366" s="1"/>
      <c r="N2366" s="1"/>
      <c r="O2366" s="1"/>
      <c r="P2366" s="1"/>
      <c r="Q2366" s="1"/>
      <c r="R2366" s="1"/>
      <c r="S2366" s="1"/>
    </row>
    <row r="2367">
      <c r="A2367" s="2" t="s">
        <v>3329</v>
      </c>
      <c r="B2367" s="2" t="str">
        <v>中国台湾</v>
      </c>
      <c r="C2367" s="3" t="s">
        <v>3330</v>
      </c>
      <c r="D2367" s="2" t="str">
        <v>家具,家居装饰品,餐厨用具</v>
      </c>
      <c r="E2367" s="2" t="str">
        <v>4次</v>
      </c>
      <c r="F2367" s="2" t="str">
        <v>FLOOR6-3, NO.49 SEC.3 HO PING E. ROADTAIPEI,TAIWAN</v>
      </c>
      <c r="G2367" s="2" t="str">
        <v>Cecilia N Pedersen</v>
      </c>
      <c r="H2367" s="2" t="s">
        <v>3328</v>
      </c>
      <c r="I2367" s="2" t="str">
        <v>+886 2 2701 4139</v>
      </c>
      <c r="J2367" s="2" t="str">
        <v>886-2-2755-3436</v>
      </c>
      <c r="K2367" s="1"/>
      <c r="L2367" s="1"/>
      <c r="M2367" s="1"/>
      <c r="N2367" s="1"/>
      <c r="O2367" s="1"/>
      <c r="P2367" s="1"/>
      <c r="Q2367" s="1"/>
      <c r="R2367" s="1"/>
      <c r="S2367" s="1"/>
    </row>
    <row r="2368">
      <c r="A2368" s="2" t="s">
        <v>1095</v>
      </c>
      <c r="B2368" s="2" t="str">
        <v>印度</v>
      </c>
      <c r="C2368" s="2" t="str">
        <v>--</v>
      </c>
      <c r="D2368" s="2" t="str">
        <v>餐厨用具</v>
      </c>
      <c r="E2368" s="2" t="str">
        <v>6次</v>
      </c>
      <c r="F2368" s="2" t="str">
        <v>LINKAGE HOUSE,GROUND FLOOR,6,MAROL CO-OP.INDUSTRIAL ESTATE,M.V.ROAD,NEAR MAROL BHAVAN,ANDHERI(EAST),MUMBAI</v>
      </c>
      <c r="G2368" s="2" t="str">
        <v>POLYMECH INTERNATIONAL</v>
      </c>
      <c r="H2368" s="2" t="s">
        <v>1096</v>
      </c>
      <c r="I2368" s="2" t="str">
        <v>+91 22 2850 6822</v>
      </c>
      <c r="J2368" s="2" t="str">
        <v>0091 22 56914485</v>
      </c>
      <c r="K2368" s="1"/>
      <c r="L2368" s="1"/>
      <c r="M2368" s="1"/>
      <c r="N2368" s="1"/>
      <c r="O2368" s="1"/>
      <c r="P2368" s="1"/>
      <c r="Q2368" s="1"/>
      <c r="R2368" s="1"/>
      <c r="S2368" s="1"/>
    </row>
    <row r="2369">
      <c r="A2369" s="2" t="s">
        <v>7356</v>
      </c>
      <c r="B2369" s="2" t="str">
        <v>土耳其</v>
      </c>
      <c r="C2369" s="3" t="s">
        <v>7355</v>
      </c>
      <c r="D2369" s="2" t="str">
        <v>餐厨用具</v>
      </c>
      <c r="E2369" s="2" t="str">
        <v>5次</v>
      </c>
      <c r="F2369" s="2" t="str">
        <v>TUNUS CADDESI NO:66 06680 KAVAKLIDERE-ANKARA</v>
      </c>
      <c r="G2369" s="2" t="str">
        <v>OZGE KORAY</v>
      </c>
      <c r="H2369" s="2" t="s">
        <v>7354</v>
      </c>
      <c r="I2369" s="2" t="str">
        <v>+90 312 426 81 82</v>
      </c>
      <c r="J2369" s="2" t="str">
        <v>0090 312 4281507</v>
      </c>
      <c r="K2369" s="1"/>
      <c r="L2369" s="1"/>
      <c r="M2369" s="1"/>
      <c r="N2369" s="1"/>
      <c r="O2369" s="1"/>
      <c r="P2369" s="1"/>
      <c r="Q2369" s="1"/>
      <c r="R2369" s="1"/>
      <c r="S2369" s="1"/>
    </row>
    <row r="2370">
      <c r="A2370" s="2" t="s">
        <v>5689</v>
      </c>
      <c r="B2370" s="2" t="str">
        <v>叙利亚</v>
      </c>
      <c r="C2370" s="3" t="s">
        <v>5690</v>
      </c>
      <c r="D2370" s="2" t="str">
        <v>餐厨用具</v>
      </c>
      <c r="E2370" s="2" t="str">
        <v>5次</v>
      </c>
      <c r="F2370" s="2" t="str">
        <v>DARAA</v>
      </c>
      <c r="G2370" s="2" t="str">
        <v>BN MNAWER EST.</v>
      </c>
      <c r="H2370" s="2" t="s">
        <v>5688</v>
      </c>
      <c r="I2370" s="2" t="str">
        <v>00963 15 243028</v>
      </c>
      <c r="J2370" s="2" t="str">
        <v>--</v>
      </c>
      <c r="K2370" s="1"/>
      <c r="L2370" s="1"/>
      <c r="M2370" s="1"/>
      <c r="N2370" s="1"/>
      <c r="O2370" s="1"/>
      <c r="P2370" s="1"/>
      <c r="Q2370" s="1"/>
      <c r="R2370" s="1"/>
      <c r="S2370" s="1"/>
    </row>
    <row r="2371">
      <c r="A2371" s="2" t="s">
        <v>3768</v>
      </c>
      <c r="B2371" s="2" t="str">
        <v>黎巴嫩</v>
      </c>
      <c r="C2371" s="2" t="str">
        <v>--</v>
      </c>
      <c r="D2371" s="2" t="str">
        <v>其他,医药保健品及医疗器械,家用纺织品,照明产品,玻璃工艺品,餐厨用具</v>
      </c>
      <c r="E2371" s="2" t="str">
        <v>9次</v>
      </c>
      <c r="F2371" s="2" t="str">
        <v>RIMAT JEZZINE LIBAN,LEBANON</v>
      </c>
      <c r="G2371" s="2" t="str">
        <v>Anoy Suyanto Ong</v>
      </c>
      <c r="H2371" s="2" t="s">
        <v>3767</v>
      </c>
      <c r="I2371" s="2" t="str">
        <v>+961 7 805 034</v>
      </c>
      <c r="J2371" s="2">
        <v>9614520547</v>
      </c>
      <c r="K2371" s="1"/>
      <c r="L2371" s="1"/>
      <c r="M2371" s="1"/>
      <c r="N2371" s="1"/>
      <c r="O2371" s="1"/>
      <c r="P2371" s="1"/>
      <c r="Q2371" s="1"/>
      <c r="R2371" s="1"/>
      <c r="S2371" s="1"/>
    </row>
    <row r="2372">
      <c r="A2372" s="2" t="s">
        <v>1581</v>
      </c>
      <c r="B2372" s="2" t="str">
        <v>美國</v>
      </c>
      <c r="C2372" s="3" t="s">
        <v>1580</v>
      </c>
      <c r="D2372" s="2" t="s">
        <v>1582</v>
      </c>
      <c r="E2372" s="2" t="str">
        <v>7次</v>
      </c>
      <c r="F2372" s="2" t="str">
        <v>4230 S. DECATUR, U.S.A.</v>
      </c>
      <c r="G2372" s="2" t="str">
        <v>FREDDY CHOW</v>
      </c>
      <c r="H2372" s="2" t="s">
        <v>1583</v>
      </c>
      <c r="I2372" s="2" t="str">
        <v>+1 702-734-1433</v>
      </c>
      <c r="J2372" s="2" t="str">
        <v>001 7027341470</v>
      </c>
      <c r="K2372" s="1"/>
      <c r="L2372" s="1"/>
      <c r="M2372" s="1"/>
      <c r="N2372" s="1"/>
      <c r="O2372" s="1"/>
      <c r="P2372" s="1"/>
      <c r="Q2372" s="1"/>
      <c r="R2372" s="1"/>
      <c r="S2372" s="1"/>
    </row>
    <row r="2373">
      <c r="A2373" s="5" t="s">
        <v>7378</v>
      </c>
      <c r="B2373" s="5" t="str">
        <v>中國香港</v>
      </c>
      <c r="C2373" s="4" t="s">
        <v>7379</v>
      </c>
      <c r="D2373" s="5" t="str">
        <v>玩具,玻璃工艺品,餐厨用具</v>
      </c>
      <c r="E2373" s="5" t="str">
        <v>8次</v>
      </c>
      <c r="F2373" s="5" t="str">
        <v>ROOM 701, 7/F., TUNG NING BLDG.,249-253 DES VOEUX ROAD C.,HONGKONG</v>
      </c>
      <c r="G2373" s="5" t="str">
        <v>--</v>
      </c>
      <c r="H2373" s="5" t="s">
        <v>7377</v>
      </c>
      <c r="I2373" s="5" t="str">
        <v>+852 2408 8019</v>
      </c>
      <c r="J2373" s="5">
        <v>24088057</v>
      </c>
      <c r="K2373" s="1"/>
      <c r="L2373" s="1"/>
      <c r="M2373" s="1"/>
      <c r="N2373" s="1"/>
      <c r="O2373" s="1"/>
      <c r="P2373" s="1"/>
      <c r="Q2373" s="1"/>
      <c r="R2373" s="1"/>
      <c r="S2373" s="1"/>
    </row>
    <row r="2374">
      <c r="A2374" s="2" t="s">
        <v>5720</v>
      </c>
      <c r="B2374" s="2" t="str">
        <v>中國香港</v>
      </c>
      <c r="C2374" s="2" t="str">
        <v>--</v>
      </c>
      <c r="D2374" s="2" t="str">
        <v>其他,餐厨用具</v>
      </c>
      <c r="E2374" s="2" t="str">
        <v>7次</v>
      </c>
      <c r="F2374" s="2" t="str">
        <v>FLAT D,23/F.,MAX SHARE CENTRE,367-373 KING'S RD,HONGKONG</v>
      </c>
      <c r="G2374" s="2" t="str">
        <v>--</v>
      </c>
      <c r="H2374" s="2" t="s">
        <v>5719</v>
      </c>
      <c r="I2374" s="2" t="str">
        <v>+852 2510 0629</v>
      </c>
      <c r="J2374" s="2">
        <v>25706476</v>
      </c>
      <c r="K2374" s="1"/>
      <c r="L2374" s="1"/>
      <c r="M2374" s="1"/>
      <c r="N2374" s="1"/>
      <c r="O2374" s="1"/>
      <c r="P2374" s="1"/>
      <c r="Q2374" s="1"/>
      <c r="R2374" s="1"/>
      <c r="S2374" s="1"/>
    </row>
    <row r="2375">
      <c r="A2375" s="2" t="s">
        <v>3803</v>
      </c>
      <c r="B2375" s="2" t="str">
        <v>澳大利亞</v>
      </c>
      <c r="C2375" s="2" t="str">
        <v>--</v>
      </c>
      <c r="D2375" s="2" t="str">
        <v>化工产品,餐厨用具</v>
      </c>
      <c r="E2375" s="2" t="str">
        <v>7次</v>
      </c>
      <c r="F2375" s="2" t="str">
        <v>780 BOURKE ST.REDFERN NSW(P.O.BOX 42 LAKEMBA POST OFFICE LAKEMBA NSW 2195)</v>
      </c>
      <c r="G2375" s="2" t="str">
        <v>QUSAI ABDULAZIZ</v>
      </c>
      <c r="H2375" s="2" t="s">
        <v>3804</v>
      </c>
      <c r="I2375" s="2" t="str">
        <v>0061 2 97403237</v>
      </c>
      <c r="J2375" s="2" t="str">
        <v>0061 2 97403237</v>
      </c>
      <c r="K2375" s="1"/>
      <c r="L2375" s="1"/>
      <c r="M2375" s="1"/>
      <c r="N2375" s="1"/>
      <c r="O2375" s="1"/>
      <c r="P2375" s="1"/>
      <c r="Q2375" s="1"/>
      <c r="R2375" s="1"/>
      <c r="S2375" s="1"/>
    </row>
    <row r="2376">
      <c r="A2376" s="2" t="s">
        <v>1622</v>
      </c>
      <c r="B2376" s="2" t="str">
        <v>美國</v>
      </c>
      <c r="C2376" s="3" t="s">
        <v>1620</v>
      </c>
      <c r="D2376" s="2" t="str">
        <v>五金,其他,家用电器,工具,服装饰物及配件,食品,餐厨用具</v>
      </c>
      <c r="E2376" s="2" t="str">
        <v>8次</v>
      </c>
      <c r="F2376" s="2" t="str">
        <v>7000 NOVA DR. APT 102E DAVIE, FL 33317 USA</v>
      </c>
      <c r="G2376" s="2" t="str">
        <v>Anish Dhawan</v>
      </c>
      <c r="H2376" s="2" t="s">
        <v>1621</v>
      </c>
      <c r="I2376" s="2" t="str">
        <v>001 9543476547</v>
      </c>
      <c r="J2376" s="2" t="str">
        <v>001 9543825014</v>
      </c>
      <c r="K2376" s="1"/>
      <c r="L2376" s="1"/>
      <c r="M2376" s="1"/>
      <c r="N2376" s="1"/>
      <c r="O2376" s="1"/>
      <c r="P2376" s="1"/>
      <c r="Q2376" s="1"/>
      <c r="R2376" s="1"/>
      <c r="S2376" s="1"/>
    </row>
    <row r="2377">
      <c r="A2377" s="2" t="s">
        <v>7285</v>
      </c>
      <c r="B2377" s="2" t="str">
        <v>菲律賓</v>
      </c>
      <c r="C2377" s="2" t="str">
        <v>--</v>
      </c>
      <c r="D2377" s="2" t="str">
        <v>工艺陶瓷,玻璃工艺品,餐厨用具</v>
      </c>
      <c r="E2377" s="2" t="str">
        <v>7次</v>
      </c>
      <c r="F2377" s="2" t="str">
        <v>313 GOV.PASCUAL ST.,NAVOTAS,METRO MANILA 1485</v>
      </c>
      <c r="G2377" s="2" t="str">
        <v>MARIVIC M.BAUTISTA</v>
      </c>
      <c r="H2377" s="2" t="s">
        <v>7286</v>
      </c>
      <c r="I2377" s="2" t="str">
        <v>+63-2819218,+63-2826151,+63-8132888</v>
      </c>
      <c r="J2377" s="2" t="str">
        <v>0063 2 2819199</v>
      </c>
      <c r="K2377" s="1"/>
      <c r="L2377" s="1"/>
      <c r="M2377" s="1"/>
      <c r="N2377" s="1"/>
      <c r="O2377" s="1"/>
      <c r="P2377" s="1"/>
      <c r="Q2377" s="1"/>
      <c r="R2377" s="1"/>
      <c r="S2377" s="1"/>
    </row>
    <row r="2378">
      <c r="A2378" s="2" t="s">
        <v>5616</v>
      </c>
      <c r="B2378" s="2" t="str">
        <v>日本</v>
      </c>
      <c r="C2378" s="3" t="s">
        <v>5618</v>
      </c>
      <c r="D2378" s="2" t="str">
        <v>化工产品,家具,餐厨用具</v>
      </c>
      <c r="E2378" s="2" t="str">
        <v>2次</v>
      </c>
      <c r="F2378" s="2" t="str">
        <v>SPE Bldg., 4-5-11, Kita-Shinjuku Shinjuku-ku, Tokyo 169-0074 Japan</v>
      </c>
      <c r="G2378" s="2" t="str">
        <v>Mr Noriharu Akimaru</v>
      </c>
      <c r="H2378" s="2" t="s">
        <v>5617</v>
      </c>
      <c r="I2378" s="2">
        <f>+81-98-923-2510</f>
      </c>
      <c r="J2378" s="2" t="str">
        <v>0081 3 3367 2244</v>
      </c>
      <c r="K2378" s="1"/>
      <c r="L2378" s="1"/>
      <c r="M2378" s="1"/>
      <c r="N2378" s="1"/>
      <c r="O2378" s="1"/>
      <c r="P2378" s="1"/>
      <c r="Q2378" s="1"/>
      <c r="R2378" s="1"/>
      <c r="S2378" s="1"/>
    </row>
    <row r="2379">
      <c r="A2379" s="2" t="s">
        <v>3698</v>
      </c>
      <c r="B2379" s="2" t="str">
        <v>新加坡</v>
      </c>
      <c r="C2379" s="3" t="s">
        <v>3699</v>
      </c>
      <c r="D2379" s="2" t="str">
        <v>餐厨用具</v>
      </c>
      <c r="E2379" s="2" t="str">
        <v>2次</v>
      </c>
      <c r="F2379" s="2" t="str">
        <v>City Warehouse, 5,Kaki Bukit Road 2 #01-07, 417839, Singapore</v>
      </c>
      <c r="G2379" s="2" t="str">
        <v>--</v>
      </c>
      <c r="H2379" s="2" t="s">
        <v>3700</v>
      </c>
      <c r="I2379" s="2">
        <f>+65-6748-8841</f>
      </c>
      <c r="J2379" s="2" t="str">
        <v>0065 67481031</v>
      </c>
      <c r="K2379" s="1"/>
      <c r="L2379" s="1"/>
      <c r="M2379" s="1"/>
      <c r="N2379" s="1"/>
      <c r="O2379" s="1"/>
      <c r="P2379" s="1"/>
      <c r="Q2379" s="1"/>
      <c r="R2379" s="1"/>
      <c r="S2379" s="1"/>
    </row>
    <row r="2380">
      <c r="A2380" s="2" t="s">
        <v>1505</v>
      </c>
      <c r="B2380" s="2" t="str">
        <v>俄羅斯</v>
      </c>
      <c r="C2380" s="3" t="s">
        <v>1507</v>
      </c>
      <c r="D2380" s="2" t="str">
        <v>家具,照明产品,餐厨用具</v>
      </c>
      <c r="E2380" s="2" t="str">
        <v>8次</v>
      </c>
      <c r="F2380" s="2" t="str">
        <v>Moscow,Verhnie poly str. 36\1\86, RUSSIA</v>
      </c>
      <c r="G2380" s="2" t="str">
        <v>Yoshihiro Kusunoki</v>
      </c>
      <c r="H2380" s="2" t="s">
        <v>1506</v>
      </c>
      <c r="I2380" s="2" t="str">
        <v>(095)5078339</v>
      </c>
      <c r="J2380" s="2" t="str">
        <v>(095)7349290</v>
      </c>
      <c r="K2380" s="1"/>
      <c r="L2380" s="1"/>
      <c r="M2380" s="1"/>
      <c r="N2380" s="1"/>
      <c r="O2380" s="1"/>
      <c r="P2380" s="1"/>
      <c r="Q2380" s="1"/>
      <c r="R2380" s="1"/>
      <c r="S2380" s="1"/>
    </row>
    <row r="2381">
      <c r="A2381" s="2" t="s">
        <v>928</v>
      </c>
      <c r="B2381" s="2" t="str">
        <v>埃及</v>
      </c>
      <c r="C2381" s="2" t="str">
        <v>--</v>
      </c>
      <c r="D2381" s="2" t="str">
        <v>家用电器,餐厨用具</v>
      </c>
      <c r="E2381" s="2" t="str">
        <v>6次</v>
      </c>
      <c r="F2381" s="2" t="str">
        <v>6, ADBEL LATEF HAMZA ST.,6 ZONE, NASER CITY,CAIRO,EGYPT</v>
      </c>
      <c r="G2381" s="2" t="str">
        <v>Mr Gamal Aglan</v>
      </c>
      <c r="H2381" s="2" t="s">
        <v>927</v>
      </c>
      <c r="I2381" s="2">
        <v>2022738881</v>
      </c>
      <c r="J2381" s="2">
        <v>202877748</v>
      </c>
      <c r="K2381" s="1"/>
      <c r="L2381" s="1"/>
      <c r="M2381" s="1"/>
      <c r="N2381" s="1"/>
      <c r="O2381" s="1"/>
      <c r="P2381" s="1"/>
      <c r="Q2381" s="1"/>
      <c r="R2381" s="1"/>
      <c r="S2381" s="1"/>
    </row>
    <row r="2382">
      <c r="A2382" s="2" t="s">
        <v>5651</v>
      </c>
      <c r="B2382" s="2" t="str">
        <v>丹麥</v>
      </c>
      <c r="C2382" s="3" t="s">
        <v>5650</v>
      </c>
      <c r="D2382" s="2" t="s">
        <v>5652</v>
      </c>
      <c r="E2382" s="2" t="str">
        <v>9次</v>
      </c>
      <c r="F2382" s="2" t="str">
        <v>Scherfigsvej 1, DK 2100, Koebenhavn o</v>
      </c>
      <c r="G2382" s="2" t="str">
        <v>John Gross</v>
      </c>
      <c r="H2382" s="2" t="s">
        <v>5653</v>
      </c>
      <c r="I2382" s="2" t="str">
        <v>+45 39 18 66 44</v>
      </c>
      <c r="J2382" s="2" t="str">
        <v>0045 39 18 07 57</v>
      </c>
      <c r="K2382" s="1"/>
      <c r="L2382" s="1"/>
      <c r="M2382" s="1"/>
      <c r="N2382" s="1"/>
      <c r="O2382" s="1"/>
      <c r="P2382" s="1"/>
      <c r="Q2382" s="1"/>
      <c r="R2382" s="1"/>
      <c r="S2382" s="1"/>
    </row>
    <row r="2383">
      <c r="A2383" s="2" t="s">
        <v>3733</v>
      </c>
      <c r="B2383" s="2" t="str">
        <v>未知國家</v>
      </c>
      <c r="C2383" s="2" t="str">
        <v>--</v>
      </c>
      <c r="D2383" s="2" t="s">
        <v>3734</v>
      </c>
      <c r="E2383" s="2" t="str">
        <v>9次</v>
      </c>
      <c r="F2383" s="2" t="str">
        <v>2403ROOM,NO2 BUILDING 1424JIANGPU ROAD,SHANGHAI, CHINA</v>
      </c>
      <c r="G2383" s="2" t="str">
        <v>Jozef Mikulasovych</v>
      </c>
      <c r="H2383" s="2">
        <v>14</v>
      </c>
      <c r="I2383" s="2" t="str">
        <v>021 5596 6716</v>
      </c>
      <c r="J2383" s="2" t="str">
        <v>021 5596 7238</v>
      </c>
      <c r="K2383" s="1"/>
      <c r="L2383" s="1"/>
      <c r="M2383" s="1"/>
      <c r="N2383" s="1"/>
      <c r="O2383" s="1"/>
      <c r="P2383" s="1"/>
      <c r="Q2383" s="1"/>
      <c r="R2383" s="1"/>
      <c r="S2383" s="1"/>
    </row>
    <row r="2384">
      <c r="A2384" s="2" t="s">
        <v>1543</v>
      </c>
      <c r="B2384" s="2" t="str">
        <v>義大利</v>
      </c>
      <c r="C2384" s="3" t="s">
        <v>1545</v>
      </c>
      <c r="D2384" s="2" t="str">
        <v>餐厨用具</v>
      </c>
      <c r="E2384" s="2" t="str">
        <v>7次</v>
      </c>
      <c r="F2384" s="2" t="str">
        <v>VIA M.COLOMBI GUIDOTTI 7/A,PARMA,ITALY</v>
      </c>
      <c r="G2384" s="2" t="str">
        <v>--</v>
      </c>
      <c r="H2384" s="2" t="s">
        <v>1544</v>
      </c>
      <c r="I2384" s="2" t="str">
        <v>+39-0521-992844,+39 0521 992,+39 0521 99,+39 0521 992844</v>
      </c>
      <c r="J2384" s="2" t="str">
        <v>0039 521 293282</v>
      </c>
      <c r="K2384" s="1"/>
      <c r="L2384" s="1"/>
      <c r="M2384" s="1"/>
      <c r="N2384" s="1"/>
      <c r="O2384" s="1"/>
      <c r="P2384" s="1"/>
      <c r="Q2384" s="1"/>
      <c r="R2384" s="1"/>
      <c r="S2384" s="1"/>
    </row>
    <row r="2385">
      <c r="A2385" s="2" t="s">
        <v>817</v>
      </c>
      <c r="B2385" s="2" t="str">
        <v>日本</v>
      </c>
      <c r="C2385" s="3" t="s">
        <v>816</v>
      </c>
      <c r="D2385" s="2" t="str">
        <v>其他,家居用品,工艺陶瓷,玻璃工艺品,餐厨用具</v>
      </c>
      <c r="E2385" s="2" t="str">
        <v>6次</v>
      </c>
      <c r="F2385" s="2" t="str">
        <v>230 SARAGI-CHO, GOSE-CITY,NARA 639-2272,JAPAN</v>
      </c>
      <c r="G2385" s="2" t="str">
        <v>JAGANNATH</v>
      </c>
      <c r="H2385" s="2" t="s">
        <v>818</v>
      </c>
      <c r="I2385" s="2" t="str">
        <v>+81 745-65-5931</v>
      </c>
      <c r="J2385" s="2" t="str">
        <v>81 745 65 0169</v>
      </c>
      <c r="K2385" s="1"/>
      <c r="L2385" s="1"/>
      <c r="M2385" s="1"/>
      <c r="N2385" s="1"/>
      <c r="O2385" s="1"/>
      <c r="P2385" s="1"/>
      <c r="Q2385" s="1"/>
      <c r="R2385" s="1"/>
      <c r="S2385" s="1"/>
    </row>
    <row r="2386">
      <c r="A2386" s="2" t="s">
        <v>3105</v>
      </c>
      <c r="B2386" s="2" t="str">
        <v>尼日利亞</v>
      </c>
      <c r="C2386" s="2" t="str">
        <v>--</v>
      </c>
      <c r="D2386" s="2" t="str">
        <v>餐厨用具</v>
      </c>
      <c r="E2386" s="2" t="str">
        <v>6次</v>
      </c>
      <c r="F2386" s="2" t="str">
        <v>E2/10 FAMOUS ELECT.LINE MAIN MARKET,ONITSHA(P.O.BOX 1131)</v>
      </c>
      <c r="G2386" s="2" t="str">
        <v>C.JAY.VENTURES NIG LTD</v>
      </c>
      <c r="H2386" s="2" t="s">
        <v>3106</v>
      </c>
      <c r="I2386" s="2" t="str">
        <v>00234 8033335290</v>
      </c>
      <c r="J2386" s="2">
        <v>234</v>
      </c>
      <c r="K2386" s="1"/>
      <c r="L2386" s="1"/>
      <c r="M2386" s="1"/>
      <c r="N2386" s="1"/>
      <c r="O2386" s="1"/>
      <c r="P2386" s="1"/>
      <c r="Q2386" s="1"/>
      <c r="R2386" s="1"/>
      <c r="S2386" s="1"/>
    </row>
    <row r="2387">
      <c r="A2387" s="2" t="s">
        <v>3628</v>
      </c>
      <c r="B2387" s="2" t="str">
        <v>美國</v>
      </c>
      <c r="C2387" s="3" t="s">
        <v>3627</v>
      </c>
      <c r="D2387" s="2" t="str">
        <v>餐厨用具</v>
      </c>
      <c r="E2387" s="2" t="str">
        <v>2次</v>
      </c>
      <c r="F2387" s="2" t="str">
        <v>138 LAKEVIEW DR S, GIBBSBORO, NJ 08026-1200</v>
      </c>
      <c r="G2387" s="2" t="str">
        <v>SCHMID, MARK</v>
      </c>
      <c r="H2387" s="2" t="s">
        <v>3626</v>
      </c>
      <c r="I2387" s="2" t="str">
        <v>+1-856-783-3400,+1 856-783-3400</v>
      </c>
      <c r="J2387" s="2" t="str">
        <v>001 856 783 7375</v>
      </c>
      <c r="K2387" s="1"/>
      <c r="L2387" s="1"/>
      <c r="M2387" s="1"/>
      <c r="N2387" s="1"/>
      <c r="O2387" s="1"/>
      <c r="P2387" s="1"/>
      <c r="Q2387" s="1"/>
      <c r="R2387" s="1"/>
      <c r="S2387" s="1"/>
    </row>
    <row r="2388">
      <c r="A2388" s="2" t="s">
        <v>1433</v>
      </c>
      <c r="B2388" s="2" t="str">
        <v>美國</v>
      </c>
      <c r="C2388" s="3" t="s">
        <v>1432</v>
      </c>
      <c r="D2388" s="2" t="str">
        <v>餐厨用具</v>
      </c>
      <c r="E2388" s="2" t="str">
        <v>5次</v>
      </c>
      <c r="F2388" s="2" t="str">
        <v>4701 E PARIS AVE SE, GRAND RAPIDS, MI 49512-5353</v>
      </c>
      <c r="G2388" s="2" t="str">
        <v>TOM ANDERSON</v>
      </c>
      <c r="H2388" s="2" t="str">
        <v>--</v>
      </c>
      <c r="I2388" s="2" t="str">
        <v>+1-616-698-8880,+1-8651252269253,+49-7673-8290,+44-20-7431-9001,+1-330344482699,+1-85236918394,+1-85231549461,+1-8651282058838,+49 7673 8290,+44 20 7431 9001,+49-2241-2522099,+49-2241-252200,+44-20-7431-9002,+852-3691-8394,+852-3154-9461,+49 2241 2522099,+852 3154 9461,+44 20 7431 9002,+852 3691 8394,+49 2241 252200,+1 616-698-8880</v>
      </c>
      <c r="J2388" s="2" t="str">
        <v>001 616-222-0710</v>
      </c>
      <c r="K2388" s="1"/>
      <c r="L2388" s="1"/>
      <c r="M2388" s="1"/>
      <c r="N2388" s="1"/>
      <c r="O2388" s="1"/>
      <c r="P2388" s="1"/>
      <c r="Q2388" s="1"/>
      <c r="R2388" s="1"/>
      <c r="S2388" s="1"/>
    </row>
    <row r="2389">
      <c r="A2389" s="2" t="s">
        <v>7260</v>
      </c>
      <c r="B2389" s="2" t="str">
        <v>中國香港</v>
      </c>
      <c r="C2389" s="2" t="str">
        <v>--</v>
      </c>
      <c r="D2389" s="2" t="str">
        <v>餐厨用具</v>
      </c>
      <c r="E2389" s="2" t="str">
        <v>6次</v>
      </c>
      <c r="F2389" s="2" t="str">
        <v>RM. 2201,22/FL.,280 PORTLAND ST.,COMM,BLDG.,280 PORTLAND ST.,MONKOK, KLN.,P.O. BOX 89324 KOWLOON</v>
      </c>
      <c r="G2389" s="2" t="str">
        <v>ERIC YU WAI MAN</v>
      </c>
      <c r="H2389" s="2" t="s">
        <v>7261</v>
      </c>
      <c r="I2389" s="2">
        <f>+852-2380-6398</f>
      </c>
      <c r="J2389" s="2" t="str">
        <v>00852 23975610</v>
      </c>
      <c r="K2389" s="1"/>
      <c r="L2389" s="1"/>
      <c r="M2389" s="1"/>
      <c r="N2389" s="1"/>
      <c r="O2389" s="1"/>
      <c r="P2389" s="1"/>
      <c r="Q2389" s="1"/>
      <c r="R2389" s="1"/>
      <c r="S2389" s="1"/>
    </row>
    <row r="2390">
      <c r="A2390" s="2" t="s">
        <v>5588</v>
      </c>
      <c r="B2390" s="2" t="str">
        <v>中國香港</v>
      </c>
      <c r="C2390" s="2" t="str">
        <v>--</v>
      </c>
      <c r="D2390" s="2" t="str">
        <v>家具,家居装饰品,餐厨用具</v>
      </c>
      <c r="E2390" s="2" t="str">
        <v>8次</v>
      </c>
      <c r="F2390" s="2" t="str">
        <v>UNIT 2, 3/F, WAH FAT IND. BLDG.,10-14 KUNG YIP ST., KWAI CHUNG,NT,HONGKONG</v>
      </c>
      <c r="G2390" s="2" t="str">
        <v>Venkata Talvri</v>
      </c>
      <c r="H2390" s="2" t="s">
        <v>5587</v>
      </c>
      <c r="I2390" s="2" t="str">
        <v>+852 2423 0634</v>
      </c>
      <c r="J2390" s="2" t="str">
        <v>852 24892839</v>
      </c>
      <c r="K2390" s="1"/>
      <c r="L2390" s="1"/>
      <c r="M2390" s="1"/>
      <c r="N2390" s="1"/>
      <c r="O2390" s="1"/>
      <c r="P2390" s="1"/>
      <c r="Q2390" s="1"/>
      <c r="R2390" s="1"/>
      <c r="S2390" s="1"/>
    </row>
    <row r="2391">
      <c r="A2391" s="2" t="s">
        <v>3665</v>
      </c>
      <c r="B2391" s="2" t="str">
        <v>澳大利亞</v>
      </c>
      <c r="C2391" s="2" t="str">
        <v>--</v>
      </c>
      <c r="D2391" s="2" t="str">
        <v>食品,餐厨用具</v>
      </c>
      <c r="E2391" s="2" t="str">
        <v>7次</v>
      </c>
      <c r="F2391" s="2" t="str">
        <v>3 KIMBERLY RD DANDENONG VIC 3175, AUSTRALIA</v>
      </c>
      <c r="G2391" s="2" t="str">
        <v>--</v>
      </c>
      <c r="H2391" s="2" t="s">
        <v>3664</v>
      </c>
      <c r="I2391" s="2" t="str">
        <v>+61 3 9768 2068</v>
      </c>
      <c r="J2391" s="2" t="str">
        <v>61 3 97682098</v>
      </c>
      <c r="K2391" s="1"/>
      <c r="L2391" s="1"/>
      <c r="M2391" s="1"/>
      <c r="N2391" s="1"/>
      <c r="O2391" s="1"/>
      <c r="P2391" s="1"/>
      <c r="Q2391" s="1"/>
      <c r="R2391" s="1"/>
      <c r="S2391" s="1"/>
    </row>
    <row r="2392">
      <c r="A2392" s="2" t="s">
        <v>1471</v>
      </c>
      <c r="B2392" s="2" t="str">
        <v>新加坡</v>
      </c>
      <c r="C2392" s="2" t="str">
        <v>--</v>
      </c>
      <c r="D2392" s="2" t="str">
        <v>其他,餐厨用具</v>
      </c>
      <c r="E2392" s="2" t="str">
        <v>9次</v>
      </c>
      <c r="F2392" s="2" t="str">
        <v>63 HILL VIEW AVE #07-01 LAM SOON INDUSTRIAL BLG</v>
      </c>
      <c r="G2392" s="2" t="str">
        <v>GANTREX (PTE) LIMITED</v>
      </c>
      <c r="H2392" s="2" t="s">
        <v>1470</v>
      </c>
      <c r="I2392" s="2">
        <f>+65-6764-5033</f>
      </c>
      <c r="J2392" s="2" t="str">
        <v>0065 67643896</v>
      </c>
      <c r="K2392" s="1"/>
      <c r="L2392" s="1"/>
      <c r="M2392" s="1"/>
      <c r="N2392" s="1"/>
      <c r="O2392" s="1"/>
      <c r="P2392" s="1"/>
      <c r="Q2392" s="1"/>
      <c r="R2392" s="1"/>
      <c r="S2392" s="1"/>
    </row>
    <row r="2393">
      <c r="A2393" s="5" t="s">
        <v>7195</v>
      </c>
      <c r="B2393" s="5" t="str">
        <v>美國</v>
      </c>
      <c r="C2393" s="5" t="str">
        <v>--</v>
      </c>
      <c r="D2393" s="5" t="str">
        <v>餐厨用具</v>
      </c>
      <c r="E2393" s="5" t="str">
        <v>6次</v>
      </c>
      <c r="F2393" s="5" t="str">
        <v>1558 RIVER ST, HYDE PARK, MA 02136-1634</v>
      </c>
      <c r="G2393" s="5" t="str">
        <v>ANTONI KRUCZYNSKI</v>
      </c>
      <c r="H2393" s="5" t="str">
        <v>--</v>
      </c>
      <c r="I2393" s="5" t="str">
        <v>001 617 364 1511</v>
      </c>
      <c r="J2393" s="5" t="str">
        <v>001 617 364 0833</v>
      </c>
      <c r="K2393" s="1"/>
      <c r="L2393" s="1"/>
      <c r="M2393" s="1"/>
      <c r="N2393" s="1"/>
      <c r="O2393" s="1"/>
      <c r="P2393" s="1"/>
      <c r="Q2393" s="1"/>
      <c r="R2393" s="1"/>
      <c r="S2393" s="1"/>
    </row>
    <row r="2394">
      <c r="A2394" s="2" t="s">
        <v>5371</v>
      </c>
      <c r="B2394" s="2" t="str">
        <v>加拿大</v>
      </c>
      <c r="C2394" s="3" t="s">
        <v>5372</v>
      </c>
      <c r="D2394" s="2" t="str">
        <v>餐厨用具</v>
      </c>
      <c r="E2394" s="2" t="str">
        <v>1次</v>
      </c>
      <c r="F2394" s="2" t="str">
        <v>3452 BOUL. INDUSTRIEL//LAVAL, QUEBEC H7L 4R9</v>
      </c>
      <c r="G2394" s="2" t="str">
        <v>slephamcarceau</v>
      </c>
      <c r="H2394" s="2" t="str">
        <v>--</v>
      </c>
      <c r="I2394" s="2">
        <f>+1-647-219-8653</f>
      </c>
      <c r="J2394" s="2" t="str">
        <v>001 514 2790337/5934344</v>
      </c>
      <c r="K2394" s="1"/>
      <c r="L2394" s="1"/>
      <c r="M2394" s="1"/>
      <c r="N2394" s="1"/>
      <c r="O2394" s="1"/>
      <c r="P2394" s="1"/>
      <c r="Q2394" s="1"/>
      <c r="R2394" s="1"/>
      <c r="S2394" s="1"/>
    </row>
    <row r="2395">
      <c r="A2395" s="2" t="s">
        <v>3558</v>
      </c>
      <c r="B2395" s="2" t="str">
        <v>伊朗</v>
      </c>
      <c r="C2395" s="3" t="s">
        <v>3555</v>
      </c>
      <c r="D2395" s="2" t="s">
        <v>3556</v>
      </c>
      <c r="E2395" s="2" t="str">
        <v>9次</v>
      </c>
      <c r="F2395" s="2" t="str">
        <v>NO.3 MAHTASH PASSAGE,BAZAR-E-BEINOLHARAMAIN,15TH KHORDAD ST.,TEHRAN (P.O.BOX:19395-6367)</v>
      </c>
      <c r="G2395" s="2" t="str">
        <v>ETEMADIAN</v>
      </c>
      <c r="H2395" s="2" t="s">
        <v>3557</v>
      </c>
      <c r="I2395" s="2" t="str">
        <v>0098 21 3118546</v>
      </c>
      <c r="J2395" s="2" t="str">
        <v>0098 21 2413386</v>
      </c>
      <c r="K2395" s="1"/>
      <c r="L2395" s="1"/>
      <c r="M2395" s="1"/>
      <c r="N2395" s="1"/>
      <c r="O2395" s="1"/>
      <c r="P2395" s="1"/>
      <c r="Q2395" s="1"/>
      <c r="R2395" s="1"/>
      <c r="S2395" s="1"/>
    </row>
    <row r="2396">
      <c r="A2396" s="2" t="s">
        <v>1363</v>
      </c>
      <c r="B2396" s="2" t="str">
        <v>美國</v>
      </c>
      <c r="C2396" s="3" t="s">
        <v>1362</v>
      </c>
      <c r="D2396" s="2" t="str">
        <v>玩具,餐厨用具</v>
      </c>
      <c r="E2396" s="2" t="str">
        <v>6次</v>
      </c>
      <c r="F2396" s="2" t="str">
        <v>63 FLINT STREET SALEM, MASSACHUSETTS</v>
      </c>
      <c r="G2396" s="2" t="str">
        <v>RICHARD VAN DAM</v>
      </c>
      <c r="H2396" s="2" t="s">
        <v>1361</v>
      </c>
      <c r="I2396" s="2" t="str">
        <v>001 978 7400027</v>
      </c>
      <c r="J2396" s="2" t="str">
        <v>001 978 7400017</v>
      </c>
      <c r="K2396" s="1"/>
      <c r="L2396" s="1"/>
      <c r="M2396" s="1"/>
      <c r="N2396" s="1"/>
      <c r="O2396" s="1"/>
      <c r="P2396" s="1"/>
      <c r="Q2396" s="1"/>
      <c r="R2396" s="1"/>
      <c r="S2396" s="1"/>
    </row>
    <row r="2397">
      <c r="A2397" s="2" t="s">
        <v>7220</v>
      </c>
      <c r="B2397" s="2" t="str">
        <v>加拿大</v>
      </c>
      <c r="C2397" s="3" t="s">
        <v>7221</v>
      </c>
      <c r="D2397" s="2" t="s">
        <v>7222</v>
      </c>
      <c r="E2397" s="2" t="str">
        <v>7次</v>
      </c>
      <c r="F2397" s="2" t="str">
        <v>30 East Wilmot Street, Richmond Hill, Ontario</v>
      </c>
      <c r="G2397" s="2" t="str">
        <v>--</v>
      </c>
      <c r="H2397" s="2" t="s">
        <v>7223</v>
      </c>
      <c r="I2397" s="2" t="str">
        <v>001 905 8863566</v>
      </c>
      <c r="J2397" s="2" t="str">
        <v>001 905 8864522</v>
      </c>
      <c r="K2397" s="1"/>
      <c r="L2397" s="1"/>
      <c r="M2397" s="1"/>
      <c r="N2397" s="1"/>
      <c r="O2397" s="1"/>
      <c r="P2397" s="1"/>
      <c r="Q2397" s="1"/>
      <c r="R2397" s="1"/>
      <c r="S2397" s="1"/>
    </row>
    <row r="2398">
      <c r="A2398" s="2" t="s">
        <v>5529</v>
      </c>
      <c r="B2398" s="2" t="str">
        <v>美國</v>
      </c>
      <c r="C2398" s="2" t="str">
        <v>--</v>
      </c>
      <c r="D2398" s="2" t="str">
        <v>家用电器,餐厨用具</v>
      </c>
      <c r="E2398" s="2" t="str">
        <v>9次</v>
      </c>
      <c r="F2398" s="2" t="str">
        <v>595 VANGUARD WAY,BREX,CA</v>
      </c>
      <c r="G2398" s="2" t="str">
        <v>DALTON BAKERY EQUIPMENT INC.</v>
      </c>
      <c r="H2398" s="2" t="str">
        <v>--</v>
      </c>
      <c r="I2398" s="2" t="str">
        <v>001 714 5294422</v>
      </c>
      <c r="J2398" s="2" t="str">
        <v>001 714 5295135</v>
      </c>
      <c r="K2398" s="1"/>
      <c r="L2398" s="1"/>
      <c r="M2398" s="1"/>
      <c r="N2398" s="1"/>
      <c r="O2398" s="1"/>
      <c r="P2398" s="1"/>
      <c r="Q2398" s="1"/>
      <c r="R2398" s="1"/>
      <c r="S2398" s="1"/>
    </row>
    <row r="2399">
      <c r="A2399" s="2" t="s">
        <v>3593</v>
      </c>
      <c r="B2399" s="2" t="str">
        <v>印度</v>
      </c>
      <c r="C2399" s="3" t="s">
        <v>3596</v>
      </c>
      <c r="D2399" s="2" t="s">
        <v>3594</v>
      </c>
      <c r="E2399" s="2" t="str">
        <v>10次</v>
      </c>
      <c r="F2399" s="2" t="str">
        <v>AJAY MANSION, MALAVIYA ROAD,RAJKOT,INDIA</v>
      </c>
      <c r="G2399" s="2" t="str">
        <v>Mr.Ali Bin Madhi</v>
      </c>
      <c r="H2399" s="2" t="s">
        <v>3595</v>
      </c>
      <c r="I2399" s="2" t="str">
        <v>+91 281 236 8811</v>
      </c>
      <c r="J2399" s="2">
        <v>912812368819</v>
      </c>
      <c r="K2399" s="1"/>
      <c r="L2399" s="1"/>
      <c r="M2399" s="1"/>
      <c r="N2399" s="1"/>
      <c r="O2399" s="1"/>
      <c r="P2399" s="1"/>
      <c r="Q2399" s="1"/>
      <c r="R2399" s="1"/>
      <c r="S2399" s="1"/>
    </row>
    <row r="2400">
      <c r="A2400" s="2" t="s">
        <v>1395</v>
      </c>
      <c r="B2400" s="2" t="str">
        <v>法國</v>
      </c>
      <c r="C2400" s="2" t="str">
        <v>--</v>
      </c>
      <c r="D2400" s="2" t="str">
        <v>大型机械及设备,餐厨用具</v>
      </c>
      <c r="E2400" s="2" t="str">
        <v>2次</v>
      </c>
      <c r="F2400" s="2" t="str">
        <v>ZA DU ROUBIAN, 13156, TARASCON CEDEX</v>
      </c>
      <c r="G2400" s="2" t="str">
        <v>M ABRAM PHILIPPE</v>
      </c>
      <c r="H2400" s="2" t="str">
        <v>--</v>
      </c>
      <c r="I2400" s="2" t="str">
        <v>+33 4 90 91 39 11</v>
      </c>
      <c r="J2400" s="2" t="str">
        <v>0033 490914273</v>
      </c>
      <c r="K2400" s="1"/>
      <c r="L2400" s="1"/>
      <c r="M2400" s="1"/>
      <c r="N2400" s="1"/>
      <c r="O2400" s="1"/>
      <c r="P2400" s="1"/>
      <c r="Q2400" s="1"/>
      <c r="R2400" s="1"/>
      <c r="S2400" s="1"/>
    </row>
    <row r="2401">
      <c r="A2401" s="2" t="s">
        <v>6369</v>
      </c>
      <c r="B2401" s="2" t="str">
        <v>伊朗</v>
      </c>
      <c r="C2401" s="3" t="s">
        <v>6370</v>
      </c>
      <c r="D2401" s="2" t="str">
        <v>五金,玻璃工艺品,电子消费品及信息产品,餐厨用具</v>
      </c>
      <c r="E2401" s="2" t="str">
        <v>8次</v>
      </c>
      <c r="F2401" s="2" t="str">
        <v>NO4,1 ST FLOOR, NO 54 BLDG, ,ARAK ST VILA AVE,TEHRAN,IRAN</v>
      </c>
      <c r="G2401" s="2" t="str">
        <v>--</v>
      </c>
      <c r="H2401" s="2" t="s">
        <v>6368</v>
      </c>
      <c r="I2401" s="2">
        <v>98218805562</v>
      </c>
      <c r="J2401" s="2">
        <v>98218805562</v>
      </c>
      <c r="K2401" s="1"/>
      <c r="L2401" s="1"/>
      <c r="M2401" s="1"/>
      <c r="N2401" s="1"/>
      <c r="O2401" s="1"/>
      <c r="P2401" s="1"/>
      <c r="Q2401" s="1"/>
      <c r="R2401" s="1"/>
      <c r="S2401" s="1"/>
    </row>
    <row r="2402">
      <c r="A2402" s="5" t="s">
        <v>1845</v>
      </c>
      <c r="B2402" s="5" t="str">
        <v>土耳其</v>
      </c>
      <c r="C2402" s="4" t="s">
        <v>1846</v>
      </c>
      <c r="D2402" s="5" t="str">
        <v>自行车,餐厨用具</v>
      </c>
      <c r="E2402" s="5" t="str">
        <v>7次</v>
      </c>
      <c r="F2402" s="5" t="str">
        <v>BAGDAT CAD.NO 179 MALTEPE ISTANBUL</v>
      </c>
      <c r="G2402" s="5" t="str">
        <v>ALI OZER</v>
      </c>
      <c r="H2402" s="5" t="s">
        <v>1844</v>
      </c>
      <c r="I2402" s="5" t="str">
        <v>+90 216 371 97 68</v>
      </c>
      <c r="J2402" s="5" t="str">
        <v>0090 216 3835034</v>
      </c>
      <c r="K2402" s="1"/>
      <c r="L2402" s="1"/>
      <c r="M2402" s="1"/>
      <c r="N2402" s="1"/>
      <c r="O2402" s="1"/>
      <c r="P2402" s="1"/>
      <c r="Q2402" s="1"/>
      <c r="R2402" s="1"/>
      <c r="S2402" s="1"/>
    </row>
    <row r="2403">
      <c r="A2403" s="2" t="s">
        <v>4012</v>
      </c>
      <c r="B2403" s="2" t="str">
        <v>德國</v>
      </c>
      <c r="C2403" s="3" t="s">
        <v>4011</v>
      </c>
      <c r="D2403" s="2" t="s">
        <v>4013</v>
      </c>
      <c r="E2403" s="2" t="str">
        <v>8次</v>
      </c>
      <c r="F2403" s="2" t="str">
        <v>12, KARAHASHI RAJOMON-CHO MINAMI-KU KYOTO-SHI, KYOTO 6018453</v>
      </c>
      <c r="G2403" s="2" t="str">
        <v>NORDWEST Handel AG</v>
      </c>
      <c r="H2403" s="2" t="s">
        <v>4014</v>
      </c>
      <c r="I2403" s="2" t="str">
        <v>+49 2331 4610</v>
      </c>
      <c r="J2403" s="2" t="str">
        <v>0049 2331 4 61 99 9</v>
      </c>
      <c r="K2403" s="1"/>
      <c r="L2403" s="1"/>
      <c r="M2403" s="1"/>
      <c r="N2403" s="1"/>
      <c r="O2403" s="1"/>
      <c r="P2403" s="1"/>
      <c r="Q2403" s="1"/>
      <c r="R2403" s="1"/>
      <c r="S2403" s="1"/>
    </row>
    <row r="2404">
      <c r="A2404" s="2" t="s">
        <v>2425</v>
      </c>
      <c r="B2404" s="2" t="str">
        <v>馬來西亞</v>
      </c>
      <c r="C2404" s="2" t="str">
        <v>--</v>
      </c>
      <c r="D2404" s="2" t="s">
        <v>2426</v>
      </c>
      <c r="E2404" s="2" t="str">
        <v>11次</v>
      </c>
      <c r="F2404" s="2" t="str">
        <v>19 MEDAN ISTANA 2 BANDAR IPOH RAYA,IPOH PERAK 30000 ,MALAYSIA</v>
      </c>
      <c r="G2404" s="2" t="str">
        <v>FIRAS SHALABI</v>
      </c>
      <c r="H2404" s="2" t="s">
        <v>2427</v>
      </c>
      <c r="I2404" s="2" t="str">
        <v>+60 5-242 5707</v>
      </c>
      <c r="J2404" s="2">
        <v>6052425481</v>
      </c>
      <c r="K2404" s="1"/>
      <c r="L2404" s="1"/>
      <c r="M2404" s="1"/>
      <c r="N2404" s="1"/>
      <c r="O2404" s="1"/>
      <c r="P2404" s="1"/>
      <c r="Q2404" s="1"/>
      <c r="R2404" s="1"/>
      <c r="S2404" s="1"/>
    </row>
    <row r="2405">
      <c r="A2405" s="2" t="s">
        <v>4503</v>
      </c>
      <c r="B2405" s="2" t="str">
        <v>英國</v>
      </c>
      <c r="C2405" s="3" t="s">
        <v>4502</v>
      </c>
      <c r="D2405" s="2" t="str">
        <v>卫浴设备,餐厨用具</v>
      </c>
      <c r="E2405" s="2" t="str">
        <v>6次</v>
      </c>
      <c r="F2405" s="2" t="str">
        <v>SARENA HOUSE, GROVE PARK,COLINDALE, LONDON NW9 0EB</v>
      </c>
      <c r="G2405" s="2" t="str">
        <v>STEVEN JOSEPH</v>
      </c>
      <c r="H2405" s="2" t="s">
        <v>4501</v>
      </c>
      <c r="I2405" s="2" t="str">
        <v>+44 20 8205 8844</v>
      </c>
      <c r="J2405" s="2" t="str">
        <v>0044 20 8200 9510</v>
      </c>
      <c r="K2405" s="1"/>
      <c r="L2405" s="1"/>
      <c r="M2405" s="1"/>
      <c r="N2405" s="1"/>
      <c r="O2405" s="1"/>
      <c r="P2405" s="1"/>
      <c r="Q2405" s="1"/>
      <c r="R2405" s="1"/>
      <c r="S2405" s="1"/>
    </row>
    <row r="2406">
      <c r="A2406" s="2" t="s">
        <v>1882</v>
      </c>
      <c r="B2406" s="2" t="str">
        <v>澳大利亞</v>
      </c>
      <c r="C2406" s="3" t="s">
        <v>1879</v>
      </c>
      <c r="D2406" s="2" t="s">
        <v>1880</v>
      </c>
      <c r="E2406" s="2" t="str">
        <v>10次</v>
      </c>
      <c r="F2406" s="2" t="str">
        <v>109 TODDS RD,LAWNTON. QUEENSLAND,AUSTRALIA</v>
      </c>
      <c r="G2406" s="2" t="str">
        <v>Ali Peekay</v>
      </c>
      <c r="H2406" s="2" t="s">
        <v>1881</v>
      </c>
      <c r="I2406" s="2" t="str">
        <v>+61 7 3285 1602</v>
      </c>
      <c r="J2406" s="2">
        <v>61738892538</v>
      </c>
      <c r="K2406" s="1"/>
      <c r="L2406" s="1"/>
      <c r="M2406" s="1"/>
      <c r="N2406" s="1"/>
      <c r="O2406" s="1"/>
      <c r="P2406" s="1"/>
      <c r="Q2406" s="1"/>
      <c r="R2406" s="1"/>
      <c r="S2406" s="1"/>
    </row>
    <row r="2407">
      <c r="A2407" s="2" t="s">
        <v>4044</v>
      </c>
      <c r="B2407" s="2" t="str">
        <v>美國</v>
      </c>
      <c r="C2407" s="2" t="str">
        <v>--</v>
      </c>
      <c r="D2407" s="2" t="str">
        <v>其他,服装饰物及配件,食品,餐厨用具</v>
      </c>
      <c r="E2407" s="2" t="str">
        <v>9次</v>
      </c>
      <c r="F2407" s="2" t="str">
        <v>304 10TH STREET,OAKLAND CA 94607U.S.A.</v>
      </c>
      <c r="G2407" s="2" t="str">
        <v>Colin Filko</v>
      </c>
      <c r="H2407" s="2" t="s">
        <v>4043</v>
      </c>
      <c r="I2407" s="2" t="str">
        <v>(510)839 8871</v>
      </c>
      <c r="J2407" s="2" t="str">
        <v>(510)839 8982</v>
      </c>
      <c r="K2407" s="1"/>
      <c r="L2407" s="1"/>
      <c r="M2407" s="1"/>
      <c r="N2407" s="1"/>
      <c r="O2407" s="1"/>
      <c r="P2407" s="1"/>
      <c r="Q2407" s="1"/>
      <c r="R2407" s="1"/>
      <c r="S2407" s="1"/>
    </row>
    <row r="2408">
      <c r="A2408" s="2" t="s">
        <v>2330</v>
      </c>
      <c r="B2408" s="2" t="str">
        <v>美國</v>
      </c>
      <c r="C2408" s="2" t="str">
        <v>--</v>
      </c>
      <c r="D2408" s="2" t="str">
        <v>箱包,餐厨用具</v>
      </c>
      <c r="E2408" s="2" t="str">
        <v>8次</v>
      </c>
      <c r="F2408" s="2" t="str">
        <v>P.O. BOX 266738, WESTON, FLORIDA,U.S.A.</v>
      </c>
      <c r="G2408" s="2" t="str">
        <v>--</v>
      </c>
      <c r="H2408" s="2" t="s">
        <v>2331</v>
      </c>
      <c r="I2408" s="2" t="str">
        <v>+1 954-252-8600</v>
      </c>
      <c r="J2408" s="2" t="str">
        <v>305 675 7777</v>
      </c>
      <c r="K2408" s="1"/>
      <c r="L2408" s="1"/>
      <c r="M2408" s="1"/>
      <c r="N2408" s="1"/>
      <c r="O2408" s="1"/>
      <c r="P2408" s="1"/>
      <c r="Q2408" s="1"/>
      <c r="R2408" s="1"/>
      <c r="S2408" s="1"/>
    </row>
    <row r="2409">
      <c r="A2409" s="2" t="s">
        <v>4424</v>
      </c>
      <c r="B2409" s="2" t="str">
        <v>中國香港</v>
      </c>
      <c r="C2409" s="3" t="s">
        <v>4425</v>
      </c>
      <c r="D2409" s="2" t="s">
        <v>4422</v>
      </c>
      <c r="E2409" s="2" t="str">
        <v>7次</v>
      </c>
      <c r="F2409" s="2" t="str">
        <v>UNIT K,12/F.,BLK 2,KWUN TONG IND. CENTRE,460-470 KWUN TONG RD.,KWUN TONG,KLN.,H.K., HONGKONG SAR</v>
      </c>
      <c r="G2409" s="2" t="str">
        <v>davoud abdollahi</v>
      </c>
      <c r="H2409" s="2" t="s">
        <v>4423</v>
      </c>
      <c r="I2409" s="2" t="str">
        <v>+852 2357 5006</v>
      </c>
      <c r="J2409" s="2">
        <v>29519112</v>
      </c>
      <c r="K2409" s="1"/>
      <c r="L2409" s="1"/>
      <c r="M2409" s="1"/>
      <c r="N2409" s="1"/>
      <c r="O2409" s="1"/>
      <c r="P2409" s="1"/>
      <c r="Q2409" s="1"/>
      <c r="R2409" s="1"/>
      <c r="S2409" s="1"/>
    </row>
    <row r="2410">
      <c r="A2410" s="2" t="s">
        <v>1774</v>
      </c>
      <c r="B2410" s="2" t="str">
        <v>印度</v>
      </c>
      <c r="C2410" s="3" t="s">
        <v>1773</v>
      </c>
      <c r="D2410" s="2" t="s">
        <v>1775</v>
      </c>
      <c r="E2410" s="2" t="str">
        <v>6次</v>
      </c>
      <c r="F2410" s="2" t="str">
        <v>B-XXX-2185, PHASE-7, FOCAL POINT, LUDHIANA</v>
      </c>
      <c r="G2410" s="2" t="str">
        <v>Anson Lau</v>
      </c>
      <c r="H2410" s="2" t="s">
        <v>1776</v>
      </c>
      <c r="I2410" s="2" t="str">
        <v>+91 161 267 7589</v>
      </c>
      <c r="J2410" s="2" t="str">
        <v>91 161 2670933</v>
      </c>
      <c r="K2410" s="1"/>
      <c r="L2410" s="1"/>
      <c r="M2410" s="1"/>
      <c r="N2410" s="1"/>
      <c r="O2410" s="1"/>
      <c r="P2410" s="1"/>
      <c r="Q2410" s="1"/>
      <c r="R2410" s="1"/>
      <c r="S2410" s="1"/>
    </row>
    <row r="2411">
      <c r="A2411" s="2" t="s">
        <v>3944</v>
      </c>
      <c r="B2411" s="2" t="str">
        <v>中國大陸</v>
      </c>
      <c r="C2411" s="2" t="str">
        <v>--</v>
      </c>
      <c r="D2411" s="2" t="str">
        <v>其他,服装饰物及配件,餐厨用具</v>
      </c>
      <c r="E2411" s="2" t="str">
        <v>6次</v>
      </c>
      <c r="F2411" s="2" t="str">
        <v>C2 1501 american dream garden huang shi xi lu, baiyun district gz city</v>
      </c>
      <c r="G2411" s="2" t="str">
        <v>tamer kole/elie ghanem</v>
      </c>
      <c r="H2411" s="2" t="s">
        <v>3945</v>
      </c>
      <c r="I2411" s="2" t="str">
        <v>+86 020 36285190</v>
      </c>
      <c r="J2411" s="2" t="str">
        <v>+86 020 36285190</v>
      </c>
      <c r="K2411" s="1"/>
      <c r="L2411" s="1"/>
      <c r="M2411" s="1"/>
      <c r="N2411" s="1"/>
      <c r="O2411" s="1"/>
      <c r="P2411" s="1"/>
      <c r="Q2411" s="1"/>
      <c r="R2411" s="1"/>
      <c r="S2411" s="1"/>
    </row>
    <row r="2412">
      <c r="A2412" s="2" t="s">
        <v>2358</v>
      </c>
      <c r="B2412" s="2" t="str">
        <v>拉脫維亞</v>
      </c>
      <c r="C2412" s="3" t="s">
        <v>2361</v>
      </c>
      <c r="D2412" s="2" t="s">
        <v>2359</v>
      </c>
      <c r="E2412" s="2" t="str">
        <v>11次</v>
      </c>
      <c r="F2412" s="2" t="str">
        <v>13 KATLAKALNA</v>
      </c>
      <c r="G2412" s="2" t="str">
        <v>Konstantins Grava</v>
      </c>
      <c r="H2412" s="2" t="s">
        <v>2360</v>
      </c>
      <c r="I2412" s="2" t="str">
        <v>+1-3102011,+371-67-784-050,+371-100467784050,+371-67-784-055,+371-1603201917,+371-20-000-000,+371-27-049-140,+371-25-744-202</v>
      </c>
      <c r="J2412" s="2" t="str">
        <v>00371 7112575</v>
      </c>
      <c r="K2412" s="1"/>
      <c r="L2412" s="1"/>
      <c r="M2412" s="1"/>
      <c r="N2412" s="1"/>
      <c r="O2412" s="1"/>
      <c r="P2412" s="1"/>
      <c r="Q2412" s="1"/>
      <c r="R2412" s="1"/>
      <c r="S2412" s="1"/>
    </row>
    <row r="2413">
      <c r="A2413" s="2" t="s">
        <v>7500</v>
      </c>
      <c r="B2413" s="2" t="str">
        <v>泰国</v>
      </c>
      <c r="C2413" s="2" t="str">
        <v>--</v>
      </c>
      <c r="D2413" s="2" t="str">
        <v>其他,玻璃工艺品,餐厨用具</v>
      </c>
      <c r="E2413" s="2" t="str">
        <v>7次</v>
      </c>
      <c r="F2413" s="2" t="str">
        <v>77/31-32 CHAKRAWAD RD.SUMPUNTAWONGBANGKOK 10100THAILAND</v>
      </c>
      <c r="G2413" s="2" t="str">
        <v>Don Skorupski</v>
      </c>
      <c r="H2413" s="2" t="s">
        <v>7501</v>
      </c>
      <c r="I2413" s="2" t="str">
        <v>+66 2 222 7534</v>
      </c>
      <c r="J2413" s="2" t="str">
        <v>0 2224 5988</v>
      </c>
      <c r="K2413" s="1"/>
      <c r="L2413" s="1"/>
      <c r="M2413" s="1"/>
      <c r="N2413" s="1"/>
      <c r="O2413" s="1"/>
      <c r="P2413" s="1"/>
      <c r="Q2413" s="1"/>
      <c r="R2413" s="1"/>
      <c r="S2413" s="1"/>
    </row>
    <row r="2414">
      <c r="A2414" s="2" t="s">
        <v>1806</v>
      </c>
      <c r="B2414" s="2" t="str">
        <v>日本</v>
      </c>
      <c r="C2414" s="2" t="str">
        <v>--</v>
      </c>
      <c r="D2414" s="2" t="str">
        <v>餐厨用具</v>
      </c>
      <c r="E2414" s="2" t="str">
        <v>2次</v>
      </c>
      <c r="F2414" s="2" t="str">
        <v>7-26-301, WAKAFUJI-CHO, KOKURAKITA-KU KITAKYUSHU-SHI, FUKUOKA 8020063</v>
      </c>
      <c r="G2414" s="2" t="str">
        <v>FUGO, TADASHI</v>
      </c>
      <c r="H2414" s="2" t="str">
        <v>--</v>
      </c>
      <c r="I2414" s="2" t="str">
        <v>0081 93 9412861</v>
      </c>
      <c r="J2414" s="2" t="str">
        <v>0081 93 9222104</v>
      </c>
      <c r="K2414" s="1"/>
      <c r="L2414" s="1"/>
      <c r="M2414" s="1"/>
      <c r="N2414" s="1"/>
      <c r="O2414" s="1"/>
      <c r="P2414" s="1"/>
      <c r="Q2414" s="1"/>
      <c r="R2414" s="1"/>
      <c r="S2414" s="1"/>
    </row>
    <row r="2415">
      <c r="A2415" s="2" t="s">
        <v>3971</v>
      </c>
      <c r="B2415" s="2" t="str">
        <v>法屬波利尼西亞</v>
      </c>
      <c r="C2415" s="3" t="s">
        <v>3970</v>
      </c>
      <c r="D2415" s="2" t="str">
        <v>其他,工艺陶瓷,照明产品,餐厨用具</v>
      </c>
      <c r="E2415" s="2" t="str">
        <v>9次</v>
      </c>
      <c r="F2415" s="2" t="str">
        <v>B.P. 154 PAPEETE TAHITI,FRENCH POLYNESIA</v>
      </c>
      <c r="G2415" s="2" t="str">
        <v>Mr Tony Edwards</v>
      </c>
      <c r="H2415" s="2" t="s">
        <v>3969</v>
      </c>
      <c r="I2415" s="2">
        <v>689475810</v>
      </c>
      <c r="J2415" s="2">
        <v>689475817</v>
      </c>
      <c r="K2415" s="1"/>
      <c r="L2415" s="1"/>
      <c r="M2415" s="1"/>
      <c r="N2415" s="1"/>
      <c r="O2415" s="1"/>
      <c r="P2415" s="1"/>
      <c r="Q2415" s="1"/>
      <c r="R2415" s="1"/>
      <c r="S2415" s="1"/>
    </row>
    <row r="2416">
      <c r="A2416" s="2" t="s">
        <v>5896</v>
      </c>
      <c r="B2416" s="2" t="str">
        <v>美國</v>
      </c>
      <c r="C2416" s="3" t="s">
        <v>5897</v>
      </c>
      <c r="D2416" s="2" t="str">
        <v>餐厨用具</v>
      </c>
      <c r="E2416" s="2" t="str">
        <v>7次</v>
      </c>
      <c r="F2416" s="2" t="str">
        <v>125 EAST FIRST AVENUE 305,SALT LAKE CITY, UTAH 84106 USA,U.S.A.</v>
      </c>
      <c r="G2416" s="2" t="str">
        <v>--</v>
      </c>
      <c r="H2416" s="2" t="s">
        <v>5895</v>
      </c>
      <c r="I2416" s="2" t="str">
        <v>+1 801-971-3760</v>
      </c>
      <c r="J2416" s="2">
        <v>4359211193</v>
      </c>
      <c r="K2416" s="1"/>
      <c r="L2416" s="1"/>
      <c r="M2416" s="1"/>
      <c r="N2416" s="1"/>
      <c r="O2416" s="1"/>
      <c r="P2416" s="1"/>
      <c r="Q2416" s="1"/>
      <c r="R2416" s="1"/>
      <c r="S2416" s="1"/>
    </row>
    <row r="2417">
      <c r="A2417" s="2" t="s">
        <v>7446</v>
      </c>
      <c r="B2417" s="2" t="str">
        <v>英國</v>
      </c>
      <c r="C2417" s="3" t="s">
        <v>7447</v>
      </c>
      <c r="D2417" s="2" t="str">
        <v>建筑及装饰材料,餐厨用具</v>
      </c>
      <c r="E2417" s="2" t="str">
        <v>5次</v>
      </c>
      <c r="F2417" s="2" t="str">
        <v>UNIT 2, RASSBOTTOM INDUSTRIAL ESTATERASSBOTTOM STREETSTALYBRIDGE. SK15 1RH.U.K.</v>
      </c>
      <c r="G2417" s="2" t="str">
        <v>Nattaporn Yodvanich</v>
      </c>
      <c r="H2417" s="2" t="s">
        <v>7448</v>
      </c>
      <c r="I2417" s="2" t="str">
        <v>+44 161 304 0043</v>
      </c>
      <c r="J2417" s="2">
        <v>441613040042</v>
      </c>
      <c r="K2417" s="1"/>
      <c r="L2417" s="1"/>
      <c r="M2417" s="1"/>
      <c r="N2417" s="1"/>
      <c r="O2417" s="1"/>
      <c r="P2417" s="1"/>
      <c r="Q2417" s="1"/>
      <c r="R2417" s="1"/>
      <c r="S2417" s="1"/>
    </row>
    <row r="2418">
      <c r="A2418" s="2" t="s">
        <v>1710</v>
      </c>
      <c r="B2418" s="2" t="str">
        <v>巴西</v>
      </c>
      <c r="C2418" s="3" t="s">
        <v>1708</v>
      </c>
      <c r="D2418" s="2" t="str">
        <v>五金,照明产品,餐厨用具</v>
      </c>
      <c r="E2418" s="2" t="str">
        <v>7次</v>
      </c>
      <c r="F2418" s="2" t="str">
        <v>AV. ENG ARMANDO ARRUDA PEREIRA. 377-JABAQUARA CEP 04309-010-SAO PAULO-SP</v>
      </c>
      <c r="G2418" s="2" t="str">
        <v>LIU SHIE LIN</v>
      </c>
      <c r="H2418" s="2" t="s">
        <v>1709</v>
      </c>
      <c r="I2418" s="2" t="str">
        <v>+55 11 5852-3535,+55-11-5852-3535</v>
      </c>
      <c r="J2418" s="2" t="str">
        <v>0055 11 50786588</v>
      </c>
      <c r="K2418" s="1"/>
      <c r="L2418" s="1"/>
      <c r="M2418" s="1"/>
      <c r="N2418" s="1"/>
      <c r="O2418" s="1"/>
      <c r="P2418" s="1"/>
      <c r="Q2418" s="1"/>
      <c r="R2418" s="1"/>
      <c r="S2418" s="1"/>
    </row>
    <row r="2419">
      <c r="A2419" s="2" t="s">
        <v>3887</v>
      </c>
      <c r="B2419" s="2" t="str">
        <v>新加坡</v>
      </c>
      <c r="C2419" s="2" t="str">
        <v>--</v>
      </c>
      <c r="D2419" s="2" t="str">
        <v>餐厨用具</v>
      </c>
      <c r="E2419" s="2" t="str">
        <v>1次</v>
      </c>
      <c r="F2419" s="2" t="str">
        <v>28,Ubi Road 4, 408614, Singapore</v>
      </c>
      <c r="G2419" s="2" t="str">
        <v>Roger Poh</v>
      </c>
      <c r="H2419" s="2" t="s">
        <v>3886</v>
      </c>
      <c r="I2419" s="2">
        <v>67435588</v>
      </c>
      <c r="J2419" s="2" t="str">
        <v>0065 67465588</v>
      </c>
      <c r="K2419" s="1"/>
      <c r="L2419" s="1"/>
      <c r="M2419" s="1"/>
      <c r="N2419" s="1"/>
      <c r="O2419" s="1"/>
      <c r="P2419" s="1"/>
      <c r="Q2419" s="1"/>
      <c r="R2419" s="1"/>
      <c r="S2419" s="1"/>
    </row>
    <row r="2420">
      <c r="A2420" s="2" t="s">
        <v>5806</v>
      </c>
      <c r="B2420" s="2" t="str">
        <v>芬蘭</v>
      </c>
      <c r="C2420" s="3" t="s">
        <v>5805</v>
      </c>
      <c r="D2420" s="2" t="str">
        <v>家用电器,玻璃工艺品,餐厨用具</v>
      </c>
      <c r="E2420" s="2" t="str">
        <v>9次</v>
      </c>
      <c r="F2420" s="2" t="str">
        <v>Hameent 135, FI 00560, Helsinki</v>
      </c>
      <c r="G2420" s="2" t="str">
        <v>Hackman Designor Oy Ab</v>
      </c>
      <c r="H2420" s="2" t="str">
        <v>n.a.</v>
      </c>
      <c r="I2420" s="2" t="str">
        <v>+358 20 43911</v>
      </c>
      <c r="J2420" s="2" t="str">
        <v>00358 20 439 5180</v>
      </c>
      <c r="K2420" s="1"/>
      <c r="L2420" s="1"/>
      <c r="M2420" s="1"/>
      <c r="N2420" s="1"/>
      <c r="O2420" s="1"/>
      <c r="P2420" s="1"/>
      <c r="Q2420" s="1"/>
      <c r="R2420" s="1"/>
      <c r="S2420" s="1"/>
    </row>
    <row r="2421">
      <c r="A2421" s="2" t="s">
        <v>7465</v>
      </c>
      <c r="B2421" s="2" t="str">
        <v>印度</v>
      </c>
      <c r="C2421" s="3" t="s">
        <v>7467</v>
      </c>
      <c r="D2421" s="2" t="s">
        <v>7468</v>
      </c>
      <c r="E2421" s="2" t="str">
        <v>10次</v>
      </c>
      <c r="F2421" s="2" t="str">
        <v>E-5, MAYAPURI INDUSTRIAL AREA,PHASE - II,NEW DELHI - 110064,INDIA</v>
      </c>
      <c r="G2421" s="2" t="str">
        <v>A.K. SAIGAL</v>
      </c>
      <c r="H2421" s="2" t="s">
        <v>7466</v>
      </c>
      <c r="I2421" s="2" t="str">
        <v>0091 11 5401786</v>
      </c>
      <c r="J2421" s="2" t="str">
        <v>0091 11 5405314/5139198/28113052</v>
      </c>
      <c r="K2421" s="1"/>
      <c r="L2421" s="1"/>
      <c r="M2421" s="1"/>
      <c r="N2421" s="1"/>
      <c r="O2421" s="1"/>
      <c r="P2421" s="1"/>
      <c r="Q2421" s="1"/>
      <c r="R2421" s="1"/>
      <c r="S2421" s="1"/>
    </row>
    <row r="2422">
      <c r="A2422" s="2" t="s">
        <v>1743</v>
      </c>
      <c r="B2422" s="2" t="str">
        <v>日本</v>
      </c>
      <c r="C2422" s="3" t="s">
        <v>1742</v>
      </c>
      <c r="D2422" s="2" t="str">
        <v>餐厨用具</v>
      </c>
      <c r="E2422" s="2" t="str">
        <v>3次</v>
      </c>
      <c r="F2422" s="2" t="str">
        <v>2-40,1-CHOME,OYACHI-HIGASHI,ATSUBETSU-KU,SAPPORO</v>
      </c>
      <c r="G2422" s="2" t="str">
        <v>NORIHO TANAKA</v>
      </c>
      <c r="H2422" s="2" t="str">
        <v>--</v>
      </c>
      <c r="I2422" s="2" t="str">
        <v>0081 11 8941111</v>
      </c>
      <c r="J2422" s="2" t="str">
        <v>0081 11 8942971</v>
      </c>
      <c r="K2422" s="1"/>
      <c r="L2422" s="1"/>
      <c r="M2422" s="1"/>
      <c r="N2422" s="1"/>
      <c r="O2422" s="1"/>
      <c r="P2422" s="1"/>
      <c r="Q2422" s="1"/>
      <c r="R2422" s="1"/>
      <c r="S2422" s="1"/>
    </row>
    <row r="2423">
      <c r="A2423" s="2" t="s">
        <v>3914</v>
      </c>
      <c r="B2423" s="2" t="str">
        <v>比利時</v>
      </c>
      <c r="C2423" s="3" t="s">
        <v>3913</v>
      </c>
      <c r="D2423" s="2" t="str">
        <v>家具,家用电器,餐厨用具</v>
      </c>
      <c r="E2423" s="2" t="str">
        <v>9次</v>
      </c>
      <c r="F2423" s="2" t="str">
        <v>Hof te Bollebeeklaan, 9 B 1730 Mollem (Asse)</v>
      </c>
      <c r="G2423" s="2" t="str">
        <v>N.V. Miele S.A.</v>
      </c>
      <c r="H2423" s="2" t="s">
        <v>3915</v>
      </c>
      <c r="I2423" s="2" t="str">
        <v>+32 2 451 14 11</v>
      </c>
      <c r="J2423" s="2" t="str">
        <v>0032 2 451 14 14</v>
      </c>
      <c r="K2423" s="1"/>
      <c r="L2423" s="1"/>
      <c r="M2423" s="1"/>
      <c r="N2423" s="1"/>
      <c r="O2423" s="1"/>
      <c r="P2423" s="1"/>
      <c r="Q2423" s="1"/>
      <c r="R2423" s="1"/>
      <c r="S2423" s="1"/>
    </row>
    <row r="2424">
      <c r="A2424" s="2" t="s">
        <v>5841</v>
      </c>
      <c r="B2424" s="2" t="str">
        <v>中國香港</v>
      </c>
      <c r="C2424" s="3" t="s">
        <v>5839</v>
      </c>
      <c r="D2424" s="2" t="str">
        <v>餐厨用具</v>
      </c>
      <c r="E2424" s="2" t="str">
        <v>6次</v>
      </c>
      <c r="F2424" s="2" t="str">
        <v>Unit 2607, 26/F, Modern Warehouse, 6 Shing Yip Street, Kwun Tong, Kowloon, Hong Kong</v>
      </c>
      <c r="G2424" s="2" t="str">
        <v>Mr Willie Shu-Chun Fung</v>
      </c>
      <c r="H2424" s="2" t="s">
        <v>5840</v>
      </c>
      <c r="I2424" s="2" t="str">
        <v>00852 23451362</v>
      </c>
      <c r="J2424" s="2" t="str">
        <v>00852 23419076</v>
      </c>
      <c r="K2424" s="1"/>
      <c r="L2424" s="1"/>
      <c r="M2424" s="1"/>
      <c r="N2424" s="1"/>
      <c r="O2424" s="1"/>
      <c r="P2424" s="1"/>
      <c r="Q2424" s="1"/>
      <c r="R2424" s="1"/>
      <c r="S2424" s="1"/>
    </row>
    <row r="2425">
      <c r="A2425" s="2" t="s">
        <v>7398</v>
      </c>
      <c r="B2425" s="2" t="str">
        <v>北馬里亞納群島</v>
      </c>
      <c r="C2425" s="3" t="s">
        <v>7397</v>
      </c>
      <c r="D2425" s="2" t="s">
        <v>7395</v>
      </c>
      <c r="E2425" s="2" t="str">
        <v>7次</v>
      </c>
      <c r="F2425" s="2" t="str">
        <v>AVDA. BARCELONA,233-POL ILA-08750 MOLINS DE REIBARCELONA,SAIPAN</v>
      </c>
      <c r="G2425" s="2" t="str">
        <v>Elsa Tsui</v>
      </c>
      <c r="H2425" s="2" t="s">
        <v>7396</v>
      </c>
      <c r="I2425" s="2">
        <v>34936803210</v>
      </c>
      <c r="J2425" s="2">
        <v>34933968991</v>
      </c>
      <c r="K2425" s="1"/>
      <c r="L2425" s="1"/>
      <c r="M2425" s="1"/>
      <c r="N2425" s="1"/>
      <c r="O2425" s="1"/>
      <c r="P2425" s="1"/>
      <c r="Q2425" s="1"/>
      <c r="R2425" s="1"/>
      <c r="S2425" s="1"/>
    </row>
    <row r="2426">
      <c r="A2426" s="2" t="s">
        <v>5744</v>
      </c>
      <c r="B2426" s="2" t="str">
        <v>英國</v>
      </c>
      <c r="C2426" s="3" t="s">
        <v>5745</v>
      </c>
      <c r="D2426" s="2" t="str">
        <v>餐厨用具</v>
      </c>
      <c r="E2426" s="2" t="str">
        <v>2次</v>
      </c>
      <c r="F2426" s="2" t="str">
        <v>COTSWOLD HOUSE,449 HIGH STREET, CHELTENHAM</v>
      </c>
      <c r="G2426" s="2" t="str">
        <v>CHRISTIAN HARWOOD/DANIEL P O'NEILL</v>
      </c>
      <c r="H2426" s="2" t="s">
        <v>5746</v>
      </c>
      <c r="I2426" s="2" t="str">
        <v>+44 1242 211500</v>
      </c>
      <c r="J2426" s="2" t="str">
        <v>0044 1242 211505</v>
      </c>
      <c r="K2426" s="1"/>
      <c r="L2426" s="1"/>
      <c r="M2426" s="1"/>
      <c r="N2426" s="1"/>
      <c r="O2426" s="1"/>
      <c r="P2426" s="1"/>
      <c r="Q2426" s="1"/>
      <c r="R2426" s="1"/>
      <c r="S2426" s="1"/>
    </row>
    <row r="2427">
      <c r="A2427" s="2" t="s">
        <v>3825</v>
      </c>
      <c r="B2427" s="2" t="str">
        <v>泰国</v>
      </c>
      <c r="C2427" s="3" t="s">
        <v>3827</v>
      </c>
      <c r="D2427" s="2" t="str">
        <v>家具,餐厨用具</v>
      </c>
      <c r="E2427" s="2" t="str">
        <v>4次</v>
      </c>
      <c r="F2427" s="2" t="str">
        <v>302-308 PETCHBURI ROAD,BANGKOK 10400</v>
      </c>
      <c r="G2427" s="2" t="str">
        <v>SUNUNTHA DEVAHASTIN</v>
      </c>
      <c r="H2427" s="2" t="s">
        <v>3826</v>
      </c>
      <c r="I2427" s="2" t="str">
        <v>+62 61 1124554</v>
      </c>
      <c r="J2427" s="2" t="str">
        <v>0066 2 6111255</v>
      </c>
      <c r="K2427" s="1"/>
      <c r="L2427" s="1"/>
      <c r="M2427" s="1"/>
      <c r="N2427" s="1"/>
      <c r="O2427" s="1"/>
      <c r="P2427" s="1"/>
      <c r="Q2427" s="1"/>
      <c r="R2427" s="1"/>
      <c r="S2427" s="1"/>
    </row>
    <row r="2428">
      <c r="A2428" s="2" t="s">
        <v>1654</v>
      </c>
      <c r="B2428" s="2" t="str">
        <v>泰国</v>
      </c>
      <c r="C2428" s="3" t="s">
        <v>1655</v>
      </c>
      <c r="D2428" s="2" t="s">
        <v>1656</v>
      </c>
      <c r="E2428" s="2" t="str">
        <v>10次</v>
      </c>
      <c r="F2428" s="2" t="str">
        <v>1093/94 17TH FL., CENTRAL OFFICE TOWER I, BANGNATRAD RD, BANGKOK 10260,</v>
      </c>
      <c r="G2428" s="2" t="str">
        <v>Alvaro Rocha Marin</v>
      </c>
      <c r="H2428" s="2" t="s">
        <v>1657</v>
      </c>
      <c r="I2428" s="2" t="str">
        <v>66027456971 4</v>
      </c>
      <c r="J2428" s="2">
        <v>66027456975</v>
      </c>
      <c r="K2428" s="1"/>
      <c r="L2428" s="1"/>
      <c r="M2428" s="1"/>
      <c r="N2428" s="1"/>
      <c r="O2428" s="1"/>
      <c r="P2428" s="1"/>
      <c r="Q2428" s="1"/>
      <c r="R2428" s="1"/>
      <c r="S2428" s="1"/>
    </row>
    <row r="2429">
      <c r="A2429" s="2" t="s">
        <v>7425</v>
      </c>
      <c r="B2429" s="2" t="str">
        <v>美國</v>
      </c>
      <c r="C2429" s="3" t="s">
        <v>7423</v>
      </c>
      <c r="D2429" s="2" t="str">
        <v>玻璃工艺品,餐厨用具</v>
      </c>
      <c r="E2429" s="2" t="str">
        <v>7次</v>
      </c>
      <c r="F2429" s="2" t="str">
        <v>SHAWN NEMANI 2036 SACRAMENTO LOS ANGELES,CA 90021</v>
      </c>
      <c r="G2429" s="2" t="str">
        <v>GIFTWAY INC</v>
      </c>
      <c r="H2429" s="2" t="s">
        <v>7424</v>
      </c>
      <c r="I2429" s="2">
        <f>+1-213-627-6969</f>
      </c>
      <c r="J2429" s="2" t="str">
        <v>001 213 6277969</v>
      </c>
      <c r="K2429" s="1"/>
      <c r="L2429" s="1"/>
      <c r="M2429" s="1"/>
      <c r="N2429" s="1"/>
      <c r="O2429" s="1"/>
      <c r="P2429" s="1"/>
      <c r="Q2429" s="1"/>
      <c r="R2429" s="1"/>
      <c r="S2429" s="1"/>
    </row>
    <row r="2430">
      <c r="A2430" s="2" t="s">
        <v>5765</v>
      </c>
      <c r="B2430" s="2" t="str">
        <v>印尼</v>
      </c>
      <c r="C2430" s="2" t="str">
        <v>--</v>
      </c>
      <c r="D2430" s="2" t="str">
        <v>其他,服装饰物及配件,箱包,餐厨用具</v>
      </c>
      <c r="E2430" s="2" t="str">
        <v>7次</v>
      </c>
      <c r="F2430" s="2" t="str">
        <v>JL JAYAKARTA KOMPL RUKO 26/ A16,JAKARTA,INDONESIA</v>
      </c>
      <c r="G2430" s="2" t="str">
        <v>Kent Pennington</v>
      </c>
      <c r="H2430" s="2" t="s">
        <v>5766</v>
      </c>
      <c r="I2430" s="2" t="str">
        <v>(6221)6530665</v>
      </c>
      <c r="J2430" s="2" t="str">
        <v>(6221)6011235</v>
      </c>
      <c r="K2430" s="1"/>
      <c r="L2430" s="1"/>
      <c r="M2430" s="1"/>
      <c r="N2430" s="1"/>
      <c r="O2430" s="1"/>
      <c r="P2430" s="1"/>
      <c r="Q2430" s="1"/>
      <c r="R2430" s="1"/>
      <c r="S2430" s="1"/>
    </row>
    <row r="2431">
      <c r="A2431" s="2" t="s">
        <v>3859</v>
      </c>
      <c r="B2431" s="2" t="str">
        <v>肯尼亞</v>
      </c>
      <c r="C2431" s="3" t="s">
        <v>3861</v>
      </c>
      <c r="D2431" s="2" t="str">
        <v>家用电器,餐厨用具</v>
      </c>
      <c r="E2431" s="2" t="str">
        <v>7次</v>
      </c>
      <c r="F2431" s="2" t="str">
        <v>UKAY CENTRE,RING ROAD PARKLANDS,WESTLANDS.(P.O.BOX 45508,NAIROBI)</v>
      </c>
      <c r="G2431" s="2" t="str">
        <v>BABU SHAH</v>
      </c>
      <c r="H2431" s="2" t="s">
        <v>3860</v>
      </c>
      <c r="I2431" s="2" t="str">
        <v>00254 2 746409</v>
      </c>
      <c r="J2431" s="2" t="str">
        <v>00254 2 746399</v>
      </c>
      <c r="K2431" s="1"/>
      <c r="L2431" s="1"/>
      <c r="M2431" s="1"/>
      <c r="N2431" s="1"/>
      <c r="O2431" s="1"/>
      <c r="P2431" s="1"/>
      <c r="Q2431" s="1"/>
      <c r="R2431" s="1"/>
      <c r="S2431" s="1"/>
    </row>
    <row r="2432">
      <c r="A2432" s="2" t="s">
        <v>1695</v>
      </c>
      <c r="B2432" s="2" t="str">
        <v>美國</v>
      </c>
      <c r="C2432" s="3" t="s">
        <v>1692</v>
      </c>
      <c r="D2432" s="2" t="s">
        <v>1693</v>
      </c>
      <c r="E2432" s="2" t="str">
        <v>10次</v>
      </c>
      <c r="F2432" s="2" t="str">
        <v>1572 61 STREET BROOKLYN U.S.A.</v>
      </c>
      <c r="G2432" s="2" t="str">
        <v>Chris Haley</v>
      </c>
      <c r="H2432" s="2" t="s">
        <v>1694</v>
      </c>
      <c r="I2432" s="2" t="str">
        <v>+1 718-259-9574</v>
      </c>
      <c r="J2432" s="2" t="str">
        <v>001 7182592599</v>
      </c>
      <c r="K2432" s="1"/>
      <c r="L2432" s="1"/>
      <c r="M2432" s="1"/>
      <c r="N2432" s="1"/>
      <c r="O2432" s="1"/>
      <c r="P2432" s="1"/>
      <c r="Q2432" s="1"/>
      <c r="R2432" s="1"/>
      <c r="S2432" s="1"/>
    </row>
    <row r="2433">
      <c r="A2433" s="2" t="s">
        <v>6165</v>
      </c>
      <c r="B2433" s="2" t="str">
        <v>印尼</v>
      </c>
      <c r="C2433" s="3" t="s">
        <v>6166</v>
      </c>
      <c r="D2433" s="2" t="str">
        <v>餐厨用具</v>
      </c>
      <c r="E2433" s="2" t="str">
        <v>6次</v>
      </c>
      <c r="F2433" s="2" t="str">
        <v>JAKARTA</v>
      </c>
      <c r="G2433" s="2" t="str">
        <v>DEEPAK J.MELWANI</v>
      </c>
      <c r="H2433" s="2" t="s">
        <v>6167</v>
      </c>
      <c r="I2433" s="2" t="str">
        <v>0062 21 6280502</v>
      </c>
      <c r="J2433" s="2">
        <v>62</v>
      </c>
      <c r="K2433" s="1"/>
      <c r="L2433" s="1"/>
      <c r="M2433" s="1"/>
      <c r="N2433" s="1"/>
      <c r="O2433" s="1"/>
      <c r="P2433" s="1"/>
      <c r="Q2433" s="1"/>
      <c r="R2433" s="1"/>
      <c r="S2433" s="1"/>
    </row>
    <row r="2434">
      <c r="A2434" s="2" t="s">
        <v>4280</v>
      </c>
      <c r="B2434" s="2" t="str">
        <v>中國香港</v>
      </c>
      <c r="C2434" s="3" t="s">
        <v>4279</v>
      </c>
      <c r="D2434" s="2" t="str">
        <v>家具,家用电器,餐厨用具</v>
      </c>
      <c r="E2434" s="2" t="str">
        <v>10次</v>
      </c>
      <c r="F2434" s="2" t="str">
        <v>A13, FORTUN GARDEN, 72 TING KOK ROADTAI PO, N.T.,HONGKONG</v>
      </c>
      <c r="G2434" s="2" t="str">
        <v>Firoz</v>
      </c>
      <c r="H2434" s="2" t="s">
        <v>4281</v>
      </c>
      <c r="I2434" s="2" t="str">
        <v>+852 2551 1636</v>
      </c>
      <c r="J2434" s="2" t="str">
        <v>00852 28158910</v>
      </c>
      <c r="K2434" s="1"/>
      <c r="L2434" s="1"/>
      <c r="M2434" s="1"/>
      <c r="N2434" s="1"/>
      <c r="O2434" s="1"/>
      <c r="P2434" s="1"/>
      <c r="Q2434" s="1"/>
      <c r="R2434" s="1"/>
      <c r="S2434" s="1"/>
    </row>
    <row r="2435">
      <c r="A2435" s="2" t="s">
        <v>2167</v>
      </c>
      <c r="B2435" s="2" t="str">
        <v>緬甸</v>
      </c>
      <c r="C2435" s="2" t="str">
        <v>--</v>
      </c>
      <c r="D2435" s="2" t="str">
        <v>自行车,餐厨用具</v>
      </c>
      <c r="E2435" s="2" t="str">
        <v>8次</v>
      </c>
      <c r="F2435" s="2" t="str">
        <v>NO.75/80,ANAWRAHTA STREET,ROOM NO.(1),GROUND FLOOR PAZUNDAUNG TOWNSHIP YANGON</v>
      </c>
      <c r="G2435" s="2" t="str">
        <v>MYANMAR ANANDA CO.,LTD.</v>
      </c>
      <c r="H2435" s="2" t="s">
        <v>2166</v>
      </c>
      <c r="I2435" s="2" t="str">
        <v>0095 1 298471</v>
      </c>
      <c r="J2435" s="2" t="str">
        <v>0095 1 295119</v>
      </c>
      <c r="K2435" s="1"/>
      <c r="L2435" s="1"/>
      <c r="M2435" s="1"/>
      <c r="N2435" s="1"/>
      <c r="O2435" s="1"/>
      <c r="P2435" s="1"/>
      <c r="Q2435" s="1"/>
      <c r="R2435" s="1"/>
      <c r="S2435" s="1"/>
    </row>
    <row r="2436">
      <c r="A2436" s="2" t="s">
        <v>7752</v>
      </c>
      <c r="B2436" s="2" t="str">
        <v>圭亞那</v>
      </c>
      <c r="C2436" s="3" t="s">
        <v>7751</v>
      </c>
      <c r="D2436" s="2" t="str">
        <v>其他,化工产品,家具,汽车配件,自行车,食品,餐厨用具</v>
      </c>
      <c r="E2436" s="2" t="str">
        <v>10次</v>
      </c>
      <c r="F2436" s="2" t="str">
        <v>#288,MIDDLE STREET,GEORGETOWN</v>
      </c>
      <c r="G2436" s="2" t="str">
        <v>GEORGE YE</v>
      </c>
      <c r="H2436" s="2" t="s">
        <v>7753</v>
      </c>
      <c r="I2436" s="2" t="str">
        <v>00592 22 73738</v>
      </c>
      <c r="J2436" s="2" t="str">
        <v>00592 22 69831/36264</v>
      </c>
      <c r="K2436" s="1"/>
      <c r="L2436" s="1"/>
      <c r="M2436" s="1"/>
      <c r="N2436" s="1"/>
      <c r="O2436" s="1"/>
      <c r="P2436" s="1"/>
      <c r="Q2436" s="1"/>
      <c r="R2436" s="1"/>
      <c r="S2436" s="1"/>
    </row>
    <row r="2437">
      <c r="A2437" s="2" t="s">
        <v>6189</v>
      </c>
      <c r="B2437" s="2" t="str">
        <v>中國香港</v>
      </c>
      <c r="C2437" s="3" t="s">
        <v>6188</v>
      </c>
      <c r="D2437" s="2" t="str">
        <v>其他,化工产品,家具,家居用品,玻璃工艺品,编织及藤铁工艺品,餐厨用具</v>
      </c>
      <c r="E2437" s="2" t="str">
        <v>7次</v>
      </c>
      <c r="F2437" s="2" t="str">
        <v>RM 1203-4,12/F,YUE FAI COMMERCIAL CENTRE,208 ABERDEEN MAIN ROAD,ABERDEEN</v>
      </c>
      <c r="G2437" s="2" t="str">
        <v>KEVIN YAN</v>
      </c>
      <c r="H2437" s="2" t="s">
        <v>6187</v>
      </c>
      <c r="I2437" s="2" t="str">
        <v>(852)21997477</v>
      </c>
      <c r="J2437" s="2" t="str">
        <v>(852)25183750</v>
      </c>
      <c r="K2437" s="1"/>
      <c r="L2437" s="1"/>
      <c r="M2437" s="1"/>
      <c r="N2437" s="1"/>
      <c r="O2437" s="1"/>
      <c r="P2437" s="1"/>
      <c r="Q2437" s="1"/>
      <c r="R2437" s="1"/>
      <c r="S2437" s="1"/>
    </row>
    <row r="2438">
      <c r="A2438" s="2" t="s">
        <v>4305</v>
      </c>
      <c r="B2438" s="2" t="str">
        <v>西班牙</v>
      </c>
      <c r="C2438" s="2" t="str">
        <v>--</v>
      </c>
      <c r="D2438" s="2" t="str">
        <v>卫浴设备,家具,餐厨用具</v>
      </c>
      <c r="E2438" s="2" t="str">
        <v>9次</v>
      </c>
      <c r="F2438" s="2" t="str">
        <v>C/.OROPENDOLA, 16//D-28025 MADRID</v>
      </c>
      <c r="G2438" s="2" t="str">
        <v>GLOBAX, S.L.</v>
      </c>
      <c r="H2438" s="2" t="str">
        <v>--</v>
      </c>
      <c r="I2438" s="2" t="str">
        <v>0034 91 5250882</v>
      </c>
      <c r="J2438" s="2" t="str">
        <v>0034 91 3076749</v>
      </c>
      <c r="K2438" s="1"/>
      <c r="L2438" s="1"/>
      <c r="M2438" s="1"/>
      <c r="N2438" s="1"/>
      <c r="O2438" s="1"/>
      <c r="P2438" s="1"/>
      <c r="Q2438" s="1"/>
      <c r="R2438" s="1"/>
      <c r="S2438" s="1"/>
    </row>
    <row r="2439">
      <c r="A2439" s="2" t="s">
        <v>2195</v>
      </c>
      <c r="B2439" s="2" t="str">
        <v>日本</v>
      </c>
      <c r="C2439" s="3" t="s">
        <v>2196</v>
      </c>
      <c r="D2439" s="2" t="str">
        <v>体育及旅游休闲用品,餐厨用具</v>
      </c>
      <c r="E2439" s="2" t="str">
        <v>3次</v>
      </c>
      <c r="F2439" s="2" t="str">
        <v>11-4, HIRO SHIRAISHI 4-CHOME, KURE-SHI, HIROSHIMA 7370143</v>
      </c>
      <c r="G2439" s="2" t="str">
        <v>MORITANI SHOHEI</v>
      </c>
      <c r="H2439" s="2" t="s">
        <v>2194</v>
      </c>
      <c r="I2439" s="2" t="str">
        <v>+81-3-3278-6187,+81-3-3278-6364,+81-3-3278-6086</v>
      </c>
      <c r="J2439" s="2" t="str">
        <v>0081 3 3278 6255</v>
      </c>
      <c r="K2439" s="1"/>
      <c r="L2439" s="1"/>
      <c r="M2439" s="1"/>
      <c r="N2439" s="1"/>
      <c r="O2439" s="1"/>
      <c r="P2439" s="1"/>
      <c r="Q2439" s="1"/>
      <c r="R2439" s="1"/>
      <c r="S2439" s="1"/>
    </row>
    <row r="2440">
      <c r="A2440" s="2" t="s">
        <v>7780</v>
      </c>
      <c r="B2440" s="2" t="str">
        <v>德國</v>
      </c>
      <c r="C2440" s="3" t="s">
        <v>7779</v>
      </c>
      <c r="D2440" s="2" t="str">
        <v>餐厨用具</v>
      </c>
      <c r="E2440" s="2" t="str">
        <v>5次</v>
      </c>
      <c r="F2440" s="2" t="str">
        <v>Hoelderlinstrasse 19, DE 71732, Tamm</v>
      </c>
      <c r="G2440" s="2" t="str">
        <v>BOEHRINGER GASTRO PROFI GMBH</v>
      </c>
      <c r="H2440" s="2" t="s">
        <v>7781</v>
      </c>
      <c r="I2440" s="2" t="str">
        <v>+49 7141 60810</v>
      </c>
      <c r="J2440" s="2" t="str">
        <v>0049 7141 6 08 11 95</v>
      </c>
      <c r="K2440" s="1"/>
      <c r="L2440" s="1"/>
      <c r="M2440" s="1"/>
      <c r="N2440" s="1"/>
      <c r="O2440" s="1"/>
      <c r="P2440" s="1"/>
      <c r="Q2440" s="1"/>
      <c r="R2440" s="1"/>
      <c r="S2440" s="1"/>
    </row>
    <row r="2441">
      <c r="A2441" s="2" t="s">
        <v>3059</v>
      </c>
      <c r="B2441" s="2" t="str">
        <v>以色列</v>
      </c>
      <c r="C2441" s="2" t="str">
        <v>--</v>
      </c>
      <c r="D2441" s="2" t="str">
        <v>餐厨用具</v>
      </c>
      <c r="E2441" s="2" t="str">
        <v>2次</v>
      </c>
      <c r="F2441" s="2" t="str">
        <v>5 Hachsharat Hayishuv Street, 75652, Rishon Lezion</v>
      </c>
      <c r="G2441" s="2" t="str">
        <v>Sarah Katan</v>
      </c>
      <c r="H2441" s="2" t="s">
        <v>3058</v>
      </c>
      <c r="I2441" s="2" t="str">
        <v>+972 3-961-7891</v>
      </c>
      <c r="J2441" s="2" t="str">
        <v>00972 3 9628477</v>
      </c>
      <c r="K2441" s="1"/>
      <c r="L2441" s="1"/>
      <c r="M2441" s="1"/>
      <c r="N2441" s="1"/>
      <c r="O2441" s="1"/>
      <c r="P2441" s="1"/>
      <c r="Q2441" s="1"/>
      <c r="R2441" s="1"/>
      <c r="S2441" s="1"/>
    </row>
    <row r="2442">
      <c r="A2442" s="2" t="s">
        <v>4221</v>
      </c>
      <c r="B2442" s="2" t="str">
        <v>日本</v>
      </c>
      <c r="C2442" s="2" t="str">
        <v>--</v>
      </c>
      <c r="D2442" s="2" t="str">
        <v>玩具,餐厨用具</v>
      </c>
      <c r="E2442" s="2" t="str">
        <v>7次</v>
      </c>
      <c r="F2442" s="2" t="str">
        <v>4, NAKASHIMA, SEKO, MORIYAMA-KU NAGOYA-SHI, AICHI 4630078</v>
      </c>
      <c r="G2442" s="2" t="str">
        <v>KISOSEI CO LTD</v>
      </c>
      <c r="H2442" s="2" t="str">
        <v>--</v>
      </c>
      <c r="I2442" s="2" t="str">
        <v>0081 52 7933023</v>
      </c>
      <c r="J2442" s="2" t="str">
        <v>0081 52 7940469</v>
      </c>
      <c r="K2442" s="1"/>
      <c r="L2442" s="1"/>
      <c r="M2442" s="1"/>
      <c r="N2442" s="1"/>
      <c r="O2442" s="1"/>
      <c r="P2442" s="1"/>
      <c r="Q2442" s="1"/>
      <c r="R2442" s="1"/>
      <c r="S2442" s="1"/>
    </row>
    <row r="2443">
      <c r="A2443" s="5" t="s">
        <v>2102</v>
      </c>
      <c r="B2443" s="5" t="str">
        <v>中國香港</v>
      </c>
      <c r="C2443" s="4" t="s">
        <v>2103</v>
      </c>
      <c r="D2443" s="5" t="s">
        <v>2104</v>
      </c>
      <c r="E2443" s="5" t="str">
        <v>9次</v>
      </c>
      <c r="F2443" s="5" t="str">
        <v>15TH FL. TESBURY CENTRE,28 QUEENS ROAD EAST, WANCHAI,HONGKONG</v>
      </c>
      <c r="G2443" s="5" t="str">
        <v>HAJI MUHAMMED ASLAM</v>
      </c>
      <c r="H2443" s="5" t="s">
        <v>2105</v>
      </c>
      <c r="I2443" s="5" t="str">
        <v>00852 28730150</v>
      </c>
      <c r="J2443" s="5" t="str">
        <v>00852 25551766</v>
      </c>
      <c r="K2443" s="1"/>
      <c r="L2443" s="1"/>
      <c r="M2443" s="1"/>
      <c r="N2443" s="1"/>
      <c r="O2443" s="1"/>
      <c r="P2443" s="1"/>
      <c r="Q2443" s="1"/>
      <c r="R2443" s="1"/>
      <c r="S2443" s="1"/>
    </row>
    <row r="2444">
      <c r="A2444" s="2" t="s">
        <v>7273</v>
      </c>
      <c r="B2444" s="2" t="str">
        <v>美國</v>
      </c>
      <c r="C2444" s="3" t="s">
        <v>7274</v>
      </c>
      <c r="D2444" s="2" t="str">
        <v>体育及旅游休闲用品,其他,钟表眼镜,餐厨用具</v>
      </c>
      <c r="E2444" s="2" t="str">
        <v>7次</v>
      </c>
      <c r="F2444" s="2" t="str">
        <v>15555 S.E. RIVERFOREST DRIVE, U.S.A.</v>
      </c>
      <c r="G2444" s="2" t="str">
        <v>CHL</v>
      </c>
      <c r="H2444" s="2" t="s">
        <v>7272</v>
      </c>
      <c r="I2444" s="2" t="str">
        <v>+880-1766-695105,+880 1766-695105,+880 1766-695107,+880 1774-769820,+880 1766-695102</v>
      </c>
      <c r="J2444" s="2" t="str">
        <v>001 5035137336</v>
      </c>
      <c r="K2444" s="1"/>
      <c r="L2444" s="1"/>
      <c r="M2444" s="1"/>
      <c r="N2444" s="1"/>
      <c r="O2444" s="1"/>
      <c r="P2444" s="1"/>
      <c r="Q2444" s="1"/>
      <c r="R2444" s="1"/>
      <c r="S2444" s="1"/>
    </row>
    <row r="2445">
      <c r="A2445" s="2" t="s">
        <v>5596</v>
      </c>
      <c r="B2445" s="2" t="str">
        <v>瑞典</v>
      </c>
      <c r="C2445" s="3" t="s">
        <v>5594</v>
      </c>
      <c r="D2445" s="2" t="str">
        <v>其他,工具,餐厨用具</v>
      </c>
      <c r="E2445" s="2" t="str">
        <v>9次</v>
      </c>
      <c r="F2445" s="2" t="str">
        <v>Lorebergsv 11, SE 61225, Finspang</v>
      </c>
      <c r="G2445" s="2" t="str">
        <v>Froberg</v>
      </c>
      <c r="H2445" s="2" t="s">
        <v>5595</v>
      </c>
      <c r="I2445" s="2" t="str">
        <v>+46 122 861 00</v>
      </c>
      <c r="J2445" s="2" t="str">
        <v>0046 122 294 74</v>
      </c>
      <c r="K2445" s="1"/>
      <c r="L2445" s="1"/>
      <c r="M2445" s="1"/>
      <c r="N2445" s="1"/>
      <c r="O2445" s="1"/>
      <c r="P2445" s="1"/>
      <c r="Q2445" s="1"/>
      <c r="R2445" s="1"/>
      <c r="S2445" s="1"/>
    </row>
    <row r="2446">
      <c r="A2446" s="2" t="s">
        <v>1935</v>
      </c>
      <c r="B2446" s="2" t="str">
        <v>英國</v>
      </c>
      <c r="C2446" s="3" t="s">
        <v>1936</v>
      </c>
      <c r="D2446" s="2" t="str">
        <v>大型机械及设备,餐厨用具</v>
      </c>
      <c r="E2446" s="2" t="str">
        <v>3次</v>
      </c>
      <c r="F2446" s="2" t="str">
        <v>Thames House, Eastbury Road, London Industrial Estate, GB E6 6GP, London</v>
      </c>
      <c r="G2446" s="2" t="str">
        <v>James R Stacey</v>
      </c>
      <c r="H2446" s="2" t="str">
        <v>--</v>
      </c>
      <c r="I2446" s="2" t="str">
        <v>+44 20 7511 4100</v>
      </c>
      <c r="J2446" s="2" t="str">
        <v>0044 20 7511 0417</v>
      </c>
      <c r="K2446" s="1"/>
      <c r="L2446" s="1"/>
      <c r="M2446" s="1"/>
      <c r="N2446" s="1"/>
      <c r="O2446" s="1"/>
      <c r="P2446" s="1"/>
      <c r="Q2446" s="1"/>
      <c r="R2446" s="1"/>
      <c r="S2446" s="1"/>
    </row>
    <row r="2447">
      <c r="A2447" s="2" t="s">
        <v>2140</v>
      </c>
      <c r="B2447" s="2" t="str">
        <v>加拿大</v>
      </c>
      <c r="C2447" s="3" t="s">
        <v>2139</v>
      </c>
      <c r="D2447" s="2" t="str">
        <v>其他,餐厨用具</v>
      </c>
      <c r="E2447" s="2" t="str">
        <v>7次</v>
      </c>
      <c r="F2447" s="2" t="str">
        <v>2500 rue Guénette St-Laurent,Québec</v>
      </c>
      <c r="G2447" s="2" t="str">
        <v>E R A DISPLAY CO LTD</v>
      </c>
      <c r="H2447" s="2" t="str">
        <v>--</v>
      </c>
      <c r="I2447" s="2" t="str">
        <v>001 514 335 0550</v>
      </c>
      <c r="J2447" s="2" t="str">
        <v>001 514 335 0571</v>
      </c>
      <c r="K2447" s="1"/>
      <c r="L2447" s="1"/>
      <c r="M2447" s="1"/>
      <c r="N2447" s="1"/>
      <c r="O2447" s="1"/>
      <c r="P2447" s="1"/>
      <c r="Q2447" s="1"/>
      <c r="R2447" s="1"/>
      <c r="S2447" s="1"/>
    </row>
    <row r="2448">
      <c r="A2448" s="2" t="s">
        <v>7732</v>
      </c>
      <c r="B2448" s="2" t="str">
        <v>黎巴嫩</v>
      </c>
      <c r="C2448" s="2" t="str">
        <v>--</v>
      </c>
      <c r="D2448" s="2" t="str">
        <v>体育及旅游休闲用品,其他,家用纺织品,箱包,节日用品,鞋,餐厨用具</v>
      </c>
      <c r="E2448" s="2" t="str">
        <v>7次</v>
      </c>
      <c r="F2448" s="2" t="str">
        <v>73, ADIB NAHAS, P.O.BOX 16-6940,BEIRUT,LEBANON</v>
      </c>
      <c r="G2448" s="2" t="str">
        <v>--</v>
      </c>
      <c r="H2448" s="2" t="s">
        <v>7731</v>
      </c>
      <c r="I2448" s="2" t="str">
        <v>+961 1 326 998</v>
      </c>
      <c r="J2448" s="2">
        <v>9611326713</v>
      </c>
      <c r="K2448" s="1"/>
      <c r="L2448" s="1"/>
      <c r="M2448" s="1"/>
      <c r="N2448" s="1"/>
      <c r="O2448" s="1"/>
      <c r="P2448" s="1"/>
      <c r="Q2448" s="1"/>
      <c r="R2448" s="1"/>
      <c r="S2448" s="1"/>
    </row>
    <row r="2449">
      <c r="A2449" s="2" t="s">
        <v>6051</v>
      </c>
      <c r="B2449" s="2" t="str">
        <v>挪威</v>
      </c>
      <c r="C2449" s="2" t="str">
        <v>--</v>
      </c>
      <c r="D2449" s="2" t="str">
        <v>餐厨用具</v>
      </c>
      <c r="E2449" s="2" t="str">
        <v>1次</v>
      </c>
      <c r="F2449" s="2" t="str">
        <v>Prof. Birkelands vei 28 C, NO 1081, Oslo</v>
      </c>
      <c r="G2449" s="2" t="str">
        <v>--</v>
      </c>
      <c r="H2449" s="2" t="str">
        <v>--</v>
      </c>
      <c r="I2449" s="2" t="str">
        <v>+47 23 17 86 60</v>
      </c>
      <c r="J2449" s="2" t="str">
        <v>0047 23 17 60 30</v>
      </c>
      <c r="K2449" s="1"/>
      <c r="L2449" s="1"/>
      <c r="M2449" s="1"/>
      <c r="N2449" s="1"/>
      <c r="O2449" s="1"/>
      <c r="P2449" s="1"/>
      <c r="Q2449" s="1"/>
      <c r="R2449" s="1"/>
      <c r="S2449" s="1"/>
    </row>
    <row r="2450">
      <c r="A2450" s="2" t="s">
        <v>4158</v>
      </c>
      <c r="B2450" s="2" t="str">
        <v>英國</v>
      </c>
      <c r="C2450" s="3" t="s">
        <v>4160</v>
      </c>
      <c r="D2450" s="2" t="str">
        <v>医药保健品及医疗器械,餐厨用具</v>
      </c>
      <c r="E2450" s="2" t="str">
        <v>5次</v>
      </c>
      <c r="F2450" s="2" t="str">
        <v>Duffield Road, Little Eaton, Derby DE21 5DR</v>
      </c>
      <c r="G2450" s="2" t="str">
        <v>Anthony Holmes</v>
      </c>
      <c r="H2450" s="2" t="s">
        <v>4159</v>
      </c>
      <c r="I2450" s="2" t="str">
        <v>+44 1332 831671</v>
      </c>
      <c r="J2450" s="2" t="str">
        <v>0044 1332 834364</v>
      </c>
      <c r="K2450" s="1"/>
      <c r="L2450" s="1"/>
      <c r="M2450" s="1"/>
      <c r="N2450" s="1"/>
      <c r="O2450" s="1"/>
      <c r="P2450" s="1"/>
      <c r="Q2450" s="1"/>
      <c r="R2450" s="1"/>
      <c r="S2450" s="1"/>
    </row>
    <row r="2451">
      <c r="A2451" s="2" t="s">
        <v>2027</v>
      </c>
      <c r="B2451" s="2" t="str">
        <v>英國</v>
      </c>
      <c r="C2451" s="3" t="s">
        <v>2028</v>
      </c>
      <c r="D2451" s="2" t="str">
        <v>五金,家用电器,餐厨用具</v>
      </c>
      <c r="E2451" s="2" t="str">
        <v>8次</v>
      </c>
      <c r="F2451" s="2" t="str">
        <v>Queensway, Fforestfach, GB SA5 4ED, Swansea</v>
      </c>
      <c r="G2451" s="2" t="str">
        <v>C Probert</v>
      </c>
      <c r="H2451" s="2" t="str">
        <v>--</v>
      </c>
      <c r="I2451" s="2" t="str">
        <v>+44 1792 589800</v>
      </c>
      <c r="J2451" s="2" t="str">
        <v>0044 1792 588592</v>
      </c>
      <c r="K2451" s="1"/>
      <c r="L2451" s="1"/>
      <c r="M2451" s="1"/>
      <c r="N2451" s="1"/>
      <c r="O2451" s="1"/>
      <c r="P2451" s="1"/>
      <c r="Q2451" s="1"/>
      <c r="R2451" s="1"/>
      <c r="S2451" s="1"/>
    </row>
    <row r="2452">
      <c r="A2452" s="2" t="s">
        <v>7664</v>
      </c>
      <c r="B2452" s="2" t="str">
        <v>中國香港</v>
      </c>
      <c r="C2452" s="3" t="s">
        <v>7661</v>
      </c>
      <c r="D2452" s="2" t="s">
        <v>7662</v>
      </c>
      <c r="E2452" s="2" t="str">
        <v>8次</v>
      </c>
      <c r="F2452" s="2" t="str">
        <v>UNIT 405,BLK.A,PO LUNG CENTRE,11 WANG CHIU ROAD,KOWLOON BAY.KLN.</v>
      </c>
      <c r="G2452" s="2" t="str">
        <v>RICKY CHOW</v>
      </c>
      <c r="H2452" s="2" t="s">
        <v>7663</v>
      </c>
      <c r="I2452" s="2" t="str">
        <v>+852 2799 2886</v>
      </c>
      <c r="J2452" s="2" t="str">
        <v>00852 27958411</v>
      </c>
      <c r="K2452" s="1"/>
      <c r="L2452" s="1"/>
      <c r="M2452" s="1"/>
      <c r="N2452" s="1"/>
      <c r="O2452" s="1"/>
      <c r="P2452" s="1"/>
      <c r="Q2452" s="1"/>
      <c r="R2452" s="1"/>
      <c r="S2452" s="1"/>
    </row>
    <row r="2453">
      <c r="A2453" s="2" t="s">
        <v>6081</v>
      </c>
      <c r="B2453" s="2" t="str">
        <v>愛爾蘭</v>
      </c>
      <c r="C2453" s="3" t="s">
        <v>6079</v>
      </c>
      <c r="D2453" s="2" t="str">
        <v>大型机械及设备,餐厨用具</v>
      </c>
      <c r="E2453" s="2" t="str">
        <v>6次</v>
      </c>
      <c r="F2453" s="2" t="str">
        <v>Navan Road, Dublin 15</v>
      </c>
      <c r="G2453" s="2" t="str">
        <v>Mr Seamus Murray</v>
      </c>
      <c r="H2453" s="2" t="s">
        <v>6080</v>
      </c>
      <c r="I2453" s="2" t="str">
        <v>+353 1 820 2188</v>
      </c>
      <c r="J2453" s="2" t="str">
        <v>00353 1 8220973</v>
      </c>
      <c r="K2453" s="1"/>
      <c r="L2453" s="1"/>
      <c r="M2453" s="1"/>
      <c r="N2453" s="1"/>
      <c r="O2453" s="1"/>
      <c r="P2453" s="1"/>
      <c r="Q2453" s="1"/>
      <c r="R2453" s="1"/>
      <c r="S2453" s="1"/>
    </row>
    <row r="2454">
      <c r="A2454" s="2" t="s">
        <v>4191</v>
      </c>
      <c r="B2454" s="2" t="str">
        <v>中國大陸</v>
      </c>
      <c r="C2454" s="2" t="str">
        <v>--</v>
      </c>
      <c r="D2454" s="2" t="str">
        <v>餐厨用具</v>
      </c>
      <c r="E2454" s="2" t="str">
        <v>7次</v>
      </c>
      <c r="F2454" s="2" t="str">
        <v>JIN NAN ZHEN JIN HU CITY JIANG SU PROVINCE, CHINA</v>
      </c>
      <c r="G2454" s="2" t="str">
        <v>--</v>
      </c>
      <c r="H2454" s="2" t="s">
        <v>4190</v>
      </c>
      <c r="I2454" s="2" t="str">
        <v>0517 6844489</v>
      </c>
      <c r="J2454" s="2" t="str">
        <v>0517 6843998</v>
      </c>
      <c r="K2454" s="1"/>
      <c r="L2454" s="1"/>
      <c r="M2454" s="1"/>
      <c r="N2454" s="1"/>
      <c r="O2454" s="1"/>
      <c r="P2454" s="1"/>
      <c r="Q2454" s="1"/>
      <c r="R2454" s="1"/>
      <c r="S2454" s="1"/>
    </row>
    <row r="2455">
      <c r="A2455" s="2" t="s">
        <v>2067</v>
      </c>
      <c r="B2455" s="2" t="str">
        <v>中國香港</v>
      </c>
      <c r="C2455" s="3" t="s">
        <v>2066</v>
      </c>
      <c r="D2455" s="2" t="str">
        <v>玩具,玻璃工艺品,礼品及赠品,餐厨用具</v>
      </c>
      <c r="E2455" s="2" t="str">
        <v>6次</v>
      </c>
      <c r="F2455" s="2" t="str">
        <v>BLOCK B, 16/F WING WONG COMM., BLDG,557-559 NATHAN RD.,KLN.,HONGKONG</v>
      </c>
      <c r="G2455" s="2" t="str">
        <v>ALAN KO</v>
      </c>
      <c r="H2455" s="2" t="s">
        <v>2068</v>
      </c>
      <c r="I2455" s="2" t="str">
        <v>00852 27821348</v>
      </c>
      <c r="J2455" s="2" t="str">
        <v>00852 23853169</v>
      </c>
      <c r="K2455" s="1"/>
      <c r="L2455" s="1"/>
      <c r="M2455" s="1"/>
      <c r="N2455" s="1"/>
      <c r="O2455" s="1"/>
      <c r="P2455" s="1"/>
      <c r="Q2455" s="1"/>
      <c r="R2455" s="1"/>
      <c r="S2455" s="1"/>
    </row>
    <row r="2456">
      <c r="A2456" s="2" t="s">
        <v>750</v>
      </c>
      <c r="B2456" s="2" t="str">
        <v>美國</v>
      </c>
      <c r="C2456" s="3" t="s">
        <v>752</v>
      </c>
      <c r="D2456" s="2" t="str">
        <v>餐厨用具</v>
      </c>
      <c r="E2456" s="2" t="str">
        <v>2次</v>
      </c>
      <c r="F2456" s="2" t="str">
        <v>1738 BATH AVENUE,BROOKLYN,NY 11214</v>
      </c>
      <c r="G2456" s="2" t="str">
        <v>FRANK CHEN</v>
      </c>
      <c r="H2456" s="2" t="s">
        <v>751</v>
      </c>
      <c r="I2456" s="2" t="str">
        <v>001 718 2323112</v>
      </c>
      <c r="J2456" s="2" t="str">
        <v>001 718 2323861/3662791</v>
      </c>
      <c r="K2456" s="1"/>
      <c r="L2456" s="1"/>
      <c r="M2456" s="1"/>
      <c r="N2456" s="1"/>
      <c r="O2456" s="1"/>
      <c r="P2456" s="1"/>
      <c r="Q2456" s="1"/>
      <c r="R2456" s="1"/>
      <c r="S2456" s="1"/>
    </row>
    <row r="2457">
      <c r="A2457" s="2" t="s">
        <v>5055</v>
      </c>
      <c r="B2457" s="2" t="str">
        <v>美國</v>
      </c>
      <c r="C2457" s="2" t="str">
        <v>--</v>
      </c>
      <c r="D2457" s="2" t="str">
        <v>园林用品,家具,家居装饰品,餐厨用具</v>
      </c>
      <c r="E2457" s="2" t="str">
        <v>8次</v>
      </c>
      <c r="F2457" s="2" t="str">
        <v>105 TIMOTHY CIRCLE,RADNOR, PA 19087,U.S.A.</v>
      </c>
      <c r="G2457" s="2" t="str">
        <v>LUKKMAN HAKIM BIN ABD ALEEM</v>
      </c>
      <c r="H2457" s="2" t="s">
        <v>5056</v>
      </c>
      <c r="I2457" s="2" t="str">
        <v>+1 610-567-1665</v>
      </c>
      <c r="J2457" s="2" t="str">
        <v>610 567 0747</v>
      </c>
      <c r="K2457" s="1"/>
      <c r="L2457" s="1"/>
      <c r="M2457" s="1"/>
      <c r="N2457" s="1"/>
      <c r="O2457" s="1"/>
      <c r="P2457" s="1"/>
      <c r="Q2457" s="1"/>
      <c r="R2457" s="1"/>
      <c r="S2457" s="1"/>
    </row>
    <row r="2458">
      <c r="A2458" s="2" t="s">
        <v>2935</v>
      </c>
      <c r="B2458" s="2" t="str">
        <v>安哥拉</v>
      </c>
      <c r="C2458" s="2" t="str">
        <v>--</v>
      </c>
      <c r="D2458" s="2" t="s">
        <v>2933</v>
      </c>
      <c r="E2458" s="2" t="str">
        <v>9次</v>
      </c>
      <c r="F2458" s="2" t="str">
        <v>MARTHES RUA 16 CASA 23\BLUADA ANGOLA</v>
      </c>
      <c r="G2458" s="2" t="str">
        <v>Adem</v>
      </c>
      <c r="H2458" s="2" t="s">
        <v>2934</v>
      </c>
      <c r="I2458" s="2">
        <v>24492606646</v>
      </c>
      <c r="J2458" s="2">
        <v>24432505646</v>
      </c>
      <c r="K2458" s="1"/>
      <c r="L2458" s="1"/>
      <c r="M2458" s="1"/>
      <c r="N2458" s="1"/>
      <c r="O2458" s="1"/>
      <c r="P2458" s="1"/>
      <c r="Q2458" s="1"/>
      <c r="R2458" s="1"/>
      <c r="S2458" s="1"/>
    </row>
    <row r="2459">
      <c r="A2459" s="2" t="s">
        <v>625</v>
      </c>
      <c r="B2459" s="2" t="str">
        <v>新西蘭</v>
      </c>
      <c r="C2459" s="3" t="s">
        <v>626</v>
      </c>
      <c r="D2459" s="2" t="str">
        <v>化工产品,卫浴设备,餐厨用具</v>
      </c>
      <c r="E2459" s="2" t="str">
        <v>7次</v>
      </c>
      <c r="F2459" s="2" t="str">
        <v>24 AUGUSTUS TERRACE PARNELL(P.O.BOX 3425 AUCKLAND)</v>
      </c>
      <c r="G2459" s="2" t="str">
        <v>STUART LATIMER</v>
      </c>
      <c r="H2459" s="2" t="s">
        <v>624</v>
      </c>
      <c r="I2459" s="2" t="str">
        <v>0064 9 379 8896</v>
      </c>
      <c r="J2459" s="2" t="str">
        <v>0064 9 379 8389</v>
      </c>
      <c r="K2459" s="1"/>
      <c r="L2459" s="1"/>
      <c r="M2459" s="1"/>
      <c r="N2459" s="1"/>
      <c r="O2459" s="1"/>
      <c r="P2459" s="1"/>
      <c r="Q2459" s="1"/>
      <c r="R2459" s="1"/>
      <c r="S2459" s="1"/>
    </row>
    <row r="2460">
      <c r="A2460" s="2" t="s">
        <v>6732</v>
      </c>
      <c r="B2460" s="2" t="str">
        <v>智利</v>
      </c>
      <c r="C2460" s="2" t="str">
        <v>--</v>
      </c>
      <c r="D2460" s="2" t="str">
        <v>其他,家用电器,工具,照明产品,钟表眼镜,餐厨用具</v>
      </c>
      <c r="E2460" s="2" t="str">
        <v>9次</v>
      </c>
      <c r="F2460" s="2" t="str">
        <v>AV. SANTA ROSA 2001 SANTIAGO, SANTIAGO, SANTIAGO</v>
      </c>
      <c r="G2460" s="2" t="str">
        <v>CARLOS CASTILLO</v>
      </c>
      <c r="H2460" s="2" t="str">
        <v>--</v>
      </c>
      <c r="I2460" s="2" t="str">
        <v>0056 2 5557776</v>
      </c>
      <c r="J2460" s="2" t="str">
        <v>0056 2 5566164</v>
      </c>
      <c r="K2460" s="1"/>
      <c r="L2460" s="1"/>
      <c r="M2460" s="1"/>
      <c r="N2460" s="1"/>
      <c r="O2460" s="1"/>
      <c r="P2460" s="1"/>
      <c r="Q2460" s="1"/>
      <c r="R2460" s="1"/>
      <c r="S2460" s="1"/>
    </row>
    <row r="2461">
      <c r="A2461" s="2" t="s">
        <v>4962</v>
      </c>
      <c r="B2461" s="2" t="str">
        <v>中國香港</v>
      </c>
      <c r="C2461" s="3" t="s">
        <v>4963</v>
      </c>
      <c r="D2461" s="2" t="str">
        <v>其他,玩具,餐厨用具</v>
      </c>
      <c r="E2461" s="2" t="str">
        <v>8次</v>
      </c>
      <c r="F2461" s="2" t="str">
        <v>ROOM 1304, 13/F.,KENBO COMMERCIAL BUILDING,335-339 QUEENS ROAD WEST,HONGKONG</v>
      </c>
      <c r="G2461" s="2" t="str">
        <v>Jay Yao</v>
      </c>
      <c r="H2461" s="2" t="s">
        <v>4961</v>
      </c>
      <c r="I2461" s="2" t="str">
        <v>(852)25469620</v>
      </c>
      <c r="J2461" s="2" t="str">
        <v>(852)25599697</v>
      </c>
      <c r="K2461" s="1"/>
      <c r="L2461" s="1"/>
      <c r="M2461" s="1"/>
      <c r="N2461" s="1"/>
      <c r="O2461" s="1"/>
      <c r="P2461" s="1"/>
      <c r="Q2461" s="1"/>
      <c r="R2461" s="1"/>
      <c r="S2461" s="1"/>
    </row>
    <row r="2462">
      <c r="A2462" s="2" t="s">
        <v>2962</v>
      </c>
      <c r="B2462" s="2" t="str">
        <v>義大利</v>
      </c>
      <c r="C2462" s="3" t="s">
        <v>2963</v>
      </c>
      <c r="D2462" s="2" t="str">
        <v>餐厨用具</v>
      </c>
      <c r="E2462" s="2" t="str">
        <v>3次</v>
      </c>
      <c r="F2462" s="2" t="str">
        <v>Via Giambellino 13/15, I 20146, MILANO</v>
      </c>
      <c r="G2462" s="2" t="str">
        <v>Emilio Albertari</v>
      </c>
      <c r="H2462" s="2" t="s">
        <v>2961</v>
      </c>
      <c r="I2462" s="2" t="str">
        <v>+39 02 4895 0160</v>
      </c>
      <c r="J2462" s="2" t="str">
        <v>0039 02 4236958</v>
      </c>
      <c r="K2462" s="1"/>
      <c r="L2462" s="1"/>
      <c r="M2462" s="1"/>
      <c r="N2462" s="1"/>
      <c r="O2462" s="1"/>
      <c r="P2462" s="1"/>
      <c r="Q2462" s="1"/>
      <c r="R2462" s="1"/>
      <c r="S2462" s="1"/>
    </row>
    <row r="2463">
      <c r="A2463" s="5" t="s">
        <v>664</v>
      </c>
      <c r="B2463" s="5" t="str">
        <v>英國</v>
      </c>
      <c r="C2463" s="4" t="s">
        <v>663</v>
      </c>
      <c r="D2463" s="5" t="str">
        <v>家用电器,照明产品,电子电气产品,餐厨用具</v>
      </c>
      <c r="E2463" s="5" t="str">
        <v>4次</v>
      </c>
      <c r="F2463" s="5" t="str">
        <v>CLAYMORE HOUSE,33 OVERBRIDGE ROAD,SALFORD,MANCHESTER</v>
      </c>
      <c r="G2463" s="5" t="str">
        <v>Hussain</v>
      </c>
      <c r="H2463" s="5" t="s">
        <v>662</v>
      </c>
      <c r="I2463" s="5" t="str">
        <v>+44 1204 457967</v>
      </c>
      <c r="J2463" s="5" t="str">
        <v>0044 01204 841116</v>
      </c>
      <c r="K2463" s="1"/>
      <c r="L2463" s="1"/>
      <c r="M2463" s="1"/>
      <c r="N2463" s="1"/>
      <c r="O2463" s="1"/>
      <c r="P2463" s="1"/>
      <c r="Q2463" s="1"/>
      <c r="R2463" s="1"/>
      <c r="S2463" s="1"/>
    </row>
    <row r="2464">
      <c r="A2464" s="2" t="s">
        <v>2860</v>
      </c>
      <c r="B2464" s="2" t="str">
        <v>中國香港</v>
      </c>
      <c r="C2464" s="3" t="s">
        <v>2861</v>
      </c>
      <c r="D2464" s="2" t="str">
        <v>餐厨用具</v>
      </c>
      <c r="E2464" s="2" t="str">
        <v>7次</v>
      </c>
      <c r="F2464" s="2" t="str">
        <v>8/F., FLAT B, GEE CHANG BLDG.,84 TAI KOK TSUI ROAD,KOWLOON,HONGKONG.</v>
      </c>
      <c r="G2464" s="2" t="str">
        <v>--</v>
      </c>
      <c r="H2464" s="2" t="s">
        <v>2862</v>
      </c>
      <c r="I2464" s="2" t="str">
        <v>(852)2393 3181</v>
      </c>
      <c r="J2464" s="2" t="str">
        <v>(852)2789 1007</v>
      </c>
      <c r="K2464" s="1"/>
      <c r="L2464" s="1"/>
      <c r="M2464" s="1"/>
      <c r="N2464" s="1"/>
      <c r="O2464" s="1"/>
      <c r="P2464" s="1"/>
      <c r="Q2464" s="1"/>
      <c r="R2464" s="1"/>
      <c r="S2464" s="1"/>
    </row>
    <row r="2465">
      <c r="A2465" s="2" t="s">
        <v>544</v>
      </c>
      <c r="B2465" s="2" t="str">
        <v>英國</v>
      </c>
      <c r="C2465" s="3" t="s">
        <v>545</v>
      </c>
      <c r="D2465" s="2" t="str">
        <v>其他,家具,家用电器,工具,服装饰物及配件,节日用品,餐厨用具</v>
      </c>
      <c r="E2465" s="2" t="str">
        <v>11次</v>
      </c>
      <c r="F2465" s="2" t="str">
        <v>11/F.,JONSIM PLACE,228 QUEEN'S ROAD EAST,WANCHAI</v>
      </c>
      <c r="G2465" s="2" t="str">
        <v>Alex Maxwell</v>
      </c>
      <c r="H2465" s="2" t="s">
        <v>546</v>
      </c>
      <c r="I2465" s="2" t="str">
        <v>00852 60230333</v>
      </c>
      <c r="J2465" s="2" t="str">
        <v>44 1706 6672910</v>
      </c>
      <c r="K2465" s="1"/>
      <c r="L2465" s="1"/>
      <c r="M2465" s="1"/>
      <c r="N2465" s="1"/>
      <c r="O2465" s="1"/>
      <c r="P2465" s="1"/>
      <c r="Q2465" s="1"/>
      <c r="R2465" s="1"/>
      <c r="S2465" s="1"/>
    </row>
    <row r="2466">
      <c r="A2466" s="2" t="s">
        <v>4494</v>
      </c>
      <c r="B2466" s="2" t="str">
        <v>土耳其</v>
      </c>
      <c r="C2466" s="3" t="s">
        <v>4492</v>
      </c>
      <c r="D2466" s="2" t="str">
        <v>家用纺织品,鞋,餐厨用具</v>
      </c>
      <c r="E2466" s="2" t="str">
        <v>10次</v>
      </c>
      <c r="F2466" s="2" t="str">
        <v>GERSAN SAN.SIT.653,SOKAK NO:32 ERGAZI BATIKENT ANKARA</v>
      </c>
      <c r="G2466" s="2" t="str">
        <v>HAKAN AYDOST</v>
      </c>
      <c r="H2466" s="2" t="s">
        <v>4493</v>
      </c>
      <c r="I2466" s="2" t="str">
        <v>+90 312 256 56 66</v>
      </c>
      <c r="J2466" s="2">
        <v>90</v>
      </c>
      <c r="K2466" s="1"/>
      <c r="L2466" s="1"/>
      <c r="M2466" s="1"/>
      <c r="N2466" s="1"/>
      <c r="O2466" s="1"/>
      <c r="P2466" s="1"/>
      <c r="Q2466" s="1"/>
      <c r="R2466" s="1"/>
      <c r="S2466" s="1"/>
    </row>
    <row r="2467">
      <c r="A2467" s="2" t="s">
        <v>2435</v>
      </c>
      <c r="B2467" s="2" t="str">
        <v>德國</v>
      </c>
      <c r="C2467" s="3" t="s">
        <v>2434</v>
      </c>
      <c r="D2467" s="2" t="str">
        <v>其他,医药保健品及医疗器械,工艺陶瓷,服装饰物及配件,箱包,餐厨用具</v>
      </c>
      <c r="E2467" s="2" t="str">
        <v>5次</v>
      </c>
      <c r="F2467" s="2" t="str">
        <v>Am Wiesengrund 20, 95032 Hof</v>
      </c>
      <c r="G2467" s="2" t="str">
        <v>H.R. Niemeijer</v>
      </c>
      <c r="H2467" s="2" t="s">
        <v>2436</v>
      </c>
      <c r="I2467" s="2" t="str">
        <v>49 9281 750 0</v>
      </c>
      <c r="J2467" s="2" t="str">
        <v>49 9281 750 406</v>
      </c>
      <c r="K2467" s="1"/>
      <c r="L2467" s="1"/>
      <c r="M2467" s="1"/>
      <c r="N2467" s="1"/>
      <c r="O2467" s="1"/>
      <c r="P2467" s="1"/>
      <c r="Q2467" s="1"/>
      <c r="R2467" s="1"/>
      <c r="S2467" s="1"/>
    </row>
    <row r="2468">
      <c r="A2468" s="2" t="s">
        <v>29</v>
      </c>
      <c r="B2468" s="2" t="str">
        <v>美國</v>
      </c>
      <c r="C2468" s="3" t="s">
        <v>28</v>
      </c>
      <c r="D2468" s="2" t="str">
        <v>餐厨用具</v>
      </c>
      <c r="E2468" s="2" t="str">
        <v>5次</v>
      </c>
      <c r="F2468" s="2" t="str">
        <v>12500 SLAUSON AVE, SANTA FE SPRINGS, CA 90670-2658</v>
      </c>
      <c r="G2468" s="2" t="str">
        <v>GREG ALBERT</v>
      </c>
      <c r="H2468" s="2" t="s">
        <v>30</v>
      </c>
      <c r="I2468" s="2" t="str">
        <v>001 562-698-4280</v>
      </c>
      <c r="J2468" s="2" t="str">
        <v>001 562-945-3259</v>
      </c>
      <c r="K2468" s="1"/>
      <c r="L2468" s="1"/>
      <c r="M2468" s="1"/>
      <c r="N2468" s="1"/>
      <c r="O2468" s="1"/>
      <c r="P2468" s="1"/>
      <c r="Q2468" s="1"/>
      <c r="R2468" s="1"/>
      <c r="S2468" s="1"/>
    </row>
    <row r="2469">
      <c r="A2469" s="2" t="s">
        <v>585</v>
      </c>
      <c r="B2469" s="2" t="str">
        <v>義大利</v>
      </c>
      <c r="C2469" s="3" t="s">
        <v>584</v>
      </c>
      <c r="D2469" s="2" t="str">
        <v>建筑及装饰材料,餐厨用具</v>
      </c>
      <c r="E2469" s="2" t="str">
        <v>3次</v>
      </c>
      <c r="F2469" s="2" t="str">
        <v>153 Kirkstall Road, GB LS4 2AT, Leeds</v>
      </c>
      <c r="G2469" s="2" t="str">
        <v>Martin F. Gallagher</v>
      </c>
      <c r="H2469" s="2" t="str">
        <v>--</v>
      </c>
      <c r="I2469" s="2" t="str">
        <v>+39 0434 9951</v>
      </c>
      <c r="J2469" s="2" t="str">
        <v>0039 0434 565565</v>
      </c>
      <c r="K2469" s="1"/>
      <c r="L2469" s="1"/>
      <c r="M2469" s="1"/>
      <c r="N2469" s="1"/>
      <c r="O2469" s="1"/>
      <c r="P2469" s="1"/>
      <c r="Q2469" s="1"/>
      <c r="R2469" s="1"/>
      <c r="S2469" s="1"/>
    </row>
    <row r="2470">
      <c r="A2470" s="2" t="s">
        <v>4527</v>
      </c>
      <c r="B2470" s="2" t="str">
        <v>泰国</v>
      </c>
      <c r="C2470" s="3" t="s">
        <v>4529</v>
      </c>
      <c r="D2470" s="2" t="str">
        <v>卫浴设备,家具,餐厨用具</v>
      </c>
      <c r="E2470" s="2" t="str">
        <v>3次</v>
      </c>
      <c r="F2470" s="2" t="str">
        <v>1383/18-19 PHAHOLYOTHIN ROAD,PHAYATHAI,BANGKOK</v>
      </c>
      <c r="G2470" s="2" t="str">
        <v>Ratana Loruangsin</v>
      </c>
      <c r="H2470" s="2" t="s">
        <v>4528</v>
      </c>
      <c r="I2470" s="2">
        <f>+84-286-2653-860</f>
      </c>
      <c r="J2470" s="2" t="str">
        <v>0066 2 2713254</v>
      </c>
      <c r="K2470" s="1"/>
      <c r="L2470" s="1"/>
      <c r="M2470" s="1"/>
      <c r="N2470" s="1"/>
      <c r="O2470" s="1"/>
      <c r="P2470" s="1"/>
      <c r="Q2470" s="1"/>
      <c r="R2470" s="1"/>
      <c r="S2470" s="1"/>
    </row>
    <row r="2471">
      <c r="A2471" s="2" t="s">
        <v>2468</v>
      </c>
      <c r="B2471" s="2" t="str">
        <v>加拿大</v>
      </c>
      <c r="C2471" s="3" t="s">
        <v>2469</v>
      </c>
      <c r="D2471" s="2" t="s">
        <v>2470</v>
      </c>
      <c r="E2471" s="2" t="str">
        <v>9次</v>
      </c>
      <c r="F2471" s="2" t="str">
        <v>2260 LYNDEN ST.ABBOTSFORD, B.C. V2T3B7,CANADA</v>
      </c>
      <c r="G2471" s="2" t="str">
        <v>Michael Shabat</v>
      </c>
      <c r="H2471" s="2" t="s">
        <v>2471</v>
      </c>
      <c r="I2471" s="2" t="str">
        <v>+1 604-857-4730</v>
      </c>
      <c r="J2471" s="2" t="str">
        <v>604 850 7546</v>
      </c>
      <c r="K2471" s="1"/>
      <c r="L2471" s="1"/>
      <c r="M2471" s="1"/>
      <c r="N2471" s="1"/>
      <c r="O2471" s="1"/>
      <c r="P2471" s="1"/>
      <c r="Q2471" s="1"/>
      <c r="R2471" s="1"/>
      <c r="S2471" s="1"/>
    </row>
    <row r="2472">
      <c r="A2472" s="2" t="s">
        <v>68</v>
      </c>
      <c r="B2472" s="2" t="str">
        <v>日本</v>
      </c>
      <c r="C2472" s="3" t="s">
        <v>67</v>
      </c>
      <c r="D2472" s="2" t="str">
        <v>餐厨用具</v>
      </c>
      <c r="E2472" s="2" t="str">
        <v>3次</v>
      </c>
      <c r="F2472" s="2" t="str">
        <v>8-3, KURAMAE 1-CHOME TAITO-KU, TOKYO 1110051</v>
      </c>
      <c r="G2472" s="2" t="str">
        <v>YAMAMOTO, TOSHIO</v>
      </c>
      <c r="H2472" s="2" t="str">
        <v>--</v>
      </c>
      <c r="I2472" s="2">
        <f>+81-744-23-1676</f>
      </c>
      <c r="J2472" s="2" t="str">
        <v>0081 3 3866 2293</v>
      </c>
      <c r="K2472" s="1"/>
      <c r="L2472" s="1"/>
      <c r="M2472" s="1"/>
      <c r="N2472" s="1"/>
      <c r="O2472" s="1"/>
      <c r="P2472" s="1"/>
      <c r="Q2472" s="1"/>
      <c r="R2472" s="1"/>
      <c r="S2472" s="1"/>
    </row>
    <row r="2473">
      <c r="A2473" s="2" t="s">
        <v>459</v>
      </c>
      <c r="B2473" s="2" t="str">
        <v>義大利</v>
      </c>
      <c r="C2473" s="3" t="s">
        <v>458</v>
      </c>
      <c r="D2473" s="2" t="str">
        <v>餐厨用具</v>
      </c>
      <c r="E2473" s="2" t="str">
        <v>2次</v>
      </c>
      <c r="F2473" s="2" t="str">
        <v>Via Palermo 31, I 20090, BUCCINASCO</v>
      </c>
      <c r="G2473" s="2" t="str">
        <v>Paolo Ramella</v>
      </c>
      <c r="H2473" s="2" t="s">
        <v>460</v>
      </c>
      <c r="I2473" s="2" t="str">
        <v>+39 02 4570 3500</v>
      </c>
      <c r="J2473" s="2" t="str">
        <v>0039 02 45700500</v>
      </c>
      <c r="K2473" s="1"/>
      <c r="L2473" s="1"/>
      <c r="M2473" s="1"/>
      <c r="N2473" s="1"/>
      <c r="O2473" s="1"/>
      <c r="P2473" s="1"/>
      <c r="Q2473" s="1"/>
      <c r="R2473" s="1"/>
      <c r="S2473" s="1"/>
    </row>
    <row r="2474">
      <c r="A2474" s="2" t="s">
        <v>4439</v>
      </c>
      <c r="B2474" s="2" t="str">
        <v>英國</v>
      </c>
      <c r="C2474" s="3" t="s">
        <v>4441</v>
      </c>
      <c r="D2474" s="2" t="str">
        <v>餐厨用具</v>
      </c>
      <c r="E2474" s="2" t="str">
        <v>6次</v>
      </c>
      <c r="F2474" s="2" t="str">
        <v>22A ATLAS WAY,SHEFFIELD</v>
      </c>
      <c r="G2474" s="2" t="str">
        <v>--</v>
      </c>
      <c r="H2474" s="2" t="s">
        <v>4440</v>
      </c>
      <c r="I2474" s="2" t="str">
        <v>+44 114 244 9507</v>
      </c>
      <c r="J2474" s="2" t="str">
        <v>0044 114 2442413</v>
      </c>
      <c r="K2474" s="1"/>
      <c r="L2474" s="1"/>
      <c r="M2474" s="1"/>
      <c r="N2474" s="1"/>
      <c r="O2474" s="1"/>
      <c r="P2474" s="1"/>
      <c r="Q2474" s="1"/>
      <c r="R2474" s="1"/>
      <c r="S2474" s="1"/>
    </row>
    <row r="2475">
      <c r="A2475" s="2" t="s">
        <v>2362</v>
      </c>
      <c r="B2475" s="2" t="str">
        <v>印度</v>
      </c>
      <c r="C2475" s="3" t="s">
        <v>2363</v>
      </c>
      <c r="D2475" s="2" t="str">
        <v>服装饰物及配件,箱包,鞋,餐厨用具</v>
      </c>
      <c r="E2475" s="2" t="str">
        <v>4次</v>
      </c>
      <c r="F2475" s="2" t="str">
        <v>INDIA</v>
      </c>
      <c r="G2475" s="2" t="str">
        <v>R.M.SIDDIQ</v>
      </c>
      <c r="H2475" s="2" t="s">
        <v>2364</v>
      </c>
      <c r="I2475" s="2" t="str">
        <v>0091 9821443980</v>
      </c>
      <c r="J2475" s="2">
        <v>91</v>
      </c>
      <c r="K2475" s="1"/>
      <c r="L2475" s="1"/>
      <c r="M2475" s="1"/>
      <c r="N2475" s="1"/>
      <c r="O2475" s="1"/>
      <c r="P2475" s="1"/>
      <c r="Q2475" s="1"/>
      <c r="R2475" s="1"/>
      <c r="S2475" s="1"/>
    </row>
    <row r="2476">
      <c r="A2476" s="2" t="s">
        <v>2831</v>
      </c>
      <c r="B2476" s="2" t="str">
        <v>中國香港</v>
      </c>
      <c r="C2476" s="3" t="s">
        <v>2832</v>
      </c>
      <c r="D2476" s="2" t="str">
        <v>其他,家具,餐厨用具</v>
      </c>
      <c r="E2476" s="2" t="str">
        <v>8次</v>
      </c>
      <c r="F2476" s="2" t="str">
        <v>RM801, NEW KOWLOON PLAZA,38 TAI KWOK TSUI RD.,KOWLOON,HONGKONG</v>
      </c>
      <c r="G2476" s="2" t="str">
        <v>Cerciello Giuseppe</v>
      </c>
      <c r="H2476" s="2" t="s">
        <v>2833</v>
      </c>
      <c r="I2476" s="2" t="str">
        <v>(852) 2393 2689</v>
      </c>
      <c r="J2476" s="2" t="str">
        <v>(852) 2395 3898</v>
      </c>
      <c r="K2476" s="1"/>
      <c r="L2476" s="1"/>
      <c r="M2476" s="1"/>
      <c r="N2476" s="1"/>
      <c r="O2476" s="1"/>
      <c r="P2476" s="1"/>
      <c r="Q2476" s="1"/>
      <c r="R2476" s="1"/>
      <c r="S2476" s="1"/>
    </row>
    <row r="2477">
      <c r="A2477" s="2" t="s">
        <v>500</v>
      </c>
      <c r="B2477" s="2" t="str">
        <v>新加坡</v>
      </c>
      <c r="C2477" s="3" t="s">
        <v>498</v>
      </c>
      <c r="D2477" s="2" t="str">
        <v>餐厨用具</v>
      </c>
      <c r="E2477" s="2" t="str">
        <v>1次</v>
      </c>
      <c r="F2477" s="2" t="str">
        <v>8,Lorong 15 Geylang, 388601, Singapore</v>
      </c>
      <c r="G2477" s="2" t="str">
        <v>--</v>
      </c>
      <c r="H2477" s="2" t="s">
        <v>499</v>
      </c>
      <c r="I2477" s="2" t="str">
        <v>+65 6747 8096</v>
      </c>
      <c r="J2477" s="2" t="str">
        <v>0065 67471728</v>
      </c>
      <c r="K2477" s="1"/>
      <c r="L2477" s="1"/>
      <c r="M2477" s="1"/>
      <c r="N2477" s="1"/>
      <c r="O2477" s="1"/>
      <c r="P2477" s="1"/>
      <c r="Q2477" s="1"/>
      <c r="R2477" s="1"/>
      <c r="S2477" s="1"/>
    </row>
    <row r="2478">
      <c r="A2478" s="2" t="s">
        <v>4468</v>
      </c>
      <c r="B2478" s="2" t="str">
        <v>法國</v>
      </c>
      <c r="C2478" s="2" t="str">
        <v>--</v>
      </c>
      <c r="D2478" s="2" t="str">
        <v>家具,工艺陶瓷,餐厨用具</v>
      </c>
      <c r="E2478" s="2" t="str">
        <v>8次</v>
      </c>
      <c r="F2478" s="2" t="str">
        <v>LIEU DIT GATTE BOURSE,85700,SAINT MESMIN</v>
      </c>
      <c r="G2478" s="2" t="str">
        <v>M ALBERT JEAN</v>
      </c>
      <c r="H2478" s="2" t="s">
        <v>4467</v>
      </c>
      <c r="I2478" s="2" t="str">
        <v>+33 2 51 91 27 71</v>
      </c>
      <c r="J2478" s="2" t="str">
        <v>0033 251912895</v>
      </c>
      <c r="K2478" s="1"/>
      <c r="L2478" s="1"/>
      <c r="M2478" s="1"/>
      <c r="N2478" s="1"/>
      <c r="O2478" s="1"/>
      <c r="P2478" s="1"/>
      <c r="Q2478" s="1"/>
      <c r="R2478" s="1"/>
      <c r="S2478" s="1"/>
    </row>
    <row r="2479">
      <c r="A2479" s="2" t="s">
        <v>2399</v>
      </c>
      <c r="B2479" s="2" t="str">
        <v>芬蘭</v>
      </c>
      <c r="C2479" s="3" t="s">
        <v>2400</v>
      </c>
      <c r="D2479" s="2" t="str">
        <v>五金,其他,工具,汽车配件,餐厨用具</v>
      </c>
      <c r="E2479" s="2" t="str">
        <v>10次</v>
      </c>
      <c r="F2479" s="2" t="str">
        <v>ASESSORINKATU 37 FI20780 KAARINA FINLAND</v>
      </c>
      <c r="G2479" s="2" t="str">
        <v>Haklift ABT Oy</v>
      </c>
      <c r="H2479" s="2" t="s">
        <v>2398</v>
      </c>
      <c r="I2479" s="2" t="str">
        <v>+358 2 5115511</v>
      </c>
      <c r="J2479" s="2" t="str">
        <v>00358 2 5 11 55 22</v>
      </c>
      <c r="K2479" s="1"/>
      <c r="L2479" s="1"/>
      <c r="M2479" s="1"/>
      <c r="N2479" s="1"/>
      <c r="O2479" s="1"/>
      <c r="P2479" s="1"/>
      <c r="Q2479" s="1"/>
      <c r="R2479" s="1"/>
      <c r="S2479" s="1"/>
    </row>
    <row r="2480">
      <c r="A2480" s="2" t="s">
        <v>1054</v>
      </c>
      <c r="B2480" s="2" t="str">
        <v>日本</v>
      </c>
      <c r="C2480" s="3" t="s">
        <v>1053</v>
      </c>
      <c r="D2480" s="2" t="str">
        <v>餐厨用具</v>
      </c>
      <c r="E2480" s="2" t="str">
        <v>6次</v>
      </c>
      <c r="F2480" s="2" t="str">
        <v>258, ONODA, KAINAN-SHI, WAKAYAMA 6420014</v>
      </c>
      <c r="G2480" s="2" t="str">
        <v>HAZUTANI MASAHIKO</v>
      </c>
      <c r="H2480" s="2" t="str">
        <v>--</v>
      </c>
      <c r="I2480" s="2" t="str">
        <v>+81-58-388-1767,+81 586-77-5707</v>
      </c>
      <c r="J2480" s="2" t="str">
        <v>0081 73 4873111</v>
      </c>
      <c r="K2480" s="1"/>
      <c r="L2480" s="1"/>
      <c r="M2480" s="1"/>
      <c r="N2480" s="1"/>
      <c r="O2480" s="1"/>
      <c r="P2480" s="1"/>
      <c r="Q2480" s="1"/>
      <c r="R2480" s="1"/>
      <c r="S2480" s="1"/>
    </row>
    <row r="2481">
      <c r="A2481" s="2" t="s">
        <v>3306</v>
      </c>
      <c r="B2481" s="2" t="str">
        <v>中国台湾</v>
      </c>
      <c r="C2481" s="3" t="s">
        <v>3309</v>
      </c>
      <c r="D2481" s="2" t="s">
        <v>3307</v>
      </c>
      <c r="E2481" s="2" t="str">
        <v>10次</v>
      </c>
      <c r="F2481" s="2" t="str">
        <v>10FL.,NO.192-4 SEC.3,CHUNG YANG RD.,SANCHUNG CITY,TAIPEI HSIEN</v>
      </c>
      <c r="G2481" s="2" t="str">
        <v>CUN CUN JUNAIDY KUSUMA</v>
      </c>
      <c r="H2481" s="2" t="s">
        <v>3308</v>
      </c>
      <c r="I2481" s="2" t="str">
        <v>(02)8965-8841</v>
      </c>
      <c r="J2481" s="2" t="str">
        <v>(02)2272-3100</v>
      </c>
      <c r="K2481" s="1"/>
      <c r="L2481" s="1"/>
      <c r="M2481" s="1"/>
      <c r="N2481" s="1"/>
      <c r="O2481" s="1"/>
      <c r="P2481" s="1"/>
      <c r="Q2481" s="1"/>
      <c r="R2481" s="1"/>
      <c r="S2481" s="1"/>
    </row>
    <row r="2482">
      <c r="A2482" s="5" t="s">
        <v>4378</v>
      </c>
      <c r="B2482" s="5" t="str">
        <v>新加坡</v>
      </c>
      <c r="C2482" s="4" t="s">
        <v>4376</v>
      </c>
      <c r="D2482" s="5" t="str">
        <v>其他,照明产品,餐厨用具</v>
      </c>
      <c r="E2482" s="5" t="str">
        <v>9次</v>
      </c>
      <c r="F2482" s="5" t="str">
        <v>Science Arts Building, 150,MacPherson Rd #05-05, 348524, Singapore</v>
      </c>
      <c r="G2482" s="5" t="str">
        <v>George Lee</v>
      </c>
      <c r="H2482" s="5" t="s">
        <v>4377</v>
      </c>
      <c r="I2482" s="5">
        <f>+65-6842-5535</f>
      </c>
      <c r="J2482" s="5" t="str">
        <v>0065 68423880</v>
      </c>
      <c r="K2482" s="1"/>
      <c r="L2482" s="1"/>
      <c r="M2482" s="1"/>
      <c r="N2482" s="1"/>
      <c r="O2482" s="1"/>
      <c r="P2482" s="1"/>
      <c r="Q2482" s="1"/>
      <c r="R2482" s="1"/>
      <c r="S2482" s="1"/>
    </row>
    <row r="2483">
      <c r="A2483" s="5" t="s">
        <v>2299</v>
      </c>
      <c r="B2483" s="5" t="str">
        <v>中國香港</v>
      </c>
      <c r="C2483" s="4" t="s">
        <v>2300</v>
      </c>
      <c r="D2483" s="5" t="str">
        <v>体育及旅游休闲用品,玩具,餐厨用具</v>
      </c>
      <c r="E2483" s="5" t="str">
        <v>7次</v>
      </c>
      <c r="F2483" s="5" t="str">
        <v>RM 1601, TREND CENTRE29-31 CHEUNG LEE STREETCHAI WAN,HONGKONG</v>
      </c>
      <c r="G2483" s="5" t="str">
        <v>--</v>
      </c>
      <c r="H2483" s="5" t="s">
        <v>2298</v>
      </c>
      <c r="I2483" s="5" t="str">
        <v>+852 2898 0678</v>
      </c>
      <c r="J2483" s="5">
        <v>28983229</v>
      </c>
      <c r="K2483" s="1"/>
      <c r="L2483" s="1"/>
      <c r="M2483" s="1"/>
      <c r="N2483" s="1"/>
      <c r="O2483" s="1"/>
      <c r="P2483" s="1"/>
      <c r="Q2483" s="1"/>
      <c r="R2483" s="1"/>
      <c r="S2483" s="1"/>
    </row>
    <row r="2484">
      <c r="A2484" s="2" t="s">
        <v>7838</v>
      </c>
      <c r="B2484" s="2" t="str">
        <v>加拿大</v>
      </c>
      <c r="C2484" s="2" t="str">
        <v>--</v>
      </c>
      <c r="D2484" s="2" t="str">
        <v>五金,家具,工具,鞋,餐厨用具</v>
      </c>
      <c r="E2484" s="2" t="str">
        <v>10次</v>
      </c>
      <c r="F2484" s="2" t="str">
        <v>2 BRANDWOOD SQUARE AJAX, ONTARIO L1Z2C1, CANADA</v>
      </c>
      <c r="G2484" s="2" t="str">
        <v>SALIM ZAKA</v>
      </c>
      <c r="H2484" s="2" t="s">
        <v>7839</v>
      </c>
      <c r="I2484" s="2">
        <f>+1-416-858-6364</f>
      </c>
      <c r="J2484" s="2" t="str">
        <v>001 416 6949515</v>
      </c>
      <c r="K2484" s="1"/>
      <c r="L2484" s="1"/>
      <c r="M2484" s="1"/>
      <c r="N2484" s="1"/>
      <c r="O2484" s="1"/>
      <c r="P2484" s="1"/>
      <c r="Q2484" s="1"/>
      <c r="R2484" s="1"/>
      <c r="S2484" s="1"/>
    </row>
    <row r="2485">
      <c r="A2485" s="2" t="s">
        <v>6302</v>
      </c>
      <c r="B2485" s="2" t="str">
        <v>德國</v>
      </c>
      <c r="C2485" s="3" t="s">
        <v>6304</v>
      </c>
      <c r="D2485" s="2" t="str">
        <v>五金,家用电器,餐厨用具</v>
      </c>
      <c r="E2485" s="2" t="str">
        <v>9次</v>
      </c>
      <c r="F2485" s="2" t="str">
        <v>Hoebelstrasse 23, DE 27572, Bremerhaven</v>
      </c>
      <c r="G2485" s="2" t="str">
        <v>Bernhard Havighorst</v>
      </c>
      <c r="H2485" s="2" t="s">
        <v>6303</v>
      </c>
      <c r="I2485" s="2" t="str">
        <v>+49 471 120</v>
      </c>
      <c r="J2485" s="2" t="str">
        <v>0049 471 1 22 10</v>
      </c>
      <c r="K2485" s="1"/>
      <c r="L2485" s="1"/>
      <c r="M2485" s="1"/>
      <c r="N2485" s="1"/>
      <c r="O2485" s="1"/>
      <c r="P2485" s="1"/>
      <c r="Q2485" s="1"/>
      <c r="R2485" s="1"/>
      <c r="S2485" s="1"/>
    </row>
    <row r="2486">
      <c r="A2486" s="2" t="s">
        <v>4077</v>
      </c>
      <c r="B2486" s="2" t="str">
        <v>西班牙</v>
      </c>
      <c r="C2486" s="2" t="str">
        <v>--</v>
      </c>
      <c r="D2486" s="2" t="str">
        <v>其他,办公文具,电子电气产品,餐厨用具</v>
      </c>
      <c r="E2486" s="2" t="str">
        <v>6次</v>
      </c>
      <c r="F2486" s="2" t="str">
        <v>Pgno. Ind. Prado, Parc. R 69 E, E 06800, Merida</v>
      </c>
      <c r="G2486" s="2" t="str">
        <v>--</v>
      </c>
      <c r="H2486" s="2" t="str">
        <v>--</v>
      </c>
      <c r="I2486" s="2" t="str">
        <v>+34 924 37 21 31</v>
      </c>
      <c r="J2486" s="2" t="str">
        <v>0034 92 437 21 55</v>
      </c>
      <c r="K2486" s="1"/>
      <c r="L2486" s="1"/>
      <c r="M2486" s="1"/>
      <c r="N2486" s="1"/>
      <c r="O2486" s="1"/>
      <c r="P2486" s="1"/>
      <c r="Q2486" s="1"/>
      <c r="R2486" s="1"/>
      <c r="S2486" s="1"/>
    </row>
    <row r="2487">
      <c r="A2487" s="2" t="s">
        <v>1139</v>
      </c>
      <c r="B2487" s="2" t="str">
        <v>澳大利亞</v>
      </c>
      <c r="C2487" s="3" t="s">
        <v>1141</v>
      </c>
      <c r="D2487" s="2" t="str">
        <v>玻璃工艺品,餐厨用具</v>
      </c>
      <c r="E2487" s="2" t="str">
        <v>8次</v>
      </c>
      <c r="F2487" s="2" t="str">
        <v>P.O.BOX 126,RAMSGATE, NSW 2217,AUSTRALIA</v>
      </c>
      <c r="G2487" s="2" t="str">
        <v>--</v>
      </c>
      <c r="H2487" s="2" t="s">
        <v>1140</v>
      </c>
      <c r="I2487" s="2" t="str">
        <v>+61 2 9599 2477</v>
      </c>
      <c r="J2487" s="2">
        <v>295563522</v>
      </c>
      <c r="K2487" s="1"/>
      <c r="L2487" s="1"/>
      <c r="M2487" s="1"/>
      <c r="N2487" s="1"/>
      <c r="O2487" s="1"/>
      <c r="P2487" s="1"/>
      <c r="Q2487" s="1"/>
      <c r="R2487" s="1"/>
      <c r="S2487" s="1"/>
    </row>
    <row r="2488">
      <c r="A2488" s="2" t="s">
        <v>3386</v>
      </c>
      <c r="B2488" s="2" t="str">
        <v>瑞典</v>
      </c>
      <c r="C2488" s="2" t="str">
        <v>--</v>
      </c>
      <c r="D2488" s="2" t="str">
        <v>家具,家居装饰品,餐厨用具</v>
      </c>
      <c r="E2488" s="2" t="str">
        <v>8次</v>
      </c>
      <c r="F2488" s="2" t="str">
        <v>STAVBY GJUTERI,747 94 ALUNDA,SWEDEN</v>
      </c>
      <c r="G2488" s="2" t="str">
        <v>Jane Chen</v>
      </c>
      <c r="H2488" s="2" t="s">
        <v>3387</v>
      </c>
      <c r="I2488" s="2" t="str">
        <v>+46 174 135 61</v>
      </c>
      <c r="J2488" s="2" t="str">
        <v>46 174 13562</v>
      </c>
      <c r="K2488" s="1"/>
      <c r="L2488" s="1"/>
      <c r="M2488" s="1"/>
      <c r="N2488" s="1"/>
      <c r="O2488" s="1"/>
      <c r="P2488" s="1"/>
      <c r="Q2488" s="1"/>
      <c r="R2488" s="1"/>
      <c r="S2488" s="1"/>
    </row>
    <row r="2489">
      <c r="A2489" s="2" t="s">
        <v>967</v>
      </c>
      <c r="B2489" s="2" t="str">
        <v>中國香港</v>
      </c>
      <c r="C2489" s="2" t="str">
        <v>--</v>
      </c>
      <c r="D2489" s="2" t="str">
        <v>餐厨用具</v>
      </c>
      <c r="E2489" s="2" t="str">
        <v>7次</v>
      </c>
      <c r="F2489" s="2" t="str">
        <v>5/FL., FLAT T, MANWO BLDG.,38 YUET WAH ST., KWUNTONG, KOWLOON,HONGKONG</v>
      </c>
      <c r="G2489" s="2" t="str">
        <v>--</v>
      </c>
      <c r="H2489" s="2" t="s">
        <v>968</v>
      </c>
      <c r="I2489" s="2" t="str">
        <v>+852 2763 7719</v>
      </c>
      <c r="J2489" s="2" t="str">
        <v>852 27630970</v>
      </c>
      <c r="K2489" s="1"/>
      <c r="L2489" s="1"/>
      <c r="M2489" s="1"/>
      <c r="N2489" s="1"/>
      <c r="O2489" s="1"/>
      <c r="P2489" s="1"/>
      <c r="Q2489" s="1"/>
      <c r="R2489" s="1"/>
      <c r="S2489" s="1"/>
    </row>
    <row r="2490">
      <c r="A2490" s="2" t="s">
        <v>4326</v>
      </c>
      <c r="B2490" s="2" t="str">
        <v>法國</v>
      </c>
      <c r="C2490" s="3" t="s">
        <v>4325</v>
      </c>
      <c r="D2490" s="2" t="str">
        <v>卫浴设备,家具,餐厨用具</v>
      </c>
      <c r="E2490" s="2" t="str">
        <v>7次</v>
      </c>
      <c r="F2490" s="2" t="str">
        <v>RTE DE ST CENERE,53150,MONTSURS</v>
      </c>
      <c r="G2490" s="2" t="str">
        <v>M A MOUTIER ET P LATTARD</v>
      </c>
      <c r="H2490" s="2" t="s">
        <v>4327</v>
      </c>
      <c r="I2490" s="2" t="str">
        <v>+33 2 43 01 55 55</v>
      </c>
      <c r="J2490" s="2" t="str">
        <v>0033 243015551</v>
      </c>
      <c r="K2490" s="1"/>
      <c r="L2490" s="1"/>
      <c r="M2490" s="1"/>
      <c r="N2490" s="1"/>
      <c r="O2490" s="1"/>
      <c r="P2490" s="1"/>
      <c r="Q2490" s="1"/>
      <c r="R2490" s="1"/>
      <c r="S2490" s="1"/>
    </row>
    <row r="2491">
      <c r="A2491" s="2" t="s">
        <v>2228</v>
      </c>
      <c r="B2491" s="2" t="str">
        <v>加拿大</v>
      </c>
      <c r="C2491" s="3" t="s">
        <v>2230</v>
      </c>
      <c r="D2491" s="2" t="str">
        <v>体育及旅游休闲用品,其他,家具,玻璃工艺品,箱包,餐厨用具</v>
      </c>
      <c r="E2491" s="2" t="str">
        <v>10次</v>
      </c>
      <c r="F2491" s="2" t="str">
        <v>2400 LUCKNOW DRIVE,UNIT 40 MISSISSAUGA,ONTARIO</v>
      </c>
      <c r="G2491" s="2" t="str">
        <v>ANDREAS</v>
      </c>
      <c r="H2491" s="2" t="s">
        <v>2229</v>
      </c>
      <c r="I2491" s="2" t="str">
        <v>+1 905-677-1598</v>
      </c>
      <c r="J2491" s="2" t="str">
        <v>001 905 6771448</v>
      </c>
      <c r="K2491" s="1"/>
      <c r="L2491" s="1"/>
      <c r="M2491" s="1"/>
      <c r="N2491" s="1"/>
      <c r="O2491" s="1"/>
      <c r="P2491" s="1"/>
      <c r="Q2491" s="1"/>
      <c r="R2491" s="1"/>
      <c r="S2491" s="1"/>
    </row>
    <row r="2492">
      <c r="A2492" s="2" t="s">
        <v>3851</v>
      </c>
      <c r="B2492" s="2" t="str">
        <v>印度</v>
      </c>
      <c r="C2492" s="3" t="s">
        <v>3854</v>
      </c>
      <c r="D2492" s="2" t="s">
        <v>3852</v>
      </c>
      <c r="E2492" s="2" t="str">
        <v>10次</v>
      </c>
      <c r="F2492" s="2" t="str">
        <v>NOS 7 SHERIFF DEVJI STREET2ND FL OFF NOS 10,INDIA</v>
      </c>
      <c r="G2492" s="2" t="str">
        <v>F.RAIFFER</v>
      </c>
      <c r="H2492" s="2" t="s">
        <v>3853</v>
      </c>
      <c r="I2492" s="2" t="str">
        <v>+91 91234 25070</v>
      </c>
      <c r="J2492" s="2">
        <v>9123425075</v>
      </c>
      <c r="K2492" s="1"/>
      <c r="L2492" s="1"/>
      <c r="M2492" s="1"/>
      <c r="N2492" s="1"/>
      <c r="O2492" s="1"/>
      <c r="P2492" s="1"/>
      <c r="Q2492" s="1"/>
      <c r="R2492" s="1"/>
      <c r="S2492" s="1"/>
    </row>
    <row r="2493">
      <c r="A2493" s="2" t="s">
        <v>5772</v>
      </c>
      <c r="B2493" s="2" t="str">
        <v>埃及</v>
      </c>
      <c r="C2493" s="2" t="str">
        <v>--</v>
      </c>
      <c r="D2493" s="2" t="str">
        <v>其他,鞋,餐厨用具</v>
      </c>
      <c r="E2493" s="2" t="str">
        <v>7次</v>
      </c>
      <c r="F2493" s="2" t="str">
        <v>21 IBRAHIM ABDEL-KHALEK ST.,BRANCHED FORM NEW GENERAL HOSPITAL ST.MANSOURA (P.O.BOX 197 MANSOURA 35511)</v>
      </c>
      <c r="G2493" s="2" t="str">
        <v>RIZK M.SALAMA</v>
      </c>
      <c r="H2493" s="2" t="s">
        <v>5771</v>
      </c>
      <c r="I2493" s="2" t="str">
        <v>0020 50 2257296</v>
      </c>
      <c r="J2493" s="2" t="str">
        <v>0020 50 2222988</v>
      </c>
      <c r="K2493" s="1"/>
      <c r="L2493" s="1"/>
      <c r="M2493" s="1"/>
      <c r="N2493" s="1"/>
      <c r="O2493" s="1"/>
      <c r="P2493" s="1"/>
      <c r="Q2493" s="1"/>
      <c r="R2493" s="1"/>
      <c r="S2493" s="1"/>
    </row>
    <row r="2494">
      <c r="A2494" s="2" t="s">
        <v>23</v>
      </c>
      <c r="B2494" s="2" t="str">
        <v>巴基斯坦</v>
      </c>
      <c r="C2494" s="3" t="s">
        <v>25</v>
      </c>
      <c r="D2494" s="2" t="str">
        <v>其他,家具,家居装饰品,汽车配件,玻璃工艺品,餐厨用具</v>
      </c>
      <c r="E2494" s="2" t="str">
        <v>9次</v>
      </c>
      <c r="F2494" s="2" t="str">
        <v>RM.# 3 AL-SHAMS BUILDING,BADAMI BAGH,LAHORE</v>
      </c>
      <c r="G2494" s="2" t="str">
        <v>MOHAMMAD SAJJAD</v>
      </c>
      <c r="H2494" s="2" t="s">
        <v>24</v>
      </c>
      <c r="I2494" s="2" t="str">
        <v>0092 42 7722750</v>
      </c>
      <c r="J2494" s="2" t="str">
        <v>0092 42 7722463</v>
      </c>
      <c r="K2494" s="1"/>
      <c r="L2494" s="1"/>
      <c r="M2494" s="1"/>
      <c r="N2494" s="1"/>
      <c r="O2494" s="1"/>
      <c r="P2494" s="1"/>
      <c r="Q2494" s="1"/>
      <c r="R2494" s="1"/>
      <c r="S2494" s="1"/>
    </row>
    <row r="2495">
      <c r="A2495" s="2" t="s">
        <v>2264</v>
      </c>
      <c r="B2495" s="2" t="str">
        <v>丹麥</v>
      </c>
      <c r="C2495" s="3" t="s">
        <v>2261</v>
      </c>
      <c r="D2495" s="2" t="s">
        <v>2262</v>
      </c>
      <c r="E2495" s="2" t="str">
        <v>9次</v>
      </c>
      <c r="F2495" s="2" t="str">
        <v>KONGENS NYTORV 13,DENMARK</v>
      </c>
      <c r="G2495" s="2" t="str">
        <v>Dr. Ashraf M. elsayed</v>
      </c>
      <c r="H2495" s="2" t="s">
        <v>2263</v>
      </c>
      <c r="I2495" s="2" t="str">
        <v>+45 33 11 44 33</v>
      </c>
      <c r="J2495" s="2" t="str">
        <v>0045 33 15 18 40</v>
      </c>
      <c r="K2495" s="1"/>
      <c r="L2495" s="1"/>
      <c r="M2495" s="1"/>
      <c r="N2495" s="1"/>
      <c r="O2495" s="1"/>
      <c r="P2495" s="1"/>
      <c r="Q2495" s="1"/>
      <c r="R2495" s="1"/>
      <c r="S2495" s="1"/>
    </row>
    <row r="2496">
      <c r="A2496" s="2" t="s">
        <v>4397</v>
      </c>
      <c r="B2496" s="2" t="str">
        <v>德國</v>
      </c>
      <c r="C2496" s="3" t="s">
        <v>4396</v>
      </c>
      <c r="D2496" s="2" t="str">
        <v>其他,工具,照明产品,餐厨用具</v>
      </c>
      <c r="E2496" s="2" t="str">
        <v>9次</v>
      </c>
      <c r="F2496" s="2" t="str">
        <v>Eisenbahnstrasse 10-20, DE 66117, Saarbruecken</v>
      </c>
      <c r="G2496" s="2" t="str">
        <v>Garelly AG</v>
      </c>
      <c r="H2496" s="2" t="s">
        <v>4398</v>
      </c>
      <c r="I2496" s="2" t="str">
        <v>+49 681 580020</v>
      </c>
      <c r="J2496" s="2" t="str">
        <v>0049 681 5 80 02 20</v>
      </c>
      <c r="K2496" s="1"/>
      <c r="L2496" s="1"/>
      <c r="M2496" s="1"/>
      <c r="N2496" s="1"/>
      <c r="O2496" s="1"/>
      <c r="P2496" s="1"/>
      <c r="Q2496" s="1"/>
      <c r="R2496" s="1"/>
      <c r="S2496" s="1"/>
    </row>
    <row r="2497">
      <c r="A2497" s="2" t="s">
        <v>6308</v>
      </c>
      <c r="B2497" s="2" t="str">
        <v>新加坡</v>
      </c>
      <c r="C2497" s="3" t="s">
        <v>2568</v>
      </c>
      <c r="D2497" s="2" t="str">
        <v>工艺陶瓷,餐厨用具</v>
      </c>
      <c r="E2497" s="2" t="str">
        <v>6次</v>
      </c>
      <c r="F2497" s="2" t="str">
        <v>32 PANDAN ROAD</v>
      </c>
      <c r="G2497" s="2" t="str">
        <v>MR K P WUN</v>
      </c>
      <c r="H2497" s="2" t="s">
        <v>6309</v>
      </c>
      <c r="I2497" s="2" t="str">
        <v>0065 62689600</v>
      </c>
      <c r="J2497" s="2" t="str">
        <v>0065 62686300</v>
      </c>
      <c r="K2497" s="1"/>
      <c r="L2497" s="1"/>
      <c r="M2497" s="1"/>
      <c r="N2497" s="1"/>
      <c r="O2497" s="1"/>
      <c r="P2497" s="1"/>
      <c r="Q2497" s="1"/>
      <c r="R2497" s="1"/>
      <c r="S2497" s="1"/>
    </row>
    <row r="2498">
      <c r="A2498" s="2" t="s">
        <v>4726</v>
      </c>
      <c r="B2498" s="2" t="str">
        <v>日本</v>
      </c>
      <c r="C2498" s="3" t="s">
        <v>4727</v>
      </c>
      <c r="D2498" s="2" t="str">
        <v>工艺陶瓷,餐厨用具</v>
      </c>
      <c r="E2498" s="2" t="str">
        <v>7次</v>
      </c>
      <c r="F2498" s="2" t="str">
        <v>3968-12,TONNO,NOGATA-CITY,FUKUOKA-PREF.</v>
      </c>
      <c r="G2498" s="2" t="str">
        <v>KUNIYOSHI WATANABE</v>
      </c>
      <c r="H2498" s="2" t="s">
        <v>4725</v>
      </c>
      <c r="I2498" s="2" t="str">
        <v>0081 949 266390</v>
      </c>
      <c r="J2498" s="2" t="str">
        <v>0081 949 265844</v>
      </c>
      <c r="K2498" s="1"/>
      <c r="L2498" s="1"/>
      <c r="M2498" s="1"/>
      <c r="N2498" s="1"/>
      <c r="O2498" s="1"/>
      <c r="P2498" s="1"/>
      <c r="Q2498" s="1"/>
      <c r="R2498" s="1"/>
      <c r="S2498" s="1"/>
    </row>
    <row r="2499">
      <c r="A2499" s="2" t="s">
        <v>2341</v>
      </c>
      <c r="B2499" s="2" t="str">
        <v>芬蘭</v>
      </c>
      <c r="C2499" s="3" t="s">
        <v>2342</v>
      </c>
      <c r="D2499" s="2" t="str">
        <v>其他,汽车配件,照明产品,餐厨用具</v>
      </c>
      <c r="E2499" s="2" t="str">
        <v>8次</v>
      </c>
      <c r="F2499" s="2" t="str">
        <v>Abraham Wetterin t 4 A, FI 00810, Helsinki</v>
      </c>
      <c r="G2499" s="2" t="str">
        <v>Carlo Casagrande &amp; Co Oy</v>
      </c>
      <c r="H2499" s="2" t="s">
        <v>2340</v>
      </c>
      <c r="I2499" s="2" t="str">
        <v>+358 9 755131</v>
      </c>
      <c r="J2499" s="2" t="str">
        <v>00358 9 75 51 33 55</v>
      </c>
      <c r="K2499" s="1"/>
      <c r="L2499" s="1"/>
      <c r="M2499" s="1"/>
      <c r="N2499" s="1"/>
      <c r="O2499" s="1"/>
      <c r="P2499" s="1"/>
      <c r="Q2499" s="1"/>
      <c r="R2499" s="1"/>
      <c r="S2499" s="1"/>
    </row>
    <row r="2500">
      <c r="A2500" s="2" t="s">
        <v>336</v>
      </c>
      <c r="B2500" s="2" t="str">
        <v>印度</v>
      </c>
      <c r="C2500" s="2" t="str">
        <v>--</v>
      </c>
      <c r="D2500" s="2" t="str">
        <v>家具,玩具,餐厨用具</v>
      </c>
      <c r="E2500" s="2" t="str">
        <v>6次</v>
      </c>
      <c r="F2500" s="2" t="str">
        <v>635 LAXMIBAI NAGAR,NEW DELHI</v>
      </c>
      <c r="G2500" s="2" t="str">
        <v>MS.USHA GUPTA</v>
      </c>
      <c r="H2500" s="2" t="s">
        <v>337</v>
      </c>
      <c r="I2500" s="2" t="str">
        <v>+91 11 2687 3757</v>
      </c>
      <c r="J2500" s="2">
        <v>91</v>
      </c>
      <c r="K2500" s="1"/>
      <c r="L2500" s="1"/>
      <c r="M2500" s="1"/>
      <c r="N2500" s="1"/>
      <c r="O2500" s="1"/>
      <c r="P2500" s="1"/>
      <c r="Q2500" s="1"/>
      <c r="R2500" s="1"/>
      <c r="S2500" s="1"/>
    </row>
    <row r="2501">
      <c r="A2501" s="2" t="s">
        <v>4344</v>
      </c>
      <c r="B2501" s="2" t="str">
        <v>英國</v>
      </c>
      <c r="C2501" s="3" t="s">
        <v>4346</v>
      </c>
      <c r="D2501" s="2" t="str">
        <v>餐厨用具</v>
      </c>
      <c r="E2501" s="2" t="str">
        <v>3次</v>
      </c>
      <c r="F2501" s="2" t="str">
        <v>10 WOODBERRY AVE HARROWLONDON HA2 6 AU,U.K.</v>
      </c>
      <c r="G2501" s="2" t="str">
        <v>--</v>
      </c>
      <c r="H2501" s="2" t="s">
        <v>4345</v>
      </c>
      <c r="I2501" s="2" t="str">
        <v>+44 20 8357 2520</v>
      </c>
      <c r="J2501" s="2" t="str">
        <v>--</v>
      </c>
      <c r="K2501" s="1"/>
      <c r="L2501" s="1"/>
      <c r="M2501" s="1"/>
      <c r="N2501" s="1"/>
      <c r="O2501" s="1"/>
      <c r="P2501" s="1"/>
      <c r="Q2501" s="1"/>
      <c r="R2501" s="1"/>
      <c r="S2501" s="1"/>
    </row>
    <row r="2502">
      <c r="A2502" s="5" t="s">
        <v>4333</v>
      </c>
      <c r="B2502" s="5" t="str">
        <v>澳大利亞</v>
      </c>
      <c r="C2502" s="4" t="s">
        <v>4332</v>
      </c>
      <c r="D2502" s="5" t="str">
        <v>体育及旅游休闲用品,照明产品,玻璃工艺品,箱包,鞋,餐厨用具</v>
      </c>
      <c r="E2502" s="5" t="str">
        <v>9次</v>
      </c>
      <c r="F2502" s="5" t="str">
        <v>39 NASH STREET. PADDINGTON. QLD,AUSTRALIA</v>
      </c>
      <c r="G2502" s="5" t="str">
        <v>Lonardo Elizabeta</v>
      </c>
      <c r="H2502" s="5" t="s">
        <v>4334</v>
      </c>
      <c r="I2502" s="5" t="str">
        <v>+61 7 3876 4288</v>
      </c>
      <c r="J2502" s="5">
        <v>61738765766</v>
      </c>
      <c r="K2502" s="1"/>
      <c r="L2502" s="1"/>
      <c r="M2502" s="1"/>
      <c r="N2502" s="1"/>
      <c r="O2502" s="1"/>
      <c r="P2502" s="1"/>
      <c r="Q2502" s="1"/>
      <c r="R2502" s="1"/>
      <c r="S2502" s="1"/>
    </row>
    <row r="2503">
      <c r="A2503" s="2" t="s">
        <v>2278</v>
      </c>
      <c r="B2503" s="2" t="str">
        <v>印度</v>
      </c>
      <c r="C2503" s="3" t="s">
        <v>2277</v>
      </c>
      <c r="D2503" s="2" t="s">
        <v>2275</v>
      </c>
      <c r="E2503" s="2" t="str">
        <v>10次</v>
      </c>
      <c r="F2503" s="2" t="str">
        <v>7 SHANTI BHUVAN,OLD HANUMAN LANE,KALBADEVI,MUMBAI-2</v>
      </c>
      <c r="G2503" s="2" t="str">
        <v>Eric Cenzon</v>
      </c>
      <c r="H2503" s="2" t="s">
        <v>2276</v>
      </c>
      <c r="I2503" s="2" t="str">
        <v>+91 98210 30911</v>
      </c>
      <c r="J2503" s="2" t="str">
        <v>0091 22 22069598</v>
      </c>
      <c r="K2503" s="1"/>
      <c r="L2503" s="1"/>
      <c r="M2503" s="1"/>
      <c r="N2503" s="1"/>
      <c r="O2503" s="1"/>
      <c r="P2503" s="1"/>
      <c r="Q2503" s="1"/>
      <c r="R2503" s="1"/>
      <c r="S2503" s="1"/>
    </row>
    <row r="2504">
      <c r="A2504" s="2" t="s">
        <v>373</v>
      </c>
      <c r="B2504" s="2" t="str">
        <v>芬蘭</v>
      </c>
      <c r="C2504" s="3" t="s">
        <v>372</v>
      </c>
      <c r="D2504" s="2" t="s">
        <v>375</v>
      </c>
      <c r="E2504" s="2" t="str">
        <v>8次</v>
      </c>
      <c r="F2504" s="2" t="str">
        <v>Majurink 6, FI 02600, Espoo</v>
      </c>
      <c r="G2504" s="2" t="str">
        <v>--</v>
      </c>
      <c r="H2504" s="2" t="s">
        <v>374</v>
      </c>
      <c r="I2504" s="2" t="str">
        <v>+358 10 5115151</v>
      </c>
      <c r="J2504" s="2" t="str">
        <v>00358 10 5115075</v>
      </c>
      <c r="K2504" s="1"/>
      <c r="L2504" s="1"/>
      <c r="M2504" s="1"/>
      <c r="N2504" s="1"/>
      <c r="O2504" s="1"/>
      <c r="P2504" s="1"/>
      <c r="Q2504" s="1"/>
      <c r="R2504" s="1"/>
      <c r="S2504" s="1"/>
    </row>
    <row r="2505">
      <c r="A2505" s="2" t="s">
        <v>6503</v>
      </c>
      <c r="B2505" s="2" t="str">
        <v>義大利</v>
      </c>
      <c r="C2505" s="3" t="s">
        <v>6501</v>
      </c>
      <c r="D2505" s="2" t="str">
        <v>餐厨用具</v>
      </c>
      <c r="E2505" s="2" t="str">
        <v>3次</v>
      </c>
      <c r="F2505" s="2" t="str">
        <v>Prolungamento Di Via Giuseppe Di, Vittorio 11, I 20065, INZAGO</v>
      </c>
      <c r="G2505" s="2" t="str">
        <v>Massimo Brambilla</v>
      </c>
      <c r="H2505" s="2" t="s">
        <v>6502</v>
      </c>
      <c r="I2505" s="2" t="str">
        <v>+39 02 953151</v>
      </c>
      <c r="J2505" s="2" t="str">
        <v>0039 02 95315259</v>
      </c>
      <c r="K2505" s="1"/>
      <c r="L2505" s="1"/>
      <c r="M2505" s="1"/>
      <c r="N2505" s="1"/>
      <c r="O2505" s="1"/>
      <c r="P2505" s="1"/>
      <c r="Q2505" s="1"/>
      <c r="R2505" s="1"/>
      <c r="S2505" s="1"/>
    </row>
    <row r="2506">
      <c r="A2506" s="2" t="s">
        <v>235</v>
      </c>
      <c r="B2506" s="2" t="str">
        <v>法國</v>
      </c>
      <c r="C2506" s="2" t="str">
        <v>--</v>
      </c>
      <c r="D2506" s="2" t="str">
        <v>餐厨用具</v>
      </c>
      <c r="E2506" s="2" t="str">
        <v>2次</v>
      </c>
      <c r="F2506" s="2" t="str">
        <v>RUE DES CHARPENTIERS, ZONE ARTISANALE BEL AIR, 12000, RODEZ</v>
      </c>
      <c r="G2506" s="2" t="str">
        <v>M SEGUY</v>
      </c>
      <c r="H2506" s="2" t="s">
        <v>234</v>
      </c>
      <c r="I2506" s="2" t="str">
        <v>+33 5 65 42 26 10</v>
      </c>
      <c r="J2506" s="2" t="str">
        <v>0033 565421126</v>
      </c>
      <c r="K2506" s="1"/>
      <c r="L2506" s="1"/>
      <c r="M2506" s="1"/>
      <c r="N2506" s="1"/>
      <c r="O2506" s="1"/>
      <c r="P2506" s="1"/>
      <c r="Q2506" s="1"/>
      <c r="R2506" s="1"/>
      <c r="S2506" s="1"/>
    </row>
    <row r="2507">
      <c r="A2507" s="2" t="s">
        <v>2663</v>
      </c>
      <c r="B2507" s="2" t="str">
        <v>加拿大</v>
      </c>
      <c r="C2507" s="3" t="s">
        <v>2662</v>
      </c>
      <c r="D2507" s="2" t="str">
        <v>餐厨用具</v>
      </c>
      <c r="E2507" s="2" t="str">
        <v>2次</v>
      </c>
      <c r="F2507" s="2" t="str">
        <v>149 ONEIDA//PT. CLAIRE, QC H9R 1A9</v>
      </c>
      <c r="G2507" s="2" t="str">
        <v>DIANE BISCHOF/P</v>
      </c>
      <c r="H2507" s="2" t="str">
        <v>--</v>
      </c>
      <c r="I2507" s="2" t="str">
        <v>001 514 6946665</v>
      </c>
      <c r="J2507" s="2" t="str">
        <v>001 514 6949891</v>
      </c>
      <c r="K2507" s="1"/>
      <c r="L2507" s="1"/>
      <c r="M2507" s="1"/>
      <c r="N2507" s="1"/>
      <c r="O2507" s="1"/>
      <c r="P2507" s="1"/>
      <c r="Q2507" s="1"/>
      <c r="R2507" s="1"/>
      <c r="S2507" s="1"/>
    </row>
    <row r="2508">
      <c r="A2508" s="2" t="s">
        <v>268</v>
      </c>
      <c r="B2508" s="2" t="str">
        <v>加納</v>
      </c>
      <c r="C2508" s="2" t="str">
        <v>--</v>
      </c>
      <c r="D2508" s="2" t="s">
        <v>266</v>
      </c>
      <c r="E2508" s="2" t="str">
        <v>4次</v>
      </c>
      <c r="F2508" s="2" t="str">
        <v>P.O.BOX 12090KS,ADUM KUMASI,WEST AFRICA,GHANA</v>
      </c>
      <c r="G2508" s="2" t="str">
        <v>--</v>
      </c>
      <c r="H2508" s="2" t="s">
        <v>267</v>
      </c>
      <c r="I2508" s="2" t="str">
        <v>+233 24 489 6331</v>
      </c>
      <c r="J2508" s="2" t="str">
        <v>00233 244896331</v>
      </c>
      <c r="K2508" s="1"/>
      <c r="L2508" s="1"/>
      <c r="M2508" s="1"/>
      <c r="N2508" s="1"/>
      <c r="O2508" s="1"/>
      <c r="P2508" s="1"/>
      <c r="Q2508" s="1"/>
      <c r="R2508" s="1"/>
      <c r="S2508" s="1"/>
    </row>
    <row r="2509">
      <c r="A2509" s="2" t="s">
        <v>1587</v>
      </c>
      <c r="B2509" s="2" t="str">
        <v>巴拿馬</v>
      </c>
      <c r="C2509" s="3" t="s">
        <v>1590</v>
      </c>
      <c r="D2509" s="2" t="s">
        <v>1588</v>
      </c>
      <c r="E2509" s="2" t="str">
        <v>10次</v>
      </c>
      <c r="F2509" s="2" t="str">
        <v>16TH STREET SAINT ISABEL, COLON,REPUBLIC OF PANAMA</v>
      </c>
      <c r="G2509" s="2" t="str">
        <v>Dimas Avila</v>
      </c>
      <c r="H2509" s="2" t="s">
        <v>1589</v>
      </c>
      <c r="I2509" s="2" t="str">
        <v>(507)4472654</v>
      </c>
      <c r="J2509" s="2" t="str">
        <v>(507)4413160</v>
      </c>
      <c r="K2509" s="1"/>
      <c r="L2509" s="1"/>
      <c r="M2509" s="1"/>
      <c r="N2509" s="1"/>
      <c r="O2509" s="1"/>
      <c r="P2509" s="1"/>
      <c r="Q2509" s="1"/>
      <c r="R2509" s="1"/>
      <c r="S2509" s="1"/>
    </row>
    <row r="2510">
      <c r="A2510" s="2" t="s">
        <v>3790</v>
      </c>
      <c r="B2510" s="2" t="str">
        <v>英國</v>
      </c>
      <c r="C2510" s="3" t="s">
        <v>3793</v>
      </c>
      <c r="D2510" s="2" t="s">
        <v>3791</v>
      </c>
      <c r="E2510" s="2" t="str">
        <v>9次</v>
      </c>
      <c r="F2510" s="2" t="str">
        <v>41 TWYFORD ROAD, HARROW,MIDDX HA2 0SH,U.K.</v>
      </c>
      <c r="G2510" s="2" t="str">
        <v>Hendy Karsito</v>
      </c>
      <c r="H2510" s="2" t="s">
        <v>3792</v>
      </c>
      <c r="I2510" s="2" t="str">
        <v>+44 7951 582440</v>
      </c>
      <c r="J2510" s="2">
        <v>442074365169</v>
      </c>
      <c r="K2510" s="1"/>
      <c r="L2510" s="1"/>
      <c r="M2510" s="1"/>
      <c r="N2510" s="1"/>
      <c r="O2510" s="1"/>
      <c r="P2510" s="1"/>
      <c r="Q2510" s="1"/>
      <c r="R2510" s="1"/>
      <c r="S2510" s="1"/>
    </row>
    <row r="2511">
      <c r="A2511" s="2" t="s">
        <v>2704</v>
      </c>
      <c r="B2511" s="2" t="str">
        <v>美國</v>
      </c>
      <c r="C2511" s="3" t="s">
        <v>2703</v>
      </c>
      <c r="D2511" s="2" t="str">
        <v>五金,体育及旅游休闲用品,餐厨用具</v>
      </c>
      <c r="E2511" s="2" t="str">
        <v>9次</v>
      </c>
      <c r="F2511" s="2" t="str">
        <v>89 OCTOBER HILL ROADHOLLISTON, MA 01746,U.S.A.</v>
      </c>
      <c r="G2511" s="2" t="str">
        <v>BOSTON INTERNATIONAL, INC.</v>
      </c>
      <c r="H2511" s="2" t="s">
        <v>2702</v>
      </c>
      <c r="I2511" s="2" t="str">
        <v>+1 508-893-0880</v>
      </c>
      <c r="J2511" s="2" t="str">
        <v>001 5088930881</v>
      </c>
      <c r="K2511" s="1"/>
      <c r="L2511" s="1"/>
      <c r="M2511" s="1"/>
      <c r="N2511" s="1"/>
      <c r="O2511" s="1"/>
      <c r="P2511" s="1"/>
      <c r="Q2511" s="1"/>
      <c r="R2511" s="1"/>
      <c r="S2511" s="1"/>
    </row>
    <row r="2512">
      <c r="A2512" s="2" t="s">
        <v>306</v>
      </c>
      <c r="B2512" s="2" t="str">
        <v>比利時</v>
      </c>
      <c r="C2512" s="3" t="s">
        <v>304</v>
      </c>
      <c r="D2512" s="2" t="str">
        <v>餐厨用具</v>
      </c>
      <c r="E2512" s="2" t="str">
        <v>4次</v>
      </c>
      <c r="F2512" s="2" t="str">
        <v>Kazandstraat 55, B 8800, Roeselare</v>
      </c>
      <c r="G2512" s="2" t="str">
        <v>Lucien Berteloot</v>
      </c>
      <c r="H2512" s="2" t="s">
        <v>305</v>
      </c>
      <c r="I2512" s="2" t="str">
        <v>+32 51 20 47 37</v>
      </c>
      <c r="J2512" s="2" t="str">
        <v>0032 51 21 11 79</v>
      </c>
      <c r="K2512" s="1"/>
      <c r="L2512" s="1"/>
      <c r="M2512" s="1"/>
      <c r="N2512" s="1"/>
      <c r="O2512" s="1"/>
      <c r="P2512" s="1"/>
      <c r="Q2512" s="1"/>
      <c r="R2512" s="1"/>
      <c r="S2512" s="1"/>
    </row>
    <row r="2513">
      <c r="A2513" s="2" t="s">
        <v>1627</v>
      </c>
      <c r="B2513" s="2" t="str">
        <v>尼日利亞</v>
      </c>
      <c r="C2513" s="2" t="str">
        <v>--</v>
      </c>
      <c r="D2513" s="2" t="str">
        <v>家用电器,玻璃工艺品,餐厨用具</v>
      </c>
      <c r="E2513" s="2" t="str">
        <v>8次</v>
      </c>
      <c r="F2513" s="2" t="str">
        <v>NO.1,3,5 OMO-OSAGIE STREET,OFF AWOLOWO ROAD, IKOYI,LAGOS,NIGERIA</v>
      </c>
      <c r="G2513" s="2" t="str">
        <v>--</v>
      </c>
      <c r="H2513" s="2" t="s">
        <v>1626</v>
      </c>
      <c r="I2513" s="2" t="str">
        <v>00234 1 7768507</v>
      </c>
      <c r="J2513" s="2" t="str">
        <v>00234 1 2664719</v>
      </c>
      <c r="K2513" s="1"/>
      <c r="L2513" s="1"/>
      <c r="M2513" s="1"/>
      <c r="N2513" s="1"/>
      <c r="O2513" s="1"/>
      <c r="P2513" s="1"/>
      <c r="Q2513" s="1"/>
      <c r="R2513" s="1"/>
      <c r="S2513" s="1"/>
    </row>
    <row r="2514">
      <c r="A2514" s="2" t="s">
        <v>3819</v>
      </c>
      <c r="B2514" s="2" t="str">
        <v>伊朗</v>
      </c>
      <c r="C2514" s="2" t="str">
        <v>--</v>
      </c>
      <c r="D2514" s="2" t="str">
        <v>家用电器,工具,工艺陶瓷,食品,餐厨用具</v>
      </c>
      <c r="E2514" s="2" t="str">
        <v>7次</v>
      </c>
      <c r="F2514" s="2" t="str">
        <v>NO.15,SECOND FLOOR,TAVAKOL ST,CAPITAL BAZAAR,TEHRAN</v>
      </c>
      <c r="G2514" s="2" t="str">
        <v>MS.EHSANI</v>
      </c>
      <c r="H2514" s="2" t="s">
        <v>3820</v>
      </c>
      <c r="I2514" s="2" t="str">
        <v>0098 21 5614886</v>
      </c>
      <c r="J2514" s="2" t="str">
        <v>0098 21 5627638</v>
      </c>
      <c r="K2514" s="1"/>
      <c r="L2514" s="1"/>
      <c r="M2514" s="1"/>
      <c r="N2514" s="1"/>
      <c r="O2514" s="1"/>
      <c r="P2514" s="1"/>
      <c r="Q2514" s="1"/>
      <c r="R2514" s="1"/>
      <c r="S2514" s="1"/>
    </row>
    <row r="2515">
      <c r="A2515" s="2" t="s">
        <v>2582</v>
      </c>
      <c r="B2515" s="2" t="str">
        <v>加拿大</v>
      </c>
      <c r="C2515" s="3" t="s">
        <v>2584</v>
      </c>
      <c r="D2515" s="2" t="str">
        <v>照明产品,餐厨用具</v>
      </c>
      <c r="E2515" s="2" t="str">
        <v>5次</v>
      </c>
      <c r="F2515" s="2" t="str">
        <v>1385 Ellice Ave,Winnipeg Manitoba</v>
      </c>
      <c r="G2515" s="2" t="str">
        <v>--</v>
      </c>
      <c r="H2515" s="2" t="s">
        <v>2583</v>
      </c>
      <c r="I2515" s="2" t="str">
        <v>001 204 7884868</v>
      </c>
      <c r="J2515" s="2" t="str">
        <v>001 204 7868964</v>
      </c>
      <c r="K2515" s="1"/>
      <c r="L2515" s="1"/>
      <c r="M2515" s="1"/>
      <c r="N2515" s="1"/>
      <c r="O2515" s="1"/>
      <c r="P2515" s="1"/>
      <c r="Q2515" s="1"/>
      <c r="R2515" s="1"/>
      <c r="S2515" s="1"/>
    </row>
    <row r="2516">
      <c r="A2516" s="2" t="s">
        <v>119</v>
      </c>
      <c r="B2516" s="2" t="str">
        <v>韩国</v>
      </c>
      <c r="C2516" s="3" t="s">
        <v>116</v>
      </c>
      <c r="D2516" s="2" t="s">
        <v>117</v>
      </c>
      <c r="E2516" s="2" t="str">
        <v>11次</v>
      </c>
      <c r="F2516" s="2" t="str">
        <v>#301 YOUNGWON-BLDG., 11, 6-GA, YOUNGDEUNGPO-DONG,YOUNGDEUNGPO-KU,SEOUL</v>
      </c>
      <c r="G2516" s="2" t="str">
        <v>CHEL SOO LEE</v>
      </c>
      <c r="H2516" s="2" t="s">
        <v>118</v>
      </c>
      <c r="I2516" s="2" t="str">
        <v>(02)5649491</v>
      </c>
      <c r="J2516" s="2" t="str">
        <v>(02)5532956</v>
      </c>
      <c r="K2516" s="1"/>
      <c r="L2516" s="1"/>
      <c r="M2516" s="1"/>
      <c r="N2516" s="1"/>
      <c r="O2516" s="1"/>
      <c r="P2516" s="1"/>
      <c r="Q2516" s="1"/>
      <c r="R2516" s="1"/>
      <c r="S2516" s="1"/>
    </row>
    <row r="2517">
      <c r="A2517" s="2" t="s">
        <v>4745</v>
      </c>
      <c r="B2517" s="2" t="str">
        <v>丹麥</v>
      </c>
      <c r="C2517" s="3" t="s">
        <v>4747</v>
      </c>
      <c r="D2517" s="2" t="str">
        <v>五金,工艺陶瓷,餐厨用具</v>
      </c>
      <c r="E2517" s="2" t="str">
        <v>7次</v>
      </c>
      <c r="F2517" s="2" t="str">
        <v>Teglevej 8, 2640 Hedehusene</v>
      </c>
      <c r="G2517" s="2" t="str">
        <v>Motto A/S</v>
      </c>
      <c r="H2517" s="2" t="s">
        <v>4746</v>
      </c>
      <c r="I2517" s="2" t="str">
        <v>+45 46 56 55 33</v>
      </c>
      <c r="J2517" s="2" t="str">
        <v>0045 46 56 50 33</v>
      </c>
      <c r="K2517" s="1"/>
      <c r="L2517" s="1"/>
      <c r="M2517" s="1"/>
      <c r="N2517" s="1"/>
      <c r="O2517" s="1"/>
      <c r="P2517" s="1"/>
      <c r="Q2517" s="1"/>
      <c r="R2517" s="1"/>
      <c r="S2517" s="1"/>
    </row>
    <row r="2518">
      <c r="A2518" s="2" t="s">
        <v>2311</v>
      </c>
      <c r="B2518" s="2" t="str">
        <v>義大利</v>
      </c>
      <c r="C2518" s="3" t="s">
        <v>2310</v>
      </c>
      <c r="D2518" s="2" t="str">
        <v>餐厨用具</v>
      </c>
      <c r="E2518" s="2" t="str">
        <v>1次</v>
      </c>
      <c r="F2518" s="2" t="str">
        <v>Via dei Ferrandi 34, I 21044, CAVARIA CON PREMEZZO</v>
      </c>
      <c r="G2518" s="2" t="str">
        <v>Giulio Curioni</v>
      </c>
      <c r="H2518" s="2" t="str">
        <v>--</v>
      </c>
      <c r="I2518" s="2" t="str">
        <v>+39 0331 217236</v>
      </c>
      <c r="J2518" s="2" t="str">
        <v>0039 0331 212618</v>
      </c>
      <c r="K2518" s="1"/>
      <c r="L2518" s="1"/>
      <c r="M2518" s="1"/>
      <c r="N2518" s="1"/>
      <c r="O2518" s="1"/>
      <c r="P2518" s="1"/>
      <c r="Q2518" s="1"/>
      <c r="R2518" s="1"/>
      <c r="S2518" s="1"/>
    </row>
    <row r="2519">
      <c r="A2519" s="2" t="s">
        <v>2124</v>
      </c>
      <c r="B2519" s="2" t="str">
        <v>馬耳他</v>
      </c>
      <c r="C2519" s="3" t="s">
        <v>2126</v>
      </c>
      <c r="D2519" s="2" t="str">
        <v>卫浴设备,园林用品,工艺陶瓷,浴室用品,餐厨用具</v>
      </c>
      <c r="E2519" s="2" t="str">
        <v>9次</v>
      </c>
      <c r="F2519" s="2" t="str">
        <v>180, CONSTITUTION STREET, MOSTA MSTO8</v>
      </c>
      <c r="G2519" s="2" t="str">
        <v>EDGAR CAMILLERI</v>
      </c>
      <c r="H2519" s="2" t="s">
        <v>2125</v>
      </c>
      <c r="I2519" s="2" t="str">
        <v>00356 21 423039</v>
      </c>
      <c r="J2519" s="2" t="str">
        <v>00356 21 423041</v>
      </c>
      <c r="K2519" s="1"/>
      <c r="L2519" s="1"/>
      <c r="M2519" s="1"/>
      <c r="N2519" s="1"/>
      <c r="O2519" s="1"/>
      <c r="P2519" s="1"/>
      <c r="Q2519" s="1"/>
      <c r="R2519" s="1"/>
      <c r="S2519" s="1"/>
    </row>
    <row r="2520">
      <c r="A2520" s="2" t="s">
        <v>230</v>
      </c>
      <c r="B2520" s="2" t="str">
        <v>美國</v>
      </c>
      <c r="C2520" s="3" t="s">
        <v>232</v>
      </c>
      <c r="D2520" s="2" t="str">
        <v>餐厨用具</v>
      </c>
      <c r="E2520" s="2" t="str">
        <v>2次</v>
      </c>
      <c r="F2520" s="2" t="str">
        <v>3710 ROCKWELL AVENUE,SUITE H,EL MONTE,CA 91731</v>
      </c>
      <c r="G2520" s="2" t="str">
        <v>ANTONIO LO</v>
      </c>
      <c r="H2520" s="2" t="s">
        <v>231</v>
      </c>
      <c r="I2520" s="2" t="str">
        <v>001 626 2792698</v>
      </c>
      <c r="J2520" s="2" t="str">
        <v>001 626 2792878</v>
      </c>
      <c r="K2520" s="1"/>
      <c r="L2520" s="1"/>
      <c r="M2520" s="1"/>
      <c r="N2520" s="1"/>
      <c r="O2520" s="1"/>
      <c r="P2520" s="1"/>
      <c r="Q2520" s="1"/>
      <c r="R2520" s="1"/>
      <c r="S2520" s="1"/>
    </row>
    <row r="2521">
      <c r="A2521" s="2" t="s">
        <v>2544</v>
      </c>
      <c r="B2521" s="2" t="str">
        <v>土耳其</v>
      </c>
      <c r="C2521" s="2" t="str">
        <v>--</v>
      </c>
      <c r="D2521" s="2" t="str">
        <v>工艺陶瓷,玩具,礼品及赠品,餐厨用具</v>
      </c>
      <c r="E2521" s="2" t="str">
        <v>3次</v>
      </c>
      <c r="F2521" s="2" t="str">
        <v>PINAR CD.98/3 SK.CELIK BLOK NO.69 BMC'YI GECINCE 150 MT,SOLDA 35060</v>
      </c>
      <c r="G2521" s="2" t="str">
        <v>Mr MUSTAFA AKSEHIRLIOGLU</v>
      </c>
      <c r="H2521" s="2" t="str">
        <v>--</v>
      </c>
      <c r="I2521" s="2" t="str">
        <v>+90 232 479 35 00</v>
      </c>
      <c r="J2521" s="2" t="str">
        <v>0090 232 4795382</v>
      </c>
      <c r="K2521" s="1"/>
      <c r="L2521" s="1"/>
      <c r="M2521" s="1"/>
      <c r="N2521" s="1"/>
      <c r="O2521" s="1"/>
      <c r="P2521" s="1"/>
      <c r="Q2521" s="1"/>
      <c r="R2521" s="1"/>
      <c r="S2521" s="1"/>
    </row>
    <row r="2522">
      <c r="A2522" s="2" t="s">
        <v>164</v>
      </c>
      <c r="B2522" s="2" t="str">
        <v>沙烏地阿拉伯</v>
      </c>
      <c r="C2522" s="3" t="s">
        <v>162</v>
      </c>
      <c r="D2522" s="2" t="str">
        <v>餐厨用具</v>
      </c>
      <c r="E2522" s="2" t="str">
        <v>6次</v>
      </c>
      <c r="F2522" s="2" t="str">
        <v>P.O.BOX:69125 RIYADH</v>
      </c>
      <c r="G2522" s="2" t="str">
        <v>MURHAF A.ASWAD</v>
      </c>
      <c r="H2522" s="2" t="s">
        <v>163</v>
      </c>
      <c r="I2522" s="2" t="str">
        <v>00966 1 4732990</v>
      </c>
      <c r="J2522" s="2" t="str">
        <v>00966 1 4732991</v>
      </c>
      <c r="K2522" s="1"/>
      <c r="L2522" s="1"/>
      <c r="M2522" s="1"/>
      <c r="N2522" s="1"/>
      <c r="O2522" s="1"/>
      <c r="P2522" s="1"/>
      <c r="Q2522" s="1"/>
      <c r="R2522" s="1"/>
      <c r="S2522" s="1"/>
    </row>
    <row r="2523">
      <c r="A2523" s="2" t="s">
        <v>2514</v>
      </c>
      <c r="B2523" s="2" t="str">
        <v>日本</v>
      </c>
      <c r="C2523" s="3" t="s">
        <v>2515</v>
      </c>
      <c r="D2523" s="2" t="str">
        <v>玩具,餐厨用具</v>
      </c>
      <c r="E2523" s="2" t="str">
        <v>2次</v>
      </c>
      <c r="F2523" s="2" t="str">
        <v>2-19-21,ISOJI,MINATOKU,OSAKA</v>
      </c>
      <c r="G2523" s="2" t="str">
        <v>KONDA</v>
      </c>
      <c r="H2523" s="2" t="s">
        <v>2513</v>
      </c>
      <c r="I2523" s="2" t="str">
        <v>0081 6 65745333</v>
      </c>
      <c r="J2523" s="2" t="str">
        <v>0081 6 65745335</v>
      </c>
      <c r="K2523" s="1"/>
      <c r="L2523" s="1"/>
      <c r="M2523" s="1"/>
      <c r="N2523" s="1"/>
      <c r="O2523" s="1"/>
      <c r="P2523" s="1"/>
      <c r="Q2523" s="1"/>
      <c r="R2523" s="1"/>
      <c r="S2523" s="1"/>
    </row>
    <row r="2524">
      <c r="A2524" s="2" t="s">
        <v>108</v>
      </c>
      <c r="B2524" s="2" t="str">
        <v>印度</v>
      </c>
      <c r="C2524" s="3" t="s">
        <v>110</v>
      </c>
      <c r="D2524" s="2" t="str">
        <v>其他,玩具,电子消费品及信息产品,电子电气产品,餐厨用具</v>
      </c>
      <c r="E2524" s="2" t="str">
        <v>8次</v>
      </c>
      <c r="F2524" s="2" t="str">
        <v>123/779,FAZALGANJ,KANPUR</v>
      </c>
      <c r="G2524" s="2" t="str">
        <v>IRFAAN KHAN</v>
      </c>
      <c r="H2524" s="2" t="s">
        <v>109</v>
      </c>
      <c r="I2524" s="2" t="str">
        <v>+91 98111 61615</v>
      </c>
      <c r="J2524" s="2" t="str">
        <v>0091 11 6929904/6323907</v>
      </c>
      <c r="K2524" s="1"/>
      <c r="L2524" s="1"/>
      <c r="M2524" s="1"/>
      <c r="N2524" s="1"/>
      <c r="O2524" s="1"/>
      <c r="P2524" s="1"/>
      <c r="Q2524" s="1"/>
      <c r="R2524" s="1"/>
      <c r="S2524" s="1"/>
    </row>
    <row r="2525">
      <c r="A2525" s="2" t="s">
        <v>6440</v>
      </c>
      <c r="B2525" s="2" t="str">
        <v>波蘭</v>
      </c>
      <c r="C2525" s="3" t="s">
        <v>6442</v>
      </c>
      <c r="D2525" s="2" t="str">
        <v>卫浴设备,园林用品,家具,工艺陶瓷,浴室用品,节日用品,餐厨用具</v>
      </c>
      <c r="E2525" s="2" t="str">
        <v>8次</v>
      </c>
      <c r="F2525" s="2" t="str">
        <v>17 Bednarska str.,Katowice</v>
      </c>
      <c r="G2525" s="2" t="str">
        <v>MARCIN FILIPIAK</v>
      </c>
      <c r="H2525" s="2" t="s">
        <v>6441</v>
      </c>
      <c r="I2525" s="2" t="str">
        <v>+48 32 209 89 80</v>
      </c>
      <c r="J2525" s="2" t="str">
        <v>0048 32 2049900</v>
      </c>
      <c r="K2525" s="1"/>
      <c r="L2525" s="1"/>
      <c r="M2525" s="1"/>
      <c r="N2525" s="1"/>
      <c r="O2525" s="1"/>
      <c r="P2525" s="1"/>
      <c r="Q2525" s="1"/>
      <c r="R2525" s="1"/>
      <c r="S2525" s="1"/>
    </row>
    <row r="2526">
      <c r="A2526" s="2" t="s">
        <v>4590</v>
      </c>
      <c r="B2526" s="2" t="str">
        <v>澳大利亞</v>
      </c>
      <c r="C2526" s="2" t="str">
        <v>--</v>
      </c>
      <c r="D2526" s="2" t="str">
        <v>办公文具,家具,工艺陶瓷,玻璃工艺品,餐厨用具</v>
      </c>
      <c r="E2526" s="2" t="str">
        <v>6次</v>
      </c>
      <c r="F2526" s="2" t="str">
        <v>104-124 Dudley St, 3003, West Melbourne</v>
      </c>
      <c r="G2526" s="2" t="str">
        <v>John R Hall</v>
      </c>
      <c r="H2526" s="2" t="s">
        <v>4591</v>
      </c>
      <c r="I2526" s="2">
        <f>+61-3-9555-2844</f>
      </c>
      <c r="J2526" s="2" t="str">
        <v>0061 3 95550144</v>
      </c>
      <c r="K2526" s="1"/>
      <c r="L2526" s="1"/>
      <c r="M2526" s="1"/>
      <c r="N2526" s="1"/>
      <c r="O2526" s="1"/>
      <c r="P2526" s="1"/>
      <c r="Q2526" s="1"/>
      <c r="R2526" s="1"/>
      <c r="S2526" s="1"/>
    </row>
    <row r="2527">
      <c r="A2527" s="2" t="s">
        <v>2551</v>
      </c>
      <c r="B2527" s="2" t="str">
        <v>丹麥</v>
      </c>
      <c r="C2527" s="3" t="s">
        <v>2552</v>
      </c>
      <c r="D2527" s="2" t="str">
        <v>其他,鞋,餐厨用具</v>
      </c>
      <c r="E2527" s="2" t="str">
        <v>6次</v>
      </c>
      <c r="F2527" s="2" t="str">
        <v>Maltvej 15, DK 9700, Broenderslev</v>
      </c>
      <c r="G2527" s="2" t="str">
        <v>John M Jensen</v>
      </c>
      <c r="H2527" s="2" t="str">
        <v>--</v>
      </c>
      <c r="I2527" s="2" t="str">
        <v>+45 98 82 55 33</v>
      </c>
      <c r="J2527" s="2" t="str">
        <v>0045 98 80 00 46</v>
      </c>
      <c r="K2527" s="1"/>
      <c r="L2527" s="1"/>
      <c r="M2527" s="1"/>
      <c r="N2527" s="1"/>
      <c r="O2527" s="1"/>
      <c r="P2527" s="1"/>
      <c r="Q2527" s="1"/>
      <c r="R2527" s="1"/>
      <c r="S2527" s="1"/>
    </row>
    <row r="2528">
      <c r="A2528" s="2" t="s">
        <v>155</v>
      </c>
      <c r="B2528" s="2" t="str">
        <v>美國</v>
      </c>
      <c r="C2528" s="3" t="s">
        <v>156</v>
      </c>
      <c r="D2528" s="2" t="s">
        <v>153</v>
      </c>
      <c r="E2528" s="2" t="str">
        <v>10次</v>
      </c>
      <c r="F2528" s="2" t="str">
        <v>1244 Devon Ave.</v>
      </c>
      <c r="G2528" s="2" t="str">
        <v>Charles Krissman</v>
      </c>
      <c r="H2528" s="2" t="s">
        <v>154</v>
      </c>
      <c r="I2528" s="2" t="str">
        <v>+1 310-215-1034</v>
      </c>
      <c r="J2528" s="2" t="str">
        <v>001 310 2151035</v>
      </c>
      <c r="K2528" s="1"/>
      <c r="L2528" s="1"/>
      <c r="M2528" s="1"/>
      <c r="N2528" s="1"/>
      <c r="O2528" s="1"/>
      <c r="P2528" s="1"/>
      <c r="Q2528" s="1"/>
      <c r="R2528" s="1"/>
      <c r="S2528" s="1"/>
    </row>
    <row r="2529">
      <c r="A2529" s="2" t="s">
        <v>6725</v>
      </c>
      <c r="B2529" s="2" t="str">
        <v>日本</v>
      </c>
      <c r="C2529" s="3" t="s">
        <v>6726</v>
      </c>
      <c r="D2529" s="2" t="str">
        <v>餐厨用具</v>
      </c>
      <c r="E2529" s="2" t="str">
        <v>6次</v>
      </c>
      <c r="F2529" s="2" t="str">
        <v>21-26, AOTO 4-CHOME, KATSUSHIKA-KU, TOKYO 1250062</v>
      </c>
      <c r="G2529" s="2" t="str">
        <v>UENAKA KAZUHIRO</v>
      </c>
      <c r="H2529" s="2" t="str">
        <v>--</v>
      </c>
      <c r="I2529" s="2">
        <f>+81-1586-2-2195</f>
      </c>
      <c r="J2529" s="2" t="str">
        <v>0081 3 36016302</v>
      </c>
      <c r="K2529" s="1"/>
      <c r="L2529" s="1"/>
      <c r="M2529" s="1"/>
      <c r="N2529" s="1"/>
      <c r="O2529" s="1"/>
      <c r="P2529" s="1"/>
      <c r="Q2529" s="1"/>
      <c r="R2529" s="1"/>
      <c r="S2529" s="1"/>
    </row>
    <row r="2530">
      <c r="A2530" s="2" t="s">
        <v>4951</v>
      </c>
      <c r="B2530" s="2" t="str">
        <v>印度</v>
      </c>
      <c r="C2530" s="2" t="str">
        <v>--</v>
      </c>
      <c r="D2530" s="2" t="str">
        <v>家具,工艺陶瓷,照明产品,玻璃工艺品,餐厨用具</v>
      </c>
      <c r="E2530" s="2" t="str">
        <v>10次</v>
      </c>
      <c r="F2530" s="2" t="str">
        <v>1-C, LUCKNOW ROAD, 1ST FLOOR,B.D.ESTATE, TIMARPUR, DELHI-54,INDIA</v>
      </c>
      <c r="G2530" s="2" t="str">
        <v>COMNOS DIANA</v>
      </c>
      <c r="H2530" s="2" t="s">
        <v>4950</v>
      </c>
      <c r="I2530" s="2" t="str">
        <v>+91 11 3103 0178</v>
      </c>
      <c r="J2530" s="2" t="str">
        <v>91 011 23254295</v>
      </c>
      <c r="K2530" s="1"/>
      <c r="L2530" s="1"/>
      <c r="M2530" s="1"/>
      <c r="N2530" s="1"/>
      <c r="O2530" s="1"/>
      <c r="P2530" s="1"/>
      <c r="Q2530" s="1"/>
      <c r="R2530" s="1"/>
      <c r="S2530" s="1"/>
    </row>
    <row r="2531">
      <c r="A2531" s="2" t="s">
        <v>2944</v>
      </c>
      <c r="B2531" s="2" t="str">
        <v>委內瑞拉</v>
      </c>
      <c r="C2531" s="2" t="str">
        <v>--</v>
      </c>
      <c r="D2531" s="2" t="str">
        <v>办公文具,箱包,餐厨用具</v>
      </c>
      <c r="E2531" s="2" t="str">
        <v>3次</v>
      </c>
      <c r="F2531" s="2" t="str">
        <v>Tamanaco Caracas Miranda</v>
      </c>
      <c r="G2531" s="2" t="str">
        <v>Arda ATAOGLU</v>
      </c>
      <c r="H2531" s="2" t="s">
        <v>2945</v>
      </c>
      <c r="I2531" s="2" t="str">
        <v>+58 212-2394205</v>
      </c>
      <c r="J2531" s="2" t="str">
        <v>nonenonenone</v>
      </c>
      <c r="K2531" s="1"/>
      <c r="L2531" s="1"/>
      <c r="M2531" s="1"/>
      <c r="N2531" s="1"/>
      <c r="O2531" s="1"/>
      <c r="P2531" s="1"/>
      <c r="Q2531" s="1"/>
      <c r="R2531" s="1"/>
      <c r="S2531" s="1"/>
    </row>
    <row r="2532">
      <c r="A2532" s="2" t="s">
        <v>641</v>
      </c>
      <c r="B2532" s="2" t="str">
        <v>韩国</v>
      </c>
      <c r="C2532" s="3" t="s">
        <v>640</v>
      </c>
      <c r="D2532" s="2" t="s">
        <v>638</v>
      </c>
      <c r="E2532" s="2" t="str">
        <v>10次</v>
      </c>
      <c r="F2532" s="2" t="str">
        <v>A-1209 SAMHO BLDG.,YANGJE-DONG 2751, SEOCHO-KU, SEOUL,KOREA</v>
      </c>
      <c r="G2532" s="2" t="str">
        <v>Gerardo Hernandez</v>
      </c>
      <c r="H2532" s="2" t="s">
        <v>639</v>
      </c>
      <c r="I2532" s="2" t="str">
        <v>+82 2-589-1721</v>
      </c>
      <c r="J2532" s="2" t="str">
        <v>82 2 589 1725</v>
      </c>
      <c r="K2532" s="1"/>
      <c r="L2532" s="1"/>
      <c r="M2532" s="1"/>
      <c r="N2532" s="1"/>
      <c r="O2532" s="1"/>
      <c r="P2532" s="1"/>
      <c r="Q2532" s="1"/>
      <c r="R2532" s="1"/>
      <c r="S2532" s="1"/>
    </row>
    <row r="2533">
      <c r="A2533" s="5" t="s">
        <v>6741</v>
      </c>
      <c r="B2533" s="5" t="str">
        <v>愛爾蘭</v>
      </c>
      <c r="C2533" s="4" t="s">
        <v>6742</v>
      </c>
      <c r="D2533" s="5" t="str">
        <v>餐厨用具</v>
      </c>
      <c r="E2533" s="5" t="str">
        <v>5次</v>
      </c>
      <c r="F2533" s="5" t="str">
        <v>Finglas, Dublin 11</v>
      </c>
      <c r="G2533" s="5" t="str">
        <v>BMQ TV Services Ltd</v>
      </c>
      <c r="H2533" s="5" t="str">
        <v>--</v>
      </c>
      <c r="I2533" s="5" t="str">
        <v>+353 1 834 3624</v>
      </c>
      <c r="J2533" s="5" t="str">
        <v>00353 1 8341869</v>
      </c>
      <c r="K2533" s="1"/>
      <c r="L2533" s="1"/>
      <c r="M2533" s="1"/>
      <c r="N2533" s="1"/>
      <c r="O2533" s="1"/>
      <c r="P2533" s="1"/>
      <c r="Q2533" s="1"/>
      <c r="R2533" s="1"/>
      <c r="S2533" s="1"/>
    </row>
    <row r="2534">
      <c r="A2534" s="2" t="s">
        <v>4979</v>
      </c>
      <c r="B2534" s="2" t="str">
        <v>中國香港</v>
      </c>
      <c r="C2534" s="2" t="str">
        <v>--</v>
      </c>
      <c r="D2534" s="2" t="str">
        <v>餐厨用具</v>
      </c>
      <c r="E2534" s="2" t="str">
        <v>2次</v>
      </c>
      <c r="F2534" s="2" t="str">
        <v>8/F,BLK B,8-10 KWAI SAU ROAD,SHUI SHUM IND.BLDG,KWAI CHUNG</v>
      </c>
      <c r="G2534" s="2" t="str">
        <v>JOHNNY LAI</v>
      </c>
      <c r="H2534" s="2" t="s">
        <v>4980</v>
      </c>
      <c r="I2534" s="2" t="str">
        <v>00852 27302597</v>
      </c>
      <c r="J2534" s="2" t="str">
        <v>00852 27302596</v>
      </c>
      <c r="K2534" s="1"/>
      <c r="L2534" s="1"/>
      <c r="M2534" s="1"/>
      <c r="N2534" s="1"/>
      <c r="O2534" s="1"/>
      <c r="P2534" s="1"/>
      <c r="Q2534" s="1"/>
      <c r="R2534" s="1"/>
      <c r="S2534" s="1"/>
    </row>
    <row r="2535">
      <c r="A2535" s="2" t="s">
        <v>2974</v>
      </c>
      <c r="B2535" s="2" t="str">
        <v>巴基斯坦</v>
      </c>
      <c r="C2535" s="3" t="s">
        <v>2976</v>
      </c>
      <c r="D2535" s="2" t="s">
        <v>2975</v>
      </c>
      <c r="E2535" s="2" t="str">
        <v>9次</v>
      </c>
      <c r="F2535" s="2" t="str">
        <v>C-65 BLOCK NO 6 F.B AREAKARACHI,PAKISTAN</v>
      </c>
      <c r="G2535" s="2" t="str">
        <v>Alisa Sakoolpreug</v>
      </c>
      <c r="H2535" s="2">
        <v>14</v>
      </c>
      <c r="I2535" s="2" t="str">
        <v>+92-42-35774783,+92 42 35774783</v>
      </c>
      <c r="J2535" s="2" t="str">
        <v>0092 51 2825621</v>
      </c>
      <c r="K2535" s="1"/>
      <c r="L2535" s="1"/>
      <c r="M2535" s="1"/>
      <c r="N2535" s="1"/>
      <c r="O2535" s="1"/>
      <c r="P2535" s="1"/>
      <c r="Q2535" s="1"/>
      <c r="R2535" s="1"/>
      <c r="S2535" s="1"/>
    </row>
    <row r="2536">
      <c r="A2536" s="2" t="s">
        <v>682</v>
      </c>
      <c r="B2536" s="2" t="str">
        <v>挪威</v>
      </c>
      <c r="C2536" s="3" t="s">
        <v>680</v>
      </c>
      <c r="D2536" s="2" t="str">
        <v>餐厨用具</v>
      </c>
      <c r="E2536" s="2" t="str">
        <v>3次</v>
      </c>
      <c r="F2536" s="2" t="str">
        <v>Stanseveien 31, NO 0976, Oslo</v>
      </c>
      <c r="G2536" s="2" t="str">
        <v>--</v>
      </c>
      <c r="H2536" s="2" t="s">
        <v>681</v>
      </c>
      <c r="I2536" s="2" t="str">
        <v>+47 22 80 43 10</v>
      </c>
      <c r="J2536" s="2" t="str">
        <v>0047 22 80 43 20/22 80 43 10</v>
      </c>
      <c r="K2536" s="1"/>
      <c r="L2536" s="1"/>
      <c r="M2536" s="1"/>
      <c r="N2536" s="1"/>
      <c r="O2536" s="1"/>
      <c r="P2536" s="1"/>
      <c r="Q2536" s="1"/>
      <c r="R2536" s="1"/>
      <c r="S2536" s="1"/>
    </row>
    <row r="2537">
      <c r="A2537" s="2" t="s">
        <v>6673</v>
      </c>
      <c r="B2537" s="2" t="str">
        <v>印度</v>
      </c>
      <c r="C2537" s="2" t="str">
        <v>--</v>
      </c>
      <c r="D2537" s="2" t="str">
        <v>其他,家具,家居装饰品,玻璃工艺品,餐厨用具</v>
      </c>
      <c r="E2537" s="2" t="str">
        <v>7次</v>
      </c>
      <c r="F2537" s="2" t="str">
        <v>PL.NO.127,SAHAKAR NAGAR NO.1,PUNE</v>
      </c>
      <c r="G2537" s="2" t="str">
        <v>ABHAY BOKIL</v>
      </c>
      <c r="H2537" s="2" t="s">
        <v>6672</v>
      </c>
      <c r="I2537" s="2" t="str">
        <v>0091 20 4227915</v>
      </c>
      <c r="J2537" s="2" t="str">
        <v>0091 20 4221709</v>
      </c>
      <c r="K2537" s="1"/>
      <c r="L2537" s="1"/>
      <c r="M2537" s="1"/>
      <c r="N2537" s="1"/>
      <c r="O2537" s="1"/>
      <c r="P2537" s="1"/>
      <c r="Q2537" s="1"/>
      <c r="R2537" s="1"/>
      <c r="S2537" s="1"/>
    </row>
    <row r="2538">
      <c r="A2538" s="2" t="s">
        <v>4902</v>
      </c>
      <c r="B2538" s="2" t="str">
        <v>丹麥</v>
      </c>
      <c r="C2538" s="3" t="s">
        <v>4899</v>
      </c>
      <c r="D2538" s="2" t="s">
        <v>4901</v>
      </c>
      <c r="E2538" s="2" t="str">
        <v>10次</v>
      </c>
      <c r="F2538" s="2" t="str">
        <v>Askelund 10, DK 6200, Aabenraa</v>
      </c>
      <c r="G2538" s="2" t="str">
        <v>Joern Balleby</v>
      </c>
      <c r="H2538" s="2" t="s">
        <v>4900</v>
      </c>
      <c r="I2538" s="2" t="str">
        <v>+45 74 33 72 00</v>
      </c>
      <c r="J2538" s="2" t="str">
        <v>0045 74 33 72 05</v>
      </c>
      <c r="K2538" s="1"/>
      <c r="L2538" s="1"/>
      <c r="M2538" s="1"/>
      <c r="N2538" s="1"/>
      <c r="O2538" s="1"/>
      <c r="P2538" s="1"/>
      <c r="Q2538" s="1"/>
      <c r="R2538" s="1"/>
      <c r="S2538" s="1"/>
    </row>
    <row r="2539">
      <c r="A2539" s="2" t="s">
        <v>2879</v>
      </c>
      <c r="B2539" s="2" t="str">
        <v>中國香港</v>
      </c>
      <c r="C2539" s="3" t="s">
        <v>2880</v>
      </c>
      <c r="D2539" s="2" t="s">
        <v>2877</v>
      </c>
      <c r="E2539" s="2" t="str">
        <v>8次</v>
      </c>
      <c r="F2539" s="2" t="str">
        <v>43/F THE LEE GARDENS,33 HYSAN AVENUE, CAUSEWAY BAY,HONGKONG</v>
      </c>
      <c r="G2539" s="2" t="str">
        <v>Albert Lin</v>
      </c>
      <c r="H2539" s="2" t="s">
        <v>2878</v>
      </c>
      <c r="I2539" s="2" t="str">
        <v>+852 2833 5129</v>
      </c>
      <c r="J2539" s="2" t="str">
        <v>00852 29092222</v>
      </c>
      <c r="K2539" s="1"/>
      <c r="L2539" s="1"/>
      <c r="M2539" s="1"/>
      <c r="N2539" s="1"/>
      <c r="O2539" s="1"/>
      <c r="P2539" s="1"/>
      <c r="Q2539" s="1"/>
      <c r="R2539" s="1"/>
      <c r="S2539" s="1"/>
    </row>
    <row r="2540">
      <c r="A2540" s="2" t="s">
        <v>564</v>
      </c>
      <c r="B2540" s="2" t="str">
        <v>荷蘭</v>
      </c>
      <c r="C2540" s="3" t="s">
        <v>565</v>
      </c>
      <c r="D2540" s="2" t="str">
        <v>餐厨用具</v>
      </c>
      <c r="E2540" s="2" t="str">
        <v>6次</v>
      </c>
      <c r="F2540" s="2" t="str">
        <v>Dieselstraat 6, NL 7131 PC, Lichtenvoorde</v>
      </c>
      <c r="G2540" s="2" t="str">
        <v>B Beijer</v>
      </c>
      <c r="H2540" s="2" t="str">
        <v>--</v>
      </c>
      <c r="I2540" s="2" t="str">
        <v>+31 544 372 166</v>
      </c>
      <c r="J2540" s="2" t="str">
        <v>0031 544 374465</v>
      </c>
      <c r="K2540" s="1"/>
      <c r="L2540" s="1"/>
      <c r="M2540" s="1"/>
      <c r="N2540" s="1"/>
      <c r="O2540" s="1"/>
      <c r="P2540" s="1"/>
      <c r="Q2540" s="1"/>
      <c r="R2540" s="1"/>
      <c r="S2540" s="1"/>
    </row>
    <row r="2541">
      <c r="A2541" s="2" t="s">
        <v>6697</v>
      </c>
      <c r="B2541" s="2" t="str">
        <v>約旦</v>
      </c>
      <c r="C2541" s="2" t="str">
        <v>--</v>
      </c>
      <c r="D2541" s="2" t="str">
        <v>个人护理用具,五金,其他,家具,服装饰物及配件,照明产品,餐厨用具</v>
      </c>
      <c r="E2541" s="2" t="str">
        <v>7次</v>
      </c>
      <c r="F2541" s="2" t="str">
        <v>150418 CENTRAL ZARKA 13115</v>
      </c>
      <c r="G2541" s="2" t="str">
        <v>AYMAN YOUNIS</v>
      </c>
      <c r="H2541" s="2" t="s">
        <v>6696</v>
      </c>
      <c r="I2541" s="2" t="str">
        <v>+962 7 7732 1228</v>
      </c>
      <c r="J2541" s="2" t="str">
        <v>00962 5 3861130</v>
      </c>
      <c r="K2541" s="1"/>
      <c r="L2541" s="1"/>
      <c r="M2541" s="1"/>
      <c r="N2541" s="1"/>
      <c r="O2541" s="1"/>
      <c r="P2541" s="1"/>
      <c r="Q2541" s="1"/>
      <c r="R2541" s="1"/>
      <c r="S2541" s="1"/>
    </row>
    <row r="2542">
      <c r="A2542" s="2" t="s">
        <v>4928</v>
      </c>
      <c r="B2542" s="2" t="str">
        <v>丹麥</v>
      </c>
      <c r="C2542" s="3" t="s">
        <v>4929</v>
      </c>
      <c r="D2542" s="2" t="s">
        <v>4927</v>
      </c>
      <c r="E2542" s="2" t="str">
        <v>9次</v>
      </c>
      <c r="F2542" s="2" t="str">
        <v>Lundholmvej 13-17, DK 7500, Holstebro</v>
      </c>
      <c r="G2542" s="2" t="str">
        <v>Jydsk Materiel Udlejning</v>
      </c>
      <c r="H2542" s="2" t="s">
        <v>4926</v>
      </c>
      <c r="I2542" s="2" t="str">
        <v>+45 97 42 06 33</v>
      </c>
      <c r="J2542" s="2" t="str">
        <v>0045 97 40 46 33</v>
      </c>
      <c r="K2542" s="1"/>
      <c r="L2542" s="1"/>
      <c r="M2542" s="1"/>
      <c r="N2542" s="1"/>
      <c r="O2542" s="1"/>
      <c r="P2542" s="1"/>
      <c r="Q2542" s="1"/>
      <c r="R2542" s="1"/>
      <c r="S2542" s="1"/>
    </row>
    <row r="2543">
      <c r="A2543" s="2" t="s">
        <v>2916</v>
      </c>
      <c r="B2543" s="2" t="str">
        <v>韩国</v>
      </c>
      <c r="C2543" s="3" t="s">
        <v>2914</v>
      </c>
      <c r="D2543" s="2" t="str">
        <v>医药保健品及医疗器械,家具,电子消费品及信息产品,餐厨用具</v>
      </c>
      <c r="E2543" s="2" t="str">
        <v>8次</v>
      </c>
      <c r="F2543" s="2" t="str">
        <v>196-31 DOWHA-DONGMAPO-GU ,SEOUL 121040KOREA</v>
      </c>
      <c r="G2543" s="2" t="str">
        <v>Cai Jin Da</v>
      </c>
      <c r="H2543" s="2" t="s">
        <v>2915</v>
      </c>
      <c r="I2543" s="2" t="str">
        <v>+82 2-701-2229</v>
      </c>
      <c r="J2543" s="2" t="str">
        <v>82 2 701 7914</v>
      </c>
      <c r="K2543" s="1"/>
      <c r="L2543" s="1"/>
      <c r="M2543" s="1"/>
      <c r="N2543" s="1"/>
      <c r="O2543" s="1"/>
      <c r="P2543" s="1"/>
      <c r="Q2543" s="1"/>
      <c r="R2543" s="1"/>
      <c r="S2543" s="1"/>
    </row>
    <row r="2544">
      <c r="A2544" s="2" t="s">
        <v>541</v>
      </c>
      <c r="B2544" s="2" t="str">
        <v>馬來西亞</v>
      </c>
      <c r="C2544" s="3" t="s">
        <v>542</v>
      </c>
      <c r="D2544" s="2" t="str">
        <v>建筑及装饰材料,玻璃工艺品,餐厨用具</v>
      </c>
      <c r="E2544" s="2" t="str">
        <v>8次</v>
      </c>
      <c r="F2544" s="2" t="str">
        <v>NO.18,JIN TIGA,PHUAR TECK SENG INDUSTRIAL PARK OFF JALAN HAJI SIRAT,KLANG,SELANGOR</v>
      </c>
      <c r="G2544" s="2" t="str">
        <v>Darko Obadoc</v>
      </c>
      <c r="H2544" s="2" t="s">
        <v>543</v>
      </c>
      <c r="I2544" s="2" t="str">
        <v>+60-3-3396-1171,+60 12-383 8380,+60-12-383-8380</v>
      </c>
      <c r="J2544" s="2" t="str">
        <v>0060 3 33449943</v>
      </c>
      <c r="K2544" s="1"/>
      <c r="L2544" s="1"/>
      <c r="M2544" s="1"/>
      <c r="N2544" s="1"/>
      <c r="O2544" s="1"/>
      <c r="P2544" s="1"/>
      <c r="Q2544" s="1"/>
      <c r="R2544" s="1"/>
      <c r="S2544" s="1"/>
    </row>
    <row r="2545">
      <c r="A2545" s="2" t="s">
        <v>4828</v>
      </c>
      <c r="B2545" s="2" t="str">
        <v>巴基斯坦</v>
      </c>
      <c r="C2545" s="3" t="s">
        <v>4827</v>
      </c>
      <c r="D2545" s="2" t="s">
        <v>4825</v>
      </c>
      <c r="E2545" s="2" t="str">
        <v>9次</v>
      </c>
      <c r="F2545" s="2" t="str">
        <v>AHMED HOUSE, D-112 S.I.T.E., KARACHI-75700, PAKISTAN</v>
      </c>
      <c r="G2545" s="2" t="str">
        <v>Ana Claudia</v>
      </c>
      <c r="H2545" s="2" t="s">
        <v>4826</v>
      </c>
      <c r="I2545" s="2" t="str">
        <v>+92 21 111 987 789</v>
      </c>
      <c r="J2545" s="2" t="str">
        <v>92 21 2564570</v>
      </c>
      <c r="K2545" s="1"/>
      <c r="L2545" s="1"/>
      <c r="M2545" s="1"/>
      <c r="N2545" s="1"/>
      <c r="O2545" s="1"/>
      <c r="P2545" s="1"/>
      <c r="Q2545" s="1"/>
      <c r="R2545" s="1"/>
      <c r="S2545" s="1"/>
    </row>
    <row r="2546">
      <c r="A2546" s="2" t="s">
        <v>4855</v>
      </c>
      <c r="B2546" s="2" t="str">
        <v>芬蘭</v>
      </c>
      <c r="C2546" s="3" t="s">
        <v>4856</v>
      </c>
      <c r="D2546" s="2" t="str">
        <v>办公文具,家具,餐厨用具</v>
      </c>
      <c r="E2546" s="2" t="str">
        <v>5次</v>
      </c>
      <c r="F2546" s="2" t="str">
        <v>Jousit 2, FI 20760, Piispanristi</v>
      </c>
      <c r="G2546" s="2" t="str">
        <v>Anders Ingstrom</v>
      </c>
      <c r="H2546" s="2" t="s">
        <v>4854</v>
      </c>
      <c r="I2546" s="2" t="str">
        <v>+358 2 468622</v>
      </c>
      <c r="J2546" s="2" t="str">
        <v>00358 24 68 62 55</v>
      </c>
      <c r="K2546" s="1"/>
      <c r="L2546" s="1"/>
      <c r="M2546" s="1"/>
      <c r="N2546" s="1"/>
      <c r="O2546" s="1"/>
      <c r="P2546" s="1"/>
      <c r="Q2546" s="1"/>
      <c r="R2546" s="1"/>
      <c r="S2546" s="1"/>
    </row>
    <row r="2547">
      <c r="A2547" s="2" t="s">
        <v>457</v>
      </c>
      <c r="B2547" s="2" t="str">
        <v>英國</v>
      </c>
      <c r="C2547" s="3" t="s">
        <v>455</v>
      </c>
      <c r="D2547" s="2" t="str">
        <v>餐厨用具</v>
      </c>
      <c r="E2547" s="2" t="str">
        <v>7次</v>
      </c>
      <c r="F2547" s="2" t="str">
        <v>104 THE ARGENT CENTRE,60 FREDERICK STREET,BIRMINGHAM B1 3HS,U.K.</v>
      </c>
      <c r="G2547" s="2" t="str">
        <v>--</v>
      </c>
      <c r="H2547" s="2" t="s">
        <v>456</v>
      </c>
      <c r="I2547" s="2" t="str">
        <v>+44 121 605 5522</v>
      </c>
      <c r="J2547" s="2">
        <v>441216055523</v>
      </c>
      <c r="K2547" s="1"/>
      <c r="L2547" s="1"/>
      <c r="M2547" s="1"/>
      <c r="N2547" s="1"/>
      <c r="O2547" s="1"/>
      <c r="P2547" s="1"/>
      <c r="Q2547" s="1"/>
      <c r="R2547" s="1"/>
      <c r="S2547" s="1"/>
    </row>
    <row r="2548">
      <c r="A2548" s="2" t="s">
        <v>478</v>
      </c>
      <c r="B2548" s="2" t="str">
        <v>英國</v>
      </c>
      <c r="C2548" s="2" t="str">
        <v>--</v>
      </c>
      <c r="D2548" s="2" t="str">
        <v>食品,餐厨用具</v>
      </c>
      <c r="E2548" s="2" t="str">
        <v>7次</v>
      </c>
      <c r="F2548" s="2" t="str">
        <v>Greengate, Middleton, GB M24 1RU, Manchester</v>
      </c>
      <c r="G2548" s="2" t="str">
        <v>R L Perkins</v>
      </c>
      <c r="H2548" s="2" t="str">
        <v>--</v>
      </c>
      <c r="I2548" s="2" t="str">
        <v>+44 161 653 7700</v>
      </c>
      <c r="J2548" s="2" t="str">
        <v>0044 161 655 3891</v>
      </c>
      <c r="K2548" s="1"/>
      <c r="L2548" s="1"/>
      <c r="M2548" s="1"/>
      <c r="N2548" s="1"/>
      <c r="O2548" s="1"/>
      <c r="P2548" s="1"/>
      <c r="Q2548" s="1"/>
      <c r="R2548" s="1"/>
      <c r="S2548" s="1"/>
    </row>
    <row r="2549">
      <c r="A2549" s="2" t="s">
        <v>4760</v>
      </c>
      <c r="B2549" s="2" t="str">
        <v>德國</v>
      </c>
      <c r="C2549" s="3" t="s">
        <v>4762</v>
      </c>
      <c r="D2549" s="2" t="str">
        <v>工艺陶瓷,餐厨用具</v>
      </c>
      <c r="E2549" s="2" t="str">
        <v>3次</v>
      </c>
      <c r="F2549" s="2" t="str">
        <v>Werner-von-Siemens-Strasse 13, DE 25479, Ellerau</v>
      </c>
      <c r="G2549" s="2" t="str">
        <v>Ewald Pahl</v>
      </c>
      <c r="H2549" s="2" t="s">
        <v>4761</v>
      </c>
      <c r="I2549" s="2" t="str">
        <v>+49 4106 70990</v>
      </c>
      <c r="J2549" s="2" t="str">
        <v>0049 4106 70 99 32</v>
      </c>
      <c r="K2549" s="1"/>
      <c r="L2549" s="1"/>
      <c r="M2549" s="1"/>
      <c r="N2549" s="1"/>
      <c r="O2549" s="1"/>
      <c r="P2549" s="1"/>
      <c r="Q2549" s="1"/>
      <c r="R2549" s="1"/>
      <c r="S2549" s="1"/>
    </row>
    <row r="2550">
      <c r="A2550" s="2" t="s">
        <v>4874</v>
      </c>
      <c r="B2550" s="2" t="str">
        <v>挪威</v>
      </c>
      <c r="C2550" s="3" t="s">
        <v>4873</v>
      </c>
      <c r="D2550" s="2" t="str">
        <v>餐厨用具</v>
      </c>
      <c r="E2550" s="2" t="str">
        <v>3次</v>
      </c>
      <c r="F2550" s="2" t="str">
        <v>Industriveien 6, NO 1473, Skaerer</v>
      </c>
      <c r="G2550" s="2" t="str">
        <v>--</v>
      </c>
      <c r="H2550" s="2" t="str">
        <v>--</v>
      </c>
      <c r="I2550" s="2" t="str">
        <v>+47 22 26 23 21</v>
      </c>
      <c r="J2550" s="2" t="str">
        <v>0047 22 27 53 83</v>
      </c>
      <c r="K2550" s="1"/>
      <c r="L2550" s="1"/>
      <c r="M2550" s="1"/>
      <c r="N2550" s="1"/>
      <c r="O2550" s="1"/>
      <c r="P2550" s="1"/>
      <c r="Q2550" s="1"/>
      <c r="R2550" s="1"/>
      <c r="S2550" s="1"/>
    </row>
    <row r="2551">
      <c r="A2551" s="2" t="s">
        <v>388</v>
      </c>
      <c r="B2551" s="2" t="str">
        <v>荷蘭</v>
      </c>
      <c r="C2551" s="2" t="str">
        <v>--</v>
      </c>
      <c r="D2551" s="2" t="str">
        <v>玩具,礼品及赠品,餐厨用具</v>
      </c>
      <c r="E2551" s="2" t="str">
        <v>9次</v>
      </c>
      <c r="F2551" s="2" t="str">
        <v>1e Helmerstraat 51 I, NL 1054 DB, Amsterdam</v>
      </c>
      <c r="G2551" s="2" t="str">
        <v>J.B.T. Schotvanger</v>
      </c>
      <c r="H2551" s="2" t="str">
        <v>--</v>
      </c>
      <c r="I2551" s="2" t="str">
        <v>+31 20 683 2499</v>
      </c>
      <c r="J2551" s="2" t="str">
        <v>0031 20 6834481</v>
      </c>
      <c r="K2551" s="1"/>
      <c r="L2551" s="1"/>
      <c r="M2551" s="1"/>
      <c r="N2551" s="1"/>
      <c r="O2551" s="1"/>
      <c r="P2551" s="1"/>
      <c r="Q2551" s="1"/>
      <c r="R2551" s="1"/>
      <c r="S2551" s="1"/>
    </row>
    <row r="2552">
      <c r="A2552" s="2" t="s">
        <v>519</v>
      </c>
      <c r="B2552" s="2" t="str">
        <v>巴哈馬</v>
      </c>
      <c r="C2552" s="2" t="str">
        <v>--</v>
      </c>
      <c r="D2552" s="2" t="s">
        <v>520</v>
      </c>
      <c r="E2552" s="2" t="str">
        <v>6次</v>
      </c>
      <c r="F2552" s="2" t="str">
        <v>#80 TROPICAL GARDENS ,BAHAMAS</v>
      </c>
      <c r="G2552" s="2" t="str">
        <v>Celeste Bushnell</v>
      </c>
      <c r="H2552" s="2" t="s">
        <v>521</v>
      </c>
      <c r="I2552" s="2" t="str">
        <v>(242)327 6357</v>
      </c>
      <c r="J2552" s="2" t="str">
        <v>(242)377 3379</v>
      </c>
      <c r="K2552" s="1"/>
      <c r="L2552" s="1"/>
      <c r="M2552" s="1"/>
      <c r="N2552" s="1"/>
      <c r="O2552" s="1"/>
      <c r="P2552" s="1"/>
      <c r="Q2552" s="1"/>
      <c r="R2552" s="1"/>
      <c r="S2552" s="1"/>
    </row>
    <row r="2553">
      <c r="A2553" s="2" t="s">
        <v>4436</v>
      </c>
      <c r="B2553" s="2" t="str">
        <v>烏克蘭</v>
      </c>
      <c r="C2553" s="3" t="s">
        <v>4793</v>
      </c>
      <c r="D2553" s="2" t="str">
        <v>玻璃工艺品,电子消费品及信息产品,餐厨用具</v>
      </c>
      <c r="E2553" s="2" t="str">
        <v>8次</v>
      </c>
      <c r="F2553" s="2" t="str">
        <v>12 UKRAINSKAYA STR.,51210 NOVOMOSKOVSK,UKRAINE</v>
      </c>
      <c r="G2553" s="2" t="str">
        <v>--</v>
      </c>
      <c r="H2553" s="2" t="s">
        <v>4792</v>
      </c>
      <c r="I2553" s="2" t="str">
        <v>+380 5693 40331</v>
      </c>
      <c r="J2553" s="2" t="str">
        <v>0038 (05693) 41751</v>
      </c>
      <c r="K2553" s="1"/>
      <c r="L2553" s="1"/>
      <c r="M2553" s="1"/>
      <c r="N2553" s="1"/>
      <c r="O2553" s="1"/>
      <c r="P2553" s="1"/>
      <c r="Q2553" s="1"/>
      <c r="R2553" s="1"/>
      <c r="S2553" s="1"/>
    </row>
    <row r="2554">
      <c r="A2554" s="5" t="s">
        <v>4784</v>
      </c>
      <c r="B2554" s="5" t="str">
        <v>英國</v>
      </c>
      <c r="C2554" s="4" t="s">
        <v>4783</v>
      </c>
      <c r="D2554" s="5" t="str">
        <v>其他,医药保健品及医疗器械,家居用品,餐厨用具</v>
      </c>
      <c r="E2554" s="5" t="str">
        <v>6次</v>
      </c>
      <c r="F2554" s="5" t="str">
        <v>61 UXBRIDGE ROAD,LONDON W12 8NR,U.K.</v>
      </c>
      <c r="G2554" s="5" t="str">
        <v>DIANE CHUNG</v>
      </c>
      <c r="H2554" s="5" t="s">
        <v>4785</v>
      </c>
      <c r="I2554" s="5" t="str">
        <v>+44 20 8222 6866</v>
      </c>
      <c r="J2554" s="5">
        <v>2082226565</v>
      </c>
      <c r="K2554" s="1"/>
      <c r="L2554" s="1"/>
      <c r="M2554" s="1"/>
      <c r="N2554" s="1"/>
      <c r="O2554" s="1"/>
      <c r="P2554" s="1"/>
      <c r="Q2554" s="1"/>
      <c r="R2554" s="1"/>
      <c r="S2554" s="1"/>
    </row>
    <row r="2555">
      <c r="A2555" s="2" t="s">
        <v>2783</v>
      </c>
      <c r="B2555" s="2" t="str">
        <v>美國</v>
      </c>
      <c r="C2555" s="2" t="str">
        <v>--</v>
      </c>
      <c r="D2555" s="2" t="str">
        <v>餐厨用具</v>
      </c>
      <c r="E2555" s="2" t="str">
        <v>6次</v>
      </c>
      <c r="F2555" s="2" t="str">
        <v>20600 Nw 47th Ave Opa Locka, FL 33055-1257</v>
      </c>
      <c r="G2555" s="2" t="str">
        <v>Moshe Daniel</v>
      </c>
      <c r="H2555" s="2" t="str">
        <v>--</v>
      </c>
      <c r="I2555" s="2" t="str">
        <v>+1 305-624-6623,+1 323-277-1877</v>
      </c>
      <c r="J2555" s="2" t="str">
        <v>001 305 6259750</v>
      </c>
      <c r="K2555" s="1"/>
      <c r="L2555" s="1"/>
      <c r="M2555" s="1"/>
      <c r="N2555" s="1"/>
      <c r="O2555" s="1"/>
      <c r="P2555" s="1"/>
      <c r="Q2555" s="1"/>
      <c r="R2555" s="1"/>
      <c r="S2555" s="1"/>
    </row>
    <row r="2556">
      <c r="A2556" s="2" t="s">
        <v>399</v>
      </c>
      <c r="B2556" s="2" t="str">
        <v>比利時</v>
      </c>
      <c r="C2556" s="3" t="s">
        <v>397</v>
      </c>
      <c r="D2556" s="2" t="str">
        <v>玩具,餐厨用具</v>
      </c>
      <c r="E2556" s="2" t="str">
        <v>8次</v>
      </c>
      <c r="F2556" s="2" t="s">
        <v>396</v>
      </c>
      <c r="G2556" s="2" t="str">
        <v>BOUABID L</v>
      </c>
      <c r="H2556" s="2" t="s">
        <v>398</v>
      </c>
      <c r="I2556" s="2" t="str">
        <v>+32 473 70 95 50</v>
      </c>
      <c r="J2556" s="2" t="str">
        <v>0032 2 2430793</v>
      </c>
      <c r="K2556" s="1"/>
      <c r="L2556" s="1"/>
      <c r="M2556" s="1"/>
      <c r="N2556" s="1"/>
      <c r="O2556" s="1"/>
      <c r="P2556" s="1"/>
      <c r="Q2556" s="1"/>
      <c r="R2556" s="1"/>
      <c r="S2556" s="1"/>
    </row>
    <row r="2557">
      <c r="A2557" s="2" t="s">
        <v>6627</v>
      </c>
      <c r="B2557" s="2" t="str">
        <v>瑞典</v>
      </c>
      <c r="C2557" s="3" t="s">
        <v>6626</v>
      </c>
      <c r="D2557" s="2" t="str">
        <v>其他,家用电器,照明产品,钟表眼镜,餐厨用具</v>
      </c>
      <c r="E2557" s="2" t="str">
        <v>9次</v>
      </c>
      <c r="F2557" s="2" t="str">
        <v>Travbaneg 2, SE 21377, Malmo</v>
      </c>
      <c r="G2557" s="2" t="str">
        <v>Tage foeng ergaard</v>
      </c>
      <c r="H2557" s="2" t="s">
        <v>6625</v>
      </c>
      <c r="I2557" s="2" t="str">
        <v>+46 40 22 78 00</v>
      </c>
      <c r="J2557" s="2" t="str">
        <v>0046 40 94 99 00</v>
      </c>
      <c r="K2557" s="1"/>
      <c r="L2557" s="1"/>
      <c r="M2557" s="1"/>
      <c r="N2557" s="1"/>
      <c r="O2557" s="1"/>
      <c r="P2557" s="1"/>
      <c r="Q2557" s="1"/>
      <c r="R2557" s="1"/>
      <c r="S2557" s="1"/>
    </row>
    <row r="2558">
      <c r="A2558" s="2" t="s">
        <v>4232</v>
      </c>
      <c r="B2558" s="2" t="str">
        <v>美國</v>
      </c>
      <c r="C2558" s="3" t="s">
        <v>4233</v>
      </c>
      <c r="D2558" s="2" t="str">
        <v>餐厨用具</v>
      </c>
      <c r="E2558" s="2" t="str">
        <v>6次</v>
      </c>
      <c r="F2558" s="2" t="str">
        <v>PO BOX 284 SPARTANBURG, SC 29304</v>
      </c>
      <c r="G2558" s="2" t="str">
        <v>RODNEY UPTON</v>
      </c>
      <c r="H2558" s="2" t="s">
        <v>4231</v>
      </c>
      <c r="I2558" s="2">
        <f>+1-864-597-234</f>
      </c>
      <c r="J2558" s="2" t="str">
        <v>001 864 597 0238</v>
      </c>
      <c r="K2558" s="1"/>
      <c r="L2558" s="1"/>
      <c r="M2558" s="1"/>
      <c r="N2558" s="1"/>
      <c r="O2558" s="1"/>
      <c r="P2558" s="1"/>
      <c r="Q2558" s="1"/>
      <c r="R2558" s="1"/>
      <c r="S2558" s="1"/>
    </row>
    <row r="2559">
      <c r="A2559" s="2" t="s">
        <v>2800</v>
      </c>
      <c r="B2559" s="2" t="str">
        <v>南非</v>
      </c>
      <c r="C2559" s="2" t="str">
        <v>--</v>
      </c>
      <c r="D2559" s="2" t="str">
        <v>家用纺织品,玩具,餐厨用具</v>
      </c>
      <c r="E2559" s="2" t="str">
        <v>8次</v>
      </c>
      <c r="F2559" s="2" t="str">
        <v>P.O.BOX 70197 OVERPORT,DURBAN, 4067,SOUTH AFRICA</v>
      </c>
      <c r="G2559" s="2" t="str">
        <v>ELIE GERGES AOUN</v>
      </c>
      <c r="H2559" s="2" t="s">
        <v>2801</v>
      </c>
      <c r="I2559" s="2" t="str">
        <v>+27 31 207 1676</v>
      </c>
      <c r="J2559" s="2">
        <v>27312071676</v>
      </c>
      <c r="K2559" s="1"/>
      <c r="L2559" s="1"/>
      <c r="M2559" s="1"/>
      <c r="N2559" s="1"/>
      <c r="O2559" s="1"/>
      <c r="P2559" s="1"/>
      <c r="Q2559" s="1"/>
      <c r="R2559" s="1"/>
      <c r="S2559" s="1"/>
    </row>
    <row r="2560">
      <c r="A2560" s="2" t="s">
        <v>444</v>
      </c>
      <c r="B2560" s="2" t="str">
        <v>愛爾蘭</v>
      </c>
      <c r="C2560" s="3" t="s">
        <v>443</v>
      </c>
      <c r="D2560" s="2" t="str">
        <v>大型机械及设备,餐厨用具</v>
      </c>
      <c r="E2560" s="2" t="str">
        <v>7次</v>
      </c>
      <c r="F2560" s="2" t="str">
        <v>Coes Road, Dundalk</v>
      </c>
      <c r="G2560" s="2" t="str">
        <v>Martin Food Equipment Ltd</v>
      </c>
      <c r="H2560" s="2" t="str">
        <v>--</v>
      </c>
      <c r="I2560" s="2" t="str">
        <v>+353 42 933 0366</v>
      </c>
      <c r="J2560" s="2" t="str">
        <v>00353 42 9330370</v>
      </c>
      <c r="K2560" s="1"/>
      <c r="L2560" s="1"/>
      <c r="M2560" s="1"/>
      <c r="N2560" s="1"/>
      <c r="O2560" s="1"/>
      <c r="P2560" s="1"/>
      <c r="Q2560" s="1"/>
      <c r="R2560" s="1"/>
      <c r="S2560" s="1"/>
    </row>
    <row r="2561">
      <c r="A2561" s="2" t="s">
        <v>5212</v>
      </c>
      <c r="B2561" s="2" t="str">
        <v>黎巴嫩</v>
      </c>
      <c r="C2561" s="3" t="s">
        <v>5211</v>
      </c>
      <c r="D2561" s="2" t="str">
        <v>工艺陶瓷,餐厨用具</v>
      </c>
      <c r="E2561" s="2" t="str">
        <v>6次</v>
      </c>
      <c r="F2561" s="2" t="str">
        <v>BOUCHRIEH BEIRUT (P.O.BOX: 80838)</v>
      </c>
      <c r="G2561" s="2" t="str">
        <v>YOUSSEF SALAM</v>
      </c>
      <c r="H2561" s="2" t="s">
        <v>5210</v>
      </c>
      <c r="I2561" s="2" t="str">
        <v>00961 1 497484</v>
      </c>
      <c r="J2561" s="2" t="str">
        <v>00961 1 497484/500277</v>
      </c>
      <c r="K2561" s="1"/>
      <c r="L2561" s="1"/>
      <c r="M2561" s="1"/>
      <c r="N2561" s="1"/>
      <c r="O2561" s="1"/>
      <c r="P2561" s="1"/>
      <c r="Q2561" s="1"/>
      <c r="R2561" s="1"/>
      <c r="S2561" s="1"/>
    </row>
    <row r="2562">
      <c r="A2562" s="2" t="s">
        <v>6948</v>
      </c>
      <c r="B2562" s="2" t="str">
        <v>比利時</v>
      </c>
      <c r="C2562" s="3" t="s">
        <v>6949</v>
      </c>
      <c r="D2562" s="2" t="str">
        <v>餐厨用具</v>
      </c>
      <c r="E2562" s="2" t="str">
        <v>3次</v>
      </c>
      <c r="F2562" s="2" t="str">
        <v>Rue de Merode 143-149, B 1060, Bruxelles</v>
      </c>
      <c r="G2562" s="2" t="str">
        <v>Roger De Lathouwer</v>
      </c>
      <c r="H2562" s="2" t="s">
        <v>6950</v>
      </c>
      <c r="I2562" s="2" t="str">
        <v>+32 2 542 04 20</v>
      </c>
      <c r="J2562" s="2" t="str">
        <v>0032 2 538 66 66</v>
      </c>
      <c r="K2562" s="1"/>
      <c r="L2562" s="1"/>
      <c r="M2562" s="1"/>
      <c r="N2562" s="1"/>
      <c r="O2562" s="1"/>
      <c r="P2562" s="1"/>
      <c r="Q2562" s="1"/>
      <c r="R2562" s="1"/>
      <c r="S2562" s="1"/>
    </row>
    <row r="2563">
      <c r="A2563" s="5" t="s">
        <v>990</v>
      </c>
      <c r="B2563" s="5" t="str">
        <v>中國香港</v>
      </c>
      <c r="C2563" s="5" t="str">
        <v>--</v>
      </c>
      <c r="D2563" s="5" t="str">
        <v>餐厨用具</v>
      </c>
      <c r="E2563" s="5" t="str">
        <v>7次</v>
      </c>
      <c r="F2563" s="5" t="str">
        <v>G/F.210 HAI TAN ST.,SHUM SHUI PO,KOWLOON,HONGKONG</v>
      </c>
      <c r="G2563" s="5" t="str">
        <v>--</v>
      </c>
      <c r="H2563" s="5" t="s">
        <v>991</v>
      </c>
      <c r="I2563" s="5" t="str">
        <v>+852 2787 7113</v>
      </c>
      <c r="J2563" s="5">
        <v>27822010</v>
      </c>
      <c r="K2563" s="1"/>
      <c r="L2563" s="1"/>
      <c r="M2563" s="1"/>
      <c r="N2563" s="1"/>
      <c r="O2563" s="1"/>
      <c r="P2563" s="1"/>
      <c r="Q2563" s="1"/>
      <c r="R2563" s="1"/>
      <c r="S2563" s="1"/>
    </row>
    <row r="2564">
      <c r="A2564" s="2" t="s">
        <v>3251</v>
      </c>
      <c r="B2564" s="2" t="str">
        <v>日本</v>
      </c>
      <c r="C2564" s="3" t="s">
        <v>3252</v>
      </c>
      <c r="D2564" s="2" t="str">
        <v>餐厨用具</v>
      </c>
      <c r="E2564" s="2" t="str">
        <v>1次</v>
      </c>
      <c r="F2564" s="2" t="str">
        <v>6-13-7, GINZA, CHUO-KU, TOKYO 104, JAPAN</v>
      </c>
      <c r="G2564" s="2" t="str">
        <v>TAKANORI ARAKI</v>
      </c>
      <c r="H2564" s="2" t="str">
        <v>--</v>
      </c>
      <c r="I2564" s="2">
        <f>+81-6-6367-5560</f>
      </c>
      <c r="J2564" s="2" t="str">
        <v>0081 3 35450724</v>
      </c>
      <c r="K2564" s="1"/>
      <c r="L2564" s="1"/>
      <c r="M2564" s="1"/>
      <c r="N2564" s="1"/>
      <c r="O2564" s="1"/>
      <c r="P2564" s="1"/>
      <c r="Q2564" s="1"/>
      <c r="R2564" s="1"/>
      <c r="S2564" s="1"/>
    </row>
    <row r="2565">
      <c r="A2565" s="2" t="s">
        <v>5235</v>
      </c>
      <c r="B2565" s="2" t="str">
        <v>英國</v>
      </c>
      <c r="C2565" s="3" t="s">
        <v>5236</v>
      </c>
      <c r="D2565" s="2" t="str">
        <v>餐厨用具</v>
      </c>
      <c r="E2565" s="2" t="str">
        <v>5次</v>
      </c>
      <c r="F2565" s="2" t="str">
        <v>Hazelmere Heathrow Estate, Silver Jubilee Way, The Parkway, GB TW4 6NQ, Hounslow</v>
      </c>
      <c r="G2565" s="2" t="str">
        <v>Sam T S Yip</v>
      </c>
      <c r="H2565" s="2" t="str">
        <v>--</v>
      </c>
      <c r="I2565" s="2" t="str">
        <v>+44 113 251 1500</v>
      </c>
      <c r="J2565" s="2" t="str">
        <v>0044 113 251 1515</v>
      </c>
      <c r="K2565" s="1"/>
      <c r="L2565" s="1"/>
      <c r="M2565" s="1"/>
      <c r="N2565" s="1"/>
      <c r="O2565" s="1"/>
      <c r="P2565" s="1"/>
      <c r="Q2565" s="1"/>
      <c r="R2565" s="1"/>
      <c r="S2565" s="1"/>
    </row>
    <row r="2566">
      <c r="A2566" s="2" t="s">
        <v>6976</v>
      </c>
      <c r="B2566" s="2" t="str">
        <v>法國</v>
      </c>
      <c r="C2566" s="3" t="s">
        <v>6974</v>
      </c>
      <c r="D2566" s="2" t="str">
        <v>餐厨用具</v>
      </c>
      <c r="E2566" s="2" t="str">
        <v>6次</v>
      </c>
      <c r="F2566" s="2" t="str">
        <v>8 RUE THOMAS EDISON, CS 51079, 67452, MUNDOLSHEIM CEDEX</v>
      </c>
      <c r="G2566" s="2" t="str">
        <v>M NASLOT DANIEL</v>
      </c>
      <c r="H2566" s="2" t="s">
        <v>6975</v>
      </c>
      <c r="I2566" s="2" t="str">
        <v>+33 3 88 18 66 18</v>
      </c>
      <c r="J2566" s="2" t="str">
        <v>0033 388186619</v>
      </c>
      <c r="K2566" s="1"/>
      <c r="L2566" s="1"/>
      <c r="M2566" s="1"/>
      <c r="N2566" s="1"/>
      <c r="O2566" s="1"/>
      <c r="P2566" s="1"/>
      <c r="Q2566" s="1"/>
      <c r="R2566" s="1"/>
      <c r="S2566" s="1"/>
    </row>
    <row r="2567">
      <c r="A2567" s="2" t="s">
        <v>1036</v>
      </c>
      <c r="B2567" s="2" t="str">
        <v>美國</v>
      </c>
      <c r="C2567" s="3" t="s">
        <v>1034</v>
      </c>
      <c r="D2567" s="2" t="str">
        <v>家具,家居装饰品,玻璃工艺品,餐厨用具</v>
      </c>
      <c r="E2567" s="2" t="str">
        <v>4次</v>
      </c>
      <c r="F2567" s="2" t="str">
        <v>70 OUTWATER LANE GARFIELDN.J.07026U.S.A.</v>
      </c>
      <c r="G2567" s="2" t="str">
        <v>--</v>
      </c>
      <c r="H2567" s="2" t="s">
        <v>1035</v>
      </c>
      <c r="I2567" s="2" t="str">
        <v>+1 973-340-3800</v>
      </c>
      <c r="J2567" s="2">
        <v>19733403810</v>
      </c>
      <c r="K2567" s="1"/>
      <c r="L2567" s="1"/>
      <c r="M2567" s="1"/>
      <c r="N2567" s="1"/>
      <c r="O2567" s="1"/>
      <c r="P2567" s="1"/>
      <c r="Q2567" s="1"/>
      <c r="R2567" s="1"/>
      <c r="S2567" s="1"/>
    </row>
    <row r="2568">
      <c r="A2568" s="2" t="s">
        <v>3291</v>
      </c>
      <c r="B2568" s="2" t="str">
        <v>印度</v>
      </c>
      <c r="C2568" s="2" t="str">
        <v>--</v>
      </c>
      <c r="D2568" s="2" t="str">
        <v>卫浴设备,浴室用品,餐厨用具</v>
      </c>
      <c r="E2568" s="2" t="str">
        <v>7次</v>
      </c>
      <c r="F2568" s="2" t="str">
        <v>B-70/82,DSIDC SHEDS,LAWRENCE ROAD,INDL.AREA,DELHI</v>
      </c>
      <c r="G2568" s="2" t="str">
        <v>MR.SARJEEV MANCHANDA</v>
      </c>
      <c r="H2568" s="2" t="s">
        <v>3292</v>
      </c>
      <c r="I2568" s="2" t="str">
        <v>+91 11 2715 7893</v>
      </c>
      <c r="J2568" s="2">
        <v>91</v>
      </c>
      <c r="K2568" s="1"/>
      <c r="L2568" s="1"/>
      <c r="M2568" s="1"/>
      <c r="N2568" s="1"/>
      <c r="O2568" s="1"/>
      <c r="P2568" s="1"/>
      <c r="Q2568" s="1"/>
      <c r="R2568" s="1"/>
      <c r="S2568" s="1"/>
    </row>
    <row r="2569">
      <c r="A2569" s="2" t="s">
        <v>5158</v>
      </c>
      <c r="B2569" s="2" t="str">
        <v>美國</v>
      </c>
      <c r="C2569" s="3" t="s">
        <v>5159</v>
      </c>
      <c r="D2569" s="2" t="str">
        <v>家用电器,餐厨用具</v>
      </c>
      <c r="E2569" s="2" t="str">
        <v>4次</v>
      </c>
      <c r="F2569" s="2" t="str">
        <v>317 LOREN CIRCLE,POWELL TN. 37849</v>
      </c>
      <c r="G2569" s="2" t="str">
        <v>Lucas Kisoka</v>
      </c>
      <c r="H2569" s="2" t="s">
        <v>5157</v>
      </c>
      <c r="I2569" s="2" t="str">
        <v>(865)9383425</v>
      </c>
      <c r="J2569" s="2" t="str">
        <v>(865)9381490</v>
      </c>
      <c r="K2569" s="1"/>
      <c r="L2569" s="1"/>
      <c r="M2569" s="1"/>
      <c r="N2569" s="1"/>
      <c r="O2569" s="1"/>
      <c r="P2569" s="1"/>
      <c r="Q2569" s="1"/>
      <c r="R2569" s="1"/>
      <c r="S2569" s="1"/>
    </row>
    <row r="2570">
      <c r="A2570" s="2" t="s">
        <v>6903</v>
      </c>
      <c r="B2570" s="2" t="str">
        <v>中國香港</v>
      </c>
      <c r="C2570" s="3" t="s">
        <v>6904</v>
      </c>
      <c r="D2570" s="2" t="str">
        <v>家具,家居装饰品,玩具,玻璃工艺品,鞋,餐厨用具</v>
      </c>
      <c r="E2570" s="2" t="str">
        <v>10次</v>
      </c>
      <c r="F2570" s="2" t="str">
        <v>28/F METROPOLIS TOWER,10 METROPOLIS DRIVE, HUNG HOM, KLN,HONGKONG</v>
      </c>
      <c r="G2570" s="2" t="str">
        <v>ERIC CHENG</v>
      </c>
      <c r="H2570" s="2" t="s">
        <v>6902</v>
      </c>
      <c r="I2570" s="2" t="str">
        <v>+852 2600 9878</v>
      </c>
      <c r="J2570" s="2" t="str">
        <v>00852 26009700</v>
      </c>
      <c r="K2570" s="1"/>
      <c r="L2570" s="1"/>
      <c r="M2570" s="1"/>
      <c r="N2570" s="1"/>
      <c r="O2570" s="1"/>
      <c r="P2570" s="1"/>
      <c r="Q2570" s="1"/>
      <c r="R2570" s="1"/>
      <c r="S2570" s="1"/>
    </row>
    <row r="2571">
      <c r="A2571" s="2" t="s">
        <v>916</v>
      </c>
      <c r="B2571" s="2" t="str">
        <v>以色列</v>
      </c>
      <c r="C2571" s="2" t="str">
        <v>--</v>
      </c>
      <c r="D2571" s="2" t="str">
        <v>餐厨用具</v>
      </c>
      <c r="E2571" s="2" t="str">
        <v>6次</v>
      </c>
      <c r="F2571" s="2" t="str">
        <v>105 Hahashmonaim Street, 67133, Tel Aviv Yafo</v>
      </c>
      <c r="G2571" s="2" t="str">
        <v>Eitan Mor</v>
      </c>
      <c r="H2571" s="2" t="str">
        <v>--</v>
      </c>
      <c r="I2571" s="2" t="str">
        <v>+972 3-561-0663</v>
      </c>
      <c r="J2571" s="2" t="str">
        <v>00972 3 5610747</v>
      </c>
      <c r="K2571" s="1"/>
      <c r="L2571" s="1"/>
      <c r="M2571" s="1"/>
      <c r="N2571" s="1"/>
      <c r="O2571" s="1"/>
      <c r="P2571" s="1"/>
      <c r="Q2571" s="1"/>
      <c r="R2571" s="1"/>
      <c r="S2571" s="1"/>
    </row>
    <row r="2572">
      <c r="A2572" s="2" t="s">
        <v>3185</v>
      </c>
      <c r="B2572" s="2" t="str">
        <v>比利時</v>
      </c>
      <c r="C2572" s="3" t="s">
        <v>3184</v>
      </c>
      <c r="D2572" s="2" t="str">
        <v>工艺陶瓷,餐厨用具</v>
      </c>
      <c r="E2572" s="2" t="str">
        <v>5次</v>
      </c>
      <c r="F2572" s="2" t="str">
        <v>Kuringersteenweg 506, B 3511, Kuringen</v>
      </c>
      <c r="G2572" s="2" t="str">
        <v>Baudouin De Boosere</v>
      </c>
      <c r="H2572" s="2" t="s">
        <v>3186</v>
      </c>
      <c r="I2572" s="2" t="str">
        <v>+32 11 85 04 20</v>
      </c>
      <c r="J2572" s="2" t="str">
        <v>0032 11 25 45 92</v>
      </c>
      <c r="K2572" s="1"/>
      <c r="L2572" s="1"/>
      <c r="M2572" s="1"/>
      <c r="N2572" s="1"/>
      <c r="O2572" s="1"/>
      <c r="P2572" s="1"/>
      <c r="Q2572" s="1"/>
      <c r="R2572" s="1"/>
      <c r="S2572" s="1"/>
    </row>
    <row r="2573">
      <c r="A2573" s="2" t="s">
        <v>5184</v>
      </c>
      <c r="B2573" s="2" t="str">
        <v>日本</v>
      </c>
      <c r="C2573" s="2" t="str">
        <v>--</v>
      </c>
      <c r="D2573" s="2" t="str">
        <v>五金,餐厨用具</v>
      </c>
      <c r="E2573" s="2" t="str">
        <v>2次</v>
      </c>
      <c r="F2573" s="2" t="str">
        <v>2-3, KAMI-MACHI 2-CHOME, KOCHI-SHI, KOCHI 7800901</v>
      </c>
      <c r="G2573" s="2" t="str">
        <v>OISHI TAKASHI</v>
      </c>
      <c r="H2573" s="2" t="str">
        <v>--</v>
      </c>
      <c r="I2573" s="2" t="str">
        <v>0081 88 822 2470</v>
      </c>
      <c r="J2573" s="2" t="str">
        <v>0081 88 822 2472</v>
      </c>
      <c r="K2573" s="1"/>
      <c r="L2573" s="1"/>
      <c r="M2573" s="1"/>
      <c r="N2573" s="1"/>
      <c r="O2573" s="1"/>
      <c r="P2573" s="1"/>
      <c r="Q2573" s="1"/>
      <c r="R2573" s="1"/>
      <c r="S2573" s="1"/>
    </row>
    <row r="2574">
      <c r="A2574" s="2" t="s">
        <v>6929</v>
      </c>
      <c r="B2574" s="2" t="str">
        <v>韩国</v>
      </c>
      <c r="C2574" s="3" t="s">
        <v>6930</v>
      </c>
      <c r="D2574" s="2" t="str">
        <v>餐厨用具</v>
      </c>
      <c r="E2574" s="2" t="str">
        <v>2次</v>
      </c>
      <c r="F2574" s="2" t="str">
        <v>1239,HWANG HAK DONG,ZHUNG GU,SEOUL</v>
      </c>
      <c r="G2574" s="2" t="str">
        <v>金永熙</v>
      </c>
      <c r="H2574" s="2" t="str">
        <v>--</v>
      </c>
      <c r="I2574" s="2" t="str">
        <v>0082 2 22350002</v>
      </c>
      <c r="J2574" s="2" t="str">
        <v>0082 2 22363518</v>
      </c>
      <c r="K2574" s="1"/>
      <c r="L2574" s="1"/>
      <c r="M2574" s="1"/>
      <c r="N2574" s="1"/>
      <c r="O2574" s="1"/>
      <c r="P2574" s="1"/>
      <c r="Q2574" s="1"/>
      <c r="R2574" s="1"/>
      <c r="S2574" s="1"/>
    </row>
    <row r="2575">
      <c r="A2575" s="2" t="s">
        <v>956</v>
      </c>
      <c r="B2575" s="2" t="str">
        <v>德國</v>
      </c>
      <c r="C2575" s="3" t="s">
        <v>955</v>
      </c>
      <c r="D2575" s="2" t="str">
        <v>办公文具,家具,工艺陶瓷,玻璃工艺品,餐厨用具</v>
      </c>
      <c r="E2575" s="2" t="str">
        <v>9次</v>
      </c>
      <c r="F2575" s="2" t="str">
        <v>Kaethe-Paulus-Strasse 11 + 13, DE 31137, Hildesheim</v>
      </c>
      <c r="G2575" s="2" t="str">
        <v>HERR BECKER</v>
      </c>
      <c r="H2575" s="2" t="s">
        <v>957</v>
      </c>
      <c r="I2575" s="2" t="str">
        <v>+49 5121 75400</v>
      </c>
      <c r="J2575" s="2" t="str">
        <v>0049 5121 75 40 80</v>
      </c>
      <c r="K2575" s="1"/>
      <c r="L2575" s="1"/>
      <c r="M2575" s="1"/>
      <c r="N2575" s="1"/>
      <c r="O2575" s="1"/>
      <c r="P2575" s="1"/>
      <c r="Q2575" s="1"/>
      <c r="R2575" s="1"/>
      <c r="S2575" s="1"/>
    </row>
    <row r="2576">
      <c r="A2576" s="2" t="s">
        <v>3225</v>
      </c>
      <c r="B2576" s="2" t="str">
        <v>韩国</v>
      </c>
      <c r="C2576" s="2" t="str">
        <v>--</v>
      </c>
      <c r="D2576" s="2" t="str">
        <v>食品,餐厨用具</v>
      </c>
      <c r="E2576" s="2" t="str">
        <v>7次</v>
      </c>
      <c r="F2576" s="2" t="str">
        <v>KOREA TRADE TOWER,159-1, SAMSUNG-1DONG, ANGNAM-GU, SEOUL CITY</v>
      </c>
      <c r="G2576" s="2" t="str">
        <v>LEE, KO-HEE</v>
      </c>
      <c r="H2576" s="2" t="s">
        <v>3226</v>
      </c>
      <c r="I2576" s="2" t="str">
        <v>0082 (02)523-2380</v>
      </c>
      <c r="J2576" s="2" t="str">
        <v>0082 (02)523-2658</v>
      </c>
      <c r="K2576" s="1"/>
      <c r="L2576" s="1"/>
      <c r="M2576" s="1"/>
      <c r="N2576" s="1"/>
      <c r="O2576" s="1"/>
      <c r="P2576" s="1"/>
      <c r="Q2576" s="1"/>
      <c r="R2576" s="1"/>
      <c r="S2576" s="1"/>
    </row>
    <row r="2577">
      <c r="A2577" s="2" t="s">
        <v>1316</v>
      </c>
      <c r="B2577" s="2" t="str">
        <v>馬來西亞</v>
      </c>
      <c r="C2577" s="2" t="str">
        <v>--</v>
      </c>
      <c r="D2577" s="2" t="s">
        <v>1317</v>
      </c>
      <c r="E2577" s="2" t="str">
        <v>8次</v>
      </c>
      <c r="F2577" s="2" t="str">
        <v>PT 7044 TAMAN RAYA 3, JALANPANCHAN BEDENA,45300 SUNGAI BESAR,SELANGOR DARUL EHSAN,MALAYSIA</v>
      </c>
      <c r="G2577" s="2" t="str">
        <v>Johnson</v>
      </c>
      <c r="H2577" s="2" t="s">
        <v>1318</v>
      </c>
      <c r="I2577" s="2" t="str">
        <v>+60 12-210 9359</v>
      </c>
      <c r="J2577" s="2" t="str">
        <v>603 32232641</v>
      </c>
      <c r="K2577" s="1"/>
      <c r="L2577" s="1"/>
      <c r="M2577" s="1"/>
      <c r="N2577" s="1"/>
      <c r="O2577" s="1"/>
      <c r="P2577" s="1"/>
      <c r="Q2577" s="1"/>
      <c r="R2577" s="1"/>
      <c r="S2577" s="1"/>
    </row>
    <row r="2578">
      <c r="A2578" s="2" t="s">
        <v>3536</v>
      </c>
      <c r="B2578" s="2" t="str">
        <v>芬蘭</v>
      </c>
      <c r="C2578" s="3" t="s">
        <v>3535</v>
      </c>
      <c r="D2578" s="2" t="str">
        <v>办公文具,大型机械及设备,餐厨用具</v>
      </c>
      <c r="E2578" s="2" t="str">
        <v>6次</v>
      </c>
      <c r="F2578" s="2" t="str">
        <v>Kamreerint 10, FI 02770, Espoo</v>
      </c>
      <c r="G2578" s="2" t="str">
        <v>--</v>
      </c>
      <c r="H2578" s="2" t="s">
        <v>3534</v>
      </c>
      <c r="I2578" s="2" t="str">
        <v>+358 9 85699121</v>
      </c>
      <c r="J2578" s="2" t="str">
        <v>00358 9 8 05 39 00</v>
      </c>
      <c r="K2578" s="1"/>
      <c r="L2578" s="1"/>
      <c r="M2578" s="1"/>
      <c r="N2578" s="1"/>
      <c r="O2578" s="1"/>
      <c r="P2578" s="1"/>
      <c r="Q2578" s="1"/>
      <c r="R2578" s="1"/>
      <c r="S2578" s="1"/>
    </row>
    <row r="2579">
      <c r="A2579" s="2" t="s">
        <v>844</v>
      </c>
      <c r="B2579" s="2" t="str">
        <v>美國</v>
      </c>
      <c r="C2579" s="3" t="s">
        <v>843</v>
      </c>
      <c r="D2579" s="2" t="str">
        <v>餐厨用具</v>
      </c>
      <c r="E2579" s="2" t="str">
        <v>2次</v>
      </c>
      <c r="F2579" s="2" t="str">
        <v>5-39 46th Ave., Long Island City, NY 11101-5214, USA</v>
      </c>
      <c r="G2579" s="2" t="str">
        <v>Yoram Fuks</v>
      </c>
      <c r="H2579" s="2" t="s">
        <v>845</v>
      </c>
      <c r="I2579" s="2" t="str">
        <v>001 7183612700</v>
      </c>
      <c r="J2579" s="2" t="str">
        <v>001 718-706-6058/201 4608481</v>
      </c>
      <c r="K2579" s="1"/>
      <c r="L2579" s="1"/>
      <c r="M2579" s="1"/>
      <c r="N2579" s="1"/>
      <c r="O2579" s="1"/>
      <c r="P2579" s="1"/>
      <c r="Q2579" s="1"/>
      <c r="R2579" s="1"/>
      <c r="S2579" s="1"/>
    </row>
    <row r="2580">
      <c r="A2580" s="2" t="s">
        <v>3129</v>
      </c>
      <c r="B2580" s="2" t="str">
        <v>中國香港</v>
      </c>
      <c r="C2580" s="3" t="s">
        <v>3127</v>
      </c>
      <c r="D2580" s="2" t="str">
        <v>餐厨用具</v>
      </c>
      <c r="E2580" s="2" t="str">
        <v>6次</v>
      </c>
      <c r="F2580" s="2" t="str">
        <v>UNIT B.16/F,HOOVER INDUSTRIAL BLDG.,26KWAI CHEONG RD.,KWAI CHUNG,N.T.</v>
      </c>
      <c r="G2580" s="2" t="str">
        <v>H.P.CHENG</v>
      </c>
      <c r="H2580" s="2" t="s">
        <v>3128</v>
      </c>
      <c r="I2580" s="2" t="str">
        <v>00852 24871707</v>
      </c>
      <c r="J2580" s="2" t="str">
        <v>00852 24871816</v>
      </c>
      <c r="K2580" s="1"/>
      <c r="L2580" s="1"/>
      <c r="M2580" s="1"/>
      <c r="N2580" s="1"/>
      <c r="O2580" s="1"/>
      <c r="P2580" s="1"/>
      <c r="Q2580" s="1"/>
      <c r="R2580" s="1"/>
      <c r="S2580" s="1"/>
    </row>
    <row r="2581">
      <c r="A2581" s="2" t="s">
        <v>1354</v>
      </c>
      <c r="B2581" s="2" t="str">
        <v>美國</v>
      </c>
      <c r="C2581" s="2" t="str">
        <v>--</v>
      </c>
      <c r="D2581" s="2" t="s">
        <v>1356</v>
      </c>
      <c r="E2581" s="2" t="str">
        <v>8次</v>
      </c>
      <c r="F2581" s="2" t="str">
        <v>10160 OLNEY STREET EL MONTE,CA 91731,U.S.A.</v>
      </c>
      <c r="G2581" s="2" t="str">
        <v>PD</v>
      </c>
      <c r="H2581" s="2" t="s">
        <v>1355</v>
      </c>
      <c r="I2581" s="2" t="str">
        <v>+1 626-350-9125</v>
      </c>
      <c r="J2581" s="2" t="str">
        <v>626 350 8320</v>
      </c>
      <c r="K2581" s="1"/>
      <c r="L2581" s="1"/>
      <c r="M2581" s="1"/>
      <c r="N2581" s="1"/>
      <c r="O2581" s="1"/>
      <c r="P2581" s="1"/>
      <c r="Q2581" s="1"/>
      <c r="R2581" s="1"/>
      <c r="S2581" s="1"/>
    </row>
    <row r="2582">
      <c r="A2582" s="5" t="s">
        <v>3570</v>
      </c>
      <c r="B2582" s="5" t="str">
        <v>黎巴嫩</v>
      </c>
      <c r="C2582" s="4" t="s">
        <v>3569</v>
      </c>
      <c r="D2582" s="5" t="str">
        <v>餐厨用具</v>
      </c>
      <c r="E2582" s="5" t="str">
        <v>6次</v>
      </c>
      <c r="F2582" s="5" t="str">
        <v>mail street chtura,Beirut</v>
      </c>
      <c r="G2582" s="5" t="str">
        <v>HUSSEIN</v>
      </c>
      <c r="H2582" s="5" t="s">
        <v>3571</v>
      </c>
      <c r="I2582" s="5" t="str">
        <v>+961 8 630 349</v>
      </c>
      <c r="J2582" s="5" t="str">
        <v>00961 8 630349</v>
      </c>
      <c r="K2582" s="1"/>
      <c r="L2582" s="1"/>
      <c r="M2582" s="1"/>
      <c r="N2582" s="1"/>
      <c r="O2582" s="1"/>
      <c r="P2582" s="1"/>
      <c r="Q2582" s="1"/>
      <c r="R2582" s="1"/>
      <c r="S2582" s="1"/>
    </row>
    <row r="2583">
      <c r="A2583" s="2" t="s">
        <v>883</v>
      </c>
      <c r="B2583" s="2" t="str">
        <v>美國</v>
      </c>
      <c r="C2583" s="2" t="str">
        <v>--</v>
      </c>
      <c r="D2583" s="2" t="str">
        <v>五金,其他,家具,工具,餐厨用具</v>
      </c>
      <c r="E2583" s="2" t="str">
        <v>10次</v>
      </c>
      <c r="F2583" s="2" t="str">
        <v>105 TIMOTHY CIRCLE,U.S.A.</v>
      </c>
      <c r="G2583" s="2" t="str">
        <v>ALEEN KOJAIAN</v>
      </c>
      <c r="H2583" s="2" t="s">
        <v>882</v>
      </c>
      <c r="I2583" s="2" t="str">
        <v>+1 610-567-1665</v>
      </c>
      <c r="J2583" s="2" t="str">
        <v>001 6105670747</v>
      </c>
      <c r="K2583" s="1"/>
      <c r="L2583" s="1"/>
      <c r="M2583" s="1"/>
      <c r="N2583" s="1"/>
      <c r="O2583" s="1"/>
      <c r="P2583" s="1"/>
      <c r="Q2583" s="1"/>
      <c r="R2583" s="1"/>
      <c r="S2583" s="1"/>
    </row>
    <row r="2584">
      <c r="A2584" s="2" t="s">
        <v>3149</v>
      </c>
      <c r="B2584" s="2" t="str">
        <v>英國</v>
      </c>
      <c r="C2584" s="3" t="s">
        <v>3150</v>
      </c>
      <c r="D2584" s="2" t="str">
        <v>照明产品,餐厨用具</v>
      </c>
      <c r="E2584" s="2" t="str">
        <v>9次</v>
      </c>
      <c r="F2584" s="2" t="str">
        <v>Unit 1 Brick Knoll Park, Ashley Road, St. Albans,Hertfordshire, AL1 5UG</v>
      </c>
      <c r="G2584" s="2" t="str">
        <v>GALLEY MATRIX LTD</v>
      </c>
      <c r="H2584" s="2" t="str">
        <v>--</v>
      </c>
      <c r="I2584" s="2" t="str">
        <v>+44 1727 844466</v>
      </c>
      <c r="J2584" s="2" t="str">
        <v>0044 1727 810072</v>
      </c>
      <c r="K2584" s="1"/>
      <c r="L2584" s="1"/>
      <c r="M2584" s="1"/>
      <c r="N2584" s="1"/>
      <c r="O2584" s="1"/>
      <c r="P2584" s="1"/>
      <c r="Q2584" s="1"/>
      <c r="R2584" s="1"/>
      <c r="S2584" s="1"/>
    </row>
    <row r="2585">
      <c r="A2585" s="2" t="s">
        <v>50</v>
      </c>
      <c r="B2585" s="2" t="str">
        <v>英國</v>
      </c>
      <c r="C2585" s="3" t="s">
        <v>51</v>
      </c>
      <c r="D2585" s="2" t="str">
        <v>照明产品,餐厨用具</v>
      </c>
      <c r="E2585" s="2" t="str">
        <v>8次</v>
      </c>
      <c r="F2585" s="2" t="str">
        <v>OFFICE U01, WOODROYD MILLS, SOUTHPARADE,CLECKHEATON,WEST YORKSHIRE,ENGLAND BD19 3AF ,U.K.</v>
      </c>
      <c r="G2585" s="2" t="str">
        <v>Cheah Jiun Wau</v>
      </c>
      <c r="H2585" s="2" t="s">
        <v>52</v>
      </c>
      <c r="I2585" s="2" t="str">
        <v>+44 1274 855365</v>
      </c>
      <c r="J2585" s="2">
        <v>441274852560</v>
      </c>
      <c r="K2585" s="1"/>
      <c r="L2585" s="1"/>
      <c r="M2585" s="1"/>
      <c r="N2585" s="1"/>
      <c r="O2585" s="1"/>
      <c r="P2585" s="1"/>
      <c r="Q2585" s="1"/>
      <c r="R2585" s="1"/>
      <c r="S2585" s="1"/>
    </row>
    <row r="2586">
      <c r="A2586" s="2" t="s">
        <v>6402</v>
      </c>
      <c r="B2586" s="2" t="str">
        <v>丹麥</v>
      </c>
      <c r="C2586" s="3" t="s">
        <v>6400</v>
      </c>
      <c r="D2586" s="2" t="str">
        <v>家具,玻璃工艺品,餐厨用具</v>
      </c>
      <c r="E2586" s="2" t="str">
        <v>7次</v>
      </c>
      <c r="F2586" s="2" t="str">
        <v>Glasvej 2, 4220, Korsoer</v>
      </c>
      <c r="G2586" s="2" t="str">
        <v>Keld Ostergaard</v>
      </c>
      <c r="H2586" s="2" t="s">
        <v>6401</v>
      </c>
      <c r="I2586" s="2" t="str">
        <v>+45 58 37 27 00</v>
      </c>
      <c r="J2586" s="2" t="str">
        <v>0045 58 37 37 00</v>
      </c>
      <c r="K2586" s="1"/>
      <c r="L2586" s="1"/>
      <c r="M2586" s="1"/>
      <c r="N2586" s="1"/>
      <c r="O2586" s="1"/>
      <c r="P2586" s="1"/>
      <c r="Q2586" s="1"/>
      <c r="R2586" s="1"/>
      <c r="S2586" s="1"/>
    </row>
    <row r="2587">
      <c r="A2587" s="2" t="s">
        <v>761</v>
      </c>
      <c r="B2587" s="2" t="str">
        <v>未知國家</v>
      </c>
      <c r="C2587" s="2" t="str">
        <v>--</v>
      </c>
      <c r="D2587" s="2" t="str">
        <v>家具,餐厨用具</v>
      </c>
      <c r="E2587" s="2" t="str">
        <v>5次</v>
      </c>
      <c r="F2587" s="2" t="str">
        <v>KARADORDEVA BB,KRALJEVO</v>
      </c>
      <c r="G2587" s="2" t="str">
        <v>MRS.MILKA CVETIC</v>
      </c>
      <c r="H2587" s="2" t="s">
        <v>762</v>
      </c>
      <c r="I2587" s="2" t="str">
        <v>00381 36 359600</v>
      </c>
      <c r="J2587" s="2" t="str">
        <v>00381 36 359601</v>
      </c>
      <c r="K2587" s="1"/>
      <c r="L2587" s="1"/>
      <c r="M2587" s="1"/>
      <c r="N2587" s="1"/>
      <c r="O2587" s="1"/>
      <c r="P2587" s="1"/>
      <c r="Q2587" s="1"/>
      <c r="R2587" s="1"/>
      <c r="S2587" s="1"/>
    </row>
    <row r="2588">
      <c r="A2588" s="2" t="s">
        <v>3059</v>
      </c>
      <c r="B2588" s="2" t="str">
        <v>以色列</v>
      </c>
      <c r="C2588" s="2" t="str">
        <v>--</v>
      </c>
      <c r="D2588" s="2" t="str">
        <v>餐厨用具</v>
      </c>
      <c r="E2588" s="2" t="str">
        <v>2次</v>
      </c>
      <c r="F2588" s="2" t="str">
        <v>5 Hachsharat Hayishuv Street, 75652, Rishon Lezion</v>
      </c>
      <c r="G2588" s="2" t="str">
        <v>Sarah Katan</v>
      </c>
      <c r="H2588" s="2" t="s">
        <v>3058</v>
      </c>
      <c r="I2588" s="2" t="str">
        <v>+972 3-961-7891</v>
      </c>
      <c r="J2588" s="2" t="str">
        <v>00972 3 9628477</v>
      </c>
      <c r="K2588" s="1"/>
      <c r="L2588" s="1"/>
      <c r="M2588" s="1"/>
      <c r="N2588" s="1"/>
      <c r="O2588" s="1"/>
      <c r="P2588" s="1"/>
      <c r="Q2588" s="1"/>
      <c r="R2588" s="1"/>
      <c r="S2588" s="1"/>
    </row>
    <row r="2589">
      <c r="A2589" s="2" t="s">
        <v>5068</v>
      </c>
      <c r="B2589" s="2" t="str">
        <v>薩爾瓦多</v>
      </c>
      <c r="C2589" s="3" t="s">
        <v>5065</v>
      </c>
      <c r="D2589" s="2" t="s">
        <v>5067</v>
      </c>
      <c r="E2589" s="2" t="str">
        <v>8次</v>
      </c>
      <c r="F2589" s="2" t="str">
        <v>Autopista Sur, Edificio Ferrocentro. Apartado Postal 2129</v>
      </c>
      <c r="G2589" s="2" t="str">
        <v>Brian BAI</v>
      </c>
      <c r="H2589" s="2" t="s">
        <v>5066</v>
      </c>
      <c r="I2589" s="2" t="str">
        <v>(503)273 4455</v>
      </c>
      <c r="J2589" s="2" t="str">
        <v>(503)273 1005</v>
      </c>
      <c r="K2589" s="1"/>
      <c r="L2589" s="1"/>
      <c r="M2589" s="1"/>
      <c r="N2589" s="1"/>
      <c r="O2589" s="1"/>
      <c r="P2589" s="1"/>
      <c r="Q2589" s="1"/>
      <c r="R2589" s="1"/>
      <c r="S2589" s="1"/>
    </row>
    <row r="2590">
      <c r="A2590" s="2" t="s">
        <v>3433</v>
      </c>
      <c r="B2590" s="2" t="str">
        <v>中國香港</v>
      </c>
      <c r="C2590" s="2" t="str">
        <v>--</v>
      </c>
      <c r="D2590" s="2" t="str">
        <v>玻璃工艺品,餐厨用具</v>
      </c>
      <c r="E2590" s="2" t="str">
        <v>7次</v>
      </c>
      <c r="F2590" s="2" t="str">
        <v>UNIT 20,9/F.,CHEVALIER COMMERCIAL CENTER,NO.8,WANG HOI ROAD,KOWLOON BAY,KOWLOON</v>
      </c>
      <c r="G2590" s="2" t="str">
        <v>PATRICK KOK</v>
      </c>
      <c r="H2590" s="2" t="s">
        <v>3432</v>
      </c>
      <c r="I2590" s="2" t="str">
        <v>00852 29970400</v>
      </c>
      <c r="J2590" s="2" t="str">
        <v>00852 29970500</v>
      </c>
      <c r="K2590" s="1"/>
      <c r="L2590" s="1"/>
      <c r="M2590" s="1"/>
      <c r="N2590" s="1"/>
      <c r="O2590" s="1"/>
      <c r="P2590" s="1"/>
      <c r="Q2590" s="1"/>
      <c r="R2590" s="1"/>
      <c r="S2590" s="1"/>
    </row>
    <row r="2591">
      <c r="A2591" s="2" t="s">
        <v>806</v>
      </c>
      <c r="B2591" s="2" t="str">
        <v>中國香港</v>
      </c>
      <c r="C2591" s="2" t="str">
        <v>--</v>
      </c>
      <c r="D2591" s="2" t="str">
        <v>其他,家用纺织品,汽车配件,餐厨用具</v>
      </c>
      <c r="E2591" s="2" t="str">
        <v>9次</v>
      </c>
      <c r="F2591" s="2" t="str">
        <v>Room B1, 9/F, Valiant Commercial Building, 22-24 Prat Avenue, Tsim Sha Tsui, Kowloon, Hong Kong</v>
      </c>
      <c r="G2591" s="2" t="str">
        <v>Kam Shing Enterprises Co Ltd</v>
      </c>
      <c r="H2591" s="2" t="s">
        <v>807</v>
      </c>
      <c r="I2591" s="2" t="str">
        <v>00852 27221613</v>
      </c>
      <c r="J2591" s="2" t="str">
        <v>00852 27221887</v>
      </c>
      <c r="K2591" s="1"/>
      <c r="L2591" s="1"/>
      <c r="M2591" s="1"/>
      <c r="N2591" s="1"/>
      <c r="O2591" s="1"/>
      <c r="P2591" s="1"/>
      <c r="Q2591" s="1"/>
      <c r="R2591" s="1"/>
      <c r="S2591" s="1"/>
    </row>
    <row r="2592">
      <c r="A2592" s="2" t="s">
        <v>3096</v>
      </c>
      <c r="B2592" s="2" t="str">
        <v>義大利</v>
      </c>
      <c r="C2592" s="2" t="str">
        <v>--</v>
      </c>
      <c r="D2592" s="2" t="str">
        <v>餐厨用具</v>
      </c>
      <c r="E2592" s="2" t="str">
        <v>6次</v>
      </c>
      <c r="F2592" s="2" t="str">
        <v>VIA DEI BANCHI VECCHI,51/52 00186 ROMA</v>
      </c>
      <c r="G2592" s="2" t="str">
        <v>CORRADO P.BARONE</v>
      </c>
      <c r="H2592" s="2" t="s">
        <v>3095</v>
      </c>
      <c r="I2592" s="2" t="str">
        <v>0039 06 6864238</v>
      </c>
      <c r="J2592" s="2" t="str">
        <v>0039 06 6832336/66017946</v>
      </c>
      <c r="K2592" s="1"/>
      <c r="L2592" s="1"/>
      <c r="M2592" s="1"/>
      <c r="N2592" s="1"/>
      <c r="O2592" s="1"/>
      <c r="P2592" s="1"/>
      <c r="Q2592" s="1"/>
      <c r="R2592" s="1"/>
      <c r="S2592" s="1"/>
    </row>
    <row r="2593">
      <c r="A2593" s="2" t="s">
        <v>5357</v>
      </c>
      <c r="B2593" s="2" t="str">
        <v>新加坡</v>
      </c>
      <c r="C2593" s="3" t="s">
        <v>5359</v>
      </c>
      <c r="D2593" s="2" t="str">
        <v>医药保健品及医疗器械,餐厨用具</v>
      </c>
      <c r="E2593" s="2" t="str">
        <v>5次</v>
      </c>
      <c r="F2593" s="2" t="str">
        <v>Boon Building, 61,South Bridge Road, 058691, Singapore</v>
      </c>
      <c r="G2593" s="2" t="str">
        <v>Boon &amp; Company(Pte)Ltd</v>
      </c>
      <c r="H2593" s="2" t="s">
        <v>5358</v>
      </c>
      <c r="I2593" s="2" t="str">
        <v>0065 65351422</v>
      </c>
      <c r="J2593" s="2" t="str">
        <v>0065 65330308</v>
      </c>
      <c r="K2593" s="1"/>
      <c r="L2593" s="1"/>
      <c r="M2593" s="1"/>
      <c r="N2593" s="1"/>
      <c r="O2593" s="1"/>
      <c r="P2593" s="1"/>
      <c r="Q2593" s="1"/>
      <c r="R2593" s="1"/>
      <c r="S2593" s="1"/>
    </row>
    <row r="2594">
      <c r="A2594" s="2" t="s">
        <v>1170</v>
      </c>
      <c r="B2594" s="2" t="str">
        <v>南非</v>
      </c>
      <c r="C2594" s="2" t="str">
        <v>--</v>
      </c>
      <c r="D2594" s="2" t="str">
        <v>其他,工艺陶瓷,建筑及装饰材料,餐厨用具</v>
      </c>
      <c r="E2594" s="2" t="str">
        <v>9次</v>
      </c>
      <c r="F2594" s="2" t="str">
        <v>PO BOX 44967 CLAREMONT 7735,SOUTH AFRICA</v>
      </c>
      <c r="G2594" s="2" t="str">
        <v>Aharon Farhi</v>
      </c>
      <c r="H2594" s="2" t="s">
        <v>1169</v>
      </c>
      <c r="I2594" s="2" t="str">
        <v>+27 21 683 5665</v>
      </c>
      <c r="J2594" s="2">
        <v>27216835699</v>
      </c>
      <c r="K2594" s="1"/>
      <c r="L2594" s="1"/>
      <c r="M2594" s="1"/>
      <c r="N2594" s="1"/>
      <c r="O2594" s="1"/>
      <c r="P2594" s="1"/>
      <c r="Q2594" s="1"/>
      <c r="R2594" s="1"/>
      <c r="S2594" s="1"/>
    </row>
    <row r="2595">
      <c r="A2595" s="2" t="s">
        <v>1316</v>
      </c>
      <c r="B2595" s="2" t="str">
        <v>馬來西亞</v>
      </c>
      <c r="C2595" s="2" t="str">
        <v>--</v>
      </c>
      <c r="D2595" s="2" t="s">
        <v>1317</v>
      </c>
      <c r="E2595" s="2" t="str">
        <v>8次</v>
      </c>
      <c r="F2595" s="2" t="str">
        <v>PT 7044 TAMAN RAYA 3, JALANPANCHAN BEDENA,45300 SUNGAI BESAR,SELANGOR DARUL EHSAN,MALAYSIA</v>
      </c>
      <c r="G2595" s="2" t="str">
        <v>Johnson</v>
      </c>
      <c r="H2595" s="2" t="s">
        <v>1318</v>
      </c>
      <c r="I2595" s="2" t="str">
        <v>+60 12-210 9359</v>
      </c>
      <c r="J2595" s="2" t="str">
        <v>603 32232641</v>
      </c>
      <c r="K2595" s="1"/>
      <c r="L2595" s="1"/>
      <c r="M2595" s="1"/>
      <c r="N2595" s="1"/>
      <c r="O2595" s="1"/>
      <c r="P2595" s="1"/>
      <c r="Q2595" s="1"/>
      <c r="R2595" s="1"/>
      <c r="S2595" s="1"/>
    </row>
    <row r="2596">
      <c r="A2596" s="2" t="s">
        <v>3536</v>
      </c>
      <c r="B2596" s="2" t="str">
        <v>芬蘭</v>
      </c>
      <c r="C2596" s="3" t="s">
        <v>3535</v>
      </c>
      <c r="D2596" s="2" t="str">
        <v>办公文具,大型机械及设备,餐厨用具</v>
      </c>
      <c r="E2596" s="2" t="str">
        <v>6次</v>
      </c>
      <c r="F2596" s="2" t="str">
        <v>Kamreerint 10, FI 02770, Espoo</v>
      </c>
      <c r="G2596" s="2" t="str">
        <v>--</v>
      </c>
      <c r="H2596" s="2" t="s">
        <v>3534</v>
      </c>
      <c r="I2596" s="2" t="str">
        <v>+358 9 85699121</v>
      </c>
      <c r="J2596" s="2" t="str">
        <v>00358 9 8 05 39 00</v>
      </c>
      <c r="K2596" s="1"/>
      <c r="L2596" s="1"/>
      <c r="M2596" s="1"/>
      <c r="N2596" s="1"/>
      <c r="O2596" s="1"/>
      <c r="P2596" s="1"/>
      <c r="Q2596" s="1"/>
      <c r="R2596" s="1"/>
      <c r="S2596" s="1"/>
    </row>
    <row r="2597">
      <c r="A2597" s="2" t="s">
        <v>844</v>
      </c>
      <c r="B2597" s="2" t="str">
        <v>美國</v>
      </c>
      <c r="C2597" s="3" t="s">
        <v>843</v>
      </c>
      <c r="D2597" s="2" t="str">
        <v>餐厨用具</v>
      </c>
      <c r="E2597" s="2" t="str">
        <v>2次</v>
      </c>
      <c r="F2597" s="2" t="str">
        <v>5-39 46th Ave., Long Island City, NY 11101-5214, USA</v>
      </c>
      <c r="G2597" s="2" t="str">
        <v>Yoram Fuks</v>
      </c>
      <c r="H2597" s="2" t="s">
        <v>845</v>
      </c>
      <c r="I2597" s="2" t="str">
        <v>001 7183612700</v>
      </c>
      <c r="J2597" s="2" t="str">
        <v>001 718-706-6058/201 4608481</v>
      </c>
      <c r="K2597" s="1"/>
      <c r="L2597" s="1"/>
      <c r="M2597" s="1"/>
      <c r="N2597" s="1"/>
      <c r="O2597" s="1"/>
      <c r="P2597" s="1"/>
      <c r="Q2597" s="1"/>
      <c r="R2597" s="1"/>
      <c r="S2597" s="1"/>
    </row>
    <row r="2598">
      <c r="A2598" s="2" t="s">
        <v>3129</v>
      </c>
      <c r="B2598" s="2" t="str">
        <v>中國香港</v>
      </c>
      <c r="C2598" s="3" t="s">
        <v>3127</v>
      </c>
      <c r="D2598" s="2" t="str">
        <v>餐厨用具</v>
      </c>
      <c r="E2598" s="2" t="str">
        <v>6次</v>
      </c>
      <c r="F2598" s="2" t="str">
        <v>UNIT B.16/F,HOOVER INDUSTRIAL BLDG.,26KWAI CHEONG RD.,KWAI CHUNG,N.T.</v>
      </c>
      <c r="G2598" s="2" t="str">
        <v>H.P.CHENG</v>
      </c>
      <c r="H2598" s="2" t="s">
        <v>3128</v>
      </c>
      <c r="I2598" s="2" t="str">
        <v>00852 24871707</v>
      </c>
      <c r="J2598" s="2" t="str">
        <v>00852 24871816</v>
      </c>
      <c r="K2598" s="1"/>
      <c r="L2598" s="1"/>
      <c r="M2598" s="1"/>
      <c r="N2598" s="1"/>
      <c r="O2598" s="1"/>
      <c r="P2598" s="1"/>
      <c r="Q2598" s="1"/>
      <c r="R2598" s="1"/>
      <c r="S2598" s="1"/>
    </row>
    <row r="2599">
      <c r="A2599" s="2" t="s">
        <v>1354</v>
      </c>
      <c r="B2599" s="2" t="str">
        <v>美國</v>
      </c>
      <c r="C2599" s="2" t="str">
        <v>--</v>
      </c>
      <c r="D2599" s="2" t="s">
        <v>1356</v>
      </c>
      <c r="E2599" s="2" t="str">
        <v>8次</v>
      </c>
      <c r="F2599" s="2" t="str">
        <v>10160 OLNEY STREET EL MONTE,CA 91731,U.S.A.</v>
      </c>
      <c r="G2599" s="2" t="str">
        <v>PD</v>
      </c>
      <c r="H2599" s="2" t="s">
        <v>1355</v>
      </c>
      <c r="I2599" s="2" t="str">
        <v>+1 626-350-9125</v>
      </c>
      <c r="J2599" s="2" t="str">
        <v>626 350 8320</v>
      </c>
      <c r="K2599" s="1"/>
      <c r="L2599" s="1"/>
      <c r="M2599" s="1"/>
      <c r="N2599" s="1"/>
      <c r="O2599" s="1"/>
      <c r="P2599" s="1"/>
      <c r="Q2599" s="1"/>
      <c r="R2599" s="1"/>
      <c r="S2599" s="1"/>
    </row>
    <row r="2600">
      <c r="A2600" s="2" t="s">
        <v>3570</v>
      </c>
      <c r="B2600" s="2" t="str">
        <v>黎巴嫩</v>
      </c>
      <c r="C2600" s="3" t="s">
        <v>3569</v>
      </c>
      <c r="D2600" s="2" t="str">
        <v>餐厨用具</v>
      </c>
      <c r="E2600" s="2" t="str">
        <v>6次</v>
      </c>
      <c r="F2600" s="2" t="str">
        <v>mail street chtura,Beirut</v>
      </c>
      <c r="G2600" s="2" t="str">
        <v>HUSSEIN</v>
      </c>
      <c r="H2600" s="2" t="s">
        <v>3571</v>
      </c>
      <c r="I2600" s="2" t="str">
        <v>+961 8 630 349</v>
      </c>
      <c r="J2600" s="2" t="str">
        <v>00961 8 630349</v>
      </c>
      <c r="K2600" s="1"/>
      <c r="L2600" s="1"/>
      <c r="M2600" s="1"/>
      <c r="N2600" s="1"/>
      <c r="O2600" s="1"/>
      <c r="P2600" s="1"/>
      <c r="Q2600" s="1"/>
      <c r="R2600" s="1"/>
      <c r="S2600" s="1"/>
    </row>
    <row r="2601">
      <c r="A2601" s="2" t="s">
        <v>5408</v>
      </c>
      <c r="B2601" s="2" t="str">
        <v>中國香港</v>
      </c>
      <c r="C2601" s="3" t="s">
        <v>5407</v>
      </c>
      <c r="D2601" s="2" t="str">
        <v>其他,家具,家用电器,电子电气产品,餐厨用具</v>
      </c>
      <c r="E2601" s="2" t="str">
        <v>7次</v>
      </c>
      <c r="F2601" s="2" t="str">
        <v>2/F,EADER CENTRE,39-41 HANKOW ROAD,TSIM SHA TUSI,KOWLOON</v>
      </c>
      <c r="G2601" s="2" t="str">
        <v>CANDY</v>
      </c>
      <c r="H2601" s="2" t="s">
        <v>5406</v>
      </c>
      <c r="I2601" s="2" t="str">
        <v>00852 25422182</v>
      </c>
      <c r="J2601" s="2" t="str">
        <v>00852 27362066</v>
      </c>
      <c r="K2601" s="1"/>
      <c r="L2601" s="1"/>
      <c r="M2601" s="1"/>
      <c r="N2601" s="1"/>
      <c r="O2601" s="1"/>
      <c r="P2601" s="1"/>
      <c r="Q2601" s="1"/>
      <c r="R2601" s="1"/>
      <c r="S2601" s="1"/>
    </row>
    <row r="2602">
      <c r="A2602" s="2" t="s">
        <v>7126</v>
      </c>
      <c r="B2602" s="2" t="str">
        <v>新加坡</v>
      </c>
      <c r="C2602" s="2" t="str">
        <v>--</v>
      </c>
      <c r="D2602" s="2" t="str">
        <v>餐厨用具</v>
      </c>
      <c r="E2602" s="2" t="str">
        <v>6次</v>
      </c>
      <c r="F2602" s="2" t="str">
        <v>39 Gul Drive, 629487, Singapore</v>
      </c>
      <c r="G2602" s="2" t="str">
        <v>BSS(S)Pte Ltd</v>
      </c>
      <c r="H2602" s="2" t="s">
        <v>7127</v>
      </c>
      <c r="I2602" s="2" t="str">
        <v>0065 68636219</v>
      </c>
      <c r="J2602" s="2" t="str">
        <v>0065 68636223</v>
      </c>
      <c r="K2602" s="1"/>
      <c r="L2602" s="1"/>
      <c r="M2602" s="1"/>
      <c r="N2602" s="1"/>
      <c r="O2602" s="1"/>
      <c r="P2602" s="1"/>
      <c r="Q2602" s="1"/>
      <c r="R2602" s="1"/>
      <c r="S2602" s="1"/>
    </row>
    <row r="2603">
      <c r="A2603" s="2" t="s">
        <v>1240</v>
      </c>
      <c r="B2603" s="2" t="str">
        <v>美國</v>
      </c>
      <c r="C2603" s="3" t="s">
        <v>1238</v>
      </c>
      <c r="D2603" s="2" t="str">
        <v>餐厨用具</v>
      </c>
      <c r="E2603" s="2" t="str">
        <v>3次</v>
      </c>
      <c r="F2603" s="2" t="str">
        <v>6626 TACOMA MALL BLVD #A, TACOMA, WA 98409</v>
      </c>
      <c r="G2603" s="2" t="str">
        <v>JANET HANKS</v>
      </c>
      <c r="H2603" s="2" t="s">
        <v>1239</v>
      </c>
      <c r="I2603" s="2" t="str">
        <v>+1 206-682-1472,+1 817-732-6200,+1 303-296-1684,+1 503-227-1161,(503) 227-1161,+1 208-344-3574,+1 253-475-9201,+1 808-486-9400,+1 808-246-4953,+1 307-234-7323,+1 425-740-2424,+1 801-463-1515,+1 406-259-4493,+1 509-547-4495,+1 541-617-9400,+1 509-453-7137,+1 866-722-2665,+1 509-324-2939,+1 406-543-5551,+1 406-898-2800,+1 541-780-0400</v>
      </c>
      <c r="J2603" s="2" t="str">
        <v>001 253 473 1875</v>
      </c>
      <c r="K2603" s="1"/>
      <c r="L2603" s="1"/>
      <c r="M2603" s="1"/>
      <c r="N2603" s="1"/>
      <c r="O2603" s="1"/>
      <c r="P2603" s="1"/>
      <c r="Q2603" s="1"/>
      <c r="R2603" s="1"/>
      <c r="S2603" s="1"/>
    </row>
    <row r="2604">
      <c r="A2604" s="2" t="s">
        <v>3468</v>
      </c>
      <c r="B2604" s="2" t="str">
        <v>科威特</v>
      </c>
      <c r="C2604" s="2" t="str">
        <v>--</v>
      </c>
      <c r="D2604" s="2" t="str">
        <v>餐厨用具</v>
      </c>
      <c r="E2604" s="2" t="str">
        <v>6次</v>
      </c>
      <c r="F2604" s="2" t="str">
        <v>P.O.BOX 23695 SAFAT</v>
      </c>
      <c r="G2604" s="2" t="str">
        <v>GHASSAN ALI ZAHWA</v>
      </c>
      <c r="H2604" s="2" t="s">
        <v>3469</v>
      </c>
      <c r="I2604" s="2" t="str">
        <v>00965 2429378</v>
      </c>
      <c r="J2604" s="2" t="str">
        <v>00965 2410429</v>
      </c>
      <c r="K2604" s="1"/>
      <c r="L2604" s="1"/>
      <c r="M2604" s="1"/>
      <c r="N2604" s="1"/>
      <c r="O2604" s="1"/>
      <c r="P2604" s="1"/>
      <c r="Q2604" s="1"/>
      <c r="R2604" s="1"/>
      <c r="S2604" s="1"/>
    </row>
    <row r="2605">
      <c r="A2605" s="2" t="s">
        <v>5437</v>
      </c>
      <c r="B2605" s="2" t="str">
        <v>土耳其</v>
      </c>
      <c r="C2605" s="3" t="s">
        <v>5439</v>
      </c>
      <c r="D2605" s="2" t="str">
        <v>家用电器,玻璃工艺品,餐厨用具</v>
      </c>
      <c r="E2605" s="2" t="str">
        <v>9次</v>
      </c>
      <c r="F2605" s="2" t="str">
        <v>CEBECI CAD. NO. 179 KUCUKKOY-ISTANBUL, TURKEY</v>
      </c>
      <c r="G2605" s="2" t="str">
        <v>TARIK KORKMAZ</v>
      </c>
      <c r="H2605" s="2" t="s">
        <v>5438</v>
      </c>
      <c r="I2605" s="2" t="str">
        <v>+90 216 444 0147,0262 551 49 45,0216 504 23 23,0216 504 16 90,0216 540 09 34,+904440147,370 37 304 496,0262 551 52 60,+904440157,+90-444-0-147,+90-444-0-157,+90 232 504 72 63,+90 216 386 40 87,+90 342 503 18 56,+90 312 387 38 34,+90 312 309 76 66,+90 322 333 35 33,+90 272 222 08 93,+90 212 803 41 95,+90 312 310 44 44,+90 312 541 18 97,+90 212 801 04 64</v>
      </c>
      <c r="J2605" s="2" t="str">
        <v>0090 212 5379246</v>
      </c>
      <c r="K2605" s="1"/>
      <c r="L2605" s="1"/>
      <c r="M2605" s="1"/>
      <c r="N2605" s="1"/>
      <c r="O2605" s="1"/>
      <c r="P2605" s="1"/>
      <c r="Q2605" s="1"/>
      <c r="R2605" s="1"/>
      <c r="S2605" s="1"/>
    </row>
    <row r="2606">
      <c r="A2606" s="2" t="s">
        <v>7152</v>
      </c>
      <c r="B2606" s="2" t="str">
        <v>荷蘭</v>
      </c>
      <c r="C2606" s="2" t="str">
        <v>--</v>
      </c>
      <c r="D2606" s="2" t="str">
        <v>家具,玩具,节日用品,餐厨用具</v>
      </c>
      <c r="E2606" s="2" t="str">
        <v>3次</v>
      </c>
      <c r="F2606" s="2" t="str">
        <v>West Ringdijk 40, NL 2841 LW, Moordrecht</v>
      </c>
      <c r="G2606" s="2" t="str">
        <v>C.J. Uijlenhoet</v>
      </c>
      <c r="H2606" s="2" t="s">
        <v>7151</v>
      </c>
      <c r="I2606" s="2" t="str">
        <v>+31 182 372 533</v>
      </c>
      <c r="J2606" s="2" t="str">
        <v>0031 182 379299</v>
      </c>
      <c r="K2606" s="1"/>
      <c r="L2606" s="1"/>
      <c r="M2606" s="1"/>
      <c r="N2606" s="1"/>
      <c r="O2606" s="1"/>
      <c r="P2606" s="1"/>
      <c r="Q2606" s="1"/>
      <c r="R2606" s="1"/>
      <c r="S2606" s="1"/>
    </row>
    <row r="2607">
      <c r="A2607" s="2" t="s">
        <v>1279</v>
      </c>
      <c r="B2607" s="2" t="str">
        <v>日本</v>
      </c>
      <c r="C2607" s="3" t="s">
        <v>1281</v>
      </c>
      <c r="D2607" s="2" t="str">
        <v>其他,服装饰物及配件,食品,餐厨用具</v>
      </c>
      <c r="E2607" s="2" t="str">
        <v>6次</v>
      </c>
      <c r="F2607" s="2" t="str">
        <v>WIN21 10-1 2-CHOME SASAGUCHI NIIGATA</v>
      </c>
      <c r="G2607" s="2" t="str">
        <v>Mr TSUGIO SAKAGAMI</v>
      </c>
      <c r="H2607" s="2" t="s">
        <v>1280</v>
      </c>
      <c r="I2607" s="2" t="str">
        <v>0081 25 2478761</v>
      </c>
      <c r="J2607" s="2" t="str">
        <v>0081 25 2478763</v>
      </c>
      <c r="K2607" s="1"/>
      <c r="L2607" s="1"/>
      <c r="M2607" s="1"/>
      <c r="N2607" s="1"/>
      <c r="O2607" s="1"/>
      <c r="P2607" s="1"/>
      <c r="Q2607" s="1"/>
      <c r="R2607" s="1"/>
      <c r="S2607" s="1"/>
    </row>
    <row r="2608">
      <c r="A2608" s="2" t="s">
        <v>3499</v>
      </c>
      <c r="B2608" s="2" t="str">
        <v>美國</v>
      </c>
      <c r="C2608" s="3" t="s">
        <v>3500</v>
      </c>
      <c r="D2608" s="2" t="str">
        <v>家具,餐厨用具</v>
      </c>
      <c r="E2608" s="2" t="str">
        <v>3次</v>
      </c>
      <c r="F2608" s="2" t="str">
        <v>10800 Biscayne Blvd., Ste. 770, North Miami, FL 33161-7494, USA</v>
      </c>
      <c r="G2608" s="2" t="str">
        <v>Oscar Driceno</v>
      </c>
      <c r="H2608" s="2" t="str">
        <v>--</v>
      </c>
      <c r="I2608" s="2" t="str">
        <v>+1-305-892-2800,+56 (2) 2207 9502,+1 (305) 892-2800,+1 (305) 892-2884,+57 (4) 366 4514,800.585.1477,+57 4 3664514,+56 2 2207 9502,+1 305-892-2800,+1 305-892-2884</v>
      </c>
      <c r="J2608" s="2" t="str">
        <v>001 305 2614549</v>
      </c>
      <c r="K2608" s="1"/>
      <c r="L2608" s="1"/>
      <c r="M2608" s="1"/>
      <c r="N2608" s="1"/>
      <c r="O2608" s="1"/>
      <c r="P2608" s="1"/>
      <c r="Q2608" s="1"/>
      <c r="R2608" s="1"/>
      <c r="S2608" s="1"/>
    </row>
    <row r="2609">
      <c r="A2609" s="2" t="s">
        <v>5343</v>
      </c>
      <c r="B2609" s="2" t="str">
        <v>中国台湾</v>
      </c>
      <c r="C2609" s="3" t="s">
        <v>5346</v>
      </c>
      <c r="D2609" s="2" t="s">
        <v>5345</v>
      </c>
      <c r="E2609" s="2" t="str">
        <v>7次</v>
      </c>
      <c r="F2609" s="2" t="str">
        <v>112F,NO. 171,SEC. 3,ROOSEVELT RD,TAIPEI,TAIWAN</v>
      </c>
      <c r="G2609" s="2" t="str">
        <v>Abdul Mannan</v>
      </c>
      <c r="H2609" s="2" t="s">
        <v>5344</v>
      </c>
      <c r="I2609" s="2" t="str">
        <v>(02)22196155</v>
      </c>
      <c r="J2609" s="2" t="str">
        <v>(02)22183563</v>
      </c>
      <c r="K2609" s="1"/>
      <c r="L2609" s="1"/>
      <c r="M2609" s="1"/>
      <c r="N2609" s="1"/>
      <c r="O2609" s="1"/>
      <c r="P2609" s="1"/>
      <c r="Q2609" s="1"/>
      <c r="R2609" s="1"/>
      <c r="S2609" s="1"/>
    </row>
    <row r="2610">
      <c r="A2610" s="2" t="s">
        <v>7071</v>
      </c>
      <c r="B2610" s="2" t="str">
        <v>美國</v>
      </c>
      <c r="C2610" s="3" t="s">
        <v>7072</v>
      </c>
      <c r="D2610" s="2" t="s">
        <v>7069</v>
      </c>
      <c r="E2610" s="2" t="str">
        <v>10次</v>
      </c>
      <c r="F2610" s="2" t="str">
        <v>18545 GALE AVE.,CITY OF INDUSTRY, CA 91748,U.S.A.</v>
      </c>
      <c r="G2610" s="2" t="str">
        <v>Amir</v>
      </c>
      <c r="H2610" s="2" t="s">
        <v>7070</v>
      </c>
      <c r="I2610" s="2" t="str">
        <v>+1 626-964-4648</v>
      </c>
      <c r="J2610" s="2" t="str">
        <v>626 964 4687</v>
      </c>
      <c r="K2610" s="1"/>
      <c r="L2610" s="1"/>
      <c r="M2610" s="1"/>
      <c r="N2610" s="1"/>
      <c r="O2610" s="1"/>
      <c r="P2610" s="1"/>
      <c r="Q2610" s="1"/>
      <c r="R2610" s="1"/>
      <c r="S2610" s="1"/>
    </row>
    <row r="2611">
      <c r="A2611" s="2" t="s">
        <v>1158</v>
      </c>
      <c r="B2611" s="2" t="str">
        <v>巴基斯坦</v>
      </c>
      <c r="C2611" s="3" t="s">
        <v>1155</v>
      </c>
      <c r="D2611" s="2" t="s">
        <v>1156</v>
      </c>
      <c r="E2611" s="2" t="str">
        <v>11次</v>
      </c>
      <c r="F2611" s="2" t="str">
        <v>(KUBRI AL-MURABBA),MEDIAN RD.,JEDDAH (P.O.BOX:19684)</v>
      </c>
      <c r="G2611" s="2" t="str">
        <v>AHMED</v>
      </c>
      <c r="H2611" s="2" t="s">
        <v>1157</v>
      </c>
      <c r="I2611" s="2" t="str">
        <v>00966 1 2788899</v>
      </c>
      <c r="J2611" s="2" t="str">
        <v>0092 42 7240957</v>
      </c>
      <c r="K2611" s="1"/>
      <c r="L2611" s="1"/>
      <c r="M2611" s="1"/>
      <c r="N2611" s="1"/>
      <c r="O2611" s="1"/>
      <c r="P2611" s="1"/>
      <c r="Q2611" s="1"/>
      <c r="R2611" s="1"/>
      <c r="S2611" s="1"/>
    </row>
    <row r="2612">
      <c r="A2612" s="2" t="s">
        <v>3401</v>
      </c>
      <c r="B2612" s="2" t="str">
        <v>巴基斯坦</v>
      </c>
      <c r="C2612" s="3" t="s">
        <v>3402</v>
      </c>
      <c r="D2612" s="2" t="str">
        <v>五金,办公文具,家用电器,工艺陶瓷,建筑及装饰材料,玩具,箱包,餐厨用具</v>
      </c>
      <c r="E2612" s="2" t="str">
        <v>9次</v>
      </c>
      <c r="F2612" s="2" t="str">
        <v>SUITE 15 ,3rd FLOOR ,HILLTOP ARCADE ,GIZRI BOULEVARD, PHASE IV, D.H.A. KARACHI-75500- PAKISTAN</v>
      </c>
      <c r="G2612" s="2" t="str">
        <v>RUBY</v>
      </c>
      <c r="H2612" s="2" t="s">
        <v>3403</v>
      </c>
      <c r="I2612" s="2" t="str">
        <v>(9221)5863296</v>
      </c>
      <c r="J2612" s="2" t="str">
        <v>(9221)5870903</v>
      </c>
      <c r="K2612" s="1"/>
      <c r="L2612" s="1"/>
      <c r="M2612" s="1"/>
      <c r="N2612" s="1"/>
      <c r="O2612" s="1"/>
      <c r="P2612" s="1"/>
      <c r="Q2612" s="1"/>
      <c r="R2612" s="1"/>
      <c r="S2612" s="1"/>
    </row>
    <row r="2613">
      <c r="A2613" s="2" t="s">
        <v>5373</v>
      </c>
      <c r="B2613" s="2" t="str">
        <v>菲律賓</v>
      </c>
      <c r="C2613" s="3" t="s">
        <v>5374</v>
      </c>
      <c r="D2613" s="2" t="str">
        <v>餐厨用具</v>
      </c>
      <c r="E2613" s="2" t="str">
        <v>6次</v>
      </c>
      <c r="F2613" s="2" t="str">
        <v>15TH FLOOR,SAGE HOUSE,110 V.A.RUFINO STREET,LEGASPI VILLAGE,MAKATI CITY</v>
      </c>
      <c r="G2613" s="2" t="str">
        <v>GEORGE T.TIU</v>
      </c>
      <c r="H2613" s="2" t="s">
        <v>5375</v>
      </c>
      <c r="I2613" s="2" t="str">
        <v>+63 2 750 5580</v>
      </c>
      <c r="J2613" s="2" t="str">
        <v>0063 2 8132973</v>
      </c>
      <c r="K2613" s="1"/>
      <c r="L2613" s="1"/>
      <c r="M2613" s="1"/>
      <c r="N2613" s="1"/>
      <c r="O2613" s="1"/>
      <c r="P2613" s="1"/>
      <c r="Q2613" s="1"/>
      <c r="R2613" s="1"/>
      <c r="S2613" s="1"/>
    </row>
    <row r="2614">
      <c r="A2614" s="2" t="s">
        <v>7096</v>
      </c>
      <c r="B2614" s="2" t="str">
        <v>美國</v>
      </c>
      <c r="C2614" s="3" t="s">
        <v>7098</v>
      </c>
      <c r="D2614" s="2" t="str">
        <v>其他,家具,家居用品,工艺陶瓷,玩具,玻璃工艺品,节日用品,餐厨用具</v>
      </c>
      <c r="E2614" s="2" t="str">
        <v>10次</v>
      </c>
      <c r="F2614" s="2" t="str">
        <v>5 N.W. Nato Pkwy., Portland, OR 97209, USA</v>
      </c>
      <c r="G2614" s="2" t="str">
        <v>Anthony Rowe</v>
      </c>
      <c r="H2614" s="2" t="s">
        <v>7097</v>
      </c>
      <c r="I2614" s="2" t="str">
        <v>+1 503-517-4314</v>
      </c>
      <c r="J2614" s="2" t="str">
        <v>001 503 273 8313</v>
      </c>
      <c r="K2614" s="1"/>
      <c r="L2614" s="1"/>
      <c r="M2614" s="1"/>
      <c r="N2614" s="1"/>
      <c r="O2614" s="1"/>
      <c r="P2614" s="1"/>
      <c r="Q2614" s="1"/>
      <c r="R2614" s="1"/>
      <c r="S2614" s="1"/>
    </row>
    <row r="2615">
      <c r="A2615" s="2" t="s">
        <v>1199</v>
      </c>
      <c r="B2615" s="2" t="str">
        <v>德國</v>
      </c>
      <c r="C2615" s="3" t="s">
        <v>1197</v>
      </c>
      <c r="D2615" s="2" t="str">
        <v>其他,工具,汽车配件,照明产品,电子消费品及信息产品,餐厨用具</v>
      </c>
      <c r="E2615" s="2" t="str">
        <v>7次</v>
      </c>
      <c r="F2615" s="2" t="str">
        <v>OBERKAMPER STR. 37-39,42349 WUPPERTAL,GERMANY</v>
      </c>
      <c r="G2615" s="2" t="str">
        <v>Thomas Meister</v>
      </c>
      <c r="H2615" s="2" t="s">
        <v>1198</v>
      </c>
      <c r="I2615" s="2" t="str">
        <v>+49 202 247500</v>
      </c>
      <c r="J2615" s="2" t="str">
        <v>0049 202 24750401</v>
      </c>
      <c r="K2615" s="1"/>
      <c r="L2615" s="1"/>
      <c r="M2615" s="1"/>
      <c r="N2615" s="1"/>
      <c r="O2615" s="1"/>
      <c r="P2615" s="1"/>
      <c r="Q2615" s="1"/>
      <c r="R2615" s="1"/>
      <c r="S2615" s="1"/>
    </row>
    <row r="2616">
      <c r="A2616" s="2" t="s">
        <v>3436</v>
      </c>
      <c r="B2616" s="2" t="str">
        <v>中國香港</v>
      </c>
      <c r="C2616" s="3" t="s">
        <v>3435</v>
      </c>
      <c r="D2616" s="2" t="s">
        <v>3437</v>
      </c>
      <c r="E2616" s="2" t="str">
        <v>11次</v>
      </c>
      <c r="F2616" s="2" t="str">
        <v>18/F ONE KOWLOON, I WANG YUEN STREET KOWLOON BAY, KOWLOON HONGKONG SAR</v>
      </c>
      <c r="G2616" s="2" t="str">
        <v>Heivy</v>
      </c>
      <c r="H2616" s="2" t="s">
        <v>3438</v>
      </c>
      <c r="I2616" s="2" t="str">
        <v>(852)28610910</v>
      </c>
      <c r="J2616" s="2" t="str">
        <v>(852)28666656</v>
      </c>
      <c r="K2616" s="1"/>
      <c r="L2616" s="1"/>
      <c r="M2616" s="1"/>
      <c r="N2616" s="1"/>
      <c r="O2616" s="1"/>
      <c r="P2616" s="1"/>
      <c r="Q2616" s="1"/>
      <c r="R2616" s="1"/>
      <c r="S2616" s="1"/>
    </row>
    <row r="2617">
      <c r="A2617" s="2" t="s">
        <v>5269</v>
      </c>
      <c r="B2617" s="2" t="str">
        <v>尼日利亞</v>
      </c>
      <c r="C2617" s="2" t="str">
        <v>--</v>
      </c>
      <c r="D2617" s="2" t="str">
        <v>家用电器,餐厨用具</v>
      </c>
      <c r="E2617" s="2" t="str">
        <v>9次</v>
      </c>
      <c r="F2617" s="2" t="str">
        <v>BLOCK 3,SHADE 2,NEW MARKET FRONT LINE,ABA,ABIA SATAE.( P.O. BOX: 6640 ABA 540251)</v>
      </c>
      <c r="G2617" s="2" t="str">
        <v>CHIMA HOLDINIGS</v>
      </c>
      <c r="H2617" s="2" t="s">
        <v>5270</v>
      </c>
      <c r="I2617" s="2" t="str">
        <v>00234 82 221107</v>
      </c>
      <c r="J2617" s="2">
        <v>234</v>
      </c>
      <c r="K2617" s="1"/>
      <c r="L2617" s="1"/>
      <c r="M2617" s="1"/>
      <c r="N2617" s="1"/>
      <c r="O2617" s="1"/>
      <c r="P2617" s="1"/>
      <c r="Q2617" s="1"/>
      <c r="R2617" s="1"/>
      <c r="S2617" s="1"/>
    </row>
    <row r="2618">
      <c r="A2618" s="2" t="s">
        <v>7009</v>
      </c>
      <c r="B2618" s="2" t="str">
        <v>中國香港</v>
      </c>
      <c r="C2618" s="3" t="s">
        <v>7012</v>
      </c>
      <c r="D2618" s="2" t="s">
        <v>7010</v>
      </c>
      <c r="E2618" s="2" t="str">
        <v>6次</v>
      </c>
      <c r="F2618" s="2" t="str">
        <v>FLAT 23H,BLOCK 10 LAGUNA CITY,LAMTIN KOWLOON</v>
      </c>
      <c r="G2618" s="2" t="str">
        <v>I LAHER</v>
      </c>
      <c r="H2618" s="2" t="s">
        <v>7011</v>
      </c>
      <c r="I2618" s="2" t="str">
        <v>(852)90914453</v>
      </c>
      <c r="J2618" s="2" t="str">
        <v>(852)28583676</v>
      </c>
      <c r="K2618" s="1"/>
      <c r="L2618" s="1"/>
      <c r="M2618" s="1"/>
      <c r="N2618" s="1"/>
      <c r="O2618" s="1"/>
      <c r="P2618" s="1"/>
      <c r="Q2618" s="1"/>
      <c r="R2618" s="1"/>
      <c r="S2618" s="1"/>
    </row>
    <row r="2619">
      <c r="A2619" s="2" t="s">
        <v>1076</v>
      </c>
      <c r="B2619" s="2" t="str">
        <v>美國</v>
      </c>
      <c r="C2619" s="3" t="s">
        <v>1078</v>
      </c>
      <c r="D2619" s="2" t="str">
        <v>餐厨用具</v>
      </c>
      <c r="E2619" s="2" t="str">
        <v>6次</v>
      </c>
      <c r="F2619" s="2" t="str">
        <v>P.O. BOX 63008 PHOENIX, AZ 85082-3008</v>
      </c>
      <c r="G2619" s="2" t="str">
        <v>MARK DE MAR</v>
      </c>
      <c r="H2619" s="2" t="s">
        <v>1077</v>
      </c>
      <c r="I2619" s="2" t="str">
        <v>+1-602-437-8002,+1 520-888-0569</v>
      </c>
      <c r="J2619" s="2" t="str">
        <v>--</v>
      </c>
      <c r="K2619" s="1"/>
      <c r="L2619" s="1"/>
      <c r="M2619" s="1"/>
      <c r="N2619" s="1"/>
      <c r="O2619" s="1"/>
      <c r="P2619" s="1"/>
      <c r="Q2619" s="1"/>
      <c r="R2619" s="1"/>
      <c r="S2619" s="1"/>
    </row>
    <row r="2620">
      <c r="A2620" s="2" t="s">
        <v>3333</v>
      </c>
      <c r="B2620" s="2" t="str">
        <v>加納</v>
      </c>
      <c r="C2620" s="3" t="s">
        <v>3334</v>
      </c>
      <c r="D2620" s="2" t="s">
        <v>3331</v>
      </c>
      <c r="E2620" s="2" t="str">
        <v>10次</v>
      </c>
      <c r="F2620" s="2" t="str">
        <v>MARK COFIE ENGINEERING BUILDING,GRAPHIC ROAD.(P.O.BOX 16990,ACCRA-NORTH)</v>
      </c>
      <c r="G2620" s="2" t="str">
        <v>ALFRED GYATENG</v>
      </c>
      <c r="H2620" s="2" t="s">
        <v>3332</v>
      </c>
      <c r="I2620" s="2" t="str">
        <v>00233 21 223137</v>
      </c>
      <c r="J2620" s="2" t="str">
        <v>00233 21 222499</v>
      </c>
      <c r="K2620" s="1"/>
      <c r="L2620" s="1"/>
      <c r="M2620" s="1"/>
      <c r="N2620" s="1"/>
      <c r="O2620" s="1"/>
      <c r="P2620" s="1"/>
      <c r="Q2620" s="1"/>
      <c r="R2620" s="1"/>
      <c r="S2620" s="1"/>
    </row>
    <row r="2621">
      <c r="A2621" s="2" t="s">
        <v>5300</v>
      </c>
      <c r="B2621" s="2" t="str">
        <v>澳大利亞</v>
      </c>
      <c r="C2621" s="3" t="s">
        <v>5303</v>
      </c>
      <c r="D2621" s="2" t="s">
        <v>5301</v>
      </c>
      <c r="E2621" s="2" t="str">
        <v>9次</v>
      </c>
      <c r="F2621" s="2" t="str">
        <v>151,PRINCESS HWY.,ST.,PETERS-2044 N.S.W. SYDNEY</v>
      </c>
      <c r="G2621" s="2" t="str">
        <v>ERIC FRANK</v>
      </c>
      <c r="H2621" s="2" t="s">
        <v>5302</v>
      </c>
      <c r="I2621" s="2" t="str">
        <v>(02)9212 3228</v>
      </c>
      <c r="J2621" s="2" t="str">
        <v>(02) 9211 7728</v>
      </c>
      <c r="K2621" s="1"/>
      <c r="L2621" s="1"/>
      <c r="M2621" s="1"/>
      <c r="N2621" s="1"/>
      <c r="O2621" s="1"/>
      <c r="P2621" s="1"/>
      <c r="Q2621" s="1"/>
      <c r="R2621" s="1"/>
      <c r="S2621" s="1"/>
    </row>
    <row r="2622">
      <c r="A2622" s="5" t="s">
        <v>7042</v>
      </c>
      <c r="B2622" s="5" t="str">
        <v>羅馬尼亞</v>
      </c>
      <c r="C2622" s="4" t="s">
        <v>7041</v>
      </c>
      <c r="D2622" s="5" t="str">
        <v>工艺陶瓷,餐厨用具</v>
      </c>
      <c r="E2622" s="5" t="str">
        <v>7次</v>
      </c>
      <c r="F2622" s="5" t="str">
        <v>NO.8,TEIUL DOAMNEI,BUCHAREST</v>
      </c>
      <c r="G2622" s="5" t="str">
        <v>HAGI SALMAAN D.SALMAAN</v>
      </c>
      <c r="H2622" s="5" t="str">
        <v>--</v>
      </c>
      <c r="I2622" s="5" t="str">
        <v>0040 216 536459</v>
      </c>
      <c r="J2622" s="5">
        <v>40</v>
      </c>
      <c r="K2622" s="1"/>
      <c r="L2622" s="1"/>
      <c r="M2622" s="1"/>
      <c r="N2622" s="1"/>
      <c r="O2622" s="1"/>
      <c r="P2622" s="1"/>
      <c r="Q2622" s="1"/>
      <c r="R2622" s="1"/>
      <c r="S2622" s="1"/>
    </row>
    <row r="2623">
      <c r="A2623" s="5" t="s">
        <v>1121</v>
      </c>
      <c r="B2623" s="5" t="str">
        <v>阿根廷</v>
      </c>
      <c r="C2623" s="4" t="s">
        <v>1122</v>
      </c>
      <c r="D2623" s="5" t="str">
        <v>其他,家用电器,照明产品,餐厨用具</v>
      </c>
      <c r="E2623" s="5" t="str">
        <v>8次</v>
      </c>
      <c r="F2623" s="5" t="str">
        <v>AV BEIRO 3880 BUENOS AIRES CAPITAL FEDERAL</v>
      </c>
      <c r="G2623" s="5" t="str">
        <v>MARTIN LOMBARDINI</v>
      </c>
      <c r="H2623" s="5" t="s">
        <v>1120</v>
      </c>
      <c r="I2623" s="5" t="str">
        <v>+54 11 4503-2290</v>
      </c>
      <c r="J2623" s="5" t="str">
        <v>5411 45027475</v>
      </c>
      <c r="K2623" s="1"/>
      <c r="L2623" s="1"/>
      <c r="M2623" s="1"/>
      <c r="N2623" s="1"/>
      <c r="O2623" s="1"/>
      <c r="P2623" s="1"/>
      <c r="Q2623" s="1"/>
      <c r="R2623" s="1"/>
      <c r="S2623" s="1"/>
    </row>
    <row r="2624">
      <c r="A2624" s="2" t="s">
        <v>3370</v>
      </c>
      <c r="B2624" s="2" t="str">
        <v>荷蘭</v>
      </c>
      <c r="C2624" s="3" t="s">
        <v>3368</v>
      </c>
      <c r="D2624" s="2" t="str">
        <v>玩具,钟表眼镜,餐厨用具</v>
      </c>
      <c r="E2624" s="2" t="str">
        <v>8次</v>
      </c>
      <c r="F2624" s="2" t="str">
        <v>HESSENBERGWEG 8-10,1101 BT AMSTERDAM ZUIDOOOST</v>
      </c>
      <c r="G2624" s="2" t="str">
        <v>JAN JAAP BLOEMER</v>
      </c>
      <c r="H2624" s="2" t="s">
        <v>3369</v>
      </c>
      <c r="I2624" s="2" t="str">
        <v>+31 20 408 0737</v>
      </c>
      <c r="J2624" s="2" t="str">
        <v>0031 20 6691144</v>
      </c>
      <c r="K2624" s="1"/>
      <c r="L2624" s="1"/>
      <c r="M2624" s="1"/>
      <c r="N2624" s="1"/>
      <c r="O2624" s="1"/>
      <c r="P2624" s="1"/>
      <c r="Q2624" s="1"/>
      <c r="R2624" s="1"/>
      <c r="S2624" s="1"/>
    </row>
    <row r="2625">
      <c r="A2625" s="2" t="s">
        <v>5710</v>
      </c>
      <c r="B2625" s="2" t="str">
        <v>土耳其</v>
      </c>
      <c r="C2625" s="2" t="str">
        <v>--</v>
      </c>
      <c r="D2625" s="2" t="str">
        <v>餐厨用具</v>
      </c>
      <c r="E2625" s="2" t="str">
        <v>3次</v>
      </c>
      <c r="F2625" s="2" t="str">
        <v>853 SOK. NO.29/A KONAK,IZMIR</v>
      </c>
      <c r="G2625" s="2" t="str">
        <v>Mr SEDAT NUIR SANH</v>
      </c>
      <c r="H2625" s="2" t="str">
        <v>--</v>
      </c>
      <c r="I2625" s="2" t="str">
        <v>0090 232 4455261</v>
      </c>
      <c r="J2625" s="2" t="str">
        <v>0090 232 4570511</v>
      </c>
      <c r="K2625" s="1"/>
      <c r="L2625" s="1"/>
      <c r="M2625" s="1"/>
      <c r="N2625" s="1"/>
      <c r="O2625" s="1"/>
      <c r="P2625" s="1"/>
      <c r="Q2625" s="1"/>
      <c r="R2625" s="1"/>
      <c r="S2625" s="1"/>
    </row>
    <row r="2626">
      <c r="A2626" s="2" t="s">
        <v>7384</v>
      </c>
      <c r="B2626" s="2" t="str">
        <v>加拿大</v>
      </c>
      <c r="C2626" s="3" t="s">
        <v>7383</v>
      </c>
      <c r="D2626" s="2" t="str">
        <v>家具,工艺陶瓷,照明产品,玻璃工艺品,餐厨用具</v>
      </c>
      <c r="E2626" s="2" t="str">
        <v>8次</v>
      </c>
      <c r="F2626" s="2" t="str">
        <v>6535 Millcreek Drive, Unit 30,Mississauga, Ontario</v>
      </c>
      <c r="G2626" s="2" t="str">
        <v>MR.SMITH</v>
      </c>
      <c r="H2626" s="2" t="s">
        <v>7382</v>
      </c>
      <c r="I2626" s="2">
        <f>+1-604-542-6457</f>
      </c>
      <c r="J2626" s="2" t="str">
        <v>001 905 8581863</v>
      </c>
      <c r="K2626" s="1"/>
      <c r="L2626" s="1"/>
      <c r="M2626" s="1"/>
      <c r="N2626" s="1"/>
      <c r="O2626" s="1"/>
      <c r="P2626" s="1"/>
      <c r="Q2626" s="1"/>
      <c r="R2626" s="1"/>
      <c r="S2626" s="1"/>
    </row>
    <row r="2627">
      <c r="A2627" s="2" t="s">
        <v>1609</v>
      </c>
      <c r="B2627" s="2" t="str">
        <v>丹麥</v>
      </c>
      <c r="C2627" s="3" t="s">
        <v>1607</v>
      </c>
      <c r="D2627" s="2" t="str">
        <v>其他,家用电器,餐厨用具</v>
      </c>
      <c r="E2627" s="2" t="str">
        <v>9次</v>
      </c>
      <c r="F2627" s="2" t="str">
        <v>asvej 44, Vest Vildsund,7700, Thisted</v>
      </c>
      <c r="G2627" s="2" t="str">
        <v>ANDERSEN SOVE</v>
      </c>
      <c r="H2627" s="2" t="s">
        <v>1608</v>
      </c>
      <c r="I2627" s="2" t="str">
        <v>+45 97 93 14 22</v>
      </c>
      <c r="J2627" s="2" t="str">
        <v>0045 97 93 17 58</v>
      </c>
      <c r="K2627" s="1"/>
      <c r="L2627" s="1"/>
      <c r="M2627" s="1"/>
      <c r="N2627" s="1"/>
      <c r="O2627" s="1"/>
      <c r="P2627" s="1"/>
      <c r="Q2627" s="1"/>
      <c r="R2627" s="1"/>
      <c r="S2627" s="1"/>
    </row>
    <row r="2628">
      <c r="A2628" s="2" t="s">
        <v>3808</v>
      </c>
      <c r="B2628" s="2" t="str">
        <v>中國香港</v>
      </c>
      <c r="C2628" s="2" t="str">
        <v>--</v>
      </c>
      <c r="D2628" s="2" t="str">
        <v>家具,服装饰物及配件,餐厨用具</v>
      </c>
      <c r="E2628" s="2" t="str">
        <v>7次</v>
      </c>
      <c r="F2628" s="2" t="str">
        <v>1412 STAR HOUSE,TST,KWOLOON,HONG KONG</v>
      </c>
      <c r="G2628" s="2" t="str">
        <v>CHAU LAI YI,CINDY</v>
      </c>
      <c r="H2628" s="2" t="s">
        <v>3807</v>
      </c>
      <c r="I2628" s="2" t="str">
        <v>(0852)94787631</v>
      </c>
      <c r="J2628" s="2" t="str">
        <v>(0852)27353100</v>
      </c>
      <c r="K2628" s="1"/>
      <c r="L2628" s="1"/>
      <c r="M2628" s="1"/>
      <c r="N2628" s="1"/>
      <c r="O2628" s="1"/>
      <c r="P2628" s="1"/>
      <c r="Q2628" s="1"/>
      <c r="R2628" s="1"/>
      <c r="S2628" s="1"/>
    </row>
    <row r="2629">
      <c r="A2629" s="2" t="s">
        <v>5735</v>
      </c>
      <c r="B2629" s="2" t="str">
        <v>美國</v>
      </c>
      <c r="C2629" s="2" t="str">
        <v>--</v>
      </c>
      <c r="D2629" s="2" t="str">
        <v>化工产品,餐厨用具</v>
      </c>
      <c r="E2629" s="2" t="str">
        <v>7次</v>
      </c>
      <c r="F2629" s="2" t="str">
        <v>57 01 Flushing Ave., Maspeth, NY 11378, USA</v>
      </c>
      <c r="G2629" s="2" t="str">
        <v>Ajay Saran</v>
      </c>
      <c r="H2629" s="2" t="s">
        <v>5736</v>
      </c>
      <c r="I2629" s="2" t="str">
        <v>001 718 366 2500</v>
      </c>
      <c r="J2629" s="2" t="str">
        <v>001 718 366 2345</v>
      </c>
      <c r="K2629" s="1"/>
      <c r="L2629" s="1"/>
      <c r="M2629" s="1"/>
      <c r="N2629" s="1"/>
      <c r="O2629" s="1"/>
      <c r="P2629" s="1"/>
      <c r="Q2629" s="1"/>
      <c r="R2629" s="1"/>
      <c r="S2629" s="1"/>
    </row>
    <row r="2630">
      <c r="A2630" s="2" t="s">
        <v>7409</v>
      </c>
      <c r="B2630" s="2" t="str">
        <v>新加坡</v>
      </c>
      <c r="C2630" s="2" t="str">
        <v>--</v>
      </c>
      <c r="D2630" s="2" t="str">
        <v>园林用品,大型机械及设备,工艺陶瓷,食品,餐厨用具</v>
      </c>
      <c r="E2630" s="2" t="str">
        <v>7次</v>
      </c>
      <c r="F2630" s="2" t="str">
        <v>17 KIAN TECK WAY</v>
      </c>
      <c r="G2630" s="2" t="str">
        <v>MR BELVIN TANG</v>
      </c>
      <c r="H2630" s="2" t="s">
        <v>7408</v>
      </c>
      <c r="I2630" s="2" t="str">
        <v>0065 62624222</v>
      </c>
      <c r="J2630" s="2" t="str">
        <v>0065 62624111</v>
      </c>
      <c r="K2630" s="1"/>
      <c r="L2630" s="1"/>
      <c r="M2630" s="1"/>
      <c r="N2630" s="1"/>
      <c r="O2630" s="1"/>
      <c r="P2630" s="1"/>
      <c r="Q2630" s="1"/>
      <c r="R2630" s="1"/>
      <c r="S2630" s="1"/>
    </row>
    <row r="2631">
      <c r="A2631" s="2" t="s">
        <v>1638</v>
      </c>
      <c r="B2631" s="2" t="str">
        <v>科威特</v>
      </c>
      <c r="C2631" s="3" t="s">
        <v>1637</v>
      </c>
      <c r="D2631" s="2" t="s">
        <v>1635</v>
      </c>
      <c r="E2631" s="2" t="str">
        <v>8次</v>
      </c>
      <c r="F2631" s="2" t="str">
        <v>P.O. BOX 4090,SAFAT 13041,KUWAIT</v>
      </c>
      <c r="G2631" s="2" t="str">
        <v>Helen Yu</v>
      </c>
      <c r="H2631" s="2" t="s">
        <v>1636</v>
      </c>
      <c r="I2631" s="2" t="str">
        <v>+965-2481-7878,+965-2472-4057,+965-2618-780,+965-2481-1281,+965-2481-5811,+965-2391-1101,+965-2471-3524,+965 2481 1281,+965 2472 4057,+965 2391 1101,+965 2618780,+965 2481 7878,+965 2481 5811,+965-2483-2262,+965-2391-1651,+965-2481-6189,+965-2472-4059,+965 2471 3524,+965 2483 2262,+965 2481 6189,+965 2481 7388,+965 2391 1651,+965 2298 6616</v>
      </c>
      <c r="J2631" s="2" t="str">
        <v>00965 472 9350</v>
      </c>
      <c r="K2631" s="1"/>
      <c r="L2631" s="1"/>
      <c r="M2631" s="1"/>
      <c r="N2631" s="1"/>
      <c r="O2631" s="1"/>
      <c r="P2631" s="1"/>
      <c r="Q2631" s="1"/>
      <c r="R2631" s="1"/>
      <c r="S2631" s="1"/>
    </row>
    <row r="2632">
      <c r="A2632" s="2" t="s">
        <v>3830</v>
      </c>
      <c r="B2632" s="2" t="str">
        <v>中國香港</v>
      </c>
      <c r="C2632" s="3" t="s">
        <v>3828</v>
      </c>
      <c r="D2632" s="2" t="str">
        <v>餐厨用具</v>
      </c>
      <c r="E2632" s="2" t="str">
        <v>1次</v>
      </c>
      <c r="F2632" s="2" t="str">
        <v>ROOM 606,6TH FLOOR,WING ON PLAZA,NO.62,MODY ROAD,TSIMSHATSUI EAST,KOWLOON</v>
      </c>
      <c r="G2632" s="2" t="str">
        <v>ANIL MUKHI(ANDY)</v>
      </c>
      <c r="H2632" s="2" t="s">
        <v>3829</v>
      </c>
      <c r="I2632" s="2" t="str">
        <v>--</v>
      </c>
      <c r="J2632" s="2" t="str">
        <v>00852 23681953</v>
      </c>
      <c r="K2632" s="1"/>
      <c r="L2632" s="1"/>
      <c r="M2632" s="1"/>
      <c r="N2632" s="1"/>
      <c r="O2632" s="1"/>
      <c r="P2632" s="1"/>
      <c r="Q2632" s="1"/>
      <c r="R2632" s="1"/>
      <c r="S2632" s="1"/>
    </row>
    <row r="2633">
      <c r="A2633" s="2" t="s">
        <v>5643</v>
      </c>
      <c r="B2633" s="2" t="str">
        <v>美國</v>
      </c>
      <c r="C2633" s="3" t="s">
        <v>5642</v>
      </c>
      <c r="D2633" s="2" t="s">
        <v>5644</v>
      </c>
      <c r="E2633" s="2" t="str">
        <v>10次</v>
      </c>
      <c r="F2633" s="2" t="str">
        <v>6542 Swissco dr. Suite 835</v>
      </c>
      <c r="G2633" s="2" t="str">
        <v>DAVID LU</v>
      </c>
      <c r="H2633" s="2" t="s">
        <v>5645</v>
      </c>
      <c r="I2633" s="2" t="str">
        <v>+1 407-825-3128</v>
      </c>
      <c r="J2633" s="2" t="str">
        <v>407 825 3129</v>
      </c>
      <c r="K2633" s="1"/>
      <c r="L2633" s="1"/>
      <c r="M2633" s="1"/>
      <c r="N2633" s="1"/>
      <c r="O2633" s="1"/>
      <c r="P2633" s="1"/>
      <c r="Q2633" s="1"/>
      <c r="R2633" s="1"/>
      <c r="S2633" s="1"/>
    </row>
    <row r="2634">
      <c r="A2634" s="2" t="s">
        <v>7331</v>
      </c>
      <c r="B2634" s="2" t="str">
        <v>烏拉圭</v>
      </c>
      <c r="C2634" s="3" t="s">
        <v>7332</v>
      </c>
      <c r="D2634" s="2" t="s">
        <v>7330</v>
      </c>
      <c r="E2634" s="2" t="str">
        <v>9次</v>
      </c>
      <c r="F2634" s="2" t="str">
        <v>CONCEPCION ARENAL 1802,MONTEVIDEO</v>
      </c>
      <c r="G2634" s="2" t="str">
        <v>Alexey Kharin</v>
      </c>
      <c r="H2634" s="2" t="s">
        <v>7329</v>
      </c>
      <c r="I2634" s="2" t="str">
        <v>+598 2209 5667</v>
      </c>
      <c r="J2634" s="2" t="str">
        <v>00598 2 2095669</v>
      </c>
      <c r="K2634" s="1"/>
      <c r="L2634" s="1"/>
      <c r="M2634" s="1"/>
      <c r="N2634" s="1"/>
      <c r="O2634" s="1"/>
      <c r="P2634" s="1"/>
      <c r="Q2634" s="1"/>
      <c r="R2634" s="1"/>
      <c r="S2634" s="1"/>
    </row>
    <row r="2635">
      <c r="A2635" s="2" t="s">
        <v>1534</v>
      </c>
      <c r="B2635" s="2" t="str">
        <v>中国台湾</v>
      </c>
      <c r="C2635" s="3" t="s">
        <v>1533</v>
      </c>
      <c r="D2635" s="2" t="str">
        <v>家具,家居装饰品,餐厨用具</v>
      </c>
      <c r="E2635" s="2" t="str">
        <v>8次</v>
      </c>
      <c r="F2635" s="2" t="str">
        <v>NO.6, SEC 2,WANSHOU RD,KUEISHAN TAOYUAN HSIEN,TAIWAN</v>
      </c>
      <c r="G2635" s="2" t="str">
        <v>MiSS MY-LINH DANG</v>
      </c>
      <c r="H2635" s="2" t="s">
        <v>1535</v>
      </c>
      <c r="I2635" s="2" t="str">
        <v>+886 3 329 5577</v>
      </c>
      <c r="J2635" s="2" t="str">
        <v>886 3 3295998</v>
      </c>
      <c r="K2635" s="1"/>
      <c r="L2635" s="1"/>
      <c r="M2635" s="1"/>
      <c r="N2635" s="1"/>
      <c r="O2635" s="1"/>
      <c r="P2635" s="1"/>
      <c r="Q2635" s="1"/>
      <c r="R2635" s="1"/>
      <c r="S2635" s="1"/>
    </row>
    <row r="2636">
      <c r="A2636" s="2" t="s">
        <v>3742</v>
      </c>
      <c r="B2636" s="2" t="str">
        <v>荷蘭</v>
      </c>
      <c r="C2636" s="3" t="s">
        <v>3741</v>
      </c>
      <c r="D2636" s="2" t="str">
        <v>其他,办公文具,电子电气产品,食品,餐厨用具</v>
      </c>
      <c r="E2636" s="2" t="str">
        <v>7次</v>
      </c>
      <c r="F2636" s="2" t="str">
        <v>Aert van Nesstraat 45, NL 3012 CA, Rotterdam</v>
      </c>
      <c r="G2636" s="2" t="str">
        <v>MR.WATANABE</v>
      </c>
      <c r="H2636" s="2" t="str">
        <v>--</v>
      </c>
      <c r="I2636" s="2" t="str">
        <v>+31 10 414 5077</v>
      </c>
      <c r="J2636" s="2" t="str">
        <v>0031 10 4146647</v>
      </c>
      <c r="K2636" s="1"/>
      <c r="L2636" s="1"/>
      <c r="M2636" s="1"/>
      <c r="N2636" s="1"/>
      <c r="O2636" s="1"/>
      <c r="P2636" s="1"/>
      <c r="Q2636" s="1"/>
      <c r="R2636" s="1"/>
      <c r="S2636" s="1"/>
    </row>
    <row r="2637">
      <c r="A2637" s="2" t="s">
        <v>5682</v>
      </c>
      <c r="B2637" s="2" t="str">
        <v>印度</v>
      </c>
      <c r="C2637" s="3" t="s">
        <v>5683</v>
      </c>
      <c r="D2637" s="2" t="s">
        <v>5680</v>
      </c>
      <c r="E2637" s="2" t="str">
        <v>10次</v>
      </c>
      <c r="F2637" s="2" t="str">
        <v>135, CONTINENTAL BUILDING,DR. ANNIE BESANT ROAD, WORLI,MUMBAI-400 018,INDIA</v>
      </c>
      <c r="G2637" s="2" t="str">
        <v>Anil P Sharma</v>
      </c>
      <c r="H2637" s="2" t="s">
        <v>5681</v>
      </c>
      <c r="I2637" s="2" t="str">
        <v>+91 22 2498 2022</v>
      </c>
      <c r="J2637" s="2" t="str">
        <v>91 22 24961619</v>
      </c>
      <c r="K2637" s="1"/>
      <c r="L2637" s="1"/>
      <c r="M2637" s="1"/>
      <c r="N2637" s="1"/>
      <c r="O2637" s="1"/>
      <c r="P2637" s="1"/>
      <c r="Q2637" s="1"/>
      <c r="R2637" s="1"/>
      <c r="S2637" s="1"/>
    </row>
    <row r="2638">
      <c r="A2638" s="2" t="s">
        <v>7357</v>
      </c>
      <c r="B2638" s="2" t="str">
        <v>荷蘭</v>
      </c>
      <c r="C2638" s="2" t="str">
        <v>--</v>
      </c>
      <c r="D2638" s="2" t="str">
        <v>餐厨用具</v>
      </c>
      <c r="E2638" s="2" t="str">
        <v>2次</v>
      </c>
      <c r="F2638" s="2" t="str">
        <v>Scheldestraat 13, NL 1078 GD, Amsterdam</v>
      </c>
      <c r="G2638" s="2" t="str">
        <v>C.D. Zeewoester</v>
      </c>
      <c r="H2638" s="2" t="str">
        <v>--</v>
      </c>
      <c r="I2638" s="2" t="str">
        <v>+31 20 675 7583</v>
      </c>
      <c r="J2638" s="2" t="str">
        <v>0031 20 6764050</v>
      </c>
      <c r="K2638" s="1"/>
      <c r="L2638" s="1"/>
      <c r="M2638" s="1"/>
      <c r="N2638" s="1"/>
      <c r="O2638" s="1"/>
      <c r="P2638" s="1"/>
      <c r="Q2638" s="1"/>
      <c r="R2638" s="1"/>
      <c r="S2638" s="1"/>
    </row>
    <row r="2639">
      <c r="A2639" s="2" t="s">
        <v>1573</v>
      </c>
      <c r="B2639" s="2" t="str">
        <v>印尼</v>
      </c>
      <c r="C2639" s="3" t="s">
        <v>1571</v>
      </c>
      <c r="D2639" s="2" t="str">
        <v>餐厨用具</v>
      </c>
      <c r="E2639" s="2" t="str">
        <v>3次</v>
      </c>
      <c r="F2639" s="2" t="str">
        <v>JL.PEMBANGUNAN I NO.61,BATU CEPER,TANGERANG</v>
      </c>
      <c r="G2639" s="2" t="str">
        <v>MRJOHNY SURJANA</v>
      </c>
      <c r="H2639" s="2" t="s">
        <v>1572</v>
      </c>
      <c r="I2639" s="2" t="str">
        <v>021 5523123,+62 21 5523123</v>
      </c>
      <c r="J2639" s="2" t="str">
        <v>0062 21 5534617</v>
      </c>
      <c r="K2639" s="1"/>
      <c r="L2639" s="1"/>
      <c r="M2639" s="1"/>
      <c r="N2639" s="1"/>
      <c r="O2639" s="1"/>
      <c r="P2639" s="1"/>
      <c r="Q2639" s="1"/>
      <c r="R2639" s="1"/>
      <c r="S2639" s="1"/>
    </row>
    <row r="2640">
      <c r="A2640" s="2" t="s">
        <v>3775</v>
      </c>
      <c r="B2640" s="2" t="str">
        <v>比利時</v>
      </c>
      <c r="C2640" s="3" t="s">
        <v>3776</v>
      </c>
      <c r="D2640" s="2" t="str">
        <v>家具,家居装饰品,餐厨用具</v>
      </c>
      <c r="E2640" s="2" t="str">
        <v>6次</v>
      </c>
      <c r="F2640" s="2" t="str">
        <v>Lauwestraat 86, B 8560, Wevelgem</v>
      </c>
      <c r="G2640" s="2" t="str">
        <v>BijttebierVanden Avenne NV</v>
      </c>
      <c r="H2640" s="2" t="str">
        <v>--</v>
      </c>
      <c r="I2640" s="2" t="str">
        <v>+32 56 43 09 11</v>
      </c>
      <c r="J2640" s="2" t="str">
        <v>0032 56 43 09 44</v>
      </c>
      <c r="K2640" s="1"/>
      <c r="L2640" s="1"/>
      <c r="M2640" s="1"/>
      <c r="N2640" s="1"/>
      <c r="O2640" s="1"/>
      <c r="P2640" s="1"/>
      <c r="Q2640" s="1"/>
      <c r="R2640" s="1"/>
      <c r="S2640" s="1"/>
    </row>
    <row r="2641">
      <c r="A2641" s="2" t="s">
        <v>5580</v>
      </c>
      <c r="B2641" s="2" t="str">
        <v>韩国</v>
      </c>
      <c r="C2641" s="3" t="s">
        <v>5581</v>
      </c>
      <c r="D2641" s="2" t="str">
        <v>其他,卫浴设备,家具,家居装饰品,鞋,餐厨用具</v>
      </c>
      <c r="E2641" s="2" t="str">
        <v>10次</v>
      </c>
      <c r="F2641" s="2" t="str">
        <v>1641-6, SEOCHO-DONG, SEOCHO-GU, SEOUL</v>
      </c>
      <c r="G2641" s="2" t="str">
        <v>DOOSUNG PAPER CO., LTD.</v>
      </c>
      <c r="H2641" s="2" t="s">
        <v>5582</v>
      </c>
      <c r="I2641" s="2">
        <f>+82-2-588-2013</f>
      </c>
      <c r="J2641" s="2" t="str">
        <v>0082 (02)583 2100</v>
      </c>
      <c r="K2641" s="1"/>
      <c r="L2641" s="1"/>
      <c r="M2641" s="1"/>
      <c r="N2641" s="1"/>
      <c r="O2641" s="1"/>
      <c r="P2641" s="1"/>
      <c r="Q2641" s="1"/>
      <c r="R2641" s="1"/>
      <c r="S2641" s="1"/>
    </row>
    <row r="2642">
      <c r="A2642" s="5" t="s">
        <v>7269</v>
      </c>
      <c r="B2642" s="5" t="str">
        <v>美國</v>
      </c>
      <c r="C2642" s="5" t="str">
        <v>--</v>
      </c>
      <c r="D2642" s="5" t="s">
        <v>7270</v>
      </c>
      <c r="E2642" s="5" t="str">
        <v>10次</v>
      </c>
      <c r="F2642" s="5" t="str">
        <v>304 S LOS ANGELES STCA 90013 CORNER OF SOUTH 3RD ST.AND LOS ANGELES ST.,U.S.A.</v>
      </c>
      <c r="G2642" s="5" t="str">
        <v>Amnon Even</v>
      </c>
      <c r="H2642" s="5" t="s">
        <v>7271</v>
      </c>
      <c r="I2642" s="5" t="str">
        <v>+1 213-625-1158</v>
      </c>
      <c r="J2642" s="5" t="str">
        <v>001 2136251023</v>
      </c>
      <c r="K2642" s="1"/>
      <c r="L2642" s="1"/>
      <c r="M2642" s="1"/>
      <c r="N2642" s="1"/>
      <c r="O2642" s="1"/>
      <c r="P2642" s="1"/>
      <c r="Q2642" s="1"/>
      <c r="R2642" s="1"/>
      <c r="S2642" s="1"/>
    </row>
    <row r="2643">
      <c r="A2643" s="5" t="s">
        <v>1462</v>
      </c>
      <c r="B2643" s="5" t="str">
        <v>挪威</v>
      </c>
      <c r="C2643" s="4" t="s">
        <v>1463</v>
      </c>
      <c r="D2643" s="5" t="str">
        <v>其他,家具,家用电器,工艺陶瓷,玻璃工艺品,餐厨用具</v>
      </c>
      <c r="E2643" s="5" t="str">
        <v>10次</v>
      </c>
      <c r="F2643" s="5" t="str">
        <v>BILLINGSTADSLETTA 14 C,N-1396 BILLINGSTAD,NORWAY</v>
      </c>
      <c r="G2643" s="5" t="str">
        <v>Culina</v>
      </c>
      <c r="H2643" s="5" t="s">
        <v>1461</v>
      </c>
      <c r="I2643" s="5" t="str">
        <v>+47 66 98 32 50</v>
      </c>
      <c r="J2643" s="5" t="str">
        <v>0047 66 98 32 51</v>
      </c>
      <c r="K2643" s="1"/>
      <c r="L2643" s="1"/>
      <c r="M2643" s="1"/>
      <c r="N2643" s="1"/>
      <c r="O2643" s="1"/>
      <c r="P2643" s="1"/>
      <c r="Q2643" s="1"/>
      <c r="R2643" s="1"/>
      <c r="S2643" s="1"/>
    </row>
    <row r="2644">
      <c r="A2644" s="2" t="s">
        <v>3679</v>
      </c>
      <c r="B2644" s="2" t="str">
        <v>英國</v>
      </c>
      <c r="C2644" s="3" t="s">
        <v>3678</v>
      </c>
      <c r="D2644" s="2" t="str">
        <v>五金,化工产品,工艺陶瓷,照明产品,节日用品,餐厨用具</v>
      </c>
      <c r="E2644" s="2" t="str">
        <v>10次</v>
      </c>
      <c r="F2644" s="2" t="str">
        <v>HURLINGHAM BUSINESS PARK,FULBECK HEATH, GRANTHAM ,LINCOLNSHIRE NG32 3HL,U.K.</v>
      </c>
      <c r="G2644" s="2" t="str">
        <v>ROBERT STAPLES</v>
      </c>
      <c r="H2644" s="2" t="s">
        <v>3677</v>
      </c>
      <c r="I2644" s="2" t="str">
        <v>+44 1400 262196</v>
      </c>
      <c r="J2644" s="2" t="str">
        <v>0044 1400 262142</v>
      </c>
      <c r="K2644" s="1"/>
      <c r="L2644" s="1"/>
      <c r="M2644" s="1"/>
      <c r="N2644" s="1"/>
      <c r="O2644" s="1"/>
      <c r="P2644" s="1"/>
      <c r="Q2644" s="1"/>
      <c r="R2644" s="1"/>
      <c r="S2644" s="1"/>
    </row>
    <row r="2645">
      <c r="A2645" s="2" t="s">
        <v>5608</v>
      </c>
      <c r="B2645" s="2" t="str">
        <v>利比亞</v>
      </c>
      <c r="C2645" s="2" t="str">
        <v>--</v>
      </c>
      <c r="D2645" s="2" t="str">
        <v>其他,餐厨用具</v>
      </c>
      <c r="E2645" s="2" t="str">
        <v>7次</v>
      </c>
      <c r="F2645" s="2" t="str">
        <v>benghazi -libya</v>
      </c>
      <c r="G2645" s="2" t="str">
        <v>Jacques van Niekerk</v>
      </c>
      <c r="H2645" s="2" t="s">
        <v>5607</v>
      </c>
      <c r="I2645" s="2">
        <v>2186103913</v>
      </c>
      <c r="J2645" s="2">
        <v>1289746</v>
      </c>
      <c r="K2645" s="1"/>
      <c r="L2645" s="1"/>
      <c r="M2645" s="1"/>
      <c r="N2645" s="1"/>
      <c r="O2645" s="1"/>
      <c r="P2645" s="1"/>
      <c r="Q2645" s="1"/>
      <c r="R2645" s="1"/>
      <c r="S2645" s="1"/>
    </row>
    <row r="2646">
      <c r="A2646" s="2" t="s">
        <v>7297</v>
      </c>
      <c r="B2646" s="2" t="str">
        <v>加拿大</v>
      </c>
      <c r="C2646" s="3" t="s">
        <v>7296</v>
      </c>
      <c r="D2646" s="2" t="str">
        <v>其他,化工产品,大型机械及设备,玻璃工艺品,鞋,餐厨用具</v>
      </c>
      <c r="E2646" s="2" t="str">
        <v>5次</v>
      </c>
      <c r="F2646" s="2" t="str">
        <v>140, Mclevin Ave, Unit # 8, Scarborough Ontario</v>
      </c>
      <c r="G2646" s="2" t="str">
        <v>JENA RODY</v>
      </c>
      <c r="H2646" s="2" t="s">
        <v>7298</v>
      </c>
      <c r="I2646" s="2" t="str">
        <v>001 416 4120223</v>
      </c>
      <c r="J2646" s="2" t="str">
        <v>001 416 4123234</v>
      </c>
      <c r="K2646" s="1"/>
      <c r="L2646" s="1"/>
      <c r="M2646" s="1"/>
      <c r="N2646" s="1"/>
      <c r="O2646" s="1"/>
      <c r="P2646" s="1"/>
      <c r="Q2646" s="1"/>
      <c r="R2646" s="1"/>
      <c r="S2646" s="1"/>
    </row>
    <row r="2647">
      <c r="A2647" s="2" t="s">
        <v>1497</v>
      </c>
      <c r="B2647" s="2" t="str">
        <v>中國香港</v>
      </c>
      <c r="C2647" s="3" t="s">
        <v>1498</v>
      </c>
      <c r="D2647" s="2" t="str">
        <v>个人护理用具,其他,餐厨用具</v>
      </c>
      <c r="E2647" s="2" t="str">
        <v>7次</v>
      </c>
      <c r="F2647" s="2" t="str">
        <v>21/F, Southmark, 11 Yip Hing Street, Wong Chuk Hang, Hong Kong</v>
      </c>
      <c r="G2647" s="2" t="str">
        <v>Edward Keller Ltd</v>
      </c>
      <c r="H2647" s="2" t="str">
        <v>--</v>
      </c>
      <c r="I2647" s="2" t="str">
        <v>00852 28950888</v>
      </c>
      <c r="J2647" s="2" t="str">
        <v>00852 25771057</v>
      </c>
      <c r="K2647" s="1"/>
      <c r="L2647" s="1"/>
      <c r="M2647" s="1"/>
      <c r="N2647" s="1"/>
      <c r="O2647" s="1"/>
      <c r="P2647" s="1"/>
      <c r="Q2647" s="1"/>
      <c r="R2647" s="1"/>
      <c r="S2647" s="1"/>
    </row>
    <row r="2648">
      <c r="A2648" s="2" t="s">
        <v>3713</v>
      </c>
      <c r="B2648" s="2" t="str">
        <v>日本</v>
      </c>
      <c r="C2648" s="3" t="s">
        <v>3712</v>
      </c>
      <c r="D2648" s="2" t="str">
        <v>餐厨用具</v>
      </c>
      <c r="E2648" s="2" t="str">
        <v>3次</v>
      </c>
      <c r="F2648" s="2" t="str">
        <v>3-1, KOBUKI, CHIHAYAAKASAKA-MURA, MINAMIKAWACHI-GUN, OSAKA 5850053</v>
      </c>
      <c r="G2648" s="2" t="str">
        <v>SANADA TATSUO</v>
      </c>
      <c r="H2648" s="2" t="s">
        <v>3711</v>
      </c>
      <c r="I2648" s="2" t="str">
        <v>0081 721 72 0200</v>
      </c>
      <c r="J2648" s="2" t="str">
        <v>0081 721 720250</v>
      </c>
      <c r="K2648" s="1"/>
      <c r="L2648" s="1"/>
      <c r="M2648" s="1"/>
      <c r="N2648" s="1"/>
      <c r="O2648" s="1"/>
      <c r="P2648" s="1"/>
      <c r="Q2648" s="1"/>
      <c r="R2648" s="1"/>
      <c r="S2648" s="1"/>
    </row>
    <row r="2649">
      <c r="A2649" s="2" t="s">
        <v>5526</v>
      </c>
      <c r="B2649" s="2" t="str">
        <v>義大利</v>
      </c>
      <c r="C2649" s="2" t="str">
        <v>--</v>
      </c>
      <c r="D2649" s="2" t="str">
        <v>其他,办公文具,电子电气产品,餐厨用具</v>
      </c>
      <c r="E2649" s="2" t="str">
        <v>6次</v>
      </c>
      <c r="F2649" s="2" t="str">
        <v>Via Andrea Maffei 1, I 20135, MILANO</v>
      </c>
      <c r="G2649" s="2" t="str">
        <v>H Tamada</v>
      </c>
      <c r="H2649" s="2" t="str">
        <v>--</v>
      </c>
      <c r="I2649" s="2" t="str">
        <v>+39 02 5518 0490</v>
      </c>
      <c r="J2649" s="2">
        <v>39</v>
      </c>
      <c r="K2649" s="1"/>
      <c r="L2649" s="1"/>
      <c r="M2649" s="1"/>
      <c r="N2649" s="1"/>
      <c r="O2649" s="1"/>
      <c r="P2649" s="1"/>
      <c r="Q2649" s="1"/>
      <c r="R2649" s="1"/>
      <c r="S2649" s="1"/>
    </row>
    <row r="2650">
      <c r="A2650" s="2" t="s">
        <v>7232</v>
      </c>
      <c r="B2650" s="2" t="str">
        <v>希臘</v>
      </c>
      <c r="C2650" s="2" t="str">
        <v>--</v>
      </c>
      <c r="D2650" s="2" t="str">
        <v>办公文具,卫浴设备,家具,餐厨用具</v>
      </c>
      <c r="E2650" s="2" t="str">
        <v>9次</v>
      </c>
      <c r="F2650" s="2" t="str">
        <v>52, Michalakopoulos Str., Athens</v>
      </c>
      <c r="G2650" s="2" t="str">
        <v>Mr Parris Alexander</v>
      </c>
      <c r="H2650" s="2" t="s">
        <v>7231</v>
      </c>
      <c r="I2650" s="2" t="str">
        <v>0030 210 7233161</v>
      </c>
      <c r="J2650" s="2" t="str">
        <v>0030 210 7244465</v>
      </c>
      <c r="K2650" s="1"/>
      <c r="L2650" s="1"/>
      <c r="M2650" s="1"/>
      <c r="N2650" s="1"/>
      <c r="O2650" s="1"/>
      <c r="P2650" s="1"/>
      <c r="Q2650" s="1"/>
      <c r="R2650" s="1"/>
      <c r="S2650" s="1"/>
    </row>
    <row r="2651">
      <c r="A2651" s="2" t="s">
        <v>1391</v>
      </c>
      <c r="B2651" s="2" t="str">
        <v>德國</v>
      </c>
      <c r="C2651" s="3" t="s">
        <v>1390</v>
      </c>
      <c r="D2651" s="2" t="str">
        <v>其他,家用电器,照明产品,餐厨用具</v>
      </c>
      <c r="E2651" s="2" t="str">
        <v>9次</v>
      </c>
      <c r="F2651" s="2" t="str">
        <v>Grenzweg 3, DE 57648, Unnau</v>
      </c>
      <c r="G2651" s="2" t="str">
        <v>Christof Goebels</v>
      </c>
      <c r="H2651" s="2" t="s">
        <v>1389</v>
      </c>
      <c r="I2651" s="2" t="str">
        <v>+49 2661 6270</v>
      </c>
      <c r="J2651" s="2" t="str">
        <v>0049 2661 6 27 109</v>
      </c>
      <c r="K2651" s="1"/>
      <c r="L2651" s="1"/>
      <c r="M2651" s="1"/>
      <c r="N2651" s="1"/>
      <c r="O2651" s="1"/>
      <c r="P2651" s="1"/>
      <c r="Q2651" s="1"/>
      <c r="R2651" s="1"/>
      <c r="S2651" s="1"/>
    </row>
    <row r="2652">
      <c r="A2652" s="2" t="s">
        <v>3604</v>
      </c>
      <c r="B2652" s="2" t="str">
        <v>科威特</v>
      </c>
      <c r="C2652" s="2" t="str">
        <v>--</v>
      </c>
      <c r="D2652" s="2" t="str">
        <v>医药保健品及医疗器械,餐厨用具</v>
      </c>
      <c r="E2652" s="2" t="str">
        <v>9次</v>
      </c>
      <c r="F2652" s="2" t="str">
        <v>P.O. BOX 20825, SOUR STREET,SAFAT 13069</v>
      </c>
      <c r="G2652" s="2" t="str">
        <v>HONEYWELL KUWAIT</v>
      </c>
      <c r="H2652" s="2" t="str">
        <v>--</v>
      </c>
      <c r="I2652" s="2" t="str">
        <v>00965 242 1327</v>
      </c>
      <c r="J2652" s="2" t="str">
        <v>00965 242 8315</v>
      </c>
      <c r="K2652" s="1"/>
      <c r="L2652" s="1"/>
      <c r="M2652" s="1"/>
      <c r="N2652" s="1"/>
      <c r="O2652" s="1"/>
      <c r="P2652" s="1"/>
      <c r="Q2652" s="1"/>
      <c r="R2652" s="1"/>
      <c r="S2652" s="1"/>
    </row>
    <row r="2653">
      <c r="A2653" s="2" t="s">
        <v>5551</v>
      </c>
      <c r="B2653" s="2" t="str">
        <v>美國</v>
      </c>
      <c r="C2653" s="3" t="s">
        <v>5550</v>
      </c>
      <c r="D2653" s="2" t="str">
        <v>其他,箱包,餐厨用具</v>
      </c>
      <c r="E2653" s="2" t="str">
        <v>8次</v>
      </c>
      <c r="F2653" s="2" t="str">
        <v>P.O. BOX 1196,EASTLAKE, CO 80614,U.S.A.</v>
      </c>
      <c r="G2653" s="2" t="str">
        <v>--</v>
      </c>
      <c r="H2653" s="2" t="s">
        <v>5552</v>
      </c>
      <c r="I2653" s="2" t="str">
        <v>(303)570 1221</v>
      </c>
      <c r="J2653" s="2" t="str">
        <v>(303)920 9265</v>
      </c>
      <c r="K2653" s="1"/>
      <c r="L2653" s="1"/>
      <c r="M2653" s="1"/>
      <c r="N2653" s="1"/>
      <c r="O2653" s="1"/>
      <c r="P2653" s="1"/>
      <c r="Q2653" s="1"/>
      <c r="R2653" s="1"/>
      <c r="S2653" s="1"/>
    </row>
    <row r="2654">
      <c r="A2654" s="2" t="s">
        <v>7242</v>
      </c>
      <c r="B2654" s="2" t="str">
        <v>英國</v>
      </c>
      <c r="C2654" s="3" t="s">
        <v>7243</v>
      </c>
      <c r="D2654" s="2" t="str">
        <v>卫浴设备,浴室用品,餐厨用具</v>
      </c>
      <c r="E2654" s="2" t="str">
        <v>9次</v>
      </c>
      <c r="F2654" s="2" t="str">
        <v>Gresham House, Clarendon Road, Watford, Hertfordshire, WD1 1LA</v>
      </c>
      <c r="G2654" s="2" t="str">
        <v>HANSON (UK) LTD</v>
      </c>
      <c r="H2654" s="2" t="s">
        <v>7241</v>
      </c>
      <c r="I2654" s="2" t="str">
        <v>+44 1442 270444</v>
      </c>
      <c r="J2654" s="2" t="str">
        <v>0044 1442 270666</v>
      </c>
      <c r="K2654" s="1"/>
      <c r="L2654" s="1"/>
      <c r="M2654" s="1"/>
      <c r="N2654" s="1"/>
      <c r="O2654" s="1"/>
      <c r="P2654" s="1"/>
      <c r="Q2654" s="1"/>
      <c r="R2654" s="1"/>
      <c r="S2654" s="1"/>
    </row>
    <row r="2655">
      <c r="A2655" s="2" t="s">
        <v>1428</v>
      </c>
      <c r="B2655" s="2" t="str">
        <v>中國香港</v>
      </c>
      <c r="C2655" s="3" t="s">
        <v>1427</v>
      </c>
      <c r="D2655" s="2" t="str">
        <v>餐厨用具</v>
      </c>
      <c r="E2655" s="2" t="str">
        <v>7次</v>
      </c>
      <c r="F2655" s="2" t="str">
        <v>32/F CHINA ONLINE CENTRE,333 LOCKHART RD, WANCHAI,HONGKONG</v>
      </c>
      <c r="G2655" s="2" t="str">
        <v>--</v>
      </c>
      <c r="H2655" s="2" t="s">
        <v>1426</v>
      </c>
      <c r="I2655" s="2" t="str">
        <v>(852)25758298</v>
      </c>
      <c r="J2655" s="2" t="str">
        <v>(852)25752001</v>
      </c>
      <c r="K2655" s="1"/>
      <c r="L2655" s="1"/>
      <c r="M2655" s="1"/>
      <c r="N2655" s="1"/>
      <c r="O2655" s="1"/>
      <c r="P2655" s="1"/>
      <c r="Q2655" s="1"/>
      <c r="R2655" s="1"/>
      <c r="S2655" s="1"/>
    </row>
    <row r="2656">
      <c r="A2656" s="2" t="s">
        <v>3637</v>
      </c>
      <c r="B2656" s="2" t="str">
        <v>荷蘭</v>
      </c>
      <c r="C2656" s="3" t="s">
        <v>3638</v>
      </c>
      <c r="D2656" s="2" t="str">
        <v>其他,照明产品,餐厨用具</v>
      </c>
      <c r="E2656" s="2" t="str">
        <v>6次</v>
      </c>
      <c r="F2656" s="2" t="str">
        <v>Vestaweg 1, NL 8938 AV, Leeuwarden</v>
      </c>
      <c r="G2656" s="2" t="str">
        <v>R.M. Keuning</v>
      </c>
      <c r="H2656" s="2" t="s">
        <v>3639</v>
      </c>
      <c r="I2656" s="2" t="str">
        <v>+31 58 288 6565</v>
      </c>
      <c r="J2656" s="2" t="str">
        <v>0031 58 2886388</v>
      </c>
      <c r="K2656" s="1"/>
      <c r="L2656" s="1"/>
      <c r="M2656" s="1"/>
      <c r="N2656" s="1"/>
      <c r="O2656" s="1"/>
      <c r="P2656" s="1"/>
      <c r="Q2656" s="1"/>
      <c r="R2656" s="1"/>
      <c r="S2656" s="1"/>
    </row>
    <row r="2657">
      <c r="A2657" s="2" t="s">
        <v>5929</v>
      </c>
      <c r="B2657" s="2" t="str">
        <v>伊朗</v>
      </c>
      <c r="C2657" s="3" t="s">
        <v>5930</v>
      </c>
      <c r="D2657" s="2" t="str">
        <v>工艺陶瓷,餐厨用具</v>
      </c>
      <c r="E2657" s="2" t="str">
        <v>3次</v>
      </c>
      <c r="F2657" s="2" t="str">
        <v>NO:306 TIMCHEH HAJABDOLLEH BAZAR,15TH KHORDAD.AVE.,TEHRAN</v>
      </c>
      <c r="G2657" s="2" t="str">
        <v>S.MOZAFARI</v>
      </c>
      <c r="H2657" s="2" t="str">
        <v>--</v>
      </c>
      <c r="I2657" s="2" t="str">
        <v>0098 21 5815559</v>
      </c>
      <c r="J2657" s="2" t="str">
        <v>0098 21 5890245</v>
      </c>
      <c r="K2657" s="1"/>
      <c r="L2657" s="1"/>
      <c r="M2657" s="1"/>
      <c r="N2657" s="1"/>
      <c r="O2657" s="1"/>
      <c r="P2657" s="1"/>
      <c r="Q2657" s="1"/>
      <c r="R2657" s="1"/>
      <c r="S2657" s="1"/>
    </row>
    <row r="2658">
      <c r="A2658" s="2" t="s">
        <v>4033</v>
      </c>
      <c r="B2658" s="2" t="str">
        <v>以色列</v>
      </c>
      <c r="C2658" s="2" t="str">
        <v>--</v>
      </c>
      <c r="D2658" s="2" t="str">
        <v>家用电器,餐厨用具</v>
      </c>
      <c r="E2658" s="2" t="str">
        <v>8次</v>
      </c>
      <c r="F2658" s="2" t="str">
        <v>7 BALTIMORE ST.PETACH TIKVA,ISRAEL</v>
      </c>
      <c r="G2658" s="2" t="str">
        <v>JOHN MATHAI</v>
      </c>
      <c r="H2658" s="2" t="s">
        <v>4034</v>
      </c>
      <c r="I2658" s="2" t="str">
        <v>+972 3-921-1216</v>
      </c>
      <c r="J2658" s="2">
        <v>97239211217</v>
      </c>
      <c r="K2658" s="1"/>
      <c r="L2658" s="1"/>
      <c r="M2658" s="1"/>
      <c r="N2658" s="1"/>
      <c r="O2658" s="1"/>
      <c r="P2658" s="1"/>
      <c r="Q2658" s="1"/>
      <c r="R2658" s="1"/>
      <c r="S2658" s="1"/>
    </row>
    <row r="2659">
      <c r="A2659" s="2" t="s">
        <v>1892</v>
      </c>
      <c r="B2659" s="2" t="str">
        <v>法國</v>
      </c>
      <c r="C2659" s="3" t="s">
        <v>1890</v>
      </c>
      <c r="D2659" s="2" t="str">
        <v>餐厨用具</v>
      </c>
      <c r="E2659" s="2" t="str">
        <v>6次</v>
      </c>
      <c r="F2659" s="2" t="str">
        <v>10 RUE RAMSTEIN,57230,BAERENTHAL</v>
      </c>
      <c r="G2659" s="2" t="str">
        <v>M MANIAK JEAN CLAUDE</v>
      </c>
      <c r="H2659" s="2" t="s">
        <v>1891</v>
      </c>
      <c r="I2659" s="2" t="str">
        <v>+33 3 87 06 61 00</v>
      </c>
      <c r="J2659" s="2" t="str">
        <v>0033 387065646</v>
      </c>
      <c r="K2659" s="1"/>
      <c r="L2659" s="1"/>
      <c r="M2659" s="1"/>
      <c r="N2659" s="1"/>
      <c r="O2659" s="1"/>
      <c r="P2659" s="1"/>
      <c r="Q2659" s="1"/>
      <c r="R2659" s="1"/>
      <c r="S2659" s="1"/>
    </row>
    <row r="2660">
      <c r="A2660" s="2" t="s">
        <v>7560</v>
      </c>
      <c r="B2660" s="2" t="str">
        <v>中國香港</v>
      </c>
      <c r="C2660" s="3" t="s">
        <v>7559</v>
      </c>
      <c r="D2660" s="2" t="s">
        <v>7557</v>
      </c>
      <c r="E2660" s="2" t="str">
        <v>11次</v>
      </c>
      <c r="F2660" s="2" t="str">
        <v>1510 CHINACHEM GOLDEN PLAZA,77 MODY ROAD,TSIMSHATSUI EAST,KOWLOON</v>
      </c>
      <c r="G2660" s="2" t="str">
        <v>Hu Shaolin</v>
      </c>
      <c r="H2660" s="2" t="s">
        <v>7558</v>
      </c>
      <c r="I2660" s="2" t="str">
        <v>(852)23134799</v>
      </c>
      <c r="J2660" s="2" t="str">
        <v>(852)23691651</v>
      </c>
      <c r="K2660" s="1"/>
      <c r="L2660" s="1"/>
      <c r="M2660" s="1"/>
      <c r="N2660" s="1"/>
      <c r="O2660" s="1"/>
      <c r="P2660" s="1"/>
      <c r="Q2660" s="1"/>
      <c r="R2660" s="1"/>
      <c r="S2660" s="1"/>
    </row>
    <row r="2661">
      <c r="A2661" s="2" t="s">
        <v>5959</v>
      </c>
      <c r="B2661" s="2" t="str">
        <v>巴拿馬</v>
      </c>
      <c r="C2661" s="3" t="s">
        <v>5957</v>
      </c>
      <c r="D2661" s="2" t="str">
        <v>体育及旅游休闲用品,其他,家用电器,箱包,鞋,餐厨用具</v>
      </c>
      <c r="E2661" s="2" t="str">
        <v>10次</v>
      </c>
      <c r="F2661" s="2" t="str">
        <v>PO Box 2147, Calle 16 Edif Jessy, Colon Free Zone</v>
      </c>
      <c r="G2661" s="2" t="str">
        <v>MR. NITIN KUMAR JAIN</v>
      </c>
      <c r="H2661" s="2" t="s">
        <v>5958</v>
      </c>
      <c r="I2661" s="2" t="str">
        <v>+507 441-5636</v>
      </c>
      <c r="J2661" s="2" t="str">
        <v>507 4413123</v>
      </c>
      <c r="K2661" s="1"/>
      <c r="L2661" s="1"/>
      <c r="M2661" s="1"/>
      <c r="N2661" s="1"/>
      <c r="O2661" s="1"/>
      <c r="P2661" s="1"/>
      <c r="Q2661" s="1"/>
      <c r="R2661" s="1"/>
      <c r="S2661" s="1"/>
    </row>
    <row r="2662">
      <c r="A2662" s="5" t="s">
        <v>4067</v>
      </c>
      <c r="B2662" s="5" t="str">
        <v>印度</v>
      </c>
      <c r="C2662" s="4" t="s">
        <v>4068</v>
      </c>
      <c r="D2662" s="5" t="str">
        <v>照明产品,餐厨用具</v>
      </c>
      <c r="E2662" s="5" t="str">
        <v>7次</v>
      </c>
      <c r="F2662" s="5" t="str">
        <v>B/H, RAILWAY STATION JAROD, BARODA</v>
      </c>
      <c r="G2662" s="5" t="str">
        <v>LAXMAN SANGHVI</v>
      </c>
      <c r="H2662" s="5" t="s">
        <v>4066</v>
      </c>
      <c r="I2662" s="5" t="str">
        <v>0091 2668 74724</v>
      </c>
      <c r="J2662" s="5" t="str">
        <v>0091 2668 74214</v>
      </c>
      <c r="K2662" s="1"/>
      <c r="L2662" s="1"/>
      <c r="M2662" s="1"/>
      <c r="N2662" s="1"/>
      <c r="O2662" s="1"/>
      <c r="P2662" s="1"/>
      <c r="Q2662" s="1"/>
      <c r="R2662" s="1"/>
      <c r="S2662" s="1"/>
    </row>
    <row r="2663">
      <c r="A2663" s="5" t="s">
        <v>1925</v>
      </c>
      <c r="B2663" s="5" t="str">
        <v>新加坡</v>
      </c>
      <c r="C2663" s="5" t="str">
        <v>--</v>
      </c>
      <c r="D2663" s="5" t="str">
        <v>体育及旅游休闲用品,家具,家用纺织品,玻璃工艺品,箱包,鞋,餐厨用具</v>
      </c>
      <c r="E2663" s="5" t="str">
        <v>6次</v>
      </c>
      <c r="F2663" s="5" t="str">
        <v>JURONG POINT POST OFFICE,PO BOX 225SINGAPORE 916408</v>
      </c>
      <c r="G2663" s="5" t="str">
        <v>BIPIN M.S</v>
      </c>
      <c r="H2663" s="5" t="s">
        <v>1926</v>
      </c>
      <c r="I2663" s="5" t="str">
        <v>+65 9757 4419</v>
      </c>
      <c r="J2663" s="5" t="str">
        <v>65 97574419</v>
      </c>
      <c r="K2663" s="1"/>
      <c r="L2663" s="1"/>
      <c r="M2663" s="1"/>
      <c r="N2663" s="1"/>
      <c r="O2663" s="1"/>
      <c r="P2663" s="1"/>
      <c r="Q2663" s="1"/>
      <c r="R2663" s="1"/>
      <c r="S2663" s="1"/>
    </row>
    <row r="2664">
      <c r="A2664" s="2" t="s">
        <v>7585</v>
      </c>
      <c r="B2664" s="2" t="str">
        <v>印度</v>
      </c>
      <c r="C2664" s="2" t="str">
        <v>--</v>
      </c>
      <c r="D2664" s="2" t="s">
        <v>7584</v>
      </c>
      <c r="E2664" s="2" t="str">
        <v>10次</v>
      </c>
      <c r="F2664" s="2" t="str">
        <v>#75/47,WALL TAX ROAD 1st FL,</v>
      </c>
      <c r="G2664" s="2" t="str">
        <v>Mr DJSANJAY</v>
      </c>
      <c r="H2664" s="2">
        <v>14</v>
      </c>
      <c r="I2664" s="2" t="str">
        <v>91 44 5392720</v>
      </c>
      <c r="J2664" s="2" t="str">
        <v>91 44 5392720</v>
      </c>
      <c r="K2664" s="1"/>
      <c r="L2664" s="1"/>
      <c r="M2664" s="1"/>
      <c r="N2664" s="1"/>
      <c r="O2664" s="1"/>
      <c r="P2664" s="1"/>
      <c r="Q2664" s="1"/>
      <c r="R2664" s="1"/>
      <c r="S2664" s="1"/>
    </row>
    <row r="2665">
      <c r="A2665" s="2" t="s">
        <v>5872</v>
      </c>
      <c r="B2665" s="2" t="str">
        <v>中國香港</v>
      </c>
      <c r="C2665" s="3" t="s">
        <v>594</v>
      </c>
      <c r="D2665" s="2" t="s">
        <v>5871</v>
      </c>
      <c r="E2665" s="2" t="str">
        <v>10次</v>
      </c>
      <c r="F2665" s="2" t="str">
        <v>17/F PENINSULA SQUARE 18 SUNG ON STREET HUNG HOM,KOWLOON</v>
      </c>
      <c r="G2665" s="2" t="str">
        <v>JENS WINKELMANN</v>
      </c>
      <c r="H2665" s="2" t="s">
        <v>596</v>
      </c>
      <c r="I2665" s="2" t="str">
        <v>(852)27733977</v>
      </c>
      <c r="J2665" s="2" t="str">
        <v>(852)23308885</v>
      </c>
      <c r="K2665" s="1"/>
      <c r="L2665" s="1"/>
      <c r="M2665" s="1"/>
      <c r="N2665" s="1"/>
      <c r="O2665" s="1"/>
      <c r="P2665" s="1"/>
      <c r="Q2665" s="1"/>
      <c r="R2665" s="1"/>
      <c r="S2665" s="1"/>
    </row>
    <row r="2666">
      <c r="A2666" s="2" t="s">
        <v>3690</v>
      </c>
      <c r="B2666" s="2" t="str">
        <v>義大利</v>
      </c>
      <c r="C2666" s="3" t="s">
        <v>3691</v>
      </c>
      <c r="D2666" s="2" t="str">
        <v>医药保健品及医疗器械,家具,餐厨用具</v>
      </c>
      <c r="E2666" s="2" t="str">
        <v>7次</v>
      </c>
      <c r="F2666" s="2" t="str">
        <v>Via Palazzetto 56, Loc. Ghirano, I 33080, PRATA DI PORDENONE</v>
      </c>
      <c r="G2666" s="2" t="str">
        <v>Giancarlo Tochet</v>
      </c>
      <c r="H2666" s="2" t="s">
        <v>3689</v>
      </c>
      <c r="I2666" s="2" t="str">
        <v>+39 0422 741331</v>
      </c>
      <c r="J2666" s="2" t="str">
        <v>0039 0422 741409</v>
      </c>
      <c r="K2666" s="1"/>
      <c r="L2666" s="1"/>
      <c r="M2666" s="1"/>
      <c r="N2666" s="1"/>
      <c r="O2666" s="1"/>
      <c r="P2666" s="1"/>
      <c r="Q2666" s="1"/>
      <c r="R2666" s="1"/>
      <c r="S2666" s="1"/>
    </row>
    <row r="2667">
      <c r="A2667" s="2" t="s">
        <v>1817</v>
      </c>
      <c r="B2667" s="2" t="str">
        <v>新西蘭</v>
      </c>
      <c r="C2667" s="3" t="s">
        <v>1815</v>
      </c>
      <c r="D2667" s="2" t="str">
        <v>家具,家居装饰品,钟表眼镜,餐厨用具</v>
      </c>
      <c r="E2667" s="2" t="str">
        <v>7次</v>
      </c>
      <c r="F2667" s="2" t="str">
        <v>30 Glasgow Avenue Manukau City 1701 Auckland</v>
      </c>
      <c r="G2667" s="2" t="str">
        <v>Brendon Brodie</v>
      </c>
      <c r="H2667" s="2" t="s">
        <v>1816</v>
      </c>
      <c r="I2667" s="2" t="str">
        <v>+64 9-277 6995</v>
      </c>
      <c r="J2667" s="2" t="str">
        <v>0064 9 277 7617</v>
      </c>
      <c r="K2667" s="1"/>
      <c r="L2667" s="1"/>
      <c r="M2667" s="1"/>
      <c r="N2667" s="1"/>
      <c r="O2667" s="1"/>
      <c r="P2667" s="1"/>
      <c r="Q2667" s="1"/>
      <c r="R2667" s="1"/>
      <c r="S2667" s="1"/>
    </row>
    <row r="2668">
      <c r="A2668" s="2" t="s">
        <v>5537</v>
      </c>
      <c r="B2668" s="2" t="str">
        <v>菲律賓</v>
      </c>
      <c r="C2668" s="3" t="s">
        <v>5535</v>
      </c>
      <c r="D2668" s="2" t="str">
        <v>个人护理用具,其他,家具,工程机械,玻璃工艺品,餐厨用具</v>
      </c>
      <c r="E2668" s="2" t="str">
        <v>8次</v>
      </c>
      <c r="F2668" s="2" t="str">
        <v>195 SALCEDO ST.LEGASPI VILLAGE MAKATI,PHILIPPINES</v>
      </c>
      <c r="G2668" s="2" t="str">
        <v>AIDA P.EVIDENTE</v>
      </c>
      <c r="H2668" s="2" t="s">
        <v>5536</v>
      </c>
      <c r="I2668" s="2" t="str">
        <v>+63 2 813 7603</v>
      </c>
      <c r="J2668" s="2" t="str">
        <v>632 8170258</v>
      </c>
      <c r="K2668" s="1"/>
      <c r="L2668" s="1"/>
      <c r="M2668" s="1"/>
      <c r="N2668" s="1"/>
      <c r="O2668" s="1"/>
      <c r="P2668" s="1"/>
      <c r="Q2668" s="1"/>
      <c r="R2668" s="1"/>
      <c r="S2668" s="1"/>
    </row>
    <row r="2669">
      <c r="A2669" s="2" t="s">
        <v>5909</v>
      </c>
      <c r="B2669" s="2" t="str">
        <v>中國香港</v>
      </c>
      <c r="C2669" s="3" t="s">
        <v>5906</v>
      </c>
      <c r="D2669" s="2" t="s">
        <v>5907</v>
      </c>
      <c r="E2669" s="2" t="str">
        <v>6次</v>
      </c>
      <c r="F2669" s="2" t="str">
        <v>FLAT/RM E1, 21/F, TUNG CHUN IND''LBLDG STAGE 1, 9-11 CHEUNG WING ROADKWAI CHUNG, NT,HONG KONG</v>
      </c>
      <c r="G2669" s="2" t="str">
        <v>Kandy Liew</v>
      </c>
      <c r="H2669" s="2" t="s">
        <v>5908</v>
      </c>
      <c r="I2669" s="2" t="str">
        <v>00852 24010559</v>
      </c>
      <c r="J2669" s="2" t="str">
        <v>00852 24010550</v>
      </c>
      <c r="K2669" s="1"/>
      <c r="L2669" s="1"/>
      <c r="M2669" s="1"/>
      <c r="N2669" s="1"/>
      <c r="O2669" s="1"/>
      <c r="P2669" s="1"/>
      <c r="Q2669" s="1"/>
      <c r="R2669" s="1"/>
      <c r="S2669" s="1"/>
    </row>
    <row r="2670">
      <c r="A2670" s="2" t="s">
        <v>4000</v>
      </c>
      <c r="B2670" s="2" t="str">
        <v>馬來西亞</v>
      </c>
      <c r="C2670" s="2" t="str">
        <v>--</v>
      </c>
      <c r="D2670" s="2" t="s">
        <v>3998</v>
      </c>
      <c r="E2670" s="2" t="str">
        <v>8次</v>
      </c>
      <c r="F2670" s="2" t="str">
        <v>18 Jalan Kamapr 5 , MALAYSIA</v>
      </c>
      <c r="G2670" s="2" t="str">
        <v>Edithva lui</v>
      </c>
      <c r="H2670" s="2" t="s">
        <v>3999</v>
      </c>
      <c r="I2670" s="2" t="str">
        <v>+60 5-547 5752</v>
      </c>
      <c r="J2670" s="2" t="str">
        <v>605 3234228</v>
      </c>
      <c r="K2670" s="1"/>
      <c r="L2670" s="1"/>
      <c r="M2670" s="1"/>
      <c r="N2670" s="1"/>
      <c r="O2670" s="1"/>
      <c r="P2670" s="1"/>
      <c r="Q2670" s="1"/>
      <c r="R2670" s="1"/>
      <c r="S2670" s="1"/>
    </row>
    <row r="2671">
      <c r="A2671" s="2" t="s">
        <v>1855</v>
      </c>
      <c r="B2671" s="2" t="str">
        <v>尼日利亞</v>
      </c>
      <c r="C2671" s="3" t="s">
        <v>1857</v>
      </c>
      <c r="D2671" s="2" t="str">
        <v>工具,玩具,鞋,餐厨用具</v>
      </c>
      <c r="E2671" s="2" t="str">
        <v>5次</v>
      </c>
      <c r="F2671" s="2" t="str">
        <v>1, OJOGIWA STREET, LAGOS (G.P.O.BOX 1713 LAGOS)</v>
      </c>
      <c r="G2671" s="2" t="str">
        <v>ALEX JZUCHUKWU</v>
      </c>
      <c r="H2671" s="2" t="s">
        <v>1856</v>
      </c>
      <c r="I2671" s="2" t="str">
        <v>00234 1 2665058</v>
      </c>
      <c r="J2671" s="2">
        <v>234</v>
      </c>
      <c r="K2671" s="1"/>
      <c r="L2671" s="1"/>
      <c r="M2671" s="1"/>
      <c r="N2671" s="1"/>
      <c r="O2671" s="1"/>
      <c r="P2671" s="1"/>
      <c r="Q2671" s="1"/>
      <c r="R2671" s="1"/>
      <c r="S2671" s="1"/>
    </row>
    <row r="2672">
      <c r="A2672" s="2" t="s">
        <v>7541</v>
      </c>
      <c r="B2672" s="2" t="str">
        <v>中國大陸</v>
      </c>
      <c r="C2672" s="3" t="s">
        <v>7542</v>
      </c>
      <c r="D2672" s="2" t="str">
        <v>家具,玩具,礼品及赠品,餐厨用具</v>
      </c>
      <c r="E2672" s="2" t="str">
        <v>6次</v>
      </c>
      <c r="F2672" s="2" t="str">
        <v>4FL.,67,SEC.1,CHUNG SHAN RD.,HSIN CHUANG CITY,TAIPEI HSIEN</v>
      </c>
      <c r="G2672" s="2" t="str">
        <v>JEAN LEE</v>
      </c>
      <c r="H2672" s="2" t="s">
        <v>7540</v>
      </c>
      <c r="I2672" s="2" t="str">
        <v>00886 2 85212422</v>
      </c>
      <c r="J2672" s="2" t="str">
        <v>00886 2 85212420/85212417</v>
      </c>
      <c r="K2672" s="1"/>
      <c r="L2672" s="1"/>
      <c r="M2672" s="1"/>
      <c r="N2672" s="1"/>
      <c r="O2672" s="1"/>
      <c r="P2672" s="1"/>
      <c r="Q2672" s="1"/>
      <c r="R2672" s="1"/>
      <c r="S2672" s="1"/>
    </row>
    <row r="2673">
      <c r="A2673" s="2" t="s">
        <v>5807</v>
      </c>
      <c r="B2673" s="2" t="str">
        <v>中國大陸</v>
      </c>
      <c r="C2673" s="3" t="s">
        <v>5808</v>
      </c>
      <c r="D2673" s="2" t="str">
        <v>其他,服装饰物及配件,食品,餐厨用具</v>
      </c>
      <c r="E2673" s="2" t="str">
        <v>5次</v>
      </c>
      <c r="F2673" s="2" t="str">
        <v>57/F, OFFICE TOWER, SHUNHING SQUARE DI WANG COMMERCIAL CENTER, 5002 SHEN NAN ROAD EAST,SHEN ZHEN</v>
      </c>
      <c r="G2673" s="2" t="str">
        <v>--</v>
      </c>
      <c r="H2673" s="2" t="s">
        <v>5809</v>
      </c>
      <c r="I2673" s="2" t="str">
        <v>0755)8246566 2777</v>
      </c>
      <c r="J2673" s="2" t="str">
        <v>0755)82462723</v>
      </c>
      <c r="K2673" s="1"/>
      <c r="L2673" s="1"/>
      <c r="M2673" s="1"/>
      <c r="N2673" s="1"/>
      <c r="O2673" s="1"/>
      <c r="P2673" s="1"/>
      <c r="Q2673" s="1"/>
      <c r="R2673" s="1"/>
      <c r="S2673" s="1"/>
    </row>
    <row r="2674">
      <c r="A2674" s="2" t="s">
        <v>3898</v>
      </c>
      <c r="B2674" s="2" t="str">
        <v>荷蘭</v>
      </c>
      <c r="C2674" s="2" t="str">
        <v>--</v>
      </c>
      <c r="D2674" s="2" t="str">
        <v>餐厨用具</v>
      </c>
      <c r="E2674" s="2" t="str">
        <v>5次</v>
      </c>
      <c r="F2674" s="2" t="str">
        <v>Pastoor Pieckweg 40, NL 3828 PR, Hoogland</v>
      </c>
      <c r="G2674" s="2" t="str">
        <v>Bijl Bijou B.V.</v>
      </c>
      <c r="H2674" s="2" t="str">
        <v>--</v>
      </c>
      <c r="I2674" s="2" t="str">
        <v>+31 33 456 4409</v>
      </c>
      <c r="J2674" s="2" t="str">
        <v>0031 33 4564403</v>
      </c>
      <c r="K2674" s="1"/>
      <c r="L2674" s="1"/>
      <c r="M2674" s="1"/>
      <c r="N2674" s="1"/>
      <c r="O2674" s="1"/>
      <c r="P2674" s="1"/>
      <c r="Q2674" s="1"/>
      <c r="R2674" s="1"/>
      <c r="S2674" s="1"/>
    </row>
    <row r="2675">
      <c r="A2675" s="2" t="s">
        <v>1746</v>
      </c>
      <c r="B2675" s="2" t="str">
        <v>法國</v>
      </c>
      <c r="C2675" s="3" t="s">
        <v>1744</v>
      </c>
      <c r="D2675" s="2" t="str">
        <v>化工产品,餐厨用具</v>
      </c>
      <c r="E2675" s="2" t="str">
        <v>3次</v>
      </c>
      <c r="F2675" s="2" t="str">
        <v>43 BOULEVARD PIERRE SEMARD, 06300, NICE</v>
      </c>
      <c r="G2675" s="2" t="str">
        <v>M INNOCENTINI PATRICK</v>
      </c>
      <c r="H2675" s="2" t="s">
        <v>1745</v>
      </c>
      <c r="I2675" s="2" t="str">
        <v>+33 4 92 00 72 72</v>
      </c>
      <c r="J2675" s="2" t="str">
        <v>0033 492007270</v>
      </c>
      <c r="K2675" s="1"/>
      <c r="L2675" s="1"/>
      <c r="M2675" s="1"/>
      <c r="N2675" s="1"/>
      <c r="O2675" s="1"/>
      <c r="P2675" s="1"/>
      <c r="Q2675" s="1"/>
      <c r="R2675" s="1"/>
      <c r="S2675" s="1"/>
    </row>
    <row r="2676">
      <c r="A2676" s="2" t="s">
        <v>5561</v>
      </c>
      <c r="B2676" s="2" t="str">
        <v>日本</v>
      </c>
      <c r="C2676" s="3" t="s">
        <v>5562</v>
      </c>
      <c r="D2676" s="2" t="str">
        <v>建筑及装饰材料,玻璃工艺品,餐厨用具</v>
      </c>
      <c r="E2676" s="2" t="str">
        <v>4次</v>
      </c>
      <c r="F2676" s="2" t="str">
        <v>24-19-504, Meguro 1-chome, Meguro-ku, Tokyo 153-0063</v>
      </c>
      <c r="G2676" s="2" t="str">
        <v>HANAYAMA TSUYOSHI</v>
      </c>
      <c r="H2676" s="2" t="s">
        <v>5563</v>
      </c>
      <c r="I2676" s="2" t="str">
        <v>0081 3 3493 5171</v>
      </c>
      <c r="J2676" s="2" t="str">
        <v>0081 3 3493 5174</v>
      </c>
      <c r="K2676" s="1"/>
      <c r="L2676" s="1"/>
      <c r="M2676" s="1"/>
      <c r="N2676" s="1"/>
      <c r="O2676" s="1"/>
      <c r="P2676" s="1"/>
      <c r="Q2676" s="1"/>
      <c r="R2676" s="1"/>
      <c r="S2676" s="1"/>
    </row>
    <row r="2677">
      <c r="A2677" s="2" t="s">
        <v>5844</v>
      </c>
      <c r="B2677" s="2" t="str">
        <v>荷蘭</v>
      </c>
      <c r="C2677" s="3" t="s">
        <v>5842</v>
      </c>
      <c r="D2677" s="2" t="str">
        <v>家用纺织品,玻璃工艺品,钟表眼镜,餐厨用具</v>
      </c>
      <c r="E2677" s="2" t="str">
        <v>3次</v>
      </c>
      <c r="F2677" s="2" t="str">
        <v>Osloweg 131, NL 9723 BK, Groningen</v>
      </c>
      <c r="G2677" s="2" t="str">
        <v>HVANDIAK</v>
      </c>
      <c r="H2677" s="2" t="s">
        <v>5843</v>
      </c>
      <c r="I2677" s="2" t="str">
        <v>+31 50 544 1441</v>
      </c>
      <c r="J2677" s="2" t="str">
        <v>0031 50 5417134</v>
      </c>
      <c r="K2677" s="1"/>
      <c r="L2677" s="1"/>
      <c r="M2677" s="1"/>
      <c r="N2677" s="1"/>
      <c r="O2677" s="1"/>
      <c r="P2677" s="1"/>
      <c r="Q2677" s="1"/>
      <c r="R2677" s="1"/>
      <c r="S2677" s="1"/>
    </row>
    <row r="2678">
      <c r="A2678" s="2" t="s">
        <v>1308</v>
      </c>
      <c r="B2678" s="2" t="str">
        <v>中國香港</v>
      </c>
      <c r="C2678" s="3" t="s">
        <v>1310</v>
      </c>
      <c r="D2678" s="2" t="str">
        <v>体育及旅游休闲用品,照明产品,玩具,餐厨用具</v>
      </c>
      <c r="E2678" s="2" t="str">
        <v>7次</v>
      </c>
      <c r="F2678" s="2" t="str">
        <v>FLA.trOOM1901,19/F,GINZAPLAZA2ASAIYEUNGCHOIST,MONGKOKKOWLOONHONGKONG</v>
      </c>
      <c r="G2678" s="2" t="str">
        <v>AJMAN</v>
      </c>
      <c r="H2678" s="2" t="s">
        <v>1309</v>
      </c>
      <c r="I2678" s="2" t="str">
        <v>+852 2511 0336</v>
      </c>
      <c r="J2678" s="2">
        <v>25115180</v>
      </c>
      <c r="K2678" s="1"/>
      <c r="L2678" s="1"/>
      <c r="M2678" s="1"/>
      <c r="N2678" s="1"/>
      <c r="O2678" s="1"/>
      <c r="P2678" s="1"/>
      <c r="Q2678" s="1"/>
      <c r="R2678" s="1"/>
      <c r="S2678" s="1"/>
    </row>
    <row r="2679">
      <c r="A2679" s="2" t="s">
        <v>1778</v>
      </c>
      <c r="B2679" s="2" t="str">
        <v>美國</v>
      </c>
      <c r="C2679" s="2" t="str">
        <v>--</v>
      </c>
      <c r="D2679" s="2" t="str">
        <v>医药保健品及医疗器械,玻璃工艺品,餐厨用具</v>
      </c>
      <c r="E2679" s="2" t="str">
        <v>7次</v>
      </c>
      <c r="F2679" s="2" t="str">
        <v>1620 E. AMAR ROAD,#H, WEST COVINA,CA 91792,U.S.A.</v>
      </c>
      <c r="G2679" s="2" t="str">
        <v>--</v>
      </c>
      <c r="H2679" s="2" t="s">
        <v>1777</v>
      </c>
      <c r="I2679" s="2" t="str">
        <v>+1 626-695-7271</v>
      </c>
      <c r="J2679" s="2">
        <v>6269658900</v>
      </c>
      <c r="K2679" s="1"/>
      <c r="L2679" s="1"/>
      <c r="M2679" s="1"/>
      <c r="N2679" s="1"/>
      <c r="O2679" s="1"/>
      <c r="P2679" s="1"/>
      <c r="Q2679" s="1"/>
      <c r="R2679" s="1"/>
      <c r="S2679" s="1"/>
    </row>
    <row r="2680">
      <c r="A2680" s="2" t="s">
        <v>5487</v>
      </c>
      <c r="B2680" s="2" t="str">
        <v>中國香港</v>
      </c>
      <c r="C2680" s="2" t="str">
        <v>--</v>
      </c>
      <c r="D2680" s="2" t="str">
        <v>家具,服装饰物及配件,玩具,玻璃工艺品,礼品及赠品,箱包,鞋,餐厨用具</v>
      </c>
      <c r="E2680" s="2" t="str">
        <v>10次</v>
      </c>
      <c r="F2680" s="2" t="str">
        <v>DD114LOT NO125 LO UK TSUEN,PAT HEUNG,KAM TIN ROAD,WANG TOI SHAN,YUENLONG</v>
      </c>
      <c r="G2680" s="2" t="str">
        <v>KHAN</v>
      </c>
      <c r="H2680" s="2" t="s">
        <v>5488</v>
      </c>
      <c r="I2680" s="2" t="str">
        <v>00852 24883840</v>
      </c>
      <c r="J2680" s="2" t="str">
        <v>00852 24883840</v>
      </c>
      <c r="K2680" s="1"/>
      <c r="L2680" s="1"/>
      <c r="M2680" s="1"/>
      <c r="N2680" s="1"/>
      <c r="O2680" s="1"/>
      <c r="P2680" s="1"/>
      <c r="Q2680" s="1"/>
      <c r="R2680" s="1"/>
      <c r="S2680" s="1"/>
    </row>
    <row r="2681">
      <c r="A2681" s="2" t="s">
        <v>1665</v>
      </c>
      <c r="B2681" s="2" t="str">
        <v>德國</v>
      </c>
      <c r="C2681" s="2" t="str">
        <v>--</v>
      </c>
      <c r="D2681" s="2" t="str">
        <v>餐厨用具</v>
      </c>
      <c r="E2681" s="2" t="str">
        <v>2次</v>
      </c>
      <c r="F2681" s="2" t="str">
        <v>BEIM SCHLUMP 13 A,HAMBURG</v>
      </c>
      <c r="G2681" s="2" t="str">
        <v>--</v>
      </c>
      <c r="H2681" s="2" t="str">
        <v>--</v>
      </c>
      <c r="I2681" s="2" t="str">
        <v>+49 40 41498880</v>
      </c>
      <c r="J2681" s="2" t="str">
        <v>0049 40 41498883</v>
      </c>
      <c r="K2681" s="1"/>
      <c r="L2681" s="1"/>
      <c r="M2681" s="1"/>
      <c r="N2681" s="1"/>
      <c r="O2681" s="1"/>
      <c r="P2681" s="1"/>
      <c r="Q2681" s="1"/>
      <c r="R2681" s="1"/>
      <c r="S2681" s="1"/>
    </row>
    <row r="2682">
      <c r="A2682" s="5" t="s">
        <v>7428</v>
      </c>
      <c r="B2682" s="5" t="str">
        <v>奧地利</v>
      </c>
      <c r="C2682" s="4" t="s">
        <v>7426</v>
      </c>
      <c r="D2682" s="5" t="str">
        <v>餐厨用具</v>
      </c>
      <c r="E2682" s="5" t="str">
        <v>2次</v>
      </c>
      <c r="F2682" s="5" t="str">
        <v>TRIESTER STR. 203,A-1232 WIEN</v>
      </c>
      <c r="G2682" s="5" t="str">
        <v>--</v>
      </c>
      <c r="H2682" s="5" t="s">
        <v>7427</v>
      </c>
      <c r="I2682" s="5" t="str">
        <v>+43 1 66797710</v>
      </c>
      <c r="J2682" s="5" t="str">
        <v>0043 1 667 97 71 17</v>
      </c>
      <c r="K2682" s="1"/>
      <c r="L2682" s="1"/>
      <c r="M2682" s="1"/>
      <c r="N2682" s="1"/>
      <c r="O2682" s="1"/>
      <c r="P2682" s="1"/>
      <c r="Q2682" s="1"/>
      <c r="R2682" s="1"/>
      <c r="S2682" s="1"/>
    </row>
    <row r="2683">
      <c r="A2683" s="2" t="s">
        <v>1673</v>
      </c>
      <c r="B2683" s="2" t="str">
        <v>加拿大</v>
      </c>
      <c r="C2683" s="3" t="s">
        <v>1674</v>
      </c>
      <c r="D2683" s="2" t="s">
        <v>1675</v>
      </c>
      <c r="E2683" s="2" t="str">
        <v>10次</v>
      </c>
      <c r="F2683" s="2" t="str">
        <v>3178 GRANT ST, CANADA</v>
      </c>
      <c r="G2683" s="2" t="str">
        <v>MAZEN AZIZA</v>
      </c>
      <c r="H2683" s="2" t="s">
        <v>1676</v>
      </c>
      <c r="I2683" s="2" t="str">
        <v>+1 604-216-0399</v>
      </c>
      <c r="J2683" s="2" t="str">
        <v>1 604 2160399</v>
      </c>
      <c r="K2683" s="1"/>
      <c r="L2683" s="1"/>
      <c r="M2683" s="1"/>
      <c r="N2683" s="1"/>
      <c r="O2683" s="1"/>
      <c r="P2683" s="1"/>
      <c r="Q2683" s="1"/>
      <c r="R2683" s="1"/>
      <c r="S2683" s="1"/>
    </row>
    <row r="2684">
      <c r="A2684" s="2" t="s">
        <v>3862</v>
      </c>
      <c r="B2684" s="2" t="str">
        <v>法國</v>
      </c>
      <c r="C2684" s="2" t="str">
        <v>--</v>
      </c>
      <c r="D2684" s="2" t="str">
        <v>餐厨用具</v>
      </c>
      <c r="E2684" s="2" t="str">
        <v>6次</v>
      </c>
      <c r="F2684" s="2" t="str">
        <v>3 IMPASSE marita, FRANCE</v>
      </c>
      <c r="G2684" s="2" t="str">
        <v>--</v>
      </c>
      <c r="H2684" s="2" t="s">
        <v>3863</v>
      </c>
      <c r="I2684" s="2" t="str">
        <v>+33 6 75 51 45 53</v>
      </c>
      <c r="J2684" s="2">
        <v>33562344575</v>
      </c>
      <c r="K2684" s="1"/>
      <c r="L2684" s="1"/>
      <c r="M2684" s="1"/>
      <c r="N2684" s="1"/>
      <c r="O2684" s="1"/>
      <c r="P2684" s="1"/>
      <c r="Q2684" s="1"/>
      <c r="R2684" s="1"/>
      <c r="S2684" s="1"/>
    </row>
    <row r="2685">
      <c r="A2685" s="2" t="s">
        <v>2380</v>
      </c>
      <c r="B2685" s="2" t="str">
        <v>坦桑尼亚</v>
      </c>
      <c r="C2685" s="3" t="s">
        <v>2381</v>
      </c>
      <c r="D2685" s="2" t="s">
        <v>2378</v>
      </c>
      <c r="E2685" s="2" t="str">
        <v>10次</v>
      </c>
      <c r="F2685" s="2" t="str">
        <v>20641, TANZANIA</v>
      </c>
      <c r="G2685" s="2" t="str">
        <v>FRANCISCO BRAVO</v>
      </c>
      <c r="H2685" s="2" t="s">
        <v>2379</v>
      </c>
      <c r="I2685" s="2" t="str">
        <v>+255 22 211 1900</v>
      </c>
      <c r="J2685" s="2">
        <v>222113894</v>
      </c>
      <c r="K2685" s="1"/>
      <c r="L2685" s="1"/>
      <c r="M2685" s="1"/>
      <c r="N2685" s="1"/>
      <c r="O2685" s="1"/>
      <c r="P2685" s="1"/>
      <c r="Q2685" s="1"/>
      <c r="R2685" s="1"/>
      <c r="S2685" s="1"/>
    </row>
    <row r="2686">
      <c r="A2686" s="2" t="s">
        <v>3871</v>
      </c>
      <c r="B2686" s="2" t="str">
        <v>智利</v>
      </c>
      <c r="C2686" s="3" t="s">
        <v>3872</v>
      </c>
      <c r="D2686" s="2" t="str">
        <v>其他,家用电器,照明产品,自行车,餐厨用具</v>
      </c>
      <c r="E2686" s="2" t="str">
        <v>9次</v>
      </c>
      <c r="F2686" s="2" t="str">
        <v>CAMINO LO ECHEVERS 250, QUILICURA, SANTIAGO</v>
      </c>
      <c r="G2686" s="2" t="str">
        <v>GONZALO BACHELET ARTIGUES</v>
      </c>
      <c r="H2686" s="2" t="str">
        <v>--</v>
      </c>
      <c r="I2686" s="2" t="str">
        <v>+56-5672,+56-2-2367-8000</v>
      </c>
      <c r="J2686" s="2" t="str">
        <v>0056 2 7390101</v>
      </c>
      <c r="K2686" s="1"/>
      <c r="L2686" s="1"/>
      <c r="M2686" s="1"/>
      <c r="N2686" s="1"/>
      <c r="O2686" s="1"/>
      <c r="P2686" s="1"/>
      <c r="Q2686" s="1"/>
      <c r="R2686" s="1"/>
      <c r="S2686" s="1"/>
    </row>
    <row r="2687">
      <c r="A2687" s="2" t="s">
        <v>1712</v>
      </c>
      <c r="B2687" s="2" t="str">
        <v>美國</v>
      </c>
      <c r="C2687" s="3" t="s">
        <v>1713</v>
      </c>
      <c r="D2687" s="2" t="str">
        <v>体育及旅游休闲用品,玻璃工艺品,箱包,鞋,餐厨用具</v>
      </c>
      <c r="E2687" s="2" t="str">
        <v>8次</v>
      </c>
      <c r="F2687" s="2" t="str">
        <v>1449 WESTWOOD BLVD ,LOS ANGELES, CA 90024,U.S.A.</v>
      </c>
      <c r="G2687" s="2" t="str">
        <v>--</v>
      </c>
      <c r="H2687" s="2" t="s">
        <v>1711</v>
      </c>
      <c r="I2687" s="2" t="str">
        <v>+1 310-850-5222</v>
      </c>
      <c r="J2687" s="2" t="str">
        <v>310 9143361</v>
      </c>
      <c r="K2687" s="1"/>
      <c r="L2687" s="1"/>
      <c r="M2687" s="1"/>
      <c r="N2687" s="1"/>
      <c r="O2687" s="1"/>
      <c r="P2687" s="1"/>
      <c r="Q2687" s="1"/>
      <c r="R2687" s="1"/>
      <c r="S2687" s="1"/>
    </row>
    <row r="2688">
      <c r="A2688" s="2" t="s">
        <v>4475</v>
      </c>
      <c r="B2688" s="2" t="str">
        <v>澳大利亞</v>
      </c>
      <c r="C2688" s="3" t="s">
        <v>4476</v>
      </c>
      <c r="D2688" s="2" t="str">
        <v>照明产品,餐厨用具</v>
      </c>
      <c r="E2688" s="2" t="str">
        <v>7次</v>
      </c>
      <c r="F2688" s="2" t="str">
        <v>2 EVERS STREET ,NERANG ,4211, QLD,AUSTRALIA</v>
      </c>
      <c r="G2688" s="2" t="str">
        <v>Maruap Siahaan</v>
      </c>
      <c r="H2688" s="2" t="s">
        <v>4477</v>
      </c>
      <c r="I2688" s="2" t="str">
        <v>0061 7 3307 4444</v>
      </c>
      <c r="J2688" s="2" t="str">
        <v>0061 7 3307 4407</v>
      </c>
      <c r="K2688" s="1"/>
      <c r="L2688" s="1"/>
      <c r="M2688" s="1"/>
      <c r="N2688" s="1"/>
      <c r="O2688" s="1"/>
      <c r="P2688" s="1"/>
      <c r="Q2688" s="1"/>
      <c r="R2688" s="1"/>
      <c r="S2688" s="1"/>
    </row>
    <row r="2689">
      <c r="A2689" s="2" t="s">
        <v>2285</v>
      </c>
      <c r="B2689" s="2" t="str">
        <v>加納</v>
      </c>
      <c r="C2689" s="2" t="str">
        <v>--</v>
      </c>
      <c r="D2689" s="2" t="str">
        <v>其他,园林用品,家具,服装饰物及配件,玻璃工艺品,食品,餐厨用具</v>
      </c>
      <c r="E2689" s="2" t="str">
        <v>6次</v>
      </c>
      <c r="F2689" s="2" t="str">
        <v>P.O.BOX MP1092,MAMPROBI ACCRA,GHANA</v>
      </c>
      <c r="G2689" s="2" t="str">
        <v>John Utreras</v>
      </c>
      <c r="H2689" s="2" t="s">
        <v>2284</v>
      </c>
      <c r="I2689" s="2">
        <v>670000</v>
      </c>
      <c r="J2689" s="2">
        <v>670000</v>
      </c>
      <c r="K2689" s="1"/>
      <c r="L2689" s="1"/>
      <c r="M2689" s="1"/>
      <c r="N2689" s="1"/>
      <c r="O2689" s="1"/>
      <c r="P2689" s="1"/>
      <c r="Q2689" s="1"/>
      <c r="R2689" s="1"/>
      <c r="S2689" s="1"/>
    </row>
    <row r="2690">
      <c r="A2690" s="2" t="s">
        <v>6191</v>
      </c>
      <c r="B2690" s="2" t="str">
        <v>印尼</v>
      </c>
      <c r="C2690" s="2" t="str">
        <v>--</v>
      </c>
      <c r="D2690" s="2" t="str">
        <v>其他,电子消费品及信息产品,餐厨用具</v>
      </c>
      <c r="E2690" s="2" t="str">
        <v>9次</v>
      </c>
      <c r="F2690" s="2" t="str">
        <v>Jln Kusuma Bangsa no 45, INDONESIA</v>
      </c>
      <c r="G2690" s="2" t="str">
        <v>JACKY</v>
      </c>
      <c r="H2690" s="2" t="s">
        <v>6190</v>
      </c>
      <c r="I2690" s="2" t="str">
        <v>+62 623 15321991</v>
      </c>
      <c r="J2690" s="2">
        <v>62315324540</v>
      </c>
      <c r="K2690" s="1"/>
      <c r="L2690" s="1"/>
      <c r="M2690" s="1"/>
      <c r="N2690" s="1"/>
      <c r="O2690" s="1"/>
      <c r="P2690" s="1"/>
      <c r="Q2690" s="1"/>
      <c r="R2690" s="1"/>
      <c r="S2690" s="1"/>
    </row>
    <row r="2691">
      <c r="A2691" s="2" t="s">
        <v>7769</v>
      </c>
      <c r="B2691" s="2" t="str">
        <v>韩国</v>
      </c>
      <c r="C2691" s="2" t="str">
        <v>--</v>
      </c>
      <c r="D2691" s="2" t="str">
        <v>其他,家具,家居装饰品,家用电器,餐厨用具</v>
      </c>
      <c r="E2691" s="2" t="str">
        <v>8次</v>
      </c>
      <c r="F2691" s="2" t="str">
        <v>102-702 HYUNDAI 6TH APT,55 KARAK-DONG,SONGPA-KU,SEOUL,KOREA</v>
      </c>
      <c r="G2691" s="2" t="str">
        <v>MADELON GERETY</v>
      </c>
      <c r="H2691" s="2" t="s">
        <v>6280</v>
      </c>
      <c r="I2691" s="2" t="str">
        <v>+82 2-3431-6216</v>
      </c>
      <c r="J2691" s="2" t="str">
        <v>822 3431 6280</v>
      </c>
      <c r="K2691" s="1"/>
      <c r="L2691" s="1"/>
      <c r="M2691" s="1"/>
      <c r="N2691" s="1"/>
      <c r="O2691" s="1"/>
      <c r="P2691" s="1"/>
      <c r="Q2691" s="1"/>
      <c r="R2691" s="1"/>
      <c r="S2691" s="1"/>
    </row>
    <row r="2692">
      <c r="A2692" s="2" t="s">
        <v>2198</v>
      </c>
      <c r="B2692" s="2" t="str">
        <v>叙利亚</v>
      </c>
      <c r="C2692" s="2" t="str">
        <v>--</v>
      </c>
      <c r="D2692" s="2" t="str">
        <v>其他,家具,家用纺织品,服装饰物及配件,箱包,餐厨用具</v>
      </c>
      <c r="E2692" s="2" t="str">
        <v>7次</v>
      </c>
      <c r="F2692" s="2" t="str">
        <v>2ND FLOOR,SHORA BLDG.-ABD ALKADER HOSENI ST.HARIKA-DAMASCUS</v>
      </c>
      <c r="G2692" s="2" t="str">
        <v>M.YASER E.RAHMOUN</v>
      </c>
      <c r="H2692" s="2" t="s">
        <v>2197</v>
      </c>
      <c r="I2692" s="2" t="str">
        <v>00963 93 720206</v>
      </c>
      <c r="J2692" s="2" t="str">
        <v>00963 11 2456355</v>
      </c>
      <c r="K2692" s="1"/>
      <c r="L2692" s="1"/>
      <c r="M2692" s="1"/>
      <c r="N2692" s="1"/>
      <c r="O2692" s="1"/>
      <c r="P2692" s="1"/>
      <c r="Q2692" s="1"/>
      <c r="R2692" s="1"/>
      <c r="S2692" s="1"/>
    </row>
    <row r="2693">
      <c r="A2693" s="2" t="s">
        <v>4317</v>
      </c>
      <c r="B2693" s="2" t="str">
        <v>中国台湾</v>
      </c>
      <c r="C2693" s="3" t="s">
        <v>4316</v>
      </c>
      <c r="D2693" s="2" t="str">
        <v>餐厨用具</v>
      </c>
      <c r="E2693" s="2" t="str">
        <v>6次</v>
      </c>
      <c r="F2693" s="2" t="str">
        <v>497 MINGZHONG ROAD,TAIZHONG CITY,TAIWAN</v>
      </c>
      <c r="G2693" s="2" t="str">
        <v>--</v>
      </c>
      <c r="H2693" s="2" t="s">
        <v>4315</v>
      </c>
      <c r="I2693" s="2" t="str">
        <v>+886 4 2371 4880</v>
      </c>
      <c r="J2693" s="2" t="str">
        <v>886 4 23751896</v>
      </c>
      <c r="K2693" s="1"/>
      <c r="L2693" s="1"/>
      <c r="M2693" s="1"/>
      <c r="N2693" s="1"/>
      <c r="O2693" s="1"/>
      <c r="P2693" s="1"/>
      <c r="Q2693" s="1"/>
      <c r="R2693" s="1"/>
      <c r="S2693" s="1"/>
    </row>
    <row r="2694">
      <c r="A2694" s="2" t="s">
        <v>6215</v>
      </c>
      <c r="B2694" s="2" t="str">
        <v>斯里兰卡</v>
      </c>
      <c r="C2694" s="3" t="s">
        <v>6212</v>
      </c>
      <c r="D2694" s="2" t="s">
        <v>6213</v>
      </c>
      <c r="E2694" s="2" t="str">
        <v>10次</v>
      </c>
      <c r="F2694" s="2" t="str">
        <v>#37,BANDARANAYAKE MAWATHA,KOLONNAWA</v>
      </c>
      <c r="G2694" s="2" t="str">
        <v>A.C.PEIRIS</v>
      </c>
      <c r="H2694" s="2" t="s">
        <v>6214</v>
      </c>
      <c r="I2694" s="2" t="str">
        <v>0094 1 2534959</v>
      </c>
      <c r="J2694" s="2" t="str">
        <v>0094 1 446555</v>
      </c>
      <c r="K2694" s="1"/>
      <c r="L2694" s="1"/>
      <c r="M2694" s="1"/>
      <c r="N2694" s="1"/>
      <c r="O2694" s="1"/>
      <c r="P2694" s="1"/>
      <c r="Q2694" s="1"/>
      <c r="R2694" s="1"/>
      <c r="S2694" s="1"/>
    </row>
    <row r="2695">
      <c r="A2695" s="2" t="s">
        <v>4427</v>
      </c>
      <c r="B2695" s="2" t="str">
        <v>沙烏地阿拉伯</v>
      </c>
      <c r="C2695" s="3" t="s">
        <v>4428</v>
      </c>
      <c r="D2695" s="2" t="str">
        <v>五金,体育及旅游休闲用品,其他,工艺陶瓷,玻璃工艺品,箱包,餐厨用具</v>
      </c>
      <c r="E2695" s="2" t="str">
        <v>8次</v>
      </c>
      <c r="F2695" s="2" t="str">
        <v>P.O. BOX 249MADINAH ,SAUDI ARABIA</v>
      </c>
      <c r="G2695" s="2" t="str">
        <v>Hassan Kebbi</v>
      </c>
      <c r="H2695" s="2" t="s">
        <v>4426</v>
      </c>
      <c r="I2695" s="2">
        <v>96656663778</v>
      </c>
      <c r="J2695" s="2">
        <v>96626199974</v>
      </c>
      <c r="K2695" s="1"/>
      <c r="L2695" s="1"/>
      <c r="M2695" s="1"/>
      <c r="N2695" s="1"/>
      <c r="O2695" s="1"/>
      <c r="P2695" s="1"/>
      <c r="Q2695" s="1"/>
      <c r="R2695" s="1"/>
      <c r="S2695" s="1"/>
    </row>
    <row r="2696">
      <c r="A2696" s="2" t="s">
        <v>2232</v>
      </c>
      <c r="B2696" s="2" t="str">
        <v>韩国</v>
      </c>
      <c r="C2696" s="3" t="s">
        <v>2233</v>
      </c>
      <c r="D2696" s="2" t="str">
        <v>家具,家居用品,食品,餐厨用具</v>
      </c>
      <c r="E2696" s="2" t="str">
        <v>5次</v>
      </c>
      <c r="F2696" s="2" t="str">
        <v>#605,HYUNDAI TOWER B/D 690-4 JUNPO 1-DONG JIN-GU,PUSAN</v>
      </c>
      <c r="G2696" s="2" t="str">
        <v>C.H.MIN</v>
      </c>
      <c r="H2696" s="2" t="s">
        <v>2231</v>
      </c>
      <c r="I2696" s="2" t="str">
        <v>0082 (032)8147314</v>
      </c>
      <c r="J2696" s="2" t="str">
        <v>0082 2 4845917</v>
      </c>
      <c r="K2696" s="1"/>
      <c r="L2696" s="1"/>
      <c r="M2696" s="1"/>
      <c r="N2696" s="1"/>
      <c r="O2696" s="1"/>
      <c r="P2696" s="1"/>
      <c r="Q2696" s="1"/>
      <c r="R2696" s="1"/>
      <c r="S2696" s="1"/>
    </row>
    <row r="2697">
      <c r="A2697" s="2" t="s">
        <v>389</v>
      </c>
      <c r="B2697" s="2" t="str">
        <v>烏克蘭</v>
      </c>
      <c r="C2697" s="3" t="s">
        <v>391</v>
      </c>
      <c r="D2697" s="2" t="str">
        <v>餐厨用具</v>
      </c>
      <c r="E2697" s="2" t="str">
        <v>7次</v>
      </c>
      <c r="F2697" s="2" t="str">
        <v>6/84 F.KONA ST,21036 VINNITSA,UKRAINE</v>
      </c>
      <c r="G2697" s="2" t="str">
        <v>--</v>
      </c>
      <c r="H2697" s="2" t="s">
        <v>390</v>
      </c>
      <c r="I2697" s="2" t="str">
        <v>+380 432 523 095</v>
      </c>
      <c r="J2697" s="2">
        <v>380432523396</v>
      </c>
      <c r="K2697" s="1"/>
      <c r="L2697" s="1"/>
      <c r="M2697" s="1"/>
      <c r="N2697" s="1"/>
      <c r="O2697" s="1"/>
      <c r="P2697" s="1"/>
      <c r="Q2697" s="1"/>
      <c r="R2697" s="1"/>
      <c r="S2697" s="1"/>
    </row>
    <row r="2698">
      <c r="A2698" s="2" t="s">
        <v>6137</v>
      </c>
      <c r="B2698" s="2" t="str">
        <v>美國</v>
      </c>
      <c r="C2698" s="2" t="str">
        <v>--</v>
      </c>
      <c r="D2698" s="2" t="str">
        <v>园林用品,家具,餐厨用具</v>
      </c>
      <c r="E2698" s="2" t="str">
        <v>9次</v>
      </c>
      <c r="F2698" s="2" t="str">
        <v>5500 DAYBREAK DRIVE,LIBERTYVILLE, IL.60048,U.S.A.</v>
      </c>
      <c r="G2698" s="2" t="str">
        <v>ENNA</v>
      </c>
      <c r="H2698" s="2" t="s">
        <v>6136</v>
      </c>
      <c r="I2698" s="2" t="str">
        <v>001 8479180236</v>
      </c>
      <c r="J2698" s="2" t="str">
        <v>001 8479180235</v>
      </c>
      <c r="K2698" s="1"/>
      <c r="L2698" s="1"/>
      <c r="M2698" s="1"/>
      <c r="N2698" s="1"/>
      <c r="O2698" s="1"/>
      <c r="P2698" s="1"/>
      <c r="Q2698" s="1"/>
      <c r="R2698" s="1"/>
      <c r="S2698" s="1"/>
    </row>
    <row r="2699">
      <c r="A2699" s="2" t="s">
        <v>2790</v>
      </c>
      <c r="B2699" s="2" t="str">
        <v>泰国</v>
      </c>
      <c r="C2699" s="2" t="str">
        <v>--</v>
      </c>
      <c r="D2699" s="2" t="str">
        <v>办公文具,箱包,餐厨用具</v>
      </c>
      <c r="E2699" s="2" t="str">
        <v>3次</v>
      </c>
      <c r="F2699" s="2" t="str">
        <v>--</v>
      </c>
      <c r="G2699" s="2" t="str">
        <v>Mr. Charles Choy</v>
      </c>
      <c r="H2699" s="2" t="s">
        <v>2791</v>
      </c>
      <c r="I2699" s="2" t="str">
        <v>+66 2 428 9172</v>
      </c>
      <c r="J2699" s="2" t="str">
        <v>--</v>
      </c>
      <c r="K2699" s="1"/>
      <c r="L2699" s="1"/>
      <c r="M2699" s="1"/>
      <c r="N2699" s="1"/>
      <c r="O2699" s="1"/>
      <c r="P2699" s="1"/>
      <c r="Q2699" s="1"/>
      <c r="R2699" s="1"/>
      <c r="S2699" s="1"/>
    </row>
    <row r="2700">
      <c r="A2700" s="2" t="s">
        <v>423</v>
      </c>
      <c r="B2700" s="2" t="str">
        <v>英國</v>
      </c>
      <c r="C2700" s="3" t="s">
        <v>422</v>
      </c>
      <c r="D2700" s="2" t="str">
        <v>化工产品,医药保健品及医疗器械,家具,家居装饰品,餐厨用具</v>
      </c>
      <c r="E2700" s="2" t="str">
        <v>8次</v>
      </c>
      <c r="F2700" s="2" t="str">
        <v>Epsom Chase, 1 Hook Road, Epsom, Surrey KT 19 8TY</v>
      </c>
      <c r="G2700" s="2" t="str">
        <v>Bunzl Outsourcing Services</v>
      </c>
      <c r="H2700" s="2" t="s">
        <v>424</v>
      </c>
      <c r="I2700" s="2" t="str">
        <v>+44 1372 736300</v>
      </c>
      <c r="J2700" s="2" t="str">
        <v>0044 1372 736301</v>
      </c>
      <c r="K2700" s="1"/>
      <c r="L2700" s="1"/>
      <c r="M2700" s="1"/>
      <c r="N2700" s="1"/>
      <c r="O2700" s="1"/>
      <c r="P2700" s="1"/>
      <c r="Q2700" s="1"/>
      <c r="R2700" s="1"/>
      <c r="S2700" s="1"/>
    </row>
    <row r="2701">
      <c r="A2701" s="2" t="s">
        <v>4260</v>
      </c>
      <c r="B2701" s="2" t="str">
        <v>德國</v>
      </c>
      <c r="C2701" s="3" t="s">
        <v>4262</v>
      </c>
      <c r="D2701" s="2" t="str">
        <v>餐厨用具</v>
      </c>
      <c r="E2701" s="2" t="str">
        <v>7次</v>
      </c>
      <c r="F2701" s="2" t="str">
        <v>KATHARINENSTR. 6 49201 DISSEN,GERMANY</v>
      </c>
      <c r="G2701" s="2" t="str">
        <v>WILHELMUS KRONENBURG</v>
      </c>
      <c r="H2701" s="2" t="s">
        <v>4261</v>
      </c>
      <c r="I2701" s="2" t="str">
        <v>+49 5421 933772</v>
      </c>
      <c r="J2701" s="2" t="str">
        <v>0049 5421 9329 20</v>
      </c>
      <c r="K2701" s="1"/>
      <c r="L2701" s="1"/>
      <c r="M2701" s="1"/>
      <c r="N2701" s="1"/>
      <c r="O2701" s="1"/>
      <c r="P2701" s="1"/>
      <c r="Q2701" s="1"/>
      <c r="R2701" s="1"/>
      <c r="S2701" s="1"/>
    </row>
    <row r="2702">
      <c r="A2702" s="2" t="s">
        <v>4831</v>
      </c>
      <c r="B2702" s="2" t="str">
        <v>毛里求斯</v>
      </c>
      <c r="C2702" s="2" t="str">
        <v>--</v>
      </c>
      <c r="D2702" s="2" t="s">
        <v>4829</v>
      </c>
      <c r="E2702" s="2" t="str">
        <v>8次</v>
      </c>
      <c r="F2702" s="2" t="str">
        <v>3 CORDERIE STREET ,MAURITIUS</v>
      </c>
      <c r="G2702" s="2" t="str">
        <v>Ali Ameen</v>
      </c>
      <c r="H2702" s="2" t="s">
        <v>4830</v>
      </c>
      <c r="I2702" s="2" t="str">
        <v>+230 212 5443</v>
      </c>
      <c r="J2702" s="2">
        <v>2127548</v>
      </c>
      <c r="K2702" s="1"/>
      <c r="L2702" s="1"/>
      <c r="M2702" s="1"/>
      <c r="N2702" s="1"/>
      <c r="O2702" s="1"/>
      <c r="P2702" s="1"/>
      <c r="Q2702" s="1"/>
      <c r="R2702" s="1"/>
      <c r="S2702" s="1"/>
    </row>
    <row r="2703">
      <c r="A2703" s="5" t="s">
        <v>7743</v>
      </c>
      <c r="B2703" s="5" t="str">
        <v>黎巴嫩</v>
      </c>
      <c r="C2703" s="4" t="s">
        <v>7742</v>
      </c>
      <c r="D2703" s="5" t="s">
        <v>7744</v>
      </c>
      <c r="E2703" s="5" t="str">
        <v>11次</v>
      </c>
      <c r="F2703" s="5" t="str">
        <v>BAHSAS HIGH WAYFACING OF BANK OF LEBANONTRIPOLI, LEBANON</v>
      </c>
      <c r="G2703" s="5" t="str">
        <v>ALI H.AYOUB</v>
      </c>
      <c r="H2703" s="5" t="s">
        <v>7745</v>
      </c>
      <c r="I2703" s="5" t="str">
        <v>+961 1 595 252</v>
      </c>
      <c r="J2703" s="5">
        <v>961</v>
      </c>
      <c r="K2703" s="1"/>
      <c r="L2703" s="1"/>
      <c r="M2703" s="1"/>
      <c r="N2703" s="1"/>
      <c r="O2703" s="1"/>
      <c r="P2703" s="1"/>
      <c r="Q2703" s="1"/>
      <c r="R2703" s="1"/>
      <c r="S2703" s="1"/>
    </row>
    <row r="2704">
      <c r="A2704" s="2" t="s">
        <v>2170</v>
      </c>
      <c r="B2704" s="2" t="str">
        <v>美國</v>
      </c>
      <c r="C2704" s="2" t="str">
        <v>--</v>
      </c>
      <c r="D2704" s="2" t="s">
        <v>2168</v>
      </c>
      <c r="E2704" s="2" t="str">
        <v>10次</v>
      </c>
      <c r="F2704" s="2" t="str">
        <v>6060 WEST 95TH STREET, U.S.A.</v>
      </c>
      <c r="G2704" s="2" t="str">
        <v>Roy</v>
      </c>
      <c r="H2704" s="2" t="s">
        <v>2169</v>
      </c>
      <c r="I2704" s="2" t="str">
        <v>+1 708-599-9846</v>
      </c>
      <c r="J2704" s="2" t="str">
        <v>001 7085999842</v>
      </c>
      <c r="K2704" s="1"/>
      <c r="L2704" s="1"/>
      <c r="M2704" s="1"/>
      <c r="N2704" s="1"/>
      <c r="O2704" s="1"/>
      <c r="P2704" s="1"/>
      <c r="Q2704" s="1"/>
      <c r="R2704" s="1"/>
      <c r="S2704" s="1"/>
    </row>
    <row r="2705">
      <c r="A2705" s="2" t="s">
        <v>4182</v>
      </c>
      <c r="B2705" s="2" t="str">
        <v>約旦</v>
      </c>
      <c r="C2705" s="2" t="str">
        <v>--</v>
      </c>
      <c r="D2705" s="2" t="str">
        <v>工艺陶瓷,玻璃工艺品,节日用品,鞋,餐厨用具</v>
      </c>
      <c r="E2705" s="2" t="str">
        <v>7次</v>
      </c>
      <c r="F2705" s="2" t="str">
        <v>JUTAMA ALKENANI STREET,P.O.BOX 2151-AMMAN</v>
      </c>
      <c r="G2705" s="2" t="str">
        <v>MR MOAYYAD</v>
      </c>
      <c r="H2705" s="2" t="s">
        <v>4183</v>
      </c>
      <c r="I2705" s="2" t="str">
        <v>00962 6 5336110</v>
      </c>
      <c r="J2705" s="2" t="str">
        <v>00962 6 5339126</v>
      </c>
      <c r="K2705" s="1"/>
      <c r="L2705" s="1"/>
      <c r="M2705" s="1"/>
      <c r="N2705" s="1"/>
      <c r="O2705" s="1"/>
      <c r="P2705" s="1"/>
      <c r="Q2705" s="1"/>
      <c r="R2705" s="1"/>
      <c r="S2705" s="1"/>
    </row>
    <row r="2706">
      <c r="A2706" s="2" t="s">
        <v>6085</v>
      </c>
      <c r="B2706" s="2" t="str">
        <v>英國</v>
      </c>
      <c r="C2706" s="3" t="s">
        <v>6086</v>
      </c>
      <c r="D2706" s="2" t="s">
        <v>6087</v>
      </c>
      <c r="E2706" s="2" t="str">
        <v>10次</v>
      </c>
      <c r="F2706" s="2" t="str">
        <v>10/F WATSON HOUSE,1-5 WO LIU HANG ROAD, FOTAN,SHATIN,NEW TERRITORIESHONGKONG</v>
      </c>
      <c r="G2706" s="2" t="str">
        <v>Abu Sayed Mohammad Sayem</v>
      </c>
      <c r="H2706" s="2" t="s">
        <v>6088</v>
      </c>
      <c r="I2706" s="2" t="str">
        <v>(852)26068833</v>
      </c>
      <c r="J2706" s="2" t="str">
        <v>(852)26015942</v>
      </c>
      <c r="K2706" s="1"/>
      <c r="L2706" s="1"/>
      <c r="M2706" s="1"/>
      <c r="N2706" s="1"/>
      <c r="O2706" s="1"/>
      <c r="P2706" s="1"/>
      <c r="Q2706" s="1"/>
      <c r="R2706" s="1"/>
      <c r="S2706" s="1"/>
    </row>
    <row r="2707">
      <c r="A2707" s="2" t="s">
        <v>7683</v>
      </c>
      <c r="B2707" s="2" t="str">
        <v>西班牙</v>
      </c>
      <c r="C2707" s="3" t="s">
        <v>7682</v>
      </c>
      <c r="D2707" s="2" t="str">
        <v>其他,化工产品,大型机械及设备,工具,餐厨用具</v>
      </c>
      <c r="E2707" s="2" t="str">
        <v>6次</v>
      </c>
      <c r="F2707" s="2" t="str">
        <v>Avda. Llano Castellano,15, Prolg. P Castellana, E 28034, Madrid</v>
      </c>
      <c r="G2707" s="2" t="str">
        <v>RafelZaballa</v>
      </c>
      <c r="H2707" s="2" t="s">
        <v>7681</v>
      </c>
      <c r="I2707" s="2" t="str">
        <v>+34 913 58 12 12</v>
      </c>
      <c r="J2707" s="2" t="str">
        <v>0034 91 358 04 88</v>
      </c>
      <c r="K2707" s="1"/>
      <c r="L2707" s="1"/>
      <c r="M2707" s="1"/>
      <c r="N2707" s="1"/>
      <c r="O2707" s="1"/>
      <c r="P2707" s="1"/>
      <c r="Q2707" s="1"/>
      <c r="R2707" s="1"/>
      <c r="S2707" s="1"/>
    </row>
    <row r="2708">
      <c r="A2708" s="2" t="s">
        <v>2076</v>
      </c>
      <c r="B2708" s="2" t="str">
        <v>越南</v>
      </c>
      <c r="C2708" s="3" t="s">
        <v>2077</v>
      </c>
      <c r="D2708" s="2" t="str">
        <v>其他,家用电器,电子消费品及信息产品,电子电气产品,餐厨用具</v>
      </c>
      <c r="E2708" s="2" t="str">
        <v>8次</v>
      </c>
      <c r="F2708" s="2" t="str">
        <v>6TH FLOOR,HOME CENTER,95 CTM8,BEN THANH WARD,1 DIST.,HCM CITY</v>
      </c>
      <c r="G2708" s="2" t="str">
        <v>ANTHONY NGUYEN T.H</v>
      </c>
      <c r="H2708" s="2" t="s">
        <v>2078</v>
      </c>
      <c r="I2708" s="2">
        <f>+84-237-3852-859</f>
      </c>
      <c r="J2708" s="2" t="str">
        <v>0084 8 9254306</v>
      </c>
      <c r="K2708" s="1"/>
      <c r="L2708" s="1"/>
      <c r="M2708" s="1"/>
      <c r="N2708" s="1"/>
      <c r="O2708" s="1"/>
      <c r="P2708" s="1"/>
      <c r="Q2708" s="1"/>
      <c r="R2708" s="1"/>
      <c r="S2708" s="1"/>
    </row>
    <row r="2709">
      <c r="A2709" s="2" t="s">
        <v>4207</v>
      </c>
      <c r="B2709" s="2" t="str">
        <v>中國香港</v>
      </c>
      <c r="C2709" s="3" t="s">
        <v>4205</v>
      </c>
      <c r="D2709" s="2" t="str">
        <v>其他,家具,家居装饰品,工艺陶瓷,服装饰物及配件,玻璃工艺品,餐厨用具</v>
      </c>
      <c r="E2709" s="2" t="str">
        <v>10次</v>
      </c>
      <c r="F2709" s="2" t="str">
        <v>UNIT D, 9/F LLADRO CENTRE,72-80 HOI YUEN RD., KWUN TONG,KOWLOON.HONG KONG</v>
      </c>
      <c r="G2709" s="2" t="str">
        <v>Kenneth Choi</v>
      </c>
      <c r="H2709" s="2" t="s">
        <v>4206</v>
      </c>
      <c r="I2709" s="2" t="str">
        <v>+852 2341 0365</v>
      </c>
      <c r="J2709" s="2" t="str">
        <v>00852 27978547</v>
      </c>
      <c r="K2709" s="1"/>
      <c r="L2709" s="1"/>
      <c r="M2709" s="1"/>
      <c r="N2709" s="1"/>
      <c r="O2709" s="1"/>
      <c r="P2709" s="1"/>
      <c r="Q2709" s="1"/>
      <c r="R2709" s="1"/>
      <c r="S2709" s="1"/>
    </row>
    <row r="2710">
      <c r="A2710" s="2" t="s">
        <v>6112</v>
      </c>
      <c r="B2710" s="2" t="str">
        <v>瑞典</v>
      </c>
      <c r="C2710" s="3" t="s">
        <v>6111</v>
      </c>
      <c r="D2710" s="2" t="s">
        <v>6109</v>
      </c>
      <c r="E2710" s="2" t="str">
        <v>8次</v>
      </c>
      <c r="F2710" s="2" t="str">
        <v>Hulda Mellgrens g 3, SE 42132, Vastra Frolunda</v>
      </c>
      <c r="G2710" s="2" t="str">
        <v>--</v>
      </c>
      <c r="H2710" s="2" t="s">
        <v>6110</v>
      </c>
      <c r="I2710" s="2" t="str">
        <v>+46 31 776 69 30</v>
      </c>
      <c r="J2710" s="2" t="str">
        <v>0046 31 776 69 31</v>
      </c>
      <c r="K2710" s="1"/>
      <c r="L2710" s="1"/>
      <c r="M2710" s="1"/>
      <c r="N2710" s="1"/>
      <c r="O2710" s="1"/>
      <c r="P2710" s="1"/>
      <c r="Q2710" s="1"/>
      <c r="R2710" s="1"/>
      <c r="S2710" s="1"/>
    </row>
    <row r="2711">
      <c r="A2711" s="2" t="s">
        <v>7700</v>
      </c>
      <c r="B2711" s="2" t="str">
        <v>印度</v>
      </c>
      <c r="C2711" s="3" t="s">
        <v>7701</v>
      </c>
      <c r="D2711" s="2" t="str">
        <v>其他,工艺陶瓷,玻璃工艺品,餐厨用具</v>
      </c>
      <c r="E2711" s="2" t="str">
        <v>10次</v>
      </c>
      <c r="F2711" s="2" t="str">
        <v>46,COMMUNITY CENTRE(BASEMENT),EAST OF KAILASH,NEW DELHI-110065.,INDIA</v>
      </c>
      <c r="G2711" s="2" t="str">
        <v>LEE KEY DAE</v>
      </c>
      <c r="H2711" s="2" t="s">
        <v>7702</v>
      </c>
      <c r="I2711" s="2">
        <v>26468760</v>
      </c>
      <c r="J2711" s="2">
        <v>26489074</v>
      </c>
      <c r="K2711" s="1"/>
      <c r="L2711" s="1"/>
      <c r="M2711" s="1"/>
      <c r="N2711" s="1"/>
      <c r="O2711" s="1"/>
      <c r="P2711" s="1"/>
      <c r="Q2711" s="1"/>
      <c r="R2711" s="1"/>
      <c r="S2711" s="1"/>
    </row>
    <row r="2712">
      <c r="A2712" s="2" t="s">
        <v>2109</v>
      </c>
      <c r="B2712" s="2" t="str">
        <v>菲律賓</v>
      </c>
      <c r="C2712" s="3" t="s">
        <v>2106</v>
      </c>
      <c r="D2712" s="2" t="s">
        <v>2107</v>
      </c>
      <c r="E2712" s="2" t="str">
        <v>7次</v>
      </c>
      <c r="F2712" s="2" t="str">
        <v>1958 C.M. RECTO,EVER MANILA PLAZA,PHILIPPINES.</v>
      </c>
      <c r="G2712" s="2" t="str">
        <v>ENRIQUE T. TANSIPEK</v>
      </c>
      <c r="H2712" s="2" t="s">
        <v>2108</v>
      </c>
      <c r="I2712" s="2" t="str">
        <v>+63 2 5310 5784,+63 2 310 5784,+63 2 5328 3890,+63-253105784,+63-2-328-3890,+63-2-687-5156,+63-253283890,+63-2-310-5784,+63 2 687 5156,+63 2 328 3890</v>
      </c>
      <c r="J2712" s="2" t="str">
        <v>0063 2 2924858</v>
      </c>
      <c r="K2712" s="1"/>
      <c r="L2712" s="1"/>
      <c r="M2712" s="1"/>
      <c r="N2712" s="1"/>
      <c r="O2712" s="1"/>
      <c r="P2712" s="1"/>
      <c r="Q2712" s="1"/>
      <c r="R2712" s="1"/>
      <c r="S2712" s="1"/>
    </row>
    <row r="2713">
      <c r="A2713" s="2" t="s">
        <v>4112</v>
      </c>
      <c r="B2713" s="2" t="str">
        <v>荷蘭</v>
      </c>
      <c r="C2713" s="2" t="str">
        <v>--</v>
      </c>
      <c r="D2713" s="2" t="str">
        <v>五金,体育及旅游休闲用品,办公文具,工艺陶瓷,箱包,鞋,食品,餐厨用具</v>
      </c>
      <c r="E2713" s="2" t="str">
        <v>10次</v>
      </c>
      <c r="F2713" s="2" t="str">
        <v>DINKEL 51-53, HOLLAND</v>
      </c>
      <c r="G2713" s="2" t="str">
        <v>Bennett Lee</v>
      </c>
      <c r="H2713" s="2" t="s">
        <v>4111</v>
      </c>
      <c r="I2713" s="2" t="str">
        <v>+31 6 24517866</v>
      </c>
      <c r="J2713" s="2">
        <v>31703019702</v>
      </c>
      <c r="K2713" s="1"/>
      <c r="L2713" s="1"/>
      <c r="M2713" s="1"/>
      <c r="N2713" s="1"/>
      <c r="O2713" s="1"/>
      <c r="P2713" s="1"/>
      <c r="Q2713" s="1"/>
      <c r="R2713" s="1"/>
      <c r="S2713" s="1"/>
    </row>
    <row r="2714">
      <c r="A2714" s="2" t="s">
        <v>6026</v>
      </c>
      <c r="B2714" s="2" t="str">
        <v>日本</v>
      </c>
      <c r="C2714" s="2" t="str">
        <v>--</v>
      </c>
      <c r="D2714" s="2" t="str">
        <v>餐厨用具</v>
      </c>
      <c r="E2714" s="2" t="str">
        <v>3次</v>
      </c>
      <c r="F2714" s="2" t="str">
        <v>13-1, SUWA-CHO YOKKAICHI-SHI, MIE 5100085</v>
      </c>
      <c r="G2714" s="2" t="str">
        <v>TOYOTA, YOSHIRO</v>
      </c>
      <c r="H2714" s="2" t="str">
        <v>--</v>
      </c>
      <c r="I2714" s="2">
        <f>+81-59-345-4343</f>
      </c>
      <c r="J2714" s="2" t="str">
        <v>0081 593 52 1851</v>
      </c>
      <c r="K2714" s="1"/>
      <c r="L2714" s="1"/>
      <c r="M2714" s="1"/>
      <c r="N2714" s="1"/>
      <c r="O2714" s="1"/>
      <c r="P2714" s="1"/>
      <c r="Q2714" s="1"/>
      <c r="R2714" s="1"/>
      <c r="S2714" s="1"/>
    </row>
    <row r="2715">
      <c r="A2715" s="2" t="s">
        <v>7623</v>
      </c>
      <c r="B2715" s="2" t="str">
        <v>日本</v>
      </c>
      <c r="C2715" s="2" t="str">
        <v>--</v>
      </c>
      <c r="D2715" s="2" t="str">
        <v>玩具,餐厨用具</v>
      </c>
      <c r="E2715" s="2" t="str">
        <v>3次</v>
      </c>
      <c r="F2715" s="2" t="str">
        <v>18-21, Yoshino I-chome, Higashi-ku, Nagoya 461-8691</v>
      </c>
      <c r="G2715" s="2" t="str">
        <v>KUMAGAI</v>
      </c>
      <c r="H2715" s="2" t="str">
        <v>--</v>
      </c>
      <c r="I2715" s="2">
        <f>+81-52-931-7512</f>
      </c>
      <c r="J2715" s="2" t="str">
        <v>0081 52 931 7514</v>
      </c>
      <c r="K2715" s="1"/>
      <c r="L2715" s="1"/>
      <c r="M2715" s="1"/>
      <c r="N2715" s="1"/>
      <c r="O2715" s="1"/>
      <c r="P2715" s="1"/>
      <c r="Q2715" s="1"/>
      <c r="R2715" s="1"/>
      <c r="S2715" s="1"/>
    </row>
    <row r="2716">
      <c r="A2716" s="2" t="s">
        <v>1997</v>
      </c>
      <c r="B2716" s="2" t="str">
        <v>美國</v>
      </c>
      <c r="C2716" s="2" t="str">
        <v>--</v>
      </c>
      <c r="D2716" s="2" t="s">
        <v>1995</v>
      </c>
      <c r="E2716" s="2" t="str">
        <v>10次</v>
      </c>
      <c r="F2716" s="2" t="str">
        <v>1212 STANDFORD AVE. #105, U.S.A.</v>
      </c>
      <c r="G2716" s="2" t="str">
        <v>Agnes Lam</v>
      </c>
      <c r="H2716" s="2" t="s">
        <v>1996</v>
      </c>
      <c r="I2716" s="2" t="str">
        <v>(213)746 2024</v>
      </c>
      <c r="J2716" s="2" t="str">
        <v>(310)559 2822</v>
      </c>
      <c r="K2716" s="1"/>
      <c r="L2716" s="1"/>
      <c r="M2716" s="1"/>
      <c r="N2716" s="1"/>
      <c r="O2716" s="1"/>
      <c r="P2716" s="1"/>
      <c r="Q2716" s="1"/>
      <c r="R2716" s="1"/>
      <c r="S2716" s="1"/>
    </row>
    <row r="2717">
      <c r="A2717" s="2" t="s">
        <v>4144</v>
      </c>
      <c r="B2717" s="2" t="str">
        <v>中国台湾</v>
      </c>
      <c r="C2717" s="3" t="s">
        <v>4146</v>
      </c>
      <c r="D2717" s="2" t="str">
        <v>餐厨用具</v>
      </c>
      <c r="E2717" s="2" t="str">
        <v>6次</v>
      </c>
      <c r="F2717" s="2" t="str">
        <v>2F-2B,NO.575 LIN SHEN N RD.TAIPEI(P.O.BOX:68-627 TAIPEI)</v>
      </c>
      <c r="G2717" s="2" t="str">
        <v>GRACE MIAO</v>
      </c>
      <c r="H2717" s="2" t="s">
        <v>4145</v>
      </c>
      <c r="I2717" s="2" t="str">
        <v>00886 2 25983050</v>
      </c>
      <c r="J2717" s="2" t="str">
        <v>00886 2 25983022/25971520</v>
      </c>
      <c r="K2717" s="1"/>
      <c r="L2717" s="1"/>
      <c r="M2717" s="1"/>
      <c r="N2717" s="1"/>
      <c r="O2717" s="1"/>
      <c r="P2717" s="1"/>
      <c r="Q2717" s="1"/>
      <c r="R2717" s="1"/>
      <c r="S2717" s="1"/>
    </row>
    <row r="2718">
      <c r="A2718" s="2" t="s">
        <v>6058</v>
      </c>
      <c r="B2718" s="2" t="str">
        <v>巴基斯坦</v>
      </c>
      <c r="C2718" s="3" t="s">
        <v>6057</v>
      </c>
      <c r="D2718" s="2" t="str">
        <v>玻璃工艺品,鞋,餐厨用具</v>
      </c>
      <c r="E2718" s="2" t="str">
        <v>7次</v>
      </c>
      <c r="F2718" s="2" t="str">
        <v>SHOP NO.7,NEW NATIONAL MARKET,BASEMENT BARA BAZAR,RAWALPINDI</v>
      </c>
      <c r="G2718" s="2" t="str">
        <v>ABDUL HAMEED</v>
      </c>
      <c r="H2718" s="2" t="str">
        <v>--</v>
      </c>
      <c r="I2718" s="2" t="str">
        <v>+92 324 4315420</v>
      </c>
      <c r="J2718" s="2" t="str">
        <v>0092 51 584566</v>
      </c>
      <c r="K2718" s="1"/>
      <c r="L2718" s="1"/>
      <c r="M2718" s="1"/>
      <c r="N2718" s="1"/>
      <c r="O2718" s="1"/>
      <c r="P2718" s="1"/>
      <c r="Q2718" s="1"/>
      <c r="R2718" s="1"/>
      <c r="S2718" s="1"/>
    </row>
    <row r="2719">
      <c r="A2719" s="2" t="s">
        <v>7650</v>
      </c>
      <c r="B2719" s="2" t="str">
        <v>中国台湾</v>
      </c>
      <c r="C2719" s="2" t="str">
        <v>--</v>
      </c>
      <c r="D2719" s="2" t="str">
        <v>餐厨用具</v>
      </c>
      <c r="E2719" s="2" t="str">
        <v>7次</v>
      </c>
      <c r="F2719" s="2" t="str">
        <v>6F,NO.7,LANE 201,FU TE 1ST ROAD,HSI CHIH CITY,TAIPEI HSIEN,TAIWAN</v>
      </c>
      <c r="G2719" s="2" t="str">
        <v>--</v>
      </c>
      <c r="H2719" s="2" t="s">
        <v>7651</v>
      </c>
      <c r="I2719" s="2" t="str">
        <v>86 755 28123332</v>
      </c>
      <c r="J2719" s="2" t="str">
        <v>86 755 28122334</v>
      </c>
      <c r="K2719" s="1"/>
      <c r="L2719" s="1"/>
      <c r="M2719" s="1"/>
      <c r="N2719" s="1"/>
      <c r="O2719" s="1"/>
      <c r="P2719" s="1"/>
      <c r="Q2719" s="1"/>
      <c r="R2719" s="1"/>
      <c r="S2719" s="1"/>
    </row>
    <row r="2720">
      <c r="A2720" s="2" t="s">
        <v>2035</v>
      </c>
      <c r="B2720" s="2" t="str">
        <v>中國香港</v>
      </c>
      <c r="C2720" s="3" t="s">
        <v>2036</v>
      </c>
      <c r="D2720" s="2" t="str">
        <v>餐厨用具</v>
      </c>
      <c r="E2720" s="2" t="str">
        <v>7次</v>
      </c>
      <c r="F2720" s="2" t="str">
        <v>RM 1003, HK PACIFIC CENTRE,28 HANKOW RD,TSIMSHATSUI, KOWLOON,HONGKONG</v>
      </c>
      <c r="G2720" s="2" t="str">
        <v>--</v>
      </c>
      <c r="H2720" s="2" t="s">
        <v>2037</v>
      </c>
      <c r="I2720" s="2" t="str">
        <v>+852 2366 2899</v>
      </c>
      <c r="J2720" s="2">
        <v>27240774</v>
      </c>
      <c r="K2720" s="1"/>
      <c r="L2720" s="1"/>
      <c r="M2720" s="1"/>
      <c r="N2720" s="1"/>
      <c r="O2720" s="1"/>
      <c r="P2720" s="1"/>
      <c r="Q2720" s="1"/>
      <c r="R2720" s="1"/>
      <c r="S2720" s="1"/>
    </row>
    <row r="2721">
      <c r="A2721" s="2" t="s">
        <v>4522</v>
      </c>
      <c r="B2721" s="2" t="str">
        <v>加拿大</v>
      </c>
      <c r="C2721" s="2" t="str">
        <v>--</v>
      </c>
      <c r="D2721" s="2" t="str">
        <v>其他,医药保健品及医疗器械,建筑及装饰材料,玻璃工艺品,餐厨用具</v>
      </c>
      <c r="E2721" s="2" t="str">
        <v>9次</v>
      </c>
      <c r="F2721" s="2" t="str">
        <v>33 STEELES AVENUE EAST,TORONTO, ONTARIO,CANADA</v>
      </c>
      <c r="G2721" s="2" t="str">
        <v>Olivera Knezevic</v>
      </c>
      <c r="H2721" s="2" t="s">
        <v>4523</v>
      </c>
      <c r="I2721" s="2" t="str">
        <v>+1 416-596-0729</v>
      </c>
      <c r="J2721" s="2" t="str">
        <v>416 596 0729</v>
      </c>
      <c r="K2721" s="1"/>
      <c r="L2721" s="1"/>
      <c r="M2721" s="1"/>
      <c r="N2721" s="1"/>
      <c r="O2721" s="1"/>
      <c r="P2721" s="1"/>
      <c r="Q2721" s="1"/>
      <c r="R2721" s="1"/>
      <c r="S2721" s="1"/>
    </row>
    <row r="2722">
      <c r="A2722" s="5" t="s">
        <v>6393</v>
      </c>
      <c r="B2722" s="5" t="str">
        <v>美國</v>
      </c>
      <c r="C2722" s="4" t="s">
        <v>6394</v>
      </c>
      <c r="D2722" s="5" t="s">
        <v>6396</v>
      </c>
      <c r="E2722" s="5" t="str">
        <v>10次</v>
      </c>
      <c r="F2722" s="5" t="str">
        <v>5924 34TH COURT SOUTHSEATTLE, WA 98118 ,U.S.A.</v>
      </c>
      <c r="G2722" s="5" t="str">
        <v>ASIF MUHAMMAD</v>
      </c>
      <c r="H2722" s="5" t="s">
        <v>6395</v>
      </c>
      <c r="I2722" s="5" t="str">
        <v>+1 206-321-1394</v>
      </c>
      <c r="J2722" s="5" t="str">
        <v>001 2067224390</v>
      </c>
      <c r="K2722" s="1"/>
      <c r="L2722" s="1"/>
      <c r="M2722" s="1"/>
      <c r="N2722" s="1"/>
      <c r="O2722" s="1"/>
      <c r="P2722" s="1"/>
      <c r="Q2722" s="1"/>
      <c r="R2722" s="1"/>
      <c r="S2722" s="1"/>
    </row>
    <row r="2723">
      <c r="A2723" s="2" t="s">
        <v>63</v>
      </c>
      <c r="B2723" s="2" t="str">
        <v>日本</v>
      </c>
      <c r="C2723" s="3" t="s">
        <v>61</v>
      </c>
      <c r="D2723" s="2" t="str">
        <v>照明产品,玻璃工艺品,餐厨用具</v>
      </c>
      <c r="E2723" s="2" t="str">
        <v>6次</v>
      </c>
      <c r="F2723" s="2" t="str">
        <v>Shionogi Honcho Kyodo Bldg., 7-2, Nihombashi-Honcho 3-chome, Chuo-ku, Tokyo 103-0023</v>
      </c>
      <c r="G2723" s="2" t="str">
        <v>NOBUFUMI MIZUHARA</v>
      </c>
      <c r="H2723" s="2" t="s">
        <v>62</v>
      </c>
      <c r="I2723" s="2" t="str">
        <v>+81-548-32-1211,+81-20180816,+81-3-5627-3851,+81-3-5627-3853,+81-548-32-4811,+81-56273851,+81-56273870,+81-56273826,+81-56273838,+81-4210302,+81-321213,+81-1360071,+81-321211</v>
      </c>
      <c r="J2723" s="2" t="str">
        <v>0081 3 56601288</v>
      </c>
      <c r="K2723" s="1"/>
      <c r="L2723" s="1"/>
      <c r="M2723" s="1"/>
      <c r="N2723" s="1"/>
      <c r="O2723" s="1"/>
      <c r="P2723" s="1"/>
      <c r="Q2723" s="1"/>
      <c r="R2723" s="1"/>
      <c r="S2723" s="1"/>
    </row>
    <row r="2724">
      <c r="A2724" s="2" t="s">
        <v>2485</v>
      </c>
      <c r="B2724" s="2" t="str">
        <v>中國香港</v>
      </c>
      <c r="C2724" s="3" t="s">
        <v>2488</v>
      </c>
      <c r="D2724" s="2" t="s">
        <v>2486</v>
      </c>
      <c r="E2724" s="2" t="str">
        <v>8次</v>
      </c>
      <c r="F2724" s="2" t="str">
        <v>RM708, 7TH FLOOR, BLOCK B, ALEXANDRAIND. BLDG., 23-27 WING HONG ST.,KOWLOON,HONGKONG</v>
      </c>
      <c r="G2724" s="2" t="str">
        <v>Ms. Au</v>
      </c>
      <c r="H2724" s="2" t="s">
        <v>2487</v>
      </c>
      <c r="I2724" s="2" t="str">
        <v>+852 2785 5708</v>
      </c>
      <c r="J2724" s="2">
        <v>83433763</v>
      </c>
      <c r="K2724" s="1"/>
      <c r="L2724" s="1"/>
      <c r="M2724" s="1"/>
      <c r="N2724" s="1"/>
      <c r="O2724" s="1"/>
      <c r="P2724" s="1"/>
      <c r="Q2724" s="1"/>
      <c r="R2724" s="1"/>
      <c r="S2724" s="1"/>
    </row>
    <row r="2725">
      <c r="A2725" s="2" t="s">
        <v>4551</v>
      </c>
      <c r="B2725" s="2" t="str">
        <v>摩洛哥</v>
      </c>
      <c r="C2725" s="3" t="s">
        <v>4552</v>
      </c>
      <c r="D2725" s="2" t="str">
        <v>五金,其他,家具,工艺陶瓷,玩具,餐厨用具</v>
      </c>
      <c r="E2725" s="2" t="str">
        <v>10次</v>
      </c>
      <c r="F2725" s="2" t="str">
        <v>30,34 RUE POINCARE-CASABLANCA</v>
      </c>
      <c r="G2725" s="2" t="str">
        <v>JALIL SENTISSI</v>
      </c>
      <c r="H2725" s="2" t="s">
        <v>4553</v>
      </c>
      <c r="I2725" s="2" t="str">
        <v>00212 22 204105</v>
      </c>
      <c r="J2725" s="2" t="str">
        <v>00212 22 204124</v>
      </c>
      <c r="K2725" s="1"/>
      <c r="L2725" s="1"/>
      <c r="M2725" s="1"/>
      <c r="N2725" s="1"/>
      <c r="O2725" s="1"/>
      <c r="P2725" s="1"/>
      <c r="Q2725" s="1"/>
      <c r="R2725" s="1"/>
      <c r="S2725" s="1"/>
    </row>
    <row r="2726">
      <c r="A2726" s="2" t="s">
        <v>6423</v>
      </c>
      <c r="B2726" s="2" t="str">
        <v>芬蘭</v>
      </c>
      <c r="C2726" s="3" t="s">
        <v>6422</v>
      </c>
      <c r="D2726" s="2" t="str">
        <v>体育及旅游休闲用品,化工产品,家具,建筑及装饰材料,餐厨用具</v>
      </c>
      <c r="E2726" s="2" t="str">
        <v>9次</v>
      </c>
      <c r="F2726" s="2" t="str">
        <v>Haapamaent 3-5, FI 28130, Pori</v>
      </c>
      <c r="G2726" s="2" t="str">
        <v>Sari Aho</v>
      </c>
      <c r="H2726" s="2" t="str">
        <v>--</v>
      </c>
      <c r="I2726" s="2" t="str">
        <v>+358 2 6308800</v>
      </c>
      <c r="J2726" s="2" t="str">
        <v>00358 2 6 35 24 40</v>
      </c>
      <c r="K2726" s="1"/>
      <c r="L2726" s="1"/>
      <c r="M2726" s="1"/>
      <c r="N2726" s="1"/>
      <c r="O2726" s="1"/>
      <c r="P2726" s="1"/>
      <c r="Q2726" s="1"/>
      <c r="R2726" s="1"/>
      <c r="S2726" s="1"/>
    </row>
    <row r="2727">
      <c r="A2727" s="2" t="s">
        <v>103</v>
      </c>
      <c r="B2727" s="2" t="str">
        <v>美國</v>
      </c>
      <c r="C2727" s="3" t="s">
        <v>101</v>
      </c>
      <c r="D2727" s="2" t="str">
        <v>餐厨用具</v>
      </c>
      <c r="E2727" s="2" t="str">
        <v>5次</v>
      </c>
      <c r="F2727" s="2" t="str">
        <v>340 WHITNEY AVE., U.S.A.</v>
      </c>
      <c r="G2727" s="2" t="str">
        <v>BOTTMAN DESIGN, INC.</v>
      </c>
      <c r="H2727" s="2" t="s">
        <v>102</v>
      </c>
      <c r="I2727" s="2">
        <f>+1-801-281-9683</f>
      </c>
      <c r="J2727" s="2" t="str">
        <v>001 8014874514</v>
      </c>
      <c r="K2727" s="1"/>
      <c r="L2727" s="1"/>
      <c r="M2727" s="1"/>
      <c r="N2727" s="1"/>
      <c r="O2727" s="1"/>
      <c r="P2727" s="1"/>
      <c r="Q2727" s="1"/>
      <c r="R2727" s="1"/>
      <c r="S2727" s="1"/>
    </row>
    <row r="2728">
      <c r="A2728" s="2" t="s">
        <v>2528</v>
      </c>
      <c r="B2728" s="2" t="str">
        <v>馬來西亞</v>
      </c>
      <c r="C2728" s="2" t="str">
        <v>--</v>
      </c>
      <c r="D2728" s="2" t="str">
        <v>体育及旅游休闲用品,家用电器,箱包,餐厨用具</v>
      </c>
      <c r="E2728" s="2" t="str">
        <v>8次</v>
      </c>
      <c r="F2728" s="2" t="str">
        <v>300-6A, JALAN TUN RAZAK,KUALA LUMPUR,MALAYSIA</v>
      </c>
      <c r="G2728" s="2" t="str">
        <v>BHERULAL F JAIN</v>
      </c>
      <c r="H2728" s="2" t="s">
        <v>2527</v>
      </c>
      <c r="I2728" s="2" t="str">
        <v>+60 3-2693 1442</v>
      </c>
      <c r="J2728" s="2" t="str">
        <v>603 26931442</v>
      </c>
      <c r="K2728" s="1"/>
      <c r="L2728" s="1"/>
      <c r="M2728" s="1"/>
      <c r="N2728" s="1"/>
      <c r="O2728" s="1"/>
      <c r="P2728" s="1"/>
      <c r="Q2728" s="1"/>
      <c r="R2728" s="1"/>
      <c r="S2728" s="1"/>
    </row>
    <row r="2729">
      <c r="A2729" s="2" t="s">
        <v>4460</v>
      </c>
      <c r="B2729" s="2" t="str">
        <v>印度</v>
      </c>
      <c r="C2729" s="2" t="str">
        <v>--</v>
      </c>
      <c r="D2729" s="2" t="str">
        <v>家用电器,玻璃工艺品,餐厨用具</v>
      </c>
      <c r="E2729" s="2" t="str">
        <v>8次</v>
      </c>
      <c r="F2729" s="2" t="str">
        <v>ADITYA APPTS.,139/3 SHARDAMMA LAYOUTDOMLUR EXTENSION,BANGALORE 560071,INDIA</v>
      </c>
      <c r="G2729" s="2" t="str">
        <v>Ravindersingh</v>
      </c>
      <c r="H2729" s="2" t="s">
        <v>4461</v>
      </c>
      <c r="I2729" s="2" t="str">
        <v>+91 80 2535 7898</v>
      </c>
      <c r="J2729" s="2">
        <v>918051255367</v>
      </c>
      <c r="K2729" s="1"/>
      <c r="L2729" s="1"/>
      <c r="M2729" s="1"/>
      <c r="N2729" s="1"/>
      <c r="O2729" s="1"/>
      <c r="P2729" s="1"/>
      <c r="Q2729" s="1"/>
      <c r="R2729" s="1"/>
      <c r="S2729" s="1"/>
    </row>
    <row r="2730">
      <c r="A2730" s="2" t="s">
        <v>6354</v>
      </c>
      <c r="B2730" s="2" t="str">
        <v>塞浦路斯</v>
      </c>
      <c r="C2730" s="3" t="s">
        <v>6355</v>
      </c>
      <c r="D2730" s="2" t="str">
        <v>体育及旅游休闲用品,其他,玻璃工艺品,箱包,餐厨用具</v>
      </c>
      <c r="E2730" s="2" t="str">
        <v>9次</v>
      </c>
      <c r="F2730" s="2" t="str">
        <v>P.O.BOX 23549, CYPRUS</v>
      </c>
      <c r="G2730" s="2" t="str">
        <v>ROSARIO</v>
      </c>
      <c r="H2730" s="2" t="s">
        <v>6356</v>
      </c>
      <c r="I2730" s="2" t="str">
        <v>+357 22 485258</v>
      </c>
      <c r="J2730" s="2">
        <v>35722485401</v>
      </c>
      <c r="K2730" s="1"/>
      <c r="L2730" s="1"/>
      <c r="M2730" s="1"/>
      <c r="N2730" s="1"/>
      <c r="O2730" s="1"/>
      <c r="P2730" s="1"/>
      <c r="Q2730" s="1"/>
      <c r="R2730" s="1"/>
      <c r="S2730" s="1"/>
    </row>
    <row r="2731">
      <c r="A2731" s="2" t="s">
        <v>7900</v>
      </c>
      <c r="B2731" s="2" t="str">
        <v>比利時</v>
      </c>
      <c r="C2731" s="3" t="s">
        <v>7902</v>
      </c>
      <c r="D2731" s="2" t="str">
        <v>玩具,礼品及赠品,餐厨用具</v>
      </c>
      <c r="E2731" s="2" t="str">
        <v>8次</v>
      </c>
      <c r="F2731" s="2" t="str">
        <v>Henri Moeremanslaan 145-147, B 1700, Dilbeek</v>
      </c>
      <c r="G2731" s="2" t="str">
        <v>Dirk Van Lysebeth</v>
      </c>
      <c r="H2731" s="2" t="s">
        <v>7901</v>
      </c>
      <c r="I2731" s="2" t="str">
        <v>+32 2 481 07 10</v>
      </c>
      <c r="J2731" s="2" t="str">
        <v>0032 2 481 07 28</v>
      </c>
      <c r="K2731" s="1"/>
      <c r="L2731" s="1"/>
      <c r="M2731" s="1"/>
      <c r="N2731" s="1"/>
      <c r="O2731" s="1"/>
      <c r="P2731" s="1"/>
      <c r="Q2731" s="1"/>
      <c r="R2731" s="1"/>
      <c r="S2731" s="1"/>
    </row>
    <row r="2732">
      <c r="A2732" s="2" t="s">
        <v>2414</v>
      </c>
      <c r="B2732" s="2" t="str">
        <v>美國</v>
      </c>
      <c r="C2732" s="3" t="s">
        <v>2415</v>
      </c>
      <c r="D2732" s="2" t="str">
        <v>餐厨用具</v>
      </c>
      <c r="E2732" s="2" t="str">
        <v>6次</v>
      </c>
      <c r="F2732" s="2" t="str">
        <v>1021 ANDERSEN DR, SAN RAFAEL, CA 94901-5318</v>
      </c>
      <c r="G2732" s="2" t="str">
        <v>BENNY YEH</v>
      </c>
      <c r="H2732" s="2" t="str">
        <v>--</v>
      </c>
      <c r="I2732" s="2" t="str">
        <v>+1-510-785-2888,+1 510-785-2888</v>
      </c>
      <c r="J2732" s="2" t="str">
        <v>001 415 2561347</v>
      </c>
      <c r="K2732" s="1"/>
      <c r="L2732" s="1"/>
      <c r="M2732" s="1"/>
      <c r="N2732" s="1"/>
      <c r="O2732" s="1"/>
      <c r="P2732" s="1"/>
      <c r="Q2732" s="1"/>
      <c r="R2732" s="1"/>
      <c r="S2732" s="1"/>
    </row>
    <row r="2733">
      <c r="A2733" s="2" t="s">
        <v>4488</v>
      </c>
      <c r="B2733" s="2" t="str">
        <v>新西蘭</v>
      </c>
      <c r="C2733" s="2" t="str">
        <v>--</v>
      </c>
      <c r="D2733" s="2" t="str">
        <v>餐厨用具</v>
      </c>
      <c r="E2733" s="2" t="str">
        <v>2次</v>
      </c>
      <c r="F2733" s="2" t="str">
        <v>13 TARWA PL, GLENDENE AUCKLAND</v>
      </c>
      <c r="G2733" s="2" t="str">
        <v>ZHIQIANG CHEN</v>
      </c>
      <c r="H2733" s="2" t="str">
        <v>--</v>
      </c>
      <c r="I2733" s="2" t="str">
        <v>+64 9-837 2168</v>
      </c>
      <c r="J2733" s="2" t="str">
        <v>0064 9 8372168</v>
      </c>
      <c r="K2733" s="1"/>
      <c r="L2733" s="1"/>
      <c r="M2733" s="1"/>
      <c r="N2733" s="1"/>
      <c r="O2733" s="1"/>
      <c r="P2733" s="1"/>
      <c r="Q2733" s="1"/>
      <c r="R2733" s="1"/>
      <c r="S2733" s="1"/>
    </row>
    <row r="2734">
      <c r="A2734" s="2" t="s">
        <v>288</v>
      </c>
      <c r="B2734" s="2" t="str">
        <v>澳大利亞</v>
      </c>
      <c r="C2734" s="3" t="s">
        <v>286</v>
      </c>
      <c r="D2734" s="2" t="str">
        <v>体育及旅游休闲用品,家具,家用电器,玻璃工艺品,箱包,鞋,餐厨用具</v>
      </c>
      <c r="E2734" s="2" t="str">
        <v>9次</v>
      </c>
      <c r="F2734" s="2" t="str">
        <v>12/ 2 GERALDTON DRIVE VARSITY LAKESQLD 4227,AUSTRALIA</v>
      </c>
      <c r="G2734" s="2" t="str">
        <v>Vijay Malhotra</v>
      </c>
      <c r="H2734" s="2" t="s">
        <v>287</v>
      </c>
      <c r="I2734" s="2" t="str">
        <v>+61 438 923 585</v>
      </c>
      <c r="J2734" s="2" t="str">
        <v>61 7 55758174</v>
      </c>
      <c r="K2734" s="1"/>
      <c r="L2734" s="1"/>
      <c r="M2734" s="1"/>
      <c r="N2734" s="1"/>
      <c r="O2734" s="1"/>
      <c r="P2734" s="1"/>
      <c r="Q2734" s="1"/>
      <c r="R2734" s="1"/>
      <c r="S2734" s="1"/>
    </row>
    <row r="2735">
      <c r="A2735" s="2" t="s">
        <v>23</v>
      </c>
      <c r="B2735" s="2" t="str">
        <v>巴基斯坦</v>
      </c>
      <c r="C2735" s="3" t="s">
        <v>25</v>
      </c>
      <c r="D2735" s="2" t="str">
        <v>其他,家具,家居装饰品,汽车配件,玻璃工艺品,餐厨用具</v>
      </c>
      <c r="E2735" s="2" t="str">
        <v>9次</v>
      </c>
      <c r="F2735" s="2" t="str">
        <v>RM.# 3 AL-SHAMS BUILDING,BADAMI BAGH,LAHORE</v>
      </c>
      <c r="G2735" s="2" t="str">
        <v>MOHAMMAD SAJJAD</v>
      </c>
      <c r="H2735" s="2" t="s">
        <v>24</v>
      </c>
      <c r="I2735" s="2" t="str">
        <v>0092 42 7722750</v>
      </c>
      <c r="J2735" s="2" t="str">
        <v>0092 42 7722463</v>
      </c>
      <c r="K2735" s="1"/>
      <c r="L2735" s="1"/>
      <c r="M2735" s="1"/>
      <c r="N2735" s="1"/>
      <c r="O2735" s="1"/>
      <c r="P2735" s="1"/>
      <c r="Q2735" s="1"/>
      <c r="R2735" s="1"/>
      <c r="S2735" s="1"/>
    </row>
    <row r="2736">
      <c r="A2736" s="2" t="s">
        <v>2264</v>
      </c>
      <c r="B2736" s="2" t="str">
        <v>丹麥</v>
      </c>
      <c r="C2736" s="3" t="s">
        <v>2261</v>
      </c>
      <c r="D2736" s="2" t="s">
        <v>2262</v>
      </c>
      <c r="E2736" s="2" t="str">
        <v>9次</v>
      </c>
      <c r="F2736" s="2" t="str">
        <v>KONGENS NYTORV 13,DENMARK</v>
      </c>
      <c r="G2736" s="2" t="str">
        <v>Dr. Ashraf M. elsayed</v>
      </c>
      <c r="H2736" s="2" t="s">
        <v>2263</v>
      </c>
      <c r="I2736" s="2" t="str">
        <v>+45 33 11 44 33</v>
      </c>
      <c r="J2736" s="2" t="str">
        <v>0045 33 15 18 40</v>
      </c>
      <c r="K2736" s="1"/>
      <c r="L2736" s="1"/>
      <c r="M2736" s="1"/>
      <c r="N2736" s="1"/>
      <c r="O2736" s="1"/>
      <c r="P2736" s="1"/>
      <c r="Q2736" s="1"/>
      <c r="R2736" s="1"/>
      <c r="S2736" s="1"/>
    </row>
    <row r="2737">
      <c r="A2737" s="2" t="s">
        <v>4397</v>
      </c>
      <c r="B2737" s="2" t="str">
        <v>德國</v>
      </c>
      <c r="C2737" s="3" t="s">
        <v>4396</v>
      </c>
      <c r="D2737" s="2" t="str">
        <v>其他,工具,照明产品,餐厨用具</v>
      </c>
      <c r="E2737" s="2" t="str">
        <v>9次</v>
      </c>
      <c r="F2737" s="2" t="str">
        <v>Eisenbahnstrasse 10-20, DE 66117, Saarbruecken</v>
      </c>
      <c r="G2737" s="2" t="str">
        <v>Garelly AG</v>
      </c>
      <c r="H2737" s="2" t="s">
        <v>4398</v>
      </c>
      <c r="I2737" s="2" t="str">
        <v>+49 681 580020</v>
      </c>
      <c r="J2737" s="2" t="str">
        <v>0049 681 5 80 02 20</v>
      </c>
      <c r="K2737" s="1"/>
      <c r="L2737" s="1"/>
      <c r="M2737" s="1"/>
      <c r="N2737" s="1"/>
      <c r="O2737" s="1"/>
      <c r="P2737" s="1"/>
      <c r="Q2737" s="1"/>
      <c r="R2737" s="1"/>
      <c r="S2737" s="1"/>
    </row>
    <row r="2738">
      <c r="A2738" s="2" t="s">
        <v>6308</v>
      </c>
      <c r="B2738" s="2" t="str">
        <v>新加坡</v>
      </c>
      <c r="C2738" s="3" t="s">
        <v>2568</v>
      </c>
      <c r="D2738" s="2" t="str">
        <v>工艺陶瓷,餐厨用具</v>
      </c>
      <c r="E2738" s="2" t="str">
        <v>6次</v>
      </c>
      <c r="F2738" s="2" t="str">
        <v>32 PANDAN ROAD</v>
      </c>
      <c r="G2738" s="2" t="str">
        <v>MR K P WUN</v>
      </c>
      <c r="H2738" s="2" t="s">
        <v>6309</v>
      </c>
      <c r="I2738" s="2" t="str">
        <v>0065 62689600</v>
      </c>
      <c r="J2738" s="2" t="str">
        <v>0065 62686300</v>
      </c>
      <c r="K2738" s="1"/>
      <c r="L2738" s="1"/>
      <c r="M2738" s="1"/>
      <c r="N2738" s="1"/>
      <c r="O2738" s="1"/>
      <c r="P2738" s="1"/>
      <c r="Q2738" s="1"/>
      <c r="R2738" s="1"/>
      <c r="S2738" s="1"/>
    </row>
    <row r="2739">
      <c r="A2739" s="2" t="s">
        <v>4726</v>
      </c>
      <c r="B2739" s="2" t="str">
        <v>日本</v>
      </c>
      <c r="C2739" s="3" t="s">
        <v>4727</v>
      </c>
      <c r="D2739" s="2" t="str">
        <v>工艺陶瓷,餐厨用具</v>
      </c>
      <c r="E2739" s="2" t="str">
        <v>7次</v>
      </c>
      <c r="F2739" s="2" t="str">
        <v>3968-12,TONNO,NOGATA-CITY,FUKUOKA-PREF.</v>
      </c>
      <c r="G2739" s="2" t="str">
        <v>KUNIYOSHI WATANABE</v>
      </c>
      <c r="H2739" s="2" t="s">
        <v>4725</v>
      </c>
      <c r="I2739" s="2" t="str">
        <v>0081 949 266390</v>
      </c>
      <c r="J2739" s="2" t="str">
        <v>0081 949 265844</v>
      </c>
      <c r="K2739" s="1"/>
      <c r="L2739" s="1"/>
      <c r="M2739" s="1"/>
      <c r="N2739" s="1"/>
      <c r="O2739" s="1"/>
      <c r="P2739" s="1"/>
      <c r="Q2739" s="1"/>
      <c r="R2739" s="1"/>
      <c r="S2739" s="1"/>
    </row>
    <row r="2740">
      <c r="A2740" s="2" t="s">
        <v>2341</v>
      </c>
      <c r="B2740" s="2" t="str">
        <v>芬蘭</v>
      </c>
      <c r="C2740" s="3" t="s">
        <v>2342</v>
      </c>
      <c r="D2740" s="2" t="str">
        <v>其他,汽车配件,照明产品,餐厨用具</v>
      </c>
      <c r="E2740" s="2" t="str">
        <v>8次</v>
      </c>
      <c r="F2740" s="2" t="str">
        <v>Abraham Wetterin t 4 A, FI 00810, Helsinki</v>
      </c>
      <c r="G2740" s="2" t="str">
        <v>Carlo Casagrande &amp; Co Oy</v>
      </c>
      <c r="H2740" s="2" t="s">
        <v>2340</v>
      </c>
      <c r="I2740" s="2" t="str">
        <v>+358 9 755131</v>
      </c>
      <c r="J2740" s="2" t="str">
        <v>00358 9 75 51 33 55</v>
      </c>
      <c r="K2740" s="1"/>
      <c r="L2740" s="1"/>
      <c r="M2740" s="1"/>
      <c r="N2740" s="1"/>
      <c r="O2740" s="1"/>
      <c r="P2740" s="1"/>
      <c r="Q2740" s="1"/>
      <c r="R2740" s="1"/>
      <c r="S2740" s="1"/>
    </row>
    <row r="2741">
      <c r="A2741" s="2" t="s">
        <v>4435</v>
      </c>
      <c r="B2741" s="2" t="str">
        <v>澳大利亞</v>
      </c>
      <c r="C2741" s="3" t="s">
        <v>4434</v>
      </c>
      <c r="D2741" s="2" t="str">
        <v>其他,照明产品,电子电气产品,餐厨用具</v>
      </c>
      <c r="E2741" s="2" t="str">
        <v>9次</v>
      </c>
      <c r="F2741" s="2" t="str">
        <v>2403/1 KINGS CROSS RD.,KINGS CROSS NSW 2010</v>
      </c>
      <c r="G2741" s="2" t="str">
        <v>ROBERT RODEN</v>
      </c>
      <c r="H2741" s="2" t="s">
        <v>4433</v>
      </c>
      <c r="I2741" s="2" t="str">
        <v>0061 2 9317 4666</v>
      </c>
      <c r="J2741" s="2" t="str">
        <v>0061 2 93805690</v>
      </c>
      <c r="K2741" s="1"/>
      <c r="L2741" s="1"/>
      <c r="M2741" s="1"/>
      <c r="N2741" s="1"/>
      <c r="O2741" s="1"/>
      <c r="P2741" s="1"/>
      <c r="Q2741" s="1"/>
      <c r="R2741" s="1"/>
      <c r="S2741" s="1"/>
    </row>
    <row r="2742">
      <c r="A2742" s="2" t="s">
        <v>6334</v>
      </c>
      <c r="B2742" s="2" t="str">
        <v>法國</v>
      </c>
      <c r="C2742" s="2" t="str">
        <v>--</v>
      </c>
      <c r="D2742" s="2" t="str">
        <v>餐厨用具</v>
      </c>
      <c r="E2742" s="2" t="str">
        <v>6次</v>
      </c>
      <c r="F2742" s="2" t="str">
        <v>RUE DU PROGRES, 59980, BERTRY</v>
      </c>
      <c r="G2742" s="2" t="str">
        <v>M BILANI NADY</v>
      </c>
      <c r="H2742" s="2" t="str">
        <v>--</v>
      </c>
      <c r="I2742" s="2" t="str">
        <v>+33 3 27 76 59 20</v>
      </c>
      <c r="J2742" s="2" t="str">
        <v>0033 3 27751258</v>
      </c>
      <c r="K2742" s="1"/>
      <c r="L2742" s="1"/>
      <c r="M2742" s="1"/>
      <c r="N2742" s="1"/>
      <c r="O2742" s="1"/>
      <c r="P2742" s="1"/>
      <c r="Q2742" s="1"/>
      <c r="R2742" s="1"/>
      <c r="S2742" s="1"/>
    </row>
    <row r="2743">
      <c r="A2743" s="2" t="s">
        <v>7883</v>
      </c>
      <c r="B2743" s="2" t="str">
        <v>日本</v>
      </c>
      <c r="C2743" s="3" t="s">
        <v>7880</v>
      </c>
      <c r="D2743" s="2" t="s">
        <v>7882</v>
      </c>
      <c r="E2743" s="2" t="str">
        <v>9次</v>
      </c>
      <c r="F2743" s="2" t="str">
        <v>1-241 NEZAKI NIHONMATSU-SHI</v>
      </c>
      <c r="G2743" s="2" t="str">
        <v>KANDA CHIZUKO</v>
      </c>
      <c r="H2743" s="2" t="s">
        <v>7881</v>
      </c>
      <c r="I2743" s="2" t="str">
        <v>0081 11 811 4137</v>
      </c>
      <c r="J2743" s="2" t="str">
        <v>0081 11 8225253</v>
      </c>
      <c r="K2743" s="1"/>
      <c r="L2743" s="1"/>
      <c r="M2743" s="1"/>
      <c r="N2743" s="1"/>
      <c r="O2743" s="1"/>
      <c r="P2743" s="1"/>
      <c r="Q2743" s="1"/>
      <c r="R2743" s="1"/>
      <c r="S2743" s="1"/>
    </row>
    <row r="2744">
      <c r="A2744" s="2" t="s">
        <v>336</v>
      </c>
      <c r="B2744" s="2" t="str">
        <v>印度</v>
      </c>
      <c r="C2744" s="2" t="str">
        <v>--</v>
      </c>
      <c r="D2744" s="2" t="str">
        <v>家具,玩具,餐厨用具</v>
      </c>
      <c r="E2744" s="2" t="str">
        <v>6次</v>
      </c>
      <c r="F2744" s="2" t="str">
        <v>635 LAXMIBAI NAGAR,NEW DELHI</v>
      </c>
      <c r="G2744" s="2" t="str">
        <v>MS.USHA GUPTA</v>
      </c>
      <c r="H2744" s="2" t="s">
        <v>337</v>
      </c>
      <c r="I2744" s="2" t="str">
        <v>+91 11 2687 3757</v>
      </c>
      <c r="J2744" s="2">
        <v>91</v>
      </c>
      <c r="K2744" s="1"/>
      <c r="L2744" s="1"/>
      <c r="M2744" s="1"/>
      <c r="N2744" s="1"/>
      <c r="O2744" s="1"/>
      <c r="P2744" s="1"/>
      <c r="Q2744" s="1"/>
      <c r="R2744" s="1"/>
      <c r="S2744" s="1"/>
    </row>
    <row r="2745">
      <c r="A2745" s="2" t="s">
        <v>4344</v>
      </c>
      <c r="B2745" s="2" t="str">
        <v>英國</v>
      </c>
      <c r="C2745" s="3" t="s">
        <v>4346</v>
      </c>
      <c r="D2745" s="2" t="str">
        <v>餐厨用具</v>
      </c>
      <c r="E2745" s="2" t="str">
        <v>3次</v>
      </c>
      <c r="F2745" s="2" t="str">
        <v>10 WOODBERRY AVE HARROWLONDON HA2 6 AU,U.K.</v>
      </c>
      <c r="G2745" s="2" t="str">
        <v>--</v>
      </c>
      <c r="H2745" s="2" t="s">
        <v>4345</v>
      </c>
      <c r="I2745" s="2" t="str">
        <v>+44 20 8357 2520</v>
      </c>
      <c r="J2745" s="2" t="str">
        <v>--</v>
      </c>
      <c r="K2745" s="1"/>
      <c r="L2745" s="1"/>
      <c r="M2745" s="1"/>
      <c r="N2745" s="1"/>
      <c r="O2745" s="1"/>
      <c r="P2745" s="1"/>
      <c r="Q2745" s="1"/>
      <c r="R2745" s="1"/>
      <c r="S2745" s="1"/>
    </row>
    <row r="2746">
      <c r="A2746" s="2" t="s">
        <v>6241</v>
      </c>
      <c r="B2746" s="2" t="str">
        <v>法國</v>
      </c>
      <c r="C2746" s="3" t="s">
        <v>6243</v>
      </c>
      <c r="D2746" s="2" t="str">
        <v>化工产品,卫浴设备,家具,餐厨用具</v>
      </c>
      <c r="E2746" s="2" t="str">
        <v>9次</v>
      </c>
      <c r="F2746" s="2" t="str">
        <v>BD MARECHAL DE LATTRE DE TASSIGNY, BP 29, 76170, LILLEBONNE</v>
      </c>
      <c r="G2746" s="2" t="str">
        <v>LABRUCHE SA</v>
      </c>
      <c r="H2746" s="2" t="s">
        <v>6242</v>
      </c>
      <c r="I2746" s="2" t="str">
        <v>+33 2 35 39 63 00</v>
      </c>
      <c r="J2746" s="2" t="str">
        <v>0033 235388193</v>
      </c>
      <c r="K2746" s="1"/>
      <c r="L2746" s="1"/>
      <c r="M2746" s="1"/>
      <c r="N2746" s="1"/>
      <c r="O2746" s="1"/>
      <c r="P2746" s="1"/>
      <c r="Q2746" s="1"/>
      <c r="R2746" s="1"/>
      <c r="S2746" s="1"/>
    </row>
    <row r="2747">
      <c r="A2747" s="2" t="s">
        <v>7812</v>
      </c>
      <c r="B2747" s="2" t="str">
        <v>中國香港</v>
      </c>
      <c r="C2747" s="3" t="s">
        <v>7810</v>
      </c>
      <c r="D2747" s="2" t="str">
        <v>家具,家居装饰品,餐厨用具</v>
      </c>
      <c r="E2747" s="2" t="str">
        <v>5次</v>
      </c>
      <c r="F2747" s="2" t="str">
        <v>UNITS 3-4, 39/F., CABLE TV TOWER,9 HOI SHING ROAD,TSUEN WAN, N.T.,HONGKONG</v>
      </c>
      <c r="G2747" s="2" t="str">
        <v>Mr Joseph W K Tse</v>
      </c>
      <c r="H2747" s="2" t="s">
        <v>7811</v>
      </c>
      <c r="I2747" s="2" t="str">
        <v>+852 2111 2299</v>
      </c>
      <c r="J2747" s="2" t="str">
        <v>00852 27518563</v>
      </c>
      <c r="K2747" s="1"/>
      <c r="L2747" s="1"/>
      <c r="M2747" s="1"/>
      <c r="N2747" s="1"/>
      <c r="O2747" s="1"/>
      <c r="P2747" s="1"/>
      <c r="Q2747" s="1"/>
      <c r="R2747" s="1"/>
      <c r="S2747" s="1"/>
    </row>
    <row r="2748">
      <c r="A2748" s="2" t="s">
        <v>2278</v>
      </c>
      <c r="B2748" s="2" t="str">
        <v>印度</v>
      </c>
      <c r="C2748" s="3" t="s">
        <v>2277</v>
      </c>
      <c r="D2748" s="2" t="s">
        <v>2275</v>
      </c>
      <c r="E2748" s="2" t="str">
        <v>10次</v>
      </c>
      <c r="F2748" s="2" t="str">
        <v>7 SHANTI BHUVAN,OLD HANUMAN LANE,KALBADEVI,MUMBAI-2</v>
      </c>
      <c r="G2748" s="2" t="str">
        <v>Eric Cenzon</v>
      </c>
      <c r="H2748" s="2" t="s">
        <v>2276</v>
      </c>
      <c r="I2748" s="2" t="str">
        <v>+91 98210 30911</v>
      </c>
      <c r="J2748" s="2" t="str">
        <v>0091 22 22069598</v>
      </c>
      <c r="K2748" s="1"/>
      <c r="L2748" s="1"/>
      <c r="M2748" s="1"/>
      <c r="N2748" s="1"/>
      <c r="O2748" s="1"/>
      <c r="P2748" s="1"/>
      <c r="Q2748" s="1"/>
      <c r="R2748" s="1"/>
      <c r="S2748" s="1"/>
    </row>
    <row r="2749">
      <c r="A2749" s="2" t="s">
        <v>4370</v>
      </c>
      <c r="B2749" s="2" t="str">
        <v>新加坡</v>
      </c>
      <c r="C2749" s="2" t="str">
        <v>--</v>
      </c>
      <c r="D2749" s="2" t="str">
        <v>其他,办公文具,家用电器,电子电气产品,餐厨用具</v>
      </c>
      <c r="E2749" s="2" t="str">
        <v>7次</v>
      </c>
      <c r="F2749" s="2" t="str">
        <v>20 MAXWELL ROAD, #12-02-A,MAXWELL HOUSE 069113</v>
      </c>
      <c r="G2749" s="2" t="str">
        <v>MS.CASSANDRA LIM</v>
      </c>
      <c r="H2749" s="2" t="s">
        <v>4371</v>
      </c>
      <c r="I2749" s="2" t="str">
        <v>0065 6224 2576</v>
      </c>
      <c r="J2749" s="2" t="str">
        <v>0065 6222 7021</v>
      </c>
      <c r="K2749" s="1"/>
      <c r="L2749" s="1"/>
      <c r="M2749" s="1"/>
      <c r="N2749" s="1"/>
      <c r="O2749" s="1"/>
      <c r="P2749" s="1"/>
      <c r="Q2749" s="1"/>
      <c r="R2749" s="1"/>
      <c r="S2749" s="1"/>
    </row>
    <row r="2750">
      <c r="A2750" s="2" t="s">
        <v>373</v>
      </c>
      <c r="B2750" s="2" t="str">
        <v>芬蘭</v>
      </c>
      <c r="C2750" s="3" t="s">
        <v>372</v>
      </c>
      <c r="D2750" s="2" t="s">
        <v>375</v>
      </c>
      <c r="E2750" s="2" t="str">
        <v>8次</v>
      </c>
      <c r="F2750" s="2" t="str">
        <v>Majurink 6, FI 02600, Espoo</v>
      </c>
      <c r="G2750" s="2" t="str">
        <v>--</v>
      </c>
      <c r="H2750" s="2" t="s">
        <v>374</v>
      </c>
      <c r="I2750" s="2" t="str">
        <v>+358 10 5115151</v>
      </c>
      <c r="J2750" s="2" t="str">
        <v>00358 10 5115075</v>
      </c>
      <c r="K2750" s="1"/>
      <c r="L2750" s="1"/>
      <c r="M2750" s="1"/>
      <c r="N2750" s="1"/>
      <c r="O2750" s="1"/>
      <c r="P2750" s="1"/>
      <c r="Q2750" s="1"/>
      <c r="R2750" s="1"/>
      <c r="S2750" s="1"/>
    </row>
    <row r="2751">
      <c r="A2751" s="2" t="s">
        <v>7829</v>
      </c>
      <c r="B2751" s="2" t="str">
        <v>法國</v>
      </c>
      <c r="C2751" s="3" t="s">
        <v>7828</v>
      </c>
      <c r="D2751" s="2" t="str">
        <v>玩具,餐厨用具</v>
      </c>
      <c r="E2751" s="2" t="str">
        <v>6次</v>
      </c>
      <c r="F2751" s="2" t="str">
        <v>3 PLACE DES DAHLIAS,85340,OLONNE SUR MER</v>
      </c>
      <c r="G2751" s="2" t="str">
        <v>MME BUCHOU MARGARET</v>
      </c>
      <c r="H2751" s="2" t="str">
        <v>--</v>
      </c>
      <c r="I2751" s="2" t="str">
        <v>+33 2 51 21 33 92</v>
      </c>
      <c r="J2751" s="2" t="str">
        <v>0033 251328639</v>
      </c>
      <c r="K2751" s="1"/>
      <c r="L2751" s="1"/>
      <c r="M2751" s="1"/>
      <c r="N2751" s="1"/>
      <c r="O2751" s="1"/>
      <c r="P2751" s="1"/>
      <c r="Q2751" s="1"/>
      <c r="R2751" s="1"/>
      <c r="S2751" s="1"/>
    </row>
    <row r="2752">
      <c r="A2752" s="2" t="s">
        <v>2311</v>
      </c>
      <c r="B2752" s="2" t="str">
        <v>義大利</v>
      </c>
      <c r="C2752" s="3" t="s">
        <v>2310</v>
      </c>
      <c r="D2752" s="2" t="str">
        <v>餐厨用具</v>
      </c>
      <c r="E2752" s="2" t="str">
        <v>1次</v>
      </c>
      <c r="F2752" s="2" t="str">
        <v>Via dei Ferrandi 34, I 21044, CAVARIA CON PREMEZZO</v>
      </c>
      <c r="G2752" s="2" t="str">
        <v>Giulio Curioni</v>
      </c>
      <c r="H2752" s="2" t="str">
        <v>--</v>
      </c>
      <c r="I2752" s="2" t="str">
        <v>+39 0331 217236</v>
      </c>
      <c r="J2752" s="2" t="str">
        <v>0039 0331 212618</v>
      </c>
      <c r="K2752" s="1"/>
      <c r="L2752" s="1"/>
      <c r="M2752" s="1"/>
      <c r="N2752" s="1"/>
      <c r="O2752" s="1"/>
      <c r="P2752" s="1"/>
      <c r="Q2752" s="1"/>
      <c r="R2752" s="1"/>
      <c r="S2752" s="1"/>
    </row>
    <row r="2753">
      <c r="A2753" s="2" t="s">
        <v>4745</v>
      </c>
      <c r="B2753" s="2" t="str">
        <v>丹麥</v>
      </c>
      <c r="C2753" s="3" t="s">
        <v>4747</v>
      </c>
      <c r="D2753" s="2" t="str">
        <v>五金,工艺陶瓷,餐厨用具</v>
      </c>
      <c r="E2753" s="2" t="str">
        <v>7次</v>
      </c>
      <c r="F2753" s="2" t="str">
        <v>Teglevej 8, 2640 Hedehusene</v>
      </c>
      <c r="G2753" s="2" t="str">
        <v>Motto A/S</v>
      </c>
      <c r="H2753" s="2" t="s">
        <v>4746</v>
      </c>
      <c r="I2753" s="2" t="str">
        <v>+45 46 56 55 33</v>
      </c>
      <c r="J2753" s="2" t="str">
        <v>0045 46 56 50 33</v>
      </c>
      <c r="K2753" s="1"/>
      <c r="L2753" s="1"/>
      <c r="M2753" s="1"/>
      <c r="N2753" s="1"/>
      <c r="O2753" s="1"/>
      <c r="P2753" s="1"/>
      <c r="Q2753" s="1"/>
      <c r="R2753" s="1"/>
      <c r="S2753" s="1"/>
    </row>
    <row r="2754">
      <c r="A2754" s="2" t="s">
        <v>6586</v>
      </c>
      <c r="B2754" s="2" t="str">
        <v>芬蘭</v>
      </c>
      <c r="C2754" s="3" t="s">
        <v>6588</v>
      </c>
      <c r="D2754" s="2" t="str">
        <v>其他,卫浴设备,家具,家用纺织品,照明产品,餐厨用具</v>
      </c>
      <c r="E2754" s="2" t="str">
        <v>7次</v>
      </c>
      <c r="F2754" s="2" t="str">
        <v>Paivalaisent 4, FI 00390, Helsinki</v>
      </c>
      <c r="G2754" s="2" t="str">
        <v>Ann-Cathrine Soderling-Rajanen</v>
      </c>
      <c r="H2754" s="2" t="s">
        <v>6587</v>
      </c>
      <c r="I2754" s="2" t="str">
        <v>+358 9 5037741</v>
      </c>
      <c r="J2754" s="2" t="str">
        <v>00358 9 50 37 74 20</v>
      </c>
      <c r="K2754" s="1"/>
      <c r="L2754" s="1"/>
      <c r="M2754" s="1"/>
      <c r="N2754" s="1"/>
      <c r="O2754" s="1"/>
      <c r="P2754" s="1"/>
      <c r="Q2754" s="1"/>
      <c r="R2754" s="1"/>
      <c r="S2754" s="1"/>
    </row>
    <row r="2755">
      <c r="A2755" s="2" t="s">
        <v>357</v>
      </c>
      <c r="B2755" s="2" t="str">
        <v>摩洛哥</v>
      </c>
      <c r="C2755" s="2" t="str">
        <v>--</v>
      </c>
      <c r="D2755" s="2" t="str">
        <v>照明产品,餐厨用具</v>
      </c>
      <c r="E2755" s="2" t="str">
        <v>6次</v>
      </c>
      <c r="F2755" s="2" t="str">
        <v>62,RUE CHAOUIA BOUSKOURA-20000 CASABLANCA,SIDI BELYOUT</v>
      </c>
      <c r="G2755" s="2" t="str">
        <v>KARIM EL BAHAOUI</v>
      </c>
      <c r="H2755" s="2" t="s">
        <v>356</v>
      </c>
      <c r="I2755" s="2">
        <f>+212-5222-79627</f>
      </c>
      <c r="J2755" s="2" t="str">
        <v>00212 2 2279627</v>
      </c>
      <c r="K2755" s="1"/>
      <c r="L2755" s="1"/>
      <c r="M2755" s="1"/>
      <c r="N2755" s="1"/>
      <c r="O2755" s="1"/>
      <c r="P2755" s="1"/>
      <c r="Q2755" s="1"/>
      <c r="R2755" s="1"/>
      <c r="S2755" s="1"/>
    </row>
    <row r="2756">
      <c r="A2756" s="2" t="s">
        <v>2760</v>
      </c>
      <c r="B2756" s="2" t="str">
        <v>義大利</v>
      </c>
      <c r="C2756" s="3" t="s">
        <v>2762</v>
      </c>
      <c r="D2756" s="2" t="str">
        <v>餐厨用具</v>
      </c>
      <c r="E2756" s="2" t="str">
        <v>6次</v>
      </c>
      <c r="F2756" s="2" t="str">
        <v>Via dell'Artigianato 7, I 20049, CONCOREZZO</v>
      </c>
      <c r="G2756" s="2" t="str">
        <v>Adolfo Felisati</v>
      </c>
      <c r="H2756" s="2" t="s">
        <v>2761</v>
      </c>
      <c r="I2756" s="2" t="str">
        <v>+39 039 604 3346</v>
      </c>
      <c r="J2756" s="2" t="str">
        <v>0039 039 6049184</v>
      </c>
      <c r="K2756" s="1"/>
      <c r="L2756" s="1"/>
      <c r="M2756" s="1"/>
      <c r="N2756" s="1"/>
      <c r="O2756" s="1"/>
      <c r="P2756" s="1"/>
      <c r="Q2756" s="1"/>
      <c r="R2756" s="1"/>
      <c r="S2756" s="1"/>
    </row>
    <row r="2757">
      <c r="A2757" s="2" t="s">
        <v>4776</v>
      </c>
      <c r="B2757" s="2" t="str">
        <v>丹麥</v>
      </c>
      <c r="C2757" s="3" t="s">
        <v>4774</v>
      </c>
      <c r="D2757" s="2" t="s">
        <v>4775</v>
      </c>
      <c r="E2757" s="2" t="str">
        <v>9次</v>
      </c>
      <c r="F2757" s="2" t="str">
        <v>Kjellerupvej, DK 8840, Roedkaersbro</v>
      </c>
      <c r="G2757" s="2" t="str">
        <v>HUPA TOMSEN</v>
      </c>
      <c r="H2757" s="2" t="str">
        <v>--</v>
      </c>
      <c r="I2757" s="2" t="str">
        <v>+45 86 65 93 33</v>
      </c>
      <c r="J2757" s="2" t="str">
        <v>0045 86 65 93 81</v>
      </c>
      <c r="K2757" s="1"/>
      <c r="L2757" s="1"/>
      <c r="M2757" s="1"/>
      <c r="N2757" s="1"/>
      <c r="O2757" s="1"/>
      <c r="P2757" s="1"/>
      <c r="Q2757" s="1"/>
      <c r="R2757" s="1"/>
      <c r="S2757" s="1"/>
    </row>
    <row r="2758">
      <c r="A2758" s="2" t="s">
        <v>6612</v>
      </c>
      <c r="B2758" s="2" t="str">
        <v>中国台湾</v>
      </c>
      <c r="C2758" s="2" t="str">
        <v>--</v>
      </c>
      <c r="D2758" s="2" t="str">
        <v>餐厨用具</v>
      </c>
      <c r="E2758" s="2" t="str">
        <v>2次</v>
      </c>
      <c r="F2758" s="2" t="str">
        <v>NO.73 DEFU RD.,NAN CHIU TAICHUNG</v>
      </c>
      <c r="G2758" s="2" t="str">
        <v>JACK HSIEH</v>
      </c>
      <c r="H2758" s="2" t="s">
        <v>6611</v>
      </c>
      <c r="I2758" s="2" t="str">
        <v>00886 4 22635896</v>
      </c>
      <c r="J2758" s="2" t="str">
        <v>00886 4 22657774</v>
      </c>
      <c r="K2758" s="1"/>
      <c r="L2758" s="1"/>
      <c r="M2758" s="1"/>
      <c r="N2758" s="1"/>
      <c r="O2758" s="1"/>
      <c r="P2758" s="1"/>
      <c r="Q2758" s="1"/>
      <c r="R2758" s="1"/>
      <c r="S2758" s="1"/>
    </row>
    <row r="2759">
      <c r="A2759" s="2" t="s">
        <v>399</v>
      </c>
      <c r="B2759" s="2" t="str">
        <v>比利時</v>
      </c>
      <c r="C2759" s="3" t="s">
        <v>397</v>
      </c>
      <c r="D2759" s="2" t="str">
        <v>玩具,餐厨用具</v>
      </c>
      <c r="E2759" s="2" t="str">
        <v>8次</v>
      </c>
      <c r="F2759" s="2" t="s">
        <v>396</v>
      </c>
      <c r="G2759" s="2" t="str">
        <v>BOUABID L</v>
      </c>
      <c r="H2759" s="2" t="s">
        <v>398</v>
      </c>
      <c r="I2759" s="2" t="str">
        <v>+32 473 70 95 50</v>
      </c>
      <c r="J2759" s="2" t="str">
        <v>0032 2 2430793</v>
      </c>
      <c r="K2759" s="1"/>
      <c r="L2759" s="1"/>
      <c r="M2759" s="1"/>
      <c r="N2759" s="1"/>
      <c r="O2759" s="1"/>
      <c r="P2759" s="1"/>
      <c r="Q2759" s="1"/>
      <c r="R2759" s="1"/>
      <c r="S2759" s="1"/>
    </row>
    <row r="2760">
      <c r="A2760" s="2" t="s">
        <v>2785</v>
      </c>
      <c r="B2760" s="2" t="str">
        <v>伊朗</v>
      </c>
      <c r="C2760" s="2" t="str">
        <v>--</v>
      </c>
      <c r="D2760" s="2" t="str">
        <v>餐厨用具</v>
      </c>
      <c r="E2760" s="2" t="str">
        <v>3次</v>
      </c>
      <c r="F2760" s="2" t="str">
        <v>OPP.OF ZOLFAGHARI BREAD ISLAMI ALLEY SAHRESTANI STR.IMAM HOUSCIN SQ.TEHRAN</v>
      </c>
      <c r="G2760" s="2" t="str">
        <v>--</v>
      </c>
      <c r="H2760" s="2" t="s">
        <v>2784</v>
      </c>
      <c r="I2760" s="2" t="str">
        <v>0098 21 3345805</v>
      </c>
      <c r="J2760" s="2" t="str">
        <v>0098 21 8044747</v>
      </c>
      <c r="K2760" s="1"/>
      <c r="L2760" s="1"/>
      <c r="M2760" s="1"/>
      <c r="N2760" s="1"/>
      <c r="O2760" s="1"/>
      <c r="P2760" s="1"/>
      <c r="Q2760" s="1"/>
      <c r="R2760" s="1"/>
      <c r="S2760" s="1"/>
    </row>
    <row r="2761">
      <c r="A2761" s="2" t="s">
        <v>2079</v>
      </c>
      <c r="B2761" s="2" t="str">
        <v>美國</v>
      </c>
      <c r="C2761" s="3" t="s">
        <v>2080</v>
      </c>
      <c r="D2761" s="2" t="str">
        <v>食品,餐厨用具</v>
      </c>
      <c r="E2761" s="2" t="str">
        <v>8次</v>
      </c>
      <c r="F2761" s="2" t="str">
        <v>P.O. BOX 25233,ALBURQUERQUE, NEW MEXICO 87125</v>
      </c>
      <c r="G2761" s="2" t="str">
        <v>JACK MC COMAS</v>
      </c>
      <c r="H2761" s="2" t="s">
        <v>2081</v>
      </c>
      <c r="I2761" s="2">
        <f>+1-505-243-5263</f>
      </c>
      <c r="J2761" s="2" t="str">
        <v>001 505 243 4880</v>
      </c>
      <c r="K2761" s="1"/>
      <c r="L2761" s="1"/>
      <c r="M2761" s="1"/>
      <c r="N2761" s="1"/>
      <c r="O2761" s="1"/>
      <c r="P2761" s="1"/>
      <c r="Q2761" s="1"/>
      <c r="R2761" s="1"/>
      <c r="S2761" s="1"/>
    </row>
    <row r="2762">
      <c r="A2762" s="2" t="s">
        <v>6541</v>
      </c>
      <c r="B2762" s="2" t="str">
        <v>美國</v>
      </c>
      <c r="C2762" s="2" t="str">
        <v>--</v>
      </c>
      <c r="D2762" s="2" t="str">
        <v>餐厨用具</v>
      </c>
      <c r="E2762" s="2" t="str">
        <v>2次</v>
      </c>
      <c r="F2762" s="2" t="str">
        <v>22391 GILBERTO STE. B, RCHO STA MARG, CA 92688-2103</v>
      </c>
      <c r="G2762" s="2" t="str">
        <v>LINDA CHANG</v>
      </c>
      <c r="H2762" s="2" t="str">
        <v>--</v>
      </c>
      <c r="I2762" s="2" t="str">
        <v>001 9497663268</v>
      </c>
      <c r="J2762" s="2" t="str">
        <v>001 949 766 3298</v>
      </c>
      <c r="K2762" s="1"/>
      <c r="L2762" s="1"/>
      <c r="M2762" s="1"/>
      <c r="N2762" s="1"/>
      <c r="O2762" s="1"/>
      <c r="P2762" s="1"/>
      <c r="Q2762" s="1"/>
      <c r="R2762" s="1"/>
      <c r="S2762" s="1"/>
    </row>
    <row r="2763">
      <c r="A2763" s="2" t="s">
        <v>288</v>
      </c>
      <c r="B2763" s="2" t="str">
        <v>澳大利亞</v>
      </c>
      <c r="C2763" s="3" t="s">
        <v>286</v>
      </c>
      <c r="D2763" s="2" t="str">
        <v>体育及旅游休闲用品,家具,家用电器,玻璃工艺品,箱包,鞋,餐厨用具</v>
      </c>
      <c r="E2763" s="2" t="str">
        <v>9次</v>
      </c>
      <c r="F2763" s="2" t="str">
        <v>12/ 2 GERALDTON DRIVE VARSITY LAKESQLD 4227,AUSTRALIA</v>
      </c>
      <c r="G2763" s="2" t="str">
        <v>Vijay Malhotra</v>
      </c>
      <c r="H2763" s="2" t="s">
        <v>287</v>
      </c>
      <c r="I2763" s="2" t="str">
        <v>+61 438 923 585</v>
      </c>
      <c r="J2763" s="2" t="str">
        <v>61 7 55758174</v>
      </c>
      <c r="K2763" s="1"/>
      <c r="L2763" s="1"/>
      <c r="M2763" s="1"/>
      <c r="N2763" s="1"/>
      <c r="O2763" s="1"/>
      <c r="P2763" s="1"/>
      <c r="Q2763" s="1"/>
      <c r="R2763" s="1"/>
      <c r="S2763" s="1"/>
    </row>
    <row r="2764">
      <c r="A2764" s="2" t="s">
        <v>2220</v>
      </c>
      <c r="B2764" s="2" t="str">
        <v>印尼</v>
      </c>
      <c r="C2764" s="3" t="s">
        <v>2219</v>
      </c>
      <c r="D2764" s="2" t="s">
        <v>2222</v>
      </c>
      <c r="E2764" s="2" t="str">
        <v>10次</v>
      </c>
      <c r="F2764" s="2" t="str">
        <v>BLOCK C 5, NO.31. JL.RAYA PERANCIS 188, DADAP,TANGERANG,INDONESIA.</v>
      </c>
      <c r="G2764" s="2" t="str">
        <v>ALI/ROBERT</v>
      </c>
      <c r="H2764" s="2" t="s">
        <v>2221</v>
      </c>
      <c r="I2764" s="2" t="str">
        <v>+62 622 16494310</v>
      </c>
      <c r="J2764" s="2" t="str">
        <v>--021386825</v>
      </c>
      <c r="K2764" s="1"/>
      <c r="L2764" s="1"/>
      <c r="M2764" s="1"/>
      <c r="N2764" s="1"/>
      <c r="O2764" s="1"/>
      <c r="P2764" s="1"/>
      <c r="Q2764" s="1"/>
      <c r="R2764" s="1"/>
      <c r="S2764" s="1"/>
    </row>
    <row r="2765">
      <c r="A2765" s="2" t="s">
        <v>4714</v>
      </c>
      <c r="B2765" s="2" t="str">
        <v>巴基斯坦</v>
      </c>
      <c r="C2765" s="3" t="s">
        <v>4711</v>
      </c>
      <c r="D2765" s="2" t="s">
        <v>4712</v>
      </c>
      <c r="E2765" s="2" t="str">
        <v>9次</v>
      </c>
      <c r="F2765" s="2" t="str">
        <v>Bobby House 3/18, Moulimabad Society, Behind Faiz-e-Aam Hospital, Off: Shaheed-e-Millat Road, Karachi., PAKISTAN</v>
      </c>
      <c r="G2765" s="2" t="str">
        <v>Nick Hath</v>
      </c>
      <c r="H2765" s="2" t="s">
        <v>4713</v>
      </c>
      <c r="I2765" s="2" t="str">
        <v>+92 21 111 107 107</v>
      </c>
      <c r="J2765" s="2" t="str">
        <v>92 21 4557342</v>
      </c>
      <c r="K2765" s="1"/>
      <c r="L2765" s="1"/>
      <c r="M2765" s="1"/>
      <c r="N2765" s="1"/>
      <c r="O2765" s="1"/>
      <c r="P2765" s="1"/>
      <c r="Q2765" s="1"/>
      <c r="R2765" s="1"/>
      <c r="S2765" s="1"/>
    </row>
    <row r="2766">
      <c r="A2766" s="2" t="s">
        <v>4435</v>
      </c>
      <c r="B2766" s="2" t="str">
        <v>澳大利亞</v>
      </c>
      <c r="C2766" s="3" t="s">
        <v>4434</v>
      </c>
      <c r="D2766" s="2" t="str">
        <v>其他,照明产品,电子电气产品,餐厨用具</v>
      </c>
      <c r="E2766" s="2" t="str">
        <v>9次</v>
      </c>
      <c r="F2766" s="2" t="str">
        <v>2403/1 KINGS CROSS RD.,KINGS CROSS NSW 2010</v>
      </c>
      <c r="G2766" s="2" t="str">
        <v>ROBERT RODEN</v>
      </c>
      <c r="H2766" s="2" t="s">
        <v>4433</v>
      </c>
      <c r="I2766" s="2" t="str">
        <v>0061 2 9317 4666</v>
      </c>
      <c r="J2766" s="2" t="str">
        <v>0061 2 93805690</v>
      </c>
      <c r="K2766" s="1"/>
      <c r="L2766" s="1"/>
      <c r="M2766" s="1"/>
      <c r="N2766" s="1"/>
      <c r="O2766" s="1"/>
      <c r="P2766" s="1"/>
      <c r="Q2766" s="1"/>
      <c r="R2766" s="1"/>
      <c r="S2766" s="1"/>
    </row>
    <row r="2767">
      <c r="A2767" s="2" t="s">
        <v>271</v>
      </c>
      <c r="B2767" s="2" t="str">
        <v>黎巴嫩</v>
      </c>
      <c r="C2767" s="2" t="str">
        <v>--</v>
      </c>
      <c r="D2767" s="2" t="s">
        <v>272</v>
      </c>
      <c r="E2767" s="2" t="str">
        <v>7次</v>
      </c>
      <c r="F2767" s="2" t="str">
        <v>ghazir-kesrouan, LEBANON</v>
      </c>
      <c r="G2767" s="2" t="str">
        <v>fady</v>
      </c>
      <c r="H2767" s="2" t="s">
        <v>273</v>
      </c>
      <c r="I2767" s="2">
        <v>961</v>
      </c>
      <c r="J2767" s="2">
        <v>9619920169</v>
      </c>
      <c r="K2767" s="1"/>
      <c r="L2767" s="1"/>
      <c r="M2767" s="1"/>
      <c r="N2767" s="1"/>
      <c r="O2767" s="1"/>
      <c r="P2767" s="1"/>
      <c r="Q2767" s="1"/>
      <c r="R2767" s="1"/>
      <c r="S2767" s="1"/>
    </row>
    <row r="2768">
      <c r="A2768" s="2" t="s">
        <v>1701</v>
      </c>
      <c r="B2768" s="2" t="str">
        <v>澳大利亞</v>
      </c>
      <c r="C2768" s="2" t="str">
        <v>--</v>
      </c>
      <c r="D2768" s="2" t="str">
        <v>五金,餐厨用具</v>
      </c>
      <c r="E2768" s="2" t="str">
        <v>6次</v>
      </c>
      <c r="F2768" s="2" t="str">
        <v>44-46 Rocco Dve, 3179, Scoresby</v>
      </c>
      <c r="G2768" s="2" t="str">
        <v>Bruce Fitzgerald</v>
      </c>
      <c r="H2768" s="2" t="str">
        <v>--</v>
      </c>
      <c r="I2768" s="2" t="str">
        <v>0061 3 9764 0252</v>
      </c>
      <c r="J2768" s="2" t="str">
        <v>0061 3 9764 0260</v>
      </c>
      <c r="K2768" s="1"/>
      <c r="L2768" s="1"/>
      <c r="M2768" s="1"/>
      <c r="N2768" s="1"/>
      <c r="O2768" s="1"/>
      <c r="P2768" s="1"/>
      <c r="Q2768" s="1"/>
      <c r="R2768" s="1"/>
      <c r="S2768" s="1"/>
    </row>
    <row r="2769">
      <c r="A2769" s="2" t="s">
        <v>4639</v>
      </c>
      <c r="B2769" s="2" t="str">
        <v>法國</v>
      </c>
      <c r="C2769" s="3" t="s">
        <v>4637</v>
      </c>
      <c r="D2769" s="2" t="str">
        <v>卫浴设备,餐厨用具</v>
      </c>
      <c r="E2769" s="2" t="str">
        <v>9次</v>
      </c>
      <c r="F2769" s="2" t="str">
        <v>PUPIL, VIDALON, 07106, ANNONAY CEDEX</v>
      </c>
      <c r="G2769" s="2" t="str">
        <v>FONLUPT SA</v>
      </c>
      <c r="H2769" s="2" t="s">
        <v>4638</v>
      </c>
      <c r="I2769" s="2" t="str">
        <v>+33 4 75 33 75 00</v>
      </c>
      <c r="J2769" s="2" t="str">
        <v>0033 475336103</v>
      </c>
      <c r="K2769" s="1"/>
      <c r="L2769" s="1"/>
      <c r="M2769" s="1"/>
      <c r="N2769" s="1"/>
      <c r="O2769" s="1"/>
      <c r="P2769" s="1"/>
      <c r="Q2769" s="1"/>
      <c r="R2769" s="1"/>
      <c r="S2769" s="1"/>
    </row>
    <row r="2770">
      <c r="A2770" s="2" t="s">
        <v>200</v>
      </c>
      <c r="B2770" s="2" t="str">
        <v>荷蘭</v>
      </c>
      <c r="C2770" s="2" t="str">
        <v>--</v>
      </c>
      <c r="D2770" s="2" t="str">
        <v>餐厨用具</v>
      </c>
      <c r="E2770" s="2" t="str">
        <v>6次</v>
      </c>
      <c r="F2770" s="2" t="str">
        <v>Liesterstraat 24, NL 6659 KK, Wamel</v>
      </c>
      <c r="G2770" s="2" t="str">
        <v>--</v>
      </c>
      <c r="H2770" s="2" t="str">
        <v>--</v>
      </c>
      <c r="I2770" s="2" t="str">
        <v>+31 487 501 709</v>
      </c>
      <c r="J2770" s="2" t="str">
        <v>0031 487 517278</v>
      </c>
      <c r="K2770" s="1"/>
      <c r="L2770" s="1"/>
      <c r="M2770" s="1"/>
      <c r="N2770" s="1"/>
      <c r="O2770" s="1"/>
      <c r="P2770" s="1"/>
      <c r="Q2770" s="1"/>
      <c r="R2770" s="1"/>
      <c r="S2770" s="1"/>
    </row>
    <row r="2771">
      <c r="A2771" s="2" t="s">
        <v>222</v>
      </c>
      <c r="B2771" s="2" t="str">
        <v>加拿大</v>
      </c>
      <c r="C2771" s="2" t="str">
        <v>--</v>
      </c>
      <c r="D2771" s="2" t="str">
        <v>家具,家居装饰品,编织及藤铁工艺品,餐厨用具</v>
      </c>
      <c r="E2771" s="2" t="str">
        <v>7次</v>
      </c>
      <c r="F2771" s="2" t="str">
        <v>690 Rennie St. Hamilton,Ontario</v>
      </c>
      <c r="G2771" s="2" t="str">
        <v>ELCO HOME FASHIONS INC</v>
      </c>
      <c r="H2771" s="2" t="str">
        <v>--</v>
      </c>
      <c r="I2771" s="2" t="str">
        <v>001 905 545 6622</v>
      </c>
      <c r="J2771" s="2" t="str">
        <v>001 905 5470035</v>
      </c>
      <c r="K2771" s="1"/>
      <c r="L2771" s="1"/>
      <c r="M2771" s="1"/>
      <c r="N2771" s="1"/>
      <c r="O2771" s="1"/>
      <c r="P2771" s="1"/>
      <c r="Q2771" s="1"/>
      <c r="R2771" s="1"/>
      <c r="S2771" s="1"/>
    </row>
    <row r="2772">
      <c r="A2772" s="2" t="s">
        <v>2629</v>
      </c>
      <c r="B2772" s="2" t="str">
        <v>日本</v>
      </c>
      <c r="C2772" s="3" t="s">
        <v>2628</v>
      </c>
      <c r="D2772" s="2" t="str">
        <v>餐厨用具</v>
      </c>
      <c r="E2772" s="2" t="str">
        <v>6次</v>
      </c>
      <c r="F2772" s="2" t="str">
        <v>2697-1, NAKABARU, KASUYA-MACHI, KASUYA-GUN, FUKUOKA 8112304</v>
      </c>
      <c r="G2772" s="2" t="str">
        <v>NISHIJIMA KK</v>
      </c>
      <c r="H2772" s="2" t="str">
        <v>--</v>
      </c>
      <c r="I2772" s="2">
        <f>+81-532-88-5511</f>
      </c>
      <c r="J2772" s="2" t="str">
        <v>0081 92 6218158</v>
      </c>
      <c r="K2772" s="1"/>
      <c r="L2772" s="1"/>
      <c r="M2772" s="1"/>
      <c r="N2772" s="1"/>
      <c r="O2772" s="1"/>
      <c r="P2772" s="1"/>
      <c r="Q2772" s="1"/>
      <c r="R2772" s="1"/>
      <c r="S2772" s="1"/>
    </row>
    <row r="2773">
      <c r="A2773" s="2" t="s">
        <v>2647</v>
      </c>
      <c r="B2773" s="2" t="str">
        <v>中國香港</v>
      </c>
      <c r="C2773" s="3" t="s">
        <v>2648</v>
      </c>
      <c r="D2773" s="2" t="str">
        <v>餐厨用具</v>
      </c>
      <c r="E2773" s="2" t="str">
        <v>4次</v>
      </c>
      <c r="F2773" s="2" t="str">
        <v>RM 814-815,TOWER B,HONGKONG COMMERCIAL CENTRE</v>
      </c>
      <c r="G2773" s="2" t="str">
        <v>MR.CARIN CHEN</v>
      </c>
      <c r="H2773" s="2" t="s">
        <v>2649</v>
      </c>
      <c r="I2773" s="2" t="str">
        <v>00852 23845331</v>
      </c>
      <c r="J2773" s="2" t="str">
        <v>00852 23845203</v>
      </c>
      <c r="K2773" s="1"/>
      <c r="L2773" s="1"/>
      <c r="M2773" s="1"/>
      <c r="N2773" s="1"/>
      <c r="O2773" s="1"/>
      <c r="P2773" s="1"/>
      <c r="Q2773" s="1"/>
      <c r="R2773" s="1"/>
      <c r="S2773" s="1"/>
    </row>
    <row r="2774">
      <c r="A2774" s="2" t="s">
        <v>4674</v>
      </c>
      <c r="B2774" s="2" t="str">
        <v>法國</v>
      </c>
      <c r="C2774" s="2" t="str">
        <v>--</v>
      </c>
      <c r="D2774" s="2" t="str">
        <v>餐厨用具</v>
      </c>
      <c r="E2774" s="2" t="str">
        <v>3次</v>
      </c>
      <c r="F2774" s="2" t="str">
        <v>11 RUE DU MARECHAL FOCH,CENTRE D AFFAIRES ALIBERT,64000,PAU</v>
      </c>
      <c r="G2774" s="2" t="str">
        <v>MME BOUE</v>
      </c>
      <c r="H2774" s="2" t="s">
        <v>4675</v>
      </c>
      <c r="I2774" s="2" t="str">
        <v>+33 5 59 32 34 25</v>
      </c>
      <c r="J2774" s="2" t="str">
        <v>0033 559625613</v>
      </c>
      <c r="K2774" s="1"/>
      <c r="L2774" s="1"/>
      <c r="M2774" s="1"/>
      <c r="N2774" s="1"/>
      <c r="O2774" s="1"/>
      <c r="P2774" s="1"/>
      <c r="Q2774" s="1"/>
      <c r="R2774" s="1"/>
      <c r="S2774" s="1"/>
    </row>
    <row r="2775">
      <c r="A2775" s="2" t="s">
        <v>253</v>
      </c>
      <c r="B2775" s="2" t="str">
        <v>中國香港</v>
      </c>
      <c r="C2775" s="3" t="s">
        <v>256</v>
      </c>
      <c r="D2775" s="2" t="s">
        <v>254</v>
      </c>
      <c r="E2775" s="2" t="str">
        <v>11次</v>
      </c>
      <c r="F2775" s="2" t="str">
        <v>2-B ROME COURT, REALTY GARDENS,41 CONDUIT ROAD, MID-LEVELS,HONGKONG</v>
      </c>
      <c r="G2775" s="2" t="str">
        <v>ANNA KWOK</v>
      </c>
      <c r="H2775" s="2" t="s">
        <v>255</v>
      </c>
      <c r="I2775" s="2" t="str">
        <v>(852)23275141</v>
      </c>
      <c r="J2775" s="2" t="str">
        <v>(852)28156836</v>
      </c>
      <c r="K2775" s="1"/>
      <c r="L2775" s="1"/>
      <c r="M2775" s="1"/>
      <c r="N2775" s="1"/>
      <c r="O2775" s="1"/>
      <c r="P2775" s="1"/>
      <c r="Q2775" s="1"/>
      <c r="R2775" s="1"/>
      <c r="S2775" s="1"/>
    </row>
    <row r="2776">
      <c r="A2776" s="2" t="s">
        <v>2669</v>
      </c>
      <c r="B2776" s="2" t="str">
        <v>丹麥</v>
      </c>
      <c r="C2776" s="3" t="s">
        <v>2670</v>
      </c>
      <c r="D2776" s="2" t="str">
        <v>其他,餐厨用具</v>
      </c>
      <c r="E2776" s="2" t="str">
        <v>7次</v>
      </c>
      <c r="F2776" s="2" t="str">
        <v>Bjergvangen 5 C, DK 3060, Espergaerde</v>
      </c>
      <c r="G2776" s="2" t="str">
        <v>Hanne Lund</v>
      </c>
      <c r="H2776" s="2" t="s">
        <v>2671</v>
      </c>
      <c r="I2776" s="2" t="str">
        <v>+45 49 13 00 99</v>
      </c>
      <c r="J2776" s="2" t="str">
        <v>0045 49 13 01 98</v>
      </c>
      <c r="K2776" s="1"/>
      <c r="L2776" s="1"/>
      <c r="M2776" s="1"/>
      <c r="N2776" s="1"/>
      <c r="O2776" s="1"/>
      <c r="P2776" s="1"/>
      <c r="Q2776" s="1"/>
      <c r="R2776" s="1"/>
      <c r="S2776" s="1"/>
    </row>
    <row r="2777">
      <c r="A2777" s="2" t="s">
        <v>4586</v>
      </c>
      <c r="B2777" s="2" t="str">
        <v>義大利</v>
      </c>
      <c r="C2777" s="3" t="s">
        <v>4585</v>
      </c>
      <c r="D2777" s="2" t="str">
        <v>餐厨用具</v>
      </c>
      <c r="E2777" s="2" t="str">
        <v>6次</v>
      </c>
      <c r="F2777" s="2" t="str">
        <v>Via Montini 34, Loc. Sant'Apollonio, I 25065, LUMEZZANE</v>
      </c>
      <c r="G2777" s="2" t="str">
        <v>Marco Becchetti</v>
      </c>
      <c r="H2777" s="2" t="str">
        <v>--</v>
      </c>
      <c r="I2777" s="2" t="str">
        <v>+39 030 826131</v>
      </c>
      <c r="J2777" s="2" t="str">
        <v>0039 030 828029</v>
      </c>
      <c r="K2777" s="1"/>
      <c r="L2777" s="1"/>
      <c r="M2777" s="1"/>
      <c r="N2777" s="1"/>
      <c r="O2777" s="1"/>
      <c r="P2777" s="1"/>
      <c r="Q2777" s="1"/>
      <c r="R2777" s="1"/>
      <c r="S2777" s="1"/>
    </row>
    <row r="2778">
      <c r="A2778" s="2" t="s">
        <v>2160</v>
      </c>
      <c r="B2778" s="2" t="str">
        <v>加拿大</v>
      </c>
      <c r="C2778" s="3" t="s">
        <v>2159</v>
      </c>
      <c r="D2778" s="2" t="str">
        <v>大型机械及设备,家具,餐厨用具</v>
      </c>
      <c r="E2778" s="2" t="str">
        <v>3次</v>
      </c>
      <c r="F2778" s="2" t="str">
        <v>1125 Stanley Street,Montreal,QC</v>
      </c>
      <c r="G2778" s="2" t="str">
        <v>--</v>
      </c>
      <c r="H2778" s="2" t="str">
        <v>--</v>
      </c>
      <c r="I2778" s="2">
        <f>+1-514-940-751</f>
      </c>
      <c r="J2778" s="2" t="str">
        <v>001 514 9403637</v>
      </c>
      <c r="K2778" s="1"/>
      <c r="L2778" s="1"/>
      <c r="M2778" s="1"/>
      <c r="N2778" s="1"/>
      <c r="O2778" s="1"/>
      <c r="P2778" s="1"/>
      <c r="Q2778" s="1"/>
      <c r="R2778" s="1"/>
      <c r="S2778" s="1"/>
    </row>
    <row r="2779">
      <c r="A2779" s="2" t="s">
        <v>144</v>
      </c>
      <c r="B2779" s="2" t="str">
        <v>英國</v>
      </c>
      <c r="C2779" s="3" t="s">
        <v>145</v>
      </c>
      <c r="D2779" s="2" t="str">
        <v>家用电器,餐厨用具</v>
      </c>
      <c r="E2779" s="2" t="str">
        <v>9次</v>
      </c>
      <c r="F2779" s="2" t="str">
        <v>Oakwell Way, Birstall, GB WF17 9X, Batley</v>
      </c>
      <c r="G2779" s="2" t="str">
        <v>Fordham Pland Ltd</v>
      </c>
      <c r="H2779" s="2" t="str">
        <v>--</v>
      </c>
      <c r="I2779" s="2" t="str">
        <v>+44 1924 351351</v>
      </c>
      <c r="J2779" s="2" t="str">
        <v>0044 1924 351333</v>
      </c>
      <c r="K2779" s="1"/>
      <c r="L2779" s="1"/>
      <c r="M2779" s="1"/>
      <c r="N2779" s="1"/>
      <c r="O2779" s="1"/>
      <c r="P2779" s="1"/>
      <c r="Q2779" s="1"/>
      <c r="R2779" s="1"/>
      <c r="S2779" s="1"/>
    </row>
    <row r="2780">
      <c r="A2780" s="2" t="s">
        <v>2559</v>
      </c>
      <c r="B2780" s="2" t="str">
        <v>阿根廷</v>
      </c>
      <c r="C2780" s="2" t="str">
        <v>--</v>
      </c>
      <c r="D2780" s="2" t="str">
        <v>家用电器,餐厨用具</v>
      </c>
      <c r="E2780" s="2" t="str">
        <v>8次</v>
      </c>
      <c r="F2780" s="2" t="str">
        <v>Ortiz de Ocampo 2612 1F, ARGENTINA</v>
      </c>
      <c r="G2780" s="2" t="str">
        <v>Najib Karim</v>
      </c>
      <c r="H2780" s="2" t="s">
        <v>2560</v>
      </c>
      <c r="I2780" s="2" t="str">
        <v>+54 11 4801-9512</v>
      </c>
      <c r="J2780" s="2">
        <v>541143288464</v>
      </c>
      <c r="K2780" s="1"/>
      <c r="L2780" s="1"/>
      <c r="M2780" s="1"/>
      <c r="N2780" s="1"/>
      <c r="O2780" s="1"/>
      <c r="P2780" s="1"/>
      <c r="Q2780" s="1"/>
      <c r="R2780" s="1"/>
      <c r="S2780" s="1"/>
    </row>
    <row r="2781">
      <c r="A2781" s="2" t="s">
        <v>4594</v>
      </c>
      <c r="B2781" s="2" t="str">
        <v>英國</v>
      </c>
      <c r="C2781" s="2" t="str">
        <v>--</v>
      </c>
      <c r="D2781" s="2" t="str">
        <v>餐厨用具</v>
      </c>
      <c r="E2781" s="2" t="str">
        <v>6次</v>
      </c>
      <c r="F2781" s="2" t="str">
        <v>85,DUNLOE AVENUE,TOTTENHAM,LONDON</v>
      </c>
      <c r="G2781" s="2" t="str">
        <v>THERESA BUKOLA FANIRAN-ALLEN</v>
      </c>
      <c r="H2781" s="2" t="str">
        <v>--</v>
      </c>
      <c r="I2781" s="2" t="str">
        <v>0044 181 8080702</v>
      </c>
      <c r="J2781" s="2" t="str">
        <v>0044 181 8080702</v>
      </c>
      <c r="K2781" s="1"/>
      <c r="L2781" s="1"/>
      <c r="M2781" s="1"/>
      <c r="N2781" s="1"/>
      <c r="O2781" s="1"/>
      <c r="P2781" s="1"/>
      <c r="Q2781" s="1"/>
      <c r="R2781" s="1"/>
      <c r="S2781" s="1"/>
    </row>
    <row r="2782">
      <c r="A2782" s="2" t="s">
        <v>6464</v>
      </c>
      <c r="B2782" s="2" t="str">
        <v>智利</v>
      </c>
      <c r="C2782" s="3" t="s">
        <v>6461</v>
      </c>
      <c r="D2782" s="2" t="s">
        <v>6462</v>
      </c>
      <c r="E2782" s="2" t="str">
        <v>11次</v>
      </c>
      <c r="F2782" s="2" t="str">
        <v>AV. MONTERRICO CHICO 363, LIMA SURCO PERU</v>
      </c>
      <c r="G2782" s="2" t="str">
        <v>Arnfinn Engeset</v>
      </c>
      <c r="H2782" s="2" t="s">
        <v>6463</v>
      </c>
      <c r="I2782" s="2">
        <f>+56-5622638</f>
      </c>
      <c r="J2782" s="2">
        <v>5112562636</v>
      </c>
      <c r="K2782" s="1"/>
      <c r="L2782" s="1"/>
      <c r="M2782" s="1"/>
      <c r="N2782" s="1"/>
      <c r="O2782" s="1"/>
      <c r="P2782" s="1"/>
      <c r="Q2782" s="1"/>
      <c r="R2782" s="1"/>
      <c r="S2782" s="1"/>
    </row>
    <row r="2783">
      <c r="A2783" s="5" t="s">
        <v>188</v>
      </c>
      <c r="B2783" s="5" t="str">
        <v>荷蘭</v>
      </c>
      <c r="C2783" s="4" t="s">
        <v>186</v>
      </c>
      <c r="D2783" s="5" t="str">
        <v>其他,照明产品,餐厨用具</v>
      </c>
      <c r="E2783" s="5" t="str">
        <v>6次</v>
      </c>
      <c r="F2783" s="5" t="str">
        <v>Pieter Zeemanstraat 2, NL 8606 JR, Sneek</v>
      </c>
      <c r="G2783" s="5" t="str">
        <v>M.O. Alkema</v>
      </c>
      <c r="H2783" s="5" t="s">
        <v>187</v>
      </c>
      <c r="I2783" s="5" t="str">
        <v>+31 515 414 301</v>
      </c>
      <c r="J2783" s="5" t="str">
        <v>0031 515 421283</v>
      </c>
      <c r="K2783" s="1"/>
      <c r="L2783" s="1"/>
      <c r="M2783" s="1"/>
      <c r="N2783" s="1"/>
      <c r="O2783" s="1"/>
      <c r="P2783" s="1"/>
      <c r="Q2783" s="1"/>
      <c r="R2783" s="1"/>
      <c r="S2783" s="1"/>
    </row>
    <row r="2784">
      <c r="A2784" s="2" t="s">
        <v>2598</v>
      </c>
      <c r="B2784" s="2" t="str">
        <v>丹麥</v>
      </c>
      <c r="C2784" s="3" t="s">
        <v>2599</v>
      </c>
      <c r="D2784" s="2" t="str">
        <v>体育及旅游休闲用品,卫浴设备,建筑及装饰材料,玩具,食品,餐厨用具</v>
      </c>
      <c r="E2784" s="2" t="str">
        <v>7次</v>
      </c>
      <c r="F2784" s="2" t="str">
        <v>Kastanie Alle 4, DK 2720, Vanloese</v>
      </c>
      <c r="G2784" s="2" t="str">
        <v>Abubakar Mohammed</v>
      </c>
      <c r="H2784" s="2" t="s">
        <v>2600</v>
      </c>
      <c r="I2784" s="2" t="str">
        <v>+45 38 71 11 22</v>
      </c>
      <c r="J2784" s="2">
        <v>23493144730</v>
      </c>
      <c r="K2784" s="1"/>
      <c r="L2784" s="1"/>
      <c r="M2784" s="1"/>
      <c r="N2784" s="1"/>
      <c r="O2784" s="1"/>
      <c r="P2784" s="1"/>
      <c r="Q2784" s="1"/>
      <c r="R2784" s="1"/>
      <c r="S2784" s="1"/>
    </row>
    <row r="2785">
      <c r="A2785" s="2" t="s">
        <v>4971</v>
      </c>
      <c r="B2785" s="2" t="str">
        <v>美國</v>
      </c>
      <c r="C2785" s="3" t="s">
        <v>4972</v>
      </c>
      <c r="D2785" s="2" t="s">
        <v>4973</v>
      </c>
      <c r="E2785" s="2" t="str">
        <v>8次</v>
      </c>
      <c r="F2785" s="2" t="str">
        <v>295 5TH ,AVENUE, SUITE 412,NEW YORK 10016,U.S.A.</v>
      </c>
      <c r="G2785" s="2" t="str">
        <v>FARUQUE AHAMMED</v>
      </c>
      <c r="H2785" s="2" t="s">
        <v>4974</v>
      </c>
      <c r="I2785" s="2" t="str">
        <v>+1-732-364-2000,212.889.7911,877.201.0226</v>
      </c>
      <c r="J2785" s="2" t="str">
        <v>001 212 213 1683</v>
      </c>
      <c r="K2785" s="1"/>
      <c r="L2785" s="1"/>
      <c r="M2785" s="1"/>
      <c r="N2785" s="1"/>
      <c r="O2785" s="1"/>
      <c r="P2785" s="1"/>
      <c r="Q2785" s="1"/>
      <c r="R2785" s="1"/>
      <c r="S2785" s="1"/>
    </row>
    <row r="2786">
      <c r="A2786" s="2" t="s">
        <v>6755</v>
      </c>
      <c r="B2786" s="2" t="str">
        <v>丹麥</v>
      </c>
      <c r="C2786" s="3" t="s">
        <v>6754</v>
      </c>
      <c r="D2786" s="2" t="str">
        <v>其他,家具,家居装饰品,餐厨用具</v>
      </c>
      <c r="E2786" s="2" t="str">
        <v>8次</v>
      </c>
      <c r="F2786" s="2" t="str">
        <v>Rosenkaeret 25-29, DK 2860, Soeborg</v>
      </c>
      <c r="G2786" s="2" t="str">
        <v>Anja Jacobsen</v>
      </c>
      <c r="H2786" s="2" t="s">
        <v>6753</v>
      </c>
      <c r="I2786" s="2" t="str">
        <v>+45 39 53 03 11</v>
      </c>
      <c r="J2786" s="2" t="str">
        <v>0045 39 53 03 40</v>
      </c>
      <c r="K2786" s="1"/>
      <c r="L2786" s="1"/>
      <c r="M2786" s="1"/>
      <c r="N2786" s="1"/>
      <c r="O2786" s="1"/>
      <c r="P2786" s="1"/>
      <c r="Q2786" s="1"/>
      <c r="R2786" s="1"/>
      <c r="S2786" s="1"/>
    </row>
    <row r="2787">
      <c r="A2787" s="2" t="s">
        <v>677</v>
      </c>
      <c r="B2787" s="2" t="str">
        <v>印度</v>
      </c>
      <c r="C2787" s="2" t="str">
        <v>--</v>
      </c>
      <c r="D2787" s="2" t="str">
        <v>建筑及装饰材料,照明产品,餐厨用具</v>
      </c>
      <c r="E2787" s="2" t="str">
        <v>8次</v>
      </c>
      <c r="F2787" s="2" t="str">
        <v>289 Mint street,Chennai</v>
      </c>
      <c r="G2787" s="2" t="str">
        <v>M/S REKHA STAINLESS</v>
      </c>
      <c r="H2787" s="2" t="s">
        <v>676</v>
      </c>
      <c r="I2787" s="2" t="str">
        <v>+91 44 2535 4803</v>
      </c>
      <c r="J2787" s="2" t="str">
        <v>0091 44 26615600</v>
      </c>
      <c r="K2787" s="1"/>
      <c r="L2787" s="1"/>
      <c r="M2787" s="1"/>
      <c r="N2787" s="1"/>
      <c r="O2787" s="1"/>
      <c r="P2787" s="1"/>
      <c r="Q2787" s="1"/>
      <c r="R2787" s="1"/>
      <c r="S2787" s="1"/>
    </row>
    <row r="2788">
      <c r="A2788" s="2" t="s">
        <v>2985</v>
      </c>
      <c r="B2788" s="2" t="str">
        <v>挪威</v>
      </c>
      <c r="C2788" s="3" t="s">
        <v>2987</v>
      </c>
      <c r="D2788" s="2" t="str">
        <v>家具,玩具,礼品及赠品,餐厨用具</v>
      </c>
      <c r="E2788" s="2" t="str">
        <v>9次</v>
      </c>
      <c r="F2788" s="2" t="str">
        <v>DRONNINGVN.28 3531 KROKKLEIVA(POSTBOKS 54 VIK,3529 ROYSE)</v>
      </c>
      <c r="G2788" s="2" t="str">
        <v>KNIV &amp; GAFFEL AS</v>
      </c>
      <c r="H2788" s="2" t="s">
        <v>2986</v>
      </c>
      <c r="I2788" s="2" t="str">
        <v>0047 32 162000</v>
      </c>
      <c r="J2788" s="2" t="str">
        <v>0047 32 162001</v>
      </c>
      <c r="K2788" s="1"/>
      <c r="L2788" s="1"/>
      <c r="M2788" s="1"/>
      <c r="N2788" s="1"/>
      <c r="O2788" s="1"/>
      <c r="P2788" s="1"/>
      <c r="Q2788" s="1"/>
      <c r="R2788" s="1"/>
      <c r="S2788" s="1"/>
    </row>
    <row r="2789">
      <c r="A2789" s="2" t="s">
        <v>5006</v>
      </c>
      <c r="B2789" s="2" t="str">
        <v>美國</v>
      </c>
      <c r="C2789" s="2" t="str">
        <v>--</v>
      </c>
      <c r="D2789" s="2" t="str">
        <v>餐厨用具</v>
      </c>
      <c r="E2789" s="2" t="str">
        <v>7次</v>
      </c>
      <c r="F2789" s="2" t="str">
        <v>5726 1ST AVENUE,BROOKLYN, NY 11220,U.S.A.</v>
      </c>
      <c r="G2789" s="2" t="str">
        <v>--</v>
      </c>
      <c r="H2789" s="2" t="s">
        <v>5005</v>
      </c>
      <c r="I2789" s="2" t="str">
        <v>+1 718-836-8188</v>
      </c>
      <c r="J2789" s="2">
        <v>7188368884</v>
      </c>
      <c r="K2789" s="1"/>
      <c r="L2789" s="1"/>
      <c r="M2789" s="1"/>
      <c r="N2789" s="1"/>
      <c r="O2789" s="1"/>
      <c r="P2789" s="1"/>
      <c r="Q2789" s="1"/>
      <c r="R2789" s="1"/>
      <c r="S2789" s="1"/>
    </row>
    <row r="2790">
      <c r="A2790" s="2" t="s">
        <v>6777</v>
      </c>
      <c r="B2790" s="2" t="str">
        <v>澳大利亞</v>
      </c>
      <c r="C2790" s="3" t="s">
        <v>6779</v>
      </c>
      <c r="D2790" s="2" t="str">
        <v>医药保健品及医疗器械,家具,照明产品,玻璃工艺品,餐厨用具</v>
      </c>
      <c r="E2790" s="2" t="str">
        <v>9次</v>
      </c>
      <c r="F2790" s="2" t="str">
        <v>129 FERRY RDSOUTHPORT QLD,AUSTRALIA</v>
      </c>
      <c r="G2790" s="2" t="str">
        <v>Warren Schmelzer</v>
      </c>
      <c r="H2790" s="2" t="s">
        <v>6778</v>
      </c>
      <c r="I2790" s="2" t="str">
        <v>+61 7 5503 1511</v>
      </c>
      <c r="J2790" s="2">
        <v>61755030288</v>
      </c>
      <c r="K2790" s="1"/>
      <c r="L2790" s="1"/>
      <c r="M2790" s="1"/>
      <c r="N2790" s="1"/>
      <c r="O2790" s="1"/>
      <c r="P2790" s="1"/>
      <c r="Q2790" s="1"/>
      <c r="R2790" s="1"/>
      <c r="S2790" s="1"/>
    </row>
    <row r="2791">
      <c r="A2791" s="2" t="s">
        <v>724</v>
      </c>
      <c r="B2791" s="2" t="str">
        <v>伊朗</v>
      </c>
      <c r="C2791" s="3" t="s">
        <v>726</v>
      </c>
      <c r="D2791" s="2" t="str">
        <v>工具,餐厨用具</v>
      </c>
      <c r="E2791" s="2" t="str">
        <v>2次</v>
      </c>
      <c r="F2791" s="2" t="str">
        <v>NO.27,SOUTH TALEGHANI BOLVAR KARAJ,TEHRAN</v>
      </c>
      <c r="G2791" s="2" t="str">
        <v>HAMID TABATABAEI</v>
      </c>
      <c r="H2791" s="2" t="s">
        <v>725</v>
      </c>
      <c r="I2791" s="2" t="str">
        <v>+98 26 1223 7171</v>
      </c>
      <c r="J2791" s="2" t="str">
        <v>0098 261 2237171/2243911</v>
      </c>
      <c r="K2791" s="1"/>
      <c r="L2791" s="1"/>
      <c r="M2791" s="1"/>
      <c r="N2791" s="1"/>
      <c r="O2791" s="1"/>
      <c r="P2791" s="1"/>
      <c r="Q2791" s="1"/>
      <c r="R2791" s="1"/>
      <c r="S2791" s="1"/>
    </row>
    <row r="2792">
      <c r="A2792" s="2" t="s">
        <v>3024</v>
      </c>
      <c r="B2792" s="2" t="str">
        <v>美國</v>
      </c>
      <c r="C2792" s="2" t="str">
        <v>--</v>
      </c>
      <c r="D2792" s="2" t="s">
        <v>3023</v>
      </c>
      <c r="E2792" s="2" t="str">
        <v>9次</v>
      </c>
      <c r="F2792" s="2" t="str">
        <v>3848 MCKINLEY AVE. SUITECA. 92879,U.S.A.</v>
      </c>
      <c r="G2792" s="2" t="str">
        <v>Benlemlih Rachid</v>
      </c>
      <c r="H2792" s="2">
        <v>14</v>
      </c>
      <c r="I2792" s="2" t="str">
        <v>+1 909-736-9827</v>
      </c>
      <c r="J2792" s="2" t="str">
        <v>909 736 9827</v>
      </c>
      <c r="K2792" s="1"/>
      <c r="L2792" s="1"/>
      <c r="M2792" s="1"/>
      <c r="N2792" s="1"/>
      <c r="O2792" s="1"/>
      <c r="P2792" s="1"/>
      <c r="Q2792" s="1"/>
      <c r="R2792" s="1"/>
      <c r="S2792" s="1"/>
    </row>
    <row r="2793">
      <c r="A2793" s="2" t="s">
        <v>856</v>
      </c>
      <c r="B2793" s="2" t="str">
        <v>西班牙</v>
      </c>
      <c r="C2793" s="3" t="s">
        <v>855</v>
      </c>
      <c r="D2793" s="2" t="s">
        <v>857</v>
      </c>
      <c r="E2793" s="2" t="str">
        <v>9次</v>
      </c>
      <c r="F2793" s="2" t="str">
        <v>AVE. GENERALITAT, 21, SPAIN</v>
      </c>
      <c r="G2793" s="2" t="str">
        <v>Jalel Trifi</v>
      </c>
      <c r="H2793" s="2" t="s">
        <v>858</v>
      </c>
      <c r="I2793" s="2" t="str">
        <v>+34 934 70 51 00</v>
      </c>
      <c r="J2793" s="2">
        <v>34934705101</v>
      </c>
      <c r="K2793" s="1"/>
      <c r="L2793" s="1"/>
      <c r="M2793" s="1"/>
      <c r="N2793" s="1"/>
      <c r="O2793" s="1"/>
      <c r="P2793" s="1"/>
      <c r="Q2793" s="1"/>
      <c r="R2793" s="1"/>
      <c r="S2793" s="1"/>
    </row>
    <row r="2794">
      <c r="A2794" s="2" t="s">
        <v>6707</v>
      </c>
      <c r="B2794" s="2" t="str">
        <v>阿聯酋</v>
      </c>
      <c r="C2794" s="3" t="s">
        <v>6706</v>
      </c>
      <c r="D2794" s="2" t="str">
        <v>照明产品,餐厨用具</v>
      </c>
      <c r="E2794" s="2" t="str">
        <v>8次</v>
      </c>
      <c r="F2794" s="2" t="str">
        <v>P.O. BO 2732, SHARJAH, U.A.E.</v>
      </c>
      <c r="G2794" s="2" t="str">
        <v>Sergio Ruiz</v>
      </c>
      <c r="H2794" s="2" t="s">
        <v>6705</v>
      </c>
      <c r="I2794" s="2" t="str">
        <v>+971 6 573 9777</v>
      </c>
      <c r="J2794" s="2">
        <v>97165728036</v>
      </c>
      <c r="K2794" s="1"/>
      <c r="L2794" s="1"/>
      <c r="M2794" s="1"/>
      <c r="N2794" s="1"/>
      <c r="O2794" s="1"/>
      <c r="P2794" s="1"/>
      <c r="Q2794" s="1"/>
      <c r="R2794" s="1"/>
      <c r="S2794" s="1"/>
    </row>
    <row r="2795">
      <c r="A2795" s="2" t="s">
        <v>597</v>
      </c>
      <c r="B2795" s="2" t="str">
        <v>德國</v>
      </c>
      <c r="C2795" s="3" t="s">
        <v>594</v>
      </c>
      <c r="D2795" s="2" t="s">
        <v>595</v>
      </c>
      <c r="E2795" s="2" t="str">
        <v>9次</v>
      </c>
      <c r="F2795" s="2" t="str">
        <v>1401-1410,14/F Winnerway Hotel, No.1 Hongyuan Road, Huang Cun, Dongguan City, Guangdong Province, PRC, CHINA</v>
      </c>
      <c r="G2795" s="2" t="str">
        <v>Luu Vinh Hoan</v>
      </c>
      <c r="H2795" s="2" t="s">
        <v>596</v>
      </c>
      <c r="I2795" s="2">
        <f>+49-40-36033444</f>
      </c>
      <c r="J2795" s="2" t="str">
        <v>49(0)4065044 123</v>
      </c>
      <c r="K2795" s="1"/>
      <c r="L2795" s="1"/>
      <c r="M2795" s="1"/>
      <c r="N2795" s="1"/>
      <c r="O2795" s="1"/>
      <c r="P2795" s="1"/>
      <c r="Q2795" s="1"/>
      <c r="R2795" s="1"/>
      <c r="S2795" s="1"/>
    </row>
    <row r="2796">
      <c r="A2796" s="2" t="s">
        <v>2923</v>
      </c>
      <c r="B2796" s="2" t="str">
        <v>比利時</v>
      </c>
      <c r="C2796" s="3" t="s">
        <v>2924</v>
      </c>
      <c r="D2796" s="2" t="s">
        <v>2921</v>
      </c>
      <c r="E2796" s="2" t="str">
        <v>11次</v>
      </c>
      <c r="F2796" s="2" t="str">
        <v>AARSCHOTSEBAAN 80.3190 BOORTMEERBEEK</v>
      </c>
      <c r="G2796" s="2" t="str">
        <v>Blondeau</v>
      </c>
      <c r="H2796" s="2" t="s">
        <v>2922</v>
      </c>
      <c r="I2796" s="2" t="str">
        <v>+32 10 41 71 37</v>
      </c>
      <c r="J2796" s="2" t="str">
        <v>0032 10 41 37 54</v>
      </c>
      <c r="K2796" s="1"/>
      <c r="L2796" s="1"/>
      <c r="M2796" s="1"/>
      <c r="N2796" s="1"/>
      <c r="O2796" s="1"/>
      <c r="P2796" s="1"/>
      <c r="Q2796" s="1"/>
      <c r="R2796" s="1"/>
      <c r="S2796" s="1"/>
    </row>
    <row r="2797">
      <c r="A2797" s="2" t="s">
        <v>3416</v>
      </c>
      <c r="B2797" s="2" t="str">
        <v>巴林</v>
      </c>
      <c r="C2797" s="2" t="str">
        <v>--</v>
      </c>
      <c r="D2797" s="2" t="str">
        <v>其他,服装饰物及配件,玻璃工艺品,食品,餐厨用具</v>
      </c>
      <c r="E2797" s="2" t="str">
        <v>6次</v>
      </c>
      <c r="F2797" s="2" t="str">
        <v>P.O BOX 176 MANAMABAHRAIN</v>
      </c>
      <c r="G2797" s="2" t="str">
        <v>Khairul B M Mahmoud</v>
      </c>
      <c r="H2797" s="2" t="s">
        <v>3417</v>
      </c>
      <c r="I2797" s="2">
        <v>17273100</v>
      </c>
      <c r="J2797" s="2">
        <v>17231671</v>
      </c>
      <c r="K2797" s="1"/>
      <c r="L2797" s="1"/>
      <c r="M2797" s="1"/>
      <c r="N2797" s="1"/>
      <c r="O2797" s="1"/>
      <c r="P2797" s="1"/>
      <c r="Q2797" s="1"/>
      <c r="R2797" s="1"/>
      <c r="S2797" s="1"/>
    </row>
    <row r="2798">
      <c r="A2798" s="2" t="s">
        <v>6730</v>
      </c>
      <c r="B2798" s="2" t="str">
        <v>美國</v>
      </c>
      <c r="C2798" s="2" t="str">
        <v>--</v>
      </c>
      <c r="D2798" s="2" t="str">
        <v>其他,办公文具,玩具,电子电气产品,餐厨用具</v>
      </c>
      <c r="E2798" s="2" t="str">
        <v>7次</v>
      </c>
      <c r="F2798" s="2" t="str">
        <v>2439 ALVIN AVENUE,SAN JOSE,CALIFORNIA 95121</v>
      </c>
      <c r="G2798" s="2" t="str">
        <v>DAVID TSAO</v>
      </c>
      <c r="H2798" s="2" t="str">
        <v>--</v>
      </c>
      <c r="I2798" s="2" t="str">
        <v>001 408 2238822</v>
      </c>
      <c r="J2798" s="2" t="str">
        <v>001 408 2239583</v>
      </c>
      <c r="K2798" s="1"/>
      <c r="L2798" s="1"/>
      <c r="M2798" s="1"/>
      <c r="N2798" s="1"/>
      <c r="O2798" s="1"/>
      <c r="P2798" s="1"/>
      <c r="Q2798" s="1"/>
      <c r="R2798" s="1"/>
      <c r="S2798" s="1"/>
    </row>
    <row r="2799">
      <c r="A2799" s="2" t="s">
        <v>635</v>
      </c>
      <c r="B2799" s="2" t="str">
        <v>日本</v>
      </c>
      <c r="C2799" s="3" t="s">
        <v>636</v>
      </c>
      <c r="D2799" s="2" t="str">
        <v>餐厨用具</v>
      </c>
      <c r="E2799" s="2" t="str">
        <v>5次</v>
      </c>
      <c r="F2799" s="2" t="str">
        <v>1, SHINDEN ASAHI-MACHI DAITO-SHI, OSAKA 5740053</v>
      </c>
      <c r="G2799" s="2" t="str">
        <v>ASADA MITSUHIKO</v>
      </c>
      <c r="H2799" s="2" t="str">
        <v>--</v>
      </c>
      <c r="I2799" s="2" t="str">
        <v>0081 72 871 2035</v>
      </c>
      <c r="J2799" s="2" t="str">
        <v>0081 72 8713617</v>
      </c>
      <c r="K2799" s="1"/>
      <c r="L2799" s="1"/>
      <c r="M2799" s="1"/>
      <c r="N2799" s="1"/>
      <c r="O2799" s="1"/>
      <c r="P2799" s="1"/>
      <c r="Q2799" s="1"/>
      <c r="R2799" s="1"/>
      <c r="S2799" s="1"/>
    </row>
    <row r="2800">
      <c r="A2800" s="2" t="s">
        <v>2956</v>
      </c>
      <c r="B2800" s="2" t="str">
        <v>加納</v>
      </c>
      <c r="C2800" s="3" t="s">
        <v>2955</v>
      </c>
      <c r="D2800" s="2" t="str">
        <v>餐厨用具</v>
      </c>
      <c r="E2800" s="2" t="str">
        <v>7次</v>
      </c>
      <c r="F2800" s="2" t="str">
        <v>P.O. BOX 1378ACCRA,GHANA</v>
      </c>
      <c r="G2800" s="2" t="str">
        <v>--</v>
      </c>
      <c r="H2800" s="2" t="s">
        <v>2954</v>
      </c>
      <c r="I2800" s="2">
        <v>23321666227</v>
      </c>
      <c r="J2800" s="2">
        <v>23321666227</v>
      </c>
      <c r="K2800" s="1"/>
      <c r="L2800" s="1"/>
      <c r="M2800" s="1"/>
      <c r="N2800" s="1"/>
      <c r="O2800" s="1"/>
      <c r="P2800" s="1"/>
      <c r="Q2800" s="1"/>
      <c r="R2800" s="1"/>
      <c r="S2800" s="1"/>
    </row>
    <row r="2801">
      <c r="A2801" s="2" t="s">
        <v>4869</v>
      </c>
      <c r="B2801" s="2" t="str">
        <v>美國</v>
      </c>
      <c r="C2801" s="3" t="s">
        <v>4871</v>
      </c>
      <c r="D2801" s="2" t="s">
        <v>4872</v>
      </c>
      <c r="E2801" s="2" t="str">
        <v>7次</v>
      </c>
      <c r="F2801" s="2" t="str">
        <v>1016 SUMMIT STREET #1200, BARRINGTON, IL 60010, U.S.A.</v>
      </c>
      <c r="G2801" s="2" t="str">
        <v>J &amp; J TECHNOLOGIES, INC</v>
      </c>
      <c r="H2801" s="2" t="s">
        <v>4870</v>
      </c>
      <c r="I2801" s="2">
        <f>+1-317-265-2266</f>
      </c>
      <c r="J2801" s="2" t="str">
        <v>001 8478428638</v>
      </c>
      <c r="K2801" s="1"/>
      <c r="L2801" s="1"/>
      <c r="M2801" s="1"/>
      <c r="N2801" s="1"/>
      <c r="O2801" s="1"/>
      <c r="P2801" s="1"/>
      <c r="Q2801" s="1"/>
      <c r="R2801" s="1"/>
      <c r="S2801" s="1"/>
    </row>
    <row r="2802">
      <c r="A2802" s="2" t="s">
        <v>6655</v>
      </c>
      <c r="B2802" s="2" t="str">
        <v>丹麥</v>
      </c>
      <c r="C2802" s="3" t="s">
        <v>6656</v>
      </c>
      <c r="D2802" s="2" t="str">
        <v>大型机械及设备,家用电器,食品,餐厨用具</v>
      </c>
      <c r="E2802" s="2" t="str">
        <v>8次</v>
      </c>
      <c r="F2802" s="2" t="str">
        <v>Vandtaarnsvej 106, DK 2860, Soeborg</v>
      </c>
      <c r="G2802" s="2" t="str">
        <v>--</v>
      </c>
      <c r="H2802" s="2" t="s">
        <v>6654</v>
      </c>
      <c r="I2802" s="2" t="str">
        <v>+45 39 69 62 22</v>
      </c>
      <c r="J2802" s="2" t="str">
        <v>0045 39 67 20 19</v>
      </c>
      <c r="K2802" s="1"/>
      <c r="L2802" s="1"/>
      <c r="M2802" s="1"/>
      <c r="N2802" s="1"/>
      <c r="O2802" s="1"/>
      <c r="P2802" s="1"/>
      <c r="Q2802" s="1"/>
      <c r="R2802" s="1"/>
      <c r="S2802" s="1"/>
    </row>
    <row r="2803">
      <c r="A2803" s="5" t="s">
        <v>507</v>
      </c>
      <c r="B2803" s="5" t="str">
        <v>中國香港</v>
      </c>
      <c r="C2803" s="4" t="s">
        <v>509</v>
      </c>
      <c r="D2803" s="5" t="str">
        <v>体育及旅游休闲用品,其他,办公文具,箱包,餐厨用具</v>
      </c>
      <c r="E2803" s="5" t="str">
        <v>5次</v>
      </c>
      <c r="F2803" s="5" t="str">
        <v>Rm 704-5 7/F Hua Qin Intl Bldg</v>
      </c>
      <c r="G2803" s="5" t="str">
        <v>LI LI, SUN</v>
      </c>
      <c r="H2803" s="5" t="s">
        <v>508</v>
      </c>
      <c r="I2803" s="5" t="str">
        <v>+852 3105 5050</v>
      </c>
      <c r="J2803" s="5">
        <v>85231055051</v>
      </c>
      <c r="K2803" s="1"/>
      <c r="L2803" s="1"/>
      <c r="M2803" s="1"/>
      <c r="N2803" s="1"/>
      <c r="O2803" s="1"/>
      <c r="P2803" s="1"/>
      <c r="Q2803" s="1"/>
      <c r="R2803" s="1"/>
      <c r="S2803" s="1"/>
    </row>
    <row r="2804">
      <c r="A2804" s="2" t="s">
        <v>2856</v>
      </c>
      <c r="B2804" s="2" t="str">
        <v>菲律賓</v>
      </c>
      <c r="C2804" s="3" t="s">
        <v>2854</v>
      </c>
      <c r="D2804" s="2" t="str">
        <v>餐厨用具</v>
      </c>
      <c r="E2804" s="2" t="str">
        <v>6次</v>
      </c>
      <c r="F2804" s="2" t="str">
        <v>SUITE 1702 TYTANA PLAZA METRO BANK BUILDING BINONDO,MANILA</v>
      </c>
      <c r="G2804" s="2" t="str">
        <v>ALEX SY</v>
      </c>
      <c r="H2804" s="2" t="s">
        <v>2855</v>
      </c>
      <c r="I2804" s="2" t="str">
        <v>0063 2 2410551</v>
      </c>
      <c r="J2804" s="2" t="str">
        <v>0063 2 2410480</v>
      </c>
      <c r="K2804" s="1"/>
      <c r="L2804" s="1"/>
      <c r="M2804" s="1"/>
      <c r="N2804" s="1"/>
      <c r="O2804" s="1"/>
      <c r="P2804" s="1"/>
      <c r="Q2804" s="1"/>
      <c r="R2804" s="1"/>
      <c r="S2804" s="1"/>
    </row>
    <row r="2805">
      <c r="A2805" s="2" t="s">
        <v>4892</v>
      </c>
      <c r="B2805" s="2" t="str">
        <v>法國</v>
      </c>
      <c r="C2805" s="2" t="str">
        <v>--</v>
      </c>
      <c r="D2805" s="2" t="str">
        <v>餐厨用具</v>
      </c>
      <c r="E2805" s="2" t="str">
        <v>6次</v>
      </c>
      <c r="F2805" s="2" t="str">
        <v>19 AVENUE DE NORVEGES, LES FJORDS BATIMENT OSLO, 91953, COURTABOEUF CEDEX</v>
      </c>
      <c r="G2805" s="2" t="str">
        <v>M HERRERO JEAN PIERRE</v>
      </c>
      <c r="H2805" s="2" t="str">
        <v>--</v>
      </c>
      <c r="I2805" s="2" t="str">
        <v>+33 1 60 92 06 49</v>
      </c>
      <c r="J2805" s="2" t="str">
        <v>0033 1 64467730</v>
      </c>
      <c r="K2805" s="1"/>
      <c r="L2805" s="1"/>
      <c r="M2805" s="1"/>
      <c r="N2805" s="1"/>
      <c r="O2805" s="1"/>
      <c r="P2805" s="1"/>
      <c r="Q2805" s="1"/>
      <c r="R2805" s="1"/>
      <c r="S2805" s="1"/>
    </row>
    <row r="2806">
      <c r="A2806" s="2" t="s">
        <v>6683</v>
      </c>
      <c r="B2806" s="2" t="str">
        <v>澳大利亞</v>
      </c>
      <c r="C2806" s="3" t="s">
        <v>6686</v>
      </c>
      <c r="D2806" s="2" t="s">
        <v>6684</v>
      </c>
      <c r="E2806" s="2" t="str">
        <v>10次</v>
      </c>
      <c r="F2806" s="2" t="str">
        <v>31 JERVOIS STREET,ST KILDA EASTVICTORIA 3183,AUSTRALIA</v>
      </c>
      <c r="G2806" s="2" t="str">
        <v>Sally</v>
      </c>
      <c r="H2806" s="2" t="s">
        <v>6685</v>
      </c>
      <c r="I2806" s="2" t="str">
        <v>+61 3 9527 5595</v>
      </c>
      <c r="J2806" s="2">
        <v>61395272695</v>
      </c>
      <c r="K2806" s="1"/>
      <c r="L2806" s="1"/>
      <c r="M2806" s="1"/>
      <c r="N2806" s="1"/>
      <c r="O2806" s="1"/>
      <c r="P2806" s="1"/>
      <c r="Q2806" s="1"/>
      <c r="R2806" s="1"/>
      <c r="S2806" s="1"/>
    </row>
    <row r="2807">
      <c r="A2807" s="2" t="s">
        <v>555</v>
      </c>
      <c r="B2807" s="2" t="str">
        <v>日本</v>
      </c>
      <c r="C2807" s="3" t="s">
        <v>554</v>
      </c>
      <c r="D2807" s="2" t="str">
        <v>其他,医药保健品及医疗器械,家具,服装饰物及配件,礼品及赠品,餐厨用具</v>
      </c>
      <c r="E2807" s="2" t="str">
        <v>5次</v>
      </c>
      <c r="F2807" s="2" t="str">
        <v>(TOC 12F) 7-22-17 NISHIGOTANDA SHINAGAWA-KU TOKYO</v>
      </c>
      <c r="G2807" s="2" t="str">
        <v>FUMIO TOMITA</v>
      </c>
      <c r="H2807" s="2" t="s">
        <v>553</v>
      </c>
      <c r="I2807" s="2" t="str">
        <v>+81 268-25-2750,+81 80-2890-8391,+81 43-423-0057,+81 52-848-8428,+81 27-323-2077</v>
      </c>
      <c r="J2807" s="2" t="str">
        <v>0081 3 3690 1211</v>
      </c>
      <c r="K2807" s="1"/>
      <c r="L2807" s="1"/>
      <c r="M2807" s="1"/>
      <c r="N2807" s="1"/>
      <c r="O2807" s="1"/>
      <c r="P2807" s="1"/>
      <c r="Q2807" s="1"/>
      <c r="R2807" s="1"/>
      <c r="S2807" s="1"/>
    </row>
    <row r="2808">
      <c r="A2808" s="2" t="s">
        <v>2890</v>
      </c>
      <c r="B2808" s="2" t="str">
        <v>中國香港</v>
      </c>
      <c r="C2808" s="3" t="s">
        <v>2889</v>
      </c>
      <c r="D2808" s="2" t="s">
        <v>2891</v>
      </c>
      <c r="E2808" s="2" t="str">
        <v>8次</v>
      </c>
      <c r="F2808" s="2" t="str">
        <v>1/F, HK Spinners Industrial Building Phases I &amp; II,800 Cheung Sha Wan Rd. Kowloon, Hong Kong</v>
      </c>
      <c r="G2808" s="2" t="str">
        <v>David Picarillo</v>
      </c>
      <c r="H2808" s="2" t="s">
        <v>2892</v>
      </c>
      <c r="I2808" s="2" t="str">
        <v>+852 2300 5423</v>
      </c>
      <c r="J2808" s="2" t="str">
        <v>2300 5416</v>
      </c>
      <c r="K2808" s="1"/>
      <c r="L2808" s="1"/>
      <c r="M2808" s="1"/>
      <c r="N2808" s="1"/>
      <c r="O2808" s="1"/>
      <c r="P2808" s="1"/>
      <c r="Q2808" s="1"/>
      <c r="R2808" s="1"/>
      <c r="S2808" s="1"/>
    </row>
    <row r="2809">
      <c r="A2809" s="2" t="s">
        <v>4805</v>
      </c>
      <c r="B2809" s="2" t="str">
        <v>泰国</v>
      </c>
      <c r="C2809" s="3" t="s">
        <v>4803</v>
      </c>
      <c r="D2809" s="2" t="str">
        <v>家用电器,餐厨用具</v>
      </c>
      <c r="E2809" s="2" t="str">
        <v>8次</v>
      </c>
      <c r="F2809" s="2" t="str">
        <v>218/44 RAMA III ROAD BANGKHOLAEMBANGKOK 10120,THAILAND</v>
      </c>
      <c r="G2809" s="2" t="str">
        <v>Ian Darwin Kaw</v>
      </c>
      <c r="H2809" s="2" t="s">
        <v>4804</v>
      </c>
      <c r="I2809" s="2" t="str">
        <v>+66 2 689 3699</v>
      </c>
      <c r="J2809" s="2">
        <v>6626893595</v>
      </c>
      <c r="K2809" s="1"/>
      <c r="L2809" s="1"/>
      <c r="M2809" s="1"/>
      <c r="N2809" s="1"/>
      <c r="O2809" s="1"/>
      <c r="P2809" s="1"/>
      <c r="Q2809" s="1"/>
      <c r="R2809" s="1"/>
      <c r="S2809" s="1"/>
    </row>
    <row r="2810">
      <c r="A2810" s="2" t="s">
        <v>6145</v>
      </c>
      <c r="B2810" s="2" t="str">
        <v>日本</v>
      </c>
      <c r="C2810" s="3" t="s">
        <v>6143</v>
      </c>
      <c r="D2810" s="2" t="str">
        <v>五金,餐厨用具</v>
      </c>
      <c r="E2810" s="2" t="str">
        <v>5次</v>
      </c>
      <c r="F2810" s="2" t="str">
        <v>3-7, KITASHIMIZU-CHO 3-CHOME SAKAI-SHI, OSAKA 5900004</v>
      </c>
      <c r="G2810" s="2" t="str">
        <v>ISHITANI, GORO</v>
      </c>
      <c r="H2810" s="2" t="s">
        <v>6144</v>
      </c>
      <c r="I2810" s="2">
        <f>+81-72-238-7321</f>
      </c>
      <c r="J2810" s="2" t="str">
        <v>0081 72 227 8869</v>
      </c>
      <c r="K2810" s="1"/>
      <c r="L2810" s="1"/>
      <c r="M2810" s="1"/>
      <c r="N2810" s="1"/>
      <c r="O2810" s="1"/>
      <c r="P2810" s="1"/>
      <c r="Q2810" s="1"/>
      <c r="R2810" s="1"/>
      <c r="S2810" s="1"/>
    </row>
    <row r="2811">
      <c r="A2811" s="2" t="s">
        <v>428</v>
      </c>
      <c r="B2811" s="2" t="str">
        <v>中国台湾</v>
      </c>
      <c r="C2811" s="3" t="s">
        <v>429</v>
      </c>
      <c r="D2811" s="2" t="str">
        <v>家具,家居装饰品,餐厨用具</v>
      </c>
      <c r="E2811" s="2" t="str">
        <v>7次</v>
      </c>
      <c r="F2811" s="2" t="str">
        <v>5-103,YAHUA BD.NO.148 GUOHUO W RD.FUZHOU FUJIAN CHINA,TAIWAN</v>
      </c>
      <c r="G2811" s="2" t="str">
        <v>MASARU TAKEDA</v>
      </c>
      <c r="H2811" s="2" t="s">
        <v>430</v>
      </c>
      <c r="I2811" s="2" t="str">
        <v>0591 334627</v>
      </c>
      <c r="J2811" s="2" t="str">
        <v>591 3357247</v>
      </c>
      <c r="K2811" s="1"/>
      <c r="L2811" s="1"/>
      <c r="M2811" s="1"/>
      <c r="N2811" s="1"/>
      <c r="O2811" s="1"/>
      <c r="P2811" s="1"/>
      <c r="Q2811" s="1"/>
      <c r="R2811" s="1"/>
      <c r="S2811" s="1"/>
    </row>
    <row r="2812">
      <c r="A2812" s="2" t="s">
        <v>2803</v>
      </c>
      <c r="B2812" s="2" t="str">
        <v>印度</v>
      </c>
      <c r="C2812" s="2" t="str">
        <v>--</v>
      </c>
      <c r="D2812" s="2" t="str">
        <v>其他,家居用品,工艺陶瓷,建筑及装饰材料,玻璃工艺品,鞋,餐厨用具</v>
      </c>
      <c r="E2812" s="2" t="str">
        <v>10次</v>
      </c>
      <c r="F2812" s="2" t="str">
        <v>18, B. BRABOUNE ROAD. PNB HOUSE.KOLKATTA 700001,INDIA</v>
      </c>
      <c r="G2812" s="2" t="str">
        <v>Brandon/Eric</v>
      </c>
      <c r="H2812" s="2" t="s">
        <v>2802</v>
      </c>
      <c r="I2812" s="2" t="str">
        <v>+91 33 3103 3064</v>
      </c>
      <c r="J2812" s="2">
        <v>913324811429</v>
      </c>
      <c r="K2812" s="1"/>
      <c r="L2812" s="1"/>
      <c r="M2812" s="1"/>
      <c r="N2812" s="1"/>
      <c r="O2812" s="1"/>
      <c r="P2812" s="1"/>
      <c r="Q2812" s="1"/>
      <c r="R2812" s="1"/>
      <c r="S2812" s="1"/>
    </row>
    <row r="2813">
      <c r="A2813" s="2" t="s">
        <v>4839</v>
      </c>
      <c r="B2813" s="2" t="str">
        <v>比利時</v>
      </c>
      <c r="C2813" s="3" t="s">
        <v>4838</v>
      </c>
      <c r="D2813" s="2" t="str">
        <v>钟表眼镜,餐厨用具</v>
      </c>
      <c r="E2813" s="2" t="str">
        <v>6次</v>
      </c>
      <c r="F2813" s="2" t="str">
        <v>BREDERODESTR.66, 2018 ANTWERPEN</v>
      </c>
      <c r="G2813" s="2" t="str">
        <v>DEVECI KADIR</v>
      </c>
      <c r="H2813" s="2" t="s">
        <v>4837</v>
      </c>
      <c r="I2813" s="2" t="str">
        <v>+32 3 216 17 27</v>
      </c>
      <c r="J2813" s="2" t="str">
        <v>0032 3 2381048</v>
      </c>
      <c r="K2813" s="1"/>
      <c r="L2813" s="1"/>
      <c r="M2813" s="1"/>
      <c r="N2813" s="1"/>
      <c r="O2813" s="1"/>
      <c r="P2813" s="1"/>
      <c r="Q2813" s="1"/>
      <c r="R2813" s="1"/>
      <c r="S2813" s="1"/>
    </row>
    <row r="2814">
      <c r="A2814" s="2" t="s">
        <v>122</v>
      </c>
      <c r="B2814" s="2" t="str">
        <v>法國</v>
      </c>
      <c r="C2814" s="3" t="s">
        <v>120</v>
      </c>
      <c r="D2814" s="2" t="str">
        <v>其他,家具,建筑及装饰材料,照明产品,玻璃工艺品,餐厨用具</v>
      </c>
      <c r="E2814" s="2" t="str">
        <v>9次</v>
      </c>
      <c r="F2814" s="2" t="str">
        <v>11 avenue pompidou</v>
      </c>
      <c r="G2814" s="2" t="str">
        <v>Dhiti Ratanavongsawad</v>
      </c>
      <c r="H2814" s="2" t="s">
        <v>121</v>
      </c>
      <c r="I2814" s="2" t="str">
        <v>+33 4 75 70 23 85</v>
      </c>
      <c r="J2814" s="2" t="str">
        <v>33 04 75 05 03 71</v>
      </c>
      <c r="K2814" s="1"/>
      <c r="L2814" s="1"/>
      <c r="M2814" s="1"/>
      <c r="N2814" s="1"/>
      <c r="O2814" s="1"/>
      <c r="P2814" s="1"/>
      <c r="Q2814" s="1"/>
      <c r="R2814" s="1"/>
      <c r="S2814" s="1"/>
    </row>
    <row r="2815">
      <c r="A2815" s="2" t="s">
        <v>471</v>
      </c>
      <c r="B2815" s="2" t="str">
        <v>德國</v>
      </c>
      <c r="C2815" s="2" t="str">
        <v>--</v>
      </c>
      <c r="D2815" s="2" t="str">
        <v>玻璃工艺品,箱包,餐厨用具</v>
      </c>
      <c r="E2815" s="2" t="str">
        <v>9次</v>
      </c>
      <c r="F2815" s="2" t="str">
        <v>INDUSTRIESTR. 9, GERMANY</v>
      </c>
      <c r="G2815" s="2" t="str">
        <v>--</v>
      </c>
      <c r="H2815" s="2" t="s">
        <v>470</v>
      </c>
      <c r="I2815" s="2" t="str">
        <v>+49 4922 9190850</v>
      </c>
      <c r="J2815" s="2">
        <v>492291908520</v>
      </c>
      <c r="K2815" s="1"/>
      <c r="L2815" s="1"/>
      <c r="M2815" s="1"/>
      <c r="N2815" s="1"/>
      <c r="O2815" s="1"/>
      <c r="P2815" s="1"/>
      <c r="Q2815" s="1"/>
      <c r="R2815" s="1"/>
      <c r="S2815" s="1"/>
    </row>
    <row r="2816">
      <c r="A2816" s="2" t="s">
        <v>2823</v>
      </c>
      <c r="B2816" s="2" t="str">
        <v>義大利</v>
      </c>
      <c r="C2816" s="3" t="s">
        <v>2821</v>
      </c>
      <c r="D2816" s="2" t="str">
        <v>工艺陶瓷,餐厨用具</v>
      </c>
      <c r="E2816" s="2" t="str">
        <v>8次</v>
      </c>
      <c r="F2816" s="2" t="str">
        <v>Localita' Case Nuove di Ceciliano, 166, I 52100, AREZZO</v>
      </c>
      <c r="G2816" s="2" t="str">
        <v>LA PORCELLANA BIANCA, SpA</v>
      </c>
      <c r="H2816" s="2" t="s">
        <v>2822</v>
      </c>
      <c r="I2816" s="2" t="str">
        <v>+39 0575 320793</v>
      </c>
      <c r="J2816" s="2" t="str">
        <v>0039 0575 320796</v>
      </c>
      <c r="K2816" s="1"/>
      <c r="L2816" s="1"/>
      <c r="M2816" s="1"/>
      <c r="N2816" s="1"/>
      <c r="O2816" s="1"/>
      <c r="P2816" s="1"/>
      <c r="Q2816" s="1"/>
      <c r="R2816" s="1"/>
      <c r="S2816" s="1"/>
    </row>
    <row r="2817">
      <c r="A2817" s="2" t="s">
        <v>826</v>
      </c>
      <c r="B2817" s="2" t="str">
        <v>美國</v>
      </c>
      <c r="C2817" s="3" t="s">
        <v>825</v>
      </c>
      <c r="D2817" s="2" t="str">
        <v>餐厨用具</v>
      </c>
      <c r="E2817" s="2" t="str">
        <v>2次</v>
      </c>
      <c r="F2817" s="2" t="str">
        <v>8620 S BROADWAY, ST LOUIS, MO 63111</v>
      </c>
      <c r="G2817" s="2" t="str">
        <v>GEORGE SCHMITZ</v>
      </c>
      <c r="H2817" s="2" t="s">
        <v>824</v>
      </c>
      <c r="I2817" s="2" t="str">
        <v>+1-314-638-8683,+1 314-638-8683</v>
      </c>
      <c r="J2817" s="2" t="str">
        <v>001 314 638 3493</v>
      </c>
      <c r="K2817" s="1"/>
      <c r="L2817" s="1"/>
      <c r="M2817" s="1"/>
      <c r="N2817" s="1"/>
      <c r="O2817" s="1"/>
      <c r="P2817" s="1"/>
      <c r="Q2817" s="1"/>
      <c r="R2817" s="1"/>
      <c r="S2817" s="1"/>
    </row>
    <row r="2818">
      <c r="A2818" s="2" t="s">
        <v>1023</v>
      </c>
      <c r="B2818" s="2" t="str">
        <v>孟加拉</v>
      </c>
      <c r="C2818" s="2" t="str">
        <v>--</v>
      </c>
      <c r="D2818" s="2" t="str">
        <v>五金,其他,家用电器,服装饰物及配件,玻璃工艺品,餐厨用具</v>
      </c>
      <c r="E2818" s="2" t="str">
        <v>10次</v>
      </c>
      <c r="F2818" s="2" t="str">
        <v>PLOT #39, BLOCK #KA,PISCICULTURE SOCIETY,SHYAMOLI, DHAKA-1207.,BANGLADESH</v>
      </c>
      <c r="G2818" s="2" t="str">
        <v>Cherry</v>
      </c>
      <c r="H2818" s="2" t="s">
        <v>1024</v>
      </c>
      <c r="I2818" s="2" t="str">
        <v>+880 2-8114789</v>
      </c>
      <c r="J2818" s="2" t="str">
        <v>00880 2 9122667</v>
      </c>
      <c r="K2818" s="1"/>
      <c r="L2818" s="1"/>
      <c r="M2818" s="1"/>
      <c r="N2818" s="1"/>
      <c r="O2818" s="1"/>
      <c r="P2818" s="1"/>
      <c r="Q2818" s="1"/>
      <c r="R2818" s="1"/>
      <c r="S2818" s="1"/>
    </row>
    <row r="2819">
      <c r="A2819" s="2" t="s">
        <v>1343</v>
      </c>
      <c r="B2819" s="2" t="str">
        <v>中國香港</v>
      </c>
      <c r="C2819" s="3" t="s">
        <v>1345</v>
      </c>
      <c r="D2819" s="2" t="str">
        <v>餐厨用具</v>
      </c>
      <c r="E2819" s="2" t="str">
        <v>6次</v>
      </c>
      <c r="F2819" s="2" t="str">
        <v>101-108, 1/F, EAST OCEAN CENTRE,98 GRANVILLE ROAD,T.S.T., KOWLOON,HONGKONG</v>
      </c>
      <c r="G2819" s="2" t="str">
        <v>--</v>
      </c>
      <c r="H2819" s="2" t="s">
        <v>1344</v>
      </c>
      <c r="I2819" s="2" t="str">
        <v>(852)28938131</v>
      </c>
      <c r="J2819" s="2" t="str">
        <v>(852)25752283</v>
      </c>
      <c r="K2819" s="1"/>
      <c r="L2819" s="1"/>
      <c r="M2819" s="1"/>
      <c r="N2819" s="1"/>
      <c r="O2819" s="1"/>
      <c r="P2819" s="1"/>
      <c r="Q2819" s="1"/>
      <c r="R2819" s="1"/>
      <c r="S2819" s="1"/>
    </row>
    <row r="2820">
      <c r="A2820" s="2" t="s">
        <v>5265</v>
      </c>
      <c r="B2820" s="2" t="str">
        <v>瑞典</v>
      </c>
      <c r="C2820" s="3" t="s">
        <v>5264</v>
      </c>
      <c r="D2820" s="2" t="s">
        <v>5263</v>
      </c>
      <c r="E2820" s="2" t="str">
        <v>8次</v>
      </c>
      <c r="F2820" s="2" t="str">
        <v>Jarnyxeg 9, SE 21375, Malmo</v>
      </c>
      <c r="G2820" s="2" t="str">
        <v>Bruno Carlson</v>
      </c>
      <c r="H2820" s="2" t="s">
        <v>5262</v>
      </c>
      <c r="I2820" s="2" t="str">
        <v>+46 40 94 50 70</v>
      </c>
      <c r="J2820" s="2" t="str">
        <v>0046 40 22 49 22</v>
      </c>
      <c r="K2820" s="1"/>
      <c r="L2820" s="1"/>
      <c r="M2820" s="1"/>
      <c r="N2820" s="1"/>
      <c r="O2820" s="1"/>
      <c r="P2820" s="1"/>
      <c r="Q2820" s="1"/>
      <c r="R2820" s="1"/>
      <c r="S2820" s="1"/>
    </row>
    <row r="2821">
      <c r="A2821" s="2" t="s">
        <v>3300</v>
      </c>
      <c r="B2821" s="2" t="str">
        <v>未知國家</v>
      </c>
      <c r="C2821" s="2" t="str">
        <v>--</v>
      </c>
      <c r="D2821" s="2" t="str">
        <v>大型机械及设备,玻璃工艺品,食品,餐厨用具</v>
      </c>
      <c r="E2821" s="2" t="str">
        <v>5次</v>
      </c>
      <c r="F2821" s="2" t="str">
        <v>11050 BELGRADE BUL.KRALJA ALEKSANDRA 395</v>
      </c>
      <c r="G2821" s="2" t="str">
        <v>ALEKSANDAR STANKOVIC</v>
      </c>
      <c r="H2821" s="2" t="s">
        <v>3301</v>
      </c>
      <c r="I2821" s="2" t="str">
        <v>00381 11 411168</v>
      </c>
      <c r="J2821" s="2" t="str">
        <v>00381 11 416877</v>
      </c>
      <c r="K2821" s="1"/>
      <c r="L2821" s="1"/>
      <c r="M2821" s="1"/>
      <c r="N2821" s="1"/>
      <c r="O2821" s="1"/>
      <c r="P2821" s="1"/>
      <c r="Q2821" s="1"/>
      <c r="R2821" s="1"/>
      <c r="S2821" s="1"/>
    </row>
    <row r="2822">
      <c r="A2822" s="2" t="s">
        <v>1063</v>
      </c>
      <c r="B2822" s="2" t="str">
        <v>印度</v>
      </c>
      <c r="C2822" s="3" t="s">
        <v>1065</v>
      </c>
      <c r="D2822" s="2" t="str">
        <v>餐厨用具</v>
      </c>
      <c r="E2822" s="2" t="str">
        <v>2次</v>
      </c>
      <c r="F2822" s="2" t="str">
        <v>4/6,NEMANI BUILDING,3RD FOFALWADI,BHULESHWAR,MUMBAI</v>
      </c>
      <c r="G2822" s="2" t="str">
        <v>KANTILAL B JAIN</v>
      </c>
      <c r="H2822" s="2" t="s">
        <v>1064</v>
      </c>
      <c r="I2822" s="2" t="str">
        <v>0091 22 2400190</v>
      </c>
      <c r="J2822" s="2" t="str">
        <v>0091 22 2405556</v>
      </c>
      <c r="K2822" s="1"/>
      <c r="L2822" s="1"/>
      <c r="M2822" s="1"/>
      <c r="N2822" s="1"/>
      <c r="O2822" s="1"/>
      <c r="P2822" s="1"/>
      <c r="Q2822" s="1"/>
      <c r="R2822" s="1"/>
      <c r="S2822" s="1"/>
    </row>
    <row r="2823">
      <c r="A2823" s="2" t="s">
        <v>3578</v>
      </c>
      <c r="B2823" s="2" t="str">
        <v>印度</v>
      </c>
      <c r="C2823" s="3" t="s">
        <v>3580</v>
      </c>
      <c r="D2823" s="2" t="str">
        <v>餐厨用具</v>
      </c>
      <c r="E2823" s="2" t="str">
        <v>6次</v>
      </c>
      <c r="F2823" s="2" t="str">
        <v>1,SHILNATH CAMP,OPP.GAYATRI PETROL PUMP,INDORE</v>
      </c>
      <c r="G2823" s="2" t="str">
        <v>SARJIV PATEL</v>
      </c>
      <c r="H2823" s="2" t="s">
        <v>3579</v>
      </c>
      <c r="I2823" s="2" t="str">
        <v>0091 731 543170</v>
      </c>
      <c r="J2823" s="2" t="str">
        <v>0091 731 548461</v>
      </c>
      <c r="K2823" s="1"/>
      <c r="L2823" s="1"/>
      <c r="M2823" s="1"/>
      <c r="N2823" s="1"/>
      <c r="O2823" s="1"/>
      <c r="P2823" s="1"/>
      <c r="Q2823" s="1"/>
      <c r="R2823" s="1"/>
      <c r="S2823" s="1"/>
    </row>
    <row r="2824">
      <c r="A2824" s="2" t="s">
        <v>5295</v>
      </c>
      <c r="B2824" s="2" t="str">
        <v>新加坡</v>
      </c>
      <c r="C2824" s="2" t="str">
        <v>--</v>
      </c>
      <c r="D2824" s="2" t="str">
        <v>餐厨用具</v>
      </c>
      <c r="E2824" s="2" t="str">
        <v>1次</v>
      </c>
      <c r="F2824" s="2" t="str">
        <v>BLK 189 BOON LAY DRIVE #01-256640189SINGAPORE</v>
      </c>
      <c r="G2824" s="2" t="str">
        <v>--</v>
      </c>
      <c r="H2824" s="2" t="s">
        <v>5296</v>
      </c>
      <c r="I2824" s="2" t="str">
        <v>+65 6261 3164</v>
      </c>
      <c r="J2824" s="2" t="str">
        <v>(65)62651494</v>
      </c>
      <c r="K2824" s="1"/>
      <c r="L2824" s="1"/>
      <c r="M2824" s="1"/>
      <c r="N2824" s="1"/>
      <c r="O2824" s="1"/>
      <c r="P2824" s="1"/>
      <c r="Q2824" s="1"/>
      <c r="R2824" s="1"/>
      <c r="S2824" s="1"/>
    </row>
    <row r="2825">
      <c r="A2825" s="2" t="s">
        <v>3189</v>
      </c>
      <c r="B2825" s="2" t="str">
        <v>加拿大</v>
      </c>
      <c r="C2825" s="3" t="s">
        <v>3187</v>
      </c>
      <c r="D2825" s="2" t="str">
        <v>大型机械及设备,食品,餐厨用具</v>
      </c>
      <c r="E2825" s="2" t="str">
        <v>7次</v>
      </c>
      <c r="F2825" s="2" t="str">
        <v>3003 11th Street West P.O. Box 850 Saskatoon, Saskatchewan</v>
      </c>
      <c r="G2825" s="2" t="str">
        <v>MITCHELL'S GOURMET FOODS INC</v>
      </c>
      <c r="H2825" s="2" t="s">
        <v>3188</v>
      </c>
      <c r="I2825" s="2" t="str">
        <v>001 306 3822210</v>
      </c>
      <c r="J2825" s="2" t="str">
        <v>001 306 9314315</v>
      </c>
      <c r="K2825" s="1"/>
      <c r="L2825" s="1"/>
      <c r="M2825" s="1"/>
      <c r="N2825" s="1"/>
      <c r="O2825" s="1"/>
      <c r="P2825" s="1"/>
      <c r="Q2825" s="1"/>
      <c r="R2825" s="1"/>
      <c r="S2825" s="1"/>
    </row>
    <row r="2826">
      <c r="A2826" s="2" t="s">
        <v>935</v>
      </c>
      <c r="B2826" s="2" t="str">
        <v>丹麥</v>
      </c>
      <c r="C2826" s="3" t="s">
        <v>934</v>
      </c>
      <c r="D2826" s="2" t="str">
        <v>工艺陶瓷,玻璃工艺品,餐厨用具</v>
      </c>
      <c r="E2826" s="2" t="str">
        <v>4次</v>
      </c>
      <c r="F2826" s="2" t="str">
        <v>GRENAAVEJ 635 A, SKOEDSTRUP</v>
      </c>
      <c r="G2826" s="2" t="str">
        <v>PETER MAAE JENSEN</v>
      </c>
      <c r="H2826" s="2" t="s">
        <v>933</v>
      </c>
      <c r="I2826" s="2" t="str">
        <v>+45 87 49 09 03</v>
      </c>
      <c r="J2826" s="2" t="str">
        <v>0045 87 490901</v>
      </c>
      <c r="K2826" s="1"/>
      <c r="L2826" s="1"/>
      <c r="M2826" s="1"/>
      <c r="N2826" s="1"/>
      <c r="O2826" s="1"/>
      <c r="P2826" s="1"/>
      <c r="Q2826" s="1"/>
      <c r="R2826" s="1"/>
      <c r="S2826" s="1"/>
    </row>
    <row r="2827">
      <c r="A2827" s="2" t="s">
        <v>6089</v>
      </c>
      <c r="B2827" s="2" t="str">
        <v>挪威</v>
      </c>
      <c r="C2827" s="3" t="s">
        <v>6091</v>
      </c>
      <c r="D2827" s="2" t="str">
        <v>其他,卫浴设备,餐厨用具</v>
      </c>
      <c r="E2827" s="2" t="str">
        <v>5次</v>
      </c>
      <c r="F2827" s="2" t="str">
        <v>Dokkvegen 10, NO 3920, Porsgrunn</v>
      </c>
      <c r="G2827" s="2" t="str">
        <v>--</v>
      </c>
      <c r="H2827" s="2" t="s">
        <v>6090</v>
      </c>
      <c r="I2827" s="2" t="str">
        <v>+47 35 59 89 11</v>
      </c>
      <c r="J2827" s="2" t="str">
        <v>0047 35 932001</v>
      </c>
      <c r="K2827" s="1"/>
      <c r="L2827" s="1"/>
      <c r="M2827" s="1"/>
      <c r="N2827" s="1"/>
      <c r="O2827" s="1"/>
      <c r="P2827" s="1"/>
      <c r="Q2827" s="1"/>
      <c r="R2827" s="1"/>
      <c r="S2827" s="1"/>
    </row>
    <row r="2828">
      <c r="A2828" s="2" t="s">
        <v>4200</v>
      </c>
      <c r="B2828" s="2" t="str">
        <v>土耳其</v>
      </c>
      <c r="C2828" s="3" t="s">
        <v>4199</v>
      </c>
      <c r="D2828" s="2" t="s">
        <v>4197</v>
      </c>
      <c r="E2828" s="2" t="str">
        <v>10次</v>
      </c>
      <c r="F2828" s="2" t="str">
        <v>HALIL REFATPASA MAH.PERPA TICARET MERKEZI B BLOK KAT:9 NO:1415,OKMEYDANI,ISTANBUL</v>
      </c>
      <c r="G2828" s="2" t="str">
        <v>AYDOGAN TOSUN</v>
      </c>
      <c r="H2828" s="2" t="s">
        <v>4198</v>
      </c>
      <c r="I2828" s="2" t="str">
        <v>+90 212 221 99 59</v>
      </c>
      <c r="J2828" s="2" t="str">
        <v>0090 212 2227641</v>
      </c>
      <c r="K2828" s="1"/>
      <c r="L2828" s="1"/>
      <c r="M2828" s="1"/>
      <c r="N2828" s="1"/>
      <c r="O2828" s="1"/>
      <c r="P2828" s="1"/>
      <c r="Q2828" s="1"/>
      <c r="R2828" s="1"/>
      <c r="S2828" s="1"/>
    </row>
    <row r="2829">
      <c r="A2829" s="2" t="s">
        <v>1274</v>
      </c>
      <c r="B2829" s="2" t="str">
        <v>印度</v>
      </c>
      <c r="C2829" s="3" t="s">
        <v>1273</v>
      </c>
      <c r="D2829" s="2" t="s">
        <v>1271</v>
      </c>
      <c r="E2829" s="2" t="str">
        <v>9次</v>
      </c>
      <c r="F2829" s="2" t="str">
        <v>103 PATTANI BLDG , M G ROAD , RAJKOT. GUJ INDIA</v>
      </c>
      <c r="G2829" s="2" t="str">
        <v>Abe Goldstein</v>
      </c>
      <c r="H2829" s="2" t="s">
        <v>1272</v>
      </c>
      <c r="I2829" s="2" t="str">
        <v>+91 281 222 4477</v>
      </c>
      <c r="J2829" s="2" t="str">
        <v>0091 281 2226490</v>
      </c>
      <c r="K2829" s="1"/>
      <c r="L2829" s="1"/>
      <c r="M2829" s="1"/>
      <c r="N2829" s="1"/>
      <c r="O2829" s="1"/>
      <c r="P2829" s="1"/>
      <c r="Q2829" s="1"/>
      <c r="R2829" s="1"/>
      <c r="S2829" s="1"/>
    </row>
    <row r="2830">
      <c r="A2830" s="2" t="s">
        <v>977</v>
      </c>
      <c r="B2830" s="2" t="str">
        <v>美國</v>
      </c>
      <c r="C2830" s="3" t="s">
        <v>978</v>
      </c>
      <c r="D2830" s="2" t="str">
        <v>家具,家居装饰品,家用电器,餐厨用具</v>
      </c>
      <c r="E2830" s="2" t="str">
        <v>10次</v>
      </c>
      <c r="F2830" s="2" t="str">
        <v>675 WEST 14600 SOUTH, U.S.A.</v>
      </c>
      <c r="G2830" s="2" t="str">
        <v>Miss Patie Yu</v>
      </c>
      <c r="H2830" s="2" t="s">
        <v>979</v>
      </c>
      <c r="I2830" s="2" t="str">
        <v>+1 801-523-6600</v>
      </c>
      <c r="J2830" s="2" t="str">
        <v>801523 583</v>
      </c>
      <c r="K2830" s="1"/>
      <c r="L2830" s="1"/>
      <c r="M2830" s="1"/>
      <c r="N2830" s="1"/>
      <c r="O2830" s="1"/>
      <c r="P2830" s="1"/>
      <c r="Q2830" s="1"/>
      <c r="R2830" s="1"/>
      <c r="S2830" s="1"/>
    </row>
    <row r="2831">
      <c r="A2831" s="2" t="s">
        <v>5462</v>
      </c>
      <c r="B2831" s="2" t="str">
        <v>英國</v>
      </c>
      <c r="C2831" s="3" t="s">
        <v>5464</v>
      </c>
      <c r="D2831" s="2" t="str">
        <v>其他,餐厨用具</v>
      </c>
      <c r="E2831" s="2" t="str">
        <v>8次</v>
      </c>
      <c r="F2831" s="2" t="str">
        <v>7 FILMERS MEWS,FILMER ROAD,LONDON SW6 7JF ,U.K.</v>
      </c>
      <c r="G2831" s="2" t="str">
        <v>Shirley Choi</v>
      </c>
      <c r="H2831" s="2" t="s">
        <v>5463</v>
      </c>
      <c r="I2831" s="2" t="str">
        <v>+44 1234 720220</v>
      </c>
      <c r="J2831" s="2">
        <v>441234720759</v>
      </c>
      <c r="K2831" s="1"/>
      <c r="L2831" s="1"/>
      <c r="M2831" s="1"/>
      <c r="N2831" s="1"/>
      <c r="O2831" s="1"/>
      <c r="P2831" s="1"/>
      <c r="Q2831" s="1"/>
      <c r="R2831" s="1"/>
      <c r="S2831" s="1"/>
    </row>
    <row r="2832">
      <c r="A2832" s="2" t="s">
        <v>3507</v>
      </c>
      <c r="B2832" s="2" t="str">
        <v>挪威</v>
      </c>
      <c r="C2832" s="2" t="str">
        <v>--</v>
      </c>
      <c r="D2832" s="2" t="s">
        <v>3508</v>
      </c>
      <c r="E2832" s="2" t="str">
        <v>8次</v>
      </c>
      <c r="F2832" s="2" t="str">
        <v>Industriveien 61, NO 7080, Heimdal</v>
      </c>
      <c r="G2832" s="2" t="str">
        <v>Krigsvoll A/S</v>
      </c>
      <c r="H2832" s="2" t="s">
        <v>3509</v>
      </c>
      <c r="I2832" s="2" t="str">
        <v>+47 72 88 45 00</v>
      </c>
      <c r="J2832" s="2" t="str">
        <v>0047 72 88 45 45</v>
      </c>
      <c r="K2832" s="1"/>
      <c r="L2832" s="1"/>
      <c r="M2832" s="1"/>
      <c r="N2832" s="1"/>
      <c r="O2832" s="1"/>
      <c r="P2832" s="1"/>
      <c r="Q2832" s="1"/>
      <c r="R2832" s="1"/>
      <c r="S2832" s="1"/>
    </row>
    <row r="2833">
      <c r="A2833" s="2" t="s">
        <v>1311</v>
      </c>
      <c r="B2833" s="2" t="str">
        <v>波蘭</v>
      </c>
      <c r="C2833" s="2" t="str">
        <v>--</v>
      </c>
      <c r="D2833" s="2" t="str">
        <v>餐厨用具</v>
      </c>
      <c r="E2833" s="2" t="str">
        <v>1次</v>
      </c>
      <c r="F2833" s="2" t="str">
        <v>UL.NADRZECZNA 16/M02 05-552 WOLKA KOSOWSKA,WARSAW</v>
      </c>
      <c r="G2833" s="2" t="str">
        <v>MARCIN MICH</v>
      </c>
      <c r="H2833" s="2" t="str">
        <v>--</v>
      </c>
      <c r="I2833" s="2" t="str">
        <v>+48 607 030 084</v>
      </c>
      <c r="J2833" s="2" t="str">
        <v>--</v>
      </c>
      <c r="K2833" s="1"/>
      <c r="L2833" s="1"/>
      <c r="M2833" s="1"/>
      <c r="N2833" s="1"/>
      <c r="O2833" s="1"/>
      <c r="P2833" s="1"/>
      <c r="Q2833" s="1"/>
      <c r="R2833" s="1"/>
      <c r="S2833" s="1"/>
    </row>
    <row r="2834">
      <c r="A2834" s="2" t="s">
        <v>864</v>
      </c>
      <c r="B2834" s="2" t="str">
        <v>西班牙</v>
      </c>
      <c r="C2834" s="2" t="str">
        <v>--</v>
      </c>
      <c r="D2834" s="2" t="str">
        <v>家用电器,玻璃工艺品,鞋,餐厨用具</v>
      </c>
      <c r="E2834" s="2" t="str">
        <v>10次</v>
      </c>
      <c r="F2834" s="2" t="str">
        <v>SIERRA DE GUADARRAMA,8-5A-P/I SAN FERNANDO II SAN FERNANDO DE HENARES 28830 MADRID</v>
      </c>
      <c r="G2834" s="2" t="str">
        <v>JESUS DE LA FUENTE</v>
      </c>
      <c r="H2834" s="2" t="s">
        <v>863</v>
      </c>
      <c r="I2834" s="2" t="str">
        <v>+34 916 56 13 03</v>
      </c>
      <c r="J2834" s="2" t="str">
        <v>0034 91 6560627</v>
      </c>
      <c r="K2834" s="1"/>
      <c r="L2834" s="1"/>
      <c r="M2834" s="1"/>
      <c r="N2834" s="1"/>
      <c r="O2834" s="1"/>
      <c r="P2834" s="1"/>
      <c r="Q2834" s="1"/>
      <c r="R2834" s="1"/>
      <c r="S2834" s="1"/>
    </row>
    <row r="2835">
      <c r="A2835" s="2" t="s">
        <v>6877</v>
      </c>
      <c r="B2835" s="2" t="str">
        <v>德國</v>
      </c>
      <c r="C2835" s="3" t="s">
        <v>6876</v>
      </c>
      <c r="D2835" s="2" t="str">
        <v>五金,餐厨用具</v>
      </c>
      <c r="E2835" s="2" t="str">
        <v>3次</v>
      </c>
      <c r="F2835" s="2" t="str">
        <v>Celler Strasse 47, DE 29614, Soltau</v>
      </c>
      <c r="G2835" s="2" t="str">
        <v>--</v>
      </c>
      <c r="H2835" s="2" t="s">
        <v>6878</v>
      </c>
      <c r="I2835" s="2" t="str">
        <v>+49 5191 8020</v>
      </c>
      <c r="J2835" s="2" t="str">
        <v>0049 5191 80 21 91</v>
      </c>
      <c r="K2835" s="1"/>
      <c r="L2835" s="1"/>
      <c r="M2835" s="1"/>
      <c r="N2835" s="1"/>
      <c r="O2835" s="1"/>
      <c r="P2835" s="1"/>
      <c r="Q2835" s="1"/>
      <c r="R2835" s="1"/>
      <c r="S2835" s="1"/>
    </row>
    <row r="2836">
      <c r="A2836" s="2" t="s">
        <v>5137</v>
      </c>
      <c r="B2836" s="2" t="str">
        <v>美國</v>
      </c>
      <c r="C2836" s="3" t="s">
        <v>5135</v>
      </c>
      <c r="D2836" s="2" t="str">
        <v>办公文具,餐厨用具</v>
      </c>
      <c r="E2836" s="2" t="str">
        <v>7次</v>
      </c>
      <c r="F2836" s="2" t="str">
        <v>325 S Raymond Ave Alhambra, CA 91803-1531 USA</v>
      </c>
      <c r="G2836" s="2" t="str">
        <v>Prowell Sea Usa Inc</v>
      </c>
      <c r="H2836" s="2" t="s">
        <v>5136</v>
      </c>
      <c r="I2836" s="2" t="str">
        <v>001 626 457 2188</v>
      </c>
      <c r="J2836" s="2" t="str">
        <v>001 626 457 2186</v>
      </c>
      <c r="K2836" s="1"/>
      <c r="L2836" s="1"/>
      <c r="M2836" s="1"/>
      <c r="N2836" s="1"/>
      <c r="O2836" s="1"/>
      <c r="P2836" s="1"/>
      <c r="Q2836" s="1"/>
      <c r="R2836" s="1"/>
      <c r="S2836" s="1"/>
    </row>
    <row r="2837">
      <c r="A2837" s="2" t="s">
        <v>3152</v>
      </c>
      <c r="B2837" s="2" t="str">
        <v>英國</v>
      </c>
      <c r="C2837" s="3" t="s">
        <v>3151</v>
      </c>
      <c r="D2837" s="2" t="str">
        <v>玻璃工艺品,餐厨用具</v>
      </c>
      <c r="E2837" s="2" t="str">
        <v>9次</v>
      </c>
      <c r="F2837" s="2" t="str">
        <v>58-60 MERTON ROAD//GB-WATFORD WD1 7BY</v>
      </c>
      <c r="G2837" s="2" t="str">
        <v>INTERBAR, LTD.</v>
      </c>
      <c r="H2837" s="2" t="str">
        <v>--</v>
      </c>
      <c r="I2837" s="2" t="str">
        <v>+44 1923 699970</v>
      </c>
      <c r="J2837" s="2" t="str">
        <v>0044 1923 254721</v>
      </c>
      <c r="K2837" s="1"/>
      <c r="L2837" s="1"/>
      <c r="M2837" s="1"/>
      <c r="N2837" s="1"/>
      <c r="O2837" s="1"/>
      <c r="P2837" s="1"/>
      <c r="Q2837" s="1"/>
      <c r="R2837" s="1"/>
      <c r="S2837" s="1"/>
    </row>
    <row r="2838">
      <c r="A2838" s="2" t="s">
        <v>899</v>
      </c>
      <c r="B2838" s="2" t="str">
        <v>菲律賓</v>
      </c>
      <c r="C2838" s="2" t="str">
        <v>--</v>
      </c>
      <c r="D2838" s="2" t="str">
        <v>家居装饰品,餐厨用具</v>
      </c>
      <c r="E2838" s="2" t="str">
        <v>6次</v>
      </c>
      <c r="F2838" s="2" t="str">
        <v>3RD FLOOR, RODMALL PLAZA,LRT MONUMENTO, RIZAL AVE. EXT.,CALOOCAN CITY, PHILIPPINES</v>
      </c>
      <c r="G2838" s="2" t="str">
        <v>brahim</v>
      </c>
      <c r="H2838" s="2" t="s">
        <v>900</v>
      </c>
      <c r="I2838" s="2" t="str">
        <v>+63 2 363 8381</v>
      </c>
      <c r="J2838" s="2" t="str">
        <v>632 3622427</v>
      </c>
      <c r="K2838" s="1"/>
      <c r="L2838" s="1"/>
      <c r="M2838" s="1"/>
      <c r="N2838" s="1"/>
      <c r="O2838" s="1"/>
      <c r="P2838" s="1"/>
      <c r="Q2838" s="1"/>
      <c r="R2838" s="1"/>
      <c r="S2838" s="1"/>
    </row>
    <row r="2839">
      <c r="A2839" s="2" t="s">
        <v>2418</v>
      </c>
      <c r="B2839" s="2" t="str">
        <v>中國香港</v>
      </c>
      <c r="C2839" s="2" t="str">
        <v>--</v>
      </c>
      <c r="D2839" s="2" t="str">
        <v>五金,园林用品,餐厨用具</v>
      </c>
      <c r="E2839" s="2" t="str">
        <v>9次</v>
      </c>
      <c r="F2839" s="2" t="str">
        <v>FLAT H,23/F.,BLOCK 1 VIGOR IND. BLDGTA CHUEN PING STREET,KWAI CHUNG, N.T.,HONGKONG</v>
      </c>
      <c r="G2839" s="2" t="str">
        <v>BUNTHITA ONGJAROEN</v>
      </c>
      <c r="H2839" s="2" t="s">
        <v>2417</v>
      </c>
      <c r="I2839" s="2" t="str">
        <v>+852 2475 2186</v>
      </c>
      <c r="J2839" s="2">
        <v>24752190</v>
      </c>
      <c r="K2839" s="1"/>
      <c r="L2839" s="1"/>
      <c r="M2839" s="1"/>
      <c r="N2839" s="1"/>
      <c r="O2839" s="1"/>
      <c r="P2839" s="1"/>
      <c r="Q2839" s="1"/>
      <c r="R2839" s="1"/>
      <c r="S2839" s="1"/>
    </row>
    <row r="2840">
      <c r="A2840" s="2" t="s">
        <v>5164</v>
      </c>
      <c r="B2840" s="2" t="str">
        <v>瑞典</v>
      </c>
      <c r="C2840" s="3" t="s">
        <v>5165</v>
      </c>
      <c r="D2840" s="2" t="str">
        <v>餐厨用具</v>
      </c>
      <c r="E2840" s="2" t="str">
        <v>3次</v>
      </c>
      <c r="F2840" s="2" t="str">
        <v>Kvarng 5, SE 78463, Borlange</v>
      </c>
      <c r="G2840" s="2" t="str">
        <v>Jan Eriksson</v>
      </c>
      <c r="H2840" s="2" t="str">
        <v>--</v>
      </c>
      <c r="I2840" s="2" t="str">
        <v>+46 243 23 95 90</v>
      </c>
      <c r="J2840" s="2" t="str">
        <v>0046 243 23 38 80</v>
      </c>
      <c r="K2840" s="1"/>
      <c r="L2840" s="1"/>
      <c r="M2840" s="1"/>
      <c r="N2840" s="1"/>
      <c r="O2840" s="1"/>
      <c r="P2840" s="1"/>
      <c r="Q2840" s="1"/>
      <c r="R2840" s="1"/>
      <c r="S2840" s="1"/>
    </row>
    <row r="2841">
      <c r="A2841" s="2" t="s">
        <v>3060</v>
      </c>
      <c r="B2841" s="2" t="str">
        <v>智利</v>
      </c>
      <c r="C2841" s="3" t="s">
        <v>3061</v>
      </c>
      <c r="D2841" s="2" t="str">
        <v>其他,餐厨用具</v>
      </c>
      <c r="E2841" s="2" t="str">
        <v>9次</v>
      </c>
      <c r="F2841" s="2" t="str">
        <v>CAMINO LONGITUDINAL SUR 5201, SAN BERNARDO, SANTIAGO</v>
      </c>
      <c r="G2841" s="2" t="str">
        <v>FIDEOS CAROZZI S A</v>
      </c>
      <c r="H2841" s="2" t="str">
        <v>--</v>
      </c>
      <c r="I2841" s="2">
        <f>+1-401-732-2494</f>
      </c>
      <c r="J2841" s="2" t="str">
        <v>0056 2 3776655</v>
      </c>
      <c r="K2841" s="1"/>
      <c r="L2841" s="1"/>
      <c r="M2841" s="1"/>
      <c r="N2841" s="1"/>
      <c r="O2841" s="1"/>
      <c r="P2841" s="1"/>
      <c r="Q2841" s="1"/>
      <c r="R2841" s="1"/>
      <c r="S2841" s="1"/>
    </row>
    <row r="2842">
      <c r="A2842" s="5" t="s">
        <v>783</v>
      </c>
      <c r="B2842" s="5" t="str">
        <v>中國香港</v>
      </c>
      <c r="C2842" s="5" t="str">
        <v>--</v>
      </c>
      <c r="D2842" s="5" t="str">
        <v>其他,家具,家居装饰品,服装饰物及配件,玻璃工艺品,箱包,餐厨用具</v>
      </c>
      <c r="E2842" s="5" t="str">
        <v>10次</v>
      </c>
      <c r="F2842" s="5" t="str">
        <v>230 Prince Edward Road West, 10 / D, Kowloon</v>
      </c>
      <c r="G2842" s="5" t="str">
        <v>ALI ISRAR</v>
      </c>
      <c r="H2842" s="5" t="s">
        <v>784</v>
      </c>
      <c r="I2842" s="5" t="str">
        <v>+852 2337 3157</v>
      </c>
      <c r="J2842" s="5" t="str">
        <v>00852 23636205/23632969</v>
      </c>
      <c r="K2842" s="1"/>
      <c r="L2842" s="1"/>
      <c r="M2842" s="1"/>
      <c r="N2842" s="1"/>
      <c r="O2842" s="1"/>
      <c r="P2842" s="1"/>
      <c r="Q2842" s="1"/>
      <c r="R2842" s="1"/>
      <c r="S2842" s="1"/>
    </row>
    <row r="2843">
      <c r="A2843" s="2" t="s">
        <v>6831</v>
      </c>
      <c r="B2843" s="2" t="str">
        <v>印尼</v>
      </c>
      <c r="C2843" s="2" t="str">
        <v>--</v>
      </c>
      <c r="D2843" s="2" t="str">
        <v>其他,家用电器,电子消费品及信息产品,电子电气产品,餐厨用具</v>
      </c>
      <c r="E2843" s="2" t="str">
        <v>7次</v>
      </c>
      <c r="F2843" s="2" t="str">
        <v>JL.SUNGAI GERONG NO.8-10 JAKARTA(P.O.BOX 3853/JKT 10038)</v>
      </c>
      <c r="G2843" s="2" t="str">
        <v>ANDY HARTONO</v>
      </c>
      <c r="H2843" s="2" t="s">
        <v>6832</v>
      </c>
      <c r="I2843" s="2" t="str">
        <v>0062 21 3901143</v>
      </c>
      <c r="J2843" s="2" t="str">
        <v>0062 21 31925732</v>
      </c>
      <c r="K2843" s="1"/>
      <c r="L2843" s="1"/>
      <c r="M2843" s="1"/>
      <c r="N2843" s="1"/>
      <c r="O2843" s="1"/>
      <c r="P2843" s="1"/>
      <c r="Q2843" s="1"/>
      <c r="R2843" s="1"/>
      <c r="S2843" s="1"/>
    </row>
    <row r="2844">
      <c r="A2844" s="2" t="s">
        <v>471</v>
      </c>
      <c r="B2844" s="2" t="str">
        <v>德國</v>
      </c>
      <c r="C2844" s="2" t="str">
        <v>--</v>
      </c>
      <c r="D2844" s="2" t="str">
        <v>玻璃工艺品,箱包,餐厨用具</v>
      </c>
      <c r="E2844" s="2" t="str">
        <v>9次</v>
      </c>
      <c r="F2844" s="2" t="str">
        <v>INDUSTRIESTR. 9, GERMANY</v>
      </c>
      <c r="G2844" s="2" t="str">
        <v>--</v>
      </c>
      <c r="H2844" s="2" t="s">
        <v>470</v>
      </c>
      <c r="I2844" s="2" t="str">
        <v>+49 4922 9190850</v>
      </c>
      <c r="J2844" s="2">
        <v>492291908520</v>
      </c>
      <c r="K2844" s="1"/>
      <c r="L2844" s="1"/>
      <c r="M2844" s="1"/>
      <c r="N2844" s="1"/>
      <c r="O2844" s="1"/>
      <c r="P2844" s="1"/>
      <c r="Q2844" s="1"/>
      <c r="R2844" s="1"/>
      <c r="S2844" s="1"/>
    </row>
    <row r="2845">
      <c r="A2845" s="2" t="s">
        <v>2823</v>
      </c>
      <c r="B2845" s="2" t="str">
        <v>義大利</v>
      </c>
      <c r="C2845" s="3" t="s">
        <v>2821</v>
      </c>
      <c r="D2845" s="2" t="str">
        <v>工艺陶瓷,餐厨用具</v>
      </c>
      <c r="E2845" s="2" t="str">
        <v>8次</v>
      </c>
      <c r="F2845" s="2" t="str">
        <v>Localita' Case Nuove di Ceciliano, 166, I 52100, AREZZO</v>
      </c>
      <c r="G2845" s="2" t="str">
        <v>LA PORCELLANA BIANCA, SpA</v>
      </c>
      <c r="H2845" s="2" t="s">
        <v>2822</v>
      </c>
      <c r="I2845" s="2" t="str">
        <v>+39 0575 320793</v>
      </c>
      <c r="J2845" s="2" t="str">
        <v>0039 0575 320796</v>
      </c>
      <c r="K2845" s="1"/>
      <c r="L2845" s="1"/>
      <c r="M2845" s="1"/>
      <c r="N2845" s="1"/>
      <c r="O2845" s="1"/>
      <c r="P2845" s="1"/>
      <c r="Q2845" s="1"/>
      <c r="R2845" s="1"/>
      <c r="S2845" s="1"/>
    </row>
    <row r="2846">
      <c r="A2846" s="2" t="s">
        <v>826</v>
      </c>
      <c r="B2846" s="2" t="str">
        <v>美國</v>
      </c>
      <c r="C2846" s="3" t="s">
        <v>825</v>
      </c>
      <c r="D2846" s="2" t="str">
        <v>餐厨用具</v>
      </c>
      <c r="E2846" s="2" t="str">
        <v>2次</v>
      </c>
      <c r="F2846" s="2" t="str">
        <v>8620 S BROADWAY, ST LOUIS, MO 63111</v>
      </c>
      <c r="G2846" s="2" t="str">
        <v>GEORGE SCHMITZ</v>
      </c>
      <c r="H2846" s="2" t="s">
        <v>824</v>
      </c>
      <c r="I2846" s="2" t="str">
        <v>+1-314-638-8683,+1 314-638-8683</v>
      </c>
      <c r="J2846" s="2" t="str">
        <v>001 314 638 3493</v>
      </c>
      <c r="K2846" s="1"/>
      <c r="L2846" s="1"/>
      <c r="M2846" s="1"/>
      <c r="N2846" s="1"/>
      <c r="O2846" s="1"/>
      <c r="P2846" s="1"/>
      <c r="Q2846" s="1"/>
      <c r="R2846" s="1"/>
      <c r="S2846" s="1"/>
    </row>
    <row r="2847">
      <c r="A2847" s="2" t="s">
        <v>6854</v>
      </c>
      <c r="B2847" s="2" t="str">
        <v>中國香港</v>
      </c>
      <c r="C2847" s="3" t="s">
        <v>6853</v>
      </c>
      <c r="D2847" s="2" t="str">
        <v>食品,餐厨用具</v>
      </c>
      <c r="E2847" s="2" t="str">
        <v>7次</v>
      </c>
      <c r="F2847" s="2" t="str">
        <v>SHOP 2, LUCKY COURT, MUI WO,LANTAU ISLAND,HONGKONG</v>
      </c>
      <c r="G2847" s="2" t="str">
        <v>--</v>
      </c>
      <c r="H2847" s="2" t="s">
        <v>6855</v>
      </c>
      <c r="I2847" s="2" t="str">
        <v>+852 2980 2233</v>
      </c>
      <c r="J2847" s="2">
        <v>85229804433</v>
      </c>
      <c r="K2847" s="1"/>
      <c r="L2847" s="1"/>
      <c r="M2847" s="1"/>
      <c r="N2847" s="1"/>
      <c r="O2847" s="1"/>
      <c r="P2847" s="1"/>
      <c r="Q2847" s="1"/>
      <c r="R2847" s="1"/>
      <c r="S2847" s="1"/>
    </row>
    <row r="2848">
      <c r="A2848" s="2" t="s">
        <v>5107</v>
      </c>
      <c r="B2848" s="2" t="str">
        <v>以色列</v>
      </c>
      <c r="C2848" s="3" t="s">
        <v>5106</v>
      </c>
      <c r="D2848" s="2" t="str">
        <v>餐厨用具</v>
      </c>
      <c r="E2848" s="2" t="str">
        <v>2次</v>
      </c>
      <c r="F2848" s="2" t="str">
        <v>26 JABOTINSKY ST.,AZOR,(P.O.BOX: 13706)</v>
      </c>
      <c r="G2848" s="2" t="str">
        <v>--</v>
      </c>
      <c r="H2848" s="2" t="str">
        <v>--</v>
      </c>
      <c r="I2848" s="2" t="str">
        <v>00972 52 538849</v>
      </c>
      <c r="J2848" s="2" t="str">
        <v>00972 3 6828069</v>
      </c>
      <c r="K2848" s="1"/>
      <c r="L2848" s="1"/>
      <c r="M2848" s="1"/>
      <c r="N2848" s="1"/>
      <c r="O2848" s="1"/>
      <c r="P2848" s="1"/>
      <c r="Q2848" s="1"/>
      <c r="R2848" s="1"/>
      <c r="S2848" s="1"/>
    </row>
    <row r="2849">
      <c r="A2849" s="2" t="s">
        <v>1023</v>
      </c>
      <c r="B2849" s="2" t="str">
        <v>孟加拉</v>
      </c>
      <c r="C2849" s="2" t="str">
        <v>--</v>
      </c>
      <c r="D2849" s="2" t="str">
        <v>五金,其他,家用电器,服装饰物及配件,玻璃工艺品,餐厨用具</v>
      </c>
      <c r="E2849" s="2" t="str">
        <v>10次</v>
      </c>
      <c r="F2849" s="2" t="str">
        <v>PLOT #39, BLOCK #KA,PISCICULTURE SOCIETY,SHYAMOLI, DHAKA-1207.,BANGLADESH</v>
      </c>
      <c r="G2849" s="2" t="str">
        <v>Cherry</v>
      </c>
      <c r="H2849" s="2" t="s">
        <v>1024</v>
      </c>
      <c r="I2849" s="2" t="str">
        <v>+880 2-8114789</v>
      </c>
      <c r="J2849" s="2" t="str">
        <v>00880 2 9122667</v>
      </c>
      <c r="K2849" s="1"/>
      <c r="L2849" s="1"/>
      <c r="M2849" s="1"/>
      <c r="N2849" s="1"/>
      <c r="O2849" s="1"/>
      <c r="P2849" s="1"/>
      <c r="Q2849" s="1"/>
      <c r="R2849" s="1"/>
      <c r="S2849" s="1"/>
    </row>
    <row r="2850">
      <c r="A2850" s="2" t="s">
        <v>1343</v>
      </c>
      <c r="B2850" s="2" t="str">
        <v>中國香港</v>
      </c>
      <c r="C2850" s="3" t="s">
        <v>1345</v>
      </c>
      <c r="D2850" s="2" t="str">
        <v>餐厨用具</v>
      </c>
      <c r="E2850" s="2" t="str">
        <v>6次</v>
      </c>
      <c r="F2850" s="2" t="str">
        <v>101-108, 1/F, EAST OCEAN CENTRE,98 GRANVILLE ROAD,T.S.T., KOWLOON,HONGKONG</v>
      </c>
      <c r="G2850" s="2" t="str">
        <v>--</v>
      </c>
      <c r="H2850" s="2" t="s">
        <v>1344</v>
      </c>
      <c r="I2850" s="2" t="str">
        <v>(852)28938131</v>
      </c>
      <c r="J2850" s="2" t="str">
        <v>(852)25752283</v>
      </c>
      <c r="K2850" s="1"/>
      <c r="L2850" s="1"/>
      <c r="M2850" s="1"/>
      <c r="N2850" s="1"/>
      <c r="O2850" s="1"/>
      <c r="P2850" s="1"/>
      <c r="Q2850" s="1"/>
      <c r="R2850" s="1"/>
      <c r="S2850" s="1"/>
    </row>
    <row r="2851">
      <c r="A2851" s="2" t="s">
        <v>5265</v>
      </c>
      <c r="B2851" s="2" t="str">
        <v>瑞典</v>
      </c>
      <c r="C2851" s="3" t="s">
        <v>5264</v>
      </c>
      <c r="D2851" s="2" t="s">
        <v>5263</v>
      </c>
      <c r="E2851" s="2" t="str">
        <v>8次</v>
      </c>
      <c r="F2851" s="2" t="str">
        <v>Jarnyxeg 9, SE 21375, Malmo</v>
      </c>
      <c r="G2851" s="2" t="str">
        <v>Bruno Carlson</v>
      </c>
      <c r="H2851" s="2" t="s">
        <v>5262</v>
      </c>
      <c r="I2851" s="2" t="str">
        <v>+46 40 94 50 70</v>
      </c>
      <c r="J2851" s="2" t="str">
        <v>0046 40 22 49 22</v>
      </c>
      <c r="K2851" s="1"/>
      <c r="L2851" s="1"/>
      <c r="M2851" s="1"/>
      <c r="N2851" s="1"/>
      <c r="O2851" s="1"/>
      <c r="P2851" s="1"/>
      <c r="Q2851" s="1"/>
      <c r="R2851" s="1"/>
      <c r="S2851" s="1"/>
    </row>
    <row r="2852">
      <c r="A2852" s="2" t="s">
        <v>3300</v>
      </c>
      <c r="B2852" s="2" t="str">
        <v>未知國家</v>
      </c>
      <c r="C2852" s="2" t="str">
        <v>--</v>
      </c>
      <c r="D2852" s="2" t="str">
        <v>大型机械及设备,玻璃工艺品,食品,餐厨用具</v>
      </c>
      <c r="E2852" s="2" t="str">
        <v>5次</v>
      </c>
      <c r="F2852" s="2" t="str">
        <v>11050 BELGRADE BUL.KRALJA ALEKSANDRA 395</v>
      </c>
      <c r="G2852" s="2" t="str">
        <v>ALEKSANDAR STANKOVIC</v>
      </c>
      <c r="H2852" s="2" t="s">
        <v>3301</v>
      </c>
      <c r="I2852" s="2" t="str">
        <v>00381 11 411168</v>
      </c>
      <c r="J2852" s="2" t="str">
        <v>00381 11 416877</v>
      </c>
      <c r="K2852" s="1"/>
      <c r="L2852" s="1"/>
      <c r="M2852" s="1"/>
      <c r="N2852" s="1"/>
      <c r="O2852" s="1"/>
      <c r="P2852" s="1"/>
      <c r="Q2852" s="1"/>
      <c r="R2852" s="1"/>
      <c r="S2852" s="1"/>
    </row>
    <row r="2853">
      <c r="A2853" s="2" t="s">
        <v>3578</v>
      </c>
      <c r="B2853" s="2" t="str">
        <v>印度</v>
      </c>
      <c r="C2853" s="3" t="s">
        <v>3580</v>
      </c>
      <c r="D2853" s="2" t="str">
        <v>餐厨用具</v>
      </c>
      <c r="E2853" s="2" t="str">
        <v>6次</v>
      </c>
      <c r="F2853" s="2" t="str">
        <v>1,SHILNATH CAMP,OPP.GAYATRI PETROL PUMP,INDORE</v>
      </c>
      <c r="G2853" s="2" t="str">
        <v>SARJIV PATEL</v>
      </c>
      <c r="H2853" s="2" t="s">
        <v>3579</v>
      </c>
      <c r="I2853" s="2" t="str">
        <v>0091 731 543170</v>
      </c>
      <c r="J2853" s="2" t="str">
        <v>0091 731 548461</v>
      </c>
      <c r="K2853" s="1"/>
      <c r="L2853" s="1"/>
      <c r="M2853" s="1"/>
      <c r="N2853" s="1"/>
      <c r="O2853" s="1"/>
      <c r="P2853" s="1"/>
      <c r="Q2853" s="1"/>
      <c r="R2853" s="1"/>
      <c r="S2853" s="1"/>
    </row>
    <row r="2854">
      <c r="A2854" s="2" t="s">
        <v>1063</v>
      </c>
      <c r="B2854" s="2" t="str">
        <v>印度</v>
      </c>
      <c r="C2854" s="3" t="s">
        <v>1065</v>
      </c>
      <c r="D2854" s="2" t="str">
        <v>餐厨用具</v>
      </c>
      <c r="E2854" s="2" t="str">
        <v>2次</v>
      </c>
      <c r="F2854" s="2" t="str">
        <v>4/6,NEMANI BUILDING,3RD FOFALWADI,BHULESHWAR,MUMBAI</v>
      </c>
      <c r="G2854" s="2" t="str">
        <v>KANTILAL B JAIN</v>
      </c>
      <c r="H2854" s="2" t="s">
        <v>1064</v>
      </c>
      <c r="I2854" s="2" t="str">
        <v>0091 22 2400190</v>
      </c>
      <c r="J2854" s="2" t="str">
        <v>0091 22 2405556</v>
      </c>
      <c r="K2854" s="1"/>
      <c r="L2854" s="1"/>
      <c r="M2854" s="1"/>
      <c r="N2854" s="1"/>
      <c r="O2854" s="1"/>
      <c r="P2854" s="1"/>
      <c r="Q2854" s="1"/>
      <c r="R2854" s="1"/>
      <c r="S2854" s="1"/>
    </row>
    <row r="2855">
      <c r="A2855" s="2" t="s">
        <v>5295</v>
      </c>
      <c r="B2855" s="2" t="str">
        <v>新加坡</v>
      </c>
      <c r="C2855" s="2" t="str">
        <v>--</v>
      </c>
      <c r="D2855" s="2" t="str">
        <v>餐厨用具</v>
      </c>
      <c r="E2855" s="2" t="str">
        <v>1次</v>
      </c>
      <c r="F2855" s="2" t="str">
        <v>BLK 189 BOON LAY DRIVE #01-256640189SINGAPORE</v>
      </c>
      <c r="G2855" s="2" t="str">
        <v>--</v>
      </c>
      <c r="H2855" s="2" t="s">
        <v>5296</v>
      </c>
      <c r="I2855" s="2" t="str">
        <v>+65 6261 3164</v>
      </c>
      <c r="J2855" s="2" t="str">
        <v>(65)62651494</v>
      </c>
      <c r="K2855" s="1"/>
      <c r="L2855" s="1"/>
      <c r="M2855" s="1"/>
      <c r="N2855" s="1"/>
      <c r="O2855" s="1"/>
      <c r="P2855" s="1"/>
      <c r="Q2855" s="1"/>
      <c r="R2855" s="1"/>
      <c r="S2855" s="1"/>
    </row>
    <row r="2856">
      <c r="A2856" s="2" t="s">
        <v>3189</v>
      </c>
      <c r="B2856" s="2" t="str">
        <v>加拿大</v>
      </c>
      <c r="C2856" s="3" t="s">
        <v>3187</v>
      </c>
      <c r="D2856" s="2" t="str">
        <v>大型机械及设备,食品,餐厨用具</v>
      </c>
      <c r="E2856" s="2" t="str">
        <v>7次</v>
      </c>
      <c r="F2856" s="2" t="str">
        <v>3003 11th Street West P.O. Box 850 Saskatoon, Saskatchewan</v>
      </c>
      <c r="G2856" s="2" t="str">
        <v>MITCHELL'S GOURMET FOODS INC</v>
      </c>
      <c r="H2856" s="2" t="s">
        <v>3188</v>
      </c>
      <c r="I2856" s="2" t="str">
        <v>001 306 3822210</v>
      </c>
      <c r="J2856" s="2" t="str">
        <v>001 306 9314315</v>
      </c>
      <c r="K2856" s="1"/>
      <c r="L2856" s="1"/>
      <c r="M2856" s="1"/>
      <c r="N2856" s="1"/>
      <c r="O2856" s="1"/>
      <c r="P2856" s="1"/>
      <c r="Q2856" s="1"/>
      <c r="R2856" s="1"/>
      <c r="S2856" s="1"/>
    </row>
    <row r="2857">
      <c r="A2857" s="2" t="s">
        <v>935</v>
      </c>
      <c r="B2857" s="2" t="str">
        <v>丹麥</v>
      </c>
      <c r="C2857" s="3" t="s">
        <v>934</v>
      </c>
      <c r="D2857" s="2" t="str">
        <v>工艺陶瓷,玻璃工艺品,餐厨用具</v>
      </c>
      <c r="E2857" s="2" t="str">
        <v>4次</v>
      </c>
      <c r="F2857" s="2" t="str">
        <v>GRENAAVEJ 635 A, SKOEDSTRUP</v>
      </c>
      <c r="G2857" s="2" t="str">
        <v>PETER MAAE JENSEN</v>
      </c>
      <c r="H2857" s="2" t="s">
        <v>933</v>
      </c>
      <c r="I2857" s="2" t="str">
        <v>+45 87 49 09 03</v>
      </c>
      <c r="J2857" s="2" t="str">
        <v>0045 87 490901</v>
      </c>
      <c r="K2857" s="1"/>
      <c r="L2857" s="1"/>
      <c r="M2857" s="1"/>
      <c r="N2857" s="1"/>
      <c r="O2857" s="1"/>
      <c r="P2857" s="1"/>
      <c r="Q2857" s="1"/>
      <c r="R2857" s="1"/>
      <c r="S2857" s="1"/>
    </row>
    <row r="2858">
      <c r="A2858" s="2" t="s">
        <v>1274</v>
      </c>
      <c r="B2858" s="2" t="str">
        <v>印度</v>
      </c>
      <c r="C2858" s="3" t="s">
        <v>1273</v>
      </c>
      <c r="D2858" s="2" t="s">
        <v>1271</v>
      </c>
      <c r="E2858" s="2" t="str">
        <v>9次</v>
      </c>
      <c r="F2858" s="2" t="str">
        <v>103 PATTANI BLDG , M G ROAD , RAJKOT. GUJ INDIA</v>
      </c>
      <c r="G2858" s="2" t="str">
        <v>Abe Goldstein</v>
      </c>
      <c r="H2858" s="2" t="s">
        <v>1272</v>
      </c>
      <c r="I2858" s="2" t="str">
        <v>+91 281 222 4477</v>
      </c>
      <c r="J2858" s="2" t="str">
        <v>0091 281 2226490</v>
      </c>
      <c r="K2858" s="1"/>
      <c r="L2858" s="1"/>
      <c r="M2858" s="1"/>
      <c r="N2858" s="1"/>
      <c r="O2858" s="1"/>
      <c r="P2858" s="1"/>
      <c r="Q2858" s="1"/>
      <c r="R2858" s="1"/>
      <c r="S2858" s="1"/>
    </row>
    <row r="2859">
      <c r="A2859" s="2" t="s">
        <v>977</v>
      </c>
      <c r="B2859" s="2" t="str">
        <v>美國</v>
      </c>
      <c r="C2859" s="3" t="s">
        <v>978</v>
      </c>
      <c r="D2859" s="2" t="str">
        <v>家具,家居装饰品,家用电器,餐厨用具</v>
      </c>
      <c r="E2859" s="2" t="str">
        <v>10次</v>
      </c>
      <c r="F2859" s="2" t="str">
        <v>675 WEST 14600 SOUTH, U.S.A.</v>
      </c>
      <c r="G2859" s="2" t="str">
        <v>Miss Patie Yu</v>
      </c>
      <c r="H2859" s="2" t="s">
        <v>979</v>
      </c>
      <c r="I2859" s="2" t="str">
        <v>+1 801-523-6600</v>
      </c>
      <c r="J2859" s="2" t="str">
        <v>801523 583</v>
      </c>
      <c r="K2859" s="1"/>
      <c r="L2859" s="1"/>
      <c r="M2859" s="1"/>
      <c r="N2859" s="1"/>
      <c r="O2859" s="1"/>
      <c r="P2859" s="1"/>
      <c r="Q2859" s="1"/>
      <c r="R2859" s="1"/>
      <c r="S2859" s="1"/>
    </row>
    <row r="2860">
      <c r="A2860" s="2" t="s">
        <v>5462</v>
      </c>
      <c r="B2860" s="2" t="str">
        <v>英國</v>
      </c>
      <c r="C2860" s="3" t="s">
        <v>5464</v>
      </c>
      <c r="D2860" s="2" t="str">
        <v>其他,餐厨用具</v>
      </c>
      <c r="E2860" s="2" t="str">
        <v>8次</v>
      </c>
      <c r="F2860" s="2" t="str">
        <v>7 FILMERS MEWS,FILMER ROAD,LONDON SW6 7JF ,U.K.</v>
      </c>
      <c r="G2860" s="2" t="str">
        <v>Shirley Choi</v>
      </c>
      <c r="H2860" s="2" t="s">
        <v>5463</v>
      </c>
      <c r="I2860" s="2" t="str">
        <v>+44 1234 720220</v>
      </c>
      <c r="J2860" s="2">
        <v>441234720759</v>
      </c>
      <c r="K2860" s="1"/>
      <c r="L2860" s="1"/>
      <c r="M2860" s="1"/>
      <c r="N2860" s="1"/>
      <c r="O2860" s="1"/>
      <c r="P2860" s="1"/>
      <c r="Q2860" s="1"/>
      <c r="R2860" s="1"/>
      <c r="S2860" s="1"/>
    </row>
    <row r="2861">
      <c r="A2861" s="2" t="s">
        <v>3507</v>
      </c>
      <c r="B2861" s="2" t="str">
        <v>挪威</v>
      </c>
      <c r="C2861" s="2" t="str">
        <v>--</v>
      </c>
      <c r="D2861" s="2" t="s">
        <v>3508</v>
      </c>
      <c r="E2861" s="2" t="str">
        <v>8次</v>
      </c>
      <c r="F2861" s="2" t="str">
        <v>Industriveien 61, NO 7080, Heimdal</v>
      </c>
      <c r="G2861" s="2" t="str">
        <v>Krigsvoll A/S</v>
      </c>
      <c r="H2861" s="2" t="s">
        <v>3509</v>
      </c>
      <c r="I2861" s="2" t="str">
        <v>+47 72 88 45 00</v>
      </c>
      <c r="J2861" s="2" t="str">
        <v>0047 72 88 45 45</v>
      </c>
      <c r="K2861" s="1"/>
      <c r="L2861" s="1"/>
      <c r="M2861" s="1"/>
      <c r="N2861" s="1"/>
      <c r="O2861" s="1"/>
      <c r="P2861" s="1"/>
      <c r="Q2861" s="1"/>
      <c r="R2861" s="1"/>
      <c r="S2861" s="1"/>
    </row>
    <row r="2862">
      <c r="A2862" s="2" t="s">
        <v>1311</v>
      </c>
      <c r="B2862" s="2" t="str">
        <v>波蘭</v>
      </c>
      <c r="C2862" s="2" t="str">
        <v>--</v>
      </c>
      <c r="D2862" s="2" t="str">
        <v>餐厨用具</v>
      </c>
      <c r="E2862" s="2" t="str">
        <v>1次</v>
      </c>
      <c r="F2862" s="2" t="str">
        <v>UL.NADRZECZNA 16/M02 05-552 WOLKA KOSOWSKA,WARSAW</v>
      </c>
      <c r="G2862" s="2" t="str">
        <v>MARCIN MICH</v>
      </c>
      <c r="H2862" s="2" t="str">
        <v>--</v>
      </c>
      <c r="I2862" s="2" t="str">
        <v>+48 607 030 084</v>
      </c>
      <c r="J2862" s="2" t="str">
        <v>--</v>
      </c>
      <c r="K2862" s="1"/>
      <c r="L2862" s="1"/>
      <c r="M2862" s="1"/>
      <c r="N2862" s="1"/>
      <c r="O2862" s="1"/>
      <c r="P2862" s="1"/>
      <c r="Q2862" s="1"/>
      <c r="R2862" s="1"/>
      <c r="S2862" s="1"/>
    </row>
    <row r="2863">
      <c r="A2863" s="2" t="s">
        <v>2923</v>
      </c>
      <c r="B2863" s="2" t="str">
        <v>比利時</v>
      </c>
      <c r="C2863" s="3" t="s">
        <v>2924</v>
      </c>
      <c r="D2863" s="2" t="s">
        <v>2921</v>
      </c>
      <c r="E2863" s="2" t="str">
        <v>11次</v>
      </c>
      <c r="F2863" s="2" t="str">
        <v>AARSCHOTSEBAAN 80.3190 BOORTMEERBEEK</v>
      </c>
      <c r="G2863" s="2" t="str">
        <v>Blondeau</v>
      </c>
      <c r="H2863" s="2" t="s">
        <v>2922</v>
      </c>
      <c r="I2863" s="2" t="str">
        <v>+32 10 41 71 37</v>
      </c>
      <c r="J2863" s="2" t="str">
        <v>0032 10 41 37 54</v>
      </c>
      <c r="K2863" s="1"/>
      <c r="L2863" s="1"/>
      <c r="M2863" s="1"/>
      <c r="N2863" s="1"/>
      <c r="O2863" s="1"/>
      <c r="P2863" s="1"/>
      <c r="Q2863" s="1"/>
      <c r="R2863" s="1"/>
      <c r="S2863" s="1"/>
    </row>
    <row r="2864">
      <c r="A2864" s="2" t="s">
        <v>5492</v>
      </c>
      <c r="B2864" s="2" t="str">
        <v>伊朗</v>
      </c>
      <c r="C2864" s="3" t="s">
        <v>5489</v>
      </c>
      <c r="D2864" s="2" t="s">
        <v>5490</v>
      </c>
      <c r="E2864" s="2" t="str">
        <v>10次</v>
      </c>
      <c r="F2864" s="2" t="str">
        <v>NO.13,BAKHSHI MOVAGHAR ALLEY,NORTH MOFATEH ST,MOTAHARI AVE,TEHRAN</v>
      </c>
      <c r="G2864" s="2" t="str">
        <v>A JAFARI</v>
      </c>
      <c r="H2864" s="2" t="s">
        <v>5491</v>
      </c>
      <c r="I2864" s="2" t="str">
        <v>+98 912 207 0013</v>
      </c>
      <c r="J2864" s="2" t="str">
        <v>0098 21 3949204</v>
      </c>
      <c r="K2864" s="1"/>
      <c r="L2864" s="1"/>
      <c r="M2864" s="1"/>
      <c r="N2864" s="1"/>
      <c r="O2864" s="1"/>
      <c r="P2864" s="1"/>
      <c r="Q2864" s="1"/>
      <c r="R2864" s="1"/>
      <c r="S2864" s="1"/>
    </row>
    <row r="2865">
      <c r="A2865" s="2" t="s">
        <v>3416</v>
      </c>
      <c r="B2865" s="2" t="str">
        <v>巴林</v>
      </c>
      <c r="C2865" s="2" t="str">
        <v>--</v>
      </c>
      <c r="D2865" s="2" t="str">
        <v>其他,服装饰物及配件,玻璃工艺品,食品,餐厨用具</v>
      </c>
      <c r="E2865" s="2" t="str">
        <v>6次</v>
      </c>
      <c r="F2865" s="2" t="str">
        <v>P.O BOX 176 MANAMABAHRAIN</v>
      </c>
      <c r="G2865" s="2" t="str">
        <v>Khairul B M Mahmoud</v>
      </c>
      <c r="H2865" s="2" t="s">
        <v>3417</v>
      </c>
      <c r="I2865" s="2">
        <v>17273100</v>
      </c>
      <c r="J2865" s="2">
        <v>17231671</v>
      </c>
      <c r="K2865" s="1"/>
      <c r="L2865" s="1"/>
      <c r="M2865" s="1"/>
      <c r="N2865" s="1"/>
      <c r="O2865" s="1"/>
      <c r="P2865" s="1"/>
      <c r="Q2865" s="1"/>
      <c r="R2865" s="1"/>
      <c r="S2865" s="1"/>
    </row>
    <row r="2866">
      <c r="A2866" s="2" t="s">
        <v>1193</v>
      </c>
      <c r="B2866" s="2" t="str">
        <v>美國</v>
      </c>
      <c r="C2866" s="2" t="str">
        <v>--</v>
      </c>
      <c r="D2866" s="2" t="str">
        <v>餐厨用具</v>
      </c>
      <c r="E2866" s="2" t="str">
        <v>2次</v>
      </c>
      <c r="F2866" s="2" t="str">
        <v>15036-C N.E. 95TH ST.,REDMOND,WA</v>
      </c>
      <c r="G2866" s="2" t="str">
        <v>WINSTON CHILI</v>
      </c>
      <c r="H2866" s="2" t="s">
        <v>1192</v>
      </c>
      <c r="I2866" s="2" t="str">
        <v>001 425 8832131</v>
      </c>
      <c r="J2866" s="2" t="str">
        <v>001 425 8831954</v>
      </c>
      <c r="K2866" s="1"/>
      <c r="L2866" s="1"/>
      <c r="M2866" s="1"/>
      <c r="N2866" s="1"/>
      <c r="O2866" s="1"/>
      <c r="P2866" s="1"/>
      <c r="Q2866" s="1"/>
      <c r="R2866" s="1"/>
      <c r="S2866" s="1"/>
    </row>
    <row r="2867">
      <c r="A2867" s="2" t="s">
        <v>6655</v>
      </c>
      <c r="B2867" s="2" t="str">
        <v>丹麥</v>
      </c>
      <c r="C2867" s="3" t="s">
        <v>6656</v>
      </c>
      <c r="D2867" s="2" t="str">
        <v>大型机械及设备,家用电器,食品,餐厨用具</v>
      </c>
      <c r="E2867" s="2" t="str">
        <v>8次</v>
      </c>
      <c r="F2867" s="2" t="str">
        <v>Vandtaarnsvej 106, DK 2860, Soeborg</v>
      </c>
      <c r="G2867" s="2" t="str">
        <v>--</v>
      </c>
      <c r="H2867" s="2" t="s">
        <v>6654</v>
      </c>
      <c r="I2867" s="2" t="str">
        <v>+45 39 69 62 22</v>
      </c>
      <c r="J2867" s="2" t="str">
        <v>0045 39 67 20 19</v>
      </c>
      <c r="K2867" s="1"/>
      <c r="L2867" s="1"/>
      <c r="M2867" s="1"/>
      <c r="N2867" s="1"/>
      <c r="O2867" s="1"/>
      <c r="P2867" s="1"/>
      <c r="Q2867" s="1"/>
      <c r="R2867" s="1"/>
      <c r="S2867" s="1"/>
    </row>
    <row r="2868">
      <c r="A2868" s="2" t="s">
        <v>5404</v>
      </c>
      <c r="B2868" s="2" t="str">
        <v>巴西</v>
      </c>
      <c r="C2868" s="3" t="s">
        <v>5403</v>
      </c>
      <c r="D2868" s="2" t="str">
        <v>工艺陶瓷,玻璃工艺品,餐厨用具</v>
      </c>
      <c r="E2868" s="2" t="str">
        <v>3次</v>
      </c>
      <c r="F2868" s="2" t="str">
        <v>R.SEN.ALENCAR, GUIMARAES 50,80010-070 CURITIBA, PR</v>
      </c>
      <c r="G2868" s="2" t="str">
        <v>CESAR BITTENCOURT</v>
      </c>
      <c r="H2868" s="2" t="s">
        <v>5405</v>
      </c>
      <c r="I2868" s="2" t="str">
        <v>0055 41 322 7271</v>
      </c>
      <c r="J2868" s="2" t="str">
        <v>0055 41 222 2398</v>
      </c>
      <c r="K2868" s="1"/>
      <c r="L2868" s="1"/>
      <c r="M2868" s="1"/>
      <c r="N2868" s="1"/>
      <c r="O2868" s="1"/>
      <c r="P2868" s="1"/>
      <c r="Q2868" s="1"/>
      <c r="R2868" s="1"/>
      <c r="S2868" s="1"/>
    </row>
    <row r="2869">
      <c r="A2869" s="2" t="s">
        <v>3451</v>
      </c>
      <c r="B2869" s="2" t="str">
        <v>芬蘭</v>
      </c>
      <c r="C2869" s="3" t="s">
        <v>3450</v>
      </c>
      <c r="D2869" s="2" t="str">
        <v>化工产品,大型机械及设备,家具,家用电器,食品,餐厨用具</v>
      </c>
      <c r="E2869" s="2" t="str">
        <v>7次</v>
      </c>
      <c r="F2869" s="2" t="str">
        <v>Petikont 4, FI 01720, Vantaa</v>
      </c>
      <c r="G2869" s="2" t="str">
        <v>Timo Tammisto</v>
      </c>
      <c r="H2869" s="2" t="s">
        <v>3449</v>
      </c>
      <c r="I2869" s="2" t="str">
        <v>+358 9 5491660</v>
      </c>
      <c r="J2869" s="2" t="str">
        <v>00358 9 54 91 65 70</v>
      </c>
      <c r="K2869" s="1"/>
      <c r="L2869" s="1"/>
      <c r="M2869" s="1"/>
      <c r="N2869" s="1"/>
      <c r="O2869" s="1"/>
      <c r="P2869" s="1"/>
      <c r="Q2869" s="1"/>
      <c r="R2869" s="1"/>
      <c r="S2869" s="1"/>
    </row>
    <row r="2870">
      <c r="A2870" s="2" t="s">
        <v>1232</v>
      </c>
      <c r="B2870" s="2" t="str">
        <v>印尼</v>
      </c>
      <c r="C2870" s="2" t="str">
        <v>--</v>
      </c>
      <c r="D2870" s="2" t="str">
        <v>家具,家居装饰品,家用电器,电子消费品及信息产品,鞋,食品,餐厨用具</v>
      </c>
      <c r="E2870" s="2" t="str">
        <v>8次</v>
      </c>
      <c r="F2870" s="2" t="str">
        <v>SIMPRUK GOLF IX KAV 131,JAKARTA 12220,INDONESIA</v>
      </c>
      <c r="G2870" s="2" t="str">
        <v>Mahmoud Ali Youssif</v>
      </c>
      <c r="H2870" s="2" t="s">
        <v>1231</v>
      </c>
      <c r="I2870" s="2" t="str">
        <v>+62 21 7209764</v>
      </c>
      <c r="J2870" s="2" t="str">
        <v>021 720 9764</v>
      </c>
      <c r="K2870" s="1"/>
      <c r="L2870" s="1"/>
      <c r="M2870" s="1"/>
      <c r="N2870" s="1"/>
      <c r="O2870" s="1"/>
      <c r="P2870" s="1"/>
      <c r="Q2870" s="1"/>
      <c r="R2870" s="1"/>
      <c r="S2870" s="1"/>
    </row>
    <row r="2871">
      <c r="A2871" s="2" t="s">
        <v>7134</v>
      </c>
      <c r="B2871" s="2" t="str">
        <v>比利時</v>
      </c>
      <c r="C2871" s="3" t="s">
        <v>7133</v>
      </c>
      <c r="D2871" s="2" t="str">
        <v>其他,卫浴设备,餐厨用具</v>
      </c>
      <c r="E2871" s="2" t="str">
        <v>8次</v>
      </c>
      <c r="F2871" s="2" t="str">
        <v>Hoeikensstraat 3, B 2830, Willebroek</v>
      </c>
      <c r="G2871" s="2" t="str">
        <v>Borifa Bvba</v>
      </c>
      <c r="H2871" s="2" t="s">
        <v>7132</v>
      </c>
      <c r="I2871" s="2" t="str">
        <v>+32 3 886 99 21</v>
      </c>
      <c r="J2871" s="2" t="str">
        <v>0032 3 886 98 14</v>
      </c>
      <c r="K2871" s="1"/>
      <c r="L2871" s="1"/>
      <c r="M2871" s="1"/>
      <c r="N2871" s="1"/>
      <c r="O2871" s="1"/>
      <c r="P2871" s="1"/>
      <c r="Q2871" s="1"/>
      <c r="R2871" s="1"/>
      <c r="S2871" s="1"/>
    </row>
    <row r="2872">
      <c r="A2872" s="2" t="s">
        <v>5436</v>
      </c>
      <c r="B2872" s="2" t="str">
        <v>英國</v>
      </c>
      <c r="C2872" s="2" t="str">
        <v>--</v>
      </c>
      <c r="D2872" s="2" t="str">
        <v>其他,医药保健品及医疗器械,卫浴设备,餐厨用具</v>
      </c>
      <c r="E2872" s="2" t="str">
        <v>9次</v>
      </c>
      <c r="F2872" s="2" t="str">
        <v>Unit 1, Blackness Industrial, Estate, Altens, GB AB12 3L, Aberdeen</v>
      </c>
      <c r="G2872" s="2" t="str">
        <v>B Boyd</v>
      </c>
      <c r="H2872" s="2" t="str">
        <v>--</v>
      </c>
      <c r="I2872" s="2" t="str">
        <v>+44 1224 872990</v>
      </c>
      <c r="J2872" s="2" t="str">
        <v>0044 1224 890861</v>
      </c>
      <c r="K2872" s="1"/>
      <c r="L2872" s="1"/>
      <c r="M2872" s="1"/>
      <c r="N2872" s="1"/>
      <c r="O2872" s="1"/>
      <c r="P2872" s="1"/>
      <c r="Q2872" s="1"/>
      <c r="R2872" s="1"/>
      <c r="S2872" s="1"/>
    </row>
    <row r="2873">
      <c r="A2873" s="2" t="s">
        <v>3344</v>
      </c>
      <c r="B2873" s="2" t="str">
        <v>德國</v>
      </c>
      <c r="C2873" s="3" t="s">
        <v>3342</v>
      </c>
      <c r="D2873" s="2" t="str">
        <v>体育及旅游休闲用品,家具,家用电器,箱包,餐厨用具</v>
      </c>
      <c r="E2873" s="2" t="str">
        <v>7次</v>
      </c>
      <c r="F2873" s="2" t="str">
        <v>GEWERBERING 12,86922 ERESING ,GERMANY</v>
      </c>
      <c r="G2873" s="2" t="str">
        <v>--</v>
      </c>
      <c r="H2873" s="2" t="s">
        <v>3343</v>
      </c>
      <c r="I2873" s="2" t="str">
        <v>+49 8193 932513</v>
      </c>
      <c r="J2873" s="2">
        <v>498193932520</v>
      </c>
      <c r="K2873" s="1"/>
      <c r="L2873" s="1"/>
      <c r="M2873" s="1"/>
      <c r="N2873" s="1"/>
      <c r="O2873" s="1"/>
      <c r="P2873" s="1"/>
      <c r="Q2873" s="1"/>
      <c r="R2873" s="1"/>
      <c r="S2873" s="1"/>
    </row>
    <row r="2874">
      <c r="A2874" s="2" t="s">
        <v>1112</v>
      </c>
      <c r="B2874" s="2" t="str">
        <v>印度</v>
      </c>
      <c r="C2874" s="3" t="s">
        <v>1111</v>
      </c>
      <c r="D2874" s="2" t="str">
        <v>卫浴设备,浴室用品,餐厨用具</v>
      </c>
      <c r="E2874" s="2" t="str">
        <v>9次</v>
      </c>
      <c r="F2874" s="2" t="str">
        <v>47,RAFI AHMED KIDWAI ROAD,KOLKATA</v>
      </c>
      <c r="G2874" s="2" t="str">
        <v>HINDUSTHAN ENTERPRISES</v>
      </c>
      <c r="H2874" s="2" t="s">
        <v>1113</v>
      </c>
      <c r="I2874" s="2" t="str">
        <v>+91-671-249-1348,+91 33 4001 7329,+91-98301-54279</v>
      </c>
      <c r="J2874" s="2" t="str">
        <v>0091 33 2476217/2294628</v>
      </c>
      <c r="K2874" s="1"/>
      <c r="L2874" s="1"/>
      <c r="M2874" s="1"/>
      <c r="N2874" s="1"/>
      <c r="O2874" s="1"/>
      <c r="P2874" s="1"/>
      <c r="Q2874" s="1"/>
      <c r="R2874" s="1"/>
      <c r="S2874" s="1"/>
    </row>
    <row r="2875">
      <c r="A2875" s="2" t="s">
        <v>7046</v>
      </c>
      <c r="B2875" s="2" t="str">
        <v>英國</v>
      </c>
      <c r="C2875" s="3" t="s">
        <v>7047</v>
      </c>
      <c r="D2875" s="2" t="str">
        <v>餐厨用具</v>
      </c>
      <c r="E2875" s="2" t="str">
        <v>6次</v>
      </c>
      <c r="F2875" s="2" t="str">
        <v>Sandfield Close, Moulton Park, Northampton,Northamptonshire, NN3 6AB</v>
      </c>
      <c r="G2875" s="2" t="str">
        <v>Stargter</v>
      </c>
      <c r="H2875" s="2" t="s">
        <v>7048</v>
      </c>
      <c r="I2875" s="2" t="str">
        <v>+44 1933 677765</v>
      </c>
      <c r="J2875" s="2" t="str">
        <v>0044 1933 677765</v>
      </c>
      <c r="K2875" s="1"/>
      <c r="L2875" s="1"/>
      <c r="M2875" s="1"/>
      <c r="N2875" s="1"/>
      <c r="O2875" s="1"/>
      <c r="P2875" s="1"/>
      <c r="Q2875" s="1"/>
      <c r="R2875" s="1"/>
      <c r="S2875" s="1"/>
    </row>
    <row r="2876">
      <c r="A2876" s="2" t="s">
        <v>5336</v>
      </c>
      <c r="B2876" s="2" t="str">
        <v>沙烏地阿拉伯</v>
      </c>
      <c r="C2876" s="3" t="s">
        <v>5338</v>
      </c>
      <c r="D2876" s="2" t="str">
        <v>餐厨用具</v>
      </c>
      <c r="E2876" s="2" t="str">
        <v>6次</v>
      </c>
      <c r="F2876" s="2" t="str">
        <v>P.O.BOX 2609 JEDDAH</v>
      </c>
      <c r="G2876" s="2" t="str">
        <v>ABDULLAH A M BASURRAH</v>
      </c>
      <c r="H2876" s="2" t="s">
        <v>5337</v>
      </c>
      <c r="I2876" s="2" t="str">
        <v>00966 2 6447746</v>
      </c>
      <c r="J2876" s="2" t="str">
        <v>00966 2 6420810</v>
      </c>
      <c r="K2876" s="1"/>
      <c r="L2876" s="1"/>
      <c r="M2876" s="1"/>
      <c r="N2876" s="1"/>
      <c r="O2876" s="1"/>
      <c r="P2876" s="1"/>
      <c r="Q2876" s="1"/>
      <c r="R2876" s="1"/>
      <c r="S2876" s="1"/>
    </row>
    <row r="2877">
      <c r="A2877" s="2" t="s">
        <v>3378</v>
      </c>
      <c r="B2877" s="2" t="str">
        <v>韩国</v>
      </c>
      <c r="C2877" s="3" t="s">
        <v>3379</v>
      </c>
      <c r="D2877" s="2" t="str">
        <v>其他,医药保健品及医疗器械,家用纺织品,建筑及装饰材料,餐厨用具</v>
      </c>
      <c r="E2877" s="2" t="str">
        <v>6次</v>
      </c>
      <c r="F2877" s="2" t="str">
        <v>#228-2YONGDAP-DONG,SEONGDONG-KU,SEOUL,KOREA</v>
      </c>
      <c r="G2877" s="2" t="str">
        <v>Karina Hansen</v>
      </c>
      <c r="H2877" s="2" t="s">
        <v>3377</v>
      </c>
      <c r="I2877" s="2" t="str">
        <v>0082 2 22449521</v>
      </c>
      <c r="J2877" s="2" t="str">
        <v>0082 2 2245 5883</v>
      </c>
      <c r="K2877" s="1"/>
      <c r="L2877" s="1"/>
      <c r="M2877" s="1"/>
      <c r="N2877" s="1"/>
      <c r="O2877" s="1"/>
      <c r="P2877" s="1"/>
      <c r="Q2877" s="1"/>
      <c r="R2877" s="1"/>
      <c r="S2877" s="1"/>
    </row>
    <row r="2878">
      <c r="A2878" s="2" t="s">
        <v>1153</v>
      </c>
      <c r="B2878" s="2" t="str">
        <v>墨西哥</v>
      </c>
      <c r="C2878" s="2" t="str">
        <v>--</v>
      </c>
      <c r="D2878" s="2" t="str">
        <v>大型机械及设备,家用电器,玻璃工艺品,餐厨用具</v>
      </c>
      <c r="E2878" s="2" t="str">
        <v>7次</v>
      </c>
      <c r="F2878" s="2" t="str">
        <v>AVENIDA FUNDIDORA #501 LOCAL 150 PB CINTERMEX COL.OBRERA MONTERREY,N.L.</v>
      </c>
      <c r="G2878" s="2" t="str">
        <v>GERARDO HERNANDEZ V</v>
      </c>
      <c r="H2878" s="2" t="s">
        <v>1154</v>
      </c>
      <c r="I2878" s="2" t="str">
        <v>+52 81 8369 6761</v>
      </c>
      <c r="J2878" s="2" t="str">
        <v>0052 81 83696762</v>
      </c>
      <c r="K2878" s="1"/>
      <c r="L2878" s="1"/>
      <c r="M2878" s="1"/>
      <c r="N2878" s="1"/>
      <c r="O2878" s="1"/>
      <c r="P2878" s="1"/>
      <c r="Q2878" s="1"/>
      <c r="R2878" s="1"/>
      <c r="S2878" s="1"/>
    </row>
    <row r="2879">
      <c r="A2879" s="2" t="s">
        <v>1471</v>
      </c>
      <c r="B2879" s="2" t="str">
        <v>新加坡</v>
      </c>
      <c r="C2879" s="2" t="str">
        <v>--</v>
      </c>
      <c r="D2879" s="2" t="str">
        <v>其他,餐厨用具</v>
      </c>
      <c r="E2879" s="2" t="str">
        <v>9次</v>
      </c>
      <c r="F2879" s="2" t="str">
        <v>63 HILL VIEW AVE #07-01 LAM SOON INDUSTRIAL BLG</v>
      </c>
      <c r="G2879" s="2" t="str">
        <v>GANTREX (PTE) LIMITED</v>
      </c>
      <c r="H2879" s="2" t="s">
        <v>1470</v>
      </c>
      <c r="I2879" s="2">
        <f>+65-6764-5033</f>
      </c>
      <c r="J2879" s="2" t="str">
        <v>0065 67643896</v>
      </c>
      <c r="K2879" s="1"/>
      <c r="L2879" s="1"/>
      <c r="M2879" s="1"/>
      <c r="N2879" s="1"/>
      <c r="O2879" s="1"/>
      <c r="P2879" s="1"/>
      <c r="Q2879" s="1"/>
      <c r="R2879" s="1"/>
      <c r="S2879" s="1"/>
    </row>
    <row r="2880">
      <c r="A2880" s="2" t="s">
        <v>5371</v>
      </c>
      <c r="B2880" s="2" t="str">
        <v>加拿大</v>
      </c>
      <c r="C2880" s="3" t="s">
        <v>5372</v>
      </c>
      <c r="D2880" s="2" t="str">
        <v>餐厨用具</v>
      </c>
      <c r="E2880" s="2" t="str">
        <v>1次</v>
      </c>
      <c r="F2880" s="2" t="str">
        <v>3452 BOUL. INDUSTRIEL//LAVAL, QUEBEC H7L 4R9</v>
      </c>
      <c r="G2880" s="2" t="str">
        <v>slephamcarceau</v>
      </c>
      <c r="H2880" s="2" t="str">
        <v>--</v>
      </c>
      <c r="I2880" s="2">
        <f>+1-647-219-8653</f>
      </c>
      <c r="J2880" s="2" t="str">
        <v>001 514 2790337/5934344</v>
      </c>
      <c r="K2880" s="1"/>
      <c r="L2880" s="1"/>
      <c r="M2880" s="1"/>
      <c r="N2880" s="1"/>
      <c r="O2880" s="1"/>
      <c r="P2880" s="1"/>
      <c r="Q2880" s="1"/>
      <c r="R2880" s="1"/>
      <c r="S2880" s="1"/>
    </row>
    <row r="2881">
      <c r="A2881" s="2" t="s">
        <v>3809</v>
      </c>
      <c r="B2881" s="2" t="str">
        <v>美國</v>
      </c>
      <c r="C2881" s="2" t="str">
        <v>--</v>
      </c>
      <c r="D2881" s="2" t="str">
        <v>其他,家具,家用纺织品,服装饰物及配件,玩具,箱包,节日用品,鞋,餐厨用具</v>
      </c>
      <c r="E2881" s="2" t="str">
        <v>10次</v>
      </c>
      <c r="F2881" s="2" t="str">
        <v>1014 HOUSTON CIR.FOLSOM CA 95630,U.S.A.</v>
      </c>
      <c r="G2881" s="2" t="str">
        <v>JBD ASSOCIATES</v>
      </c>
      <c r="H2881" s="2" t="s">
        <v>3810</v>
      </c>
      <c r="I2881" s="2">
        <f>+1-772-287-5658</f>
      </c>
      <c r="J2881" s="2" t="str">
        <v>001 916 983 3656</v>
      </c>
      <c r="K2881" s="1"/>
      <c r="L2881" s="1"/>
      <c r="M2881" s="1"/>
      <c r="N2881" s="1"/>
      <c r="O2881" s="1"/>
      <c r="P2881" s="1"/>
      <c r="Q2881" s="1"/>
      <c r="R2881" s="1"/>
      <c r="S2881" s="1"/>
    </row>
    <row r="2882">
      <c r="A2882" s="2" t="s">
        <v>1628</v>
      </c>
      <c r="B2882" s="2" t="str">
        <v>芬蘭</v>
      </c>
      <c r="C2882" s="3" t="s">
        <v>1629</v>
      </c>
      <c r="D2882" s="2" t="s">
        <v>1630</v>
      </c>
      <c r="E2882" s="2" t="str">
        <v>9次</v>
      </c>
      <c r="F2882" s="2" t="str">
        <v>Haapalank 1, FI 15240, Lahti</v>
      </c>
      <c r="G2882" s="2" t="str">
        <v>CHRISTINA RLLI</v>
      </c>
      <c r="H2882" s="2" t="s">
        <v>1631</v>
      </c>
      <c r="I2882" s="2" t="str">
        <v>+358 3 812911</v>
      </c>
      <c r="J2882" s="2" t="str">
        <v>00358 3 8 12 94 00</v>
      </c>
      <c r="K2882" s="1"/>
      <c r="L2882" s="1"/>
      <c r="M2882" s="1"/>
      <c r="N2882" s="1"/>
      <c r="O2882" s="1"/>
      <c r="P2882" s="1"/>
      <c r="Q2882" s="1"/>
      <c r="R2882" s="1"/>
      <c r="S2882" s="1"/>
    </row>
    <row r="2883">
      <c r="A2883" s="2" t="s">
        <v>7411</v>
      </c>
      <c r="B2883" s="2" t="str">
        <v>中國香港</v>
      </c>
      <c r="C2883" s="2" t="str">
        <v>--</v>
      </c>
      <c r="D2883" s="2" t="str">
        <v>五金,其他,家具,家用电器,工艺陶瓷,玻璃工艺品,餐厨用具</v>
      </c>
      <c r="E2883" s="2" t="str">
        <v>9次</v>
      </c>
      <c r="F2883" s="2" t="str">
        <v>FLAT M, 17/F, CENTURY INDUSTRIAL CENTRE, 33-35 AU PUI WAN STREET,FOTAN, N.T., HONG KONG</v>
      </c>
      <c r="G2883" s="2" t="str">
        <v>MR JAYESH</v>
      </c>
      <c r="H2883" s="2" t="s">
        <v>7410</v>
      </c>
      <c r="I2883" s="2" t="str">
        <v>+852 2688 5989</v>
      </c>
      <c r="J2883" s="2" t="str">
        <v>852 26886416</v>
      </c>
      <c r="K2883" s="1"/>
      <c r="L2883" s="1"/>
      <c r="M2883" s="1"/>
      <c r="N2883" s="1"/>
      <c r="O2883" s="1"/>
      <c r="P2883" s="1"/>
      <c r="Q2883" s="1"/>
      <c r="R2883" s="1"/>
      <c r="S2883" s="1"/>
    </row>
    <row r="2884">
      <c r="A2884" s="2" t="s">
        <v>5753</v>
      </c>
      <c r="B2884" s="2" t="str">
        <v>芬蘭</v>
      </c>
      <c r="C2884" s="3" t="s">
        <v>5752</v>
      </c>
      <c r="D2884" s="2" t="str">
        <v>体育及旅游休闲用品,其他,家用纺织品,箱包,鞋,餐厨用具</v>
      </c>
      <c r="E2884" s="2" t="str">
        <v>9次</v>
      </c>
      <c r="F2884" s="2" t="str">
        <v>Vesikuja 3, FINLAND</v>
      </c>
      <c r="G2884" s="2" t="str">
        <v>Lina Sodano</v>
      </c>
      <c r="H2884" s="2" t="s">
        <v>5751</v>
      </c>
      <c r="I2884" s="2" t="str">
        <v>+358 9 6824170</v>
      </c>
      <c r="J2884" s="2">
        <v>35896824170</v>
      </c>
      <c r="K2884" s="1"/>
      <c r="L2884" s="1"/>
      <c r="M2884" s="1"/>
      <c r="N2884" s="1"/>
      <c r="O2884" s="1"/>
      <c r="P2884" s="1"/>
      <c r="Q2884" s="1"/>
      <c r="R2884" s="1"/>
      <c r="S2884" s="1"/>
    </row>
    <row r="2885">
      <c r="A2885" s="2" t="s">
        <v>3841</v>
      </c>
      <c r="B2885" s="2" t="str">
        <v>中國香港</v>
      </c>
      <c r="C2885" s="2" t="str">
        <v>--</v>
      </c>
      <c r="D2885" s="2" t="str">
        <v>玩具,玻璃工艺品,餐厨用具</v>
      </c>
      <c r="E2885" s="2" t="str">
        <v>8次</v>
      </c>
      <c r="F2885" s="2" t="str">
        <v>ROOM 1501, 15/F NORTH POINT ASIA-PAC10 NORTH POINT RD., NORTH POINT,HONGKONG</v>
      </c>
      <c r="G2885" s="2" t="str">
        <v>--</v>
      </c>
      <c r="H2885" s="2" t="s">
        <v>3840</v>
      </c>
      <c r="I2885" s="2" t="str">
        <v>+852 2620 6438</v>
      </c>
      <c r="J2885" s="2" t="str">
        <v>852 26206440</v>
      </c>
      <c r="K2885" s="1"/>
      <c r="L2885" s="1"/>
      <c r="M2885" s="1"/>
      <c r="N2885" s="1"/>
      <c r="O2885" s="1"/>
      <c r="P2885" s="1"/>
      <c r="Q2885" s="1"/>
      <c r="R2885" s="1"/>
      <c r="S2885" s="1"/>
    </row>
    <row r="2886">
      <c r="A2886" s="2" t="s">
        <v>1666</v>
      </c>
      <c r="B2886" s="2" t="str">
        <v>西班牙</v>
      </c>
      <c r="C2886" s="2" t="str">
        <v>--</v>
      </c>
      <c r="D2886" s="2" t="str">
        <v>其他,办公文具,家用电器,玻璃工艺品,箱包,餐厨用具</v>
      </c>
      <c r="E2886" s="2" t="str">
        <v>7次</v>
      </c>
      <c r="F2886" s="2" t="str">
        <v>c/ Arenys, 72, 08035, Barcelona, Spain</v>
      </c>
      <c r="G2886" s="2" t="str">
        <v>Francisco Martinez Lopez</v>
      </c>
      <c r="H2886" s="2" t="s">
        <v>1667</v>
      </c>
      <c r="I2886" s="2" t="str">
        <v>+34 933 58 23 22</v>
      </c>
      <c r="J2886" s="2">
        <v>34933585306</v>
      </c>
      <c r="K2886" s="1"/>
      <c r="L2886" s="1"/>
      <c r="M2886" s="1"/>
      <c r="N2886" s="1"/>
      <c r="O2886" s="1"/>
      <c r="P2886" s="1"/>
      <c r="Q2886" s="1"/>
      <c r="R2886" s="1"/>
      <c r="S2886" s="1"/>
    </row>
    <row r="2887">
      <c r="A2887" s="2" t="s">
        <v>7435</v>
      </c>
      <c r="B2887" s="2" t="str">
        <v>加納</v>
      </c>
      <c r="C2887" s="2" t="str">
        <v>--</v>
      </c>
      <c r="D2887" s="2" t="str">
        <v>五金,医药保健品及医疗器械,家具,餐厨用具</v>
      </c>
      <c r="E2887" s="2" t="str">
        <v>8次</v>
      </c>
      <c r="F2887" s="2" t="str">
        <v>P O BOX DD 183DODOWAGHANA</v>
      </c>
      <c r="G2887" s="2" t="str">
        <v>Shelly Shi</v>
      </c>
      <c r="H2887" s="2" t="s">
        <v>7434</v>
      </c>
      <c r="I2887" s="2">
        <v>23321683455</v>
      </c>
      <c r="J2887" s="2">
        <v>23321665960</v>
      </c>
      <c r="K2887" s="1"/>
      <c r="L2887" s="1"/>
      <c r="M2887" s="1"/>
      <c r="N2887" s="1"/>
      <c r="O2887" s="1"/>
      <c r="P2887" s="1"/>
      <c r="Q2887" s="1"/>
      <c r="R2887" s="1"/>
      <c r="S2887" s="1"/>
    </row>
    <row r="2888">
      <c r="A2888" s="2" t="s">
        <v>5775</v>
      </c>
      <c r="B2888" s="2" t="str">
        <v>中國香港</v>
      </c>
      <c r="C2888" s="3" t="s">
        <v>5774</v>
      </c>
      <c r="D2888" s="2" t="str">
        <v>卫浴设备,餐厨用具</v>
      </c>
      <c r="E2888" s="2" t="str">
        <v>9次</v>
      </c>
      <c r="F2888" s="2" t="str">
        <v>Flat D, 5/F, Mai Tak Industrial Building, 221 Wai Yip Street, Kwun Tong, Kowloon, Hong Kong</v>
      </c>
      <c r="G2888" s="2" t="str">
        <v>Great Treasure (Building Supplies &amp; Engineering ) Ltd</v>
      </c>
      <c r="H2888" s="2" t="s">
        <v>5773</v>
      </c>
      <c r="I2888" s="2" t="str">
        <v>00852 27217449</v>
      </c>
      <c r="J2888" s="2" t="str">
        <v>00852 27221856</v>
      </c>
      <c r="K2888" s="1"/>
      <c r="L2888" s="1"/>
      <c r="M2888" s="1"/>
      <c r="N2888" s="1"/>
      <c r="O2888" s="1"/>
      <c r="P2888" s="1"/>
      <c r="Q2888" s="1"/>
      <c r="R2888" s="1"/>
      <c r="S2888" s="1"/>
    </row>
    <row r="2889">
      <c r="A2889" s="2" t="s">
        <v>3744</v>
      </c>
      <c r="B2889" s="2" t="str">
        <v>英國</v>
      </c>
      <c r="C2889" s="3" t="s">
        <v>3745</v>
      </c>
      <c r="D2889" s="2" t="str">
        <v>家用电器,餐厨用具</v>
      </c>
      <c r="E2889" s="2" t="str">
        <v>9次</v>
      </c>
      <c r="F2889" s="2" t="str">
        <v>Jubilee House, Old Lane, Leeds, LS11 8HA</v>
      </c>
      <c r="G2889" s="2" t="str">
        <v>Mrs E Broadbent</v>
      </c>
      <c r="H2889" s="2" t="s">
        <v>3743</v>
      </c>
      <c r="I2889" s="2" t="str">
        <v>+44 113 276 5000</v>
      </c>
      <c r="J2889" s="2" t="str">
        <v>0044 113 276 0173/2715880</v>
      </c>
      <c r="K2889" s="1"/>
      <c r="L2889" s="1"/>
      <c r="M2889" s="1"/>
      <c r="N2889" s="1"/>
      <c r="O2889" s="1"/>
      <c r="P2889" s="1"/>
      <c r="Q2889" s="1"/>
      <c r="R2889" s="1"/>
      <c r="S2889" s="1"/>
    </row>
    <row r="2890">
      <c r="A2890" s="2" t="s">
        <v>1553</v>
      </c>
      <c r="B2890" s="2" t="str">
        <v>阿聯酋</v>
      </c>
      <c r="C2890" s="3" t="s">
        <v>1552</v>
      </c>
      <c r="D2890" s="2" t="str">
        <v>餐厨用具</v>
      </c>
      <c r="E2890" s="2" t="str">
        <v>6次</v>
      </c>
      <c r="F2890" s="2" t="str">
        <v>p.o. box 10159, U.A.E.</v>
      </c>
      <c r="G2890" s="2" t="str">
        <v>--</v>
      </c>
      <c r="H2890" s="2" t="s">
        <v>1554</v>
      </c>
      <c r="I2890" s="2" t="str">
        <v>+971 4 267 1777</v>
      </c>
      <c r="J2890" s="2">
        <v>97142671375</v>
      </c>
      <c r="K2890" s="1"/>
      <c r="L2890" s="1"/>
      <c r="M2890" s="1"/>
      <c r="N2890" s="1"/>
      <c r="O2890" s="1"/>
      <c r="P2890" s="1"/>
      <c r="Q2890" s="1"/>
      <c r="R2890" s="1"/>
      <c r="S2890" s="1"/>
    </row>
    <row r="2891">
      <c r="A2891" s="2" t="s">
        <v>7358</v>
      </c>
      <c r="B2891" s="2" t="str">
        <v>新西蘭</v>
      </c>
      <c r="C2891" s="3" t="s">
        <v>7359</v>
      </c>
      <c r="D2891" s="2" t="str">
        <v>钟表眼镜,餐厨用具</v>
      </c>
      <c r="E2891" s="2" t="str">
        <v>6次</v>
      </c>
      <c r="F2891" s="2" t="str">
        <v>221 Bush Road Albany 1311 Auckland</v>
      </c>
      <c r="G2891" s="2" t="str">
        <v>DSE (NZ) Ltd</v>
      </c>
      <c r="H2891" s="2" t="s">
        <v>7360</v>
      </c>
      <c r="I2891" s="2" t="str">
        <v>+64 9-414 2800</v>
      </c>
      <c r="J2891" s="2" t="str">
        <v>0064 9 414 2801</v>
      </c>
      <c r="K2891" s="1"/>
      <c r="L2891" s="1"/>
      <c r="M2891" s="1"/>
      <c r="N2891" s="1"/>
      <c r="O2891" s="1"/>
      <c r="P2891" s="1"/>
      <c r="Q2891" s="1"/>
      <c r="R2891" s="1"/>
      <c r="S2891" s="1"/>
    </row>
    <row r="2892">
      <c r="A2892" s="2" t="s">
        <v>5698</v>
      </c>
      <c r="B2892" s="2" t="str">
        <v>美國</v>
      </c>
      <c r="C2892" s="3" t="s">
        <v>5696</v>
      </c>
      <c r="D2892" s="2" t="str">
        <v>医药保健品及医疗器械,玻璃工艺品,节日用品,餐厨用具</v>
      </c>
      <c r="E2892" s="2" t="str">
        <v>5次</v>
      </c>
      <c r="F2892" s="2" t="str">
        <v>10601 SOUTH STELLING ROAD.CUPERTINO, CA 95014,U.S.A.</v>
      </c>
      <c r="G2892" s="2" t="str">
        <v>--</v>
      </c>
      <c r="H2892" s="2" t="s">
        <v>5697</v>
      </c>
      <c r="I2892" s="2" t="str">
        <v>+1 408-253-3976</v>
      </c>
      <c r="J2892" s="2" t="str">
        <v>1 408 973 0337</v>
      </c>
      <c r="K2892" s="1"/>
      <c r="L2892" s="1"/>
      <c r="M2892" s="1"/>
      <c r="N2892" s="1"/>
      <c r="O2892" s="1"/>
      <c r="P2892" s="1"/>
      <c r="Q2892" s="1"/>
      <c r="R2892" s="1"/>
      <c r="S2892" s="1"/>
    </row>
    <row r="2893">
      <c r="A2893" s="5" t="s">
        <v>3780</v>
      </c>
      <c r="B2893" s="5" t="str">
        <v>中國大陸</v>
      </c>
      <c r="C2893" s="4" t="s">
        <v>3777</v>
      </c>
      <c r="D2893" s="5" t="s">
        <v>3778</v>
      </c>
      <c r="E2893" s="5" t="str">
        <v>10次</v>
      </c>
      <c r="F2893" s="5" t="str">
        <v>1/F, ANNECY COURT, FERRY WORKS,SUMMER ROAD, THAMES DITTON,SURREY KT7 0QJ,U.K.</v>
      </c>
      <c r="G2893" s="5" t="str">
        <v>ADEWALE ADEFABI</v>
      </c>
      <c r="H2893" s="5" t="s">
        <v>3779</v>
      </c>
      <c r="I2893" s="5" t="str">
        <v>+852 2756 0241</v>
      </c>
      <c r="J2893" s="5" t="str">
        <v>00852 27953551/27516580</v>
      </c>
      <c r="K2893" s="1"/>
      <c r="L2893" s="1"/>
      <c r="M2893" s="1"/>
      <c r="N2893" s="1"/>
      <c r="O2893" s="1"/>
      <c r="P2893" s="1"/>
      <c r="Q2893" s="1"/>
      <c r="R2893" s="1"/>
      <c r="S2893" s="1"/>
    </row>
    <row r="2894">
      <c r="A2894" s="2" t="s">
        <v>1591</v>
      </c>
      <c r="B2894" s="2" t="str">
        <v>馬來西亞</v>
      </c>
      <c r="C2894" s="2" t="str">
        <v>--</v>
      </c>
      <c r="D2894" s="2" t="str">
        <v>其他,大型机械及设备,建筑及装饰材料,玻璃工艺品,餐厨用具</v>
      </c>
      <c r="E2894" s="2" t="str">
        <v>9次</v>
      </c>
      <c r="F2894" s="2" t="str">
        <v>561, JLN TUANKU HISHAMUDDIN,43000 KAJANG, SELANGOR,MALAYSIA</v>
      </c>
      <c r="G2894" s="2" t="str">
        <v>LEW SENG YONG</v>
      </c>
      <c r="H2894" s="2" t="s">
        <v>1592</v>
      </c>
      <c r="I2894" s="2" t="str">
        <v>0060 3 87368966</v>
      </c>
      <c r="J2894" s="2" t="str">
        <v>0060 3 87343778/87371048</v>
      </c>
      <c r="K2894" s="1"/>
      <c r="L2894" s="1"/>
      <c r="M2894" s="1"/>
      <c r="N2894" s="1"/>
      <c r="O2894" s="1"/>
      <c r="P2894" s="1"/>
      <c r="Q2894" s="1"/>
      <c r="R2894" s="1"/>
      <c r="S2894" s="1"/>
    </row>
    <row r="2895">
      <c r="A2895" s="2" t="s">
        <v>7387</v>
      </c>
      <c r="B2895" s="2" t="str">
        <v>英國</v>
      </c>
      <c r="C2895" s="3" t="s">
        <v>7385</v>
      </c>
      <c r="D2895" s="2" t="str">
        <v>其他,工艺陶瓷,服装饰物及配件,餐厨用具</v>
      </c>
      <c r="E2895" s="2" t="str">
        <v>6次</v>
      </c>
      <c r="F2895" s="2" t="str">
        <v>3 MARTHAM CLOSE, HAINAULT,ILFORD, ESSEX, IG6 2GL</v>
      </c>
      <c r="G2895" s="2" t="str">
        <v>Anthony Wilson</v>
      </c>
      <c r="H2895" s="2" t="s">
        <v>7386</v>
      </c>
      <c r="I2895" s="2" t="str">
        <v>+44 7951 188838</v>
      </c>
      <c r="J2895" s="2">
        <v>8701643332</v>
      </c>
      <c r="K2895" s="1"/>
      <c r="L2895" s="1"/>
      <c r="M2895" s="1"/>
      <c r="N2895" s="1"/>
      <c r="O2895" s="1"/>
      <c r="P2895" s="1"/>
      <c r="Q2895" s="1"/>
      <c r="R2895" s="1"/>
      <c r="S2895" s="1"/>
    </row>
    <row r="2896">
      <c r="A2896" s="2" t="s">
        <v>5724</v>
      </c>
      <c r="B2896" s="2" t="str">
        <v>美國</v>
      </c>
      <c r="C2896" s="3" t="s">
        <v>5723</v>
      </c>
      <c r="D2896" s="2" t="str">
        <v>餐厨用具</v>
      </c>
      <c r="E2896" s="2" t="str">
        <v>5次</v>
      </c>
      <c r="F2896" s="2" t="str">
        <v>44909 GOLF CENTER PKWY, INDIO, CA 92201-7304</v>
      </c>
      <c r="G2896" s="2" t="str">
        <v>DALDWIN</v>
      </c>
      <c r="H2896" s="2" t="str">
        <v>--</v>
      </c>
      <c r="I2896" s="2" t="str">
        <v>001 760-775-4500</v>
      </c>
      <c r="J2896" s="2" t="str">
        <v>001 760-775-5575</v>
      </c>
      <c r="K2896" s="1"/>
      <c r="L2896" s="1"/>
      <c r="M2896" s="1"/>
      <c r="N2896" s="1"/>
      <c r="O2896" s="1"/>
      <c r="P2896" s="1"/>
      <c r="Q2896" s="1"/>
      <c r="R2896" s="1"/>
      <c r="S2896" s="1"/>
    </row>
    <row r="2897">
      <c r="A2897" s="2" t="s">
        <v>3682</v>
      </c>
      <c r="B2897" s="2" t="str">
        <v>法國</v>
      </c>
      <c r="C2897" s="3" t="s">
        <v>3680</v>
      </c>
      <c r="D2897" s="2" t="str">
        <v>工具,玩具,节日用品,餐厨用具</v>
      </c>
      <c r="E2897" s="2" t="str">
        <v>7次</v>
      </c>
      <c r="F2897" s="2" t="str">
        <v>12 BD DES ECHARNEAUX ST CHAMOND</v>
      </c>
      <c r="G2897" s="2" t="str">
        <v>MR.EL KANFAOUI</v>
      </c>
      <c r="H2897" s="2" t="s">
        <v>3681</v>
      </c>
      <c r="I2897" s="2" t="str">
        <v>0033 608869175</v>
      </c>
      <c r="J2897" s="2" t="str">
        <v>0033 4 77316820/1 39518807</v>
      </c>
      <c r="K2897" s="1"/>
      <c r="L2897" s="1"/>
      <c r="M2897" s="1"/>
      <c r="N2897" s="1"/>
      <c r="O2897" s="1"/>
      <c r="P2897" s="1"/>
      <c r="Q2897" s="1"/>
      <c r="R2897" s="1"/>
      <c r="S2897" s="1"/>
    </row>
    <row r="2898">
      <c r="A2898" s="2" t="s">
        <v>1480</v>
      </c>
      <c r="B2898" s="2" t="str">
        <v>日本</v>
      </c>
      <c r="C2898" s="3" t="s">
        <v>1478</v>
      </c>
      <c r="D2898" s="2" t="str">
        <v>家具,玩具,礼品及赠品,餐厨用具</v>
      </c>
      <c r="E2898" s="2" t="str">
        <v>9次</v>
      </c>
      <c r="F2898" s="2" t="str">
        <v>AKITA CITY TERAUCHI AZA KAMIYASHIKI 295-5</v>
      </c>
      <c r="G2898" s="2" t="str">
        <v>SHIMATA</v>
      </c>
      <c r="H2898" s="2" t="s">
        <v>1479</v>
      </c>
      <c r="I2898" s="2" t="str">
        <v>0081 18 8465799</v>
      </c>
      <c r="J2898" s="2" t="str">
        <v>0081 18 8458826</v>
      </c>
      <c r="K2898" s="1"/>
      <c r="L2898" s="1"/>
      <c r="M2898" s="1"/>
      <c r="N2898" s="1"/>
      <c r="O2898" s="1"/>
      <c r="P2898" s="1"/>
      <c r="Q2898" s="1"/>
      <c r="R2898" s="1"/>
      <c r="S2898" s="1"/>
    </row>
    <row r="2899">
      <c r="A2899" s="2" t="s">
        <v>7300</v>
      </c>
      <c r="B2899" s="2" t="str">
        <v>瑞典</v>
      </c>
      <c r="C2899" s="3" t="s">
        <v>7302</v>
      </c>
      <c r="D2899" s="2" t="s">
        <v>7299</v>
      </c>
      <c r="E2899" s="2" t="str">
        <v>9次</v>
      </c>
      <c r="F2899" s="2" t="str">
        <v>Almv 33, SE 19141, Sollentuna</v>
      </c>
      <c r="G2899" s="2" t="str">
        <v>Jan Hermansson</v>
      </c>
      <c r="H2899" s="2" t="s">
        <v>7301</v>
      </c>
      <c r="I2899" s="2" t="str">
        <v>+46 8 96 02 35</v>
      </c>
      <c r="J2899" s="2" t="str">
        <v>0046 8 96 60 67</v>
      </c>
      <c r="K2899" s="1"/>
      <c r="L2899" s="1"/>
      <c r="M2899" s="1"/>
      <c r="N2899" s="1"/>
      <c r="O2899" s="1"/>
      <c r="P2899" s="1"/>
      <c r="Q2899" s="1"/>
      <c r="R2899" s="1"/>
      <c r="S2899" s="1"/>
    </row>
    <row r="2900">
      <c r="A2900" s="2" t="s">
        <v>5626</v>
      </c>
      <c r="B2900" s="2" t="str">
        <v>英國</v>
      </c>
      <c r="C2900" s="3" t="s">
        <v>5628</v>
      </c>
      <c r="D2900" s="2" t="str">
        <v>其他,医药保健品及医疗器械,餐厨用具</v>
      </c>
      <c r="E2900" s="2" t="str">
        <v>5次</v>
      </c>
      <c r="F2900" s="2" t="str">
        <v>SPRINGHILL HOUSE, TARPORLEY BUSINESS CENTER, NANTWICH ROAD, TARPORLEY, CHESHIRE, CW6 9UT, U.K.</v>
      </c>
      <c r="G2900" s="2" t="str">
        <v>Said Elhich</v>
      </c>
      <c r="H2900" s="2" t="s">
        <v>5627</v>
      </c>
      <c r="I2900" s="2" t="str">
        <v>+44 1829 730028</v>
      </c>
      <c r="J2900" s="2">
        <v>441829730728</v>
      </c>
      <c r="K2900" s="1"/>
      <c r="L2900" s="1"/>
      <c r="M2900" s="1"/>
      <c r="N2900" s="1"/>
      <c r="O2900" s="1"/>
      <c r="P2900" s="1"/>
      <c r="Q2900" s="1"/>
      <c r="R2900" s="1"/>
      <c r="S2900" s="1"/>
    </row>
    <row r="2901">
      <c r="A2901" s="2" t="s">
        <v>3716</v>
      </c>
      <c r="B2901" s="2" t="str">
        <v>日本</v>
      </c>
      <c r="C2901" s="3" t="s">
        <v>3714</v>
      </c>
      <c r="D2901" s="2" t="str">
        <v>家具,家居用品,餐厨用具</v>
      </c>
      <c r="E2901" s="2" t="str">
        <v>7次</v>
      </c>
      <c r="F2901" s="2" t="str">
        <v>3-1,BUTSURYU-CENTER,TSUBAME-CITY,NIIGATA 9591277</v>
      </c>
      <c r="G2901" s="2" t="str">
        <v>MYODO &amp; CO., LTD.</v>
      </c>
      <c r="H2901" s="2" t="s">
        <v>3715</v>
      </c>
      <c r="I2901" s="2" t="str">
        <v>0081 256 611234</v>
      </c>
      <c r="J2901" s="2" t="str">
        <v>0081 256 611240</v>
      </c>
      <c r="K2901" s="1"/>
      <c r="L2901" s="1"/>
      <c r="M2901" s="1"/>
      <c r="N2901" s="1"/>
      <c r="O2901" s="1"/>
      <c r="P2901" s="1"/>
      <c r="Q2901" s="1"/>
      <c r="R2901" s="1"/>
      <c r="S2901" s="1"/>
    </row>
    <row r="2902">
      <c r="A2902" s="2" t="s">
        <v>1518</v>
      </c>
      <c r="B2902" s="2" t="str">
        <v>中國香港</v>
      </c>
      <c r="C2902" s="2" t="str">
        <v>--</v>
      </c>
      <c r="D2902" s="2" t="str">
        <v>五金,餐厨用具</v>
      </c>
      <c r="E2902" s="2" t="str">
        <v>8次</v>
      </c>
      <c r="F2902" s="2" t="str">
        <v>28 G/F PO ON RDSHAM SHUI PO KOWLOON,HONGKONG</v>
      </c>
      <c r="G2902" s="2" t="str">
        <v>ALI TALEB SALEM</v>
      </c>
      <c r="H2902" s="2" t="s">
        <v>1519</v>
      </c>
      <c r="I2902" s="2" t="str">
        <v>+852 2728 1928</v>
      </c>
      <c r="J2902" s="2">
        <v>23862363</v>
      </c>
      <c r="K2902" s="1"/>
      <c r="L2902" s="1"/>
      <c r="M2902" s="1"/>
      <c r="N2902" s="1"/>
      <c r="O2902" s="1"/>
      <c r="P2902" s="1"/>
      <c r="Q2902" s="1"/>
      <c r="R2902" s="1"/>
      <c r="S2902" s="1"/>
    </row>
    <row r="2903">
      <c r="A2903" s="2" t="s">
        <v>7333</v>
      </c>
      <c r="B2903" s="2" t="str">
        <v>美國</v>
      </c>
      <c r="C2903" s="2" t="str">
        <v>--</v>
      </c>
      <c r="D2903" s="2" t="str">
        <v>其他,玻璃工艺品,餐厨用具</v>
      </c>
      <c r="E2903" s="2" t="str">
        <v>9次</v>
      </c>
      <c r="F2903" s="2" t="str">
        <v>109 centennial ave ,ma,02151, U.S.A.</v>
      </c>
      <c r="G2903" s="2" t="str">
        <v>Kunal Gupta</v>
      </c>
      <c r="H2903" s="2" t="s">
        <v>2909</v>
      </c>
      <c r="I2903" s="2" t="str">
        <v>+1 617-794-7363</v>
      </c>
      <c r="J2903" s="2" t="str">
        <v>781 284 7558</v>
      </c>
      <c r="K2903" s="1"/>
      <c r="L2903" s="1"/>
      <c r="M2903" s="1"/>
      <c r="N2903" s="1"/>
      <c r="O2903" s="1"/>
      <c r="P2903" s="1"/>
      <c r="Q2903" s="1"/>
      <c r="R2903" s="1"/>
      <c r="S2903" s="1"/>
    </row>
    <row r="2904">
      <c r="A2904" s="2" t="s">
        <v>5665</v>
      </c>
      <c r="B2904" s="2" t="str">
        <v>法國</v>
      </c>
      <c r="C2904" s="2" t="str">
        <v>--</v>
      </c>
      <c r="D2904" s="2" t="str">
        <v>卫浴设备,餐厨用具</v>
      </c>
      <c r="E2904" s="2" t="str">
        <v>6次</v>
      </c>
      <c r="F2904" s="2" t="str">
        <v>5 RUE CROIX FERRA, 45320, COURTENAY</v>
      </c>
      <c r="G2904" s="2" t="str">
        <v>M DUMAS MARC</v>
      </c>
      <c r="H2904" s="2" t="s">
        <v>5664</v>
      </c>
      <c r="I2904" s="2" t="str">
        <v>+33 2 38 87 27 18</v>
      </c>
      <c r="J2904" s="2" t="str">
        <v>0033 246634663</v>
      </c>
      <c r="K2904" s="1"/>
      <c r="L2904" s="1"/>
      <c r="M2904" s="1"/>
      <c r="N2904" s="1"/>
      <c r="O2904" s="1"/>
      <c r="P2904" s="1"/>
      <c r="Q2904" s="1"/>
      <c r="R2904" s="1"/>
      <c r="S2904" s="1"/>
    </row>
    <row r="2905">
      <c r="A2905" s="2" t="s">
        <v>3612</v>
      </c>
      <c r="B2905" s="2" t="str">
        <v>美國</v>
      </c>
      <c r="C2905" s="3" t="s">
        <v>3609</v>
      </c>
      <c r="D2905" s="2" t="s">
        <v>3611</v>
      </c>
      <c r="E2905" s="2" t="str">
        <v>9次</v>
      </c>
      <c r="F2905" s="2" t="str">
        <v>20915 S. WESTERN AVENUE,TORRANCE, CA 90501,U.S.A.</v>
      </c>
      <c r="G2905" s="2" t="str">
        <v>Joao Violas</v>
      </c>
      <c r="H2905" s="2" t="s">
        <v>3610</v>
      </c>
      <c r="I2905" s="2" t="str">
        <v>+1 310-320-4900</v>
      </c>
      <c r="J2905" s="2" t="str">
        <v>310 320 4905</v>
      </c>
      <c r="K2905" s="1"/>
      <c r="L2905" s="1"/>
      <c r="M2905" s="1"/>
      <c r="N2905" s="1"/>
      <c r="O2905" s="1"/>
      <c r="P2905" s="1"/>
      <c r="Q2905" s="1"/>
      <c r="R2905" s="1"/>
      <c r="S2905" s="1"/>
    </row>
    <row r="2906">
      <c r="A2906" s="2" t="s">
        <v>1420</v>
      </c>
      <c r="B2906" s="2" t="str">
        <v>英國</v>
      </c>
      <c r="C2906" s="3" t="s">
        <v>1422</v>
      </c>
      <c r="D2906" s="2" t="str">
        <v>大型机械及设备,家用电器,工具,照明产品,鞋,餐厨用具</v>
      </c>
      <c r="E2906" s="2" t="str">
        <v>8次</v>
      </c>
      <c r="F2906" s="2" t="str">
        <v>2 GOWER STREET,IPSWICH IP2 8EX,U.K.</v>
      </c>
      <c r="G2906" s="2" t="str">
        <v>J Jukes</v>
      </c>
      <c r="H2906" s="2" t="s">
        <v>1421</v>
      </c>
      <c r="I2906" s="2" t="str">
        <v>+44 1473 686856</v>
      </c>
      <c r="J2906" s="2" t="str">
        <v>0044 113 239 1207</v>
      </c>
      <c r="K2906" s="1"/>
      <c r="L2906" s="1"/>
      <c r="M2906" s="1"/>
      <c r="N2906" s="1"/>
      <c r="O2906" s="1"/>
      <c r="P2906" s="1"/>
      <c r="Q2906" s="1"/>
      <c r="R2906" s="1"/>
      <c r="S2906" s="1"/>
    </row>
    <row r="2907">
      <c r="A2907" s="2" t="s">
        <v>7245</v>
      </c>
      <c r="B2907" s="2" t="str">
        <v>巴基斯坦</v>
      </c>
      <c r="C2907" s="3" t="s">
        <v>7244</v>
      </c>
      <c r="D2907" s="2" t="str">
        <v>个人护理用具,其他,工程机械,照明产品,玻璃工艺品,餐厨用具</v>
      </c>
      <c r="E2907" s="2" t="str">
        <v>8次</v>
      </c>
      <c r="F2907" s="2" t="str">
        <v>C 59, Block 13 D 1, Gulshan Iqbal, Karachi</v>
      </c>
      <c r="G2907" s="2" t="str">
        <v>Mirza Jodat</v>
      </c>
      <c r="H2907" s="2" t="s">
        <v>7246</v>
      </c>
      <c r="I2907" s="2" t="str">
        <v>(0092 21) 4963707</v>
      </c>
      <c r="J2907" s="2" t="str">
        <v>0092 21 4963455</v>
      </c>
      <c r="K2907" s="1"/>
      <c r="L2907" s="1"/>
      <c r="M2907" s="1"/>
      <c r="N2907" s="1"/>
      <c r="O2907" s="1"/>
      <c r="P2907" s="1"/>
      <c r="Q2907" s="1"/>
      <c r="R2907" s="1"/>
      <c r="S2907" s="1"/>
    </row>
    <row r="2908">
      <c r="A2908" s="2" t="s">
        <v>5569</v>
      </c>
      <c r="B2908" s="2" t="str">
        <v>土耳其</v>
      </c>
      <c r="C2908" s="2" t="str">
        <v>--</v>
      </c>
      <c r="D2908" s="2" t="str">
        <v>卫浴设备,餐厨用具</v>
      </c>
      <c r="E2908" s="2" t="str">
        <v>6次</v>
      </c>
      <c r="F2908" s="2" t="str">
        <v>227 SK.NO.3/A, CAMDIBI IZMIR</v>
      </c>
      <c r="G2908" s="2" t="str">
        <v>MURAT BESKAZALI</v>
      </c>
      <c r="H2908" s="2" t="str">
        <v>--</v>
      </c>
      <c r="I2908" s="2" t="str">
        <v>+90 232 461 62 68</v>
      </c>
      <c r="J2908" s="2">
        <v>90</v>
      </c>
      <c r="K2908" s="1"/>
      <c r="L2908" s="1"/>
      <c r="M2908" s="1"/>
      <c r="N2908" s="1"/>
      <c r="O2908" s="1"/>
      <c r="P2908" s="1"/>
      <c r="Q2908" s="1"/>
      <c r="R2908" s="1"/>
      <c r="S2908" s="1"/>
    </row>
    <row r="2909">
      <c r="A2909" s="2" t="s">
        <v>3649</v>
      </c>
      <c r="B2909" s="2" t="str">
        <v>中国台湾</v>
      </c>
      <c r="C2909" s="3" t="s">
        <v>3650</v>
      </c>
      <c r="D2909" s="2" t="str">
        <v>家具,餐厨用具</v>
      </c>
      <c r="E2909" s="2" t="str">
        <v>8次</v>
      </c>
      <c r="F2909" s="2" t="str">
        <v>6F.,NO.207,SEC.3,BEISIN RD.,SINDIANCITY,TAIPEI COUNTY,231,TAIWAN</v>
      </c>
      <c r="G2909" s="2" t="str">
        <v>Abdelmalek FARHANE</v>
      </c>
      <c r="H2909" s="2" t="s">
        <v>3648</v>
      </c>
      <c r="I2909" s="2">
        <f>+886-2-8913-1766</f>
      </c>
      <c r="J2909" s="2" t="str">
        <v>0760 8201656</v>
      </c>
      <c r="K2909" s="1"/>
      <c r="L2909" s="1"/>
      <c r="M2909" s="1"/>
      <c r="N2909" s="1"/>
      <c r="O2909" s="1"/>
      <c r="P2909" s="1"/>
      <c r="Q2909" s="1"/>
      <c r="R2909" s="1"/>
      <c r="S2909" s="1"/>
    </row>
    <row r="2910">
      <c r="A2910" s="2" t="s">
        <v>1448</v>
      </c>
      <c r="B2910" s="2" t="str">
        <v>法國</v>
      </c>
      <c r="C2910" s="3" t="s">
        <v>1450</v>
      </c>
      <c r="D2910" s="2" t="str">
        <v>大型机械及设备,餐厨用具</v>
      </c>
      <c r="E2910" s="2" t="str">
        <v>7次</v>
      </c>
      <c r="F2910" s="2" t="str">
        <v>29 RUE DU FAUBOURG SAINT HONORE, 75008, PARIS</v>
      </c>
      <c r="G2910" s="2" t="str">
        <v>LANCOME FRANCE</v>
      </c>
      <c r="H2910" s="2" t="s">
        <v>1449</v>
      </c>
      <c r="I2910" s="2" t="str">
        <v>+33 1 42 65 30 74</v>
      </c>
      <c r="J2910" s="2" t="str">
        <v>0033 142653142</v>
      </c>
      <c r="K2910" s="1"/>
      <c r="L2910" s="1"/>
      <c r="M2910" s="1"/>
      <c r="N2910" s="1"/>
      <c r="O2910" s="1"/>
      <c r="P2910" s="1"/>
      <c r="Q2910" s="1"/>
      <c r="R2910" s="1"/>
      <c r="S2910" s="1"/>
    </row>
    <row r="2911">
      <c r="A2911" s="2" t="s">
        <v>7273</v>
      </c>
      <c r="B2911" s="2" t="str">
        <v>美國</v>
      </c>
      <c r="C2911" s="3" t="s">
        <v>7274</v>
      </c>
      <c r="D2911" s="2" t="str">
        <v>体育及旅游休闲用品,其他,钟表眼镜,餐厨用具</v>
      </c>
      <c r="E2911" s="2" t="str">
        <v>7次</v>
      </c>
      <c r="F2911" s="2" t="str">
        <v>15555 S.E. RIVERFOREST DRIVE, U.S.A.</v>
      </c>
      <c r="G2911" s="2" t="str">
        <v>CHL</v>
      </c>
      <c r="H2911" s="2" t="s">
        <v>7272</v>
      </c>
      <c r="I2911" s="2" t="str">
        <v>+880-1766-695105,+880 1766-695105,+880 1766-695107,+880 1774-769820,+880 1766-695102</v>
      </c>
      <c r="J2911" s="2" t="str">
        <v>001 5035137336</v>
      </c>
      <c r="K2911" s="1"/>
      <c r="L2911" s="1"/>
      <c r="M2911" s="1"/>
      <c r="N2911" s="1"/>
      <c r="O2911" s="1"/>
      <c r="P2911" s="1"/>
      <c r="Q2911" s="1"/>
      <c r="R2911" s="1"/>
      <c r="S2911" s="1"/>
    </row>
    <row r="2912">
      <c r="A2912" s="2" t="s">
        <v>5596</v>
      </c>
      <c r="B2912" s="2" t="str">
        <v>瑞典</v>
      </c>
      <c r="C2912" s="3" t="s">
        <v>5594</v>
      </c>
      <c r="D2912" s="2" t="str">
        <v>其他,工具,餐厨用具</v>
      </c>
      <c r="E2912" s="2" t="str">
        <v>9次</v>
      </c>
      <c r="F2912" s="2" t="str">
        <v>Lorebergsv 11, SE 61225, Finspang</v>
      </c>
      <c r="G2912" s="2" t="str">
        <v>Froberg</v>
      </c>
      <c r="H2912" s="2" t="s">
        <v>5595</v>
      </c>
      <c r="I2912" s="2" t="str">
        <v>+46 122 861 00</v>
      </c>
      <c r="J2912" s="2" t="str">
        <v>0046 122 294 74</v>
      </c>
      <c r="K2912" s="1"/>
      <c r="L2912" s="1"/>
      <c r="M2912" s="1"/>
      <c r="N2912" s="1"/>
      <c r="O2912" s="1"/>
      <c r="P2912" s="1"/>
      <c r="Q2912" s="1"/>
      <c r="R2912" s="1"/>
      <c r="S2912" s="1"/>
    </row>
    <row r="2913">
      <c r="A2913" s="2" t="s">
        <v>4056</v>
      </c>
      <c r="B2913" s="2" t="str">
        <v>菲律賓</v>
      </c>
      <c r="C2913" s="3" t="s">
        <v>4058</v>
      </c>
      <c r="D2913" s="2" t="str">
        <v>五金,餐厨用具</v>
      </c>
      <c r="E2913" s="2" t="str">
        <v>3次</v>
      </c>
      <c r="F2913" s="2" t="str">
        <v>RM1202,1010 BUILDING 1010A.MABINIST.,ERMITA MANILA</v>
      </c>
      <c r="G2913" s="2" t="str">
        <v>XIE BIN</v>
      </c>
      <c r="H2913" s="2" t="s">
        <v>4057</v>
      </c>
      <c r="I2913" s="2" t="str">
        <v>+63 2 525 7265</v>
      </c>
      <c r="J2913" s="2" t="str">
        <v>0063 2 5257266</v>
      </c>
      <c r="K2913" s="1"/>
      <c r="L2913" s="1"/>
      <c r="M2913" s="1"/>
      <c r="N2913" s="1"/>
      <c r="O2913" s="1"/>
      <c r="P2913" s="1"/>
      <c r="Q2913" s="1"/>
      <c r="R2913" s="1"/>
      <c r="S2913" s="1"/>
    </row>
    <row r="2914">
      <c r="A2914" s="2" t="s">
        <v>5965</v>
      </c>
      <c r="B2914" s="2" t="str">
        <v>日本</v>
      </c>
      <c r="C2914" s="2" t="str">
        <v>--</v>
      </c>
      <c r="D2914" s="2" t="str">
        <v>化工产品,餐厨用具</v>
      </c>
      <c r="E2914" s="2" t="str">
        <v>2次</v>
      </c>
      <c r="F2914" s="2" t="str">
        <v>25-6, SHIMBASHI 4-CHOME MINATO-KU, TOKYO 1050004</v>
      </c>
      <c r="G2914" s="2" t="str">
        <v>MIZUTA, HIROSHI</v>
      </c>
      <c r="H2914" s="2" t="str">
        <v>--</v>
      </c>
      <c r="I2914" s="2">
        <f>+81-3-6257-1805</f>
      </c>
      <c r="J2914" s="2" t="str">
        <v>0081 3 5401 2775</v>
      </c>
      <c r="K2914" s="1"/>
      <c r="L2914" s="1"/>
      <c r="M2914" s="1"/>
      <c r="N2914" s="1"/>
      <c r="O2914" s="1"/>
      <c r="P2914" s="1"/>
      <c r="Q2914" s="1"/>
      <c r="R2914" s="1"/>
      <c r="S2914" s="1"/>
    </row>
    <row r="2915">
      <c r="A2915" s="2" t="s">
        <v>7577</v>
      </c>
      <c r="B2915" s="2" t="str">
        <v>貝寧</v>
      </c>
      <c r="C2915" s="2" t="str">
        <v>--</v>
      </c>
      <c r="D2915" s="2" t="str">
        <v>大型机械及设备,餐厨用具</v>
      </c>
      <c r="E2915" s="2" t="str">
        <v>7次</v>
      </c>
      <c r="F2915" s="2" t="str">
        <v>03 B.P.2888,CARRE 189 MISSEBO,COTONOU</v>
      </c>
      <c r="G2915" s="2" t="str">
        <v>AKANHO FRANCIS G</v>
      </c>
      <c r="H2915" s="2" t="str">
        <v>--</v>
      </c>
      <c r="I2915" s="2" t="str">
        <v>00229 311079</v>
      </c>
      <c r="J2915" s="2" t="str">
        <v>00229 311079/316539</v>
      </c>
      <c r="K2915" s="1"/>
      <c r="L2915" s="1"/>
      <c r="M2915" s="1"/>
      <c r="N2915" s="1"/>
      <c r="O2915" s="1"/>
      <c r="P2915" s="1"/>
      <c r="Q2915" s="1"/>
      <c r="R2915" s="1"/>
      <c r="S2915" s="1"/>
    </row>
    <row r="2916">
      <c r="A2916" s="2" t="s">
        <v>1935</v>
      </c>
      <c r="B2916" s="2" t="str">
        <v>英國</v>
      </c>
      <c r="C2916" s="3" t="s">
        <v>1936</v>
      </c>
      <c r="D2916" s="2" t="str">
        <v>大型机械及设备,餐厨用具</v>
      </c>
      <c r="E2916" s="2" t="str">
        <v>3次</v>
      </c>
      <c r="F2916" s="2" t="str">
        <v>Thames House, Eastbury Road, London Industrial Estate, GB E6 6GP, London</v>
      </c>
      <c r="G2916" s="2" t="str">
        <v>James R Stacey</v>
      </c>
      <c r="H2916" s="2" t="str">
        <v>--</v>
      </c>
      <c r="I2916" s="2" t="str">
        <v>+44 20 7511 4100</v>
      </c>
      <c r="J2916" s="2" t="str">
        <v>0044 20 7511 0417</v>
      </c>
      <c r="K2916" s="1"/>
      <c r="L2916" s="1"/>
      <c r="M2916" s="1"/>
      <c r="N2916" s="1"/>
      <c r="O2916" s="1"/>
      <c r="P2916" s="1"/>
      <c r="Q2916" s="1"/>
      <c r="R2916" s="1"/>
      <c r="S2916" s="1"/>
    </row>
    <row r="2917">
      <c r="A2917" s="2" t="s">
        <v>4087</v>
      </c>
      <c r="B2917" s="2" t="str">
        <v>韩国</v>
      </c>
      <c r="C2917" s="3" t="s">
        <v>4089</v>
      </c>
      <c r="D2917" s="2" t="str">
        <v>其他,化工产品,建筑及装饰材料,餐厨用具</v>
      </c>
      <c r="E2917" s="2" t="str">
        <v>9次</v>
      </c>
      <c r="F2917" s="2" t="str">
        <v>#1131303,WOOBANG APT.11203,BANGCHONGDONG,DONGKU,DAEGU,KOREA</v>
      </c>
      <c r="G2917" s="2" t="str">
        <v>KIM, CHANG-KO</v>
      </c>
      <c r="H2917" s="2" t="s">
        <v>4088</v>
      </c>
      <c r="I2917" s="2" t="str">
        <v>+82 31-382-5026</v>
      </c>
      <c r="J2917" s="2" t="str">
        <v>0082 (031)2589675</v>
      </c>
      <c r="K2917" s="1"/>
      <c r="L2917" s="1"/>
      <c r="M2917" s="1"/>
      <c r="N2917" s="1"/>
      <c r="O2917" s="1"/>
      <c r="P2917" s="1"/>
      <c r="Q2917" s="1"/>
      <c r="R2917" s="1"/>
      <c r="S2917" s="1"/>
    </row>
    <row r="2918">
      <c r="A2918" s="2" t="s">
        <v>6000</v>
      </c>
      <c r="B2918" s="2" t="str">
        <v>日本</v>
      </c>
      <c r="C2918" s="3" t="s">
        <v>6001</v>
      </c>
      <c r="D2918" s="2" t="str">
        <v>卫浴设备,家具,工艺陶瓷,餐厨用具</v>
      </c>
      <c r="E2918" s="2" t="str">
        <v>6次</v>
      </c>
      <c r="F2918" s="2" t="str">
        <v>6-29, Shindeki I-chome. Higashi-ku, Nagoya 461-0038</v>
      </c>
      <c r="G2918" s="2" t="str">
        <v>KATO KAZUHIKO</v>
      </c>
      <c r="H2918" s="2" t="s">
        <v>5999</v>
      </c>
      <c r="I2918" s="2" t="str">
        <v>0081 3 3561 2428</v>
      </c>
      <c r="J2918" s="2" t="str">
        <v>0081 3 3564 5836</v>
      </c>
      <c r="K2918" s="1"/>
      <c r="L2918" s="1"/>
      <c r="M2918" s="1"/>
      <c r="N2918" s="1"/>
      <c r="O2918" s="1"/>
      <c r="P2918" s="1"/>
      <c r="Q2918" s="1"/>
      <c r="R2918" s="1"/>
      <c r="S2918" s="1"/>
    </row>
    <row r="2919">
      <c r="A2919" s="2" t="s">
        <v>7605</v>
      </c>
      <c r="B2919" s="2" t="str">
        <v>墨西哥</v>
      </c>
      <c r="C2919" s="3" t="s">
        <v>3412</v>
      </c>
      <c r="D2919" s="2" t="str">
        <v>餐厨用具</v>
      </c>
      <c r="E2919" s="2" t="str">
        <v>7次</v>
      </c>
      <c r="F2919" s="2" t="str">
        <v>CERRADA DE GALEANA 11C, FRACC. IND.LA LOMA TLALNEPANTLA, EDO. DE MEX.,MEXICO</v>
      </c>
      <c r="G2919" s="2" t="str">
        <v>--</v>
      </c>
      <c r="H2919" s="2" t="s">
        <v>7604</v>
      </c>
      <c r="I2919" s="2">
        <v>53970777</v>
      </c>
      <c r="J2919" s="2">
        <v>53986999</v>
      </c>
      <c r="K2919" s="1"/>
      <c r="L2919" s="1"/>
      <c r="M2919" s="1"/>
      <c r="N2919" s="1"/>
      <c r="O2919" s="1"/>
      <c r="P2919" s="1"/>
      <c r="Q2919" s="1"/>
      <c r="R2919" s="1"/>
      <c r="S2919" s="1"/>
    </row>
    <row r="2920">
      <c r="A2920" s="2" t="s">
        <v>1965</v>
      </c>
      <c r="B2920" s="2" t="str">
        <v>法國</v>
      </c>
      <c r="C2920" s="3" t="s">
        <v>1964</v>
      </c>
      <c r="D2920" s="2" t="str">
        <v>餐厨用具</v>
      </c>
      <c r="E2920" s="2" t="str">
        <v>6次</v>
      </c>
      <c r="F2920" s="2" t="str">
        <v>6-8,AVENUE FERDINAND DE LESSEPS MORANGIS</v>
      </c>
      <c r="G2920" s="2" t="str">
        <v>SERGE MERRAN</v>
      </c>
      <c r="H2920" s="2" t="s">
        <v>1966</v>
      </c>
      <c r="I2920" s="2" t="str">
        <v>+33 1 69 10 25 85</v>
      </c>
      <c r="J2920" s="2" t="str">
        <v>0033 1 69348734</v>
      </c>
      <c r="K2920" s="1"/>
      <c r="L2920" s="1"/>
      <c r="M2920" s="1"/>
      <c r="N2920" s="1"/>
      <c r="O2920" s="1"/>
      <c r="P2920" s="1"/>
      <c r="Q2920" s="1"/>
      <c r="R2920" s="1"/>
      <c r="S2920" s="1"/>
    </row>
    <row r="2921">
      <c r="A2921" s="2" t="s">
        <v>3993</v>
      </c>
      <c r="B2921" s="2" t="str">
        <v>義大利</v>
      </c>
      <c r="C2921" s="3" t="s">
        <v>3992</v>
      </c>
      <c r="D2921" s="2" t="str">
        <v>餐厨用具</v>
      </c>
      <c r="E2921" s="2" t="str">
        <v>6次</v>
      </c>
      <c r="F2921" s="2" t="str">
        <v>Via Galileo Galilei 1, Z.I. Ramera, I 31010, MARENO DI PIAVE</v>
      </c>
      <c r="G2921" s="2" t="str">
        <v>C.A.D., SpA</v>
      </c>
      <c r="H2921" s="2" t="s">
        <v>3991</v>
      </c>
      <c r="I2921" s="2" t="str">
        <v>+39 0438 4931</v>
      </c>
      <c r="J2921" s="2" t="str">
        <v>0039 0438 492433</v>
      </c>
      <c r="K2921" s="1"/>
      <c r="L2921" s="1"/>
      <c r="M2921" s="1"/>
      <c r="N2921" s="1"/>
      <c r="O2921" s="1"/>
      <c r="P2921" s="1"/>
      <c r="Q2921" s="1"/>
      <c r="R2921" s="1"/>
      <c r="S2921" s="1"/>
    </row>
    <row r="2922">
      <c r="A2922" s="2" t="s">
        <v>5913</v>
      </c>
      <c r="B2922" s="2" t="str">
        <v>印度</v>
      </c>
      <c r="C2922" s="2" t="str">
        <v>--</v>
      </c>
      <c r="D2922" s="2" t="str">
        <v>其他,办公文具,家用电器,玩具,电子电气产品,餐厨用具</v>
      </c>
      <c r="E2922" s="2" t="str">
        <v>7次</v>
      </c>
      <c r="F2922" s="2" t="str">
        <v>E-34,R.S.S.NAGAR,H.I.G COLONY,INDORE</v>
      </c>
      <c r="G2922" s="2" t="str">
        <v>MR.JARPAL SINGH</v>
      </c>
      <c r="H2922" s="2" t="s">
        <v>5912</v>
      </c>
      <c r="I2922" s="2" t="str">
        <v>0091 731 554176</v>
      </c>
      <c r="J2922" s="2" t="str">
        <v>0091 731 262634</v>
      </c>
      <c r="K2922" s="1"/>
      <c r="L2922" s="1"/>
      <c r="M2922" s="1"/>
      <c r="N2922" s="1"/>
      <c r="O2922" s="1"/>
      <c r="P2922" s="1"/>
      <c r="Q2922" s="1"/>
      <c r="R2922" s="1"/>
      <c r="S2922" s="1"/>
    </row>
    <row r="2923">
      <c r="A2923" s="2" t="s">
        <v>6081</v>
      </c>
      <c r="B2923" s="2" t="str">
        <v>愛爾蘭</v>
      </c>
      <c r="C2923" s="3" t="s">
        <v>6079</v>
      </c>
      <c r="D2923" s="2" t="str">
        <v>大型机械及设备,餐厨用具</v>
      </c>
      <c r="E2923" s="2" t="str">
        <v>6次</v>
      </c>
      <c r="F2923" s="2" t="str">
        <v>Navan Road, Dublin 15</v>
      </c>
      <c r="G2923" s="2" t="str">
        <v>Mr Seamus Murray</v>
      </c>
      <c r="H2923" s="2" t="s">
        <v>6080</v>
      </c>
      <c r="I2923" s="2" t="str">
        <v>+353 1 820 2188</v>
      </c>
      <c r="J2923" s="2" t="str">
        <v>00353 1 8220973</v>
      </c>
      <c r="K2923" s="1"/>
      <c r="L2923" s="1"/>
      <c r="M2923" s="1"/>
      <c r="N2923" s="1"/>
      <c r="O2923" s="1"/>
      <c r="P2923" s="1"/>
      <c r="Q2923" s="1"/>
      <c r="R2923" s="1"/>
      <c r="S2923" s="1"/>
    </row>
    <row r="2924">
      <c r="A2924" s="2" t="s">
        <v>1865</v>
      </c>
      <c r="B2924" s="2" t="str">
        <v>土耳其</v>
      </c>
      <c r="C2924" s="2" t="str">
        <v>--</v>
      </c>
      <c r="D2924" s="2" t="str">
        <v>卫浴设备,餐厨用具</v>
      </c>
      <c r="E2924" s="2" t="str">
        <v>5次</v>
      </c>
      <c r="F2924" s="2" t="str">
        <v>1202/2 SOK. NO:21 IZMIR</v>
      </c>
      <c r="G2924" s="2" t="str">
        <v>HUSPYIN YELEKU</v>
      </c>
      <c r="H2924" s="2" t="str">
        <v>--</v>
      </c>
      <c r="I2924" s="2" t="str">
        <v>0090 232 4599678</v>
      </c>
      <c r="J2924" s="2" t="str">
        <v>0090 232 4599324</v>
      </c>
      <c r="K2924" s="1"/>
      <c r="L2924" s="1"/>
      <c r="M2924" s="1"/>
      <c r="N2924" s="1"/>
      <c r="O2924" s="1"/>
      <c r="P2924" s="1"/>
      <c r="Q2924" s="1"/>
      <c r="R2924" s="1"/>
      <c r="S2924" s="1"/>
    </row>
    <row r="2925">
      <c r="A2925" s="2" t="s">
        <v>4027</v>
      </c>
      <c r="B2925" s="2" t="str">
        <v>拉脫維亞</v>
      </c>
      <c r="C2925" s="3" t="s">
        <v>4026</v>
      </c>
      <c r="D2925" s="2" t="str">
        <v>食品,餐厨用具</v>
      </c>
      <c r="E2925" s="2" t="str">
        <v>7次</v>
      </c>
      <c r="F2925" s="2" t="str">
        <v>52/56, ROPAZU STR., RIGA</v>
      </c>
      <c r="G2925" s="2" t="str">
        <v>GAPONENKO ALEXANDR</v>
      </c>
      <c r="H2925" s="2" t="str">
        <v>--</v>
      </c>
      <c r="I2925" s="2" t="str">
        <v>00371 7552172</v>
      </c>
      <c r="J2925" s="2" t="str">
        <v>00371 7552286</v>
      </c>
      <c r="K2925" s="1"/>
      <c r="L2925" s="1"/>
      <c r="M2925" s="1"/>
      <c r="N2925" s="1"/>
      <c r="O2925" s="1"/>
      <c r="P2925" s="1"/>
      <c r="Q2925" s="1"/>
      <c r="R2925" s="1"/>
      <c r="S2925" s="1"/>
    </row>
    <row r="2926">
      <c r="A2926" s="2" t="s">
        <v>5940</v>
      </c>
      <c r="B2926" s="2" t="str">
        <v>南非</v>
      </c>
      <c r="C2926" s="3" t="s">
        <v>5939</v>
      </c>
      <c r="D2926" s="2" t="str">
        <v>五金,家具,家居装饰品,玻璃工艺品,箱包,钟表眼镜,餐厨用具</v>
      </c>
      <c r="E2926" s="2" t="str">
        <v>8次</v>
      </c>
      <c r="F2926" s="2" t="str">
        <v>HERIOTDALE, JOHANNESBURG 7751, SOUTH AFRICA</v>
      </c>
      <c r="G2926" s="2" t="str">
        <v>Gutentag</v>
      </c>
      <c r="H2926" s="2" t="s">
        <v>5938</v>
      </c>
      <c r="I2926" s="2" t="str">
        <v>+27 11 626 3184</v>
      </c>
      <c r="J2926" s="2" t="str">
        <v>2711 6261004</v>
      </c>
      <c r="K2926" s="1"/>
      <c r="L2926" s="1"/>
      <c r="M2926" s="1"/>
      <c r="N2926" s="1"/>
      <c r="O2926" s="1"/>
      <c r="P2926" s="1"/>
      <c r="Q2926" s="1"/>
      <c r="R2926" s="1"/>
      <c r="S2926" s="1"/>
    </row>
    <row r="2927">
      <c r="A2927" s="2" t="s">
        <v>5137</v>
      </c>
      <c r="B2927" s="2" t="str">
        <v>美國</v>
      </c>
      <c r="C2927" s="3" t="s">
        <v>5135</v>
      </c>
      <c r="D2927" s="2" t="str">
        <v>办公文具,餐厨用具</v>
      </c>
      <c r="E2927" s="2" t="str">
        <v>7次</v>
      </c>
      <c r="F2927" s="2" t="str">
        <v>325 S Raymond Ave Alhambra, CA 91803-1531 USA</v>
      </c>
      <c r="G2927" s="2" t="str">
        <v>Prowell Sea Usa Inc</v>
      </c>
      <c r="H2927" s="2" t="s">
        <v>5136</v>
      </c>
      <c r="I2927" s="2" t="str">
        <v>001 626 457 2188</v>
      </c>
      <c r="J2927" s="2" t="str">
        <v>001 626 457 2186</v>
      </c>
      <c r="K2927" s="1"/>
      <c r="L2927" s="1"/>
      <c r="M2927" s="1"/>
      <c r="N2927" s="1"/>
      <c r="O2927" s="1"/>
      <c r="P2927" s="1"/>
      <c r="Q2927" s="1"/>
      <c r="R2927" s="1"/>
      <c r="S2927" s="1"/>
    </row>
    <row r="2928">
      <c r="A2928" s="2" t="s">
        <v>1904</v>
      </c>
      <c r="B2928" s="2" t="str">
        <v>荷蘭</v>
      </c>
      <c r="C2928" s="3" t="s">
        <v>1902</v>
      </c>
      <c r="D2928" s="2" t="str">
        <v>食品,餐厨用具</v>
      </c>
      <c r="E2928" s="2" t="str">
        <v>5次</v>
      </c>
      <c r="F2928" s="2" t="str">
        <v>Hanzeweg 42020, NL 7418 AW, Deventer</v>
      </c>
      <c r="G2928" s="2" t="str">
        <v>H.J. Kloeze</v>
      </c>
      <c r="H2928" s="2" t="s">
        <v>1903</v>
      </c>
      <c r="I2928" s="2" t="str">
        <v>+31 570 682 300</v>
      </c>
      <c r="J2928" s="2" t="str">
        <v>0031 570 682400</v>
      </c>
      <c r="K2928" s="1"/>
      <c r="L2928" s="1"/>
      <c r="M2928" s="1"/>
      <c r="N2928" s="1"/>
      <c r="O2928" s="1"/>
      <c r="P2928" s="1"/>
      <c r="Q2928" s="1"/>
      <c r="R2928" s="1"/>
      <c r="S2928" s="1"/>
    </row>
    <row r="2929">
      <c r="A2929" s="2" t="s">
        <v>3152</v>
      </c>
      <c r="B2929" s="2" t="str">
        <v>英國</v>
      </c>
      <c r="C2929" s="3" t="s">
        <v>3151</v>
      </c>
      <c r="D2929" s="2" t="str">
        <v>玻璃工艺品,餐厨用具</v>
      </c>
      <c r="E2929" s="2" t="str">
        <v>9次</v>
      </c>
      <c r="F2929" s="2" t="str">
        <v>58-60 MERTON ROAD//GB-WATFORD WD1 7BY</v>
      </c>
      <c r="G2929" s="2" t="str">
        <v>INTERBAR, LTD.</v>
      </c>
      <c r="H2929" s="2" t="str">
        <v>--</v>
      </c>
      <c r="I2929" s="2" t="str">
        <v>+44 1923 699970</v>
      </c>
      <c r="J2929" s="2" t="str">
        <v>0044 1923 254721</v>
      </c>
      <c r="K2929" s="1"/>
      <c r="L2929" s="1"/>
      <c r="M2929" s="1"/>
      <c r="N2929" s="1"/>
      <c r="O2929" s="1"/>
      <c r="P2929" s="1"/>
      <c r="Q2929" s="1"/>
      <c r="R2929" s="1"/>
      <c r="S2929" s="1"/>
    </row>
    <row r="2930">
      <c r="A2930" s="2" t="s">
        <v>5851</v>
      </c>
      <c r="B2930" s="2" t="str">
        <v>加拿大</v>
      </c>
      <c r="C2930" s="3" t="s">
        <v>5849</v>
      </c>
      <c r="D2930" s="2" t="str">
        <v>电子消费品及信息产品,餐厨用具</v>
      </c>
      <c r="E2930" s="2" t="str">
        <v>8次</v>
      </c>
      <c r="F2930" s="2" t="str">
        <v>1175 PLACE DU FRERE ANDRE,MONTREAL, QUEBEC, H3B 3X9,CANADA</v>
      </c>
      <c r="G2930" s="2" t="str">
        <v>--</v>
      </c>
      <c r="H2930" s="2" t="s">
        <v>5850</v>
      </c>
      <c r="I2930" s="2" t="str">
        <v>(514)3834720</v>
      </c>
      <c r="J2930" s="2" t="str">
        <v>(514)3837743</v>
      </c>
      <c r="K2930" s="1"/>
      <c r="L2930" s="1"/>
      <c r="M2930" s="1"/>
      <c r="N2930" s="1"/>
      <c r="O2930" s="1"/>
      <c r="P2930" s="1"/>
      <c r="Q2930" s="1"/>
      <c r="R2930" s="1"/>
      <c r="S2930" s="1"/>
    </row>
    <row r="2931">
      <c r="A2931" s="2" t="s">
        <v>5164</v>
      </c>
      <c r="B2931" s="2" t="str">
        <v>瑞典</v>
      </c>
      <c r="C2931" s="3" t="s">
        <v>5165</v>
      </c>
      <c r="D2931" s="2" t="str">
        <v>餐厨用具</v>
      </c>
      <c r="E2931" s="2" t="str">
        <v>3次</v>
      </c>
      <c r="F2931" s="2" t="str">
        <v>Kvarng 5, SE 78463, Borlange</v>
      </c>
      <c r="G2931" s="2" t="str">
        <v>Jan Eriksson</v>
      </c>
      <c r="H2931" s="2" t="str">
        <v>--</v>
      </c>
      <c r="I2931" s="2" t="str">
        <v>+46 243 23 95 90</v>
      </c>
      <c r="J2931" s="2" t="str">
        <v>0046 243 23 38 80</v>
      </c>
      <c r="K2931" s="1"/>
      <c r="L2931" s="1"/>
      <c r="M2931" s="1"/>
      <c r="N2931" s="1"/>
      <c r="O2931" s="1"/>
      <c r="P2931" s="1"/>
      <c r="Q2931" s="1"/>
      <c r="R2931" s="1"/>
      <c r="S2931" s="1"/>
    </row>
    <row r="2932">
      <c r="A2932" s="2" t="s">
        <v>1786</v>
      </c>
      <c r="B2932" s="2" t="str">
        <v>印度</v>
      </c>
      <c r="C2932" s="2" t="str">
        <v>--</v>
      </c>
      <c r="D2932" s="2" t="str">
        <v>其他,工艺陶瓷,服装饰物及配件,箱包,食品,餐厨用具</v>
      </c>
      <c r="E2932" s="2" t="str">
        <v>9次</v>
      </c>
      <c r="F2932" s="2" t="str">
        <v>SAHA COURT 8, 2ND FLOOR ,GANESH CHANDRA AVENUE,KOLKATA 700 013,INDIA</v>
      </c>
      <c r="G2932" s="2" t="str">
        <v>DAVID CHAU</v>
      </c>
      <c r="H2932" s="2" t="s">
        <v>1787</v>
      </c>
      <c r="I2932" s="2" t="str">
        <v>+91 33 2225 8316</v>
      </c>
      <c r="J2932" s="2">
        <v>913322258317</v>
      </c>
      <c r="K2932" s="1"/>
      <c r="L2932" s="1"/>
      <c r="M2932" s="1"/>
      <c r="N2932" s="1"/>
      <c r="O2932" s="1"/>
      <c r="P2932" s="1"/>
      <c r="Q2932" s="1"/>
      <c r="R2932" s="1"/>
      <c r="S2932" s="1"/>
    </row>
    <row r="2933">
      <c r="A2933" s="2" t="s">
        <v>3953</v>
      </c>
      <c r="B2933" s="2" t="str">
        <v>中國香港</v>
      </c>
      <c r="C2933" s="2" t="str">
        <v>--</v>
      </c>
      <c r="D2933" s="2" t="str">
        <v>五金,其他,家具,家居装饰品,食品,餐厨用具</v>
      </c>
      <c r="E2933" s="2" t="str">
        <v>8次</v>
      </c>
      <c r="F2933" s="2" t="str">
        <v>SUITE #4, 3RD FLOOR, WING ON PLAZA,62 MODEY ROAD, TSIM SHA TSUI (E),KOWLOON,HONGKONG</v>
      </c>
      <c r="G2933" s="2" t="str">
        <v>Arthur Guo</v>
      </c>
      <c r="H2933" s="2" t="s">
        <v>3952</v>
      </c>
      <c r="I2933" s="2" t="str">
        <v>+852 2721 7288</v>
      </c>
      <c r="J2933" s="2" t="str">
        <v>852 27216618</v>
      </c>
      <c r="K2933" s="1"/>
      <c r="L2933" s="1"/>
      <c r="M2933" s="1"/>
      <c r="N2933" s="1"/>
      <c r="O2933" s="1"/>
      <c r="P2933" s="1"/>
      <c r="Q2933" s="1"/>
      <c r="R2933" s="1"/>
      <c r="S2933" s="1"/>
    </row>
    <row r="2934">
      <c r="A2934" s="2" t="s">
        <v>5881</v>
      </c>
      <c r="B2934" s="2" t="str">
        <v>日本</v>
      </c>
      <c r="C2934" s="3" t="s">
        <v>5879</v>
      </c>
      <c r="D2934" s="2" t="str">
        <v>照明产品,餐厨用具</v>
      </c>
      <c r="E2934" s="2" t="str">
        <v>6次</v>
      </c>
      <c r="F2934" s="2" t="str">
        <v>6, Kanda-Sudacho 1-chome, Chiyoda-ku, Tokyo 101-0041</v>
      </c>
      <c r="G2934" s="2" t="str">
        <v>KOWSZYLOANDRZ.EJ</v>
      </c>
      <c r="H2934" s="2" t="s">
        <v>5880</v>
      </c>
      <c r="I2934" s="2" t="str">
        <v>0081 3 3254 3151</v>
      </c>
      <c r="J2934" s="2" t="str">
        <v>0081 3 3254 3153</v>
      </c>
      <c r="K2934" s="1"/>
      <c r="L2934" s="1"/>
      <c r="M2934" s="1"/>
      <c r="N2934" s="1"/>
      <c r="O2934" s="1"/>
      <c r="P2934" s="1"/>
      <c r="Q2934" s="1"/>
      <c r="R2934" s="1"/>
      <c r="S2934" s="1"/>
    </row>
    <row r="2935">
      <c r="A2935" s="2" t="s">
        <v>883</v>
      </c>
      <c r="B2935" s="2" t="str">
        <v>美國</v>
      </c>
      <c r="C2935" s="2" t="str">
        <v>--</v>
      </c>
      <c r="D2935" s="2" t="str">
        <v>五金,其他,家具,工具,餐厨用具</v>
      </c>
      <c r="E2935" s="2" t="str">
        <v>10次</v>
      </c>
      <c r="F2935" s="2" t="str">
        <v>105 TIMOTHY CIRCLE,U.S.A.</v>
      </c>
      <c r="G2935" s="2" t="str">
        <v>ALEEN KOJAIAN</v>
      </c>
      <c r="H2935" s="2" t="s">
        <v>882</v>
      </c>
      <c r="I2935" s="2" t="str">
        <v>+1 610-567-1665</v>
      </c>
      <c r="J2935" s="2" t="str">
        <v>001 6105670747</v>
      </c>
      <c r="K2935" s="1"/>
      <c r="L2935" s="1"/>
      <c r="M2935" s="1"/>
      <c r="N2935" s="1"/>
      <c r="O2935" s="1"/>
      <c r="P2935" s="1"/>
      <c r="Q2935" s="1"/>
      <c r="R2935" s="1"/>
      <c r="S2935" s="1"/>
    </row>
    <row r="2936">
      <c r="A2936" s="2" t="s">
        <v>1828</v>
      </c>
      <c r="B2936" s="2" t="str">
        <v>韩国</v>
      </c>
      <c r="C2936" s="3" t="s">
        <v>1826</v>
      </c>
      <c r="D2936" s="2" t="str">
        <v>餐厨用具</v>
      </c>
      <c r="E2936" s="2" t="str">
        <v>2次</v>
      </c>
      <c r="F2936" s="2" t="str">
        <v>POM-O 2-DONG SUSONG-GU, TAEGU CITY</v>
      </c>
      <c r="G2936" s="2" t="str">
        <v>HO SE YONG</v>
      </c>
      <c r="H2936" s="2" t="s">
        <v>1827</v>
      </c>
      <c r="I2936" s="2" t="str">
        <v>0082 0537456034</v>
      </c>
      <c r="J2936" s="2" t="str">
        <v>0082 053-382-0956</v>
      </c>
      <c r="K2936" s="1"/>
      <c r="L2936" s="1"/>
      <c r="M2936" s="1"/>
      <c r="N2936" s="1"/>
      <c r="O2936" s="1"/>
      <c r="P2936" s="1"/>
      <c r="Q2936" s="1"/>
      <c r="R2936" s="1"/>
      <c r="S2936" s="1"/>
    </row>
    <row r="2937">
      <c r="A2937" s="2" t="s">
        <v>3149</v>
      </c>
      <c r="B2937" s="2" t="str">
        <v>英國</v>
      </c>
      <c r="C2937" s="3" t="s">
        <v>3150</v>
      </c>
      <c r="D2937" s="2" t="str">
        <v>照明产品,餐厨用具</v>
      </c>
      <c r="E2937" s="2" t="str">
        <v>9次</v>
      </c>
      <c r="F2937" s="2" t="str">
        <v>Unit 1 Brick Knoll Park, Ashley Road, St. Albans,Hertfordshire, AL1 5UG</v>
      </c>
      <c r="G2937" s="2" t="str">
        <v>GALLEY MATRIX LTD</v>
      </c>
      <c r="H2937" s="2" t="str">
        <v>--</v>
      </c>
      <c r="I2937" s="2" t="str">
        <v>+44 1727 844466</v>
      </c>
      <c r="J2937" s="2" t="str">
        <v>0044 1727 810072</v>
      </c>
      <c r="K2937" s="1"/>
      <c r="L2937" s="1"/>
      <c r="M2937" s="1"/>
      <c r="N2937" s="1"/>
      <c r="O2937" s="1"/>
      <c r="P2937" s="1"/>
      <c r="Q2937" s="1"/>
      <c r="R2937" s="1"/>
      <c r="S2937" s="1"/>
    </row>
    <row r="2938">
      <c r="A2938" s="2" t="s">
        <v>5781</v>
      </c>
      <c r="B2938" s="2" t="str">
        <v>美國</v>
      </c>
      <c r="C2938" s="3" t="s">
        <v>5782</v>
      </c>
      <c r="D2938" s="2" t="s">
        <v>5783</v>
      </c>
      <c r="E2938" s="2" t="str">
        <v>10次</v>
      </c>
      <c r="F2938" s="2" t="str">
        <v>1550 Mannheim</v>
      </c>
      <c r="G2938" s="2" t="str">
        <v>Jay Patel</v>
      </c>
      <c r="H2938" s="2" t="s">
        <v>5784</v>
      </c>
      <c r="I2938" s="2" t="str">
        <v>(01)773 278 5337</v>
      </c>
      <c r="J2938" s="2" t="str">
        <v>(01)773 278 5365</v>
      </c>
      <c r="K2938" s="1"/>
      <c r="L2938" s="1"/>
      <c r="M2938" s="1"/>
      <c r="N2938" s="1"/>
      <c r="O2938" s="1"/>
      <c r="P2938" s="1"/>
      <c r="Q2938" s="1"/>
      <c r="R2938" s="1"/>
      <c r="S2938" s="1"/>
    </row>
    <row r="2939">
      <c r="A2939" s="2" t="s">
        <v>7451</v>
      </c>
      <c r="B2939" s="2" t="str">
        <v>芬蘭</v>
      </c>
      <c r="C2939" s="3" t="s">
        <v>7450</v>
      </c>
      <c r="D2939" s="2" t="str">
        <v>大型机械及设备,餐厨用具</v>
      </c>
      <c r="E2939" s="2" t="str">
        <v>7次</v>
      </c>
      <c r="F2939" s="2" t="str">
        <v>Tammit 20 A, FI 00330, Helsinki</v>
      </c>
      <c r="G2939" s="2" t="str">
        <v>Krogab Finland Oy Ab</v>
      </c>
      <c r="H2939" s="2" t="str">
        <v>--</v>
      </c>
      <c r="I2939" s="2" t="str">
        <v>+358 9 4778120</v>
      </c>
      <c r="J2939" s="2" t="str">
        <v>00358 9 48 03 88</v>
      </c>
      <c r="K2939" s="1"/>
      <c r="L2939" s="1"/>
      <c r="M2939" s="1"/>
      <c r="N2939" s="1"/>
      <c r="O2939" s="1"/>
      <c r="P2939" s="1"/>
      <c r="Q2939" s="1"/>
      <c r="R2939" s="1"/>
      <c r="S2939" s="1"/>
    </row>
    <row r="2940">
      <c r="A2940" s="2" t="s">
        <v>1722</v>
      </c>
      <c r="B2940" s="2" t="str">
        <v>比利時</v>
      </c>
      <c r="C2940" s="3" t="s">
        <v>1723</v>
      </c>
      <c r="D2940" s="2" t="s">
        <v>1724</v>
      </c>
      <c r="E2940" s="2" t="str">
        <v>10次</v>
      </c>
      <c r="F2940" s="2" t="str">
        <v>Bannerlaan 46, Industriezone Klein Gent, B 2280, Grobbendonk</v>
      </c>
      <c r="G2940" s="2" t="str">
        <v>Etienne Ramboux/FORTUNY</v>
      </c>
      <c r="H2940" s="2" t="s">
        <v>1725</v>
      </c>
      <c r="I2940" s="2" t="str">
        <v>+32 11 22 27 34</v>
      </c>
      <c r="J2940" s="2" t="str">
        <v>0032 11 22 97 37</v>
      </c>
      <c r="K2940" s="1"/>
      <c r="L2940" s="1"/>
      <c r="M2940" s="1"/>
      <c r="N2940" s="1"/>
      <c r="O2940" s="1"/>
      <c r="P2940" s="1"/>
      <c r="Q2940" s="1"/>
      <c r="R2940" s="1"/>
      <c r="S2940" s="1"/>
    </row>
    <row r="2941">
      <c r="A2941" s="2" t="s">
        <v>3894</v>
      </c>
      <c r="B2941" s="2" t="str">
        <v>加納</v>
      </c>
      <c r="C2941" s="2" t="str">
        <v>--</v>
      </c>
      <c r="D2941" s="2" t="str">
        <v>玻璃工艺品,餐厨用具</v>
      </c>
      <c r="E2941" s="2" t="str">
        <v>8次</v>
      </c>
      <c r="F2941" s="2" t="str">
        <v>box ms 533 new achimota, GHANA</v>
      </c>
      <c r="G2941" s="2" t="str">
        <v>--</v>
      </c>
      <c r="H2941" s="2" t="s">
        <v>3895</v>
      </c>
      <c r="I2941" s="2" t="str">
        <v>+233 27 772 2173</v>
      </c>
      <c r="J2941" s="2">
        <v>23321258495</v>
      </c>
      <c r="K2941" s="1"/>
      <c r="L2941" s="1"/>
      <c r="M2941" s="1"/>
      <c r="N2941" s="1"/>
      <c r="O2941" s="1"/>
      <c r="P2941" s="1"/>
      <c r="Q2941" s="1"/>
      <c r="R2941" s="1"/>
      <c r="S2941" s="1"/>
    </row>
    <row r="2942">
      <c r="A2942" s="5" t="s">
        <v>2102</v>
      </c>
      <c r="B2942" s="5" t="str">
        <v>中國香港</v>
      </c>
      <c r="C2942" s="4" t="s">
        <v>2103</v>
      </c>
      <c r="D2942" s="5" t="s">
        <v>2104</v>
      </c>
      <c r="E2942" s="5" t="str">
        <v>9次</v>
      </c>
      <c r="F2942" s="5" t="str">
        <v>15TH FL. TESBURY CENTRE,28 QUEENS ROAD EAST, WANCHAI,HONGKONG</v>
      </c>
      <c r="G2942" s="5" t="str">
        <v>HAJI MUHAMMED ASLAM</v>
      </c>
      <c r="H2942" s="5" t="s">
        <v>2105</v>
      </c>
      <c r="I2942" s="5" t="str">
        <v>00852 28730150</v>
      </c>
      <c r="J2942" s="5" t="str">
        <v>00852 25551766</v>
      </c>
      <c r="K2942" s="1"/>
      <c r="L2942" s="1"/>
      <c r="M2942" s="1"/>
      <c r="N2942" s="1"/>
      <c r="O2942" s="1"/>
      <c r="P2942" s="1"/>
      <c r="Q2942" s="1"/>
      <c r="R2942" s="1"/>
      <c r="S2942" s="1"/>
    </row>
    <row r="2943">
      <c r="A2943" s="2" t="s">
        <v>623</v>
      </c>
      <c r="B2943" s="2" t="str">
        <v>中國香港</v>
      </c>
      <c r="C2943" s="2" t="str">
        <v>--</v>
      </c>
      <c r="D2943" s="2" t="str">
        <v>其他,医药保健品及医疗器械,餐厨用具</v>
      </c>
      <c r="E2943" s="2" t="str">
        <v>7次</v>
      </c>
      <c r="F2943" s="2" t="str">
        <v>FLAT A, 2/F., KINGSFORD IND'L CTR.,6 CHO YUEN ST., YAU TONG, KOWLOON,HONGKONG</v>
      </c>
      <c r="G2943" s="2" t="str">
        <v>--</v>
      </c>
      <c r="H2943" s="2" t="s">
        <v>622</v>
      </c>
      <c r="I2943" s="2" t="str">
        <v>+852 2785 9601</v>
      </c>
      <c r="J2943" s="2">
        <v>28897380</v>
      </c>
      <c r="K2943" s="1"/>
      <c r="L2943" s="1"/>
      <c r="M2943" s="1"/>
      <c r="N2943" s="1"/>
      <c r="O2943" s="1"/>
      <c r="P2943" s="1"/>
      <c r="Q2943" s="1"/>
      <c r="R2943" s="1"/>
      <c r="S2943" s="1"/>
    </row>
    <row r="2944">
      <c r="A2944" s="2" t="s">
        <v>1752</v>
      </c>
      <c r="B2944" s="2" t="str">
        <v>尼泊爾</v>
      </c>
      <c r="C2944" s="2" t="str">
        <v>--</v>
      </c>
      <c r="D2944" s="2" t="str">
        <v>化工产品,玩具,食品,餐厨用具</v>
      </c>
      <c r="E2944" s="2" t="str">
        <v>8次</v>
      </c>
      <c r="F2944" s="2" t="str">
        <v>18/303,DAUBAHAL,LALITPUR(P.O.BOX 3136,KATHMADNU)</v>
      </c>
      <c r="G2944" s="2" t="str">
        <v>JIWAN R SHAKYA</v>
      </c>
      <c r="H2944" s="2" t="s">
        <v>1751</v>
      </c>
      <c r="I2944" s="2" t="str">
        <v>00977 1 533709</v>
      </c>
      <c r="J2944" s="2" t="str">
        <v>00977 1 533181</v>
      </c>
      <c r="K2944" s="1"/>
      <c r="L2944" s="1"/>
      <c r="M2944" s="1"/>
      <c r="N2944" s="1"/>
      <c r="O2944" s="1"/>
      <c r="P2944" s="1"/>
      <c r="Q2944" s="1"/>
      <c r="R2944" s="1"/>
      <c r="S2944" s="1"/>
    </row>
    <row r="2945">
      <c r="A2945" s="2" t="s">
        <v>2207</v>
      </c>
      <c r="B2945" s="2" t="str">
        <v>法國</v>
      </c>
      <c r="C2945" s="2" t="str">
        <v>--</v>
      </c>
      <c r="D2945" s="2" t="str">
        <v>五金,体育及旅游休闲用品,其他,箱包,餐厨用具</v>
      </c>
      <c r="E2945" s="2" t="str">
        <v>10次</v>
      </c>
      <c r="F2945" s="2" t="str">
        <v>41,RUE MURILLO 92170 VANVES</v>
      </c>
      <c r="G2945" s="2" t="str">
        <v>JEAN-YVES MANIN</v>
      </c>
      <c r="H2945" s="2" t="s">
        <v>2208</v>
      </c>
      <c r="I2945" s="2" t="str">
        <v>+33 1 41 08 00 88</v>
      </c>
      <c r="J2945" s="2" t="str">
        <v>0033 1 41088497</v>
      </c>
      <c r="K2945" s="1"/>
      <c r="L2945" s="1"/>
      <c r="M2945" s="1"/>
      <c r="N2945" s="1"/>
      <c r="O2945" s="1"/>
      <c r="P2945" s="1"/>
      <c r="Q2945" s="1"/>
      <c r="R2945" s="1"/>
      <c r="S2945" s="1"/>
    </row>
    <row r="2946">
      <c r="A2946" s="2" t="s">
        <v>6740</v>
      </c>
      <c r="B2946" s="2" t="str">
        <v>中国台湾</v>
      </c>
      <c r="C2946" s="2" t="str">
        <v>--</v>
      </c>
      <c r="D2946" s="2" t="str">
        <v>餐厨用具</v>
      </c>
      <c r="E2946" s="2" t="str">
        <v>6次</v>
      </c>
      <c r="F2946" s="2" t="str">
        <v>B1,115,LANE 296,MIN CHUAN E.RD.SEC.6,TAIPEI</v>
      </c>
      <c r="G2946" s="2" t="str">
        <v>C &amp; J FOREST INTERNATIONAL CO.,LTD.</v>
      </c>
      <c r="H2946" s="2" t="str">
        <v>--</v>
      </c>
      <c r="I2946" s="2" t="str">
        <v>00886 2 26340312</v>
      </c>
      <c r="J2946" s="2" t="str">
        <v>00886 2 26317788</v>
      </c>
      <c r="K2946" s="1"/>
      <c r="L2946" s="1"/>
      <c r="M2946" s="1"/>
      <c r="N2946" s="1"/>
      <c r="O2946" s="1"/>
      <c r="P2946" s="1"/>
      <c r="Q2946" s="1"/>
      <c r="R2946" s="1"/>
      <c r="S2946" s="1"/>
    </row>
    <row r="2947">
      <c r="A2947" s="2" t="s">
        <v>6219</v>
      </c>
      <c r="B2947" s="2" t="str">
        <v>澳大利亞</v>
      </c>
      <c r="C2947" s="2" t="str">
        <v>--</v>
      </c>
      <c r="D2947" s="2" t="str">
        <v>玻璃工艺品,餐厨用具</v>
      </c>
      <c r="E2947" s="2" t="str">
        <v>7次</v>
      </c>
      <c r="F2947" s="2" t="str">
        <v>128 Carrington St Revesby NSW 2212</v>
      </c>
      <c r="G2947" s="2" t="str">
        <v>GLOBAL IMPORTS PTY LTD</v>
      </c>
      <c r="H2947" s="2" t="s">
        <v>6218</v>
      </c>
      <c r="I2947" s="2" t="str">
        <v>0061 2 9792 2800</v>
      </c>
      <c r="J2947" s="2" t="str">
        <v>0061 2 27922800</v>
      </c>
      <c r="K2947" s="1"/>
      <c r="L2947" s="1"/>
      <c r="M2947" s="1"/>
      <c r="N2947" s="1"/>
      <c r="O2947" s="1"/>
      <c r="P2947" s="1"/>
      <c r="Q2947" s="1"/>
      <c r="R2947" s="1"/>
      <c r="S2947" s="1"/>
    </row>
    <row r="2948">
      <c r="A2948" s="2" t="s">
        <v>4335</v>
      </c>
      <c r="B2948" s="2" t="str">
        <v>義大利</v>
      </c>
      <c r="C2948" s="3" t="s">
        <v>4337</v>
      </c>
      <c r="D2948" s="2" t="str">
        <v>餐厨用具</v>
      </c>
      <c r="E2948" s="2" t="str">
        <v>7次</v>
      </c>
      <c r="F2948" s="2" t="str">
        <v>VIA RISORGIMENTO 3 46017 RIVAROLOMANTOVANO, MANTOVA,ITALY</v>
      </c>
      <c r="G2948" s="2" t="str">
        <v>WANG YAN</v>
      </c>
      <c r="H2948" s="2" t="s">
        <v>4336</v>
      </c>
      <c r="I2948" s="2" t="str">
        <v>+39 0376 9901</v>
      </c>
      <c r="J2948" s="2" t="str">
        <v>0039 0376 990230</v>
      </c>
      <c r="K2948" s="1"/>
      <c r="L2948" s="1"/>
      <c r="M2948" s="1"/>
      <c r="N2948" s="1"/>
      <c r="O2948" s="1"/>
      <c r="P2948" s="1"/>
      <c r="Q2948" s="1"/>
      <c r="R2948" s="1"/>
      <c r="S2948" s="1"/>
    </row>
    <row r="2949">
      <c r="A2949" s="2" t="s">
        <v>2243</v>
      </c>
      <c r="B2949" s="2" t="str">
        <v>中國大陸</v>
      </c>
      <c r="C2949" s="2" t="str">
        <v>--</v>
      </c>
      <c r="D2949" s="2" t="str">
        <v>电子消费品及信息产品,餐厨用具</v>
      </c>
      <c r="E2949" s="2" t="str">
        <v>8次</v>
      </c>
      <c r="F2949" s="2" t="str">
        <v>3-8f, yayun huayuan, no.12, xiaoying road, chaoyang district. beijing, 100101, CHINA</v>
      </c>
      <c r="G2949" s="2" t="str">
        <v>--</v>
      </c>
      <c r="H2949" s="2" t="s">
        <v>2242</v>
      </c>
      <c r="I2949" s="2" t="str">
        <v>+86 10 8463 0363</v>
      </c>
      <c r="J2949" s="2" t="str">
        <v>86 10 84630363</v>
      </c>
      <c r="K2949" s="1"/>
      <c r="L2949" s="1"/>
      <c r="M2949" s="1"/>
      <c r="N2949" s="1"/>
      <c r="O2949" s="1"/>
      <c r="P2949" s="1"/>
      <c r="Q2949" s="1"/>
      <c r="R2949" s="1"/>
      <c r="S2949" s="1"/>
    </row>
    <row r="2950">
      <c r="A2950" s="2" t="s">
        <v>4912</v>
      </c>
      <c r="B2950" s="2" t="str">
        <v>澳大利亞</v>
      </c>
      <c r="C2950" s="3" t="s">
        <v>4910</v>
      </c>
      <c r="D2950" s="2" t="str">
        <v>家具,玩具,礼品及赠品,鞋,餐厨用具</v>
      </c>
      <c r="E2950" s="2" t="str">
        <v>7次</v>
      </c>
      <c r="F2950" s="2" t="str">
        <v>51 COMMERCIAL DRIVE THOMASTOWN VIC</v>
      </c>
      <c r="G2950" s="2" t="str">
        <v>PETER QUINN</v>
      </c>
      <c r="H2950" s="2" t="s">
        <v>4911</v>
      </c>
      <c r="I2950" s="2" t="str">
        <v>+61 3 9465 1988</v>
      </c>
      <c r="J2950" s="2" t="str">
        <v>0061 3 94651977</v>
      </c>
      <c r="K2950" s="1"/>
      <c r="L2950" s="1"/>
      <c r="M2950" s="1"/>
      <c r="N2950" s="1"/>
      <c r="O2950" s="1"/>
      <c r="P2950" s="1"/>
      <c r="Q2950" s="1"/>
      <c r="R2950" s="1"/>
      <c r="S2950" s="1"/>
    </row>
    <row r="2951">
      <c r="A2951" s="2" t="s">
        <v>6251</v>
      </c>
      <c r="B2951" s="2" t="str">
        <v>美國</v>
      </c>
      <c r="C2951" s="3" t="s">
        <v>6250</v>
      </c>
      <c r="D2951" s="2" t="s">
        <v>6252</v>
      </c>
      <c r="E2951" s="2" t="str">
        <v>10次</v>
      </c>
      <c r="F2951" s="2" t="str">
        <v>2335 N.W. 107TH AVE. BOX-114</v>
      </c>
      <c r="G2951" s="2" t="str">
        <v>Angelo Anticoli</v>
      </c>
      <c r="H2951" s="2" t="s">
        <v>6253</v>
      </c>
      <c r="I2951" s="2" t="str">
        <v>+1 305-591-7663</v>
      </c>
      <c r="J2951" s="2" t="str">
        <v>001 3055913697</v>
      </c>
      <c r="K2951" s="1"/>
      <c r="L2951" s="1"/>
      <c r="M2951" s="1"/>
      <c r="N2951" s="1"/>
      <c r="O2951" s="1"/>
      <c r="P2951" s="1"/>
      <c r="Q2951" s="1"/>
      <c r="R2951" s="1"/>
      <c r="S2951" s="1"/>
    </row>
    <row r="2952">
      <c r="A2952" s="2" t="s">
        <v>421</v>
      </c>
      <c r="B2952" s="2" t="str">
        <v>澳大利亞</v>
      </c>
      <c r="C2952" s="2" t="str">
        <v>--</v>
      </c>
      <c r="D2952" s="2" t="str">
        <v>办公文具,箱包,餐厨用具</v>
      </c>
      <c r="E2952" s="2" t="str">
        <v>3次</v>
      </c>
      <c r="F2952" s="2" t="str">
        <v>1/2 TURNER RD HIGHETT VICTORIA AUSTRALIA</v>
      </c>
      <c r="G2952" s="2" t="str">
        <v>Dominic Nicolaci</v>
      </c>
      <c r="H2952" s="2" t="s">
        <v>420</v>
      </c>
      <c r="I2952" s="2">
        <v>6121708750</v>
      </c>
      <c r="J2952" s="2" t="str">
        <v>--</v>
      </c>
      <c r="K2952" s="1"/>
      <c r="L2952" s="1"/>
      <c r="M2952" s="1"/>
      <c r="N2952" s="1"/>
      <c r="O2952" s="1"/>
      <c r="P2952" s="1"/>
      <c r="Q2952" s="1"/>
      <c r="R2952" s="1"/>
      <c r="S2952" s="1"/>
    </row>
    <row r="2953">
      <c r="A2953" s="2" t="s">
        <v>2149</v>
      </c>
      <c r="B2953" s="2" t="str">
        <v>荷蘭</v>
      </c>
      <c r="C2953" s="3" t="s">
        <v>2150</v>
      </c>
      <c r="D2953" s="2" t="str">
        <v>工艺陶瓷,餐厨用具</v>
      </c>
      <c r="E2953" s="2" t="str">
        <v>7次</v>
      </c>
      <c r="F2953" s="2" t="str">
        <v>Hornweg 77 A, NL 1432 GD, Aalsmeer</v>
      </c>
      <c r="G2953" s="2" t="str">
        <v>J Wolleswinkel</v>
      </c>
      <c r="H2953" s="2" t="str">
        <v>--</v>
      </c>
      <c r="I2953" s="2" t="str">
        <v>+31 297 329 222</v>
      </c>
      <c r="J2953" s="2" t="str">
        <v>0031 297 343314</v>
      </c>
      <c r="K2953" s="1"/>
      <c r="L2953" s="1"/>
      <c r="M2953" s="1"/>
      <c r="N2953" s="1"/>
      <c r="O2953" s="1"/>
      <c r="P2953" s="1"/>
      <c r="Q2953" s="1"/>
      <c r="R2953" s="1"/>
      <c r="S2953" s="1"/>
    </row>
    <row r="2954">
      <c r="A2954" s="2" t="s">
        <v>4862</v>
      </c>
      <c r="B2954" s="2" t="str">
        <v>美國</v>
      </c>
      <c r="C2954" s="2" t="str">
        <v>--</v>
      </c>
      <c r="D2954" s="2" t="str">
        <v>五金,其他,家具,工艺陶瓷,食品,餐厨用具</v>
      </c>
      <c r="E2954" s="2" t="str">
        <v>9次</v>
      </c>
      <c r="F2954" s="2" t="str">
        <v>21025 Headland Drive, U.S.A.</v>
      </c>
      <c r="G2954" s="2" t="str">
        <v>James Tam</v>
      </c>
      <c r="H2954" s="2" t="s">
        <v>4863</v>
      </c>
      <c r="I2954" s="2" t="str">
        <v>+1 949-709-4872</v>
      </c>
      <c r="J2954" s="2" t="str">
        <v>949 709 4967</v>
      </c>
      <c r="K2954" s="1"/>
      <c r="L2954" s="1"/>
      <c r="M2954" s="1"/>
      <c r="N2954" s="1"/>
      <c r="O2954" s="1"/>
      <c r="P2954" s="1"/>
      <c r="Q2954" s="1"/>
      <c r="R2954" s="1"/>
      <c r="S2954" s="1"/>
    </row>
    <row r="2955">
      <c r="A2955" s="2" t="s">
        <v>6173</v>
      </c>
      <c r="B2955" s="2" t="str">
        <v>德國</v>
      </c>
      <c r="C2955" s="3" t="s">
        <v>6172</v>
      </c>
      <c r="D2955" s="2" t="str">
        <v>其他,餐厨用具</v>
      </c>
      <c r="E2955" s="2" t="str">
        <v>7次</v>
      </c>
      <c r="F2955" s="2" t="str">
        <v>An der Sandelmuehle 11 a, DE 60439, Frankfurt/Main</v>
      </c>
      <c r="G2955" s="2" t="str">
        <v>Gerald Uber</v>
      </c>
      <c r="H2955" s="2" t="s">
        <v>6171</v>
      </c>
      <c r="I2955" s="2" t="str">
        <v>+49 69 580910</v>
      </c>
      <c r="J2955" s="2" t="str">
        <v>0049 69 58 09 11 99</v>
      </c>
      <c r="K2955" s="1"/>
      <c r="L2955" s="1"/>
      <c r="M2955" s="1"/>
      <c r="N2955" s="1"/>
      <c r="O2955" s="1"/>
      <c r="P2955" s="1"/>
      <c r="Q2955" s="1"/>
      <c r="R2955" s="1"/>
      <c r="S2955" s="1"/>
    </row>
    <row r="2956">
      <c r="A2956" s="2" t="s">
        <v>343</v>
      </c>
      <c r="B2956" s="2" t="str">
        <v>美國</v>
      </c>
      <c r="C2956" s="3" t="s">
        <v>344</v>
      </c>
      <c r="D2956" s="2" t="str">
        <v>家用电器,食品,餐厨用具</v>
      </c>
      <c r="E2956" s="2" t="str">
        <v>6次</v>
      </c>
      <c r="F2956" s="2" t="str">
        <v>400 N.E. 11 TH AVENUE,PORTLAND,,OR</v>
      </c>
      <c r="G2956" s="2" t="str">
        <v>THOMAS DUNCAN</v>
      </c>
      <c r="H2956" s="2" t="str">
        <v>--</v>
      </c>
      <c r="I2956" s="2" t="str">
        <v>001 503 2329101</v>
      </c>
      <c r="J2956" s="2" t="str">
        <v>001 503 2329206</v>
      </c>
      <c r="K2956" s="1"/>
      <c r="L2956" s="1"/>
      <c r="M2956" s="1"/>
      <c r="N2956" s="1"/>
      <c r="O2956" s="1"/>
      <c r="P2956" s="1"/>
      <c r="Q2956" s="1"/>
      <c r="R2956" s="1"/>
      <c r="S2956" s="1"/>
    </row>
    <row r="2957">
      <c r="A2957" s="2" t="s">
        <v>2179</v>
      </c>
      <c r="B2957" s="2" t="str">
        <v>荷蘭</v>
      </c>
      <c r="C2957" s="2" t="str">
        <v>--</v>
      </c>
      <c r="D2957" s="2" t="str">
        <v>其他,化工产品,大型机械及设备,工艺陶瓷,玻璃工艺品,餐厨用具</v>
      </c>
      <c r="E2957" s="2" t="str">
        <v>2次</v>
      </c>
      <c r="F2957" s="2" t="str">
        <v>Woudenbergseweg 66, NL 3953 MH, Maarsbergen</v>
      </c>
      <c r="G2957" s="2" t="str">
        <v>J.J. de Rooy</v>
      </c>
      <c r="H2957" s="2" t="str">
        <v>--</v>
      </c>
      <c r="I2957" s="2" t="str">
        <v>+31 343 431 401</v>
      </c>
      <c r="J2957" s="2" t="str">
        <v>0031 343 431678</v>
      </c>
      <c r="K2957" s="1"/>
      <c r="L2957" s="1"/>
      <c r="M2957" s="1"/>
      <c r="N2957" s="1"/>
      <c r="O2957" s="1"/>
      <c r="P2957" s="1"/>
      <c r="Q2957" s="1"/>
      <c r="R2957" s="1"/>
      <c r="S2957" s="1"/>
    </row>
    <row r="2958">
      <c r="A2958" s="2" t="s">
        <v>7766</v>
      </c>
      <c r="B2958" s="2" t="str">
        <v>澳大利亞</v>
      </c>
      <c r="C2958" s="3" t="s">
        <v>7764</v>
      </c>
      <c r="D2958" s="2" t="str">
        <v>体育及旅游休闲用品,其他,玩具,礼品及赠品,箱包,餐厨用具</v>
      </c>
      <c r="E2958" s="2" t="str">
        <v>9次</v>
      </c>
      <c r="F2958" s="2" t="str">
        <v>275-279 VICTORIA ROAD,RYDALMERE NSW 2116,AUSTRALIA</v>
      </c>
      <c r="G2958" s="2" t="str">
        <v>Tatiana Gaudencio</v>
      </c>
      <c r="H2958" s="2" t="s">
        <v>7765</v>
      </c>
      <c r="I2958" s="2" t="str">
        <v>+61 2 9898 3662</v>
      </c>
      <c r="J2958" s="2" t="str">
        <v>61 2 98983667</v>
      </c>
      <c r="K2958" s="1"/>
      <c r="L2958" s="1"/>
      <c r="M2958" s="1"/>
      <c r="N2958" s="1"/>
      <c r="O2958" s="1"/>
      <c r="P2958" s="1"/>
      <c r="Q2958" s="1"/>
      <c r="R2958" s="1"/>
      <c r="S2958" s="1"/>
    </row>
    <row r="2959">
      <c r="A2959" s="2" t="s">
        <v>6200</v>
      </c>
      <c r="B2959" s="2" t="str">
        <v>澳大利亞</v>
      </c>
      <c r="C2959" s="3" t="s">
        <v>6198</v>
      </c>
      <c r="D2959" s="2" t="str">
        <v>其他,工艺陶瓷,玻璃工艺品,餐厨用具</v>
      </c>
      <c r="E2959" s="2" t="str">
        <v>9次</v>
      </c>
      <c r="F2959" s="2" t="str">
        <v>43 MCCAWLEY STREET.WATSON. ACT. 2602.,AUSTRALIA</v>
      </c>
      <c r="G2959" s="2" t="str">
        <v>lily chen</v>
      </c>
      <c r="H2959" s="2" t="s">
        <v>6199</v>
      </c>
      <c r="I2959" s="2" t="str">
        <v>+61 2 6241 9733</v>
      </c>
      <c r="J2959" s="2">
        <v>61248451052</v>
      </c>
      <c r="K2959" s="1"/>
      <c r="L2959" s="1"/>
      <c r="M2959" s="1"/>
      <c r="N2959" s="1"/>
      <c r="O2959" s="1"/>
      <c r="P2959" s="1"/>
      <c r="Q2959" s="1"/>
      <c r="R2959" s="1"/>
      <c r="S2959" s="1"/>
    </row>
    <row r="2960">
      <c r="A2960" s="2" t="s">
        <v>2785</v>
      </c>
      <c r="B2960" s="2" t="str">
        <v>伊朗</v>
      </c>
      <c r="C2960" s="2" t="str">
        <v>--</v>
      </c>
      <c r="D2960" s="2" t="str">
        <v>餐厨用具</v>
      </c>
      <c r="E2960" s="2" t="str">
        <v>3次</v>
      </c>
      <c r="F2960" s="2" t="str">
        <v>OPP.OF ZOLFAGHARI BREAD ISLAMI ALLEY SAHRESTANI STR.IMAM HOUSCIN SQ.TEHRAN</v>
      </c>
      <c r="G2960" s="2" t="str">
        <v>--</v>
      </c>
      <c r="H2960" s="2" t="s">
        <v>2784</v>
      </c>
      <c r="I2960" s="2" t="str">
        <v>0098 21 3345805</v>
      </c>
      <c r="J2960" s="2" t="str">
        <v>0098 21 8044747</v>
      </c>
      <c r="K2960" s="1"/>
      <c r="L2960" s="1"/>
      <c r="M2960" s="1"/>
      <c r="N2960" s="1"/>
      <c r="O2960" s="1"/>
      <c r="P2960" s="1"/>
      <c r="Q2960" s="1"/>
      <c r="R2960" s="1"/>
      <c r="S2960" s="1"/>
    </row>
    <row r="2961">
      <c r="A2961" s="2" t="s">
        <v>2079</v>
      </c>
      <c r="B2961" s="2" t="str">
        <v>美國</v>
      </c>
      <c r="C2961" s="3" t="s">
        <v>2080</v>
      </c>
      <c r="D2961" s="2" t="str">
        <v>食品,餐厨用具</v>
      </c>
      <c r="E2961" s="2" t="str">
        <v>8次</v>
      </c>
      <c r="F2961" s="2" t="str">
        <v>P.O. BOX 25233,ALBURQUERQUE, NEW MEXICO 87125</v>
      </c>
      <c r="G2961" s="2" t="str">
        <v>JACK MC COMAS</v>
      </c>
      <c r="H2961" s="2" t="s">
        <v>2081</v>
      </c>
      <c r="I2961" s="2">
        <f>+1-505-243-5263</f>
      </c>
      <c r="J2961" s="2" t="str">
        <v>001 505 243 4880</v>
      </c>
      <c r="K2961" s="1"/>
      <c r="L2961" s="1"/>
      <c r="M2961" s="1"/>
      <c r="N2961" s="1"/>
      <c r="O2961" s="1"/>
      <c r="P2961" s="1"/>
      <c r="Q2961" s="1"/>
      <c r="R2961" s="1"/>
      <c r="S2961" s="1"/>
    </row>
    <row r="2962">
      <c r="A2962" s="2" t="s">
        <v>6541</v>
      </c>
      <c r="B2962" s="2" t="str">
        <v>美國</v>
      </c>
      <c r="C2962" s="2" t="str">
        <v>--</v>
      </c>
      <c r="D2962" s="2" t="str">
        <v>餐厨用具</v>
      </c>
      <c r="E2962" s="2" t="str">
        <v>2次</v>
      </c>
      <c r="F2962" s="2" t="str">
        <v>22391 GILBERTO STE. B, RCHO STA MARG, CA 92688-2103</v>
      </c>
      <c r="G2962" s="2" t="str">
        <v>LINDA CHANG</v>
      </c>
      <c r="H2962" s="2" t="str">
        <v>--</v>
      </c>
      <c r="I2962" s="2" t="str">
        <v>001 9497663268</v>
      </c>
      <c r="J2962" s="2" t="str">
        <v>001 949 766 3298</v>
      </c>
      <c r="K2962" s="1"/>
      <c r="L2962" s="1"/>
      <c r="M2962" s="1"/>
      <c r="N2962" s="1"/>
      <c r="O2962" s="1"/>
      <c r="P2962" s="1"/>
      <c r="Q2962" s="1"/>
      <c r="R2962" s="1"/>
      <c r="S2962" s="1"/>
    </row>
    <row r="2963">
      <c r="A2963" s="2" t="s">
        <v>6118</v>
      </c>
      <c r="B2963" s="2" t="str">
        <v>印度</v>
      </c>
      <c r="C2963" s="3" t="s">
        <v>6117</v>
      </c>
      <c r="D2963" s="2" t="str">
        <v>化工产品,大型机械及设备,家具,工具,玩具,玻璃工艺品,餐厨用具</v>
      </c>
      <c r="E2963" s="2" t="str">
        <v>9次</v>
      </c>
      <c r="F2963" s="2" t="str">
        <v># 01 - 77 MARSHALL HOUSE ,25 STRAND ROAD ,KOLKATA :700 001,INDIA</v>
      </c>
      <c r="G2963" s="2" t="str">
        <v>KUNAL MUKHERJEE</v>
      </c>
      <c r="H2963" s="2" t="s">
        <v>6119</v>
      </c>
      <c r="I2963" s="2" t="str">
        <v>+91 33 2242 8458</v>
      </c>
      <c r="J2963" s="2" t="str">
        <v>0091 33 22428458</v>
      </c>
      <c r="K2963" s="1"/>
      <c r="L2963" s="1"/>
      <c r="M2963" s="1"/>
      <c r="N2963" s="1"/>
      <c r="O2963" s="1"/>
      <c r="P2963" s="1"/>
      <c r="Q2963" s="1"/>
      <c r="R2963" s="1"/>
      <c r="S2963" s="1"/>
    </row>
    <row r="2964">
      <c r="A2964" s="2" t="s">
        <v>4232</v>
      </c>
      <c r="B2964" s="2" t="str">
        <v>美國</v>
      </c>
      <c r="C2964" s="3" t="s">
        <v>4233</v>
      </c>
      <c r="D2964" s="2" t="str">
        <v>餐厨用具</v>
      </c>
      <c r="E2964" s="2" t="str">
        <v>6次</v>
      </c>
      <c r="F2964" s="2" t="str">
        <v>PO BOX 284 SPARTANBURG, SC 29304</v>
      </c>
      <c r="G2964" s="2" t="str">
        <v>RODNEY UPTON</v>
      </c>
      <c r="H2964" s="2" t="s">
        <v>4231</v>
      </c>
      <c r="I2964" s="2">
        <f>+1-864-597-234</f>
      </c>
      <c r="J2964" s="2" t="str">
        <v>001 864 597 0238</v>
      </c>
      <c r="K2964" s="1"/>
      <c r="L2964" s="1"/>
      <c r="M2964" s="1"/>
      <c r="N2964" s="1"/>
      <c r="O2964" s="1"/>
      <c r="P2964" s="1"/>
      <c r="Q2964" s="1"/>
      <c r="R2964" s="1"/>
      <c r="S2964" s="1"/>
    </row>
    <row r="2965">
      <c r="A2965" s="2" t="s">
        <v>555</v>
      </c>
      <c r="B2965" s="2" t="str">
        <v>日本</v>
      </c>
      <c r="C2965" s="3" t="s">
        <v>554</v>
      </c>
      <c r="D2965" s="2" t="str">
        <v>其他,医药保健品及医疗器械,家具,服装饰物及配件,礼品及赠品,餐厨用具</v>
      </c>
      <c r="E2965" s="2" t="str">
        <v>5次</v>
      </c>
      <c r="F2965" s="2" t="str">
        <v>(TOC 12F) 7-22-17 NISHIGOTANDA SHINAGAWA-KU TOKYO</v>
      </c>
      <c r="G2965" s="2" t="str">
        <v>FUMIO TOMITA</v>
      </c>
      <c r="H2965" s="2" t="s">
        <v>553</v>
      </c>
      <c r="I2965" s="2" t="str">
        <v>+81 268-25-2750,+81 80-2890-8391,+81 43-423-0057,+81 52-848-8428,+81 27-323-2077</v>
      </c>
      <c r="J2965" s="2" t="str">
        <v>0081 3 3690 1211</v>
      </c>
      <c r="K2965" s="1"/>
      <c r="L2965" s="1"/>
      <c r="M2965" s="1"/>
      <c r="N2965" s="1"/>
      <c r="O2965" s="1"/>
      <c r="P2965" s="1"/>
      <c r="Q2965" s="1"/>
      <c r="R2965" s="1"/>
      <c r="S2965" s="1"/>
    </row>
    <row r="2966">
      <c r="A2966" s="2" t="s">
        <v>2890</v>
      </c>
      <c r="B2966" s="2" t="str">
        <v>中國香港</v>
      </c>
      <c r="C2966" s="3" t="s">
        <v>2889</v>
      </c>
      <c r="D2966" s="2" t="s">
        <v>2891</v>
      </c>
      <c r="E2966" s="2" t="str">
        <v>8次</v>
      </c>
      <c r="F2966" s="2" t="str">
        <v>1/F, HK Spinners Industrial Building Phases I &amp; II,800 Cheung Sha Wan Rd. Kowloon, Hong Kong</v>
      </c>
      <c r="G2966" s="2" t="str">
        <v>David Picarillo</v>
      </c>
      <c r="H2966" s="2" t="s">
        <v>2892</v>
      </c>
      <c r="I2966" s="2" t="str">
        <v>+852 2300 5423</v>
      </c>
      <c r="J2966" s="2" t="str">
        <v>2300 5416</v>
      </c>
      <c r="K2966" s="1"/>
      <c r="L2966" s="1"/>
      <c r="M2966" s="1"/>
      <c r="N2966" s="1"/>
      <c r="O2966" s="1"/>
      <c r="P2966" s="1"/>
      <c r="Q2966" s="1"/>
      <c r="R2966" s="1"/>
      <c r="S2966" s="1"/>
    </row>
    <row r="2967">
      <c r="A2967" s="2" t="s">
        <v>6145</v>
      </c>
      <c r="B2967" s="2" t="str">
        <v>日本</v>
      </c>
      <c r="C2967" s="3" t="s">
        <v>6143</v>
      </c>
      <c r="D2967" s="2" t="str">
        <v>五金,餐厨用具</v>
      </c>
      <c r="E2967" s="2" t="str">
        <v>5次</v>
      </c>
      <c r="F2967" s="2" t="str">
        <v>3-7, KITASHIMIZU-CHO 3-CHOME SAKAI-SHI, OSAKA 5900004</v>
      </c>
      <c r="G2967" s="2" t="str">
        <v>ISHITANI, GORO</v>
      </c>
      <c r="H2967" s="2" t="s">
        <v>6144</v>
      </c>
      <c r="I2967" s="2">
        <f>+81-72-238-7321</f>
      </c>
      <c r="J2967" s="2" t="str">
        <v>0081 72 227 8869</v>
      </c>
      <c r="K2967" s="1"/>
      <c r="L2967" s="1"/>
      <c r="M2967" s="1"/>
      <c r="N2967" s="1"/>
      <c r="O2967" s="1"/>
      <c r="P2967" s="1"/>
      <c r="Q2967" s="1"/>
      <c r="R2967" s="1"/>
      <c r="S2967" s="1"/>
    </row>
    <row r="2968">
      <c r="A2968" s="2" t="s">
        <v>2803</v>
      </c>
      <c r="B2968" s="2" t="str">
        <v>印度</v>
      </c>
      <c r="C2968" s="2" t="str">
        <v>--</v>
      </c>
      <c r="D2968" s="2" t="str">
        <v>其他,家居用品,工艺陶瓷,建筑及装饰材料,玻璃工艺品,鞋,餐厨用具</v>
      </c>
      <c r="E2968" s="2" t="str">
        <v>10次</v>
      </c>
      <c r="F2968" s="2" t="str">
        <v>18, B. BRABOUNE ROAD. PNB HOUSE.KOLKATTA 700001,INDIA</v>
      </c>
      <c r="G2968" s="2" t="str">
        <v>Brandon/Eric</v>
      </c>
      <c r="H2968" s="2" t="s">
        <v>2802</v>
      </c>
      <c r="I2968" s="2" t="str">
        <v>+91 33 3103 3064</v>
      </c>
      <c r="J2968" s="2">
        <v>913324811429</v>
      </c>
      <c r="K2968" s="1"/>
      <c r="L2968" s="1"/>
      <c r="M2968" s="1"/>
      <c r="N2968" s="1"/>
      <c r="O2968" s="1"/>
      <c r="P2968" s="1"/>
      <c r="Q2968" s="1"/>
      <c r="R2968" s="1"/>
      <c r="S2968" s="1"/>
    </row>
    <row r="2969">
      <c r="A2969" s="2" t="s">
        <v>1998</v>
      </c>
      <c r="B2969" s="2" t="str">
        <v>中国台湾</v>
      </c>
      <c r="C2969" s="3" t="s">
        <v>2000</v>
      </c>
      <c r="D2969" s="2" t="str">
        <v>餐厨用具</v>
      </c>
      <c r="E2969" s="2" t="str">
        <v>6次</v>
      </c>
      <c r="F2969" s="2" t="str">
        <v>ROOM E,11FL,NO.74-6 SHIN SENG N.RD.SEC.2</v>
      </c>
      <c r="G2969" s="2" t="str">
        <v>RIKA</v>
      </c>
      <c r="H2969" s="2" t="s">
        <v>1999</v>
      </c>
      <c r="I2969" s="2" t="str">
        <v>00886 2 25311107</v>
      </c>
      <c r="J2969" s="2" t="str">
        <v>00886 2 25311095</v>
      </c>
      <c r="K2969" s="1"/>
      <c r="L2969" s="1"/>
      <c r="M2969" s="1"/>
      <c r="N2969" s="1"/>
      <c r="O2969" s="1"/>
      <c r="P2969" s="1"/>
      <c r="Q2969" s="1"/>
      <c r="R2969" s="1"/>
      <c r="S2969" s="1"/>
    </row>
    <row r="2970">
      <c r="A2970" s="2" t="s">
        <v>7638</v>
      </c>
      <c r="B2970" s="2" t="str">
        <v>澳大利亞</v>
      </c>
      <c r="C2970" s="3" t="s">
        <v>7635</v>
      </c>
      <c r="D2970" s="2" t="s">
        <v>7637</v>
      </c>
      <c r="E2970" s="2" t="str">
        <v>9次</v>
      </c>
      <c r="F2970" s="2" t="str">
        <v>1/108 BEECHBORO RDBAYSWATER 6053,AUSTRALIA</v>
      </c>
      <c r="G2970" s="2" t="str">
        <v>BRAD WOOD</v>
      </c>
      <c r="H2970" s="2" t="s">
        <v>7636</v>
      </c>
      <c r="I2970" s="2" t="str">
        <v>+61 8 9272 6367</v>
      </c>
      <c r="J2970" s="2" t="str">
        <v>0061 8 92725958</v>
      </c>
      <c r="K2970" s="1"/>
      <c r="L2970" s="1"/>
      <c r="M2970" s="1"/>
      <c r="N2970" s="1"/>
      <c r="O2970" s="1"/>
      <c r="P2970" s="1"/>
      <c r="Q2970" s="1"/>
      <c r="R2970" s="1"/>
      <c r="S2970" s="1"/>
    </row>
    <row r="2971">
      <c r="A2971" s="2" t="s">
        <v>6059</v>
      </c>
      <c r="B2971" s="2" t="str">
        <v>英國</v>
      </c>
      <c r="C2971" s="2" t="str">
        <v>--</v>
      </c>
      <c r="D2971" s="2" t="str">
        <v>餐厨用具</v>
      </c>
      <c r="E2971" s="2" t="str">
        <v>7次</v>
      </c>
      <c r="F2971" s="2" t="str">
        <v>77 SYDNER RD. N16 7UFLONDON,U.K.</v>
      </c>
      <c r="G2971" s="2" t="str">
        <v>--</v>
      </c>
      <c r="H2971" s="2" t="s">
        <v>6060</v>
      </c>
      <c r="I2971" s="2" t="str">
        <v>+44 20 7249 1280</v>
      </c>
      <c r="J2971" s="2">
        <v>2072491280</v>
      </c>
      <c r="K2971" s="1"/>
      <c r="L2971" s="1"/>
      <c r="M2971" s="1"/>
      <c r="N2971" s="1"/>
      <c r="O2971" s="1"/>
      <c r="P2971" s="1"/>
      <c r="Q2971" s="1"/>
      <c r="R2971" s="1"/>
      <c r="S2971" s="1"/>
    </row>
    <row r="2972">
      <c r="A2972" s="2" t="s">
        <v>4167</v>
      </c>
      <c r="B2972" s="2" t="str">
        <v>波蘭</v>
      </c>
      <c r="C2972" s="3" t="s">
        <v>4166</v>
      </c>
      <c r="D2972" s="2" t="str">
        <v>餐厨用具</v>
      </c>
      <c r="E2972" s="2" t="str">
        <v>6次</v>
      </c>
      <c r="F2972" s="2" t="str">
        <v>WHOLESALE CENTRE,GNIEZNO UL.ROOSEVELTA ST.116A</v>
      </c>
      <c r="G2972" s="2" t="str">
        <v>STEFAN WISNIEWSKI</v>
      </c>
      <c r="H2972" s="2" t="s">
        <v>4165</v>
      </c>
      <c r="I2972" s="2">
        <f>+48-61-426-19-33</f>
      </c>
      <c r="J2972" s="2" t="str">
        <v>0048 61 4262795</v>
      </c>
      <c r="K2972" s="1"/>
      <c r="L2972" s="1"/>
      <c r="M2972" s="1"/>
      <c r="N2972" s="1"/>
      <c r="O2972" s="1"/>
      <c r="P2972" s="1"/>
      <c r="Q2972" s="1"/>
      <c r="R2972" s="1"/>
      <c r="S2972" s="1"/>
    </row>
    <row r="2973">
      <c r="A2973" s="2" t="s">
        <v>2038</v>
      </c>
      <c r="B2973" s="2" t="str">
        <v>英國</v>
      </c>
      <c r="C2973" s="3" t="s">
        <v>2041</v>
      </c>
      <c r="D2973" s="2" t="s">
        <v>2039</v>
      </c>
      <c r="E2973" s="2" t="str">
        <v>9次</v>
      </c>
      <c r="F2973" s="2" t="str">
        <v>Suite B, 29 Harley Street, London, W2G 9QR</v>
      </c>
      <c r="G2973" s="2" t="str">
        <v>Anton Georgiev</v>
      </c>
      <c r="H2973" s="2" t="s">
        <v>2040</v>
      </c>
      <c r="I2973" s="2" t="str">
        <v>44 1376 553658</v>
      </c>
      <c r="J2973" s="2" t="str">
        <v>44 1376 553980</v>
      </c>
      <c r="K2973" s="1"/>
      <c r="L2973" s="1"/>
      <c r="M2973" s="1"/>
      <c r="N2973" s="1"/>
      <c r="O2973" s="1"/>
      <c r="P2973" s="1"/>
      <c r="Q2973" s="1"/>
      <c r="R2973" s="1"/>
      <c r="S2973" s="1"/>
    </row>
    <row r="2974">
      <c r="A2974" s="2" t="s">
        <v>7671</v>
      </c>
      <c r="B2974" s="2" t="str">
        <v>希臘</v>
      </c>
      <c r="C2974" s="3" t="s">
        <v>7672</v>
      </c>
      <c r="D2974" s="2" t="str">
        <v>餐厨用具</v>
      </c>
      <c r="E2974" s="2" t="str">
        <v>1次</v>
      </c>
      <c r="F2974" s="2" t="str">
        <v>4 Kleovidos, Athens</v>
      </c>
      <c r="G2974" s="2" t="str">
        <v>A Samaras</v>
      </c>
      <c r="H2974" s="2" t="str">
        <v>--</v>
      </c>
      <c r="I2974" s="2" t="str">
        <v>+30 21 0515 2052</v>
      </c>
      <c r="J2974" s="2" t="str">
        <v>0030 210 5147700</v>
      </c>
      <c r="K2974" s="1"/>
      <c r="L2974" s="1"/>
      <c r="M2974" s="1"/>
      <c r="N2974" s="1"/>
      <c r="O2974" s="1"/>
      <c r="P2974" s="1"/>
      <c r="Q2974" s="1"/>
      <c r="R2974" s="1"/>
      <c r="S2974" s="1"/>
    </row>
    <row r="2975">
      <c r="A2975" s="2" t="s">
        <v>6089</v>
      </c>
      <c r="B2975" s="2" t="str">
        <v>挪威</v>
      </c>
      <c r="C2975" s="3" t="s">
        <v>6091</v>
      </c>
      <c r="D2975" s="2" t="str">
        <v>其他,卫浴设备,餐厨用具</v>
      </c>
      <c r="E2975" s="2" t="str">
        <v>5次</v>
      </c>
      <c r="F2975" s="2" t="str">
        <v>Dokkvegen 10, NO 3920, Porsgrunn</v>
      </c>
      <c r="G2975" s="2" t="str">
        <v>--</v>
      </c>
      <c r="H2975" s="2" t="s">
        <v>6090</v>
      </c>
      <c r="I2975" s="2" t="str">
        <v>+47 35 59 89 11</v>
      </c>
      <c r="J2975" s="2" t="str">
        <v>0047 35 932001</v>
      </c>
      <c r="K2975" s="1"/>
      <c r="L2975" s="1"/>
      <c r="M2975" s="1"/>
      <c r="N2975" s="1"/>
      <c r="O2975" s="1"/>
      <c r="P2975" s="1"/>
      <c r="Q2975" s="1"/>
      <c r="R2975" s="1"/>
      <c r="S2975" s="1"/>
    </row>
    <row r="2976">
      <c r="A2976" s="2" t="s">
        <v>4200</v>
      </c>
      <c r="B2976" s="2" t="str">
        <v>土耳其</v>
      </c>
      <c r="C2976" s="3" t="s">
        <v>4199</v>
      </c>
      <c r="D2976" s="2" t="s">
        <v>4197</v>
      </c>
      <c r="E2976" s="2" t="str">
        <v>10次</v>
      </c>
      <c r="F2976" s="2" t="str">
        <v>HALIL REFATPASA MAH.PERPA TICARET MERKEZI B BLOK KAT:9 NO:1415,OKMEYDANI,ISTANBUL</v>
      </c>
      <c r="G2976" s="2" t="str">
        <v>AYDOGAN TOSUN</v>
      </c>
      <c r="H2976" s="2" t="s">
        <v>4198</v>
      </c>
      <c r="I2976" s="2" t="str">
        <v>+90 212 221 99 59</v>
      </c>
      <c r="J2976" s="2" t="str">
        <v>0090 212 2227641</v>
      </c>
      <c r="K2976" s="1"/>
      <c r="L2976" s="1"/>
      <c r="M2976" s="1"/>
      <c r="N2976" s="1"/>
      <c r="O2976" s="1"/>
      <c r="P2976" s="1"/>
      <c r="Q2976" s="1"/>
      <c r="R2976" s="1"/>
      <c r="S2976" s="1"/>
    </row>
    <row r="2977">
      <c r="A2977" s="2" t="s">
        <v>2494</v>
      </c>
      <c r="B2977" s="2" t="str">
        <v>美國</v>
      </c>
      <c r="C2977" s="2" t="str">
        <v>--</v>
      </c>
      <c r="D2977" s="2" t="s">
        <v>2492</v>
      </c>
      <c r="E2977" s="2" t="str">
        <v>10次</v>
      </c>
      <c r="F2977" s="2" t="str">
        <v>2250 PRINCIPALROW ORLANDO,FL 32837,U.S.A.</v>
      </c>
      <c r="G2977" s="2" t="str">
        <v>KIM LAI SHING</v>
      </c>
      <c r="H2977" s="2" t="s">
        <v>2493</v>
      </c>
      <c r="I2977" s="2" t="str">
        <v>001 4078882188</v>
      </c>
      <c r="J2977" s="2" t="str">
        <v>001 4078882112</v>
      </c>
      <c r="K2977" s="1"/>
      <c r="L2977" s="1"/>
      <c r="M2977" s="1"/>
      <c r="N2977" s="1"/>
      <c r="O2977" s="1"/>
      <c r="P2977" s="1"/>
      <c r="Q2977" s="1"/>
      <c r="R2977" s="1"/>
      <c r="S2977" s="1"/>
    </row>
    <row r="2978">
      <c r="A2978" s="2" t="s">
        <v>90</v>
      </c>
      <c r="B2978" s="2" t="str">
        <v>烏克蘭</v>
      </c>
      <c r="C2978" s="3" t="s">
        <v>88</v>
      </c>
      <c r="D2978" s="2" t="str">
        <v>其他,办公文具,电子电气产品,餐厨用具</v>
      </c>
      <c r="E2978" s="2" t="str">
        <v>6次</v>
      </c>
      <c r="F2978" s="2" t="str">
        <v>KIEV,11,KAYSAROUA STR.</v>
      </c>
      <c r="G2978" s="2" t="str">
        <v>MAHMOUD H BAYDOUN</v>
      </c>
      <c r="H2978" s="2" t="s">
        <v>89</v>
      </c>
      <c r="I2978" s="2" t="str">
        <v>+380 44 258 0333</v>
      </c>
      <c r="J2978" s="2" t="str">
        <v>00380 44 2580343</v>
      </c>
      <c r="K2978" s="1"/>
      <c r="L2978" s="1"/>
      <c r="M2978" s="1"/>
      <c r="N2978" s="1"/>
      <c r="O2978" s="1"/>
      <c r="P2978" s="1"/>
      <c r="Q2978" s="1"/>
      <c r="R2978" s="1"/>
      <c r="S2978" s="1"/>
    </row>
    <row r="2979">
      <c r="A2979" s="2" t="s">
        <v>899</v>
      </c>
      <c r="B2979" s="2" t="str">
        <v>菲律賓</v>
      </c>
      <c r="C2979" s="2" t="str">
        <v>--</v>
      </c>
      <c r="D2979" s="2" t="str">
        <v>家居装饰品,餐厨用具</v>
      </c>
      <c r="E2979" s="2" t="str">
        <v>6次</v>
      </c>
      <c r="F2979" s="2" t="str">
        <v>3RD FLOOR, RODMALL PLAZA,LRT MONUMENTO, RIZAL AVE. EXT.,CALOOCAN CITY, PHILIPPINES</v>
      </c>
      <c r="G2979" s="2" t="str">
        <v>brahim</v>
      </c>
      <c r="H2979" s="2" t="s">
        <v>900</v>
      </c>
      <c r="I2979" s="2" t="str">
        <v>+63 2 363 8381</v>
      </c>
      <c r="J2979" s="2" t="str">
        <v>632 3622427</v>
      </c>
      <c r="K2979" s="1"/>
      <c r="L2979" s="1"/>
      <c r="M2979" s="1"/>
      <c r="N2979" s="1"/>
      <c r="O2979" s="1"/>
      <c r="P2979" s="1"/>
      <c r="Q2979" s="1"/>
      <c r="R2979" s="1"/>
      <c r="S2979" s="1"/>
    </row>
    <row r="2980">
      <c r="A2980" s="2" t="s">
        <v>4566</v>
      </c>
      <c r="B2980" s="2" t="str">
        <v>美國</v>
      </c>
      <c r="C2980" s="2" t="str">
        <v>--</v>
      </c>
      <c r="D2980" s="2" t="str">
        <v>餐厨用具</v>
      </c>
      <c r="E2980" s="2" t="str">
        <v>6次</v>
      </c>
      <c r="F2980" s="2" t="str">
        <v>101 10TH AVE.OAKLAND,CA 94606-5135</v>
      </c>
      <c r="G2980" s="2" t="str">
        <v>JOSEPH CHENG</v>
      </c>
      <c r="H2980" s="2" t="s">
        <v>4567</v>
      </c>
      <c r="I2980" s="2" t="str">
        <v>001 510 8340988</v>
      </c>
      <c r="J2980" s="2" t="str">
        <v>001 510 8340883</v>
      </c>
      <c r="K2980" s="1"/>
      <c r="L2980" s="1"/>
      <c r="M2980" s="1"/>
      <c r="N2980" s="1"/>
      <c r="O2980" s="1"/>
      <c r="P2980" s="1"/>
      <c r="Q2980" s="1"/>
      <c r="R2980" s="1"/>
      <c r="S2980" s="1"/>
    </row>
    <row r="2981">
      <c r="A2981" s="2" t="s">
        <v>2530</v>
      </c>
      <c r="B2981" s="2" t="str">
        <v>印尼</v>
      </c>
      <c r="C2981" s="2" t="str">
        <v>--</v>
      </c>
      <c r="D2981" s="2" t="str">
        <v>餐厨用具</v>
      </c>
      <c r="E2981" s="2" t="str">
        <v>5次</v>
      </c>
      <c r="F2981" s="2" t="str">
        <v>JL.BENDUNGAN HILIR RAYA KAV.36 A BLOK B NO.16(D/H NO.2-3),JAKARTA</v>
      </c>
      <c r="G2981" s="2" t="str">
        <v>MR TONNY SARBAWONO</v>
      </c>
      <c r="H2981" s="2" t="s">
        <v>2529</v>
      </c>
      <c r="I2981" s="2" t="str">
        <v>0062 21 5713425</v>
      </c>
      <c r="J2981" s="2" t="str">
        <v>0062 21 5713733</v>
      </c>
      <c r="K2981" s="1"/>
      <c r="L2981" s="1"/>
      <c r="M2981" s="1"/>
      <c r="N2981" s="1"/>
      <c r="O2981" s="1"/>
      <c r="P2981" s="1"/>
      <c r="Q2981" s="1"/>
      <c r="R2981" s="1"/>
      <c r="S2981" s="1"/>
    </row>
    <row r="2982">
      <c r="A2982" s="5" t="s">
        <v>122</v>
      </c>
      <c r="B2982" s="5" t="str">
        <v>法國</v>
      </c>
      <c r="C2982" s="4" t="s">
        <v>120</v>
      </c>
      <c r="D2982" s="5" t="str">
        <v>其他,家具,建筑及装饰材料,照明产品,玻璃工艺品,餐厨用具</v>
      </c>
      <c r="E2982" s="5" t="str">
        <v>9次</v>
      </c>
      <c r="F2982" s="5" t="str">
        <v>11 avenue pompidou</v>
      </c>
      <c r="G2982" s="5" t="str">
        <v>Dhiti Ratanavongsawad</v>
      </c>
      <c r="H2982" s="5" t="s">
        <v>121</v>
      </c>
      <c r="I2982" s="5" t="str">
        <v>+33 4 75 70 23 85</v>
      </c>
      <c r="J2982" s="5" t="str">
        <v>33 04 75 05 03 71</v>
      </c>
      <c r="K2982" s="1"/>
      <c r="L2982" s="1"/>
      <c r="M2982" s="1"/>
      <c r="N2982" s="1"/>
      <c r="O2982" s="1"/>
      <c r="P2982" s="1"/>
      <c r="Q2982" s="1"/>
      <c r="R2982" s="1"/>
      <c r="S2982" s="1"/>
    </row>
    <row r="2983">
      <c r="A2983" s="2" t="s">
        <v>6450</v>
      </c>
      <c r="B2983" s="2" t="str">
        <v>美國</v>
      </c>
      <c r="C2983" s="3" t="s">
        <v>6451</v>
      </c>
      <c r="D2983" s="2" t="s">
        <v>6449</v>
      </c>
      <c r="E2983" s="2" t="str">
        <v>7次</v>
      </c>
      <c r="F2983" s="2" t="str">
        <v>7501 HARWIN DR., SUITE #104D HOUSTOTX 77036U.S.A.</v>
      </c>
      <c r="G2983" s="2" t="str">
        <v>Djuwita Josowidjojo</v>
      </c>
      <c r="H2983" s="2">
        <v>14</v>
      </c>
      <c r="I2983" s="2" t="str">
        <v>+1-713-789-8896,+1 713-789-8896</v>
      </c>
      <c r="J2983" s="2">
        <v>1</v>
      </c>
      <c r="K2983" s="1"/>
      <c r="L2983" s="1"/>
      <c r="M2983" s="1"/>
      <c r="N2983" s="1"/>
      <c r="O2983" s="1"/>
      <c r="P2983" s="1"/>
      <c r="Q2983" s="1"/>
      <c r="R2983" s="1"/>
      <c r="S2983" s="1"/>
    </row>
    <row r="2984">
      <c r="A2984" s="2" t="s">
        <v>4597</v>
      </c>
      <c r="B2984" s="2" t="str">
        <v>埃及</v>
      </c>
      <c r="C2984" s="3" t="s">
        <v>4595</v>
      </c>
      <c r="D2984" s="2" t="str">
        <v>家用电器,鞋,餐厨用具</v>
      </c>
      <c r="E2984" s="2" t="str">
        <v>9次</v>
      </c>
      <c r="F2984" s="2" t="str">
        <v>MOHAMED ALI &amp; ELNEEL ST , AL-TWHEEDTOWER 1ST FLOOR OFFICE NO. 8 ,PORT SAIDEGYPT</v>
      </c>
      <c r="G2984" s="2" t="str">
        <v>Mr MOHAMMED MATTAR</v>
      </c>
      <c r="H2984" s="2" t="s">
        <v>4596</v>
      </c>
      <c r="I2984" s="2" t="str">
        <v>(002066)736363</v>
      </c>
      <c r="J2984" s="2" t="str">
        <v>(002066)723035</v>
      </c>
      <c r="K2984" s="1"/>
      <c r="L2984" s="1"/>
      <c r="M2984" s="1"/>
      <c r="N2984" s="1"/>
      <c r="O2984" s="1"/>
      <c r="P2984" s="1"/>
      <c r="Q2984" s="1"/>
      <c r="R2984" s="1"/>
      <c r="S2984" s="1"/>
    </row>
    <row r="2985">
      <c r="A2985" s="2" t="s">
        <v>2418</v>
      </c>
      <c r="B2985" s="2" t="str">
        <v>中國香港</v>
      </c>
      <c r="C2985" s="2" t="str">
        <v>--</v>
      </c>
      <c r="D2985" s="2" t="str">
        <v>五金,园林用品,餐厨用具</v>
      </c>
      <c r="E2985" s="2" t="str">
        <v>9次</v>
      </c>
      <c r="F2985" s="2" t="str">
        <v>FLAT H,23/F.,BLOCK 1 VIGOR IND. BLDGTA CHUEN PING STREET,KWAI CHUNG, N.T.,HONGKONG</v>
      </c>
      <c r="G2985" s="2" t="str">
        <v>BUNTHITA ONGJAROEN</v>
      </c>
      <c r="H2985" s="2" t="s">
        <v>2417</v>
      </c>
      <c r="I2985" s="2" t="str">
        <v>+852 2475 2186</v>
      </c>
      <c r="J2985" s="2">
        <v>24752190</v>
      </c>
      <c r="K2985" s="1"/>
      <c r="L2985" s="1"/>
      <c r="M2985" s="1"/>
      <c r="N2985" s="1"/>
      <c r="O2985" s="1"/>
      <c r="P2985" s="1"/>
      <c r="Q2985" s="1"/>
      <c r="R2985" s="1"/>
      <c r="S2985" s="1"/>
    </row>
    <row r="2986">
      <c r="A2986" s="2" t="s">
        <v>11</v>
      </c>
      <c r="B2986" s="2" t="str">
        <v>中国台湾</v>
      </c>
      <c r="C2986" s="3" t="s">
        <v>9</v>
      </c>
      <c r="D2986" s="2" t="str">
        <v>其他,家具,家居装饰品,服装饰物及配件,餐厨用具</v>
      </c>
      <c r="E2986" s="2" t="str">
        <v>9次</v>
      </c>
      <c r="F2986" s="2" t="str">
        <v>NO.259, REN HSIN ROAD, REN WU HSIANGKAOHSIUNG HSIANG COUNTY,TAIWAN</v>
      </c>
      <c r="G2986" s="2" t="str">
        <v>Jorge Houdart</v>
      </c>
      <c r="H2986" s="2" t="s">
        <v>10</v>
      </c>
      <c r="I2986" s="2" t="str">
        <v>+886 7 373 1888</v>
      </c>
      <c r="J2986" s="2" t="str">
        <v>886 7 3731588</v>
      </c>
      <c r="K2986" s="1"/>
      <c r="L2986" s="1"/>
      <c r="M2986" s="1"/>
      <c r="N2986" s="1"/>
      <c r="O2986" s="1"/>
      <c r="P2986" s="1"/>
      <c r="Q2986" s="1"/>
      <c r="R2986" s="1"/>
      <c r="S2986" s="1"/>
    </row>
    <row r="2987">
      <c r="A2987" s="2" t="s">
        <v>783</v>
      </c>
      <c r="B2987" s="2" t="str">
        <v>中國香港</v>
      </c>
      <c r="C2987" s="2" t="str">
        <v>--</v>
      </c>
      <c r="D2987" s="2" t="str">
        <v>其他,家具,家居装饰品,服装饰物及配件,玻璃工艺品,箱包,餐厨用具</v>
      </c>
      <c r="E2987" s="2" t="str">
        <v>10次</v>
      </c>
      <c r="F2987" s="2" t="str">
        <v>230 Prince Edward Road West, 10 / D, Kowloon</v>
      </c>
      <c r="G2987" s="2" t="str">
        <v>ALI ISRAR</v>
      </c>
      <c r="H2987" s="2" t="s">
        <v>784</v>
      </c>
      <c r="I2987" s="2" t="str">
        <v>+852 2337 3157</v>
      </c>
      <c r="J2987" s="2" t="str">
        <v>00852 23636205/23632969</v>
      </c>
      <c r="K2987" s="1"/>
      <c r="L2987" s="1"/>
      <c r="M2987" s="1"/>
      <c r="N2987" s="1"/>
      <c r="O2987" s="1"/>
      <c r="P2987" s="1"/>
      <c r="Q2987" s="1"/>
      <c r="R2987" s="1"/>
      <c r="S2987" s="1"/>
    </row>
    <row r="2988">
      <c r="A2988" s="2" t="s">
        <v>4515</v>
      </c>
      <c r="B2988" s="2" t="str">
        <v>中國大陸</v>
      </c>
      <c r="C2988" s="3" t="s">
        <v>4516</v>
      </c>
      <c r="D2988" s="2" t="str">
        <v>餐厨用具</v>
      </c>
      <c r="E2988" s="2" t="str">
        <v>7次</v>
      </c>
      <c r="F2988" s="2" t="str">
        <v>HANGZHOU,CHINA</v>
      </c>
      <c r="G2988" s="2" t="str">
        <v>--</v>
      </c>
      <c r="H2988" s="2" t="s">
        <v>4514</v>
      </c>
      <c r="I2988" s="2" t="str">
        <v>+86 571 8779 2119</v>
      </c>
      <c r="J2988" s="2" t="str">
        <v>86 571 87016777</v>
      </c>
      <c r="K2988" s="1"/>
      <c r="L2988" s="1"/>
      <c r="M2988" s="1"/>
      <c r="N2988" s="1"/>
      <c r="O2988" s="1"/>
      <c r="P2988" s="1"/>
      <c r="Q2988" s="1"/>
      <c r="R2988" s="1"/>
      <c r="S2988" s="1"/>
    </row>
    <row r="2989">
      <c r="A2989" s="2" t="s">
        <v>2453</v>
      </c>
      <c r="B2989" s="2" t="str">
        <v>法國</v>
      </c>
      <c r="C2989" s="3" t="s">
        <v>2452</v>
      </c>
      <c r="D2989" s="2" t="str">
        <v>办公文具,家具,照明产品,玻璃工艺品,餐厨用具</v>
      </c>
      <c r="E2989" s="2" t="str">
        <v>7次</v>
      </c>
      <c r="F2989" s="2" t="str">
        <v>1 RUE ANDRE KIENER, BP 1215, 68001, COLMAR CEDEX</v>
      </c>
      <c r="G2989" s="2" t="str">
        <v>M DEVOISE</v>
      </c>
      <c r="H2989" s="2" t="s">
        <v>2451</v>
      </c>
      <c r="I2989" s="2" t="str">
        <v>+33 3 89 20 74 30</v>
      </c>
      <c r="J2989" s="2" t="str">
        <v>0033 389419534</v>
      </c>
      <c r="K2989" s="1"/>
      <c r="L2989" s="1"/>
      <c r="M2989" s="1"/>
      <c r="N2989" s="1"/>
      <c r="O2989" s="1"/>
      <c r="P2989" s="1"/>
      <c r="Q2989" s="1"/>
      <c r="R2989" s="1"/>
      <c r="S2989" s="1"/>
    </row>
    <row r="2990">
      <c r="A2990" s="2" t="s">
        <v>50</v>
      </c>
      <c r="B2990" s="2" t="str">
        <v>英國</v>
      </c>
      <c r="C2990" s="3" t="s">
        <v>51</v>
      </c>
      <c r="D2990" s="2" t="str">
        <v>照明产品,餐厨用具</v>
      </c>
      <c r="E2990" s="2" t="str">
        <v>8次</v>
      </c>
      <c r="F2990" s="2" t="str">
        <v>OFFICE U01, WOODROYD MILLS, SOUTHPARADE,CLECKHEATON,WEST YORKSHIRE,ENGLAND BD19 3AF ,U.K.</v>
      </c>
      <c r="G2990" s="2" t="str">
        <v>Cheah Jiun Wau</v>
      </c>
      <c r="H2990" s="2" t="s">
        <v>52</v>
      </c>
      <c r="I2990" s="2" t="str">
        <v>+44 1274 855365</v>
      </c>
      <c r="J2990" s="2">
        <v>441274852560</v>
      </c>
      <c r="K2990" s="1"/>
      <c r="L2990" s="1"/>
      <c r="M2990" s="1"/>
      <c r="N2990" s="1"/>
      <c r="O2990" s="1"/>
      <c r="P2990" s="1"/>
      <c r="Q2990" s="1"/>
      <c r="R2990" s="1"/>
      <c r="S2990" s="1"/>
    </row>
    <row r="2991">
      <c r="A2991" s="2" t="s">
        <v>6402</v>
      </c>
      <c r="B2991" s="2" t="str">
        <v>丹麥</v>
      </c>
      <c r="C2991" s="3" t="s">
        <v>6400</v>
      </c>
      <c r="D2991" s="2" t="str">
        <v>家具,玻璃工艺品,餐厨用具</v>
      </c>
      <c r="E2991" s="2" t="str">
        <v>7次</v>
      </c>
      <c r="F2991" s="2" t="str">
        <v>Glasvej 2, 4220, Korsoer</v>
      </c>
      <c r="G2991" s="2" t="str">
        <v>Keld Ostergaard</v>
      </c>
      <c r="H2991" s="2" t="s">
        <v>6401</v>
      </c>
      <c r="I2991" s="2" t="str">
        <v>+45 58 37 27 00</v>
      </c>
      <c r="J2991" s="2" t="str">
        <v>0045 58 37 37 00</v>
      </c>
      <c r="K2991" s="1"/>
      <c r="L2991" s="1"/>
      <c r="M2991" s="1"/>
      <c r="N2991" s="1"/>
      <c r="O2991" s="1"/>
      <c r="P2991" s="1"/>
      <c r="Q2991" s="1"/>
      <c r="R2991" s="1"/>
      <c r="S2991" s="1"/>
    </row>
    <row r="2992">
      <c r="A2992" s="2" t="s">
        <v>761</v>
      </c>
      <c r="B2992" s="2" t="str">
        <v>未知國家</v>
      </c>
      <c r="C2992" s="2" t="str">
        <v>--</v>
      </c>
      <c r="D2992" s="2" t="str">
        <v>家具,餐厨用具</v>
      </c>
      <c r="E2992" s="2" t="str">
        <v>5次</v>
      </c>
      <c r="F2992" s="2" t="str">
        <v>KARADORDEVA BB,KRALJEVO</v>
      </c>
      <c r="G2992" s="2" t="str">
        <v>MRS.MILKA CVETIC</v>
      </c>
      <c r="H2992" s="2" t="s">
        <v>762</v>
      </c>
      <c r="I2992" s="2" t="str">
        <v>00381 36 359600</v>
      </c>
      <c r="J2992" s="2" t="str">
        <v>00381 36 359601</v>
      </c>
      <c r="K2992" s="1"/>
      <c r="L2992" s="1"/>
      <c r="M2992" s="1"/>
      <c r="N2992" s="1"/>
      <c r="O2992" s="1"/>
      <c r="P2992" s="1"/>
      <c r="Q2992" s="1"/>
      <c r="R2992" s="1"/>
      <c r="S2992" s="1"/>
    </row>
    <row r="2993">
      <c r="A2993" s="2" t="s">
        <v>1673</v>
      </c>
      <c r="B2993" s="2" t="str">
        <v>加拿大</v>
      </c>
      <c r="C2993" s="3" t="s">
        <v>1674</v>
      </c>
      <c r="D2993" s="2" t="s">
        <v>1675</v>
      </c>
      <c r="E2993" s="2" t="str">
        <v>10次</v>
      </c>
      <c r="F2993" s="2" t="str">
        <v>3178 GRANT ST, CANADA</v>
      </c>
      <c r="G2993" s="2" t="str">
        <v>MAZEN AZIZA</v>
      </c>
      <c r="H2993" s="2" t="s">
        <v>1676</v>
      </c>
      <c r="I2993" s="2" t="str">
        <v>+1 604-216-0399</v>
      </c>
      <c r="J2993" s="2" t="str">
        <v>1 604 2160399</v>
      </c>
      <c r="K2993" s="1"/>
      <c r="L2993" s="1"/>
      <c r="M2993" s="1"/>
      <c r="N2993" s="1"/>
      <c r="O2993" s="1"/>
      <c r="P2993" s="1"/>
      <c r="Q2993" s="1"/>
      <c r="R2993" s="1"/>
      <c r="S2993" s="1"/>
    </row>
    <row r="2994">
      <c r="A2994" s="2" t="s">
        <v>7869</v>
      </c>
      <c r="B2994" s="2" t="str">
        <v>墨西哥</v>
      </c>
      <c r="C2994" s="3" t="s">
        <v>7870</v>
      </c>
      <c r="D2994" s="2" t="str">
        <v>家具,玩具,礼品及赠品,餐厨用具</v>
      </c>
      <c r="E2994" s="2" t="str">
        <v>9次</v>
      </c>
      <c r="F2994" s="2" t="str">
        <v>RIO PANUCO 146 P.B. COLONIA CUAUHTEMOC,MEXICO D.F.</v>
      </c>
      <c r="G2994" s="2" t="str">
        <v>ALFONSO AGOILAR</v>
      </c>
      <c r="H2994" s="2" t="s">
        <v>7871</v>
      </c>
      <c r="I2994" s="2" t="str">
        <v>+52 55 5511 5533 ext. 113</v>
      </c>
      <c r="J2994" s="2">
        <v>52</v>
      </c>
      <c r="K2994" s="1"/>
      <c r="L2994" s="1"/>
      <c r="M2994" s="1"/>
      <c r="N2994" s="1"/>
      <c r="O2994" s="1"/>
      <c r="P2994" s="1"/>
      <c r="Q2994" s="1"/>
      <c r="R2994" s="1"/>
      <c r="S2994" s="1"/>
    </row>
    <row r="2995">
      <c r="A2995" s="2" t="s">
        <v>6339</v>
      </c>
      <c r="B2995" s="2" t="str">
        <v>美國</v>
      </c>
      <c r="C2995" s="3" t="s">
        <v>6340</v>
      </c>
      <c r="D2995" s="2" t="str">
        <v>其他,家具,家居用品,工艺陶瓷,食品,餐厨用具</v>
      </c>
      <c r="E2995" s="2" t="str">
        <v>9次</v>
      </c>
      <c r="F2995" s="2" t="str">
        <v>1996 KEATS DRIVE, U.S.A.</v>
      </c>
      <c r="G2995" s="2" t="str">
        <v>AMY HO</v>
      </c>
      <c r="H2995" s="2" t="s">
        <v>6341</v>
      </c>
      <c r="I2995" s="2" t="str">
        <v>+1 909-683-8899</v>
      </c>
      <c r="J2995" s="2" t="str">
        <v>909 784 8899</v>
      </c>
      <c r="K2995" s="1"/>
      <c r="L2995" s="1"/>
      <c r="M2995" s="1"/>
      <c r="N2995" s="1"/>
      <c r="O2995" s="1"/>
      <c r="P2995" s="1"/>
      <c r="Q2995" s="1"/>
      <c r="R2995" s="1"/>
      <c r="S2995" s="1"/>
    </row>
    <row r="2996">
      <c r="A2996" s="2" t="s">
        <v>3862</v>
      </c>
      <c r="B2996" s="2" t="str">
        <v>法國</v>
      </c>
      <c r="C2996" s="2" t="str">
        <v>--</v>
      </c>
      <c r="D2996" s="2" t="str">
        <v>餐厨用具</v>
      </c>
      <c r="E2996" s="2" t="str">
        <v>6次</v>
      </c>
      <c r="F2996" s="2" t="str">
        <v>3 IMPASSE marita, FRANCE</v>
      </c>
      <c r="G2996" s="2" t="str">
        <v>--</v>
      </c>
      <c r="H2996" s="2" t="s">
        <v>3863</v>
      </c>
      <c r="I2996" s="2" t="str">
        <v>+33 6 75 51 45 53</v>
      </c>
      <c r="J2996" s="2">
        <v>33562344575</v>
      </c>
      <c r="K2996" s="1"/>
      <c r="L2996" s="1"/>
      <c r="M2996" s="1"/>
      <c r="N2996" s="1"/>
      <c r="O2996" s="1"/>
      <c r="P2996" s="1"/>
      <c r="Q2996" s="1"/>
      <c r="R2996" s="1"/>
      <c r="S2996" s="1"/>
    </row>
    <row r="2997">
      <c r="A2997" s="2" t="s">
        <v>2380</v>
      </c>
      <c r="B2997" s="2" t="str">
        <v>坦桑尼亚</v>
      </c>
      <c r="C2997" s="3" t="s">
        <v>2381</v>
      </c>
      <c r="D2997" s="2" t="s">
        <v>2378</v>
      </c>
      <c r="E2997" s="2" t="str">
        <v>10次</v>
      </c>
      <c r="F2997" s="2" t="str">
        <v>20641, TANZANIA</v>
      </c>
      <c r="G2997" s="2" t="str">
        <v>FRANCISCO BRAVO</v>
      </c>
      <c r="H2997" s="2" t="s">
        <v>2379</v>
      </c>
      <c r="I2997" s="2" t="str">
        <v>+255 22 211 1900</v>
      </c>
      <c r="J2997" s="2">
        <v>222113894</v>
      </c>
      <c r="K2997" s="1"/>
      <c r="L2997" s="1"/>
      <c r="M2997" s="1"/>
      <c r="N2997" s="1"/>
      <c r="O2997" s="1"/>
      <c r="P2997" s="1"/>
      <c r="Q2997" s="1"/>
      <c r="R2997" s="1"/>
      <c r="S2997" s="1"/>
    </row>
    <row r="2998">
      <c r="A2998" s="2" t="s">
        <v>3871</v>
      </c>
      <c r="B2998" s="2" t="str">
        <v>智利</v>
      </c>
      <c r="C2998" s="3" t="s">
        <v>3872</v>
      </c>
      <c r="D2998" s="2" t="str">
        <v>其他,家用电器,照明产品,自行车,餐厨用具</v>
      </c>
      <c r="E2998" s="2" t="str">
        <v>9次</v>
      </c>
      <c r="F2998" s="2" t="str">
        <v>CAMINO LO ECHEVERS 250, QUILICURA, SANTIAGO</v>
      </c>
      <c r="G2998" s="2" t="str">
        <v>GONZALO BACHELET ARTIGUES</v>
      </c>
      <c r="H2998" s="2" t="str">
        <v>--</v>
      </c>
      <c r="I2998" s="2" t="str">
        <v>+56-5672,+56-2-2367-8000</v>
      </c>
      <c r="J2998" s="2" t="str">
        <v>0056 2 7390101</v>
      </c>
      <c r="K2998" s="1"/>
      <c r="L2998" s="1"/>
      <c r="M2998" s="1"/>
      <c r="N2998" s="1"/>
      <c r="O2998" s="1"/>
      <c r="P2998" s="1"/>
      <c r="Q2998" s="1"/>
      <c r="R2998" s="1"/>
      <c r="S2998" s="1"/>
    </row>
    <row r="2999">
      <c r="A2999" s="2" t="s">
        <v>1712</v>
      </c>
      <c r="B2999" s="2" t="str">
        <v>美國</v>
      </c>
      <c r="C2999" s="3" t="s">
        <v>1713</v>
      </c>
      <c r="D2999" s="2" t="str">
        <v>体育及旅游休闲用品,玻璃工艺品,箱包,鞋,餐厨用具</v>
      </c>
      <c r="E2999" s="2" t="str">
        <v>8次</v>
      </c>
      <c r="F2999" s="2" t="str">
        <v>1449 WESTWOOD BLVD ,LOS ANGELES, CA 90024,U.S.A.</v>
      </c>
      <c r="G2999" s="2" t="str">
        <v>--</v>
      </c>
      <c r="H2999" s="2" t="s">
        <v>1711</v>
      </c>
      <c r="I2999" s="2" t="str">
        <v>+1 310-850-5222</v>
      </c>
      <c r="J2999" s="2" t="str">
        <v>310 9143361</v>
      </c>
      <c r="K2999" s="1"/>
      <c r="L2999" s="1"/>
      <c r="M2999" s="1"/>
      <c r="N2999" s="1"/>
      <c r="O2999" s="1"/>
      <c r="P2999" s="1"/>
      <c r="Q2999" s="1"/>
      <c r="R2999" s="1"/>
      <c r="S2999" s="1"/>
    </row>
    <row r="3000">
      <c r="A3000" s="2" t="s">
        <v>4475</v>
      </c>
      <c r="B3000" s="2" t="str">
        <v>澳大利亞</v>
      </c>
      <c r="C3000" s="3" t="s">
        <v>4476</v>
      </c>
      <c r="D3000" s="2" t="str">
        <v>照明产品,餐厨用具</v>
      </c>
      <c r="E3000" s="2" t="str">
        <v>7次</v>
      </c>
      <c r="F3000" s="2" t="str">
        <v>2 EVERS STREET ,NERANG ,4211, QLD,AUSTRALIA</v>
      </c>
      <c r="G3000" s="2" t="str">
        <v>Maruap Siahaan</v>
      </c>
      <c r="H3000" s="2" t="s">
        <v>4477</v>
      </c>
      <c r="I3000" s="2" t="str">
        <v>0061 7 3307 4444</v>
      </c>
      <c r="J3000" s="2" t="str">
        <v>0061 7 3307 4407</v>
      </c>
      <c r="K3000" s="1"/>
      <c r="L3000" s="1"/>
      <c r="M3000" s="1"/>
      <c r="N3000" s="1"/>
      <c r="O3000" s="1"/>
      <c r="P3000" s="1"/>
      <c r="Q3000" s="1"/>
      <c r="R3000" s="1"/>
      <c r="S3000" s="1"/>
    </row>
    <row r="3001">
      <c r="A3001" s="2" t="s">
        <v>2285</v>
      </c>
      <c r="B3001" s="2" t="str">
        <v>加納</v>
      </c>
      <c r="C3001" s="2" t="str">
        <v>--</v>
      </c>
      <c r="D3001" s="2" t="str">
        <v>其他,园林用品,家具,服装饰物及配件,玻璃工艺品,食品,餐厨用具</v>
      </c>
      <c r="E3001" s="2" t="str">
        <v>6次</v>
      </c>
      <c r="F3001" s="2" t="str">
        <v>P.O.BOX MP1092,MAMPROBI ACCRA,GHANA</v>
      </c>
      <c r="G3001" s="2" t="str">
        <v>John Utreras</v>
      </c>
      <c r="H3001" s="2" t="s">
        <v>2284</v>
      </c>
      <c r="I3001" s="2">
        <v>670000</v>
      </c>
      <c r="J3001" s="2">
        <v>670000</v>
      </c>
      <c r="K3001" s="1"/>
      <c r="L3001" s="1"/>
      <c r="M3001" s="1"/>
      <c r="N3001" s="1"/>
      <c r="O3001" s="1"/>
      <c r="P3001" s="1"/>
      <c r="Q3001" s="1"/>
      <c r="R3001" s="1"/>
      <c r="S3001" s="1"/>
    </row>
    <row r="3002">
      <c r="A3002" s="5" t="s">
        <v>6191</v>
      </c>
      <c r="B3002" s="5" t="str">
        <v>印尼</v>
      </c>
      <c r="C3002" s="5" t="str">
        <v>--</v>
      </c>
      <c r="D3002" s="5" t="str">
        <v>其他,电子消费品及信息产品,餐厨用具</v>
      </c>
      <c r="E3002" s="5" t="str">
        <v>9次</v>
      </c>
      <c r="F3002" s="5" t="str">
        <v>Jln Kusuma Bangsa no 45, INDONESIA</v>
      </c>
      <c r="G3002" s="5" t="str">
        <v>JACKY</v>
      </c>
      <c r="H3002" s="5" t="s">
        <v>6190</v>
      </c>
      <c r="I3002" s="5" t="str">
        <v>+62 623 15321991</v>
      </c>
      <c r="J3002" s="5">
        <v>62315324540</v>
      </c>
      <c r="K3002" s="1"/>
      <c r="L3002" s="1"/>
      <c r="M3002" s="1"/>
      <c r="N3002" s="1"/>
      <c r="O3002" s="1"/>
      <c r="P3002" s="1"/>
      <c r="Q3002" s="1"/>
      <c r="R3002" s="1"/>
      <c r="S3002" s="1"/>
    </row>
    <row r="3003">
      <c r="A3003" s="2" t="s">
        <v>6281</v>
      </c>
      <c r="B3003" s="2" t="str">
        <v>韩国</v>
      </c>
      <c r="C3003" s="2" t="str">
        <v>--</v>
      </c>
      <c r="D3003" s="2" t="str">
        <v>其他,家具,家居装饰品,家用电器,餐厨用具</v>
      </c>
      <c r="E3003" s="2" t="str">
        <v>8次</v>
      </c>
      <c r="F3003" s="2" t="str">
        <v>102-702 HYUNDAI 6TH APT,55 KARAK-DONG,SONGPA-KU,SEOUL,KOREA</v>
      </c>
      <c r="G3003" s="2" t="str">
        <v>MADELON GERETY</v>
      </c>
      <c r="H3003" s="2" t="s">
        <v>6280</v>
      </c>
      <c r="I3003" s="2" t="str">
        <v>+82 2-3431-6216</v>
      </c>
      <c r="J3003" s="2" t="str">
        <v>822 3431 6280</v>
      </c>
      <c r="K3003" s="1"/>
      <c r="L3003" s="1"/>
      <c r="M3003" s="1"/>
      <c r="N3003" s="1"/>
      <c r="O3003" s="1"/>
      <c r="P3003" s="1"/>
      <c r="Q3003" s="1"/>
      <c r="R3003" s="1"/>
      <c r="S3003" s="1"/>
    </row>
    <row r="3004">
      <c r="A3004" s="2" t="s">
        <v>2198</v>
      </c>
      <c r="B3004" s="2" t="str">
        <v>叙利亚</v>
      </c>
      <c r="C3004" s="2" t="str">
        <v>--</v>
      </c>
      <c r="D3004" s="2" t="str">
        <v>其他,家具,家用纺织品,服装饰物及配件,箱包,餐厨用具</v>
      </c>
      <c r="E3004" s="2" t="str">
        <v>7次</v>
      </c>
      <c r="F3004" s="2" t="str">
        <v>2ND FLOOR,SHORA BLDG.-ABD ALKADER HOSENI ST.HARIKA-DAMASCUS</v>
      </c>
      <c r="G3004" s="2" t="str">
        <v>M.YASER E.RAHMOUN</v>
      </c>
      <c r="H3004" s="2" t="s">
        <v>2197</v>
      </c>
      <c r="I3004" s="2" t="str">
        <v>00963 93 720206</v>
      </c>
      <c r="J3004" s="2" t="str">
        <v>00963 11 2456355</v>
      </c>
      <c r="K3004" s="1"/>
      <c r="L3004" s="1"/>
      <c r="M3004" s="1"/>
      <c r="N3004" s="1"/>
      <c r="O3004" s="1"/>
      <c r="P3004" s="1"/>
      <c r="Q3004" s="1"/>
      <c r="R3004" s="1"/>
      <c r="S3004" s="1"/>
    </row>
    <row r="3005">
      <c r="A3005" s="2" t="s">
        <v>2318</v>
      </c>
      <c r="B3005" s="2" t="str">
        <v>中國香港</v>
      </c>
      <c r="C3005" s="3" t="s">
        <v>2317</v>
      </c>
      <c r="D3005" s="2" t="str">
        <v>医药保健品及医疗器械,餐厨用具</v>
      </c>
      <c r="E3005" s="2" t="str">
        <v>7次</v>
      </c>
      <c r="F3005" s="2" t="str">
        <v>8C PRIME MANSION ,1 FLEMING ROAD ,HONGKONG</v>
      </c>
      <c r="G3005" s="2" t="str">
        <v>--</v>
      </c>
      <c r="H3005" s="2" t="s">
        <v>2319</v>
      </c>
      <c r="I3005" s="2" t="str">
        <v>+852 8206 8846</v>
      </c>
      <c r="J3005" s="2">
        <v>31092192</v>
      </c>
      <c r="K3005" s="1"/>
      <c r="L3005" s="1"/>
      <c r="M3005" s="1"/>
      <c r="N3005" s="1"/>
      <c r="O3005" s="1"/>
      <c r="P3005" s="1"/>
      <c r="Q3005" s="1"/>
      <c r="R3005" s="1"/>
      <c r="S3005" s="1"/>
    </row>
    <row r="3006">
      <c r="A3006" s="2" t="s">
        <v>7846</v>
      </c>
      <c r="B3006" s="2" t="str">
        <v>印尼</v>
      </c>
      <c r="C3006" s="3" t="s">
        <v>7849</v>
      </c>
      <c r="D3006" s="2" t="s">
        <v>7847</v>
      </c>
      <c r="E3006" s="2" t="str">
        <v>3次</v>
      </c>
      <c r="F3006" s="2" t="str">
        <v>BLOK G-9,PERKANTORAN KOTA GROGOL PERMAI JL.PROF.DR.LATUMENTEN TANJUNG GROGOL,JAKARTA BARAT 11460</v>
      </c>
      <c r="G3006" s="2" t="str">
        <v>ANDREW SUNARYO</v>
      </c>
      <c r="H3006" s="2" t="s">
        <v>7848</v>
      </c>
      <c r="I3006" s="2" t="str">
        <v>061 7032580</v>
      </c>
      <c r="J3006" s="2" t="str">
        <v>0062 21 34832070/3861734</v>
      </c>
      <c r="K3006" s="1"/>
      <c r="L3006" s="1"/>
      <c r="M3006" s="1"/>
      <c r="N3006" s="1"/>
      <c r="O3006" s="1"/>
      <c r="P3006" s="1"/>
      <c r="Q3006" s="1"/>
      <c r="R3006" s="1"/>
      <c r="S3006" s="1"/>
    </row>
    <row r="3007">
      <c r="A3007" s="2" t="s">
        <v>6316</v>
      </c>
      <c r="B3007" s="2" t="str">
        <v>危地馬拉</v>
      </c>
      <c r="C3007" s="3" t="s">
        <v>4178</v>
      </c>
      <c r="D3007" s="2" t="s">
        <v>6317</v>
      </c>
      <c r="E3007" s="2" t="str">
        <v>11次</v>
      </c>
      <c r="F3007" s="2" t="str">
        <v>* Via 1, 6-63 zona 4. Guatemala City</v>
      </c>
      <c r="G3007" s="2" t="str">
        <v>ADEL TURJUMAN</v>
      </c>
      <c r="H3007" s="2" t="s">
        <v>6318</v>
      </c>
      <c r="I3007" s="2" t="str">
        <v>(502)2325222</v>
      </c>
      <c r="J3007" s="2">
        <v>-2513394</v>
      </c>
      <c r="K3007" s="1"/>
      <c r="L3007" s="1"/>
      <c r="M3007" s="1"/>
      <c r="N3007" s="1"/>
      <c r="O3007" s="1"/>
      <c r="P3007" s="1"/>
      <c r="Q3007" s="1"/>
      <c r="R3007" s="1"/>
      <c r="S3007" s="1"/>
    </row>
    <row r="3008">
      <c r="A3008" s="2" t="s">
        <v>4427</v>
      </c>
      <c r="B3008" s="2" t="str">
        <v>沙烏地阿拉伯</v>
      </c>
      <c r="C3008" s="3" t="s">
        <v>4428</v>
      </c>
      <c r="D3008" s="2" t="str">
        <v>五金,体育及旅游休闲用品,其他,工艺陶瓷,玻璃工艺品,箱包,餐厨用具</v>
      </c>
      <c r="E3008" s="2" t="str">
        <v>8次</v>
      </c>
      <c r="F3008" s="2" t="str">
        <v>P.O. BOX 249MADINAH ,SAUDI ARABIA</v>
      </c>
      <c r="G3008" s="2" t="str">
        <v>Hassan Kebbi</v>
      </c>
      <c r="H3008" s="2" t="s">
        <v>4426</v>
      </c>
      <c r="I3008" s="2">
        <v>96656663778</v>
      </c>
      <c r="J3008" s="2">
        <v>96626199974</v>
      </c>
      <c r="K3008" s="1"/>
      <c r="L3008" s="1"/>
      <c r="M3008" s="1"/>
      <c r="N3008" s="1"/>
      <c r="O3008" s="1"/>
      <c r="P3008" s="1"/>
      <c r="Q3008" s="1"/>
      <c r="R3008" s="1"/>
      <c r="S3008" s="1"/>
    </row>
    <row r="3009">
      <c r="A3009" s="2" t="s">
        <v>2232</v>
      </c>
      <c r="B3009" s="2" t="str">
        <v>韩国</v>
      </c>
      <c r="C3009" s="3" t="s">
        <v>2233</v>
      </c>
      <c r="D3009" s="2" t="str">
        <v>家具,家居用品,食品,餐厨用具</v>
      </c>
      <c r="E3009" s="2" t="str">
        <v>5次</v>
      </c>
      <c r="F3009" s="2" t="str">
        <v>#605,HYUNDAI TOWER B/D 690-4 JUNPO 1-DONG JIN-GU,PUSAN</v>
      </c>
      <c r="G3009" s="2" t="str">
        <v>C.H.MIN</v>
      </c>
      <c r="H3009" s="2" t="s">
        <v>2231</v>
      </c>
      <c r="I3009" s="2" t="str">
        <v>0082 (032)8147314</v>
      </c>
      <c r="J3009" s="2" t="str">
        <v>0082 2 4845917</v>
      </c>
      <c r="K3009" s="1"/>
      <c r="L3009" s="1"/>
      <c r="M3009" s="1"/>
      <c r="N3009" s="1"/>
      <c r="O3009" s="1"/>
      <c r="P3009" s="1"/>
      <c r="Q3009" s="1"/>
      <c r="R3009" s="1"/>
      <c r="S3009" s="1"/>
    </row>
    <row r="3010">
      <c r="A3010" s="2" t="s">
        <v>389</v>
      </c>
      <c r="B3010" s="2" t="str">
        <v>烏克蘭</v>
      </c>
      <c r="C3010" s="3" t="s">
        <v>391</v>
      </c>
      <c r="D3010" s="2" t="str">
        <v>餐厨用具</v>
      </c>
      <c r="E3010" s="2" t="str">
        <v>7次</v>
      </c>
      <c r="F3010" s="2" t="str">
        <v>6/84 F.KONA ST,21036 VINNITSA,UKRAINE</v>
      </c>
      <c r="G3010" s="2" t="str">
        <v>--</v>
      </c>
      <c r="H3010" s="2" t="s">
        <v>390</v>
      </c>
      <c r="I3010" s="2" t="str">
        <v>+380 432 523 095</v>
      </c>
      <c r="J3010" s="2">
        <v>380432523396</v>
      </c>
      <c r="K3010" s="1"/>
      <c r="L3010" s="1"/>
      <c r="M3010" s="1"/>
      <c r="N3010" s="1"/>
      <c r="O3010" s="1"/>
      <c r="P3010" s="1"/>
      <c r="Q3010" s="1"/>
      <c r="R3010" s="1"/>
      <c r="S3010" s="1"/>
    </row>
    <row r="3011">
      <c r="A3011" s="2" t="s">
        <v>6137</v>
      </c>
      <c r="B3011" s="2" t="str">
        <v>美國</v>
      </c>
      <c r="C3011" s="2" t="str">
        <v>--</v>
      </c>
      <c r="D3011" s="2" t="str">
        <v>园林用品,家具,餐厨用具</v>
      </c>
      <c r="E3011" s="2" t="str">
        <v>9次</v>
      </c>
      <c r="F3011" s="2" t="str">
        <v>5500 DAYBREAK DRIVE,LIBERTYVILLE, IL.60048,U.S.A.</v>
      </c>
      <c r="G3011" s="2" t="str">
        <v>ENNA</v>
      </c>
      <c r="H3011" s="2" t="s">
        <v>6136</v>
      </c>
      <c r="I3011" s="2" t="str">
        <v>001 8479180236</v>
      </c>
      <c r="J3011" s="2" t="str">
        <v>001 8479180235</v>
      </c>
      <c r="K3011" s="1"/>
      <c r="L3011" s="1"/>
      <c r="M3011" s="1"/>
      <c r="N3011" s="1"/>
      <c r="O3011" s="1"/>
      <c r="P3011" s="1"/>
      <c r="Q3011" s="1"/>
      <c r="R3011" s="1"/>
      <c r="S3011" s="1"/>
    </row>
    <row r="3012">
      <c r="A3012" s="2" t="s">
        <v>4794</v>
      </c>
      <c r="B3012" s="2" t="str">
        <v>美國</v>
      </c>
      <c r="C3012" s="3" t="s">
        <v>4795</v>
      </c>
      <c r="D3012" s="2" t="str">
        <v>食品,餐厨用具</v>
      </c>
      <c r="E3012" s="2" t="str">
        <v>5次</v>
      </c>
      <c r="F3012" s="2" t="str">
        <v>11609 MYRTLE AVE, JAMAICA, NY 11418</v>
      </c>
      <c r="G3012" s="2" t="str">
        <v>GARY LUSTBERG</v>
      </c>
      <c r="H3012" s="2" t="str">
        <v>--</v>
      </c>
      <c r="I3012" s="2" t="str">
        <v>001 718 849 1829</v>
      </c>
      <c r="J3012" s="2" t="str">
        <v>001 718 849 1863</v>
      </c>
      <c r="K3012" s="1"/>
      <c r="L3012" s="1"/>
      <c r="M3012" s="1"/>
      <c r="N3012" s="1"/>
      <c r="O3012" s="1"/>
      <c r="P3012" s="1"/>
      <c r="Q3012" s="1"/>
      <c r="R3012" s="1"/>
      <c r="S3012" s="1"/>
    </row>
    <row r="3013">
      <c r="A3013" s="2" t="s">
        <v>2790</v>
      </c>
      <c r="B3013" s="2" t="str">
        <v>泰国</v>
      </c>
      <c r="C3013" s="2" t="str">
        <v>--</v>
      </c>
      <c r="D3013" s="2" t="str">
        <v>办公文具,箱包,餐厨用具</v>
      </c>
      <c r="E3013" s="2" t="str">
        <v>3次</v>
      </c>
      <c r="F3013" s="2" t="str">
        <v>--</v>
      </c>
      <c r="G3013" s="2" t="str">
        <v>Mr. Charles Choy</v>
      </c>
      <c r="H3013" s="2" t="s">
        <v>2791</v>
      </c>
      <c r="I3013" s="2" t="str">
        <v>+66 2 428 9172</v>
      </c>
      <c r="J3013" s="2" t="str">
        <v>--</v>
      </c>
      <c r="K3013" s="1"/>
      <c r="L3013" s="1"/>
      <c r="M3013" s="1"/>
      <c r="N3013" s="1"/>
      <c r="O3013" s="1"/>
      <c r="P3013" s="1"/>
      <c r="Q3013" s="1"/>
      <c r="R3013" s="1"/>
      <c r="S3013" s="1"/>
    </row>
    <row r="3014">
      <c r="A3014" s="2" t="s">
        <v>423</v>
      </c>
      <c r="B3014" s="2" t="str">
        <v>英國</v>
      </c>
      <c r="C3014" s="3" t="s">
        <v>422</v>
      </c>
      <c r="D3014" s="2" t="str">
        <v>化工产品,医药保健品及医疗器械,家具,家居装饰品,餐厨用具</v>
      </c>
      <c r="E3014" s="2" t="str">
        <v>8次</v>
      </c>
      <c r="F3014" s="2" t="str">
        <v>Epsom Chase, 1 Hook Road, Epsom, Surrey KT 19 8TY</v>
      </c>
      <c r="G3014" s="2" t="str">
        <v>Bunzl Outsourcing Services</v>
      </c>
      <c r="H3014" s="2" t="s">
        <v>424</v>
      </c>
      <c r="I3014" s="2" t="str">
        <v>+44 1372 736300</v>
      </c>
      <c r="J3014" s="2" t="str">
        <v>0044 1372 736301</v>
      </c>
      <c r="K3014" s="1"/>
      <c r="L3014" s="1"/>
      <c r="M3014" s="1"/>
      <c r="N3014" s="1"/>
      <c r="O3014" s="1"/>
      <c r="P3014" s="1"/>
      <c r="Q3014" s="1"/>
      <c r="R3014" s="1"/>
      <c r="S3014" s="1"/>
    </row>
    <row r="3015">
      <c r="A3015" s="2" t="s">
        <v>4260</v>
      </c>
      <c r="B3015" s="2" t="str">
        <v>德國</v>
      </c>
      <c r="C3015" s="3" t="s">
        <v>4262</v>
      </c>
      <c r="D3015" s="2" t="str">
        <v>餐厨用具</v>
      </c>
      <c r="E3015" s="2" t="str">
        <v>7次</v>
      </c>
      <c r="F3015" s="2" t="str">
        <v>KATHARINENSTR. 6 49201 DISSEN,GERMANY</v>
      </c>
      <c r="G3015" s="2" t="str">
        <v>WILHELMUS KRONENBURG</v>
      </c>
      <c r="H3015" s="2" t="s">
        <v>4261</v>
      </c>
      <c r="I3015" s="2" t="str">
        <v>+49 5421 933772</v>
      </c>
      <c r="J3015" s="2" t="str">
        <v>0049 5421 9329 20</v>
      </c>
      <c r="K3015" s="1"/>
      <c r="L3015" s="1"/>
      <c r="M3015" s="1"/>
      <c r="N3015" s="1"/>
      <c r="O3015" s="1"/>
      <c r="P3015" s="1"/>
      <c r="Q3015" s="1"/>
      <c r="R3015" s="1"/>
      <c r="S3015" s="1"/>
    </row>
    <row r="3016">
      <c r="A3016" s="2" t="s">
        <v>4831</v>
      </c>
      <c r="B3016" s="2" t="str">
        <v>毛里求斯</v>
      </c>
      <c r="C3016" s="2" t="str">
        <v>--</v>
      </c>
      <c r="D3016" s="2" t="s">
        <v>4829</v>
      </c>
      <c r="E3016" s="2" t="str">
        <v>8次</v>
      </c>
      <c r="F3016" s="2" t="str">
        <v>3 CORDERIE STREET ,MAURITIUS</v>
      </c>
      <c r="G3016" s="2" t="str">
        <v>Ali Ameen</v>
      </c>
      <c r="H3016" s="2" t="s">
        <v>4830</v>
      </c>
      <c r="I3016" s="2" t="str">
        <v>+230 212 5443</v>
      </c>
      <c r="J3016" s="2">
        <v>2127548</v>
      </c>
      <c r="K3016" s="1"/>
      <c r="L3016" s="1"/>
      <c r="M3016" s="1"/>
      <c r="N3016" s="1"/>
      <c r="O3016" s="1"/>
      <c r="P3016" s="1"/>
      <c r="Q3016" s="1"/>
      <c r="R3016" s="1"/>
      <c r="S3016" s="1"/>
    </row>
    <row r="3017">
      <c r="A3017" s="2" t="s">
        <v>2711</v>
      </c>
      <c r="B3017" s="2" t="str">
        <v>比利時</v>
      </c>
      <c r="C3017" s="3" t="s">
        <v>2710</v>
      </c>
      <c r="D3017" s="2" t="s">
        <v>2708</v>
      </c>
      <c r="E3017" s="2" t="str">
        <v>9次</v>
      </c>
      <c r="F3017" s="2" t="str">
        <v>INDUSTRIETERREIN TEUTELBERG MEERKENSSTRAAT 42 3650 DILSENSTOKKEM BELGIUM</v>
      </c>
      <c r="G3017" s="2" t="str">
        <v>Dongxin Luo</v>
      </c>
      <c r="H3017" s="2" t="s">
        <v>2709</v>
      </c>
      <c r="I3017" s="2" t="str">
        <v>+32 89 75 20 77</v>
      </c>
      <c r="J3017" s="2">
        <v>3289754917</v>
      </c>
      <c r="K3017" s="1"/>
      <c r="L3017" s="1"/>
      <c r="M3017" s="1"/>
      <c r="N3017" s="1"/>
      <c r="O3017" s="1"/>
      <c r="P3017" s="1"/>
      <c r="Q3017" s="1"/>
      <c r="R3017" s="1"/>
      <c r="S3017" s="1"/>
    </row>
    <row r="3018">
      <c r="A3018" s="2" t="s">
        <v>313</v>
      </c>
      <c r="B3018" s="2" t="str">
        <v>英國</v>
      </c>
      <c r="C3018" s="3" t="s">
        <v>314</v>
      </c>
      <c r="D3018" s="2" t="str">
        <v>五金,体育及旅游休闲用品,家用电器,建筑及装饰材料,餐厨用具</v>
      </c>
      <c r="E3018" s="2" t="str">
        <v>4次</v>
      </c>
      <c r="F3018" s="2" t="str">
        <v>38-44 Main Street, GB BT53 6A, Ballymoney</v>
      </c>
      <c r="G3018" s="2" t="str">
        <v>Mrs J Taggert</v>
      </c>
      <c r="H3018" s="2" t="str">
        <v>--</v>
      </c>
      <c r="I3018" s="2" t="str">
        <v>+44 28 2766 2130</v>
      </c>
      <c r="J3018" s="2" t="str">
        <v>0044 28 2766 9758</v>
      </c>
      <c r="K3018" s="1"/>
      <c r="L3018" s="1"/>
      <c r="M3018" s="1"/>
      <c r="N3018" s="1"/>
      <c r="O3018" s="1"/>
      <c r="P3018" s="1"/>
      <c r="Q3018" s="1"/>
      <c r="R3018" s="1"/>
      <c r="S3018" s="1"/>
    </row>
    <row r="3019">
      <c r="A3019" s="2" t="s">
        <v>6565</v>
      </c>
      <c r="B3019" s="2" t="str">
        <v>丹麥</v>
      </c>
      <c r="C3019" s="3" t="s">
        <v>6563</v>
      </c>
      <c r="D3019" s="2" t="str">
        <v>大型机械及设备,餐厨用具</v>
      </c>
      <c r="E3019" s="2" t="str">
        <v>5次</v>
      </c>
      <c r="F3019" s="2" t="str">
        <v>Gaardsdalvej 20, Ravnstrup, DK 8800, Viborg</v>
      </c>
      <c r="G3019" s="2" t="str">
        <v>--</v>
      </c>
      <c r="H3019" s="2" t="s">
        <v>6564</v>
      </c>
      <c r="I3019" s="2" t="str">
        <v>+45 87 26 23 00</v>
      </c>
      <c r="J3019" s="2" t="str">
        <v>0045 8726 2301</v>
      </c>
      <c r="K3019" s="1"/>
      <c r="L3019" s="1"/>
      <c r="M3019" s="1"/>
      <c r="N3019" s="1"/>
      <c r="O3019" s="1"/>
      <c r="P3019" s="1"/>
      <c r="Q3019" s="1"/>
      <c r="R3019" s="1"/>
      <c r="S3019" s="1"/>
    </row>
    <row r="3020">
      <c r="A3020" s="2" t="s">
        <v>4734</v>
      </c>
      <c r="B3020" s="2" t="str">
        <v>印尼</v>
      </c>
      <c r="C3020" s="2" t="str">
        <v>--</v>
      </c>
      <c r="D3020" s="2" t="str">
        <v>其他,餐厨用具</v>
      </c>
      <c r="E3020" s="2" t="str">
        <v>5次</v>
      </c>
      <c r="F3020" s="2" t="str">
        <v>JL.RAYA PERANCIS NO.288,KOMP MUTIARA KOSAMBI II BLOK A 11,NO.11-12,TANGERANG</v>
      </c>
      <c r="G3020" s="2" t="str">
        <v>WILLIAM TAN UTAMA</v>
      </c>
      <c r="H3020" s="2" t="s">
        <v>4735</v>
      </c>
      <c r="I3020" s="2" t="str">
        <v>0062 21 55910289</v>
      </c>
      <c r="J3020" s="2" t="str">
        <v>0062 21 55910238/55910239</v>
      </c>
      <c r="K3020" s="1"/>
      <c r="L3020" s="1"/>
      <c r="M3020" s="1"/>
      <c r="N3020" s="1"/>
      <c r="O3020" s="1"/>
      <c r="P3020" s="1"/>
      <c r="Q3020" s="1"/>
      <c r="R3020" s="1"/>
      <c r="S3020" s="1"/>
    </row>
    <row r="3021">
      <c r="A3021" s="2" t="s">
        <v>2737</v>
      </c>
      <c r="B3021" s="2" t="str">
        <v>約旦</v>
      </c>
      <c r="C3021" s="3" t="s">
        <v>2736</v>
      </c>
      <c r="D3021" s="2" t="str">
        <v>餐厨用具</v>
      </c>
      <c r="E3021" s="2" t="str">
        <v>5次</v>
      </c>
      <c r="F3021" s="2" t="str">
        <v>P.O. BOX 810110-PALESTINE STR. IRBID</v>
      </c>
      <c r="G3021" s="2" t="str">
        <v>--</v>
      </c>
      <c r="H3021" s="2" t="str">
        <v>--</v>
      </c>
      <c r="I3021" s="2" t="str">
        <v>00962 2 7247950</v>
      </c>
      <c r="J3021" s="2" t="str">
        <v>00962 2 7249244</v>
      </c>
      <c r="K3021" s="1"/>
      <c r="L3021" s="1"/>
      <c r="M3021" s="1"/>
      <c r="N3021" s="1"/>
      <c r="O3021" s="1"/>
      <c r="P3021" s="1"/>
      <c r="Q3021" s="1"/>
      <c r="R3021" s="1"/>
      <c r="S3021" s="1"/>
    </row>
    <row r="3022">
      <c r="A3022" s="5" t="s">
        <v>348</v>
      </c>
      <c r="B3022" s="5" t="str">
        <v>美國</v>
      </c>
      <c r="C3022" s="4" t="s">
        <v>345</v>
      </c>
      <c r="D3022" s="5" t="s">
        <v>346</v>
      </c>
      <c r="E3022" s="5" t="str">
        <v>10次</v>
      </c>
      <c r="F3022" s="5" t="str">
        <v>17588 E. ROWLAND ST.,SUITE A128, CITY OF INDSTRY,CA 91748,U.S.A.</v>
      </c>
      <c r="G3022" s="5" t="str">
        <v>HOUMOU USA INC.</v>
      </c>
      <c r="H3022" s="5" t="s">
        <v>347</v>
      </c>
      <c r="I3022" s="5" t="str">
        <v>+1 626-363-7375</v>
      </c>
      <c r="J3022" s="5" t="str">
        <v>001 6263637399</v>
      </c>
      <c r="K3022" s="1"/>
      <c r="L3022" s="1"/>
      <c r="M3022" s="1"/>
      <c r="N3022" s="1"/>
      <c r="O3022" s="1"/>
      <c r="P3022" s="1"/>
      <c r="Q3022" s="1"/>
      <c r="R3022" s="1"/>
      <c r="S3022" s="1"/>
    </row>
    <row r="3023">
      <c r="A3023" s="5" t="s">
        <v>6593</v>
      </c>
      <c r="B3023" s="5" t="str">
        <v>加拿大</v>
      </c>
      <c r="C3023" s="4" t="s">
        <v>6595</v>
      </c>
      <c r="D3023" s="5" t="str">
        <v>餐厨用具</v>
      </c>
      <c r="E3023" s="5" t="str">
        <v>6次</v>
      </c>
      <c r="F3023" s="5" t="str">
        <v>1465 Barrow St.NORTH VANCOUVER, British Columbia</v>
      </c>
      <c r="G3023" s="5" t="str">
        <v>Fardad Moayeri</v>
      </c>
      <c r="H3023" s="5" t="s">
        <v>6594</v>
      </c>
      <c r="I3023" s="5" t="str">
        <v>+1-604-986-9974,+1 604-986-9974</v>
      </c>
      <c r="J3023" s="5" t="str">
        <v>001 604 9861872</v>
      </c>
      <c r="K3023" s="1"/>
      <c r="L3023" s="1"/>
      <c r="M3023" s="1"/>
      <c r="N3023" s="1"/>
      <c r="O3023" s="1"/>
      <c r="P3023" s="1"/>
      <c r="Q3023" s="1"/>
      <c r="R3023" s="1"/>
      <c r="S3023" s="1"/>
    </row>
    <row r="3024">
      <c r="A3024" s="2" t="s">
        <v>4763</v>
      </c>
      <c r="B3024" s="2" t="str">
        <v>科威特</v>
      </c>
      <c r="C3024" s="2" t="str">
        <v>--</v>
      </c>
      <c r="D3024" s="2" t="s">
        <v>4765</v>
      </c>
      <c r="E3024" s="2" t="str">
        <v>10次</v>
      </c>
      <c r="F3024" s="2" t="str">
        <v>P.O. BOX 2183 SAFAT,KUWAIT</v>
      </c>
      <c r="G3024" s="2" t="str">
        <v>Anil Singh</v>
      </c>
      <c r="H3024" s="2" t="s">
        <v>4764</v>
      </c>
      <c r="I3024" s="2">
        <v>4721110</v>
      </c>
      <c r="J3024" s="2">
        <v>4765599</v>
      </c>
      <c r="K3024" s="1"/>
      <c r="L3024" s="1"/>
      <c r="M3024" s="1"/>
      <c r="N3024" s="1"/>
      <c r="O3024" s="1"/>
      <c r="P3024" s="1"/>
      <c r="Q3024" s="1"/>
      <c r="R3024" s="1"/>
      <c r="S3024" s="1"/>
    </row>
    <row r="3025">
      <c r="A3025" s="2" t="s">
        <v>2630</v>
      </c>
      <c r="B3025" s="2" t="str">
        <v>韩国</v>
      </c>
      <c r="C3025" s="3" t="s">
        <v>2632</v>
      </c>
      <c r="D3025" s="2" t="str">
        <v>家具,餐厨用具</v>
      </c>
      <c r="E3025" s="2" t="str">
        <v>8次</v>
      </c>
      <c r="F3025" s="2" t="str">
        <v>271-43,GAEBONG 3-DONG,KURO-KU,SEOUL</v>
      </c>
      <c r="G3025" s="2" t="str">
        <v>MORNING TRADING CO.</v>
      </c>
      <c r="H3025" s="2" t="s">
        <v>2631</v>
      </c>
      <c r="I3025" s="2" t="str">
        <v>0082 2 20660061</v>
      </c>
      <c r="J3025" s="2" t="str">
        <v>0082 2 20660063</v>
      </c>
      <c r="K3025" s="1"/>
      <c r="L3025" s="1"/>
      <c r="M3025" s="1"/>
      <c r="N3025" s="1"/>
      <c r="O3025" s="1"/>
      <c r="P3025" s="1"/>
      <c r="Q3025" s="1"/>
      <c r="R3025" s="1"/>
      <c r="S3025" s="1"/>
    </row>
    <row r="3026">
      <c r="A3026" s="2" t="s">
        <v>236</v>
      </c>
      <c r="B3026" s="2" t="str">
        <v>日本</v>
      </c>
      <c r="C3026" s="2" t="str">
        <v>--</v>
      </c>
      <c r="D3026" s="2" t="str">
        <v>家具,餐厨用具</v>
      </c>
      <c r="E3026" s="2" t="str">
        <v>4次</v>
      </c>
      <c r="F3026" s="2" t="str">
        <v>1125-5, KITA-BESSYO, KUWANA-SHI, MIE 511, JAPAN</v>
      </c>
      <c r="G3026" s="2" t="str">
        <v>KANO</v>
      </c>
      <c r="H3026" s="2" t="str">
        <v>--</v>
      </c>
      <c r="I3026" s="2" t="str">
        <v>0081 594 216608</v>
      </c>
      <c r="J3026" s="2" t="str">
        <v>0081 594 217192</v>
      </c>
      <c r="K3026" s="1"/>
      <c r="L3026" s="1"/>
      <c r="M3026" s="1"/>
      <c r="N3026" s="1"/>
      <c r="O3026" s="1"/>
      <c r="P3026" s="1"/>
      <c r="Q3026" s="1"/>
      <c r="R3026" s="1"/>
      <c r="S3026" s="1"/>
    </row>
    <row r="3027">
      <c r="A3027" s="2" t="s">
        <v>6515</v>
      </c>
      <c r="B3027" s="2" t="str">
        <v>日本</v>
      </c>
      <c r="C3027" s="3" t="s">
        <v>6516</v>
      </c>
      <c r="D3027" s="2" t="str">
        <v>餐厨用具</v>
      </c>
      <c r="E3027" s="2" t="str">
        <v>4次</v>
      </c>
      <c r="F3027" s="2" t="str">
        <v>26-15, IKEBUKURO 3-CHOME TOSHIMA-KU, TOKYO 1710014</v>
      </c>
      <c r="G3027" s="2" t="str">
        <v>YAMANAKA, MAKOTO</v>
      </c>
      <c r="H3027" s="2" t="str">
        <v>--</v>
      </c>
      <c r="I3027" s="2" t="str">
        <v>0081 3 3984 5578</v>
      </c>
      <c r="J3027" s="2" t="str">
        <v>0081 3 3984 5510</v>
      </c>
      <c r="K3027" s="1"/>
      <c r="L3027" s="1"/>
      <c r="M3027" s="1"/>
      <c r="N3027" s="1"/>
      <c r="O3027" s="1"/>
      <c r="P3027" s="1"/>
      <c r="Q3027" s="1"/>
      <c r="R3027" s="1"/>
      <c r="S3027" s="1"/>
    </row>
    <row r="3028">
      <c r="A3028" s="2" t="s">
        <v>4678</v>
      </c>
      <c r="B3028" s="2" t="str">
        <v>澳大利亞</v>
      </c>
      <c r="C3028" s="3" t="s">
        <v>4677</v>
      </c>
      <c r="D3028" s="2" t="str">
        <v>玻璃工艺品,餐厨用具</v>
      </c>
      <c r="E3028" s="2" t="str">
        <v>8次</v>
      </c>
      <c r="F3028" s="2" t="str">
        <v>52 FAIRBANK STREET SUNNYBANKQLD 4109AUSTRALIA</v>
      </c>
      <c r="G3028" s="2" t="str">
        <v>--</v>
      </c>
      <c r="H3028" s="2" t="s">
        <v>4676</v>
      </c>
      <c r="I3028" s="2" t="str">
        <v>+61 7 3344 4688</v>
      </c>
      <c r="J3028" s="2" t="str">
        <v>07 33444688</v>
      </c>
      <c r="K3028" s="1"/>
      <c r="L3028" s="1"/>
      <c r="M3028" s="1"/>
      <c r="N3028" s="1"/>
      <c r="O3028" s="1"/>
      <c r="P3028" s="1"/>
      <c r="Q3028" s="1"/>
      <c r="R3028" s="1"/>
      <c r="S3028" s="1"/>
    </row>
    <row r="3029">
      <c r="A3029" s="2" t="s">
        <v>2673</v>
      </c>
      <c r="B3029" s="2" t="str">
        <v>黎巴嫩</v>
      </c>
      <c r="C3029" s="2" t="str">
        <v>--</v>
      </c>
      <c r="D3029" s="2" t="str">
        <v>其他,家具,服装饰物及配件,玩具,餐厨用具</v>
      </c>
      <c r="E3029" s="2" t="str">
        <v>6次</v>
      </c>
      <c r="F3029" s="2" t="str">
        <v>P.O.BOX: 14/5873 BEIRUT</v>
      </c>
      <c r="G3029" s="2" t="str">
        <v>MAHMOUD ACHI</v>
      </c>
      <c r="H3029" s="2" t="s">
        <v>2672</v>
      </c>
      <c r="I3029" s="2" t="str">
        <v>00961 1 702724</v>
      </c>
      <c r="J3029" s="2" t="str">
        <v>00961 1 308543</v>
      </c>
      <c r="K3029" s="1"/>
      <c r="L3029" s="1"/>
      <c r="M3029" s="1"/>
      <c r="N3029" s="1"/>
      <c r="O3029" s="1"/>
      <c r="P3029" s="1"/>
      <c r="Q3029" s="1"/>
      <c r="R3029" s="1"/>
      <c r="S3029" s="1"/>
    </row>
    <row r="3030">
      <c r="A3030" s="2" t="s">
        <v>274</v>
      </c>
      <c r="B3030" s="2" t="str">
        <v>美國</v>
      </c>
      <c r="C3030" s="2" t="str">
        <v>--</v>
      </c>
      <c r="D3030" s="2" t="str">
        <v>家具,家居装饰品,工艺陶瓷,玩具,玻璃工艺品,节日用品,餐厨用具</v>
      </c>
      <c r="E3030" s="2" t="str">
        <v>9次</v>
      </c>
      <c r="F3030" s="2" t="str">
        <v>1563 VISTA DORADA PL., CHINO HILLS,CA 91709,U.S.A.</v>
      </c>
      <c r="G3030" s="2" t="str">
        <v>MANISH JAKHAR</v>
      </c>
      <c r="H3030" s="2" t="s">
        <v>275</v>
      </c>
      <c r="I3030" s="2" t="str">
        <v>+1 909-264-7524</v>
      </c>
      <c r="J3030" s="2" t="str">
        <v>001 9094947710</v>
      </c>
      <c r="K3030" s="1"/>
      <c r="L3030" s="1"/>
      <c r="M3030" s="1"/>
      <c r="N3030" s="1"/>
      <c r="O3030" s="1"/>
      <c r="P3030" s="1"/>
      <c r="Q3030" s="1"/>
      <c r="R3030" s="1"/>
      <c r="S3030" s="1"/>
    </row>
    <row r="3031">
      <c r="A3031" s="2" t="s">
        <v>6542</v>
      </c>
      <c r="B3031" s="2" t="str">
        <v>中國香港</v>
      </c>
      <c r="C3031" s="3" t="s">
        <v>6544</v>
      </c>
      <c r="D3031" s="2" t="str">
        <v>大型机械及设备,餐厨用具</v>
      </c>
      <c r="E3031" s="2" t="str">
        <v>2次</v>
      </c>
      <c r="F3031" s="2" t="str">
        <v>Flat H, 15/F, Block 5, Mayfair Gardens, Tytl 83 Tsing Yi Road, Tsing Yi, New Territories, Hong Kong</v>
      </c>
      <c r="G3031" s="2" t="str">
        <v>Mr Yuen-Sum Hui</v>
      </c>
      <c r="H3031" s="2" t="s">
        <v>6543</v>
      </c>
      <c r="I3031" s="2" t="str">
        <v>00852 24976965</v>
      </c>
      <c r="J3031" s="2" t="str">
        <v>00852 24975193</v>
      </c>
      <c r="K3031" s="1"/>
      <c r="L3031" s="1"/>
      <c r="M3031" s="1"/>
      <c r="N3031" s="1"/>
      <c r="O3031" s="1"/>
      <c r="P3031" s="1"/>
      <c r="Q3031" s="1"/>
      <c r="R3031" s="1"/>
      <c r="S3031" s="1"/>
    </row>
    <row r="3032">
      <c r="A3032" s="2" t="s">
        <v>4701</v>
      </c>
      <c r="B3032" s="2" t="str">
        <v>新加坡</v>
      </c>
      <c r="C3032" s="3" t="s">
        <v>4702</v>
      </c>
      <c r="D3032" s="2" t="str">
        <v>玻璃工艺品,餐厨用具</v>
      </c>
      <c r="E3032" s="2" t="str">
        <v>7次</v>
      </c>
      <c r="F3032" s="2" t="str">
        <v>115 EUNOS AVE 3</v>
      </c>
      <c r="G3032" s="2" t="str">
        <v>GELAS PRODUCTS PTE LTD</v>
      </c>
      <c r="H3032" s="2" t="s">
        <v>4700</v>
      </c>
      <c r="I3032" s="2">
        <f>+65-6749-386</f>
      </c>
      <c r="J3032" s="2" t="str">
        <v>0065 67452764</v>
      </c>
      <c r="K3032" s="1"/>
      <c r="L3032" s="1"/>
      <c r="M3032" s="1"/>
      <c r="N3032" s="1"/>
      <c r="O3032" s="1"/>
      <c r="P3032" s="1"/>
      <c r="Q3032" s="1"/>
      <c r="R3032" s="1"/>
      <c r="S3032" s="1"/>
    </row>
    <row r="3033">
      <c r="A3033" s="2" t="s">
        <v>2561</v>
      </c>
      <c r="B3033" s="2" t="str">
        <v>新加坡</v>
      </c>
      <c r="C3033" s="2" t="str">
        <v>--</v>
      </c>
      <c r="D3033" s="2" t="str">
        <v>餐厨用具</v>
      </c>
      <c r="E3033" s="2" t="str">
        <v>2次</v>
      </c>
      <c r="F3033" s="2" t="str">
        <v>Kaki Bukit Techpark II, 13,Kaki Bukit Techpark II, 415949, Singapore</v>
      </c>
      <c r="G3033" s="2" t="str">
        <v>T K Chan</v>
      </c>
      <c r="H3033" s="2" t="str">
        <v>--</v>
      </c>
      <c r="I3033" s="2" t="str">
        <v>0065 67475903</v>
      </c>
      <c r="J3033" s="2" t="str">
        <v>0065 67463110</v>
      </c>
      <c r="K3033" s="1"/>
      <c r="L3033" s="1"/>
      <c r="M3033" s="1"/>
      <c r="N3033" s="1"/>
      <c r="O3033" s="1"/>
      <c r="P3033" s="1"/>
      <c r="Q3033" s="1"/>
      <c r="R3033" s="1"/>
      <c r="S3033" s="1"/>
    </row>
    <row r="3034">
      <c r="A3034" s="2" t="s">
        <v>165</v>
      </c>
      <c r="B3034" s="2" t="str">
        <v>日本</v>
      </c>
      <c r="C3034" s="3" t="s">
        <v>166</v>
      </c>
      <c r="D3034" s="2" t="str">
        <v>化工产品,餐厨用具</v>
      </c>
      <c r="E3034" s="2" t="str">
        <v>2次</v>
      </c>
      <c r="F3034" s="2" t="str">
        <v>3-1, Asahi-machi, Takatsuki, Osaka 569-1195.</v>
      </c>
      <c r="G3034" s="2" t="str">
        <v>Hiroo Kaneda</v>
      </c>
      <c r="H3034" s="2" t="str">
        <v>--</v>
      </c>
      <c r="I3034" s="2">
        <f>+81-72-682-5541</f>
      </c>
      <c r="J3034" s="2" t="str">
        <v>0081 726 820329</v>
      </c>
      <c r="K3034" s="1"/>
      <c r="L3034" s="1"/>
      <c r="M3034" s="1"/>
      <c r="N3034" s="1"/>
      <c r="O3034" s="1"/>
      <c r="P3034" s="1"/>
      <c r="Q3034" s="1"/>
      <c r="R3034" s="1"/>
      <c r="S3034" s="1"/>
    </row>
    <row r="3035">
      <c r="A3035" s="2" t="s">
        <v>6474</v>
      </c>
      <c r="B3035" s="2" t="str">
        <v>美國</v>
      </c>
      <c r="C3035" s="3" t="s">
        <v>6473</v>
      </c>
      <c r="D3035" s="2" t="s">
        <v>6475</v>
      </c>
      <c r="E3035" s="2" t="str">
        <v>5次</v>
      </c>
      <c r="F3035" s="2" t="str">
        <v>8004 Grand Canyon Drive, Suite 204, U.S.A.</v>
      </c>
      <c r="G3035" s="2" t="str">
        <v>Chris Partridge</v>
      </c>
      <c r="H3035" s="2" t="s">
        <v>6476</v>
      </c>
      <c r="I3035" s="2">
        <f>+1-304-917-4074</f>
      </c>
      <c r="J3035" s="2">
        <v>4692871768</v>
      </c>
      <c r="K3035" s="1"/>
      <c r="L3035" s="1"/>
      <c r="M3035" s="1"/>
      <c r="N3035" s="1"/>
      <c r="O3035" s="1"/>
      <c r="P3035" s="1"/>
      <c r="Q3035" s="1"/>
      <c r="R3035" s="1"/>
      <c r="S3035" s="1"/>
    </row>
    <row r="3036">
      <c r="A3036" s="2" t="s">
        <v>4622</v>
      </c>
      <c r="B3036" s="2" t="str">
        <v>印度</v>
      </c>
      <c r="C3036" s="2" t="str">
        <v>--</v>
      </c>
      <c r="D3036" s="2" t="str">
        <v>餐厨用具</v>
      </c>
      <c r="E3036" s="2" t="str">
        <v>5次</v>
      </c>
      <c r="F3036" s="2" t="str">
        <v>A-79/2 WAZIRPUR INDUSTRIAL AREA,DELHI-52</v>
      </c>
      <c r="G3036" s="2" t="str">
        <v>RAJENDRA AGARWAL</v>
      </c>
      <c r="H3036" s="2" t="str">
        <v>--</v>
      </c>
      <c r="I3036" s="2">
        <f>+91-11-2737-1075</f>
      </c>
      <c r="J3036" s="2">
        <v>91</v>
      </c>
      <c r="K3036" s="1"/>
      <c r="L3036" s="1"/>
      <c r="M3036" s="1"/>
      <c r="N3036" s="1"/>
      <c r="O3036" s="1"/>
      <c r="P3036" s="1"/>
      <c r="Q3036" s="1"/>
      <c r="R3036" s="1"/>
      <c r="S3036" s="1"/>
    </row>
    <row r="3037">
      <c r="A3037" s="2" t="s">
        <v>2601</v>
      </c>
      <c r="B3037" s="2" t="str">
        <v>中國澳門</v>
      </c>
      <c r="C3037" s="2" t="str">
        <v>--</v>
      </c>
      <c r="D3037" s="2" t="str">
        <v>餐厨用具</v>
      </c>
      <c r="E3037" s="2" t="str">
        <v>6次</v>
      </c>
      <c r="F3037" s="2" t="str">
        <v>Lecon Onload Street 86-04, MACAU SAR</v>
      </c>
      <c r="G3037" s="2" t="str">
        <v>--</v>
      </c>
      <c r="H3037" s="2" t="s">
        <v>2602</v>
      </c>
      <c r="I3037" s="2" t="str">
        <v>00853 6686205</v>
      </c>
      <c r="J3037" s="2" t="str">
        <v>00853 3683206</v>
      </c>
      <c r="K3037" s="1"/>
      <c r="L3037" s="1"/>
      <c r="M3037" s="1"/>
      <c r="N3037" s="1"/>
      <c r="O3037" s="1"/>
      <c r="P3037" s="1"/>
      <c r="Q3037" s="1"/>
      <c r="R3037" s="1"/>
      <c r="S3037" s="1"/>
    </row>
    <row r="3038">
      <c r="A3038" s="2" t="s">
        <v>203</v>
      </c>
      <c r="B3038" s="2" t="str">
        <v>丹麥</v>
      </c>
      <c r="C3038" s="3" t="s">
        <v>201</v>
      </c>
      <c r="D3038" s="2" t="str">
        <v>家用电器,餐厨用具</v>
      </c>
      <c r="E3038" s="2" t="str">
        <v>9次</v>
      </c>
      <c r="F3038" s="2" t="str">
        <v>Avedoereholmen 84, DK 2650, Hvidovre</v>
      </c>
      <c r="G3038" s="2" t="str">
        <v>ALLAN GREVE</v>
      </c>
      <c r="H3038" s="2" t="s">
        <v>202</v>
      </c>
      <c r="I3038" s="2" t="str">
        <v>+45 36 78 80 83</v>
      </c>
      <c r="J3038" s="2" t="str">
        <v>0045 36 78 81 83</v>
      </c>
      <c r="K3038" s="1"/>
      <c r="L3038" s="1"/>
      <c r="M3038" s="1"/>
      <c r="N3038" s="1"/>
      <c r="O3038" s="1"/>
      <c r="P3038" s="1"/>
      <c r="Q3038" s="1"/>
      <c r="R3038" s="1"/>
      <c r="S3038" s="1"/>
    </row>
    <row r="3039">
      <c r="A3039" s="2" t="s">
        <v>6491</v>
      </c>
      <c r="B3039" s="2" t="str">
        <v>英國</v>
      </c>
      <c r="C3039" s="3" t="s">
        <v>6493</v>
      </c>
      <c r="D3039" s="2" t="str">
        <v>餐厨用具</v>
      </c>
      <c r="E3039" s="2" t="str">
        <v>6次</v>
      </c>
      <c r="F3039" s="2" t="str">
        <v>8A SUTTON COURT MANSIONS,GROVE PARK TERRACE,LONDON,W4 3JH,U.K.</v>
      </c>
      <c r="G3039" s="2" t="str">
        <v>--</v>
      </c>
      <c r="H3039" s="2" t="s">
        <v>6492</v>
      </c>
      <c r="I3039" s="2" t="str">
        <v>44 (0) 20 8994 9710</v>
      </c>
      <c r="J3039" s="2" t="str">
        <v>44 (0) 20 8994 9631</v>
      </c>
      <c r="K3039" s="1"/>
      <c r="L3039" s="1"/>
      <c r="M3039" s="1"/>
      <c r="N3039" s="1"/>
      <c r="O3039" s="1"/>
      <c r="P3039" s="1"/>
      <c r="Q3039" s="1"/>
      <c r="R3039" s="1"/>
      <c r="S3039" s="1"/>
    </row>
    <row r="3040">
      <c r="A3040" s="2" t="s">
        <v>4647</v>
      </c>
      <c r="B3040" s="2" t="str">
        <v>日本</v>
      </c>
      <c r="C3040" s="3" t="s">
        <v>4646</v>
      </c>
      <c r="D3040" s="2" t="str">
        <v>餐厨用具</v>
      </c>
      <c r="E3040" s="2" t="str">
        <v>1次</v>
      </c>
      <c r="F3040" s="2" t="str">
        <v>715, ONONAKA, KAINAN-SHI, WAKAYAMA 6420022</v>
      </c>
      <c r="G3040" s="2" t="str">
        <v>KAKUTANI MASAYOSHI</v>
      </c>
      <c r="H3040" s="2" t="str">
        <v>--</v>
      </c>
      <c r="I3040" s="2" t="str">
        <v>--</v>
      </c>
      <c r="J3040" s="2" t="str">
        <v>0081 73 4825059</v>
      </c>
      <c r="K3040" s="1"/>
      <c r="L3040" s="1"/>
      <c r="M3040" s="1"/>
      <c r="N3040" s="1"/>
      <c r="O3040" s="1"/>
      <c r="P3040" s="1"/>
      <c r="Q3040" s="1"/>
      <c r="R3040" s="1"/>
      <c r="S3040" s="1"/>
    </row>
    <row r="3041">
      <c r="A3041" s="2" t="s">
        <v>2993</v>
      </c>
      <c r="B3041" s="2" t="str">
        <v>塞浦路斯</v>
      </c>
      <c r="C3041" s="2" t="str">
        <v>--</v>
      </c>
      <c r="D3041" s="2" t="s">
        <v>2992</v>
      </c>
      <c r="E3041" s="2" t="str">
        <v>9次</v>
      </c>
      <c r="F3041" s="2" t="str">
        <v>P.O.BOX 27681,2432 NICOSIA,CYPRUS</v>
      </c>
      <c r="G3041" s="2" t="str">
        <v>Sarah Ashby</v>
      </c>
      <c r="H3041" s="2" t="s">
        <v>2991</v>
      </c>
      <c r="I3041" s="2" t="str">
        <v>+357 22 672608</v>
      </c>
      <c r="J3041" s="2">
        <v>35722676369</v>
      </c>
      <c r="K3041" s="1"/>
      <c r="L3041" s="1"/>
      <c r="M3041" s="1"/>
      <c r="N3041" s="1"/>
      <c r="O3041" s="1"/>
      <c r="P3041" s="1"/>
      <c r="Q3041" s="1"/>
      <c r="R3041" s="1"/>
      <c r="S3041" s="1"/>
    </row>
    <row r="3042">
      <c r="A3042" s="2" t="s">
        <v>709</v>
      </c>
      <c r="B3042" s="2" t="str">
        <v>韩国</v>
      </c>
      <c r="C3042" s="3" t="s">
        <v>712</v>
      </c>
      <c r="D3042" s="2" t="s">
        <v>710</v>
      </c>
      <c r="E3042" s="2" t="str">
        <v>9次</v>
      </c>
      <c r="F3042" s="2" t="str">
        <v>57-7 SEOSEOMUN-DONG DAEGUN B/D 402 JOONG-KU SEOUL KOREA</v>
      </c>
      <c r="G3042" s="2" t="str">
        <v>Meng Xue</v>
      </c>
      <c r="H3042" s="2" t="s">
        <v>711</v>
      </c>
      <c r="I3042" s="2" t="str">
        <v>+82 2-774-4010</v>
      </c>
      <c r="J3042" s="2" t="str">
        <v>02 774 4088</v>
      </c>
      <c r="K3042" s="1"/>
      <c r="L3042" s="1"/>
      <c r="M3042" s="1"/>
      <c r="N3042" s="1"/>
      <c r="O3042" s="1"/>
      <c r="P3042" s="1"/>
      <c r="Q3042" s="1"/>
      <c r="R3042" s="1"/>
      <c r="S3042" s="1"/>
    </row>
    <row r="3043">
      <c r="A3043" s="2" t="s">
        <v>6781</v>
      </c>
      <c r="B3043" s="2" t="str">
        <v>加拿大</v>
      </c>
      <c r="C3043" s="3" t="s">
        <v>6782</v>
      </c>
      <c r="D3043" s="2" t="str">
        <v>办公文具,家具,工艺陶瓷,玻璃工艺品,餐厨用具</v>
      </c>
      <c r="E3043" s="2" t="str">
        <v>9次</v>
      </c>
      <c r="F3043" s="2" t="str">
        <v>960 Av Outremont,Outremont Quebec</v>
      </c>
      <c r="G3043" s="2" t="str">
        <v>InterContinental Mercantile</v>
      </c>
      <c r="H3043" s="2" t="s">
        <v>6780</v>
      </c>
      <c r="I3043" s="2" t="str">
        <v>001 514 271 1101</v>
      </c>
      <c r="J3043" s="2" t="str">
        <v>001 2731385</v>
      </c>
      <c r="K3043" s="1"/>
      <c r="L3043" s="1"/>
      <c r="M3043" s="1"/>
      <c r="N3043" s="1"/>
      <c r="O3043" s="1"/>
      <c r="P3043" s="1"/>
      <c r="Q3043" s="1"/>
      <c r="R3043" s="1"/>
      <c r="S3043" s="1"/>
    </row>
    <row r="3044">
      <c r="A3044" s="2" t="s">
        <v>2067</v>
      </c>
      <c r="B3044" s="2" t="str">
        <v>中國香港</v>
      </c>
      <c r="C3044" s="3" t="s">
        <v>2066</v>
      </c>
      <c r="D3044" s="2" t="str">
        <v>玩具,玻璃工艺品,礼品及赠品,餐厨用具</v>
      </c>
      <c r="E3044" s="2" t="str">
        <v>6次</v>
      </c>
      <c r="F3044" s="2" t="str">
        <v>BLOCK B, 16/F WING WONG COMM., BLDG,557-559 NATHAN RD.,KLN.,HONGKONG</v>
      </c>
      <c r="G3044" s="2" t="str">
        <v>ALAN KO</v>
      </c>
      <c r="H3044" s="2" t="s">
        <v>2068</v>
      </c>
      <c r="I3044" s="2" t="str">
        <v>00852 27821348</v>
      </c>
      <c r="J3044" s="2" t="str">
        <v>00852 23853169</v>
      </c>
      <c r="K3044" s="1"/>
      <c r="L3044" s="1"/>
      <c r="M3044" s="1"/>
      <c r="N3044" s="1"/>
      <c r="O3044" s="1"/>
      <c r="P3044" s="1"/>
      <c r="Q3044" s="1"/>
      <c r="R3044" s="1"/>
      <c r="S3044" s="1"/>
    </row>
    <row r="3045">
      <c r="A3045" s="2" t="s">
        <v>3029</v>
      </c>
      <c r="B3045" s="2" t="str">
        <v>英國</v>
      </c>
      <c r="C3045" s="3" t="s">
        <v>3027</v>
      </c>
      <c r="D3045" s="2" t="str">
        <v>其他,餐厨用具</v>
      </c>
      <c r="E3045" s="2" t="str">
        <v>8次</v>
      </c>
      <c r="F3045" s="2" t="str">
        <v>97 BROOKLANDS AVE, SIDCUP,KENT DA15 7PF,U.K.</v>
      </c>
      <c r="G3045" s="2" t="str">
        <v>GUO YAO QI</v>
      </c>
      <c r="H3045" s="2" t="s">
        <v>3028</v>
      </c>
      <c r="I3045" s="2" t="str">
        <v>+44 20 8309 1862</v>
      </c>
      <c r="J3045" s="2">
        <v>2083026156</v>
      </c>
      <c r="K3045" s="1"/>
      <c r="L3045" s="1"/>
      <c r="M3045" s="1"/>
      <c r="N3045" s="1"/>
      <c r="O3045" s="1"/>
      <c r="P3045" s="1"/>
      <c r="Q3045" s="1"/>
      <c r="R3045" s="1"/>
      <c r="S3045" s="1"/>
    </row>
    <row r="3046">
      <c r="A3046" s="2" t="s">
        <v>750</v>
      </c>
      <c r="B3046" s="2" t="str">
        <v>美國</v>
      </c>
      <c r="C3046" s="3" t="s">
        <v>752</v>
      </c>
      <c r="D3046" s="2" t="str">
        <v>餐厨用具</v>
      </c>
      <c r="E3046" s="2" t="str">
        <v>2次</v>
      </c>
      <c r="F3046" s="2" t="str">
        <v>1738 BATH AVENUE,BROOKLYN,NY 11214</v>
      </c>
      <c r="G3046" s="2" t="str">
        <v>FRANK CHEN</v>
      </c>
      <c r="H3046" s="2" t="s">
        <v>751</v>
      </c>
      <c r="I3046" s="2" t="str">
        <v>001 718 2323112</v>
      </c>
      <c r="J3046" s="2" t="str">
        <v>001 718 2323861/3662791</v>
      </c>
      <c r="K3046" s="1"/>
      <c r="L3046" s="1"/>
      <c r="M3046" s="1"/>
      <c r="N3046" s="1"/>
      <c r="O3046" s="1"/>
      <c r="P3046" s="1"/>
      <c r="Q3046" s="1"/>
      <c r="R3046" s="1"/>
      <c r="S3046" s="1"/>
    </row>
    <row r="3047">
      <c r="A3047" s="2" t="s">
        <v>6809</v>
      </c>
      <c r="B3047" s="2" t="str">
        <v>加拿大</v>
      </c>
      <c r="C3047" s="3" t="s">
        <v>6811</v>
      </c>
      <c r="D3047" s="2" t="str">
        <v>餐厨用具</v>
      </c>
      <c r="E3047" s="2" t="str">
        <v>2次</v>
      </c>
      <c r="F3047" s="2" t="str">
        <v>1010,DE LA GAUCHETIERE O,BUREAU 600,MONTREAL,QUEBEC</v>
      </c>
      <c r="G3047" s="2" t="str">
        <v>BERNARD THIBAULT</v>
      </c>
      <c r="H3047" s="2" t="s">
        <v>6810</v>
      </c>
      <c r="I3047" s="2">
        <f>+1-514-878-1010</f>
      </c>
      <c r="J3047" s="2" t="str">
        <v>001 514 8789990</v>
      </c>
      <c r="K3047" s="1"/>
      <c r="L3047" s="1"/>
      <c r="M3047" s="1"/>
      <c r="N3047" s="1"/>
      <c r="O3047" s="1"/>
      <c r="P3047" s="1"/>
      <c r="Q3047" s="1"/>
      <c r="R3047" s="1"/>
      <c r="S3047" s="1"/>
    </row>
    <row r="3048">
      <c r="A3048" s="2" t="s">
        <v>5055</v>
      </c>
      <c r="B3048" s="2" t="str">
        <v>美國</v>
      </c>
      <c r="C3048" s="2" t="str">
        <v>--</v>
      </c>
      <c r="D3048" s="2" t="str">
        <v>园林用品,家具,家居装饰品,餐厨用具</v>
      </c>
      <c r="E3048" s="2" t="str">
        <v>8次</v>
      </c>
      <c r="F3048" s="2" t="str">
        <v>105 TIMOTHY CIRCLE,RADNOR, PA 19087,U.S.A.</v>
      </c>
      <c r="G3048" s="2" t="str">
        <v>LUKKMAN HAKIM BIN ABD ALEEM</v>
      </c>
      <c r="H3048" s="2" t="s">
        <v>5056</v>
      </c>
      <c r="I3048" s="2" t="str">
        <v>+1 610-567-1665</v>
      </c>
      <c r="J3048" s="2" t="str">
        <v>610 567 0747</v>
      </c>
      <c r="K3048" s="1"/>
      <c r="L3048" s="1"/>
      <c r="M3048" s="1"/>
      <c r="N3048" s="1"/>
      <c r="O3048" s="1"/>
      <c r="P3048" s="1"/>
      <c r="Q3048" s="1"/>
      <c r="R3048" s="1"/>
      <c r="S3048" s="1"/>
    </row>
    <row r="3049">
      <c r="A3049" s="2" t="s">
        <v>2935</v>
      </c>
      <c r="B3049" s="2" t="str">
        <v>安哥拉</v>
      </c>
      <c r="C3049" s="2" t="str">
        <v>--</v>
      </c>
      <c r="D3049" s="2" t="s">
        <v>2933</v>
      </c>
      <c r="E3049" s="2" t="str">
        <v>9次</v>
      </c>
      <c r="F3049" s="2" t="str">
        <v>MARTHES RUA 16 CASA 23\BLUADA ANGOLA</v>
      </c>
      <c r="G3049" s="2" t="str">
        <v>Adem</v>
      </c>
      <c r="H3049" s="2" t="s">
        <v>2934</v>
      </c>
      <c r="I3049" s="2">
        <v>24492606646</v>
      </c>
      <c r="J3049" s="2">
        <v>24432505646</v>
      </c>
      <c r="K3049" s="1"/>
      <c r="L3049" s="1"/>
      <c r="M3049" s="1"/>
      <c r="N3049" s="1"/>
      <c r="O3049" s="1"/>
      <c r="P3049" s="1"/>
      <c r="Q3049" s="1"/>
      <c r="R3049" s="1"/>
      <c r="S3049" s="1"/>
    </row>
    <row r="3050">
      <c r="A3050" s="2" t="s">
        <v>625</v>
      </c>
      <c r="B3050" s="2" t="str">
        <v>新西蘭</v>
      </c>
      <c r="C3050" s="3" t="s">
        <v>626</v>
      </c>
      <c r="D3050" s="2" t="str">
        <v>化工产品,卫浴设备,餐厨用具</v>
      </c>
      <c r="E3050" s="2" t="str">
        <v>7次</v>
      </c>
      <c r="F3050" s="2" t="str">
        <v>24 AUGUSTUS TERRACE PARNELL(P.O.BOX 3425 AUCKLAND)</v>
      </c>
      <c r="G3050" s="2" t="str">
        <v>STUART LATIMER</v>
      </c>
      <c r="H3050" s="2" t="s">
        <v>624</v>
      </c>
      <c r="I3050" s="2" t="str">
        <v>0064 9 379 8896</v>
      </c>
      <c r="J3050" s="2" t="str">
        <v>0064 9 379 8389</v>
      </c>
      <c r="K3050" s="1"/>
      <c r="L3050" s="1"/>
      <c r="M3050" s="1"/>
      <c r="N3050" s="1"/>
      <c r="O3050" s="1"/>
      <c r="P3050" s="1"/>
      <c r="Q3050" s="1"/>
      <c r="R3050" s="1"/>
      <c r="S3050" s="1"/>
    </row>
    <row r="3051">
      <c r="A3051" s="2" t="s">
        <v>6732</v>
      </c>
      <c r="B3051" s="2" t="str">
        <v>智利</v>
      </c>
      <c r="C3051" s="2" t="str">
        <v>--</v>
      </c>
      <c r="D3051" s="2" t="str">
        <v>其他,家用电器,工具,照明产品,钟表眼镜,餐厨用具</v>
      </c>
      <c r="E3051" s="2" t="str">
        <v>9次</v>
      </c>
      <c r="F3051" s="2" t="str">
        <v>AV. SANTA ROSA 2001 SANTIAGO, SANTIAGO, SANTIAGO</v>
      </c>
      <c r="G3051" s="2" t="str">
        <v>CARLOS CASTILLO</v>
      </c>
      <c r="H3051" s="2" t="str">
        <v>--</v>
      </c>
      <c r="I3051" s="2" t="str">
        <v>0056 2 5557776</v>
      </c>
      <c r="J3051" s="2" t="str">
        <v>0056 2 5566164</v>
      </c>
      <c r="K3051" s="1"/>
      <c r="L3051" s="1"/>
      <c r="M3051" s="1"/>
      <c r="N3051" s="1"/>
      <c r="O3051" s="1"/>
      <c r="P3051" s="1"/>
      <c r="Q3051" s="1"/>
      <c r="R3051" s="1"/>
      <c r="S3051" s="1"/>
    </row>
    <row r="3052">
      <c r="A3052" s="2" t="s">
        <v>4962</v>
      </c>
      <c r="B3052" s="2" t="str">
        <v>中國香港</v>
      </c>
      <c r="C3052" s="3" t="s">
        <v>4963</v>
      </c>
      <c r="D3052" s="2" t="str">
        <v>其他,玩具,餐厨用具</v>
      </c>
      <c r="E3052" s="2" t="str">
        <v>8次</v>
      </c>
      <c r="F3052" s="2" t="str">
        <v>ROOM 1304, 13/F.,KENBO COMMERCIAL BUILDING,335-339 QUEENS ROAD WEST,HONGKONG</v>
      </c>
      <c r="G3052" s="2" t="str">
        <v>Jay Yao</v>
      </c>
      <c r="H3052" s="2" t="s">
        <v>4961</v>
      </c>
      <c r="I3052" s="2" t="str">
        <v>(852)25469620</v>
      </c>
      <c r="J3052" s="2" t="str">
        <v>(852)25599697</v>
      </c>
      <c r="K3052" s="1"/>
      <c r="L3052" s="1"/>
      <c r="M3052" s="1"/>
      <c r="N3052" s="1"/>
      <c r="O3052" s="1"/>
      <c r="P3052" s="1"/>
      <c r="Q3052" s="1"/>
      <c r="R3052" s="1"/>
      <c r="S3052" s="1"/>
    </row>
    <row r="3053">
      <c r="A3053" s="5" t="s">
        <v>2962</v>
      </c>
      <c r="B3053" s="5" t="str">
        <v>義大利</v>
      </c>
      <c r="C3053" s="4" t="s">
        <v>2963</v>
      </c>
      <c r="D3053" s="5" t="str">
        <v>餐厨用具</v>
      </c>
      <c r="E3053" s="5" t="str">
        <v>3次</v>
      </c>
      <c r="F3053" s="5" t="str">
        <v>Via Giambellino 13/15, I 20146, MILANO</v>
      </c>
      <c r="G3053" s="5" t="str">
        <v>Emilio Albertari</v>
      </c>
      <c r="H3053" s="5" t="s">
        <v>2961</v>
      </c>
      <c r="I3053" s="5" t="str">
        <v>+39 02 4895 0160</v>
      </c>
      <c r="J3053" s="5" t="str">
        <v>0039 02 4236958</v>
      </c>
      <c r="K3053" s="1"/>
      <c r="L3053" s="1"/>
      <c r="M3053" s="1"/>
      <c r="N3053" s="1"/>
      <c r="O3053" s="1"/>
      <c r="P3053" s="1"/>
      <c r="Q3053" s="1"/>
      <c r="R3053" s="1"/>
      <c r="S3053" s="1"/>
    </row>
    <row r="3054">
      <c r="A3054" s="2" t="s">
        <v>664</v>
      </c>
      <c r="B3054" s="2" t="str">
        <v>英國</v>
      </c>
      <c r="C3054" s="3" t="s">
        <v>663</v>
      </c>
      <c r="D3054" s="2" t="str">
        <v>家用电器,照明产品,电子电气产品,餐厨用具</v>
      </c>
      <c r="E3054" s="2" t="str">
        <v>4次</v>
      </c>
      <c r="F3054" s="2" t="str">
        <v>CLAYMORE HOUSE,33 OVERBRIDGE ROAD,SALFORD,MANCHESTER</v>
      </c>
      <c r="G3054" s="2" t="str">
        <v>Hussain</v>
      </c>
      <c r="H3054" s="2" t="s">
        <v>662</v>
      </c>
      <c r="I3054" s="2" t="str">
        <v>+44 1204 457967</v>
      </c>
      <c r="J3054" s="2" t="str">
        <v>0044 01204 841116</v>
      </c>
      <c r="K3054" s="1"/>
      <c r="L3054" s="1"/>
      <c r="M3054" s="1"/>
      <c r="N3054" s="1"/>
      <c r="O3054" s="1"/>
      <c r="P3054" s="1"/>
      <c r="Q3054" s="1"/>
      <c r="R3054" s="1"/>
      <c r="S3054" s="1"/>
    </row>
    <row r="3055">
      <c r="A3055" s="2" t="s">
        <v>6758</v>
      </c>
      <c r="B3055" s="2" t="str">
        <v>美國</v>
      </c>
      <c r="C3055" s="3" t="s">
        <v>6760</v>
      </c>
      <c r="D3055" s="2" t="str">
        <v>体育及旅游休闲用品,其他,家具,家居装饰品,玩具,钟表眼镜,鞋,餐厨用具</v>
      </c>
      <c r="E3055" s="2" t="str">
        <v>8次</v>
      </c>
      <c r="F3055" s="2" t="str">
        <v>1528 MONTAGUE EXPWY,SAN JOSE,CALIFORNIA 95131</v>
      </c>
      <c r="G3055" s="2" t="str">
        <v>EUROPA IMPORTS LTD</v>
      </c>
      <c r="H3055" s="2" t="s">
        <v>6759</v>
      </c>
      <c r="I3055" s="2">
        <f>+1-703-464-304</f>
      </c>
      <c r="J3055" s="2" t="str">
        <v>001 2126470111</v>
      </c>
      <c r="K3055" s="1"/>
      <c r="L3055" s="1"/>
      <c r="M3055" s="1"/>
      <c r="N3055" s="1"/>
      <c r="O3055" s="1"/>
      <c r="P3055" s="1"/>
      <c r="Q3055" s="1"/>
      <c r="R3055" s="1"/>
      <c r="S3055" s="1"/>
    </row>
    <row r="3056">
      <c r="A3056" s="2" t="s">
        <v>4994</v>
      </c>
      <c r="B3056" s="2" t="str">
        <v>德國</v>
      </c>
      <c r="C3056" s="3" t="s">
        <v>4995</v>
      </c>
      <c r="D3056" s="2" t="str">
        <v>玻璃工艺品,餐厨用具</v>
      </c>
      <c r="E3056" s="2" t="str">
        <v>8次</v>
      </c>
      <c r="F3056" s="2" t="str">
        <v>In den Mittelweiden 2A, GERMANY</v>
      </c>
      <c r="G3056" s="2" t="str">
        <v>--</v>
      </c>
      <c r="H3056" s="2" t="s">
        <v>4996</v>
      </c>
      <c r="I3056" s="2" t="str">
        <v>+49 4926 30963411</v>
      </c>
      <c r="J3056" s="2">
        <v>492630963450</v>
      </c>
      <c r="K3056" s="1"/>
      <c r="L3056" s="1"/>
      <c r="M3056" s="1"/>
      <c r="N3056" s="1"/>
      <c r="O3056" s="1"/>
      <c r="P3056" s="1"/>
      <c r="Q3056" s="1"/>
      <c r="R3056" s="1"/>
      <c r="S3056" s="1"/>
    </row>
    <row r="3057">
      <c r="A3057" s="2" t="s">
        <v>2860</v>
      </c>
      <c r="B3057" s="2" t="str">
        <v>中國香港</v>
      </c>
      <c r="C3057" s="3" t="s">
        <v>2861</v>
      </c>
      <c r="D3057" s="2" t="str">
        <v>餐厨用具</v>
      </c>
      <c r="E3057" s="2" t="str">
        <v>7次</v>
      </c>
      <c r="F3057" s="2" t="str">
        <v>8/F., FLAT B, GEE CHANG BLDG.,84 TAI KOK TSUI ROAD,KOWLOON,HONGKONG.</v>
      </c>
      <c r="G3057" s="2" t="str">
        <v>--</v>
      </c>
      <c r="H3057" s="2" t="s">
        <v>2862</v>
      </c>
      <c r="I3057" s="2" t="str">
        <v>(852)2393 3181</v>
      </c>
      <c r="J3057" s="2" t="str">
        <v>(852)2789 1007</v>
      </c>
      <c r="K3057" s="1"/>
      <c r="L3057" s="1"/>
      <c r="M3057" s="1"/>
      <c r="N3057" s="1"/>
      <c r="O3057" s="1"/>
      <c r="P3057" s="1"/>
      <c r="Q3057" s="1"/>
      <c r="R3057" s="1"/>
      <c r="S3057" s="1"/>
    </row>
    <row r="3058">
      <c r="A3058" s="2" t="s">
        <v>544</v>
      </c>
      <c r="B3058" s="2" t="str">
        <v>英國</v>
      </c>
      <c r="C3058" s="3" t="s">
        <v>545</v>
      </c>
      <c r="D3058" s="2" t="str">
        <v>其他,家具,家用电器,工具,服装饰物及配件,节日用品,餐厨用具</v>
      </c>
      <c r="E3058" s="2" t="str">
        <v>11次</v>
      </c>
      <c r="F3058" s="2" t="str">
        <v>11/F.,JONSIM PLACE,228 QUEEN'S ROAD EAST,WANCHAI</v>
      </c>
      <c r="G3058" s="2" t="str">
        <v>Alex Maxwell</v>
      </c>
      <c r="H3058" s="2" t="s">
        <v>546</v>
      </c>
      <c r="I3058" s="2" t="str">
        <v>00852 60230333</v>
      </c>
      <c r="J3058" s="2" t="str">
        <v>44 1706 6672910</v>
      </c>
      <c r="K3058" s="1"/>
      <c r="L3058" s="1"/>
      <c r="M3058" s="1"/>
      <c r="N3058" s="1"/>
      <c r="O3058" s="1"/>
      <c r="P3058" s="1"/>
      <c r="Q3058" s="1"/>
      <c r="R3058" s="1"/>
      <c r="S3058" s="1"/>
    </row>
    <row r="3059">
      <c r="A3059" s="2" t="s">
        <v>4494</v>
      </c>
      <c r="B3059" s="2" t="str">
        <v>土耳其</v>
      </c>
      <c r="C3059" s="3" t="s">
        <v>4492</v>
      </c>
      <c r="D3059" s="2" t="str">
        <v>家用纺织品,鞋,餐厨用具</v>
      </c>
      <c r="E3059" s="2" t="str">
        <v>10次</v>
      </c>
      <c r="F3059" s="2" t="str">
        <v>GERSAN SAN.SIT.653,SOKAK NO:32 ERGAZI BATIKENT ANKARA</v>
      </c>
      <c r="G3059" s="2" t="str">
        <v>HAKAN AYDOST</v>
      </c>
      <c r="H3059" s="2" t="s">
        <v>4493</v>
      </c>
      <c r="I3059" s="2" t="str">
        <v>+90 312 256 56 66</v>
      </c>
      <c r="J3059" s="2">
        <v>90</v>
      </c>
      <c r="K3059" s="1"/>
      <c r="L3059" s="1"/>
      <c r="M3059" s="1"/>
      <c r="N3059" s="1"/>
      <c r="O3059" s="1"/>
      <c r="P3059" s="1"/>
      <c r="Q3059" s="1"/>
      <c r="R3059" s="1"/>
      <c r="S3059" s="1"/>
    </row>
    <row r="3060">
      <c r="A3060" s="2" t="s">
        <v>2435</v>
      </c>
      <c r="B3060" s="2" t="str">
        <v>德國</v>
      </c>
      <c r="C3060" s="3" t="s">
        <v>2434</v>
      </c>
      <c r="D3060" s="2" t="str">
        <v>其他,医药保健品及医疗器械,工艺陶瓷,服装饰物及配件,箱包,餐厨用具</v>
      </c>
      <c r="E3060" s="2" t="str">
        <v>5次</v>
      </c>
      <c r="F3060" s="2" t="str">
        <v>Am Wiesengrund 20, 95032 Hof</v>
      </c>
      <c r="G3060" s="2" t="str">
        <v>H.R. Niemeijer</v>
      </c>
      <c r="H3060" s="2" t="s">
        <v>2436</v>
      </c>
      <c r="I3060" s="2" t="str">
        <v>49 9281 750 0</v>
      </c>
      <c r="J3060" s="2" t="str">
        <v>49 9281 750 406</v>
      </c>
      <c r="K3060" s="1"/>
      <c r="L3060" s="1"/>
      <c r="M3060" s="1"/>
      <c r="N3060" s="1"/>
      <c r="O3060" s="1"/>
      <c r="P3060" s="1"/>
      <c r="Q3060" s="1"/>
      <c r="R3060" s="1"/>
      <c r="S3060" s="1"/>
    </row>
    <row r="3061">
      <c r="A3061" s="2" t="s">
        <v>29</v>
      </c>
      <c r="B3061" s="2" t="str">
        <v>美國</v>
      </c>
      <c r="C3061" s="3" t="s">
        <v>28</v>
      </c>
      <c r="D3061" s="2" t="str">
        <v>餐厨用具</v>
      </c>
      <c r="E3061" s="2" t="str">
        <v>5次</v>
      </c>
      <c r="F3061" s="2" t="str">
        <v>12500 SLAUSON AVE, SANTA FE SPRINGS, CA 90670-2658</v>
      </c>
      <c r="G3061" s="2" t="str">
        <v>GREG ALBERT</v>
      </c>
      <c r="H3061" s="2" t="s">
        <v>30</v>
      </c>
      <c r="I3061" s="2" t="str">
        <v>001 562-698-4280</v>
      </c>
      <c r="J3061" s="2" t="str">
        <v>001 562-945-3259</v>
      </c>
      <c r="K3061" s="1"/>
      <c r="L3061" s="1"/>
      <c r="M3061" s="1"/>
      <c r="N3061" s="1"/>
      <c r="O3061" s="1"/>
      <c r="P3061" s="1"/>
      <c r="Q3061" s="1"/>
      <c r="R3061" s="1"/>
      <c r="S3061" s="1"/>
    </row>
    <row r="3062">
      <c r="A3062" s="2" t="s">
        <v>585</v>
      </c>
      <c r="B3062" s="2" t="str">
        <v>義大利</v>
      </c>
      <c r="C3062" s="3" t="s">
        <v>584</v>
      </c>
      <c r="D3062" s="2" t="str">
        <v>建筑及装饰材料,餐厨用具</v>
      </c>
      <c r="E3062" s="2" t="str">
        <v>3次</v>
      </c>
      <c r="F3062" s="2" t="str">
        <v>153 Kirkstall Road, GB LS4 2AT, Leeds</v>
      </c>
      <c r="G3062" s="2" t="str">
        <v>Martin F. Gallagher</v>
      </c>
      <c r="H3062" s="2" t="str">
        <v>--</v>
      </c>
      <c r="I3062" s="2" t="str">
        <v>+39 0434 9951</v>
      </c>
      <c r="J3062" s="2" t="str">
        <v>0039 0434 565565</v>
      </c>
      <c r="K3062" s="1"/>
      <c r="L3062" s="1"/>
      <c r="M3062" s="1"/>
      <c r="N3062" s="1"/>
      <c r="O3062" s="1"/>
      <c r="P3062" s="1"/>
      <c r="Q3062" s="1"/>
      <c r="R3062" s="1"/>
      <c r="S3062" s="1"/>
    </row>
    <row r="3063">
      <c r="A3063" s="2" t="s">
        <v>4527</v>
      </c>
      <c r="B3063" s="2" t="str">
        <v>泰国</v>
      </c>
      <c r="C3063" s="3" t="s">
        <v>4529</v>
      </c>
      <c r="D3063" s="2" t="str">
        <v>卫浴设备,家具,餐厨用具</v>
      </c>
      <c r="E3063" s="2" t="str">
        <v>3次</v>
      </c>
      <c r="F3063" s="2" t="str">
        <v>1383/18-19 PHAHOLYOTHIN ROAD,PHAYATHAI,BANGKOK</v>
      </c>
      <c r="G3063" s="2" t="str">
        <v>Ratana Loruangsin</v>
      </c>
      <c r="H3063" s="2" t="s">
        <v>4528</v>
      </c>
      <c r="I3063" s="2">
        <f>+84-286-2653-860</f>
      </c>
      <c r="J3063" s="2" t="str">
        <v>0066 2 2713254</v>
      </c>
      <c r="K3063" s="2"/>
      <c r="L3063" s="1"/>
      <c r="M3063" s="1"/>
      <c r="N3063" s="1"/>
      <c r="O3063" s="1"/>
      <c r="P3063" s="1"/>
      <c r="Q3063" s="1"/>
      <c r="R3063" s="1"/>
      <c r="S3063" s="1"/>
    </row>
    <row r="3064">
      <c r="A3064" s="2" t="s">
        <v>2468</v>
      </c>
      <c r="B3064" s="2" t="str">
        <v>加拿大</v>
      </c>
      <c r="C3064" s="3" t="s">
        <v>2469</v>
      </c>
      <c r="D3064" s="2" t="s">
        <v>2470</v>
      </c>
      <c r="E3064" s="2" t="str">
        <v>9次</v>
      </c>
      <c r="F3064" s="2" t="str">
        <v>2260 LYNDEN ST.ABBOTSFORD, B.C. V2T3B7,CANADA</v>
      </c>
      <c r="G3064" s="2" t="str">
        <v>Michael Shabat</v>
      </c>
      <c r="H3064" s="2" t="s">
        <v>2471</v>
      </c>
      <c r="I3064" s="2" t="str">
        <v>+1 604-857-4730</v>
      </c>
      <c r="J3064" s="2" t="str">
        <v>604 850 7546</v>
      </c>
      <c r="K3064" s="1"/>
      <c r="L3064" s="1"/>
      <c r="M3064" s="1"/>
      <c r="N3064" s="1"/>
      <c r="O3064" s="1"/>
      <c r="P3064" s="1"/>
      <c r="Q3064" s="1"/>
      <c r="R3064" s="1"/>
      <c r="S3064" s="1"/>
    </row>
    <row r="3065">
      <c r="A3065" s="2" t="s">
        <v>68</v>
      </c>
      <c r="B3065" s="2" t="str">
        <v>日本</v>
      </c>
      <c r="C3065" s="3" t="s">
        <v>67</v>
      </c>
      <c r="D3065" s="2" t="str">
        <v>餐厨用具</v>
      </c>
      <c r="E3065" s="2" t="str">
        <v>3次</v>
      </c>
      <c r="F3065" s="2" t="str">
        <v>8-3, KURAMAE 1-CHOME TAITO-KU, TOKYO 1110051</v>
      </c>
      <c r="G3065" s="2" t="str">
        <v>YAMAMOTO, TOSHIO</v>
      </c>
      <c r="H3065" s="2" t="str">
        <v>--</v>
      </c>
      <c r="I3065" s="2">
        <f>+81-744-23-1676</f>
      </c>
      <c r="J3065" s="2" t="str">
        <v>0081 3 3866 2293</v>
      </c>
      <c r="K3065" s="1"/>
      <c r="L3065" s="1"/>
      <c r="M3065" s="1"/>
      <c r="N3065" s="1"/>
      <c r="O3065" s="1"/>
      <c r="P3065" s="1"/>
      <c r="Q3065" s="1"/>
      <c r="R3065" s="1"/>
      <c r="S3065" s="1"/>
    </row>
    <row r="3066">
      <c r="A3066" s="2" t="s">
        <v>459</v>
      </c>
      <c r="B3066" s="2" t="str">
        <v>義大利</v>
      </c>
      <c r="C3066" s="3" t="s">
        <v>458</v>
      </c>
      <c r="D3066" s="2" t="str">
        <v>餐厨用具</v>
      </c>
      <c r="E3066" s="2" t="str">
        <v>2次</v>
      </c>
      <c r="F3066" s="2" t="str">
        <v>Via Palermo 31, I 20090, BUCCINASCO</v>
      </c>
      <c r="G3066" s="2" t="str">
        <v>Paolo Ramella</v>
      </c>
      <c r="H3066" s="2" t="s">
        <v>460</v>
      </c>
      <c r="I3066" s="2" t="str">
        <v>+39 02 4570 3500</v>
      </c>
      <c r="J3066" s="2" t="str">
        <v>0039 02 45700500</v>
      </c>
      <c r="K3066" s="1"/>
      <c r="L3066" s="1"/>
      <c r="M3066" s="1"/>
      <c r="N3066" s="1"/>
      <c r="O3066" s="1"/>
      <c r="P3066" s="1"/>
      <c r="Q3066" s="1"/>
      <c r="R3066" s="1"/>
      <c r="S3066" s="1"/>
    </row>
    <row r="3067">
      <c r="A3067" s="2" t="s">
        <v>4439</v>
      </c>
      <c r="B3067" s="2" t="str">
        <v>英國</v>
      </c>
      <c r="C3067" s="3" t="s">
        <v>4441</v>
      </c>
      <c r="D3067" s="2" t="str">
        <v>餐厨用具</v>
      </c>
      <c r="E3067" s="2" t="str">
        <v>6次</v>
      </c>
      <c r="F3067" s="2" t="str">
        <v>22A ATLAS WAY,SHEFFIELD</v>
      </c>
      <c r="G3067" s="2" t="str">
        <v>--</v>
      </c>
      <c r="H3067" s="2" t="s">
        <v>4440</v>
      </c>
      <c r="I3067" s="2" t="str">
        <v>+44 114 244 9507</v>
      </c>
      <c r="J3067" s="2" t="str">
        <v>0044 114 2442413</v>
      </c>
      <c r="K3067" s="1"/>
      <c r="L3067" s="1"/>
      <c r="M3067" s="1"/>
      <c r="N3067" s="1"/>
      <c r="O3067" s="1"/>
      <c r="P3067" s="1"/>
      <c r="Q3067" s="1"/>
      <c r="R3067" s="1"/>
      <c r="S3067" s="1"/>
    </row>
    <row r="3068">
      <c r="A3068" s="2" t="s">
        <v>2362</v>
      </c>
      <c r="B3068" s="2" t="str">
        <v>印度</v>
      </c>
      <c r="C3068" s="3" t="s">
        <v>2363</v>
      </c>
      <c r="D3068" s="2" t="str">
        <v>服装饰物及配件,箱包,鞋,餐厨用具</v>
      </c>
      <c r="E3068" s="2" t="str">
        <v>4次</v>
      </c>
      <c r="F3068" s="2" t="str">
        <v>INDIA</v>
      </c>
      <c r="G3068" s="2" t="str">
        <v>R.M.SIDDIQ</v>
      </c>
      <c r="H3068" s="2" t="s">
        <v>2364</v>
      </c>
      <c r="I3068" s="2" t="str">
        <v>0091 9821443980</v>
      </c>
      <c r="J3068" s="2">
        <v>91</v>
      </c>
      <c r="K3068" s="1"/>
      <c r="L3068" s="1"/>
      <c r="M3068" s="1"/>
      <c r="N3068" s="1"/>
      <c r="O3068" s="1"/>
      <c r="P3068" s="1"/>
      <c r="Q3068" s="1"/>
      <c r="R3068" s="1"/>
      <c r="S3068" s="1"/>
    </row>
    <row r="3069">
      <c r="A3069" s="2" t="s">
        <v>2831</v>
      </c>
      <c r="B3069" s="2" t="str">
        <v>中國香港</v>
      </c>
      <c r="C3069" s="3" t="s">
        <v>2832</v>
      </c>
      <c r="D3069" s="2" t="str">
        <v>其他,家具,餐厨用具</v>
      </c>
      <c r="E3069" s="2" t="str">
        <v>8次</v>
      </c>
      <c r="F3069" s="2" t="str">
        <v>RM801, NEW KOWLOON PLAZA,38 TAI KWOK TSUI RD.,KOWLOON,HONGKONG</v>
      </c>
      <c r="G3069" s="2" t="str">
        <v>Cerciello Giuseppe</v>
      </c>
      <c r="H3069" s="2" t="s">
        <v>2833</v>
      </c>
      <c r="I3069" s="2" t="str">
        <v>(852) 2393 2689</v>
      </c>
      <c r="J3069" s="2" t="str">
        <v>(852) 2395 3898</v>
      </c>
      <c r="K3069" s="1"/>
      <c r="L3069" s="1"/>
      <c r="M3069" s="1"/>
      <c r="N3069" s="1"/>
      <c r="O3069" s="1"/>
      <c r="P3069" s="1"/>
      <c r="Q3069" s="1"/>
      <c r="R3069" s="1"/>
      <c r="S3069" s="1"/>
    </row>
    <row r="3070">
      <c r="A3070" s="2" t="s">
        <v>500</v>
      </c>
      <c r="B3070" s="2" t="str">
        <v>新加坡</v>
      </c>
      <c r="C3070" s="3" t="s">
        <v>498</v>
      </c>
      <c r="D3070" s="2" t="str">
        <v>餐厨用具</v>
      </c>
      <c r="E3070" s="2" t="str">
        <v>1次</v>
      </c>
      <c r="F3070" s="2" t="str">
        <v>8,Lorong 15 Geylang, 388601, Singapore</v>
      </c>
      <c r="G3070" s="2" t="str">
        <v>--</v>
      </c>
      <c r="H3070" s="2" t="s">
        <v>499</v>
      </c>
      <c r="I3070" s="2" t="str">
        <v>+65 6747 8096</v>
      </c>
      <c r="J3070" s="2" t="str">
        <v>0065 67471728</v>
      </c>
      <c r="K3070" s="1"/>
      <c r="L3070" s="1"/>
      <c r="M3070" s="1"/>
      <c r="N3070" s="1"/>
      <c r="O3070" s="1"/>
      <c r="P3070" s="1"/>
      <c r="Q3070" s="1"/>
      <c r="R3070" s="1"/>
      <c r="S3070" s="1"/>
    </row>
    <row r="3071">
      <c r="A3071" s="2" t="s">
        <v>4468</v>
      </c>
      <c r="B3071" s="2" t="str">
        <v>法國</v>
      </c>
      <c r="C3071" s="2" t="str">
        <v>--</v>
      </c>
      <c r="D3071" s="2" t="str">
        <v>家具,工艺陶瓷,餐厨用具</v>
      </c>
      <c r="E3071" s="2" t="str">
        <v>8次</v>
      </c>
      <c r="F3071" s="2" t="str">
        <v>LIEU DIT GATTE BOURSE,85700,SAINT MESMIN</v>
      </c>
      <c r="G3071" s="2" t="str">
        <v>M ALBERT JEAN</v>
      </c>
      <c r="H3071" s="2" t="s">
        <v>4467</v>
      </c>
      <c r="I3071" s="2" t="str">
        <v>+33 2 51 91 27 71</v>
      </c>
      <c r="J3071" s="2" t="str">
        <v>0033 251912895</v>
      </c>
      <c r="K3071" s="1"/>
      <c r="L3071" s="1"/>
      <c r="M3071" s="1"/>
      <c r="N3071" s="1"/>
      <c r="O3071" s="1"/>
      <c r="P3071" s="1"/>
      <c r="Q3071" s="1"/>
      <c r="R3071" s="1"/>
      <c r="S3071" s="1"/>
    </row>
    <row r="3072">
      <c r="A3072" s="2" t="s">
        <v>2399</v>
      </c>
      <c r="B3072" s="2" t="str">
        <v>芬蘭</v>
      </c>
      <c r="C3072" s="3" t="s">
        <v>2400</v>
      </c>
      <c r="D3072" s="2" t="str">
        <v>五金,其他,工具,汽车配件,餐厨用具</v>
      </c>
      <c r="E3072" s="2" t="str">
        <v>10次</v>
      </c>
      <c r="F3072" s="2" t="str">
        <v>ASESSORINKATU 37 FI20780 KAARINA FINLAND</v>
      </c>
      <c r="G3072" s="2" t="str">
        <v>Haklift ABT Oy</v>
      </c>
      <c r="H3072" s="2" t="s">
        <v>2398</v>
      </c>
      <c r="I3072" s="2" t="str">
        <v>+358 2 5115511</v>
      </c>
      <c r="J3072" s="2" t="str">
        <v>00358 2 5 11 55 22</v>
      </c>
      <c r="K3072" s="1"/>
      <c r="L3072" s="1"/>
      <c r="M3072" s="1"/>
      <c r="N3072" s="1"/>
      <c r="O3072" s="1"/>
      <c r="P3072" s="1"/>
      <c r="Q3072" s="1"/>
      <c r="R3072" s="1"/>
      <c r="S3072" s="1"/>
    </row>
    <row r="3073">
      <c r="A3073" s="2" t="s">
        <v>1054</v>
      </c>
      <c r="B3073" s="2" t="str">
        <v>日本</v>
      </c>
      <c r="C3073" s="3" t="s">
        <v>1053</v>
      </c>
      <c r="D3073" s="2" t="str">
        <v>餐厨用具</v>
      </c>
      <c r="E3073" s="2" t="str">
        <v>6次</v>
      </c>
      <c r="F3073" s="2" t="str">
        <v>258, ONODA, KAINAN-SHI, WAKAYAMA 6420014</v>
      </c>
      <c r="G3073" s="2" t="str">
        <v>HAZUTANI MASAHIKO</v>
      </c>
      <c r="H3073" s="2" t="str">
        <v>--</v>
      </c>
      <c r="I3073" s="2" t="str">
        <v>+81-58-388-1767,+81 586-77-5707</v>
      </c>
      <c r="J3073" s="2" t="str">
        <v>0081 73 4873111</v>
      </c>
      <c r="K3073" s="1"/>
      <c r="L3073" s="1"/>
      <c r="M3073" s="1"/>
      <c r="N3073" s="1"/>
      <c r="O3073" s="1"/>
      <c r="P3073" s="1"/>
      <c r="Q3073" s="1"/>
      <c r="R3073" s="1"/>
      <c r="S3073" s="1"/>
    </row>
    <row r="3074">
      <c r="A3074" s="2" t="s">
        <v>3306</v>
      </c>
      <c r="B3074" s="2" t="str">
        <v>中国台湾</v>
      </c>
      <c r="C3074" s="3" t="s">
        <v>3309</v>
      </c>
      <c r="D3074" s="2" t="s">
        <v>3307</v>
      </c>
      <c r="E3074" s="2" t="str">
        <v>10次</v>
      </c>
      <c r="F3074" s="2" t="str">
        <v>10FL.,NO.192-4 SEC.3,CHUNG YANG RD.,SANCHUNG CITY,TAIPEI HSIEN</v>
      </c>
      <c r="G3074" s="2" t="str">
        <v>CUN CUN JUNAIDY KUSUMA</v>
      </c>
      <c r="H3074" s="2" t="s">
        <v>3308</v>
      </c>
      <c r="I3074" s="2" t="str">
        <v>(02)8965-8841</v>
      </c>
      <c r="J3074" s="2" t="str">
        <v>(02)2272-3100</v>
      </c>
      <c r="K3074" s="1"/>
      <c r="L3074" s="1"/>
      <c r="M3074" s="1"/>
      <c r="N3074" s="1"/>
      <c r="O3074" s="1"/>
      <c r="P3074" s="1"/>
      <c r="Q3074" s="1"/>
      <c r="R3074" s="1"/>
      <c r="S3074" s="1"/>
    </row>
    <row r="3075">
      <c r="A3075" s="2" t="s">
        <v>4378</v>
      </c>
      <c r="B3075" s="2" t="str">
        <v>新加坡</v>
      </c>
      <c r="C3075" s="3" t="s">
        <v>4376</v>
      </c>
      <c r="D3075" s="2" t="str">
        <v>其他,照明产品,餐厨用具</v>
      </c>
      <c r="E3075" s="2" t="str">
        <v>9次</v>
      </c>
      <c r="F3075" s="2" t="str">
        <v>Science Arts Building, 150,MacPherson Rd #05-05, 348524, Singapore</v>
      </c>
      <c r="G3075" s="2" t="str">
        <v>George Lee</v>
      </c>
      <c r="H3075" s="2" t="s">
        <v>4377</v>
      </c>
      <c r="I3075" s="2">
        <f>+65-6842-5535</f>
      </c>
      <c r="J3075" s="2" t="str">
        <v>0065 68423880</v>
      </c>
      <c r="K3075" s="1"/>
      <c r="L3075" s="1"/>
      <c r="M3075" s="1"/>
      <c r="N3075" s="1"/>
      <c r="O3075" s="1"/>
      <c r="P3075" s="1"/>
      <c r="Q3075" s="1"/>
      <c r="R3075" s="1"/>
      <c r="S3075" s="1"/>
    </row>
    <row r="3076">
      <c r="A3076" s="2" t="s">
        <v>7029</v>
      </c>
      <c r="B3076" s="2" t="str">
        <v>法國</v>
      </c>
      <c r="C3076" s="2" t="str">
        <v>--</v>
      </c>
      <c r="D3076" s="2" t="str">
        <v>餐厨用具</v>
      </c>
      <c r="E3076" s="2" t="str">
        <v>2次</v>
      </c>
      <c r="F3076" s="2" t="str">
        <v>17 RUE DE LA CHRISTOREE, 69240, BOURG DE THIZY</v>
      </c>
      <c r="G3076" s="2" t="str">
        <v>M LEPETITGALAND JEAN</v>
      </c>
      <c r="H3076" s="2" t="s">
        <v>7028</v>
      </c>
      <c r="I3076" s="2" t="str">
        <v>+33 4 74 64 03 33</v>
      </c>
      <c r="J3076" s="2" t="str">
        <v>0033 474640519</v>
      </c>
      <c r="K3076" s="1"/>
      <c r="L3076" s="1"/>
      <c r="M3076" s="1"/>
      <c r="N3076" s="1"/>
      <c r="O3076" s="1"/>
      <c r="P3076" s="1"/>
      <c r="Q3076" s="1"/>
      <c r="R3076" s="1"/>
      <c r="S3076" s="1"/>
    </row>
    <row r="3077">
      <c r="A3077" s="2" t="s">
        <v>1099</v>
      </c>
      <c r="B3077" s="2" t="str">
        <v>加納</v>
      </c>
      <c r="C3077" s="2" t="str">
        <v>--</v>
      </c>
      <c r="D3077" s="2" t="s">
        <v>1097</v>
      </c>
      <c r="E3077" s="2" t="str">
        <v>8次</v>
      </c>
      <c r="F3077" s="2" t="str">
        <v>P.O.BOX 13088,ACCRA,GHANA</v>
      </c>
      <c r="G3077" s="2" t="str">
        <v>--</v>
      </c>
      <c r="H3077" s="2" t="s">
        <v>1098</v>
      </c>
      <c r="I3077" s="2" t="str">
        <v>+233 20 817 6152</v>
      </c>
      <c r="J3077" s="2" t="str">
        <v>00233 21 229604</v>
      </c>
      <c r="K3077" s="1"/>
      <c r="L3077" s="1"/>
      <c r="M3077" s="1"/>
      <c r="N3077" s="1"/>
      <c r="O3077" s="1"/>
      <c r="P3077" s="1"/>
      <c r="Q3077" s="1"/>
      <c r="R3077" s="1"/>
      <c r="S3077" s="1"/>
    </row>
    <row r="3078">
      <c r="A3078" s="2" t="s">
        <v>3353</v>
      </c>
      <c r="B3078" s="2" t="str">
        <v>加拿大</v>
      </c>
      <c r="C3078" s="3" t="s">
        <v>3351</v>
      </c>
      <c r="D3078" s="2" t="str">
        <v>办公文具,餐厨用具</v>
      </c>
      <c r="E3078" s="2" t="str">
        <v>3次</v>
      </c>
      <c r="F3078" s="2" t="str">
        <v>36 Stayner Ave,Toronto</v>
      </c>
      <c r="G3078" s="2" t="str">
        <v>MS alison aua</v>
      </c>
      <c r="H3078" s="2" t="s">
        <v>3352</v>
      </c>
      <c r="I3078" s="2" t="str">
        <v>+1-780-440-2121,+1-877-447-2121,780-440-2121,+18774472121,1-877-447-2121,+17804402121,+1 877-447-2121,+1 780-440-2121,+1 780-743-4788,+1 780-619-3227</v>
      </c>
      <c r="J3078" s="2" t="str">
        <v>001 416 2566118</v>
      </c>
      <c r="K3078" s="1"/>
      <c r="L3078" s="1"/>
      <c r="M3078" s="1"/>
      <c r="N3078" s="1"/>
      <c r="O3078" s="1"/>
      <c r="P3078" s="1"/>
      <c r="Q3078" s="1"/>
      <c r="R3078" s="1"/>
      <c r="S3078" s="1"/>
    </row>
    <row r="3079">
      <c r="A3079" s="2" t="s">
        <v>5327</v>
      </c>
      <c r="B3079" s="2" t="str">
        <v>英國</v>
      </c>
      <c r="C3079" s="3" t="s">
        <v>5326</v>
      </c>
      <c r="D3079" s="2" t="str">
        <v>玩具,礼品及赠品,餐厨用具</v>
      </c>
      <c r="E3079" s="2" t="str">
        <v>3次</v>
      </c>
      <c r="F3079" s="2" t="str">
        <v>11 BARLEY SHOTTS,246 ACKLAM ROAD,LONDON W10 5YG</v>
      </c>
      <c r="G3079" s="2" t="str">
        <v>Mr GARY WONG</v>
      </c>
      <c r="H3079" s="2" t="s">
        <v>5328</v>
      </c>
      <c r="I3079" s="2" t="str">
        <v>+44 20 8964 1956</v>
      </c>
      <c r="J3079" s="2" t="str">
        <v>0044 20 89641957</v>
      </c>
      <c r="K3079" s="1"/>
      <c r="L3079" s="1"/>
      <c r="M3079" s="1"/>
      <c r="N3079" s="1"/>
      <c r="O3079" s="1"/>
      <c r="P3079" s="1"/>
      <c r="Q3079" s="1"/>
      <c r="R3079" s="1"/>
      <c r="S3079" s="1"/>
    </row>
    <row r="3080">
      <c r="A3080" s="2" t="s">
        <v>7054</v>
      </c>
      <c r="B3080" s="2" t="str">
        <v>科威特</v>
      </c>
      <c r="C3080" s="2" t="str">
        <v>--</v>
      </c>
      <c r="D3080" s="2" t="str">
        <v>家用电器,餐厨用具</v>
      </c>
      <c r="E3080" s="2" t="str">
        <v>7次</v>
      </c>
      <c r="F3080" s="2" t="str">
        <v>Alrathaan Shoping Plaza Al-Jahra,P.O.BOX: 40332</v>
      </c>
      <c r="G3080" s="2" t="str">
        <v>MR.SHAHZAD</v>
      </c>
      <c r="H3080" s="2" t="s">
        <v>7055</v>
      </c>
      <c r="I3080" s="2" t="str">
        <v>00965 4573350</v>
      </c>
      <c r="J3080" s="2" t="str">
        <v>00965 4554736</v>
      </c>
      <c r="K3080" s="1"/>
      <c r="L3080" s="1"/>
      <c r="M3080" s="1"/>
      <c r="N3080" s="1"/>
      <c r="O3080" s="1"/>
      <c r="P3080" s="1"/>
      <c r="Q3080" s="1"/>
      <c r="R3080" s="1"/>
      <c r="S3080" s="1"/>
    </row>
    <row r="3081">
      <c r="A3081" s="2" t="s">
        <v>967</v>
      </c>
      <c r="B3081" s="2" t="str">
        <v>中國香港</v>
      </c>
      <c r="C3081" s="2" t="str">
        <v>--</v>
      </c>
      <c r="D3081" s="2" t="str">
        <v>餐厨用具</v>
      </c>
      <c r="E3081" s="2" t="str">
        <v>7次</v>
      </c>
      <c r="F3081" s="2" t="str">
        <v>5/FL., FLAT T, MANWO BLDG.,38 YUET WAH ST., KWUNTONG, KOWLOON,HONGKONG</v>
      </c>
      <c r="G3081" s="2" t="str">
        <v>--</v>
      </c>
      <c r="H3081" s="2" t="s">
        <v>968</v>
      </c>
      <c r="I3081" s="2" t="str">
        <v>+852 2763 7719</v>
      </c>
      <c r="J3081" s="2" t="str">
        <v>852 27630970</v>
      </c>
      <c r="K3081" s="1"/>
      <c r="L3081" s="1"/>
      <c r="M3081" s="1"/>
      <c r="N3081" s="1"/>
      <c r="O3081" s="1"/>
      <c r="P3081" s="1"/>
      <c r="Q3081" s="1"/>
      <c r="R3081" s="1"/>
      <c r="S3081" s="1"/>
    </row>
    <row r="3082">
      <c r="A3082" s="5" t="s">
        <v>3236</v>
      </c>
      <c r="B3082" s="5" t="str">
        <v>尼泊爾</v>
      </c>
      <c r="C3082" s="4" t="s">
        <v>3235</v>
      </c>
      <c r="D3082" s="5" t="str">
        <v>其他,工程机械,照明产品,食品,餐厨用具</v>
      </c>
      <c r="E3082" s="5" t="str">
        <v>10次</v>
      </c>
      <c r="F3082" s="5" t="str">
        <v>444, MAIN ROAD NORTH,NEPAL</v>
      </c>
      <c r="G3082" s="5" t="str">
        <v>Danny Elassir</v>
      </c>
      <c r="H3082" s="5" t="s">
        <v>3234</v>
      </c>
      <c r="I3082" s="5" t="str">
        <v>00977 21 24248</v>
      </c>
      <c r="J3082" s="5" t="str">
        <v>00977 21 24441</v>
      </c>
      <c r="K3082" s="1"/>
      <c r="L3082" s="1"/>
      <c r="M3082" s="1"/>
      <c r="N3082" s="1"/>
      <c r="O3082" s="1"/>
      <c r="P3082" s="1"/>
      <c r="Q3082" s="1"/>
      <c r="R3082" s="1"/>
      <c r="S3082" s="1"/>
    </row>
    <row r="3083">
      <c r="A3083" s="2" t="s">
        <v>5223</v>
      </c>
      <c r="B3083" s="2" t="str">
        <v>叙利亚</v>
      </c>
      <c r="C3083" s="2" t="str">
        <v>--</v>
      </c>
      <c r="D3083" s="2" t="str">
        <v>餐厨用具</v>
      </c>
      <c r="E3083" s="2" t="str">
        <v>5次</v>
      </c>
      <c r="F3083" s="2" t="str">
        <v>2/F.,SILO BLDG.,SALHIEA ST.,(P.O.BOX:307 DAMASCUS)</v>
      </c>
      <c r="G3083" s="2" t="str">
        <v>KHEIR EL-DIN ABOU AL-SHAMAT</v>
      </c>
      <c r="H3083" s="2" t="s">
        <v>5222</v>
      </c>
      <c r="I3083" s="2" t="str">
        <v>00963 11 2223610</v>
      </c>
      <c r="J3083" s="2" t="str">
        <v>00963 11 2210146</v>
      </c>
      <c r="K3083" s="1"/>
      <c r="L3083" s="1"/>
      <c r="M3083" s="1"/>
      <c r="N3083" s="1"/>
      <c r="O3083" s="1"/>
      <c r="P3083" s="1"/>
      <c r="Q3083" s="1"/>
      <c r="R3083" s="1"/>
      <c r="S3083" s="1"/>
    </row>
    <row r="3084">
      <c r="A3084" s="2" t="s">
        <v>6965</v>
      </c>
      <c r="B3084" s="2" t="str">
        <v>日本</v>
      </c>
      <c r="C3084" s="3" t="s">
        <v>6963</v>
      </c>
      <c r="D3084" s="2" t="str">
        <v>家用电器,玩具,餐厨用具</v>
      </c>
      <c r="E3084" s="2" t="str">
        <v>8次</v>
      </c>
      <c r="F3084" s="2" t="str">
        <v>Tonematsu Bldg., 33-8, Nihombashi-Ningyocho 2-chome, Chuo-ku, Tokyo 103-0013</v>
      </c>
      <c r="G3084" s="2" t="str">
        <v>Planet International, Inc.</v>
      </c>
      <c r="H3084" s="2" t="s">
        <v>6964</v>
      </c>
      <c r="I3084" s="2">
        <f>+81-3-3668-281</f>
      </c>
      <c r="J3084" s="2" t="str">
        <v>0081 3 3668 0282</v>
      </c>
      <c r="K3084" s="1"/>
      <c r="L3084" s="1"/>
      <c r="M3084" s="1"/>
      <c r="N3084" s="1"/>
      <c r="O3084" s="1"/>
      <c r="P3084" s="1"/>
      <c r="Q3084" s="1"/>
      <c r="R3084" s="1"/>
      <c r="S3084" s="1"/>
    </row>
    <row r="3085">
      <c r="A3085" s="2" t="s">
        <v>1012</v>
      </c>
      <c r="B3085" s="2" t="str">
        <v>尼泊爾</v>
      </c>
      <c r="C3085" s="3" t="s">
        <v>1014</v>
      </c>
      <c r="D3085" s="2" t="s">
        <v>1013</v>
      </c>
      <c r="E3085" s="2" t="str">
        <v>9次</v>
      </c>
      <c r="F3085" s="2" t="str">
        <v>P.O.BOX: 8975, EPC-2208, LALITPUR,KATHMANDU,NEPAL</v>
      </c>
      <c r="G3085" s="2" t="str">
        <v>Dimitrios Tsarpalis</v>
      </c>
      <c r="H3085" s="2" t="s">
        <v>1015</v>
      </c>
      <c r="I3085" s="2" t="str">
        <v>00977 1 547971</v>
      </c>
      <c r="J3085" s="2">
        <v>9771547971</v>
      </c>
      <c r="K3085" s="1"/>
      <c r="L3085" s="1"/>
      <c r="M3085" s="1"/>
      <c r="N3085" s="1"/>
      <c r="O3085" s="1"/>
      <c r="P3085" s="1"/>
      <c r="Q3085" s="1"/>
      <c r="R3085" s="1"/>
      <c r="S3085" s="1"/>
    </row>
    <row r="3086">
      <c r="A3086" s="2" t="s">
        <v>3273</v>
      </c>
      <c r="B3086" s="2" t="str">
        <v>新加坡</v>
      </c>
      <c r="C3086" s="3" t="s">
        <v>3274</v>
      </c>
      <c r="D3086" s="2" t="s">
        <v>3275</v>
      </c>
      <c r="E3086" s="2" t="str">
        <v>10次</v>
      </c>
      <c r="F3086" s="2" t="str">
        <v>80 ANSON ROAD #02-08 IBM TOWER,SINGAPORE 079907,SINGAPORE</v>
      </c>
      <c r="G3086" s="2" t="str">
        <v>MR.SITTIRAT SAE-TANG</v>
      </c>
      <c r="H3086" s="2" t="s">
        <v>3276</v>
      </c>
      <c r="I3086" s="2" t="str">
        <v>(65)6743 8833</v>
      </c>
      <c r="J3086" s="2" t="str">
        <v>(65)6744 9094</v>
      </c>
      <c r="K3086" s="1"/>
      <c r="L3086" s="1"/>
      <c r="M3086" s="1"/>
      <c r="N3086" s="1"/>
      <c r="O3086" s="1"/>
      <c r="P3086" s="1"/>
      <c r="Q3086" s="1"/>
      <c r="R3086" s="1"/>
      <c r="S3086" s="1"/>
    </row>
    <row r="3087">
      <c r="A3087" s="2" t="s">
        <v>5253</v>
      </c>
      <c r="B3087" s="2" t="str">
        <v>美國</v>
      </c>
      <c r="C3087" s="3" t="s">
        <v>5250</v>
      </c>
      <c r="D3087" s="2" t="s">
        <v>5251</v>
      </c>
      <c r="E3087" s="2" t="str">
        <v>10次</v>
      </c>
      <c r="F3087" s="2" t="str">
        <v>2743 MISSION STREET.SAN FRANCISCO. CA 94110,U.S.A.</v>
      </c>
      <c r="G3087" s="2" t="str">
        <v>ALBERT</v>
      </c>
      <c r="H3087" s="2" t="s">
        <v>5252</v>
      </c>
      <c r="I3087" s="2" t="str">
        <v>+1 415-282-7138</v>
      </c>
      <c r="J3087" s="2" t="str">
        <v>001 4152827139</v>
      </c>
      <c r="K3087" s="1"/>
      <c r="L3087" s="1"/>
      <c r="M3087" s="1"/>
      <c r="N3087" s="1"/>
      <c r="O3087" s="1"/>
      <c r="P3087" s="1"/>
      <c r="Q3087" s="1"/>
      <c r="R3087" s="1"/>
      <c r="S3087" s="1"/>
    </row>
    <row r="3088">
      <c r="A3088" s="2" t="s">
        <v>6992</v>
      </c>
      <c r="B3088" s="2" t="str">
        <v>沙烏地阿拉伯</v>
      </c>
      <c r="C3088" s="2" t="str">
        <v>--</v>
      </c>
      <c r="D3088" s="2" t="str">
        <v>其他,餐厨用具</v>
      </c>
      <c r="E3088" s="2" t="str">
        <v>5次</v>
      </c>
      <c r="F3088" s="2" t="str">
        <v>P.O.BOX 611,RIYADH</v>
      </c>
      <c r="G3088" s="2" t="str">
        <v>ABDUL AZIZ R.AL-KATHIRY</v>
      </c>
      <c r="H3088" s="2" t="s">
        <v>6993</v>
      </c>
      <c r="I3088" s="2" t="str">
        <v>00966 1 4131260</v>
      </c>
      <c r="J3088" s="2" t="str">
        <v>00966 1 4113001</v>
      </c>
      <c r="K3088" s="1"/>
      <c r="L3088" s="1"/>
      <c r="M3088" s="1"/>
      <c r="N3088" s="1"/>
      <c r="O3088" s="1"/>
      <c r="P3088" s="1"/>
      <c r="Q3088" s="1"/>
      <c r="R3088" s="1"/>
      <c r="S3088" s="1"/>
    </row>
    <row r="3089">
      <c r="A3089" s="2" t="s">
        <v>896</v>
      </c>
      <c r="B3089" s="2" t="str">
        <v>沙烏地阿拉伯</v>
      </c>
      <c r="C3089" s="3" t="s">
        <v>895</v>
      </c>
      <c r="D3089" s="2" t="str">
        <v>玩具,餐厨用具</v>
      </c>
      <c r="E3089" s="2" t="str">
        <v>5次</v>
      </c>
      <c r="F3089" s="2" t="str">
        <v>P.O.BOX 220606 RIYADH</v>
      </c>
      <c r="G3089" s="2" t="str">
        <v>ABDULLAH AAL MOKHLEF</v>
      </c>
      <c r="H3089" s="2" t="s">
        <v>897</v>
      </c>
      <c r="I3089" s="2" t="str">
        <v>00966 1 4057220</v>
      </c>
      <c r="J3089" s="2" t="str">
        <v>00966 1 2915764/4057228</v>
      </c>
      <c r="K3089" s="1"/>
      <c r="L3089" s="1"/>
      <c r="M3089" s="1"/>
      <c r="N3089" s="1"/>
      <c r="O3089" s="1"/>
      <c r="P3089" s="1"/>
      <c r="Q3089" s="1"/>
      <c r="R3089" s="1"/>
      <c r="S3089" s="1"/>
    </row>
    <row r="3090">
      <c r="A3090" s="2" t="s">
        <v>2035</v>
      </c>
      <c r="B3090" s="2" t="str">
        <v>中國香港</v>
      </c>
      <c r="C3090" s="3" t="s">
        <v>2036</v>
      </c>
      <c r="D3090" s="2" t="str">
        <v>餐厨用具</v>
      </c>
      <c r="E3090" s="2" t="str">
        <v>7次</v>
      </c>
      <c r="F3090" s="2" t="str">
        <v>RM 1003, HK PACIFIC CENTRE,28 HANKOW RD,TSIMSHATSUI, KOWLOON,HONGKONG</v>
      </c>
      <c r="G3090" s="2" t="str">
        <v>--</v>
      </c>
      <c r="H3090" s="2" t="s">
        <v>2037</v>
      </c>
      <c r="I3090" s="2" t="str">
        <v>+852 2366 2899</v>
      </c>
      <c r="J3090" s="2">
        <v>27240774</v>
      </c>
      <c r="K3090" s="1"/>
      <c r="L3090" s="1"/>
      <c r="M3090" s="1"/>
      <c r="N3090" s="1"/>
      <c r="O3090" s="1"/>
      <c r="P3090" s="1"/>
      <c r="Q3090" s="1"/>
      <c r="R3090" s="1"/>
      <c r="S3090" s="1"/>
    </row>
    <row r="3091">
      <c r="A3091" s="2" t="s">
        <v>3401</v>
      </c>
      <c r="B3091" s="2" t="str">
        <v>巴基斯坦</v>
      </c>
      <c r="C3091" s="3" t="s">
        <v>3402</v>
      </c>
      <c r="D3091" s="2" t="str">
        <v>五金,办公文具,家用电器,工艺陶瓷,建筑及装饰材料,玩具,箱包,餐厨用具</v>
      </c>
      <c r="E3091" s="2" t="str">
        <v>9次</v>
      </c>
      <c r="F3091" s="2" t="str">
        <v>SUITE 15 ,3rd FLOOR ,HILLTOP ARCADE ,GIZRI BOULEVARD, PHASE IV, D.H.A. KARACHI-75500- PAKISTAN</v>
      </c>
      <c r="G3091" s="2" t="str">
        <v>RUBY</v>
      </c>
      <c r="H3091" s="2" t="s">
        <v>3403</v>
      </c>
      <c r="I3091" s="2" t="str">
        <v>(9221)5863296</v>
      </c>
      <c r="J3091" s="2" t="str">
        <v>(9221)5870903</v>
      </c>
      <c r="K3091" s="1"/>
      <c r="L3091" s="1"/>
      <c r="M3091" s="1"/>
      <c r="N3091" s="1"/>
      <c r="O3091" s="1"/>
      <c r="P3091" s="1"/>
      <c r="Q3091" s="1"/>
      <c r="R3091" s="1"/>
      <c r="S3091" s="1"/>
    </row>
    <row r="3092">
      <c r="A3092" s="2" t="s">
        <v>5373</v>
      </c>
      <c r="B3092" s="2" t="str">
        <v>菲律賓</v>
      </c>
      <c r="C3092" s="3" t="s">
        <v>5374</v>
      </c>
      <c r="D3092" s="2" t="str">
        <v>餐厨用具</v>
      </c>
      <c r="E3092" s="2" t="str">
        <v>6次</v>
      </c>
      <c r="F3092" s="2" t="str">
        <v>15TH FLOOR,SAGE HOUSE,110 V.A.RUFINO STREET,LEGASPI VILLAGE,MAKATI CITY</v>
      </c>
      <c r="G3092" s="2" t="str">
        <v>GEORGE T.TIU</v>
      </c>
      <c r="H3092" s="2" t="s">
        <v>5375</v>
      </c>
      <c r="I3092" s="2" t="str">
        <v>+63 2 750 5580</v>
      </c>
      <c r="J3092" s="2" t="str">
        <v>0063 2 8132973</v>
      </c>
      <c r="K3092" s="1"/>
      <c r="L3092" s="1"/>
      <c r="M3092" s="1"/>
      <c r="N3092" s="1"/>
      <c r="O3092" s="1"/>
      <c r="P3092" s="1"/>
      <c r="Q3092" s="1"/>
      <c r="R3092" s="1"/>
      <c r="S3092" s="1"/>
    </row>
    <row r="3093">
      <c r="A3093" s="2" t="s">
        <v>928</v>
      </c>
      <c r="B3093" s="2" t="str">
        <v>埃及</v>
      </c>
      <c r="C3093" s="2" t="str">
        <v>--</v>
      </c>
      <c r="D3093" s="2" t="str">
        <v>家用电器,餐厨用具</v>
      </c>
      <c r="E3093" s="2" t="str">
        <v>6次</v>
      </c>
      <c r="F3093" s="2" t="str">
        <v>6, ADBEL LATEF HAMZA ST.,6 ZONE, NASER CITY,CAIRO,EGYPT</v>
      </c>
      <c r="G3093" s="2" t="str">
        <v>Mr Gamal Aglan</v>
      </c>
      <c r="H3093" s="2" t="s">
        <v>927</v>
      </c>
      <c r="I3093" s="2">
        <v>2022738881</v>
      </c>
      <c r="J3093" s="2">
        <v>202877748</v>
      </c>
      <c r="K3093" s="1"/>
      <c r="L3093" s="1"/>
      <c r="M3093" s="1"/>
      <c r="N3093" s="1"/>
      <c r="O3093" s="1"/>
      <c r="P3093" s="1"/>
      <c r="Q3093" s="1"/>
      <c r="R3093" s="1"/>
      <c r="S3093" s="1"/>
    </row>
    <row r="3094">
      <c r="A3094" s="2" t="s">
        <v>677</v>
      </c>
      <c r="B3094" s="2" t="str">
        <v>印度</v>
      </c>
      <c r="C3094" s="2" t="str">
        <v>--</v>
      </c>
      <c r="D3094" s="2" t="str">
        <v>建筑及装饰材料,照明产品,餐厨用具</v>
      </c>
      <c r="E3094" s="2" t="str">
        <v>8次</v>
      </c>
      <c r="F3094" s="2" t="str">
        <v>289 Mint street,Chennai</v>
      </c>
      <c r="G3094" s="2" t="str">
        <v>M/S REKHA STAINLESS</v>
      </c>
      <c r="H3094" s="2" t="s">
        <v>676</v>
      </c>
      <c r="I3094" s="2" t="str">
        <v>+91 44 2535 4803</v>
      </c>
      <c r="J3094" s="2" t="str">
        <v>0091 44 26615600</v>
      </c>
      <c r="K3094" s="1"/>
      <c r="L3094" s="1"/>
      <c r="M3094" s="1"/>
      <c r="N3094" s="1"/>
      <c r="O3094" s="1"/>
      <c r="P3094" s="1"/>
      <c r="Q3094" s="1"/>
      <c r="R3094" s="1"/>
      <c r="S3094" s="1"/>
    </row>
    <row r="3095">
      <c r="A3095" s="2" t="s">
        <v>2985</v>
      </c>
      <c r="B3095" s="2" t="str">
        <v>挪威</v>
      </c>
      <c r="C3095" s="3" t="s">
        <v>2987</v>
      </c>
      <c r="D3095" s="2" t="str">
        <v>家具,玩具,礼品及赠品,餐厨用具</v>
      </c>
      <c r="E3095" s="2" t="str">
        <v>9次</v>
      </c>
      <c r="F3095" s="2" t="str">
        <v>DRONNINGVN.28 3531 KROKKLEIVA(POSTBOKS 54 VIK,3529 ROYSE)</v>
      </c>
      <c r="G3095" s="2" t="str">
        <v>KNIV &amp; GAFFEL AS</v>
      </c>
      <c r="H3095" s="2" t="s">
        <v>2986</v>
      </c>
      <c r="I3095" s="2" t="str">
        <v>0047 32 162000</v>
      </c>
      <c r="J3095" s="2" t="str">
        <v>0047 32 162001</v>
      </c>
      <c r="K3095" s="1"/>
      <c r="L3095" s="1"/>
      <c r="M3095" s="1"/>
      <c r="N3095" s="1"/>
      <c r="O3095" s="1"/>
      <c r="P3095" s="1"/>
      <c r="Q3095" s="1"/>
      <c r="R3095" s="1"/>
      <c r="S3095" s="1"/>
    </row>
    <row r="3096">
      <c r="A3096" s="2" t="s">
        <v>5006</v>
      </c>
      <c r="B3096" s="2" t="str">
        <v>美國</v>
      </c>
      <c r="C3096" s="2" t="str">
        <v>--</v>
      </c>
      <c r="D3096" s="2" t="str">
        <v>餐厨用具</v>
      </c>
      <c r="E3096" s="2" t="str">
        <v>7次</v>
      </c>
      <c r="F3096" s="2" t="str">
        <v>5726 1ST AVENUE,BROOKLYN, NY 11220,U.S.A.</v>
      </c>
      <c r="G3096" s="2" t="str">
        <v>--</v>
      </c>
      <c r="H3096" s="2" t="s">
        <v>5005</v>
      </c>
      <c r="I3096" s="2" t="str">
        <v>+1 718-836-8188</v>
      </c>
      <c r="J3096" s="2">
        <v>7188368884</v>
      </c>
      <c r="K3096" s="1"/>
      <c r="L3096" s="1"/>
      <c r="M3096" s="1"/>
      <c r="N3096" s="1"/>
      <c r="O3096" s="1"/>
      <c r="P3096" s="1"/>
      <c r="Q3096" s="1"/>
      <c r="R3096" s="1"/>
      <c r="S3096" s="1"/>
    </row>
    <row r="3097">
      <c r="A3097" s="2" t="s">
        <v>817</v>
      </c>
      <c r="B3097" s="2" t="str">
        <v>日本</v>
      </c>
      <c r="C3097" s="3" t="s">
        <v>816</v>
      </c>
      <c r="D3097" s="2" t="str">
        <v>其他,家居用品,工艺陶瓷,玻璃工艺品,餐厨用具</v>
      </c>
      <c r="E3097" s="2" t="str">
        <v>6次</v>
      </c>
      <c r="F3097" s="2" t="str">
        <v>230 SARAGI-CHO, GOSE-CITY,NARA 639-2272,JAPAN</v>
      </c>
      <c r="G3097" s="2" t="str">
        <v>JAGANNATH</v>
      </c>
      <c r="H3097" s="2" t="s">
        <v>818</v>
      </c>
      <c r="I3097" s="2" t="str">
        <v>+81 745-65-5931</v>
      </c>
      <c r="J3097" s="2" t="str">
        <v>81 745 65 0169</v>
      </c>
      <c r="K3097" s="1"/>
      <c r="L3097" s="1"/>
      <c r="M3097" s="1"/>
      <c r="N3097" s="1"/>
      <c r="O3097" s="1"/>
      <c r="P3097" s="1"/>
      <c r="Q3097" s="1"/>
      <c r="R3097" s="1"/>
      <c r="S3097" s="1"/>
    </row>
    <row r="3098">
      <c r="A3098" s="2" t="s">
        <v>3105</v>
      </c>
      <c r="B3098" s="2" t="str">
        <v>尼日利亞</v>
      </c>
      <c r="C3098" s="2" t="str">
        <v>--</v>
      </c>
      <c r="D3098" s="2" t="str">
        <v>餐厨用具</v>
      </c>
      <c r="E3098" s="2" t="str">
        <v>6次</v>
      </c>
      <c r="F3098" s="2" t="str">
        <v>E2/10 FAMOUS ELECT.LINE MAIN MARKET,ONITSHA(P.O.BOX 1131)</v>
      </c>
      <c r="G3098" s="2" t="str">
        <v>C.JAY.VENTURES NIG LTD</v>
      </c>
      <c r="H3098" s="2" t="s">
        <v>3106</v>
      </c>
      <c r="I3098" s="2" t="str">
        <v>00234 8033335290</v>
      </c>
      <c r="J3098" s="2">
        <v>234</v>
      </c>
      <c r="K3098" s="1"/>
      <c r="L3098" s="1"/>
      <c r="M3098" s="1"/>
      <c r="N3098" s="1"/>
      <c r="O3098" s="1"/>
      <c r="P3098" s="1"/>
      <c r="Q3098" s="1"/>
      <c r="R3098" s="1"/>
      <c r="S3098" s="1"/>
    </row>
    <row r="3099">
      <c r="A3099" s="2" t="s">
        <v>3628</v>
      </c>
      <c r="B3099" s="2" t="str">
        <v>美國</v>
      </c>
      <c r="C3099" s="3" t="s">
        <v>3627</v>
      </c>
      <c r="D3099" s="2" t="str">
        <v>餐厨用具</v>
      </c>
      <c r="E3099" s="2" t="str">
        <v>2次</v>
      </c>
      <c r="F3099" s="2" t="str">
        <v>138 LAKEVIEW DR S, GIBBSBORO, NJ 08026-1200</v>
      </c>
      <c r="G3099" s="2" t="str">
        <v>SCHMID, MARK</v>
      </c>
      <c r="H3099" s="2" t="s">
        <v>3626</v>
      </c>
      <c r="I3099" s="2" t="str">
        <v>+1-856-783-3400,+1 856-783-3400</v>
      </c>
      <c r="J3099" s="2" t="str">
        <v>001 856 783 7375</v>
      </c>
      <c r="K3099" s="1"/>
      <c r="L3099" s="1"/>
      <c r="M3099" s="1"/>
      <c r="N3099" s="1"/>
      <c r="O3099" s="1"/>
      <c r="P3099" s="1"/>
      <c r="Q3099" s="1"/>
      <c r="R3099" s="1"/>
      <c r="S3099" s="1"/>
    </row>
    <row r="3100">
      <c r="A3100" s="2" t="s">
        <v>5588</v>
      </c>
      <c r="B3100" s="2" t="str">
        <v>中國香港</v>
      </c>
      <c r="C3100" s="2" t="str">
        <v>--</v>
      </c>
      <c r="D3100" s="2" t="str">
        <v>家具,家居装饰品,餐厨用具</v>
      </c>
      <c r="E3100" s="2" t="str">
        <v>8次</v>
      </c>
      <c r="F3100" s="2" t="str">
        <v>UNIT 2, 3/F, WAH FAT IND. BLDG.,10-14 KUNG YIP ST., KWAI CHUNG,NT,HONGKONG</v>
      </c>
      <c r="G3100" s="2" t="str">
        <v>Venkata Talvri</v>
      </c>
      <c r="H3100" s="2" t="s">
        <v>5587</v>
      </c>
      <c r="I3100" s="2" t="str">
        <v>+852 2423 0634</v>
      </c>
      <c r="J3100" s="2" t="str">
        <v>852 24892839</v>
      </c>
      <c r="K3100" s="1"/>
      <c r="L3100" s="1"/>
      <c r="M3100" s="1"/>
      <c r="N3100" s="1"/>
      <c r="O3100" s="1"/>
      <c r="P3100" s="1"/>
      <c r="Q3100" s="1"/>
      <c r="R3100" s="1"/>
      <c r="S3100" s="1"/>
    </row>
    <row r="3101">
      <c r="A3101" s="2" t="s">
        <v>856</v>
      </c>
      <c r="B3101" s="2" t="str">
        <v>西班牙</v>
      </c>
      <c r="C3101" s="3" t="s">
        <v>855</v>
      </c>
      <c r="D3101" s="2" t="s">
        <v>857</v>
      </c>
      <c r="E3101" s="2" t="str">
        <v>9次</v>
      </c>
      <c r="F3101" s="2" t="str">
        <v>AVE. GENERALITAT, 21, SPAIN</v>
      </c>
      <c r="G3101" s="2" t="str">
        <v>Jalel Trifi</v>
      </c>
      <c r="H3101" s="2" t="s">
        <v>858</v>
      </c>
      <c r="I3101" s="2" t="str">
        <v>+34 934 70 51 00</v>
      </c>
      <c r="J3101" s="2">
        <v>34934705101</v>
      </c>
      <c r="K3101" s="1"/>
      <c r="L3101" s="1"/>
      <c r="M3101" s="1"/>
      <c r="N3101" s="1"/>
      <c r="O3101" s="1"/>
      <c r="P3101" s="1"/>
      <c r="Q3101" s="1"/>
      <c r="R3101" s="1"/>
      <c r="S3101" s="1"/>
    </row>
    <row r="3102">
      <c r="A3102" s="5" t="s">
        <v>3132</v>
      </c>
      <c r="B3102" s="5" t="str">
        <v>加拿大</v>
      </c>
      <c r="C3102" s="4" t="s">
        <v>3133</v>
      </c>
      <c r="D3102" s="5" t="str">
        <v>化工产品,餐厨用具</v>
      </c>
      <c r="E3102" s="5" t="str">
        <v>3次</v>
      </c>
      <c r="F3102" s="5" t="str">
        <v>69, COURTON DRIVE,SCARBOROUGH,ON</v>
      </c>
      <c r="G3102" s="5" t="str">
        <v>ALLAN GAUTHIER</v>
      </c>
      <c r="H3102" s="5" t="str">
        <v>--</v>
      </c>
      <c r="I3102" s="5" t="str">
        <v>001 416 7500094</v>
      </c>
      <c r="J3102" s="5" t="str">
        <v>001 416 7522645</v>
      </c>
      <c r="K3102" s="1"/>
      <c r="L3102" s="1"/>
      <c r="M3102" s="1"/>
      <c r="N3102" s="1"/>
      <c r="O3102" s="1"/>
      <c r="P3102" s="1"/>
      <c r="Q3102" s="1"/>
      <c r="R3102" s="1"/>
      <c r="S3102" s="1"/>
    </row>
    <row r="3103">
      <c r="A3103" s="2" t="s">
        <v>5130</v>
      </c>
      <c r="B3103" s="2" t="str">
        <v>美國</v>
      </c>
      <c r="C3103" s="3" t="s">
        <v>5131</v>
      </c>
      <c r="D3103" s="2" t="str">
        <v>餐厨用具</v>
      </c>
      <c r="E3103" s="2" t="str">
        <v>6次</v>
      </c>
      <c r="F3103" s="2" t="str">
        <v>P.O. Box 28, Memphis, TN 38101-0028, USA</v>
      </c>
      <c r="G3103" s="2" t="str">
        <v>Parnell Lewis</v>
      </c>
      <c r="H3103" s="2" t="str">
        <v>--</v>
      </c>
      <c r="I3103" s="2" t="str">
        <v>001 901 576 1400</v>
      </c>
      <c r="J3103" s="2" t="str">
        <v>001 901 6293284</v>
      </c>
      <c r="K3103" s="2"/>
      <c r="L3103" s="1"/>
      <c r="M3103" s="1"/>
      <c r="N3103" s="1"/>
      <c r="O3103" s="1"/>
      <c r="P3103" s="1"/>
      <c r="Q3103" s="1"/>
      <c r="R3103" s="1"/>
      <c r="S3103" s="1"/>
    </row>
    <row r="3104">
      <c r="A3104" s="2" t="s">
        <v>6885</v>
      </c>
      <c r="B3104" s="2" t="str">
        <v>德國</v>
      </c>
      <c r="C3104" s="3" t="s">
        <v>6884</v>
      </c>
      <c r="D3104" s="2" t="s">
        <v>6882</v>
      </c>
      <c r="E3104" s="2" t="str">
        <v>9次</v>
      </c>
      <c r="F3104" s="2" t="str">
        <v>GERTRUDENWEG 10,53842 TROISDORF,GERMANY</v>
      </c>
      <c r="G3104" s="2" t="str">
        <v>EKO POERWANTO</v>
      </c>
      <c r="H3104" s="2" t="s">
        <v>6883</v>
      </c>
      <c r="I3104" s="2" t="str">
        <v>+49 2241 1653479</v>
      </c>
      <c r="J3104" s="2" t="str">
        <v>0049 2241 1653481</v>
      </c>
      <c r="K3104" s="1"/>
      <c r="L3104" s="1"/>
      <c r="M3104" s="1"/>
      <c r="N3104" s="1"/>
      <c r="O3104" s="1"/>
      <c r="P3104" s="1"/>
      <c r="Q3104" s="1"/>
      <c r="R3104" s="1"/>
      <c r="S3104" s="1"/>
    </row>
    <row r="3105">
      <c r="A3105" s="2" t="s">
        <v>1364</v>
      </c>
      <c r="B3105" s="2" t="str">
        <v>俄羅斯</v>
      </c>
      <c r="C3105" s="3" t="s">
        <v>1366</v>
      </c>
      <c r="D3105" s="2" t="str">
        <v>家具,家居装饰品,家用电器,电子消费品及信息产品,餐厨用具</v>
      </c>
      <c r="E3105" s="2" t="str">
        <v>9次</v>
      </c>
      <c r="F3105" s="2" t="str">
        <v>22-24,B.KHARITONIEVSKY,MOSCOW, 107078,RUSSIA</v>
      </c>
      <c r="G3105" s="2" t="str">
        <v>Oleg Patrakov</v>
      </c>
      <c r="H3105" s="2" t="s">
        <v>1365</v>
      </c>
      <c r="I3105" s="2" t="str">
        <v>+7-495-956-21-12,+7 902 362-77-24</v>
      </c>
      <c r="J3105" s="2" t="str">
        <v>7 095 2329995</v>
      </c>
      <c r="K3105" s="1"/>
      <c r="L3105" s="1"/>
      <c r="M3105" s="1"/>
      <c r="N3105" s="1"/>
      <c r="O3105" s="1"/>
      <c r="P3105" s="1"/>
      <c r="Q3105" s="1"/>
      <c r="R3105" s="1"/>
      <c r="S3105" s="1"/>
    </row>
    <row r="3106">
      <c r="A3106" s="2" t="s">
        <v>3581</v>
      </c>
      <c r="B3106" s="2" t="str">
        <v>日本</v>
      </c>
      <c r="C3106" s="2" t="str">
        <v>--</v>
      </c>
      <c r="D3106" s="2" t="str">
        <v>餐厨用具</v>
      </c>
      <c r="E3106" s="2" t="str">
        <v>2次</v>
      </c>
      <c r="F3106" s="2" t="str">
        <v>东京都品川区户越6-5-5</v>
      </c>
      <c r="G3106" s="2" t="str">
        <v>RICHARD TONG</v>
      </c>
      <c r="H3106" s="2" t="str">
        <v>--</v>
      </c>
      <c r="I3106" s="2" t="str">
        <v>0081 3 37851111</v>
      </c>
      <c r="J3106" s="2" t="str">
        <v>0081 3 37851122</v>
      </c>
      <c r="K3106" s="1"/>
      <c r="L3106" s="1"/>
      <c r="M3106" s="1"/>
      <c r="N3106" s="1"/>
      <c r="O3106" s="1"/>
      <c r="P3106" s="1"/>
      <c r="Q3106" s="1"/>
      <c r="R3106" s="1"/>
      <c r="S3106" s="1"/>
    </row>
    <row r="3107">
      <c r="A3107" s="2" t="s">
        <v>5530</v>
      </c>
      <c r="B3107" s="2" t="str">
        <v>義大利</v>
      </c>
      <c r="C3107" s="3" t="s">
        <v>5532</v>
      </c>
      <c r="D3107" s="2" t="str">
        <v>餐厨用具</v>
      </c>
      <c r="E3107" s="2" t="str">
        <v>6次</v>
      </c>
      <c r="F3107" s="2" t="str">
        <v>Via della Gora 35, I 50019, SESTO FIORENTINO</v>
      </c>
      <c r="G3107" s="2" t="str">
        <v>BRUNO FRESCURA PORCELLANE, Srl</v>
      </c>
      <c r="H3107" s="2" t="s">
        <v>5531</v>
      </c>
      <c r="I3107" s="2" t="str">
        <v>+39 055 456501</v>
      </c>
      <c r="J3107" s="2" t="str">
        <v>0039 055 4250180</v>
      </c>
      <c r="K3107" s="1"/>
      <c r="L3107" s="1"/>
      <c r="M3107" s="1"/>
      <c r="N3107" s="1"/>
      <c r="O3107" s="1"/>
      <c r="P3107" s="1"/>
      <c r="Q3107" s="1"/>
      <c r="R3107" s="1"/>
      <c r="S3107" s="1"/>
    </row>
    <row r="3108">
      <c r="A3108" s="2" t="s">
        <v>7236</v>
      </c>
      <c r="B3108" s="2" t="str">
        <v>法國</v>
      </c>
      <c r="C3108" s="3" t="s">
        <v>7237</v>
      </c>
      <c r="D3108" s="2" t="str">
        <v>餐厨用具</v>
      </c>
      <c r="E3108" s="2" t="str">
        <v>6次</v>
      </c>
      <c r="F3108" s="2" t="str">
        <v>LE RENAISSANCE 1, GRANDE RUE J JAURES BP 18, 26301, BOURG DE PEAGE CEDEX</v>
      </c>
      <c r="G3108" s="2" t="str">
        <v>--</v>
      </c>
      <c r="H3108" s="2" t="s">
        <v>7238</v>
      </c>
      <c r="I3108" s="2" t="str">
        <v>+33 4 75 05 68 35</v>
      </c>
      <c r="J3108" s="2" t="str">
        <v>0033 475056834</v>
      </c>
      <c r="K3108" s="1"/>
      <c r="L3108" s="1"/>
      <c r="M3108" s="1"/>
      <c r="N3108" s="1"/>
      <c r="O3108" s="1"/>
      <c r="P3108" s="1"/>
      <c r="Q3108" s="1"/>
      <c r="R3108" s="1"/>
      <c r="S3108" s="1"/>
    </row>
    <row r="3109">
      <c r="A3109" s="2" t="s">
        <v>1396</v>
      </c>
      <c r="B3109" s="2" t="str">
        <v>中國香港</v>
      </c>
      <c r="C3109" s="3" t="s">
        <v>1398</v>
      </c>
      <c r="D3109" s="2" t="str">
        <v>其他,办公文具,医药保健品及医疗器械,玩具,电子电气产品,餐厨用具</v>
      </c>
      <c r="E3109" s="2" t="str">
        <v>8次</v>
      </c>
      <c r="F3109" s="2" t="str">
        <v>ROOM 1606,HOLLYWOOD PLAZA,610 NATHAN ROAD,KOWLOON(G.P.O.BOX 12220)</v>
      </c>
      <c r="G3109" s="2" t="str">
        <v>LEONA HUNG</v>
      </c>
      <c r="H3109" s="2" t="s">
        <v>1397</v>
      </c>
      <c r="I3109" s="2" t="str">
        <v>+852-3322383,+86 21 6875 5066</v>
      </c>
      <c r="J3109" s="2" t="str">
        <v>00852 27700242</v>
      </c>
      <c r="K3109" s="1"/>
      <c r="L3109" s="1"/>
      <c r="M3109" s="1"/>
      <c r="N3109" s="1"/>
      <c r="O3109" s="1"/>
      <c r="P3109" s="1"/>
      <c r="Q3109" s="1"/>
      <c r="R3109" s="1"/>
      <c r="S3109" s="1"/>
    </row>
    <row r="3110">
      <c r="A3110" s="2" t="s">
        <v>3613</v>
      </c>
      <c r="B3110" s="2" t="str">
        <v>西班牙</v>
      </c>
      <c r="C3110" s="3" t="s">
        <v>3614</v>
      </c>
      <c r="D3110" s="2" t="str">
        <v>家用电器,餐厨用具</v>
      </c>
      <c r="E3110" s="2" t="str">
        <v>8次</v>
      </c>
      <c r="F3110" s="2" t="str">
        <v>ALABA 60 3R 2A 08005-BARCELONASPAIN</v>
      </c>
      <c r="G3110" s="2" t="str">
        <v>David Burge</v>
      </c>
      <c r="H3110" s="2" t="s">
        <v>3615</v>
      </c>
      <c r="I3110" s="2" t="str">
        <v>+34 934 85 11 91</v>
      </c>
      <c r="J3110" s="2">
        <v>34933208268</v>
      </c>
      <c r="K3110" s="1"/>
      <c r="L3110" s="1"/>
      <c r="M3110" s="1"/>
      <c r="N3110" s="1"/>
      <c r="O3110" s="1"/>
      <c r="P3110" s="1"/>
      <c r="Q3110" s="1"/>
      <c r="R3110" s="1"/>
      <c r="S3110" s="1"/>
    </row>
    <row r="3111">
      <c r="A3111" s="2" t="s">
        <v>5557</v>
      </c>
      <c r="B3111" s="2" t="str">
        <v>中國香港</v>
      </c>
      <c r="C3111" s="3" t="s">
        <v>5558</v>
      </c>
      <c r="D3111" s="2" t="str">
        <v>园林用品,工具,工艺陶瓷,餐厨用具</v>
      </c>
      <c r="E3111" s="2" t="str">
        <v>7次</v>
      </c>
      <c r="F3111" s="2" t="str">
        <v>18 FLOOR,ONE INTERNATIONAL FINANCE CENTRE,1 HARBOUR VIEW STREET,CENTRAL</v>
      </c>
      <c r="G3111" s="2" t="str">
        <v>AMYHO</v>
      </c>
      <c r="H3111" s="2" t="s">
        <v>5556</v>
      </c>
      <c r="I3111" s="2" t="str">
        <v>00852 23142711</v>
      </c>
      <c r="J3111" s="2" t="str">
        <v>00852 21668999</v>
      </c>
      <c r="K3111" s="1"/>
      <c r="L3111" s="1"/>
      <c r="M3111" s="1"/>
      <c r="N3111" s="1"/>
      <c r="O3111" s="1"/>
      <c r="P3111" s="1"/>
      <c r="Q3111" s="1"/>
      <c r="R3111" s="1"/>
      <c r="S3111" s="1"/>
    </row>
    <row r="3112">
      <c r="A3112" s="2" t="s">
        <v>7248</v>
      </c>
      <c r="B3112" s="2" t="str">
        <v>中國大陸</v>
      </c>
      <c r="C3112" s="2" t="str">
        <v>--</v>
      </c>
      <c r="D3112" s="2" t="str">
        <v>餐厨用具</v>
      </c>
      <c r="E3112" s="2" t="str">
        <v>7次</v>
      </c>
      <c r="F3112" s="2" t="str">
        <v>ROOM D.19 FLOOR,NO.54,TAO JIN ROAD.,GUANGZHOU,CHINA</v>
      </c>
      <c r="G3112" s="2" t="str">
        <v>--</v>
      </c>
      <c r="H3112" s="2" t="s">
        <v>7247</v>
      </c>
      <c r="I3112" s="2">
        <v>83575155</v>
      </c>
      <c r="J3112" s="2">
        <v>83571786</v>
      </c>
      <c r="K3112" s="1"/>
      <c r="L3112" s="1"/>
      <c r="M3112" s="1"/>
      <c r="N3112" s="1"/>
      <c r="O3112" s="1"/>
      <c r="P3112" s="1"/>
      <c r="Q3112" s="1"/>
      <c r="R3112" s="1"/>
      <c r="S3112" s="1"/>
    </row>
    <row r="3113">
      <c r="A3113" s="2" t="s">
        <v>1293</v>
      </c>
      <c r="B3113" s="2" t="str">
        <v>義大利</v>
      </c>
      <c r="C3113" s="3" t="s">
        <v>1292</v>
      </c>
      <c r="D3113" s="2" t="str">
        <v>化工产品,卫浴设备,餐厨用具</v>
      </c>
      <c r="E3113" s="2" t="str">
        <v>7次</v>
      </c>
      <c r="F3113" s="2" t="str">
        <v>Via Volturno 3 int.22, I 50019, SESTO FIORENTINO</v>
      </c>
      <c r="G3113" s="2" t="str">
        <v>Massimo Stefanello</v>
      </c>
      <c r="H3113" s="2" t="s">
        <v>1291</v>
      </c>
      <c r="I3113" s="2" t="str">
        <v>+39 055 32301</v>
      </c>
      <c r="J3113" s="2" t="str">
        <v>0039 055 3230333</v>
      </c>
      <c r="K3113" s="1"/>
      <c r="L3113" s="1"/>
      <c r="M3113" s="1"/>
      <c r="N3113" s="1"/>
      <c r="O3113" s="1"/>
      <c r="P3113" s="1"/>
      <c r="Q3113" s="1"/>
      <c r="R3113" s="1"/>
      <c r="S3113" s="1"/>
    </row>
    <row r="3114">
      <c r="A3114" s="2" t="s">
        <v>3512</v>
      </c>
      <c r="B3114" s="2" t="str">
        <v>美國</v>
      </c>
      <c r="C3114" s="2" t="str">
        <v>--</v>
      </c>
      <c r="D3114" s="2" t="s">
        <v>3510</v>
      </c>
      <c r="E3114" s="2" t="str">
        <v>10次</v>
      </c>
      <c r="F3114" s="2" t="str">
        <v>9225 ULMERTON ROAD, SUITE D.,LARGO, FLORIDA, 33771,U.S.A.</v>
      </c>
      <c r="G3114" s="2" t="str">
        <v>DENNIS DUKAT</v>
      </c>
      <c r="H3114" s="2" t="s">
        <v>3511</v>
      </c>
      <c r="I3114" s="2" t="str">
        <v>01 727 5819444</v>
      </c>
      <c r="J3114" s="2" t="str">
        <v>01 727 5819459</v>
      </c>
      <c r="K3114" s="1"/>
      <c r="L3114" s="1"/>
      <c r="M3114" s="1"/>
      <c r="N3114" s="1"/>
      <c r="O3114" s="1"/>
      <c r="P3114" s="1"/>
      <c r="Q3114" s="1"/>
      <c r="R3114" s="1"/>
      <c r="S3114" s="1"/>
    </row>
    <row r="3115">
      <c r="A3115" s="2" t="s">
        <v>5475</v>
      </c>
      <c r="B3115" s="2" t="str">
        <v>美國</v>
      </c>
      <c r="C3115" s="3" t="s">
        <v>5476</v>
      </c>
      <c r="D3115" s="2" t="str">
        <v>餐厨用具</v>
      </c>
      <c r="E3115" s="2" t="str">
        <v>2次</v>
      </c>
      <c r="F3115" s="2" t="str">
        <v>5710 Auburn Blvd., Ste. 7,Sacramento, CA 95841-2944,USA</v>
      </c>
      <c r="G3115" s="2" t="str">
        <v>Dennis Gibson</v>
      </c>
      <c r="H3115" s="2" t="str">
        <v>--</v>
      </c>
      <c r="I3115" s="2">
        <f>+1-877-925-4500</f>
      </c>
      <c r="J3115" s="2" t="str">
        <v>001 916 9293604</v>
      </c>
      <c r="K3115" s="1"/>
      <c r="L3115" s="1"/>
      <c r="M3115" s="1"/>
      <c r="N3115" s="1"/>
      <c r="O3115" s="1"/>
      <c r="P3115" s="1"/>
      <c r="Q3115" s="1"/>
      <c r="R3115" s="1"/>
      <c r="S3115" s="1"/>
    </row>
    <row r="3116">
      <c r="A3116" s="2" t="s">
        <v>4191</v>
      </c>
      <c r="B3116" s="2" t="str">
        <v>中國大陸</v>
      </c>
      <c r="C3116" s="2" t="str">
        <v>--</v>
      </c>
      <c r="D3116" s="2" t="str">
        <v>餐厨用具</v>
      </c>
      <c r="E3116" s="2" t="str">
        <v>7次</v>
      </c>
      <c r="F3116" s="2" t="str">
        <v>JIN NAN ZHEN JIN HU CITY JIANG SU PROVINCE, CHINA</v>
      </c>
      <c r="G3116" s="2" t="str">
        <v>--</v>
      </c>
      <c r="H3116" s="2" t="s">
        <v>4190</v>
      </c>
      <c r="I3116" s="2" t="str">
        <v>0517 6844489</v>
      </c>
      <c r="J3116" s="2" t="str">
        <v>0517 6843998</v>
      </c>
      <c r="K3116" s="1"/>
      <c r="L3116" s="1"/>
      <c r="M3116" s="1"/>
      <c r="N3116" s="1"/>
      <c r="O3116" s="1"/>
      <c r="P3116" s="1"/>
      <c r="Q3116" s="1"/>
      <c r="R3116" s="1"/>
      <c r="S3116" s="1"/>
    </row>
    <row r="3117">
      <c r="A3117" s="2" t="s">
        <v>1325</v>
      </c>
      <c r="B3117" s="2" t="str">
        <v>愛爾蘭</v>
      </c>
      <c r="C3117" s="3" t="s">
        <v>1328</v>
      </c>
      <c r="D3117" s="2" t="s">
        <v>1326</v>
      </c>
      <c r="E3117" s="2" t="str">
        <v>9次</v>
      </c>
      <c r="F3117" s="2" t="str">
        <v>3 HAIGH TERRACE, DUN LAOGHAIRE,COUNTY DUBLIN,IRELAND</v>
      </c>
      <c r="G3117" s="2" t="str">
        <v>BHERULAL F JAIN</v>
      </c>
      <c r="H3117" s="2" t="s">
        <v>1327</v>
      </c>
      <c r="I3117" s="2">
        <v>35312300632</v>
      </c>
      <c r="J3117" s="2">
        <v>35312365949</v>
      </c>
      <c r="K3117" s="1"/>
      <c r="L3117" s="1"/>
      <c r="M3117" s="1"/>
      <c r="N3117" s="1"/>
      <c r="O3117" s="1"/>
      <c r="P3117" s="1"/>
      <c r="Q3117" s="1"/>
      <c r="R3117" s="1"/>
      <c r="S3117" s="1"/>
    </row>
    <row r="3118">
      <c r="A3118" s="2" t="s">
        <v>3539</v>
      </c>
      <c r="B3118" s="2" t="str">
        <v>新加坡</v>
      </c>
      <c r="C3118" s="3" t="s">
        <v>3541</v>
      </c>
      <c r="D3118" s="2" t="str">
        <v>其他,家具,家用电器,照明产品,餐厨用具</v>
      </c>
      <c r="E3118" s="2" t="str">
        <v>9次</v>
      </c>
      <c r="F3118" s="2" t="str">
        <v>BIK 3017, Ubi Road 1,01129, Singapore 408708</v>
      </c>
      <c r="G3118" s="2" t="str">
        <v>Alexandre Guillame</v>
      </c>
      <c r="H3118" s="2" t="s">
        <v>3540</v>
      </c>
      <c r="I3118" s="2" t="str">
        <v>+65 6759 4629</v>
      </c>
      <c r="J3118" s="2" t="str">
        <v>65 67595747</v>
      </c>
      <c r="K3118" s="1"/>
      <c r="L3118" s="1"/>
      <c r="M3118" s="1"/>
      <c r="N3118" s="1"/>
      <c r="O3118" s="1"/>
      <c r="P3118" s="1"/>
      <c r="Q3118" s="1"/>
      <c r="R3118" s="1"/>
      <c r="S3118" s="1"/>
    </row>
    <row r="3119">
      <c r="A3119" s="2" t="s">
        <v>5501</v>
      </c>
      <c r="B3119" s="2" t="str">
        <v>菲律賓</v>
      </c>
      <c r="C3119" s="2" t="str">
        <v>--</v>
      </c>
      <c r="D3119" s="2" t="str">
        <v>餐厨用具</v>
      </c>
      <c r="E3119" s="2" t="str">
        <v>6次</v>
      </c>
      <c r="F3119" s="2" t="str">
        <v>100 B.GONZALES ST.,XAVIERVILLE SUBD.LOYOLA HEIGHTS QUEZON CITY 1108</v>
      </c>
      <c r="G3119" s="2" t="str">
        <v>LENY CHAN BENITEZ</v>
      </c>
      <c r="H3119" s="2" t="s">
        <v>5502</v>
      </c>
      <c r="I3119" s="2" t="str">
        <v>0063 2 4260534</v>
      </c>
      <c r="J3119" s="2" t="str">
        <v>0063 2 4265384</v>
      </c>
      <c r="K3119" s="1"/>
      <c r="L3119" s="1"/>
      <c r="M3119" s="1"/>
      <c r="N3119" s="1"/>
      <c r="O3119" s="1"/>
      <c r="P3119" s="1"/>
      <c r="Q3119" s="1"/>
      <c r="R3119" s="1"/>
      <c r="S3119" s="1"/>
    </row>
    <row r="3120">
      <c r="A3120" s="2" t="s">
        <v>7205</v>
      </c>
      <c r="B3120" s="2" t="str">
        <v>埃及</v>
      </c>
      <c r="C3120" s="2" t="str">
        <v>--</v>
      </c>
      <c r="D3120" s="2" t="str">
        <v>其他,办公文具,家具,玻璃工艺品,电子电气产品,餐厨用具</v>
      </c>
      <c r="E3120" s="2" t="str">
        <v>7次</v>
      </c>
      <c r="F3120" s="2" t="str">
        <v>47 ABDEL AZIZ ST.ATTABA SQ. CAIRO</v>
      </c>
      <c r="G3120" s="2" t="str">
        <v>MR.ASHRAF SALAH SAID HELAL</v>
      </c>
      <c r="H3120" s="2" t="s">
        <v>7206</v>
      </c>
      <c r="I3120" s="2" t="str">
        <v>0020 2 3950707</v>
      </c>
      <c r="J3120" s="2" t="str">
        <v>0020 2 5912713/3950588</v>
      </c>
      <c r="K3120" s="1"/>
      <c r="L3120" s="1"/>
      <c r="M3120" s="1"/>
      <c r="N3120" s="1"/>
      <c r="O3120" s="1"/>
      <c r="P3120" s="1"/>
      <c r="Q3120" s="1"/>
      <c r="R3120" s="1"/>
      <c r="S3120" s="1"/>
    </row>
    <row r="3121">
      <c r="A3121" s="2" t="s">
        <v>1215</v>
      </c>
      <c r="B3121" s="2" t="str">
        <v>加拿大</v>
      </c>
      <c r="C3121" s="3" t="s">
        <v>1214</v>
      </c>
      <c r="D3121" s="2" t="str">
        <v>其他,餐厨用具</v>
      </c>
      <c r="E3121" s="2" t="str">
        <v>6次</v>
      </c>
      <c r="F3121" s="2" t="str">
        <v>11883-72A AVENUE,DELTA,B.C.</v>
      </c>
      <c r="G3121" s="2" t="str">
        <v>Mr ARISS HALEEM</v>
      </c>
      <c r="H3121" s="2" t="s">
        <v>1216</v>
      </c>
      <c r="I3121" s="2" t="str">
        <v>+1-604-285-6778,+1 604-285-6778</v>
      </c>
      <c r="J3121" s="2" t="str">
        <v>001 604 2707824</v>
      </c>
      <c r="K3121" s="1"/>
      <c r="L3121" s="1"/>
      <c r="M3121" s="1"/>
      <c r="N3121" s="1"/>
      <c r="O3121" s="1"/>
      <c r="P3121" s="1"/>
      <c r="Q3121" s="1"/>
      <c r="R3121" s="1"/>
      <c r="S3121" s="1"/>
    </row>
    <row r="3122">
      <c r="A3122" s="5" t="s">
        <v>3457</v>
      </c>
      <c r="B3122" s="5" t="str">
        <v>泰国</v>
      </c>
      <c r="C3122" s="4" t="s">
        <v>3455</v>
      </c>
      <c r="D3122" s="5" t="str">
        <v>餐厨用具</v>
      </c>
      <c r="E3122" s="5" t="str">
        <v>6次</v>
      </c>
      <c r="F3122" s="5" t="str">
        <v>2409/5-9 NEW PETCHBURI ROAD,BANGKAPI, BANGKOK 10320</v>
      </c>
      <c r="G3122" s="5" t="str">
        <v>ROONGNAPA PANYASIT</v>
      </c>
      <c r="H3122" s="5" t="s">
        <v>3456</v>
      </c>
      <c r="I3122" s="5" t="str">
        <v>+62 31 809568</v>
      </c>
      <c r="J3122" s="5" t="str">
        <v>0066 2 318 0969</v>
      </c>
      <c r="K3122" s="1"/>
      <c r="L3122" s="1"/>
      <c r="M3122" s="1"/>
      <c r="N3122" s="1"/>
      <c r="O3122" s="1"/>
      <c r="P3122" s="1"/>
      <c r="Q3122" s="1"/>
      <c r="R3122" s="1"/>
      <c r="S3122" s="1"/>
    </row>
    <row r="3123">
      <c r="A3123" s="2" t="s">
        <v>5423</v>
      </c>
      <c r="B3123" s="2" t="str">
        <v>摩洛哥</v>
      </c>
      <c r="C3123" s="2" t="str">
        <v>--</v>
      </c>
      <c r="D3123" s="2" t="str">
        <v>五金,其他,餐厨用具</v>
      </c>
      <c r="E3123" s="2" t="str">
        <v>8次</v>
      </c>
      <c r="F3123" s="2" t="str">
        <v>IMM NESR AV 29 FEVRIERTALBORJT AGADIR,MOROCCO</v>
      </c>
      <c r="G3123" s="2" t="str">
        <v>fiaz punjani</v>
      </c>
      <c r="H3123" s="2" t="s">
        <v>5422</v>
      </c>
      <c r="I3123" s="2">
        <v>21248828400</v>
      </c>
      <c r="J3123" s="2">
        <v>21248828405</v>
      </c>
      <c r="K3123" s="1"/>
      <c r="L3123" s="1"/>
      <c r="M3123" s="1"/>
      <c r="N3123" s="1"/>
      <c r="O3123" s="1"/>
      <c r="P3123" s="1"/>
      <c r="Q3123" s="1"/>
      <c r="R3123" s="1"/>
      <c r="S3123" s="1"/>
    </row>
    <row r="3124">
      <c r="A3124" s="2" t="s">
        <v>7138</v>
      </c>
      <c r="B3124" s="2" t="str">
        <v>伊朗</v>
      </c>
      <c r="C3124" s="2" t="str">
        <v>--</v>
      </c>
      <c r="D3124" s="2" t="str">
        <v>玻璃工艺品,餐厨用具</v>
      </c>
      <c r="E3124" s="2" t="str">
        <v>7次</v>
      </c>
      <c r="F3124" s="2" t="str">
        <v>P.O.BOX:14335/661 TEHRAN</v>
      </c>
      <c r="G3124" s="2" t="str">
        <v>ABBAS YOUSEFI</v>
      </c>
      <c r="H3124" s="2" t="s">
        <v>7137</v>
      </c>
      <c r="I3124" s="2" t="str">
        <v>0098 21 8047492</v>
      </c>
      <c r="J3124" s="2" t="str">
        <v>0098 21 8047492</v>
      </c>
      <c r="K3124" s="1"/>
      <c r="L3124" s="1"/>
      <c r="M3124" s="1"/>
      <c r="N3124" s="1"/>
      <c r="O3124" s="1"/>
      <c r="P3124" s="1"/>
      <c r="Q3124" s="1"/>
      <c r="R3124" s="1"/>
      <c r="S3124" s="1"/>
    </row>
    <row r="3125">
      <c r="A3125" s="2" t="s">
        <v>1258</v>
      </c>
      <c r="B3125" s="2" t="str">
        <v>澳大利亞</v>
      </c>
      <c r="C3125" s="3" t="s">
        <v>1256</v>
      </c>
      <c r="D3125" s="2" t="str">
        <v>办公文具,箱包,餐厨用具</v>
      </c>
      <c r="E3125" s="2" t="str">
        <v>3次</v>
      </c>
      <c r="F3125" s="2" t="str">
        <v>15 mildon road tuggerah nsw 2259</v>
      </c>
      <c r="G3125" s="2" t="str">
        <v>Reg Styles</v>
      </c>
      <c r="H3125" s="2" t="s">
        <v>1257</v>
      </c>
      <c r="I3125" s="2">
        <f>+61-2-9609-4799</f>
      </c>
      <c r="J3125" s="2" t="str">
        <v>61--0243522823</v>
      </c>
      <c r="K3125" s="1"/>
      <c r="L3125" s="1"/>
      <c r="M3125" s="1"/>
      <c r="N3125" s="1"/>
      <c r="O3125" s="1"/>
      <c r="P3125" s="1"/>
      <c r="Q3125" s="1"/>
      <c r="R3125" s="1"/>
      <c r="S3125" s="1"/>
    </row>
    <row r="3126">
      <c r="A3126" s="2" t="s">
        <v>3483</v>
      </c>
      <c r="B3126" s="2" t="str">
        <v>美國</v>
      </c>
      <c r="C3126" s="3" t="s">
        <v>3482</v>
      </c>
      <c r="D3126" s="2" t="str">
        <v>体育及旅游休闲用品,其他,玻璃工艺品,餐厨用具</v>
      </c>
      <c r="E3126" s="2" t="str">
        <v>8次</v>
      </c>
      <c r="F3126" s="2" t="str">
        <v>124 WEST 24TH STREET SUITE 2A</v>
      </c>
      <c r="G3126" s="2" t="str">
        <v>ROBIN</v>
      </c>
      <c r="H3126" s="2">
        <v>14</v>
      </c>
      <c r="I3126" s="2" t="str">
        <v>001 2124639834</v>
      </c>
      <c r="J3126" s="2" t="str">
        <v>001 2124639834</v>
      </c>
      <c r="K3126" s="1"/>
      <c r="L3126" s="1"/>
      <c r="M3126" s="1"/>
      <c r="N3126" s="1"/>
      <c r="O3126" s="1"/>
      <c r="P3126" s="1"/>
      <c r="Q3126" s="1"/>
      <c r="R3126" s="1"/>
      <c r="S3126" s="1"/>
    </row>
    <row r="3127">
      <c r="A3127" s="2" t="s">
        <v>5449</v>
      </c>
      <c r="B3127" s="2" t="str">
        <v>新加坡</v>
      </c>
      <c r="C3127" s="3" t="s">
        <v>5447</v>
      </c>
      <c r="D3127" s="2" t="str">
        <v>化工产品,卫浴设备,家具,工艺陶瓷,食品,餐厨用具</v>
      </c>
      <c r="E3127" s="2" t="str">
        <v>6次</v>
      </c>
      <c r="F3127" s="2" t="str">
        <v>348 JALAN BOON LAY</v>
      </c>
      <c r="G3127" s="2" t="str">
        <v>MR SIM TENG YAM</v>
      </c>
      <c r="H3127" s="2" t="s">
        <v>5448</v>
      </c>
      <c r="I3127" s="2" t="str">
        <v>+65-6867-2000,+65 6867 2000</v>
      </c>
      <c r="J3127" s="2" t="str">
        <v>0065 62661286</v>
      </c>
      <c r="K3127" s="1"/>
      <c r="L3127" s="1"/>
      <c r="M3127" s="1"/>
      <c r="N3127" s="1"/>
      <c r="O3127" s="1"/>
      <c r="P3127" s="1"/>
      <c r="Q3127" s="1"/>
      <c r="R3127" s="1"/>
      <c r="S3127" s="1"/>
    </row>
    <row r="3128">
      <c r="A3128" s="2" t="s">
        <v>7157</v>
      </c>
      <c r="B3128" s="2" t="str">
        <v>加拿大</v>
      </c>
      <c r="C3128" s="3" t="s">
        <v>7155</v>
      </c>
      <c r="D3128" s="2" t="str">
        <v>其他,玻璃工艺品,餐厨用具</v>
      </c>
      <c r="E3128" s="2" t="str">
        <v>7次</v>
      </c>
      <c r="F3128" s="2" t="str">
        <v>95 Ronald Ave York,Ontario</v>
      </c>
      <c r="G3128" s="2" t="str">
        <v>ALLISON TRINBLE</v>
      </c>
      <c r="H3128" s="2" t="s">
        <v>7156</v>
      </c>
      <c r="I3128" s="2" t="str">
        <v>+1-416-787-1787,1345 1345,4275 4275,16115 16115,2605 1563,4485 4485,14555 14555,2995 2995,5925 5925,17595 17595,1725 1035,11075 11075,5715 5715,2205 1323,1765 1765,12505 12505,1765 1412,+1 416-787-1787,+1 416-785-7885 ext. 428,+1 416-785-7885,+1 888-276-3583</v>
      </c>
      <c r="J3128" s="2" t="str">
        <v>001 416 7871748</v>
      </c>
      <c r="K3128" s="1"/>
      <c r="L3128" s="1"/>
      <c r="M3128" s="1"/>
      <c r="N3128" s="1"/>
      <c r="O3128" s="1"/>
      <c r="P3128" s="1"/>
      <c r="Q3128" s="1"/>
      <c r="R3128" s="1"/>
      <c r="S3128" s="1"/>
    </row>
    <row r="3129">
      <c r="A3129" s="2" t="s">
        <v>1139</v>
      </c>
      <c r="B3129" s="2" t="str">
        <v>澳大利亞</v>
      </c>
      <c r="C3129" s="3" t="s">
        <v>1141</v>
      </c>
      <c r="D3129" s="2" t="str">
        <v>玻璃工艺品,餐厨用具</v>
      </c>
      <c r="E3129" s="2" t="str">
        <v>8次</v>
      </c>
      <c r="F3129" s="2" t="str">
        <v>P.O.BOX 126,RAMSGATE, NSW 2217,AUSTRALIA</v>
      </c>
      <c r="G3129" s="2" t="str">
        <v>--</v>
      </c>
      <c r="H3129" s="2" t="s">
        <v>1140</v>
      </c>
      <c r="I3129" s="2" t="str">
        <v>+61 2 9599 2477</v>
      </c>
      <c r="J3129" s="2">
        <v>295563522</v>
      </c>
      <c r="K3129" s="1"/>
      <c r="L3129" s="1"/>
      <c r="M3129" s="1"/>
      <c r="N3129" s="1"/>
      <c r="O3129" s="1"/>
      <c r="P3129" s="1"/>
      <c r="Q3129" s="1"/>
      <c r="R3129" s="1"/>
      <c r="S3129" s="1"/>
    </row>
    <row r="3130">
      <c r="A3130" s="2" t="s">
        <v>3386</v>
      </c>
      <c r="B3130" s="2" t="str">
        <v>瑞典</v>
      </c>
      <c r="C3130" s="2" t="str">
        <v>--</v>
      </c>
      <c r="D3130" s="2" t="str">
        <v>家具,家居装饰品,餐厨用具</v>
      </c>
      <c r="E3130" s="2" t="str">
        <v>8次</v>
      </c>
      <c r="F3130" s="2" t="str">
        <v>STAVBY GJUTERI,747 94 ALUNDA,SWEDEN</v>
      </c>
      <c r="G3130" s="2" t="str">
        <v>Jane Chen</v>
      </c>
      <c r="H3130" s="2" t="s">
        <v>3387</v>
      </c>
      <c r="I3130" s="2" t="str">
        <v>+46 174 135 61</v>
      </c>
      <c r="J3130" s="2" t="str">
        <v>46 174 13562</v>
      </c>
      <c r="K3130" s="1"/>
      <c r="L3130" s="1"/>
      <c r="M3130" s="1"/>
      <c r="N3130" s="1"/>
      <c r="O3130" s="1"/>
      <c r="P3130" s="1"/>
      <c r="Q3130" s="1"/>
      <c r="R3130" s="1"/>
      <c r="S3130" s="1"/>
    </row>
    <row r="3131">
      <c r="A3131" s="2" t="s">
        <v>5360</v>
      </c>
      <c r="B3131" s="2" t="str">
        <v>義大利</v>
      </c>
      <c r="C3131" s="3" t="s">
        <v>5362</v>
      </c>
      <c r="D3131" s="2" t="str">
        <v>鞋,餐厨用具</v>
      </c>
      <c r="E3131" s="2" t="str">
        <v>3次</v>
      </c>
      <c r="F3131" s="2" t="str">
        <v>Via del Tiglio 195, I 56030, CALCINAIA</v>
      </c>
      <c r="G3131" s="2" t="str">
        <v>Fabio Vettori</v>
      </c>
      <c r="H3131" s="2" t="s">
        <v>5361</v>
      </c>
      <c r="I3131" s="2" t="str">
        <v>+39 0587 755888</v>
      </c>
      <c r="J3131" s="2" t="str">
        <v>0039 0587 756443</v>
      </c>
      <c r="K3131" s="1"/>
      <c r="L3131" s="1"/>
      <c r="M3131" s="1"/>
      <c r="N3131" s="1"/>
      <c r="O3131" s="1"/>
      <c r="P3131" s="1"/>
      <c r="Q3131" s="1"/>
      <c r="R3131" s="1"/>
      <c r="S3131" s="1"/>
    </row>
    <row r="3132">
      <c r="A3132" s="2" t="s">
        <v>7080</v>
      </c>
      <c r="B3132" s="2" t="str">
        <v>美國</v>
      </c>
      <c r="C3132" s="3" t="s">
        <v>7079</v>
      </c>
      <c r="D3132" s="2" t="str">
        <v>其他,玻璃工艺品,餐厨用具</v>
      </c>
      <c r="E3132" s="2" t="str">
        <v>6次</v>
      </c>
      <c r="F3132" s="2" t="str">
        <v>102 N MAIN ST.GRAPEVINE, TX.76051USA</v>
      </c>
      <c r="G3132" s="2" t="str">
        <v>Cora Chan</v>
      </c>
      <c r="H3132" s="2" t="s">
        <v>7078</v>
      </c>
      <c r="I3132" s="2" t="str">
        <v>+1 901-201-5319,+1 785-330-5046,+1 312-265-2745,+1 857-491-4570</v>
      </c>
      <c r="J3132" s="2" t="str">
        <v>001 817.442.9297</v>
      </c>
      <c r="K3132" s="1"/>
      <c r="L3132" s="1"/>
      <c r="M3132" s="1"/>
      <c r="N3132" s="1"/>
      <c r="O3132" s="1"/>
      <c r="P3132" s="1"/>
      <c r="Q3132" s="1"/>
      <c r="R3132" s="1"/>
      <c r="S3132" s="1"/>
    </row>
    <row r="3133">
      <c r="A3133" s="5" t="s">
        <v>1179</v>
      </c>
      <c r="B3133" s="5" t="str">
        <v>澳大利亞</v>
      </c>
      <c r="C3133" s="4" t="s">
        <v>1177</v>
      </c>
      <c r="D3133" s="5" t="str">
        <v>鞋,餐厨用具</v>
      </c>
      <c r="E3133" s="5" t="str">
        <v>7次</v>
      </c>
      <c r="F3133" s="5" t="str">
        <v>4/6 Gladstone Rd, 2154, Castle Hill</v>
      </c>
      <c r="G3133" s="5" t="str">
        <v>C E Propert Pty Ltd</v>
      </c>
      <c r="H3133" s="5" t="s">
        <v>1178</v>
      </c>
      <c r="I3133" s="5" t="str">
        <v>0061 2 9634 3400</v>
      </c>
      <c r="J3133" s="5" t="str">
        <v>0061 2 9899 2126</v>
      </c>
      <c r="K3133" s="1"/>
      <c r="L3133" s="1"/>
      <c r="M3133" s="1"/>
      <c r="N3133" s="1"/>
      <c r="O3133" s="1"/>
      <c r="P3133" s="1"/>
      <c r="Q3133" s="1"/>
      <c r="R3133" s="1"/>
      <c r="S3133" s="1"/>
    </row>
    <row r="3134">
      <c r="A3134" s="2" t="s">
        <v>3421</v>
      </c>
      <c r="B3134" s="2" t="str">
        <v>韩国</v>
      </c>
      <c r="C3134" s="2" t="str">
        <v>--</v>
      </c>
      <c r="D3134" s="2" t="str">
        <v>家具,家居装饰品,玻璃工艺品,箱包,鞋,餐厨用具</v>
      </c>
      <c r="E3134" s="2" t="str">
        <v>8次</v>
      </c>
      <c r="F3134" s="2" t="str">
        <v>17-9,JUNGGU-REE,HYORYEONG-MYUN,GUNWI-GUN, KYOUNG-BOOK,KOREA</v>
      </c>
      <c r="G3134" s="2" t="str">
        <v>Farzaneh</v>
      </c>
      <c r="H3134" s="2">
        <v>14</v>
      </c>
      <c r="I3134" s="2" t="str">
        <v>+82 54-380-5111</v>
      </c>
      <c r="J3134" s="2" t="str">
        <v>82 54 380 5166</v>
      </c>
      <c r="K3134" s="1"/>
      <c r="L3134" s="1"/>
      <c r="M3134" s="1"/>
      <c r="N3134" s="1"/>
      <c r="O3134" s="1"/>
      <c r="P3134" s="1"/>
      <c r="Q3134" s="1"/>
      <c r="R3134" s="1"/>
      <c r="S3134" s="1"/>
    </row>
    <row r="3135">
      <c r="A3135" s="2" t="s">
        <v>5390</v>
      </c>
      <c r="B3135" s="2" t="str">
        <v>德國</v>
      </c>
      <c r="C3135" s="3" t="s">
        <v>5389</v>
      </c>
      <c r="D3135" s="2" t="str">
        <v>餐厨用具</v>
      </c>
      <c r="E3135" s="2" t="str">
        <v>6次</v>
      </c>
      <c r="F3135" s="2" t="str">
        <v>SCHUETZENHOFSTR.19,D-26135 OLDENBURG,GERMANY</v>
      </c>
      <c r="G3135" s="2" t="str">
        <v>--</v>
      </c>
      <c r="H3135" s="2" t="s">
        <v>5388</v>
      </c>
      <c r="I3135" s="2" t="str">
        <v>+49 441 9266492</v>
      </c>
      <c r="J3135" s="2">
        <v>494419266492</v>
      </c>
      <c r="K3135" s="1"/>
      <c r="L3135" s="1"/>
      <c r="M3135" s="1"/>
      <c r="N3135" s="1"/>
      <c r="O3135" s="1"/>
      <c r="P3135" s="1"/>
      <c r="Q3135" s="1"/>
      <c r="R3135" s="1"/>
      <c r="S3135" s="1"/>
    </row>
    <row r="3136">
      <c r="A3136" s="2" t="s">
        <v>7110</v>
      </c>
      <c r="B3136" s="2" t="str">
        <v>日本</v>
      </c>
      <c r="C3136" s="3" t="s">
        <v>7111</v>
      </c>
      <c r="D3136" s="2" t="str">
        <v>餐厨用具</v>
      </c>
      <c r="E3136" s="2" t="str">
        <v>5次</v>
      </c>
      <c r="F3136" s="2" t="str">
        <v>6-11, KITANO 3-CHOME, MITAKA-SHI, TOKYO 1810003</v>
      </c>
      <c r="G3136" s="2" t="str">
        <v>YAMAMOTO HIROKO</v>
      </c>
      <c r="H3136" s="2" t="str">
        <v>--</v>
      </c>
      <c r="I3136" s="2" t="str">
        <v>0081 422 41 7891</v>
      </c>
      <c r="J3136" s="2" t="str">
        <v>0081 422 494535</v>
      </c>
      <c r="K3136" s="1"/>
      <c r="L3136" s="1"/>
      <c r="M3136" s="1"/>
      <c r="N3136" s="1"/>
      <c r="O3136" s="1"/>
      <c r="P3136" s="1"/>
      <c r="Q3136" s="1"/>
      <c r="R3136" s="1"/>
      <c r="S3136" s="1"/>
    </row>
    <row r="3137">
      <c r="A3137" s="2" t="s">
        <v>1660</v>
      </c>
      <c r="B3137" s="2" t="str">
        <v>巴基斯坦</v>
      </c>
      <c r="C3137" s="3" t="s">
        <v>1659</v>
      </c>
      <c r="D3137" s="2" t="str">
        <v>其他,办公文具,电子消费品及信息产品,电子电气产品,自行车,鞋,餐厨用具</v>
      </c>
      <c r="E3137" s="2" t="str">
        <v>9次</v>
      </c>
      <c r="F3137" s="2" t="str">
        <v>*</v>
      </c>
      <c r="G3137" s="2" t="str">
        <v>ABDUL HADI</v>
      </c>
      <c r="H3137" s="2" t="s">
        <v>1658</v>
      </c>
      <c r="I3137" s="2" t="str">
        <v>0092 91 811677</v>
      </c>
      <c r="J3137" s="2" t="str">
        <v>(091)843506</v>
      </c>
      <c r="K3137" s="1"/>
      <c r="L3137" s="1"/>
      <c r="M3137" s="1"/>
      <c r="N3137" s="1"/>
      <c r="O3137" s="1"/>
      <c r="P3137" s="1"/>
      <c r="Q3137" s="1"/>
      <c r="R3137" s="1"/>
      <c r="S3137" s="1"/>
    </row>
    <row r="3138">
      <c r="A3138" s="2" t="s">
        <v>3849</v>
      </c>
      <c r="B3138" s="2" t="str">
        <v>瑞典</v>
      </c>
      <c r="C3138" s="2" t="str">
        <v>--</v>
      </c>
      <c r="D3138" s="2" t="s">
        <v>3848</v>
      </c>
      <c r="E3138" s="2" t="str">
        <v>8次</v>
      </c>
      <c r="F3138" s="2" t="str">
        <v>DROTTNINGGATAN 42,37435 KARLSHAMN,SWEDEN</v>
      </c>
      <c r="G3138" s="2" t="str">
        <v>Atiq Sarwar</v>
      </c>
      <c r="H3138" s="2" t="s">
        <v>3850</v>
      </c>
      <c r="I3138" s="2">
        <v>13798406674</v>
      </c>
      <c r="J3138" s="2">
        <v>4645413154</v>
      </c>
      <c r="K3138" s="1"/>
      <c r="L3138" s="1"/>
      <c r="M3138" s="1"/>
      <c r="N3138" s="1"/>
      <c r="O3138" s="1"/>
      <c r="P3138" s="1"/>
      <c r="Q3138" s="1"/>
      <c r="R3138" s="1"/>
      <c r="S3138" s="1"/>
    </row>
    <row r="3139">
      <c r="A3139" s="2" t="s">
        <v>5770</v>
      </c>
      <c r="B3139" s="2" t="str">
        <v>丹麥</v>
      </c>
      <c r="C3139" s="3" t="s">
        <v>5767</v>
      </c>
      <c r="D3139" s="2" t="s">
        <v>5768</v>
      </c>
      <c r="E3139" s="2" t="str">
        <v>9次</v>
      </c>
      <c r="F3139" s="2" t="str">
        <v>Sadelmagervej 19, Vinding, DK 7100, Vejle</v>
      </c>
      <c r="G3139" s="2" t="str">
        <v>Hindborg A/S</v>
      </c>
      <c r="H3139" s="2" t="s">
        <v>5769</v>
      </c>
      <c r="I3139" s="2" t="str">
        <v>+45 75 85 99 00</v>
      </c>
      <c r="J3139" s="2" t="str">
        <v>0045 75 85 77 70</v>
      </c>
      <c r="K3139" s="1"/>
      <c r="L3139" s="1"/>
      <c r="M3139" s="1"/>
      <c r="N3139" s="1"/>
      <c r="O3139" s="1"/>
      <c r="P3139" s="1"/>
      <c r="Q3139" s="1"/>
      <c r="R3139" s="1"/>
      <c r="S3139" s="1"/>
    </row>
    <row r="3140">
      <c r="A3140" s="2" t="s">
        <v>6004</v>
      </c>
      <c r="B3140" s="2" t="str">
        <v>中國香港</v>
      </c>
      <c r="C3140" s="3" t="s">
        <v>6003</v>
      </c>
      <c r="D3140" s="2" t="str">
        <v>家具,家居装饰品,餐厨用具</v>
      </c>
      <c r="E3140" s="2" t="str">
        <v>8次</v>
      </c>
      <c r="F3140" s="2" t="str">
        <v>RM. 511, 5/F., PENINSULA TOWER,538 CASTLE PEAK ROAD,LAI CHI KOK, KOWLOON,HONGKONG</v>
      </c>
      <c r="G3140" s="2" t="str">
        <v>Darko Obadoc</v>
      </c>
      <c r="H3140" s="2" t="s">
        <v>6002</v>
      </c>
      <c r="I3140" s="2" t="str">
        <v>+852 2148 2700</v>
      </c>
      <c r="J3140" s="2" t="str">
        <v>852 21482212</v>
      </c>
      <c r="K3140" s="1"/>
      <c r="L3140" s="1"/>
      <c r="M3140" s="1"/>
      <c r="N3140" s="1"/>
      <c r="O3140" s="1"/>
      <c r="P3140" s="1"/>
      <c r="Q3140" s="1"/>
      <c r="R3140" s="1"/>
      <c r="S3140" s="1"/>
    </row>
    <row r="3141">
      <c r="A3141" s="2" t="s">
        <v>1697</v>
      </c>
      <c r="B3141" s="2" t="str">
        <v>中國香港</v>
      </c>
      <c r="C3141" s="2" t="str">
        <v>--</v>
      </c>
      <c r="D3141" s="2" t="str">
        <v>体育及旅游休闲用品,家具,家居装饰品,玩具,餐厨用具</v>
      </c>
      <c r="E3141" s="2" t="str">
        <v>7次</v>
      </c>
      <c r="F3141" s="2" t="str">
        <v>Rm 1 16/F Wah Sang Indl Bldg</v>
      </c>
      <c r="G3141" s="2" t="str">
        <v>Lau</v>
      </c>
      <c r="H3141" s="2" t="s">
        <v>1696</v>
      </c>
      <c r="I3141" s="2" t="str">
        <v>+852 2692 2998</v>
      </c>
      <c r="J3141" s="2">
        <v>26922898</v>
      </c>
      <c r="K3141" s="1"/>
      <c r="L3141" s="1"/>
      <c r="M3141" s="1"/>
      <c r="N3141" s="1"/>
      <c r="O3141" s="1"/>
      <c r="P3141" s="1"/>
      <c r="Q3141" s="1"/>
      <c r="R3141" s="1"/>
      <c r="S3141" s="1"/>
    </row>
    <row r="3142">
      <c r="A3142" s="5" t="s">
        <v>1969</v>
      </c>
      <c r="B3142" s="5" t="str">
        <v>義大利</v>
      </c>
      <c r="C3142" s="4" t="s">
        <v>1967</v>
      </c>
      <c r="D3142" s="5" t="str">
        <v>其他,家具,照明产品,车辆,餐厨用具</v>
      </c>
      <c r="E3142" s="5" t="str">
        <v>5次</v>
      </c>
      <c r="F3142" s="5" t="str">
        <v>Piazzale Virgilio 5, I 20052, MONZA</v>
      </c>
      <c r="G3142" s="5" t="str">
        <v>Roberto Petromilli</v>
      </c>
      <c r="H3142" s="5" t="s">
        <v>1968</v>
      </c>
      <c r="I3142" s="5" t="str">
        <v>+39 039 839021</v>
      </c>
      <c r="J3142" s="5" t="str">
        <v>0039 039 839028</v>
      </c>
      <c r="K3142" s="1"/>
      <c r="L3142" s="1"/>
      <c r="M3142" s="1"/>
      <c r="N3142" s="1"/>
      <c r="O3142" s="1"/>
      <c r="P3142" s="1"/>
      <c r="Q3142" s="1"/>
      <c r="R3142" s="1"/>
      <c r="S3142" s="1"/>
    </row>
    <row r="3143">
      <c r="A3143" s="2" t="s">
        <v>5789</v>
      </c>
      <c r="B3143" s="2" t="str">
        <v>英國</v>
      </c>
      <c r="C3143" s="2" t="str">
        <v>--</v>
      </c>
      <c r="D3143" s="2" t="str">
        <v>其他,办公文具,电子电气产品,餐厨用具</v>
      </c>
      <c r="E3143" s="2" t="str">
        <v>6次</v>
      </c>
      <c r="F3143" s="2" t="str">
        <v>31 Ardreagh Road, GB BT51 4D, Coleraine</v>
      </c>
      <c r="G3143" s="2" t="str">
        <v>--</v>
      </c>
      <c r="H3143" s="2" t="str">
        <v>--</v>
      </c>
      <c r="I3143" s="2" t="str">
        <v>+44 28 7086 8305</v>
      </c>
      <c r="J3143" s="2" t="str">
        <v>0044 28 7086 8877</v>
      </c>
      <c r="K3143" s="1"/>
      <c r="L3143" s="1"/>
      <c r="M3143" s="1"/>
      <c r="N3143" s="1"/>
      <c r="O3143" s="1"/>
      <c r="P3143" s="1"/>
      <c r="Q3143" s="1"/>
      <c r="R3143" s="1"/>
      <c r="S3143" s="1"/>
    </row>
    <row r="3144">
      <c r="A3144" s="2" t="s">
        <v>3888</v>
      </c>
      <c r="B3144" s="2" t="str">
        <v>中國香港</v>
      </c>
      <c r="C3144" s="3" t="s">
        <v>3889</v>
      </c>
      <c r="D3144" s="2" t="str">
        <v>五金,家用电器,玻璃工艺品,餐厨用具</v>
      </c>
      <c r="E3144" s="2" t="str">
        <v>7次</v>
      </c>
      <c r="F3144" s="2" t="str">
        <v>ABDI IPEKCI CADDESI NO.195, BAYRAMPASA 31450, ISTANBUL, TURKEY</v>
      </c>
      <c r="G3144" s="2" t="str">
        <v>HANI</v>
      </c>
      <c r="H3144" s="2" t="s">
        <v>3890</v>
      </c>
      <c r="I3144" s="2" t="str">
        <v>+852 2756 8836</v>
      </c>
      <c r="J3144" s="2">
        <v>212581049</v>
      </c>
      <c r="K3144" s="1"/>
      <c r="L3144" s="1"/>
      <c r="M3144" s="1"/>
      <c r="N3144" s="1"/>
      <c r="O3144" s="1"/>
      <c r="P3144" s="1"/>
      <c r="Q3144" s="1"/>
      <c r="R3144" s="1"/>
      <c r="S3144" s="1"/>
    </row>
    <row r="3145">
      <c r="A3145" s="2" t="s">
        <v>1584</v>
      </c>
      <c r="B3145" s="2" t="str">
        <v>突尼斯</v>
      </c>
      <c r="C3145" s="3" t="s">
        <v>1585</v>
      </c>
      <c r="D3145" s="2" t="str">
        <v>其他,食品,餐厨用具</v>
      </c>
      <c r="E3145" s="2" t="str">
        <v>8次</v>
      </c>
      <c r="F3145" s="2" t="str">
        <v>8 RUE DE PALESTINE TUNIS, TUNISIA</v>
      </c>
      <c r="G3145" s="2" t="str">
        <v>BETTAIEB RAOUF</v>
      </c>
      <c r="H3145" s="2" t="s">
        <v>1586</v>
      </c>
      <c r="I3145" s="2" t="str">
        <v>+216 71 831 019</v>
      </c>
      <c r="J3145" s="2">
        <v>21671835770</v>
      </c>
      <c r="K3145" s="1"/>
      <c r="L3145" s="1"/>
      <c r="M3145" s="1"/>
      <c r="N3145" s="1"/>
      <c r="O3145" s="1"/>
      <c r="P3145" s="1"/>
      <c r="Q3145" s="1"/>
      <c r="R3145" s="1"/>
      <c r="S3145" s="1"/>
    </row>
    <row r="3146">
      <c r="A3146" s="2" t="s">
        <v>3785</v>
      </c>
      <c r="B3146" s="2" t="str">
        <v>日本</v>
      </c>
      <c r="C3146" s="3" t="s">
        <v>3784</v>
      </c>
      <c r="D3146" s="2" t="str">
        <v>家用电器,电子消费品及信息产品,电子电气产品,餐厨用具</v>
      </c>
      <c r="E3146" s="2" t="str">
        <v>8次</v>
      </c>
      <c r="F3146" s="2" t="str">
        <v>6-5-902, Nishishinjuku 7-chome, Shinjuku-ku, Tokyo 160-0023</v>
      </c>
      <c r="G3146" s="2" t="str">
        <v>H NAKAI</v>
      </c>
      <c r="H3146" s="2" t="s">
        <v>3786</v>
      </c>
      <c r="I3146" s="2" t="str">
        <v>0081 06 69248200</v>
      </c>
      <c r="J3146" s="2" t="str">
        <v>0081 06 69248666</v>
      </c>
      <c r="K3146" s="1"/>
      <c r="L3146" s="1"/>
      <c r="M3146" s="1"/>
      <c r="N3146" s="1"/>
      <c r="O3146" s="1"/>
      <c r="P3146" s="1"/>
      <c r="Q3146" s="1"/>
      <c r="R3146" s="1"/>
      <c r="S3146" s="1"/>
    </row>
    <row r="3147">
      <c r="A3147" s="2" t="s">
        <v>5722</v>
      </c>
      <c r="B3147" s="2" t="str">
        <v>美國</v>
      </c>
      <c r="C3147" s="2" t="str">
        <v>--</v>
      </c>
      <c r="D3147" s="2" t="str">
        <v>医药保健品及医疗器械,家用电器,玻璃工艺品,餐厨用具</v>
      </c>
      <c r="E3147" s="2" t="str">
        <v>8次</v>
      </c>
      <c r="F3147" s="2" t="str">
        <v>CALIFORNIA, U.S.A.</v>
      </c>
      <c r="G3147" s="2" t="str">
        <v>--</v>
      </c>
      <c r="H3147" s="2" t="s">
        <v>5721</v>
      </c>
      <c r="I3147" s="2" t="str">
        <v>00852 23147667</v>
      </c>
      <c r="J3147" s="2" t="str">
        <v>00852 27224861</v>
      </c>
      <c r="K3147" s="1"/>
      <c r="L3147" s="1"/>
      <c r="M3147" s="1"/>
      <c r="N3147" s="1"/>
      <c r="O3147" s="1"/>
      <c r="P3147" s="1"/>
      <c r="Q3147" s="1"/>
      <c r="R3147" s="1"/>
      <c r="S3147" s="1"/>
    </row>
    <row r="3148">
      <c r="A3148" s="2" t="s">
        <v>7392</v>
      </c>
      <c r="B3148" s="2" t="str">
        <v>英國</v>
      </c>
      <c r="C3148" s="3" t="s">
        <v>7391</v>
      </c>
      <c r="D3148" s="2" t="str">
        <v>家具,家居装饰品,电子消费品及信息产品,餐厨用具</v>
      </c>
      <c r="E3148" s="2" t="str">
        <v>9次</v>
      </c>
      <c r="F3148" s="2" t="str">
        <v>20 PORTOBELLO CLOSE, BARTON-LE-CLAY,BEDFORDSHIRE, MK45 4SN,U.K.</v>
      </c>
      <c r="G3148" s="2" t="str">
        <v>VUCIJAK MIRKO</v>
      </c>
      <c r="H3148" s="2" t="s">
        <v>7393</v>
      </c>
      <c r="I3148" s="2" t="str">
        <v>+44 7717 822878</v>
      </c>
      <c r="J3148" s="2" t="str">
        <v>44(0)2078914501</v>
      </c>
      <c r="K3148" s="1"/>
      <c r="L3148" s="1"/>
      <c r="M3148" s="1"/>
      <c r="N3148" s="1"/>
      <c r="O3148" s="1"/>
      <c r="P3148" s="1"/>
      <c r="Q3148" s="1"/>
      <c r="R3148" s="1"/>
      <c r="S3148" s="1"/>
    </row>
    <row r="3149">
      <c r="A3149" s="2" t="s">
        <v>1624</v>
      </c>
      <c r="B3149" s="2" t="str">
        <v>新西蘭</v>
      </c>
      <c r="C3149" s="3" t="s">
        <v>1623</v>
      </c>
      <c r="D3149" s="2" t="str">
        <v>餐厨用具</v>
      </c>
      <c r="E3149" s="2" t="str">
        <v>3次</v>
      </c>
      <c r="F3149" s="2" t="str">
        <v>PO BOX 302 652, NORTH HARBOUR,AUCKLAND,NEW ZEALAND</v>
      </c>
      <c r="G3149" s="2" t="str">
        <v>--</v>
      </c>
      <c r="H3149" s="2" t="s">
        <v>1625</v>
      </c>
      <c r="I3149" s="2" t="str">
        <v>+64 9-415 6711</v>
      </c>
      <c r="J3149" s="2">
        <v>6494159007</v>
      </c>
      <c r="K3149" s="1"/>
      <c r="L3149" s="1"/>
      <c r="M3149" s="1"/>
      <c r="N3149" s="1"/>
      <c r="O3149" s="1"/>
      <c r="P3149" s="1"/>
      <c r="Q3149" s="1"/>
      <c r="R3149" s="1"/>
      <c r="S3149" s="1"/>
    </row>
    <row r="3150">
      <c r="A3150" s="2" t="s">
        <v>3816</v>
      </c>
      <c r="B3150" s="2" t="str">
        <v>美國</v>
      </c>
      <c r="C3150" s="2" t="str">
        <v>--</v>
      </c>
      <c r="D3150" s="2" t="str">
        <v>玩具,餐厨用具</v>
      </c>
      <c r="E3150" s="2" t="str">
        <v>4次</v>
      </c>
      <c r="F3150" s="2" t="str">
        <v>150 E TERM PRODUCE DR, NOGALES, AZ 85621</v>
      </c>
      <c r="G3150" s="2" t="str">
        <v>HECTOR SUAREZ</v>
      </c>
      <c r="H3150" s="2" t="str">
        <v>--</v>
      </c>
      <c r="I3150" s="2" t="str">
        <v>001 520-761-4096</v>
      </c>
      <c r="J3150" s="2" t="str">
        <v>001 520-3770167</v>
      </c>
      <c r="K3150" s="1"/>
      <c r="L3150" s="1"/>
      <c r="M3150" s="1"/>
      <c r="N3150" s="1"/>
      <c r="O3150" s="1"/>
      <c r="P3150" s="1"/>
      <c r="Q3150" s="1"/>
      <c r="R3150" s="1"/>
      <c r="S3150" s="1"/>
    </row>
    <row r="3151">
      <c r="A3151" s="2" t="s">
        <v>5747</v>
      </c>
      <c r="B3151" s="2" t="str">
        <v>美國</v>
      </c>
      <c r="C3151" s="2" t="str">
        <v>--</v>
      </c>
      <c r="D3151" s="2" t="str">
        <v>其他,园林用品,家用纺织品,建筑及装饰材料,玩具,节日用品,餐厨用具</v>
      </c>
      <c r="E3151" s="2" t="str">
        <v>10次</v>
      </c>
      <c r="F3151" s="2" t="str">
        <v>66 LAKE ESTATES DR,MONTGOMERY,TX77356,U.S.A.</v>
      </c>
      <c r="G3151" s="2" t="str">
        <v>HOUSEWARE TRADING CO.</v>
      </c>
      <c r="H3151" s="2" t="s">
        <v>5748</v>
      </c>
      <c r="I3151" s="2">
        <f>+1-936-582-2843</f>
      </c>
      <c r="J3151" s="2" t="str">
        <v>001 9365822843</v>
      </c>
      <c r="K3151" s="1"/>
      <c r="L3151" s="1"/>
      <c r="M3151" s="1"/>
      <c r="N3151" s="1"/>
      <c r="O3151" s="1"/>
      <c r="P3151" s="1"/>
      <c r="Q3151" s="1"/>
      <c r="R3151" s="1"/>
      <c r="S3151" s="1"/>
    </row>
    <row r="3152">
      <c r="A3152" s="2" t="s">
        <v>7417</v>
      </c>
      <c r="B3152" s="2" t="str">
        <v>美國</v>
      </c>
      <c r="C3152" s="3" t="s">
        <v>7415</v>
      </c>
      <c r="D3152" s="2" t="str">
        <v>家具,餐厨用具</v>
      </c>
      <c r="E3152" s="2" t="str">
        <v>3次</v>
      </c>
      <c r="F3152" s="2" t="str">
        <v>1671 NEWBORN RD, RUTLEDGE, GA 30663(P.O. BOX 328, RUTLEDGE, GA 30663)</v>
      </c>
      <c r="G3152" s="2" t="str">
        <v>CHUCK KIMBELL</v>
      </c>
      <c r="H3152" s="2" t="s">
        <v>7416</v>
      </c>
      <c r="I3152" s="2">
        <f>+1-706-557-2180</f>
      </c>
      <c r="J3152" s="2" t="str">
        <v>001 706 557 2180</v>
      </c>
      <c r="K3152" s="1"/>
      <c r="L3152" s="1"/>
      <c r="M3152" s="1"/>
      <c r="N3152" s="1"/>
      <c r="O3152" s="1"/>
      <c r="P3152" s="1"/>
      <c r="Q3152" s="1"/>
      <c r="R3152" s="1"/>
      <c r="S3152" s="1"/>
    </row>
    <row r="3153">
      <c r="A3153" s="2" t="s">
        <v>1510</v>
      </c>
      <c r="B3153" s="2" t="str">
        <v>義大利</v>
      </c>
      <c r="C3153" s="3" t="s">
        <v>1508</v>
      </c>
      <c r="D3153" s="2" t="str">
        <v>餐厨用具</v>
      </c>
      <c r="E3153" s="2" t="str">
        <v>5次</v>
      </c>
      <c r="F3153" s="2" t="str">
        <v>Via E. Lazzaretti 8/A, I 42100, REGGIO EMILIA</v>
      </c>
      <c r="G3153" s="2" t="str">
        <v>BRAGLIA CUCINE COMPONIBILI, Srl</v>
      </c>
      <c r="H3153" s="2" t="s">
        <v>1509</v>
      </c>
      <c r="I3153" s="2" t="str">
        <v>+39 0522 924811</v>
      </c>
      <c r="J3153" s="2" t="str">
        <v>0039 0522 518899</v>
      </c>
      <c r="K3153" s="1"/>
      <c r="L3153" s="1"/>
      <c r="M3153" s="1"/>
      <c r="N3153" s="1"/>
      <c r="O3153" s="1"/>
      <c r="P3153" s="1"/>
      <c r="Q3153" s="1"/>
      <c r="R3153" s="1"/>
      <c r="S3153" s="1"/>
    </row>
    <row r="3154">
      <c r="A3154" s="2" t="s">
        <v>3727</v>
      </c>
      <c r="B3154" s="2" t="str">
        <v>馬來西亞</v>
      </c>
      <c r="C3154" s="3" t="s">
        <v>3726</v>
      </c>
      <c r="D3154" s="2" t="str">
        <v>餐厨用具</v>
      </c>
      <c r="E3154" s="2" t="str">
        <v>2次</v>
      </c>
      <c r="F3154" s="2" t="str">
        <v>LOT T-3,JALAN 3,KAMPUNG BARU AMPANG,SELANGOR</v>
      </c>
      <c r="G3154" s="2" t="str">
        <v>F.C.SHUM</v>
      </c>
      <c r="H3154" s="2" t="str">
        <v>--</v>
      </c>
      <c r="I3154" s="2">
        <f>+60-3-4293-89</f>
      </c>
      <c r="J3154" s="2" t="str">
        <v>0060 3 42930098</v>
      </c>
      <c r="K3154" s="1"/>
      <c r="L3154" s="1"/>
      <c r="M3154" s="1"/>
      <c r="N3154" s="1"/>
      <c r="O3154" s="1"/>
      <c r="P3154" s="1"/>
      <c r="Q3154" s="1"/>
      <c r="R3154" s="1"/>
      <c r="S3154" s="1"/>
    </row>
    <row r="3155">
      <c r="A3155" s="2" t="s">
        <v>5654</v>
      </c>
      <c r="B3155" s="2" t="str">
        <v>美國</v>
      </c>
      <c r="C3155" s="3" t="s">
        <v>5656</v>
      </c>
      <c r="D3155" s="2" t="str">
        <v>餐厨用具</v>
      </c>
      <c r="E3155" s="2" t="str">
        <v>7次</v>
      </c>
      <c r="F3155" s="2" t="str">
        <v>350 Wilson Pike Circle #200, U.S.A.</v>
      </c>
      <c r="G3155" s="2" t="str">
        <v>--</v>
      </c>
      <c r="H3155" s="2" t="s">
        <v>5655</v>
      </c>
      <c r="I3155" s="2" t="str">
        <v>+1 615-377-8010</v>
      </c>
      <c r="J3155" s="2">
        <v>6153778040</v>
      </c>
      <c r="K3155" s="1"/>
      <c r="L3155" s="1"/>
      <c r="M3155" s="1"/>
      <c r="N3155" s="1"/>
      <c r="O3155" s="1"/>
      <c r="P3155" s="1"/>
      <c r="Q3155" s="1"/>
      <c r="R3155" s="1"/>
      <c r="S3155" s="1"/>
    </row>
    <row r="3156">
      <c r="A3156" s="2" t="s">
        <v>1906</v>
      </c>
      <c r="B3156" s="2" t="str">
        <v>德國</v>
      </c>
      <c r="C3156" s="3" t="s">
        <v>1905</v>
      </c>
      <c r="D3156" s="2" t="str">
        <v>餐厨用具</v>
      </c>
      <c r="E3156" s="2" t="str">
        <v>3次</v>
      </c>
      <c r="F3156" s="2" t="str">
        <v>DE 74538, Rosengarten</v>
      </c>
      <c r="G3156" s="2" t="str">
        <v>MR.FLEISCHER</v>
      </c>
      <c r="H3156" s="2" t="s">
        <v>1907</v>
      </c>
      <c r="I3156" s="2" t="str">
        <v>+49 791 50506</v>
      </c>
      <c r="J3156" s="2" t="str">
        <v>0049 791 50 51 55</v>
      </c>
      <c r="K3156" s="1"/>
      <c r="L3156" s="1"/>
      <c r="M3156" s="1"/>
      <c r="N3156" s="1"/>
      <c r="O3156" s="1"/>
      <c r="P3156" s="1"/>
      <c r="Q3156" s="1"/>
      <c r="R3156" s="1"/>
      <c r="S3156" s="1"/>
    </row>
    <row r="3157">
      <c r="A3157" s="2" t="s">
        <v>1549</v>
      </c>
      <c r="B3157" s="2" t="str">
        <v>日本</v>
      </c>
      <c r="C3157" s="3" t="s">
        <v>1548</v>
      </c>
      <c r="D3157" s="2" t="s">
        <v>1546</v>
      </c>
      <c r="E3157" s="2" t="str">
        <v>10次</v>
      </c>
      <c r="F3157" s="2" t="str">
        <v>3-1-1 Maze Tadaoka-cho Senboku-gun 595-0804</v>
      </c>
      <c r="G3157" s="2" t="str">
        <v>Sanjiv Kumar</v>
      </c>
      <c r="H3157" s="2" t="s">
        <v>1547</v>
      </c>
      <c r="I3157" s="2" t="str">
        <v>81 725 24 1294</v>
      </c>
      <c r="J3157" s="2" t="str">
        <v>81 725 32 6660</v>
      </c>
      <c r="K3157" s="1"/>
      <c r="L3157" s="1"/>
      <c r="M3157" s="1"/>
      <c r="N3157" s="1"/>
      <c r="O3157" s="1"/>
      <c r="P3157" s="1"/>
      <c r="Q3157" s="1"/>
      <c r="R3157" s="1"/>
      <c r="S3157" s="1"/>
    </row>
    <row r="3158">
      <c r="A3158" s="2" t="s">
        <v>3754</v>
      </c>
      <c r="B3158" s="2" t="str">
        <v>法國</v>
      </c>
      <c r="C3158" s="2" t="str">
        <v>--</v>
      </c>
      <c r="D3158" s="2" t="str">
        <v>园林用品,工艺陶瓷,餐厨用具</v>
      </c>
      <c r="E3158" s="2" t="str">
        <v>3次</v>
      </c>
      <c r="F3158" s="2" t="str">
        <v>14 RUE CLEMENT MAROT,75008,PARIS</v>
      </c>
      <c r="G3158" s="2" t="str">
        <v>MLE LUCAS ARMELLE</v>
      </c>
      <c r="H3158" s="2" t="str">
        <v>--</v>
      </c>
      <c r="I3158" s="2" t="str">
        <v>+33 1 47 23 30 93</v>
      </c>
      <c r="J3158" s="2" t="str">
        <v>0033 147205906</v>
      </c>
      <c r="K3158" s="1"/>
      <c r="L3158" s="1"/>
      <c r="M3158" s="1"/>
      <c r="N3158" s="1"/>
      <c r="O3158" s="1"/>
      <c r="P3158" s="1"/>
      <c r="Q3158" s="1"/>
      <c r="R3158" s="1"/>
      <c r="S3158" s="1"/>
    </row>
    <row r="3159">
      <c r="A3159" s="2" t="s">
        <v>5692</v>
      </c>
      <c r="B3159" s="2" t="str">
        <v>加拿大</v>
      </c>
      <c r="C3159" s="3" t="s">
        <v>5691</v>
      </c>
      <c r="D3159" s="2" t="str">
        <v>餐厨用具</v>
      </c>
      <c r="E3159" s="2" t="str">
        <v>2次</v>
      </c>
      <c r="F3159" s="2" t="str">
        <v>248 TRANQUILLE ROAD,KAMLOOPS,BC</v>
      </c>
      <c r="G3159" s="2" t="str">
        <v>JOHN COTTRELL</v>
      </c>
      <c r="H3159" s="2" t="str">
        <v>--</v>
      </c>
      <c r="I3159" s="2" t="str">
        <v>+1-250-392-5362,+1 855-283-8150,+1 800-665-4533,+1 250-545-9820,+1 800-661-5188</v>
      </c>
      <c r="J3159" s="2" t="str">
        <v>001 250 3760834</v>
      </c>
      <c r="K3159" s="1"/>
      <c r="L3159" s="1"/>
      <c r="M3159" s="1"/>
      <c r="N3159" s="1"/>
      <c r="O3159" s="1"/>
      <c r="P3159" s="1"/>
      <c r="Q3159" s="1"/>
      <c r="R3159" s="1"/>
      <c r="S3159" s="1"/>
    </row>
    <row r="3160">
      <c r="A3160" s="2" t="s">
        <v>7368</v>
      </c>
      <c r="B3160" s="2" t="str">
        <v>美國</v>
      </c>
      <c r="C3160" s="2" t="str">
        <v>--</v>
      </c>
      <c r="D3160" s="2" t="str">
        <v>餐厨用具</v>
      </c>
      <c r="E3160" s="2" t="str">
        <v>3次</v>
      </c>
      <c r="F3160" s="2" t="str">
        <v>13366 Philadelphia Ave.,Fontana, CA 92337-7710,USA</v>
      </c>
      <c r="G3160" s="2" t="str">
        <v>Stanley Ho</v>
      </c>
      <c r="H3160" s="2" t="str">
        <v>--</v>
      </c>
      <c r="I3160" s="2" t="str">
        <v>--</v>
      </c>
      <c r="J3160" s="2" t="str">
        <v>001 909 3608882</v>
      </c>
      <c r="K3160" s="1"/>
      <c r="L3160" s="1"/>
      <c r="M3160" s="1"/>
      <c r="N3160" s="1"/>
      <c r="O3160" s="1"/>
      <c r="P3160" s="1"/>
      <c r="Q3160" s="1"/>
      <c r="R3160" s="1"/>
      <c r="S3160" s="1"/>
    </row>
    <row r="3161">
      <c r="A3161" s="2" t="s">
        <v>1435</v>
      </c>
      <c r="B3161" s="2" t="str">
        <v>印尼</v>
      </c>
      <c r="C3161" s="2" t="str">
        <v>--</v>
      </c>
      <c r="D3161" s="2" t="str">
        <v>家具,食品,餐厨用具</v>
      </c>
      <c r="E3161" s="2" t="str">
        <v>8次</v>
      </c>
      <c r="F3161" s="2" t="str">
        <v>JL. NUSA INDAH RAYA BLOK M-10,CIPINANG INDAH,INDONESIA</v>
      </c>
      <c r="G3161" s="2" t="str">
        <v>HECTOR RICARDO ANAPAN MENDOZA</v>
      </c>
      <c r="H3161" s="2" t="s">
        <v>1434</v>
      </c>
      <c r="I3161" s="2" t="str">
        <v>+62 21 46824590</v>
      </c>
      <c r="J3161" s="2" t="str">
        <v>62 214604005</v>
      </c>
      <c r="K3161" s="1"/>
      <c r="L3161" s="1"/>
      <c r="M3161" s="1"/>
      <c r="N3161" s="1"/>
      <c r="O3161" s="1"/>
      <c r="P3161" s="1"/>
      <c r="Q3161" s="1"/>
      <c r="R3161" s="1"/>
      <c r="S3161" s="1"/>
    </row>
    <row r="3162">
      <c r="A3162" s="2" t="s">
        <v>3651</v>
      </c>
      <c r="B3162" s="2" t="str">
        <v>中國香港</v>
      </c>
      <c r="C3162" s="2" t="str">
        <v>--</v>
      </c>
      <c r="D3162" s="2" t="str">
        <v>玻璃工艺品,餐厨用具</v>
      </c>
      <c r="E3162" s="2" t="str">
        <v>8次</v>
      </c>
      <c r="F3162" s="2" t="str">
        <v>RM 2608, 113 ARGYLE ST.,MONGKOK, KOWLOON.,HONGKONG</v>
      </c>
      <c r="G3162" s="2" t="str">
        <v>--</v>
      </c>
      <c r="H3162" s="2" t="s">
        <v>3652</v>
      </c>
      <c r="I3162" s="2" t="str">
        <v>+852 2397 0113</v>
      </c>
      <c r="J3162" s="2">
        <v>23970711</v>
      </c>
      <c r="K3162" s="1"/>
      <c r="L3162" s="1"/>
      <c r="M3162" s="1"/>
      <c r="N3162" s="1"/>
      <c r="O3162" s="1"/>
      <c r="P3162" s="1"/>
      <c r="Q3162" s="1"/>
      <c r="R3162" s="1"/>
      <c r="S3162" s="1"/>
    </row>
    <row r="3163">
      <c r="A3163" s="5" t="s">
        <v>1364</v>
      </c>
      <c r="B3163" s="5" t="str">
        <v>俄羅斯</v>
      </c>
      <c r="C3163" s="4" t="s">
        <v>1366</v>
      </c>
      <c r="D3163" s="5" t="str">
        <v>家具,家居装饰品,家用电器,电子消费品及信息产品,餐厨用具</v>
      </c>
      <c r="E3163" s="5" t="str">
        <v>9次</v>
      </c>
      <c r="F3163" s="5" t="str">
        <v>22-24,B.KHARITONIEVSKY,MOSCOW, 107078,RUSSIA</v>
      </c>
      <c r="G3163" s="5" t="str">
        <v>Oleg Patrakov</v>
      </c>
      <c r="H3163" s="5" t="s">
        <v>1365</v>
      </c>
      <c r="I3163" s="5" t="str">
        <v>+7-495-956-21-12,+7 902 362-77-24</v>
      </c>
      <c r="J3163" s="5" t="str">
        <v>7 095 2329995</v>
      </c>
      <c r="K3163" s="1"/>
      <c r="L3163" s="1"/>
      <c r="M3163" s="1"/>
      <c r="N3163" s="1"/>
      <c r="O3163" s="1"/>
      <c r="P3163" s="1"/>
      <c r="Q3163" s="1"/>
      <c r="R3163" s="1"/>
      <c r="S3163" s="1"/>
    </row>
    <row r="3164">
      <c r="A3164" s="2" t="s">
        <v>5692</v>
      </c>
      <c r="B3164" s="2" t="str">
        <v>加拿大</v>
      </c>
      <c r="C3164" s="3" t="s">
        <v>5691</v>
      </c>
      <c r="D3164" s="2" t="str">
        <v>餐厨用具</v>
      </c>
      <c r="E3164" s="2" t="str">
        <v>2次</v>
      </c>
      <c r="F3164" s="2" t="str">
        <v>248 TRANQUILLE ROAD,KAMLOOPS,BC</v>
      </c>
      <c r="G3164" s="2" t="str">
        <v>JOHN COTTRELL</v>
      </c>
      <c r="H3164" s="2" t="str">
        <v>--</v>
      </c>
      <c r="I3164" s="2" t="str">
        <v>+1-250-392-5362,+1 855-283-8150,+1 800-665-4533,+1 250-545-9820,+1 800-661-5188</v>
      </c>
      <c r="J3164" s="2" t="str">
        <v>001 250 3760834</v>
      </c>
      <c r="K3164" s="1"/>
      <c r="L3164" s="1"/>
      <c r="M3164" s="1"/>
      <c r="N3164" s="1"/>
      <c r="O3164" s="1"/>
      <c r="P3164" s="1"/>
      <c r="Q3164" s="1"/>
      <c r="R3164" s="1"/>
      <c r="S3164" s="1"/>
    </row>
    <row r="3165">
      <c r="A3165" s="2" t="s">
        <v>1435</v>
      </c>
      <c r="B3165" s="2" t="str">
        <v>印尼</v>
      </c>
      <c r="C3165" s="2" t="str">
        <v>--</v>
      </c>
      <c r="D3165" s="2" t="str">
        <v>家具,食品,餐厨用具</v>
      </c>
      <c r="E3165" s="2" t="str">
        <v>8次</v>
      </c>
      <c r="F3165" s="2" t="str">
        <v>JL. NUSA INDAH RAYA BLOK M-10,CIPINANG INDAH,INDONESIA</v>
      </c>
      <c r="G3165" s="2" t="str">
        <v>HECTOR RICARDO ANAPAN MENDOZA</v>
      </c>
      <c r="H3165" s="2" t="s">
        <v>1434</v>
      </c>
      <c r="I3165" s="2" t="str">
        <v>+62 21 46824590</v>
      </c>
      <c r="J3165" s="2" t="str">
        <v>62 214604005</v>
      </c>
      <c r="K3165" s="1"/>
      <c r="L3165" s="1"/>
      <c r="M3165" s="1"/>
      <c r="N3165" s="1"/>
      <c r="O3165" s="1"/>
      <c r="P3165" s="1"/>
      <c r="Q3165" s="1"/>
      <c r="R3165" s="1"/>
      <c r="S3165" s="1"/>
    </row>
    <row r="3166">
      <c r="A3166" s="2" t="s">
        <v>3651</v>
      </c>
      <c r="B3166" s="2" t="str">
        <v>中國香港</v>
      </c>
      <c r="C3166" s="2" t="str">
        <v>--</v>
      </c>
      <c r="D3166" s="2" t="str">
        <v>玻璃工艺品,餐厨用具</v>
      </c>
      <c r="E3166" s="2" t="str">
        <v>8次</v>
      </c>
      <c r="F3166" s="2" t="str">
        <v>RM 2608, 113 ARGYLE ST.,MONGKOK, KOWLOON.,HONGKONG</v>
      </c>
      <c r="G3166" s="2" t="str">
        <v>--</v>
      </c>
      <c r="H3166" s="2" t="s">
        <v>3652</v>
      </c>
      <c r="I3166" s="2" t="str">
        <v>+852 2397 0113</v>
      </c>
      <c r="J3166" s="2">
        <v>23970711</v>
      </c>
      <c r="K3166" s="1"/>
      <c r="L3166" s="1"/>
      <c r="M3166" s="1"/>
      <c r="N3166" s="1"/>
      <c r="O3166" s="1"/>
      <c r="P3166" s="1"/>
      <c r="Q3166" s="1"/>
      <c r="R3166" s="1"/>
      <c r="S3166" s="1"/>
    </row>
    <row r="3167">
      <c r="A3167" s="2" t="s">
        <v>5619</v>
      </c>
      <c r="B3167" s="2" t="str">
        <v>澳大利亞</v>
      </c>
      <c r="C3167" s="2" t="str">
        <v>--</v>
      </c>
      <c r="D3167" s="2" t="str">
        <v>五金,其他,照明产品,餐厨用具</v>
      </c>
      <c r="E3167" s="2" t="str">
        <v>5次</v>
      </c>
      <c r="F3167" s="2" t="str">
        <v>468 Victoria St, 2164, Wetherill Park</v>
      </c>
      <c r="G3167" s="2" t="str">
        <v>Boustead Fasteners</v>
      </c>
      <c r="H3167" s="2" t="str">
        <v>--</v>
      </c>
      <c r="I3167" s="2" t="str">
        <v>0061 2 9756 5178</v>
      </c>
      <c r="J3167" s="2" t="str">
        <v>0061 1300556676</v>
      </c>
      <c r="K3167" s="1"/>
      <c r="L3167" s="1"/>
      <c r="M3167" s="1"/>
      <c r="N3167" s="1"/>
      <c r="O3167" s="1"/>
      <c r="P3167" s="1"/>
      <c r="Q3167" s="1"/>
      <c r="R3167" s="1"/>
      <c r="S3167" s="1"/>
    </row>
    <row r="3168">
      <c r="A3168" s="2" t="s">
        <v>7312</v>
      </c>
      <c r="B3168" s="2" t="str">
        <v>丹麥</v>
      </c>
      <c r="C3168" s="3" t="s">
        <v>7311</v>
      </c>
      <c r="D3168" s="2" t="str">
        <v>其他,汽车配件,鞋,餐厨用具</v>
      </c>
      <c r="E3168" s="2" t="str">
        <v>8次</v>
      </c>
      <c r="F3168" s="2" t="str">
        <v>Bjoedstrupve 18, DENMARK</v>
      </c>
      <c r="G3168" s="2" t="str">
        <v>MR.Benny Moeller Sorensen</v>
      </c>
      <c r="H3168" s="2" t="s">
        <v>7313</v>
      </c>
      <c r="I3168" s="2" t="str">
        <v>+45 45 80 74 24</v>
      </c>
      <c r="J3168" s="2" t="str">
        <v>0045 45 802075</v>
      </c>
      <c r="K3168" s="1"/>
      <c r="L3168" s="1"/>
      <c r="M3168" s="1"/>
      <c r="N3168" s="1"/>
      <c r="O3168" s="1"/>
      <c r="P3168" s="1"/>
      <c r="Q3168" s="1"/>
      <c r="R3168" s="1"/>
      <c r="S3168" s="1"/>
    </row>
    <row r="3169">
      <c r="A3169" s="2" t="s">
        <v>1937</v>
      </c>
      <c r="B3169" s="2" t="str">
        <v>法國</v>
      </c>
      <c r="C3169" s="3" t="s">
        <v>1939</v>
      </c>
      <c r="D3169" s="2" t="str">
        <v>体育及旅游休闲用品,建筑及装饰材料,餐厨用具</v>
      </c>
      <c r="E3169" s="2" t="str">
        <v>8次</v>
      </c>
      <c r="F3169" s="2" t="str">
        <v>ZI LES TORRENT,BP 2,63920,PESCHADOIRES</v>
      </c>
      <c r="G3169" s="2" t="str">
        <v>M DOMINIQUE EYMARD</v>
      </c>
      <c r="H3169" s="2" t="s">
        <v>1938</v>
      </c>
      <c r="I3169" s="2" t="str">
        <v>+33 4 73 51 44 81</v>
      </c>
      <c r="J3169" s="2" t="str">
        <v>0033 473514867</v>
      </c>
      <c r="K3169" s="1"/>
      <c r="L3169" s="1"/>
      <c r="M3169" s="1"/>
      <c r="N3169" s="1"/>
      <c r="O3169" s="1"/>
      <c r="P3169" s="1"/>
      <c r="Q3169" s="1"/>
      <c r="R3169" s="1"/>
      <c r="S3169" s="1"/>
    </row>
    <row r="3170">
      <c r="A3170" s="2" t="s">
        <v>5770</v>
      </c>
      <c r="B3170" s="2" t="str">
        <v>丹麥</v>
      </c>
      <c r="C3170" s="3" t="s">
        <v>5767</v>
      </c>
      <c r="D3170" s="2" t="s">
        <v>5768</v>
      </c>
      <c r="E3170" s="2" t="str">
        <v>9次</v>
      </c>
      <c r="F3170" s="2" t="str">
        <v>Sadelmagervej 19, Vinding, DK 7100, Vejle</v>
      </c>
      <c r="G3170" s="2" t="str">
        <v>Hindborg A/S</v>
      </c>
      <c r="H3170" s="2" t="s">
        <v>5769</v>
      </c>
      <c r="I3170" s="2" t="str">
        <v>+45 75 85 99 00</v>
      </c>
      <c r="J3170" s="2" t="str">
        <v>0045 75 85 77 70</v>
      </c>
      <c r="K3170" s="1"/>
      <c r="L3170" s="1"/>
      <c r="M3170" s="1"/>
      <c r="N3170" s="1"/>
      <c r="O3170" s="1"/>
      <c r="P3170" s="1"/>
      <c r="Q3170" s="1"/>
      <c r="R3170" s="1"/>
      <c r="S3170" s="1"/>
    </row>
    <row r="3171">
      <c r="A3171" s="2" t="s">
        <v>6004</v>
      </c>
      <c r="B3171" s="2" t="str">
        <v>中國香港</v>
      </c>
      <c r="C3171" s="3" t="s">
        <v>6003</v>
      </c>
      <c r="D3171" s="2" t="str">
        <v>家具,家居装饰品,餐厨用具</v>
      </c>
      <c r="E3171" s="2" t="str">
        <v>8次</v>
      </c>
      <c r="F3171" s="2" t="str">
        <v>RM. 511, 5/F., PENINSULA TOWER,538 CASTLE PEAK ROAD,LAI CHI KOK, KOWLOON,HONGKONG</v>
      </c>
      <c r="G3171" s="2" t="str">
        <v>Darko Obadoc</v>
      </c>
      <c r="H3171" s="2" t="s">
        <v>6002</v>
      </c>
      <c r="I3171" s="2" t="str">
        <v>+852 2148 2700</v>
      </c>
      <c r="J3171" s="2" t="str">
        <v>852 21482212</v>
      </c>
      <c r="K3171" s="1"/>
      <c r="L3171" s="1"/>
      <c r="M3171" s="1"/>
      <c r="N3171" s="1"/>
      <c r="O3171" s="1"/>
      <c r="P3171" s="1"/>
      <c r="Q3171" s="1"/>
      <c r="R3171" s="1"/>
      <c r="S3171" s="1"/>
    </row>
    <row r="3172">
      <c r="A3172" s="2" t="s">
        <v>1697</v>
      </c>
      <c r="B3172" s="2" t="str">
        <v>中國香港</v>
      </c>
      <c r="C3172" s="2" t="str">
        <v>--</v>
      </c>
      <c r="D3172" s="2" t="str">
        <v>体育及旅游休闲用品,家具,家居装饰品,玩具,餐厨用具</v>
      </c>
      <c r="E3172" s="2" t="str">
        <v>7次</v>
      </c>
      <c r="F3172" s="2" t="str">
        <v>Rm 1 16/F Wah Sang Indl Bldg</v>
      </c>
      <c r="G3172" s="2" t="str">
        <v>Lau</v>
      </c>
      <c r="H3172" s="2" t="s">
        <v>1696</v>
      </c>
      <c r="I3172" s="2" t="str">
        <v>+852 2692 2998</v>
      </c>
      <c r="J3172" s="2">
        <v>26922898</v>
      </c>
      <c r="K3172" s="1"/>
      <c r="L3172" s="1"/>
      <c r="M3172" s="1"/>
      <c r="N3172" s="1"/>
      <c r="O3172" s="1"/>
      <c r="P3172" s="1"/>
      <c r="Q3172" s="1"/>
      <c r="R3172" s="1"/>
      <c r="S3172" s="1"/>
    </row>
    <row r="3173">
      <c r="A3173" s="2" t="s">
        <v>1969</v>
      </c>
      <c r="B3173" s="2" t="str">
        <v>義大利</v>
      </c>
      <c r="C3173" s="3" t="s">
        <v>1967</v>
      </c>
      <c r="D3173" s="2" t="str">
        <v>其他,家具,照明产品,车辆,餐厨用具</v>
      </c>
      <c r="E3173" s="2" t="str">
        <v>5次</v>
      </c>
      <c r="F3173" s="2" t="str">
        <v>Piazzale Virgilio 5, I 20052, MONZA</v>
      </c>
      <c r="G3173" s="2" t="str">
        <v>Roberto Petromilli</v>
      </c>
      <c r="H3173" s="2" t="s">
        <v>1968</v>
      </c>
      <c r="I3173" s="2" t="str">
        <v>+39 039 839021</v>
      </c>
      <c r="J3173" s="2" t="str">
        <v>0039 039 839028</v>
      </c>
      <c r="K3173" s="1"/>
      <c r="L3173" s="1"/>
      <c r="M3173" s="1"/>
      <c r="N3173" s="1"/>
      <c r="O3173" s="1"/>
      <c r="P3173" s="1"/>
      <c r="Q3173" s="1"/>
      <c r="R3173" s="1"/>
      <c r="S3173" s="1"/>
    </row>
    <row r="3174">
      <c r="A3174" s="2" t="s">
        <v>5789</v>
      </c>
      <c r="B3174" s="2" t="str">
        <v>英國</v>
      </c>
      <c r="C3174" s="2" t="str">
        <v>--</v>
      </c>
      <c r="D3174" s="2" t="str">
        <v>其他,办公文具,电子电气产品,餐厨用具</v>
      </c>
      <c r="E3174" s="2" t="str">
        <v>6次</v>
      </c>
      <c r="F3174" s="2" t="str">
        <v>31 Ardreagh Road, GB BT51 4D, Coleraine</v>
      </c>
      <c r="G3174" s="2" t="str">
        <v>--</v>
      </c>
      <c r="H3174" s="2" t="str">
        <v>--</v>
      </c>
      <c r="I3174" s="2" t="str">
        <v>+44 28 7086 8305</v>
      </c>
      <c r="J3174" s="2" t="str">
        <v>0044 28 7086 8877</v>
      </c>
      <c r="K3174" s="1"/>
      <c r="L3174" s="1"/>
      <c r="M3174" s="1"/>
      <c r="N3174" s="1"/>
      <c r="O3174" s="1"/>
      <c r="P3174" s="1"/>
      <c r="Q3174" s="1"/>
      <c r="R3174" s="1"/>
      <c r="S3174" s="1"/>
    </row>
    <row r="3175">
      <c r="A3175" s="2" t="s">
        <v>1584</v>
      </c>
      <c r="B3175" s="2" t="str">
        <v>突尼斯</v>
      </c>
      <c r="C3175" s="3" t="s">
        <v>1585</v>
      </c>
      <c r="D3175" s="2" t="str">
        <v>其他,食品,餐厨用具</v>
      </c>
      <c r="E3175" s="2" t="str">
        <v>8次</v>
      </c>
      <c r="F3175" s="2" t="str">
        <v>8 RUE DE PALESTINE TUNIS, TUNISIA</v>
      </c>
      <c r="G3175" s="2" t="str">
        <v>BETTAIEB RAOUF</v>
      </c>
      <c r="H3175" s="2" t="s">
        <v>1586</v>
      </c>
      <c r="I3175" s="2" t="str">
        <v>+216 71 831 019</v>
      </c>
      <c r="J3175" s="2">
        <v>21671835770</v>
      </c>
      <c r="K3175" s="1"/>
      <c r="L3175" s="1"/>
      <c r="M3175" s="1"/>
      <c r="N3175" s="1"/>
      <c r="O3175" s="1"/>
      <c r="P3175" s="1"/>
      <c r="Q3175" s="1"/>
      <c r="R3175" s="1"/>
      <c r="S3175" s="1"/>
    </row>
    <row r="3176">
      <c r="A3176" s="2" t="s">
        <v>4132</v>
      </c>
      <c r="B3176" s="2" t="str">
        <v>日本</v>
      </c>
      <c r="C3176" s="3" t="s">
        <v>4130</v>
      </c>
      <c r="D3176" s="2" t="str">
        <v>其他,家具,餐厨用具</v>
      </c>
      <c r="E3176" s="2" t="str">
        <v>11次</v>
      </c>
      <c r="F3176" s="2" t="str">
        <v>448-8, HOJO, HIMEJI-SHI, HYOGO 6700947</v>
      </c>
      <c r="G3176" s="2" t="str">
        <v>FENG ZHI</v>
      </c>
      <c r="H3176" s="2" t="s">
        <v>4131</v>
      </c>
      <c r="I3176" s="2" t="str">
        <v>+81 79-222-4455</v>
      </c>
      <c r="J3176" s="2" t="str">
        <v>0081 792 221721</v>
      </c>
      <c r="K3176" s="1"/>
      <c r="L3176" s="1"/>
      <c r="M3176" s="1"/>
      <c r="N3176" s="1"/>
      <c r="O3176" s="1"/>
      <c r="P3176" s="1"/>
      <c r="Q3176" s="1"/>
      <c r="R3176" s="1"/>
      <c r="S3176" s="1"/>
    </row>
    <row r="3177">
      <c r="A3177" s="2" t="s">
        <v>1869</v>
      </c>
      <c r="B3177" s="2" t="str">
        <v>馬來西亞</v>
      </c>
      <c r="C3177" s="2" t="str">
        <v>--</v>
      </c>
      <c r="D3177" s="2" t="str">
        <v>个人护理用具,其他,医药保健品及医疗器械,工程机械,餐厨用具</v>
      </c>
      <c r="E3177" s="2" t="str">
        <v>8次</v>
      </c>
      <c r="F3177" s="2" t="str">
        <v>18 JALAN BUKIT LAGI,01000 KANGAR,PERLIS,MALAYSIA</v>
      </c>
      <c r="G3177" s="2" t="str">
        <v>Ahmad Said</v>
      </c>
      <c r="H3177" s="2" t="s">
        <v>1870</v>
      </c>
      <c r="I3177" s="2" t="str">
        <v>+60 4-977 7505</v>
      </c>
      <c r="J3177" s="2" t="str">
        <v>04-9765891</v>
      </c>
      <c r="K3177" s="1"/>
      <c r="L3177" s="1"/>
      <c r="M3177" s="1"/>
      <c r="N3177" s="1"/>
      <c r="O3177" s="1"/>
      <c r="P3177" s="1"/>
      <c r="Q3177" s="1"/>
      <c r="R3177" s="1"/>
      <c r="S3177" s="1"/>
    </row>
    <row r="3178">
      <c r="A3178" s="2" t="s">
        <v>5747</v>
      </c>
      <c r="B3178" s="2" t="str">
        <v>美國</v>
      </c>
      <c r="C3178" s="2" t="str">
        <v>--</v>
      </c>
      <c r="D3178" s="2" t="str">
        <v>其他,园林用品,家用纺织品,建筑及装饰材料,玩具,节日用品,餐厨用具</v>
      </c>
      <c r="E3178" s="2" t="str">
        <v>10次</v>
      </c>
      <c r="F3178" s="2" t="str">
        <v>66 LAKE ESTATES DR,MONTGOMERY,TX77356,U.S.A.</v>
      </c>
      <c r="G3178" s="2" t="str">
        <v>HOUSEWARE TRADING CO.</v>
      </c>
      <c r="H3178" s="2" t="s">
        <v>5748</v>
      </c>
      <c r="I3178" s="2">
        <f>+1-936-582-2843</f>
      </c>
      <c r="J3178" s="2" t="str">
        <v>001 9365822843</v>
      </c>
      <c r="K3178" s="1"/>
      <c r="L3178" s="1"/>
      <c r="M3178" s="1"/>
      <c r="N3178" s="1"/>
      <c r="O3178" s="1"/>
      <c r="P3178" s="1"/>
      <c r="Q3178" s="1"/>
      <c r="R3178" s="1"/>
      <c r="S3178" s="1"/>
    </row>
    <row r="3179">
      <c r="A3179" s="2" t="s">
        <v>1510</v>
      </c>
      <c r="B3179" s="2" t="str">
        <v>義大利</v>
      </c>
      <c r="C3179" s="3" t="s">
        <v>1508</v>
      </c>
      <c r="D3179" s="2" t="str">
        <v>餐厨用具</v>
      </c>
      <c r="E3179" s="2" t="str">
        <v>5次</v>
      </c>
      <c r="F3179" s="2" t="str">
        <v>Via E. Lazzaretti 8/A, I 42100, REGGIO EMILIA</v>
      </c>
      <c r="G3179" s="2" t="str">
        <v>BRAGLIA CUCINE COMPONIBILI, Srl</v>
      </c>
      <c r="H3179" s="2" t="s">
        <v>1509</v>
      </c>
      <c r="I3179" s="2" t="str">
        <v>+39 0522 924811</v>
      </c>
      <c r="J3179" s="2" t="str">
        <v>0039 0522 518899</v>
      </c>
      <c r="K3179" s="1"/>
      <c r="L3179" s="1"/>
      <c r="M3179" s="1"/>
      <c r="N3179" s="1"/>
      <c r="O3179" s="1"/>
      <c r="P3179" s="1"/>
      <c r="Q3179" s="1"/>
      <c r="R3179" s="1"/>
      <c r="S3179" s="1"/>
    </row>
    <row r="3180">
      <c r="A3180" s="2" t="s">
        <v>3727</v>
      </c>
      <c r="B3180" s="2" t="str">
        <v>馬來西亞</v>
      </c>
      <c r="C3180" s="3" t="s">
        <v>3726</v>
      </c>
      <c r="D3180" s="2" t="str">
        <v>餐厨用具</v>
      </c>
      <c r="E3180" s="2" t="str">
        <v>2次</v>
      </c>
      <c r="F3180" s="2" t="str">
        <v>LOT T-3,JALAN 3,KAMPUNG BARU AMPANG,SELANGOR</v>
      </c>
      <c r="G3180" s="2" t="str">
        <v>F.C.SHUM</v>
      </c>
      <c r="H3180" s="2" t="str">
        <v>--</v>
      </c>
      <c r="I3180" s="2">
        <f>+60-3-4293-89</f>
      </c>
      <c r="J3180" s="2" t="str">
        <v>0060 3 42930098</v>
      </c>
      <c r="K3180" s="1"/>
      <c r="L3180" s="1"/>
      <c r="M3180" s="1"/>
      <c r="N3180" s="1"/>
      <c r="O3180" s="1"/>
      <c r="P3180" s="1"/>
      <c r="Q3180" s="1"/>
      <c r="R3180" s="1"/>
      <c r="S3180" s="1"/>
    </row>
    <row r="3181">
      <c r="A3181" s="2" t="s">
        <v>1906</v>
      </c>
      <c r="B3181" s="2" t="str">
        <v>德國</v>
      </c>
      <c r="C3181" s="3" t="s">
        <v>1905</v>
      </c>
      <c r="D3181" s="2" t="str">
        <v>餐厨用具</v>
      </c>
      <c r="E3181" s="2" t="str">
        <v>3次</v>
      </c>
      <c r="F3181" s="2" t="str">
        <v>DE 74538, Rosengarten</v>
      </c>
      <c r="G3181" s="2" t="str">
        <v>MR.FLEISCHER</v>
      </c>
      <c r="H3181" s="2" t="s">
        <v>1907</v>
      </c>
      <c r="I3181" s="2" t="str">
        <v>+49 791 50506</v>
      </c>
      <c r="J3181" s="2" t="str">
        <v>0049 791 50 51 55</v>
      </c>
      <c r="K3181" s="1"/>
      <c r="L3181" s="1"/>
      <c r="M3181" s="1"/>
      <c r="N3181" s="1"/>
      <c r="O3181" s="1"/>
      <c r="P3181" s="1"/>
      <c r="Q3181" s="1"/>
      <c r="R3181" s="1"/>
      <c r="S3181" s="1"/>
    </row>
    <row r="3182">
      <c r="A3182" s="5" t="s">
        <v>1549</v>
      </c>
      <c r="B3182" s="5" t="str">
        <v>日本</v>
      </c>
      <c r="C3182" s="4" t="s">
        <v>1548</v>
      </c>
      <c r="D3182" s="5" t="s">
        <v>1546</v>
      </c>
      <c r="E3182" s="5" t="str">
        <v>10次</v>
      </c>
      <c r="F3182" s="5" t="str">
        <v>3-1-1 Maze Tadaoka-cho Senboku-gun 595-0804</v>
      </c>
      <c r="G3182" s="5" t="str">
        <v>Sanjiv Kumar</v>
      </c>
      <c r="H3182" s="5" t="s">
        <v>1547</v>
      </c>
      <c r="I3182" s="5" t="str">
        <v>81 725 24 1294</v>
      </c>
      <c r="J3182" s="5" t="str">
        <v>81 725 32 6660</v>
      </c>
      <c r="K3182" s="1"/>
      <c r="L3182" s="1"/>
      <c r="M3182" s="1"/>
      <c r="N3182" s="1"/>
      <c r="O3182" s="1"/>
      <c r="P3182" s="1"/>
      <c r="Q3182" s="1"/>
      <c r="R3182" s="1"/>
      <c r="S3182" s="1"/>
    </row>
    <row r="3183">
      <c r="A3183" s="5" t="s">
        <v>5966</v>
      </c>
      <c r="B3183" s="5" t="str">
        <v>日本</v>
      </c>
      <c r="C3183" s="4" t="s">
        <v>5967</v>
      </c>
      <c r="D3183" s="5" t="str">
        <v>办公文具,大型机械及设备,餐厨用具</v>
      </c>
      <c r="E3183" s="5" t="str">
        <v>6次</v>
      </c>
      <c r="F3183" s="5" t="str">
        <v>4010-11, WARAHINOYAMA, GOHARA-CHO, KURE-SHI, HIROSHIMA 7370161</v>
      </c>
      <c r="G3183" s="5" t="str">
        <v>INOUE, HIROSHI</v>
      </c>
      <c r="H3183" s="5" t="str">
        <v>--</v>
      </c>
      <c r="I3183" s="5" t="str">
        <v>+81-3-6739-3111,2018. 10. 26,2018. 07. 08,2018. 07. 07,0120315474,2018. 05. 03,353 269 244 217 351,647 -402 468,0355416501,03(5541)6500,2018. 06. 03,2018. 04. 28,+81 748-58-1621,+81 4-2902-5188,+81 956-33-6775</v>
      </c>
      <c r="J3183" s="5" t="str">
        <v>0081 6 6741 3361</v>
      </c>
      <c r="K3183" s="1"/>
      <c r="L3183" s="1"/>
      <c r="M3183" s="1"/>
      <c r="N3183" s="1"/>
      <c r="O3183" s="1"/>
      <c r="P3183" s="1"/>
      <c r="Q3183" s="1"/>
      <c r="R3183" s="1"/>
      <c r="S3183" s="1"/>
    </row>
    <row r="3184">
      <c r="A3184" s="2" t="s">
        <v>4077</v>
      </c>
      <c r="B3184" s="2" t="str">
        <v>西班牙</v>
      </c>
      <c r="C3184" s="2" t="str">
        <v>--</v>
      </c>
      <c r="D3184" s="2" t="str">
        <v>其他,办公文具,电子电气产品,餐厨用具</v>
      </c>
      <c r="E3184" s="2" t="str">
        <v>6次</v>
      </c>
      <c r="F3184" s="2" t="str">
        <v>Pgno. Ind. Prado, Parc. R 69 E, E 06800, Merida</v>
      </c>
      <c r="G3184" s="2" t="str">
        <v>--</v>
      </c>
      <c r="H3184" s="2" t="str">
        <v>--</v>
      </c>
      <c r="I3184" s="2" t="str">
        <v>+34 924 37 21 31</v>
      </c>
      <c r="J3184" s="2" t="str">
        <v>0034 92 437 21 55</v>
      </c>
      <c r="K3184" s="1"/>
      <c r="L3184" s="1"/>
      <c r="M3184" s="1"/>
      <c r="N3184" s="1"/>
      <c r="O3184" s="1"/>
      <c r="P3184" s="1"/>
      <c r="Q3184" s="1"/>
      <c r="R3184" s="1"/>
      <c r="S3184" s="1"/>
    </row>
    <row r="3185">
      <c r="A3185" s="2" t="s">
        <v>1792</v>
      </c>
      <c r="B3185" s="2" t="str">
        <v>英國</v>
      </c>
      <c r="C3185" s="3" t="s">
        <v>1791</v>
      </c>
      <c r="D3185" s="2" t="str">
        <v>玻璃工艺品,餐厨用具</v>
      </c>
      <c r="E3185" s="2" t="str">
        <v>2次</v>
      </c>
      <c r="F3185" s="2" t="str">
        <v>1 MARCHANT ROAD HINCKLEY LEICS</v>
      </c>
      <c r="G3185" s="2" t="str">
        <v>MR.T.SMITH</v>
      </c>
      <c r="H3185" s="2" t="s">
        <v>1793</v>
      </c>
      <c r="I3185" s="2" t="str">
        <v>+44 1455 250555</v>
      </c>
      <c r="J3185" s="2" t="str">
        <v>0044 1455 250555</v>
      </c>
      <c r="K3185" s="1"/>
      <c r="L3185" s="1"/>
      <c r="M3185" s="1"/>
      <c r="N3185" s="1"/>
      <c r="O3185" s="1"/>
      <c r="P3185" s="1"/>
      <c r="Q3185" s="1"/>
      <c r="R3185" s="1"/>
      <c r="S3185" s="1"/>
    </row>
    <row r="3186">
      <c r="A3186" s="2" t="s">
        <v>7504</v>
      </c>
      <c r="B3186" s="2" t="str">
        <v>美國</v>
      </c>
      <c r="C3186" s="3" t="s">
        <v>7505</v>
      </c>
      <c r="D3186" s="2" t="s">
        <v>7503</v>
      </c>
      <c r="E3186" s="2" t="str">
        <v>8次</v>
      </c>
      <c r="F3186" s="2" t="str">
        <v>429 E N WATER ST.,CHICAGO , IL 60611,U.S.A.</v>
      </c>
      <c r="G3186" s="2" t="str">
        <v>Linding yang</v>
      </c>
      <c r="H3186" s="2" t="s">
        <v>7502</v>
      </c>
      <c r="I3186" s="2" t="str">
        <v>+1 312-467-1400</v>
      </c>
      <c r="J3186" s="2" t="str">
        <v>312 467 1900</v>
      </c>
      <c r="K3186" s="1"/>
      <c r="L3186" s="1"/>
      <c r="M3186" s="1"/>
      <c r="N3186" s="1"/>
      <c r="O3186" s="1"/>
      <c r="P3186" s="1"/>
      <c r="Q3186" s="1"/>
      <c r="R3186" s="1"/>
      <c r="S3186" s="1"/>
    </row>
    <row r="3187">
      <c r="A3187" s="2" t="s">
        <v>5886</v>
      </c>
      <c r="B3187" s="2" t="str">
        <v>以色列</v>
      </c>
      <c r="C3187" s="3" t="s">
        <v>5884</v>
      </c>
      <c r="D3187" s="2" t="str">
        <v>其他,汽车配件,照明产品,餐厨用具</v>
      </c>
      <c r="E3187" s="2" t="str">
        <v>6次</v>
      </c>
      <c r="F3187" s="2" t="str">
        <v>29 Habanai Street, 58857, Holon</v>
      </c>
      <c r="G3187" s="2" t="str">
        <v>Lior Ami Shay</v>
      </c>
      <c r="H3187" s="2" t="s">
        <v>5885</v>
      </c>
      <c r="I3187" s="2" t="str">
        <v>+972 3-559-9644</v>
      </c>
      <c r="J3187" s="2" t="str">
        <v>00972 3 5599662</v>
      </c>
      <c r="K3187" s="1"/>
      <c r="L3187" s="1"/>
      <c r="M3187" s="1"/>
      <c r="N3187" s="1"/>
      <c r="O3187" s="1"/>
      <c r="P3187" s="1"/>
      <c r="Q3187" s="1"/>
      <c r="R3187" s="1"/>
      <c r="S3187" s="1"/>
    </row>
    <row r="3188">
      <c r="A3188" s="2" t="s">
        <v>3978</v>
      </c>
      <c r="B3188" s="2" t="str">
        <v>美國</v>
      </c>
      <c r="C3188" s="2" t="str">
        <v>--</v>
      </c>
      <c r="D3188" s="2" t="str">
        <v>餐厨用具</v>
      </c>
      <c r="E3188" s="2" t="str">
        <v>4次</v>
      </c>
      <c r="F3188" s="2" t="str">
        <v>437 Wall St., Los Angeles, CA 90013-1526, USA</v>
      </c>
      <c r="G3188" s="2" t="str">
        <v>Sook Choi</v>
      </c>
      <c r="H3188" s="2" t="str">
        <v>--</v>
      </c>
      <c r="I3188" s="2" t="str">
        <v>001 213 689 0087</v>
      </c>
      <c r="J3188" s="2" t="str">
        <v>001 213 689 0884</v>
      </c>
      <c r="K3188" s="1"/>
      <c r="L3188" s="1"/>
      <c r="M3188" s="1"/>
      <c r="N3188" s="1"/>
      <c r="O3188" s="1"/>
      <c r="P3188" s="1"/>
      <c r="Q3188" s="1"/>
      <c r="R3188" s="1"/>
      <c r="S3188" s="1"/>
    </row>
    <row r="3189">
      <c r="A3189" s="2" t="s">
        <v>1832</v>
      </c>
      <c r="B3189" s="2" t="str">
        <v>巴基斯坦</v>
      </c>
      <c r="C3189" s="3" t="s">
        <v>1834</v>
      </c>
      <c r="D3189" s="2" t="str">
        <v>家具,家用电器,工艺陶瓷,玻璃工艺品,餐厨用具</v>
      </c>
      <c r="E3189" s="2" t="str">
        <v>8次</v>
      </c>
      <c r="F3189" s="2" t="str">
        <v>31 B NATIONAL BARA MARKET SHAHALAM MARKET LAHORE</v>
      </c>
      <c r="G3189" s="2" t="str">
        <v>GHULAM YASIN</v>
      </c>
      <c r="H3189" s="2" t="s">
        <v>1833</v>
      </c>
      <c r="I3189" s="2" t="str">
        <v>0092 42 7668050</v>
      </c>
      <c r="J3189" s="2" t="str">
        <v>0092 42 7668082</v>
      </c>
      <c r="K3189" s="1"/>
      <c r="L3189" s="1"/>
      <c r="M3189" s="1"/>
      <c r="N3189" s="1"/>
      <c r="O3189" s="1"/>
      <c r="P3189" s="1"/>
      <c r="Q3189" s="1"/>
      <c r="R3189" s="1"/>
      <c r="S3189" s="1"/>
    </row>
    <row r="3190">
      <c r="A3190" s="2" t="s">
        <v>7524</v>
      </c>
      <c r="B3190" s="2" t="str">
        <v>埃及</v>
      </c>
      <c r="C3190" s="2" t="str">
        <v>--</v>
      </c>
      <c r="D3190" s="2" t="s">
        <v>7522</v>
      </c>
      <c r="E3190" s="2" t="str">
        <v>9次</v>
      </c>
      <c r="F3190" s="2" t="str">
        <v>37 , EGYPT</v>
      </c>
      <c r="G3190" s="2" t="str">
        <v>ALVARO AYALA ROLANDO</v>
      </c>
      <c r="H3190" s="2" t="s">
        <v>7523</v>
      </c>
      <c r="I3190" s="2" t="str">
        <v>+20 3 5275643</v>
      </c>
      <c r="J3190" s="2">
        <v>2035275643</v>
      </c>
      <c r="K3190" s="1"/>
      <c r="L3190" s="1"/>
      <c r="M3190" s="1"/>
      <c r="N3190" s="1"/>
      <c r="O3190" s="1"/>
      <c r="P3190" s="1"/>
      <c r="Q3190" s="1"/>
      <c r="R3190" s="1"/>
      <c r="S3190" s="1"/>
    </row>
    <row r="3191">
      <c r="A3191" s="2" t="s">
        <v>2464</v>
      </c>
      <c r="B3191" s="2" t="str">
        <v>丹麥</v>
      </c>
      <c r="C3191" s="2" t="str">
        <v>--</v>
      </c>
      <c r="D3191" s="2" t="s">
        <v>2465</v>
      </c>
      <c r="E3191" s="2" t="str">
        <v>9次</v>
      </c>
      <c r="F3191" s="2" t="str">
        <v>Bjoedstrupvej 6 D, DK 8270, Hoejbjerg</v>
      </c>
      <c r="G3191" s="2" t="str">
        <v>Tonni Hansen</v>
      </c>
      <c r="H3191" s="2" t="str">
        <v>--</v>
      </c>
      <c r="I3191" s="2" t="str">
        <v>+45 86 27 23 66</v>
      </c>
      <c r="J3191" s="2" t="str">
        <v>0045 86 27 22 69</v>
      </c>
      <c r="K3191" s="1"/>
      <c r="L3191" s="1"/>
      <c r="M3191" s="1"/>
      <c r="N3191" s="1"/>
      <c r="O3191" s="1"/>
      <c r="P3191" s="1"/>
      <c r="Q3191" s="1"/>
      <c r="R3191" s="1"/>
      <c r="S3191" s="1"/>
    </row>
    <row r="3192">
      <c r="A3192" s="2" t="s">
        <v>4019</v>
      </c>
      <c r="B3192" s="2" t="str">
        <v>新西蘭</v>
      </c>
      <c r="C3192" s="2" t="str">
        <v>--</v>
      </c>
      <c r="D3192" s="2" t="str">
        <v>餐厨用具</v>
      </c>
      <c r="E3192" s="2" t="str">
        <v>2次</v>
      </c>
      <c r="F3192" s="2" t="str">
        <v>40 Cass Street,Christchurch</v>
      </c>
      <c r="G3192" s="2" t="str">
        <v>W J SCOTT</v>
      </c>
      <c r="H3192" s="2" t="s">
        <v>4018</v>
      </c>
      <c r="I3192" s="2" t="str">
        <v>+64 3-365 5173</v>
      </c>
      <c r="J3192" s="2" t="str">
        <v>0064 3 3655171</v>
      </c>
      <c r="K3192" s="1"/>
      <c r="L3192" s="1"/>
      <c r="M3192" s="1"/>
      <c r="N3192" s="1"/>
      <c r="O3192" s="1"/>
      <c r="P3192" s="1"/>
      <c r="Q3192" s="1"/>
      <c r="R3192" s="1"/>
      <c r="S3192" s="1"/>
    </row>
    <row r="3193">
      <c r="A3193" s="2" t="s">
        <v>1732</v>
      </c>
      <c r="B3193" s="2" t="str">
        <v>英國</v>
      </c>
      <c r="C3193" s="2" t="str">
        <v>--</v>
      </c>
      <c r="D3193" s="2" t="str">
        <v>五金,家用电器,餐厨用具</v>
      </c>
      <c r="E3193" s="2" t="str">
        <v>9次</v>
      </c>
      <c r="F3193" s="2" t="str">
        <v>Mason Road, Mile Cross Lane, GB NR6 6RR, Norwich</v>
      </c>
      <c r="G3193" s="2" t="str">
        <v>Graham Group P.L.C.</v>
      </c>
      <c r="H3193" s="2" t="str">
        <v>--</v>
      </c>
      <c r="I3193" s="2" t="str">
        <v>+44 1603 410411</v>
      </c>
      <c r="J3193" s="2" t="str">
        <v>0044 1603 789031</v>
      </c>
      <c r="K3193" s="1"/>
      <c r="L3193" s="1"/>
      <c r="M3193" s="1"/>
      <c r="N3193" s="1"/>
      <c r="O3193" s="1"/>
      <c r="P3193" s="1"/>
      <c r="Q3193" s="1"/>
      <c r="R3193" s="1"/>
      <c r="S3193" s="1"/>
    </row>
    <row r="3194">
      <c r="A3194" s="2" t="s">
        <v>7469</v>
      </c>
      <c r="B3194" s="2" t="str">
        <v>沙烏地阿拉伯</v>
      </c>
      <c r="C3194" s="2" t="str">
        <v>--</v>
      </c>
      <c r="D3194" s="2" t="str">
        <v>餐厨用具</v>
      </c>
      <c r="E3194" s="2" t="str">
        <v>5次</v>
      </c>
      <c r="F3194" s="2" t="str">
        <v>SHARIF AL-GHALIB BUILDING 8TH FLOOR,FLAT NO.16 KING ABDUL AZIZ STREET,AL-BALAD(P.O.BOX:5696 JEDDAH)</v>
      </c>
      <c r="G3194" s="2" t="str">
        <v>EJAZ HUSSAIN</v>
      </c>
      <c r="H3194" s="2" t="s">
        <v>7470</v>
      </c>
      <c r="I3194" s="2" t="str">
        <v>00966 2 6490153</v>
      </c>
      <c r="J3194" s="2" t="str">
        <v>00966 2 6476975/6271889</v>
      </c>
      <c r="K3194" s="1"/>
      <c r="L3194" s="1"/>
      <c r="M3194" s="1"/>
      <c r="N3194" s="1"/>
      <c r="O3194" s="1"/>
      <c r="P3194" s="1"/>
      <c r="Q3194" s="1"/>
      <c r="R3194" s="1"/>
      <c r="S3194" s="1"/>
    </row>
    <row r="3195">
      <c r="A3195" s="2" t="s">
        <v>5824</v>
      </c>
      <c r="B3195" s="2" t="str">
        <v>中國香港</v>
      </c>
      <c r="C3195" s="3" t="s">
        <v>5825</v>
      </c>
      <c r="D3195" s="2" t="s">
        <v>5822</v>
      </c>
      <c r="E3195" s="2" t="str">
        <v>10次</v>
      </c>
      <c r="F3195" s="2" t="str">
        <v>13B, HOI TO COURT,275 GLOUCESTER RD.,CAUSEWAY BAY,HONGKONG</v>
      </c>
      <c r="G3195" s="2" t="str">
        <v>Amin Shiekho</v>
      </c>
      <c r="H3195" s="2" t="s">
        <v>5823</v>
      </c>
      <c r="I3195" s="2" t="str">
        <v>+852 2575 1622</v>
      </c>
      <c r="J3195" s="2" t="str">
        <v>852 2575 2666</v>
      </c>
      <c r="K3195" s="1"/>
      <c r="L3195" s="1"/>
      <c r="M3195" s="1"/>
      <c r="N3195" s="1"/>
      <c r="O3195" s="1"/>
      <c r="P3195" s="1"/>
      <c r="Q3195" s="1"/>
      <c r="R3195" s="1"/>
      <c r="S3195" s="1"/>
    </row>
    <row r="3196">
      <c r="A3196" s="2" t="s">
        <v>3917</v>
      </c>
      <c r="B3196" s="2" t="str">
        <v>土耳其</v>
      </c>
      <c r="C3196" s="3" t="s">
        <v>3916</v>
      </c>
      <c r="D3196" s="2" t="str">
        <v>其他,餐厨用具</v>
      </c>
      <c r="E3196" s="2" t="str">
        <v>7次</v>
      </c>
      <c r="F3196" s="2" t="str">
        <v>ISTIKLAL CAD.SAHNE SOK. ASLI HAN CBLOK 15,1 BEYOGLUISTANBUL, TURKEY</v>
      </c>
      <c r="G3196" s="2" t="str">
        <v>MANHAR PATEL</v>
      </c>
      <c r="H3196" s="2" t="s">
        <v>3918</v>
      </c>
      <c r="I3196" s="2" t="str">
        <v>+90 212 249 45 66</v>
      </c>
      <c r="J3196" s="2" t="str">
        <v>0090 212 2925385/2435574</v>
      </c>
      <c r="K3196" s="1"/>
      <c r="L3196" s="1"/>
      <c r="M3196" s="1"/>
      <c r="N3196" s="1"/>
      <c r="O3196" s="1"/>
      <c r="P3196" s="1"/>
      <c r="Q3196" s="1"/>
      <c r="R3196" s="1"/>
      <c r="S3196" s="1"/>
    </row>
    <row r="3197">
      <c r="A3197" s="2" t="s">
        <v>1760</v>
      </c>
      <c r="B3197" s="2" t="str">
        <v>印度</v>
      </c>
      <c r="C3197" s="3" t="s">
        <v>1761</v>
      </c>
      <c r="D3197" s="2" t="s">
        <v>1759</v>
      </c>
      <c r="E3197" s="2" t="str">
        <v>9次</v>
      </c>
      <c r="F3197" s="2" t="str">
        <v>S.C.F-1, RED SQUARE MARKET,HISAR-125001 (HARYANA),INDIA</v>
      </c>
      <c r="G3197" s="2" t="str">
        <v>JO ANN S. DIMALALA</v>
      </c>
      <c r="H3197" s="2">
        <v>14</v>
      </c>
      <c r="I3197" s="2" t="str">
        <v>+91 166 223 8360</v>
      </c>
      <c r="J3197" s="2" t="str">
        <v>91 1662 245896</v>
      </c>
      <c r="K3197" s="1"/>
      <c r="L3197" s="1"/>
      <c r="M3197" s="1"/>
      <c r="N3197" s="1"/>
      <c r="O3197" s="1"/>
      <c r="P3197" s="1"/>
      <c r="Q3197" s="1"/>
      <c r="R3197" s="1"/>
      <c r="S3197" s="1"/>
    </row>
    <row r="3198">
      <c r="A3198" s="2" t="s">
        <v>7485</v>
      </c>
      <c r="B3198" s="2" t="str">
        <v>新加坡</v>
      </c>
      <c r="C3198" s="3" t="s">
        <v>7484</v>
      </c>
      <c r="D3198" s="2" t="str">
        <v>其他,卫浴设备,餐厨用具</v>
      </c>
      <c r="E3198" s="2" t="str">
        <v>9次</v>
      </c>
      <c r="F3198" s="2" t="str">
        <v>14 ROBINSON ROAD #03-01 FE FIN BLDG</v>
      </c>
      <c r="G3198" s="2" t="str">
        <v>CUT CRAFT ASIA PTE LTD</v>
      </c>
      <c r="H3198" s="2" t="s">
        <v>7486</v>
      </c>
      <c r="I3198" s="2" t="str">
        <v>0065 62589897</v>
      </c>
      <c r="J3198" s="2" t="str">
        <v>0065 62582029</v>
      </c>
      <c r="K3198" s="1"/>
      <c r="L3198" s="1"/>
      <c r="M3198" s="1"/>
      <c r="N3198" s="1"/>
      <c r="O3198" s="1"/>
      <c r="P3198" s="1"/>
      <c r="Q3198" s="1"/>
      <c r="R3198" s="1"/>
      <c r="S3198" s="1"/>
    </row>
    <row r="3199">
      <c r="A3199" s="2" t="s">
        <v>5861</v>
      </c>
      <c r="B3199" s="2" t="str">
        <v>美國</v>
      </c>
      <c r="C3199" s="3" t="s">
        <v>5860</v>
      </c>
      <c r="D3199" s="2" t="s">
        <v>5858</v>
      </c>
      <c r="E3199" s="2" t="str">
        <v>8次</v>
      </c>
      <c r="F3199" s="2" t="str">
        <v>3285 RUSKIN DR., SAN JOSE,CA 95132,U.S.A.</v>
      </c>
      <c r="G3199" s="2" t="str">
        <v>Angela Pong</v>
      </c>
      <c r="H3199" s="2" t="s">
        <v>5859</v>
      </c>
      <c r="I3199" s="2" t="str">
        <v>001 4082543498</v>
      </c>
      <c r="J3199" s="2" t="str">
        <v>001 4089045780</v>
      </c>
      <c r="K3199" s="1"/>
      <c r="L3199" s="1"/>
      <c r="M3199" s="1"/>
      <c r="N3199" s="1"/>
      <c r="O3199" s="1"/>
      <c r="P3199" s="1"/>
      <c r="Q3199" s="1"/>
      <c r="R3199" s="1"/>
      <c r="S3199" s="1"/>
    </row>
    <row r="3200">
      <c r="A3200" s="2" t="s">
        <v>1873</v>
      </c>
      <c r="B3200" s="2" t="str">
        <v>土耳其</v>
      </c>
      <c r="C3200" s="3" t="s">
        <v>1874</v>
      </c>
      <c r="D3200" s="2" t="s">
        <v>1871</v>
      </c>
      <c r="E3200" s="2" t="str">
        <v>6次</v>
      </c>
      <c r="F3200" s="2" t="str">
        <v>CUMHURIYET MAHALLESI AYNALIKAVAK SOKAK NO: 17TURKEY</v>
      </c>
      <c r="G3200" s="2" t="str">
        <v>Antonio</v>
      </c>
      <c r="H3200" s="2" t="s">
        <v>1872</v>
      </c>
      <c r="I3200" s="2" t="str">
        <v>+90 264 277 49 06</v>
      </c>
      <c r="J3200" s="2" t="str">
        <v>0090 264 273 52 71</v>
      </c>
      <c r="K3200" s="1"/>
      <c r="L3200" s="1"/>
      <c r="M3200" s="1"/>
      <c r="N3200" s="1"/>
      <c r="O3200" s="1"/>
      <c r="P3200" s="1"/>
      <c r="Q3200" s="1"/>
      <c r="R3200" s="1"/>
      <c r="S3200" s="1"/>
    </row>
    <row r="3201">
      <c r="A3201" s="2" t="s">
        <v>7797</v>
      </c>
      <c r="B3201" s="2" t="str">
        <v>哥倫比亞</v>
      </c>
      <c r="C3201" s="3" t="s">
        <v>7799</v>
      </c>
      <c r="D3201" s="2" t="str">
        <v>食品,餐厨用具</v>
      </c>
      <c r="E3201" s="2" t="str">
        <v>7次</v>
      </c>
      <c r="F3201" s="2" t="str">
        <v>AVENIDA 19 NO 118-95BOGOTACOLOMBIA</v>
      </c>
      <c r="G3201" s="2" t="str">
        <v>--</v>
      </c>
      <c r="H3201" s="2" t="s">
        <v>7798</v>
      </c>
      <c r="I3201" s="2">
        <v>6208778</v>
      </c>
      <c r="J3201" s="2">
        <v>6209215</v>
      </c>
      <c r="K3201" s="1"/>
      <c r="L3201" s="1"/>
      <c r="M3201" s="1"/>
      <c r="N3201" s="1"/>
      <c r="O3201" s="1"/>
      <c r="P3201" s="1"/>
      <c r="Q3201" s="1"/>
      <c r="R3201" s="1"/>
      <c r="S3201" s="1"/>
    </row>
    <row r="3202">
      <c r="A3202" s="5" t="s">
        <v>2249</v>
      </c>
      <c r="B3202" s="5" t="str">
        <v>加拿大</v>
      </c>
      <c r="C3202" s="4" t="s">
        <v>2247</v>
      </c>
      <c r="D3202" s="5" t="str">
        <v>卫浴设备,餐厨用具</v>
      </c>
      <c r="E3202" s="5" t="str">
        <v>8次</v>
      </c>
      <c r="F3202" s="5" t="str">
        <v>1400 1st Avenue Ville Ste-Catherine Quebec</v>
      </c>
      <c r="G3202" s="5" t="str">
        <v>Lapaco Paper Products, Ltd.</v>
      </c>
      <c r="H3202" s="5" t="s">
        <v>2248</v>
      </c>
      <c r="I3202" s="5" t="str">
        <v>+1-450-632-5140,+1 450-632-5140</v>
      </c>
      <c r="J3202" s="5" t="str">
        <v>001 450 632 5142</v>
      </c>
      <c r="K3202" s="1"/>
      <c r="L3202" s="1"/>
      <c r="M3202" s="1"/>
      <c r="N3202" s="1"/>
      <c r="O3202" s="1"/>
      <c r="P3202" s="1"/>
      <c r="Q3202" s="1"/>
      <c r="R3202" s="1"/>
      <c r="S3202" s="1"/>
    </row>
    <row r="3203">
      <c r="A3203" s="5" t="s">
        <v>4355</v>
      </c>
      <c r="B3203" s="5" t="str">
        <v>英國</v>
      </c>
      <c r="C3203" s="4" t="s">
        <v>4357</v>
      </c>
      <c r="D3203" s="5" t="str">
        <v>餐厨用具</v>
      </c>
      <c r="E3203" s="5" t="str">
        <v>6次</v>
      </c>
      <c r="F3203" s="5" t="str">
        <v>CIRENCESTER ROAD,TETBURY, GLOUCESTER. GL8 8SA</v>
      </c>
      <c r="G3203" s="5" t="str">
        <v>JACK BASWICK</v>
      </c>
      <c r="H3203" s="5" t="s">
        <v>4356</v>
      </c>
      <c r="I3203" s="5" t="str">
        <v>+44-1666-505100,+44 1666 502641,+44 1666 505100,+44-1666-502641</v>
      </c>
      <c r="J3203" s="5" t="str">
        <v>0044 1666 505100</v>
      </c>
      <c r="K3203" s="1"/>
      <c r="L3203" s="1"/>
      <c r="M3203" s="1"/>
      <c r="N3203" s="1"/>
      <c r="O3203" s="1"/>
      <c r="P3203" s="1"/>
      <c r="Q3203" s="1"/>
      <c r="R3203" s="1"/>
      <c r="S3203" s="1"/>
    </row>
    <row r="3204">
      <c r="A3204" s="2" t="s">
        <v>6257</v>
      </c>
      <c r="B3204" s="2" t="str">
        <v>巴基斯坦</v>
      </c>
      <c r="C3204" s="3" t="s">
        <v>6258</v>
      </c>
      <c r="D3204" s="2" t="str">
        <v>家居装饰品,餐厨用具</v>
      </c>
      <c r="E3204" s="2" t="str">
        <v>3次</v>
      </c>
      <c r="F3204" s="2" t="str">
        <v>A-87 AL-NAFEES MARKET JINNAH ROAD RAWALPINDI PAKISTAN</v>
      </c>
      <c r="G3204" s="2" t="str">
        <v>ABDUL BASIT</v>
      </c>
      <c r="H3204" s="2" t="s">
        <v>6256</v>
      </c>
      <c r="I3204" s="2" t="str">
        <v>+92 51 5772206</v>
      </c>
      <c r="J3204" s="2" t="str">
        <v>0092-51-5557743</v>
      </c>
      <c r="K3204" s="1"/>
      <c r="L3204" s="1"/>
      <c r="M3204" s="1"/>
      <c r="N3204" s="1"/>
      <c r="O3204" s="1"/>
      <c r="P3204" s="1"/>
      <c r="Q3204" s="1"/>
      <c r="R3204" s="1"/>
      <c r="S3204" s="1"/>
    </row>
    <row r="3205">
      <c r="A3205" s="2" t="s">
        <v>7817</v>
      </c>
      <c r="B3205" s="2" t="str">
        <v>印度</v>
      </c>
      <c r="C3205" s="2" t="str">
        <v>--</v>
      </c>
      <c r="D3205" s="2" t="str">
        <v>家具,家居装饰品,工艺陶瓷,照明产品,餐厨用具</v>
      </c>
      <c r="E3205" s="2" t="str">
        <v>5次</v>
      </c>
      <c r="F3205" s="2" t="str">
        <v>237, P,D'MELLO ROAD,GULAB BUILDING, SUIT-307,MUMBAI-400038.,INDIA</v>
      </c>
      <c r="G3205" s="2" t="str">
        <v>DR CARLA DELFINO</v>
      </c>
      <c r="H3205" s="2" t="s">
        <v>7818</v>
      </c>
      <c r="I3205" s="2" t="str">
        <v>+91 22 2262 0184</v>
      </c>
      <c r="J3205" s="2">
        <v>912222624437</v>
      </c>
      <c r="K3205" s="1"/>
      <c r="L3205" s="1"/>
      <c r="M3205" s="1"/>
      <c r="N3205" s="1"/>
      <c r="O3205" s="1"/>
      <c r="P3205" s="1"/>
      <c r="Q3205" s="1"/>
      <c r="R3205" s="1"/>
      <c r="S3205" s="1"/>
    </row>
    <row r="3206">
      <c r="A3206" s="2" t="s">
        <v>2290</v>
      </c>
      <c r="B3206" s="2" t="str">
        <v>美國</v>
      </c>
      <c r="C3206" s="2" t="str">
        <v>--</v>
      </c>
      <c r="D3206" s="2" t="str">
        <v>餐厨用具</v>
      </c>
      <c r="E3206" s="2" t="str">
        <v>2次</v>
      </c>
      <c r="F3206" s="2" t="str">
        <v>2000 OAKDALE AVENUE,SAN FRANCISCO,CA</v>
      </c>
      <c r="G3206" s="2" t="str">
        <v>JAMES A SCATENA JR</v>
      </c>
      <c r="H3206" s="2" t="s">
        <v>2289</v>
      </c>
      <c r="I3206" s="2" t="str">
        <v>001 415 2856600</v>
      </c>
      <c r="J3206" s="2" t="str">
        <v>001 415 6951712</v>
      </c>
      <c r="K3206" s="1"/>
      <c r="L3206" s="1"/>
      <c r="M3206" s="1"/>
      <c r="N3206" s="1"/>
      <c r="O3206" s="1"/>
      <c r="P3206" s="1"/>
      <c r="Q3206" s="1"/>
      <c r="R3206" s="1"/>
      <c r="S3206" s="1"/>
    </row>
    <row r="3207">
      <c r="A3207" s="2" t="s">
        <v>4384</v>
      </c>
      <c r="B3207" s="2" t="str">
        <v>美國</v>
      </c>
      <c r="C3207" s="3" t="s">
        <v>4385</v>
      </c>
      <c r="D3207" s="2" t="str">
        <v>餐厨用具</v>
      </c>
      <c r="E3207" s="2" t="str">
        <v>6次</v>
      </c>
      <c r="F3207" s="2" t="str">
        <v>7 Patton Dr., West Caldwell, NJ 07006-6404, USA</v>
      </c>
      <c r="G3207" s="2" t="str">
        <v>CAMBRIDGE SILVERSMITHS LTD</v>
      </c>
      <c r="H3207" s="2" t="str">
        <v>--</v>
      </c>
      <c r="I3207" s="2" t="str">
        <v>001 973 618 1500</v>
      </c>
      <c r="J3207" s="2" t="str">
        <v>001 973 618 1515</v>
      </c>
      <c r="K3207" s="1"/>
      <c r="L3207" s="1"/>
      <c r="M3207" s="1"/>
      <c r="N3207" s="1"/>
      <c r="O3207" s="1"/>
      <c r="P3207" s="1"/>
      <c r="Q3207" s="1"/>
      <c r="R3207" s="1"/>
      <c r="S3207" s="1"/>
    </row>
    <row r="3208">
      <c r="A3208" s="2" t="s">
        <v>6287</v>
      </c>
      <c r="B3208" s="2" t="str">
        <v>中國香港</v>
      </c>
      <c r="C3208" s="3" t="s">
        <v>6285</v>
      </c>
      <c r="D3208" s="2" t="str">
        <v>餐厨用具</v>
      </c>
      <c r="E3208" s="2" t="str">
        <v>3次</v>
      </c>
      <c r="F3208" s="2" t="str">
        <v>9/F, Watson House, 1-5 Wo Liu Hang Road, Fotan, Sha Tin, New Territories, Hong Kong</v>
      </c>
      <c r="G3208" s="2" t="str">
        <v>Mr Iwan Evans</v>
      </c>
      <c r="H3208" s="2" t="s">
        <v>6286</v>
      </c>
      <c r="I3208" s="2" t="str">
        <v>+852 2550 6247</v>
      </c>
      <c r="J3208" s="2" t="str">
        <v>00852 26022914</v>
      </c>
      <c r="K3208" s="1"/>
      <c r="L3208" s="1"/>
      <c r="M3208" s="1"/>
      <c r="N3208" s="1"/>
      <c r="O3208" s="1"/>
      <c r="P3208" s="1"/>
      <c r="Q3208" s="1"/>
      <c r="R3208" s="1"/>
      <c r="S3208" s="1"/>
    </row>
    <row r="3209">
      <c r="A3209" s="2" t="s">
        <v>7754</v>
      </c>
      <c r="B3209" s="2" t="str">
        <v>美國</v>
      </c>
      <c r="C3209" s="3" t="s">
        <v>7755</v>
      </c>
      <c r="D3209" s="2" t="str">
        <v>餐厨用具</v>
      </c>
      <c r="E3209" s="2" t="str">
        <v>2次</v>
      </c>
      <c r="F3209" s="2" t="str">
        <v>P.O. BOX 334 42 EASTMAN STREET EASTON, MA 02334</v>
      </c>
      <c r="G3209" s="2" t="str">
        <v>CURT REICHENBACH</v>
      </c>
      <c r="H3209" s="2" t="s">
        <v>7756</v>
      </c>
      <c r="I3209" s="2" t="str">
        <v>001 508 238 7227</v>
      </c>
      <c r="J3209" s="2" t="str">
        <v>001 508 238 9801</v>
      </c>
      <c r="K3209" s="1"/>
      <c r="L3209" s="1"/>
      <c r="M3209" s="1"/>
      <c r="N3209" s="1"/>
      <c r="O3209" s="1"/>
      <c r="P3209" s="1"/>
      <c r="Q3209" s="1"/>
      <c r="R3209" s="1"/>
      <c r="S3209" s="1"/>
    </row>
    <row r="3210">
      <c r="A3210" s="2" t="s">
        <v>2180</v>
      </c>
      <c r="B3210" s="2" t="str">
        <v>尼泊爾</v>
      </c>
      <c r="C3210" s="2" t="str">
        <v>--</v>
      </c>
      <c r="D3210" s="2" t="str">
        <v>餐厨用具</v>
      </c>
      <c r="E3210" s="2" t="str">
        <v>2次</v>
      </c>
      <c r="F3210" s="2" t="str">
        <v>517-3RD FLOOR R.B.COMPLEX RANAMUKTESWAR KATHMANDU</v>
      </c>
      <c r="G3210" s="2" t="str">
        <v>K.P.POKHREL</v>
      </c>
      <c r="H3210" s="2" t="s">
        <v>2181</v>
      </c>
      <c r="I3210" s="2" t="str">
        <v>00977 1 4241468</v>
      </c>
      <c r="J3210" s="2" t="str">
        <v>00977 1 4224119</v>
      </c>
      <c r="K3210" s="1"/>
      <c r="L3210" s="1"/>
      <c r="M3210" s="1"/>
      <c r="N3210" s="1"/>
      <c r="O3210" s="1"/>
      <c r="P3210" s="1"/>
      <c r="Q3210" s="1"/>
      <c r="R3210" s="1"/>
      <c r="S3210" s="1"/>
    </row>
    <row r="3211">
      <c r="A3211" s="2" t="s">
        <v>4306</v>
      </c>
      <c r="B3211" s="2" t="str">
        <v>中國香港</v>
      </c>
      <c r="C3211" s="3" t="s">
        <v>4308</v>
      </c>
      <c r="D3211" s="2" t="str">
        <v>其他,玩具,餐厨用具</v>
      </c>
      <c r="E3211" s="2" t="str">
        <v>8次</v>
      </c>
      <c r="F3211" s="2" t="str">
        <v>FLAT 6D, PORTOFINO, 88 PAK TO AVENUECLEARWATER BAY, SAI KUNG, NT,HONGKONG</v>
      </c>
      <c r="G3211" s="2" t="str">
        <v>Vipal Bhutani</v>
      </c>
      <c r="H3211" s="2" t="s">
        <v>4307</v>
      </c>
      <c r="I3211" s="2" t="str">
        <v>(852)91589750</v>
      </c>
      <c r="J3211" s="2" t="str">
        <v>(852)22640335</v>
      </c>
      <c r="K3211" s="1"/>
      <c r="L3211" s="1"/>
      <c r="M3211" s="1"/>
      <c r="N3211" s="1"/>
      <c r="O3211" s="1"/>
      <c r="P3211" s="1"/>
      <c r="Q3211" s="1"/>
      <c r="R3211" s="1"/>
      <c r="S3211" s="1"/>
    </row>
    <row r="3212">
      <c r="A3212" s="2" t="s">
        <v>6202</v>
      </c>
      <c r="B3212" s="2" t="str">
        <v>中國香港</v>
      </c>
      <c r="C3212" s="2" t="str">
        <v>--</v>
      </c>
      <c r="D3212" s="2" t="str">
        <v>餐厨用具</v>
      </c>
      <c r="E3212" s="2" t="str">
        <v>6次</v>
      </c>
      <c r="F3212" s="2" t="str">
        <v>Flat 1647, 16/F Block F, Wah Lok Industrial Centre, 31-35 Shan Mei Street, Fotan, Sha Tin, New Terri</v>
      </c>
      <c r="G3212" s="2" t="str">
        <v>Mr Cameron Lee</v>
      </c>
      <c r="H3212" s="2" t="s">
        <v>6201</v>
      </c>
      <c r="I3212" s="2" t="str">
        <v>00852 29542037</v>
      </c>
      <c r="J3212" s="2" t="str">
        <v>00852 29549310</v>
      </c>
      <c r="K3212" s="1"/>
      <c r="L3212" s="1"/>
      <c r="M3212" s="1"/>
      <c r="N3212" s="1"/>
      <c r="O3212" s="1"/>
      <c r="P3212" s="1"/>
      <c r="Q3212" s="1"/>
      <c r="R3212" s="1"/>
      <c r="S3212" s="1"/>
    </row>
    <row r="3213">
      <c r="A3213" s="2" t="s">
        <v>7782</v>
      </c>
      <c r="B3213" s="2" t="str">
        <v>美國</v>
      </c>
      <c r="C3213" s="3" t="s">
        <v>7783</v>
      </c>
      <c r="D3213" s="2" t="str">
        <v>餐厨用具</v>
      </c>
      <c r="E3213" s="2" t="str">
        <v>3次</v>
      </c>
      <c r="F3213" s="2" t="str">
        <v>12100 W CENTER RD, OMAHA, NE 68144-3969</v>
      </c>
      <c r="G3213" s="2" t="str">
        <v>JEFF GORDMAN</v>
      </c>
      <c r="H3213" s="2" t="str">
        <v>--</v>
      </c>
      <c r="I3213" s="2" t="str">
        <v>001 402-691-4000</v>
      </c>
      <c r="J3213" s="2" t="str">
        <v>001 402-691-4269</v>
      </c>
      <c r="K3213" s="1"/>
      <c r="L3213" s="1"/>
      <c r="M3213" s="1"/>
      <c r="N3213" s="1"/>
      <c r="O3213" s="1"/>
      <c r="P3213" s="1"/>
      <c r="Q3213" s="1"/>
      <c r="R3213" s="1"/>
      <c r="S3213" s="1"/>
    </row>
    <row r="3214">
      <c r="A3214" s="2" t="s">
        <v>2209</v>
      </c>
      <c r="B3214" s="2" t="str">
        <v>美國</v>
      </c>
      <c r="C3214" s="3" t="s">
        <v>2211</v>
      </c>
      <c r="D3214" s="2" t="str">
        <v>餐厨用具</v>
      </c>
      <c r="E3214" s="2" t="str">
        <v>6次</v>
      </c>
      <c r="F3214" s="2" t="str">
        <v>1901 W ANAHEIM ST, LONG BCH, CA 90813-1105</v>
      </c>
      <c r="G3214" s="2" t="str">
        <v>HELEN CURTIS</v>
      </c>
      <c r="H3214" s="2" t="s">
        <v>2210</v>
      </c>
      <c r="I3214" s="2" t="str">
        <v>001 562 436 4561</v>
      </c>
      <c r="J3214" s="2" t="str">
        <v>001 562 495 0818</v>
      </c>
      <c r="K3214" s="1"/>
      <c r="L3214" s="1"/>
      <c r="M3214" s="1"/>
      <c r="N3214" s="1"/>
      <c r="O3214" s="1"/>
      <c r="P3214" s="1"/>
      <c r="Q3214" s="1"/>
      <c r="R3214" s="1"/>
      <c r="S3214" s="1"/>
    </row>
    <row r="3215">
      <c r="A3215" s="2" t="s">
        <v>4331</v>
      </c>
      <c r="B3215" s="2" t="str">
        <v>挪威</v>
      </c>
      <c r="C3215" s="3" t="s">
        <v>4330</v>
      </c>
      <c r="D3215" s="2" t="s">
        <v>4328</v>
      </c>
      <c r="E3215" s="2" t="str">
        <v>9次</v>
      </c>
      <c r="F3215" s="2" t="str">
        <v>FOSSEGRENDA 40,7488 TRONDHEIM</v>
      </c>
      <c r="G3215" s="2" t="str">
        <v>HH Engros A/S</v>
      </c>
      <c r="H3215" s="2" t="s">
        <v>4329</v>
      </c>
      <c r="I3215" s="2" t="str">
        <v>+47 73 95 65 00</v>
      </c>
      <c r="J3215" s="2" t="str">
        <v>0047 73 95 65 05</v>
      </c>
      <c r="K3215" s="1"/>
      <c r="L3215" s="1"/>
      <c r="M3215" s="1"/>
      <c r="N3215" s="1"/>
      <c r="O3215" s="1"/>
      <c r="P3215" s="1"/>
      <c r="Q3215" s="1"/>
      <c r="R3215" s="1"/>
      <c r="S3215" s="1"/>
    </row>
    <row r="3216">
      <c r="A3216" s="2" t="s">
        <v>6223</v>
      </c>
      <c r="B3216" s="2" t="str">
        <v>圭亞那</v>
      </c>
      <c r="C3216" s="2" t="str">
        <v>--</v>
      </c>
      <c r="D3216" s="2" t="s">
        <v>6224</v>
      </c>
      <c r="E3216" s="2" t="str">
        <v>9次</v>
      </c>
      <c r="F3216" s="2" t="str">
        <v>136 REGENT STREET,LACYTOWN,GEORGETOWN,GUYANA</v>
      </c>
      <c r="G3216" s="2" t="str">
        <v>David Chen</v>
      </c>
      <c r="H3216" s="2" t="s">
        <v>6225</v>
      </c>
      <c r="I3216" s="2" t="str">
        <v>+592 225 9156</v>
      </c>
      <c r="J3216" s="2" t="str">
        <v>592 226 0114</v>
      </c>
      <c r="K3216" s="1"/>
      <c r="L3216" s="1"/>
      <c r="M3216" s="1"/>
      <c r="N3216" s="1"/>
      <c r="O3216" s="1"/>
      <c r="P3216" s="1"/>
      <c r="Q3216" s="1"/>
      <c r="R3216" s="1"/>
      <c r="S3216" s="1"/>
    </row>
    <row r="3217">
      <c r="A3217" s="2" t="s">
        <v>4921</v>
      </c>
      <c r="B3217" s="2" t="str">
        <v>日本</v>
      </c>
      <c r="C3217" s="3" t="s">
        <v>4920</v>
      </c>
      <c r="D3217" s="2" t="str">
        <v>家用电器,节日用品,餐厨用具</v>
      </c>
      <c r="E3217" s="2" t="str">
        <v>4次</v>
      </c>
      <c r="F3217" s="2" t="str">
        <v>13, KAMITOBADAIMOTSU-CHO, MINAMI-KU KYOTO-SHI, KYOTO 6018121</v>
      </c>
      <c r="G3217" s="2" t="str">
        <v>KAZUE SUZUKI</v>
      </c>
      <c r="H3217" s="2" t="s">
        <v>4922</v>
      </c>
      <c r="I3217" s="2">
        <v>81925961551</v>
      </c>
      <c r="J3217" s="2" t="str">
        <v>0081 6 62646303</v>
      </c>
      <c r="K3217" s="1"/>
      <c r="L3217" s="1"/>
      <c r="M3217" s="1"/>
      <c r="N3217" s="1"/>
      <c r="O3217" s="1"/>
      <c r="P3217" s="1"/>
      <c r="Q3217" s="1"/>
      <c r="R3217" s="1"/>
      <c r="S3217" s="1"/>
    </row>
    <row r="3218">
      <c r="A3218" s="2" t="s">
        <v>2120</v>
      </c>
      <c r="B3218" s="2" t="str">
        <v>西班牙</v>
      </c>
      <c r="C3218" s="3" t="s">
        <v>2119</v>
      </c>
      <c r="D3218" s="2" t="str">
        <v>家用电器,工艺陶瓷,玻璃工艺品,餐厨用具</v>
      </c>
      <c r="E3218" s="2" t="str">
        <v>6次</v>
      </c>
      <c r="F3218" s="2" t="str">
        <v>CIMANUEL SANCHIS GUARNER,27,VALENCIA</v>
      </c>
      <c r="G3218" s="2" t="str">
        <v>WESTPHAL FLORIAN</v>
      </c>
      <c r="H3218" s="2" t="s">
        <v>2118</v>
      </c>
      <c r="I3218" s="2" t="str">
        <v>+34 961 51 45 01</v>
      </c>
      <c r="J3218" s="2" t="str">
        <v>0034 96 1519079</v>
      </c>
      <c r="K3218" s="1"/>
      <c r="L3218" s="1"/>
      <c r="M3218" s="1"/>
      <c r="N3218" s="1"/>
      <c r="O3218" s="1"/>
      <c r="P3218" s="1"/>
      <c r="Q3218" s="1"/>
      <c r="R3218" s="1"/>
      <c r="S3218" s="1"/>
    </row>
    <row r="3219">
      <c r="A3219" s="2" t="s">
        <v>4252</v>
      </c>
      <c r="B3219" s="2" t="str">
        <v>伊朗</v>
      </c>
      <c r="C3219" s="3" t="s">
        <v>4251</v>
      </c>
      <c r="D3219" s="2" t="str">
        <v>其他,餐厨用具</v>
      </c>
      <c r="E3219" s="2" t="str">
        <v>5次</v>
      </c>
      <c r="F3219" s="2" t="str">
        <v>P.O.BOX:146571411 TEHRAN</v>
      </c>
      <c r="G3219" s="2" t="str">
        <v>AKHODADAD</v>
      </c>
      <c r="H3219" s="2" t="s">
        <v>4253</v>
      </c>
      <c r="I3219" s="2" t="str">
        <v>0098 21 3908898</v>
      </c>
      <c r="J3219" s="2" t="str">
        <v>0098 21 3115214</v>
      </c>
      <c r="K3219" s="1"/>
      <c r="L3219" s="1"/>
      <c r="M3219" s="1"/>
      <c r="N3219" s="1"/>
      <c r="O3219" s="1"/>
      <c r="P3219" s="1"/>
      <c r="Q3219" s="1"/>
      <c r="R3219" s="1"/>
      <c r="S3219" s="1"/>
    </row>
    <row r="3220">
      <c r="A3220" s="2" t="s">
        <v>6146</v>
      </c>
      <c r="B3220" s="2" t="str">
        <v>印度</v>
      </c>
      <c r="C3220" s="3" t="s">
        <v>6149</v>
      </c>
      <c r="D3220" s="2" t="s">
        <v>6147</v>
      </c>
      <c r="E3220" s="2" t="str">
        <v>10次</v>
      </c>
      <c r="F3220" s="2" t="str">
        <v>111/9,KISHANGARH,ARUNA ASAF ALI MARG OPP.B-4 VASANT KUNJ,NEW DELHI</v>
      </c>
      <c r="G3220" s="2" t="str">
        <v>ANAND DATWANI</v>
      </c>
      <c r="H3220" s="2" t="s">
        <v>6148</v>
      </c>
      <c r="I3220" s="2" t="str">
        <v>91 22 27574171</v>
      </c>
      <c r="J3220" s="2" t="str">
        <v>91 22 27560382</v>
      </c>
      <c r="K3220" s="1"/>
      <c r="L3220" s="1"/>
      <c r="M3220" s="1"/>
      <c r="N3220" s="1"/>
      <c r="O3220" s="1"/>
      <c r="P3220" s="1"/>
      <c r="Q3220" s="1"/>
      <c r="R3220" s="1"/>
      <c r="S3220" s="1"/>
    </row>
    <row r="3221">
      <c r="A3221" s="2" t="s">
        <v>7736</v>
      </c>
      <c r="B3221" s="2" t="str">
        <v>荷蘭</v>
      </c>
      <c r="C3221" s="3" t="s">
        <v>7733</v>
      </c>
      <c r="D3221" s="2" t="s">
        <v>7734</v>
      </c>
      <c r="E3221" s="2" t="str">
        <v>9次</v>
      </c>
      <c r="F3221" s="2" t="str">
        <v>Herenweg 64 unit 41, NL 3602 AR, Maarssen</v>
      </c>
      <c r="G3221" s="2" t="str">
        <v>D.P.J.A. Scheers</v>
      </c>
      <c r="H3221" s="2" t="s">
        <v>7735</v>
      </c>
      <c r="I3221" s="2" t="str">
        <v>+31 346 551 102</v>
      </c>
      <c r="J3221" s="2" t="str">
        <v>0031 346 284822</v>
      </c>
      <c r="K3221" s="1"/>
      <c r="L3221" s="1"/>
      <c r="M3221" s="1"/>
      <c r="N3221" s="1"/>
      <c r="O3221" s="1"/>
      <c r="P3221" s="1"/>
      <c r="Q3221" s="1"/>
      <c r="R3221" s="1"/>
      <c r="S3221" s="1"/>
    </row>
    <row r="3222">
      <c r="A3222" s="5" t="s">
        <v>2155</v>
      </c>
      <c r="B3222" s="5" t="str">
        <v>加拿大</v>
      </c>
      <c r="C3222" s="4" t="s">
        <v>1259</v>
      </c>
      <c r="D3222" s="5" t="s">
        <v>2153</v>
      </c>
      <c r="E3222" s="5" t="str">
        <v>6次</v>
      </c>
      <c r="F3222" s="5" t="str">
        <v>10/519 ASON, PO BOX 538,KATHMANDU,NEPAL</v>
      </c>
      <c r="G3222" s="5" t="str">
        <v>Bing Hsu</v>
      </c>
      <c r="H3222" s="5" t="s">
        <v>2154</v>
      </c>
      <c r="I3222" s="5" t="str">
        <v>+1 403-606-1816</v>
      </c>
      <c r="J3222" s="5" t="str">
        <v>00212 22 273390</v>
      </c>
      <c r="K3222" s="1"/>
      <c r="L3222" s="1"/>
      <c r="M3222" s="1"/>
      <c r="N3222" s="1"/>
      <c r="O3222" s="1"/>
      <c r="P3222" s="1"/>
      <c r="Q3222" s="1"/>
      <c r="R3222" s="1"/>
      <c r="S3222" s="1"/>
    </row>
    <row r="3223">
      <c r="A3223" s="2" t="s">
        <v>4282</v>
      </c>
      <c r="B3223" s="2" t="str">
        <v>法國</v>
      </c>
      <c r="C3223" s="2" t="str">
        <v>--</v>
      </c>
      <c r="D3223" s="2" t="str">
        <v>园林用品,工艺陶瓷,餐厨用具</v>
      </c>
      <c r="E3223" s="2" t="str">
        <v>6次</v>
      </c>
      <c r="F3223" s="2" t="str">
        <v>181 AVENUE DU GRAND SUD, 37170, CHAMBRAY LES TOURS</v>
      </c>
      <c r="G3223" s="2" t="str">
        <v>M PONDARD JEAN PIERRE</v>
      </c>
      <c r="H3223" s="2" t="str">
        <v>--</v>
      </c>
      <c r="I3223" s="2" t="str">
        <v>+33 2 47 80 87 87</v>
      </c>
      <c r="J3223" s="2" t="str">
        <v>0033 247808789</v>
      </c>
      <c r="K3223" s="1"/>
      <c r="L3223" s="1"/>
      <c r="M3223" s="1"/>
      <c r="N3223" s="1"/>
      <c r="O3223" s="1"/>
      <c r="P3223" s="1"/>
      <c r="Q3223" s="1"/>
      <c r="R3223" s="1"/>
      <c r="S3223" s="1"/>
    </row>
    <row r="3224">
      <c r="A3224" s="2" t="s">
        <v>6174</v>
      </c>
      <c r="B3224" s="2" t="str">
        <v>印尼</v>
      </c>
      <c r="C3224" s="2" t="str">
        <v>--</v>
      </c>
      <c r="D3224" s="2" t="str">
        <v>五金,其他,家具,家居用品,工艺陶瓷,食品,餐厨用具</v>
      </c>
      <c r="E3224" s="2" t="str">
        <v>7次</v>
      </c>
      <c r="F3224" s="2" t="str">
        <v>PERUMAHAN DAAN MOGOT BARU JL.JIMBARAN BLOK LA 12A NO.8 JAKARTA BARAT</v>
      </c>
      <c r="G3224" s="2" t="str">
        <v>Mr. Sayuti</v>
      </c>
      <c r="H3224" s="2" t="s">
        <v>6175</v>
      </c>
      <c r="I3224" s="2" t="str">
        <v>0062 21 5445029</v>
      </c>
      <c r="J3224" s="2" t="str">
        <v>0062 21 5445030</v>
      </c>
      <c r="K3224" s="1"/>
      <c r="L3224" s="1"/>
      <c r="M3224" s="1"/>
      <c r="N3224" s="1"/>
      <c r="O3224" s="1"/>
      <c r="P3224" s="1"/>
      <c r="Q3224" s="1"/>
      <c r="R3224" s="1"/>
      <c r="S3224" s="1"/>
    </row>
    <row r="3225">
      <c r="A3225" s="2" t="s">
        <v>7667</v>
      </c>
      <c r="B3225" s="2" t="str">
        <v>澳大利亞</v>
      </c>
      <c r="C3225" s="3" t="s">
        <v>7665</v>
      </c>
      <c r="D3225" s="2" t="str">
        <v>餐厨用具</v>
      </c>
      <c r="E3225" s="2" t="str">
        <v>6次</v>
      </c>
      <c r="F3225" s="2" t="str">
        <v>54 Balgowlah Rd, 2093, Balgowlah</v>
      </c>
      <c r="G3225" s="2" t="str">
        <v>Oroton International Limited</v>
      </c>
      <c r="H3225" s="2" t="s">
        <v>7666</v>
      </c>
      <c r="I3225" s="2" t="str">
        <v>0061 2 9951 0500</v>
      </c>
      <c r="J3225" s="2" t="str">
        <v>0061 2 9951 0505/9951 0655</v>
      </c>
      <c r="K3225" s="1"/>
      <c r="L3225" s="1"/>
      <c r="M3225" s="1"/>
      <c r="N3225" s="1"/>
      <c r="O3225" s="1"/>
      <c r="P3225" s="1"/>
      <c r="Q3225" s="1"/>
      <c r="R3225" s="1"/>
      <c r="S3225" s="1"/>
    </row>
    <row r="3226">
      <c r="A3226" s="2" t="s">
        <v>2047</v>
      </c>
      <c r="B3226" s="2" t="str">
        <v>中國香港</v>
      </c>
      <c r="C3226" s="2" t="str">
        <v>--</v>
      </c>
      <c r="D3226" s="2" t="str">
        <v>玩具,餐厨用具</v>
      </c>
      <c r="E3226" s="2" t="str">
        <v>6次</v>
      </c>
      <c r="F3226" s="2" t="str">
        <v>BLOCK 25,8/F.,THRIVING INDUSTRIAL CENTRE,26-38 SHA TSUI ROAD,TSUEN WAN</v>
      </c>
      <c r="G3226" s="2" t="str">
        <v>MISS JENNY LIN</v>
      </c>
      <c r="H3226" s="2" t="s">
        <v>2048</v>
      </c>
      <c r="I3226" s="2" t="str">
        <v>00852 24993863</v>
      </c>
      <c r="J3226" s="2" t="str">
        <v>00852 24139071</v>
      </c>
      <c r="K3226" s="1"/>
      <c r="L3226" s="1"/>
      <c r="M3226" s="1"/>
      <c r="N3226" s="1"/>
      <c r="O3226" s="1"/>
      <c r="P3226" s="1"/>
      <c r="Q3226" s="1"/>
      <c r="R3226" s="1"/>
      <c r="S3226" s="1"/>
    </row>
    <row r="3227">
      <c r="A3227" s="2" t="s">
        <v>4194</v>
      </c>
      <c r="B3227" s="2" t="str">
        <v>比利時</v>
      </c>
      <c r="C3227" s="3" t="s">
        <v>4193</v>
      </c>
      <c r="D3227" s="2" t="str">
        <v>其他,汽车配件,餐厨用具</v>
      </c>
      <c r="E3227" s="2" t="str">
        <v>6次</v>
      </c>
      <c r="F3227" s="2" t="str">
        <v>Chaussee de Mons 55, B 7180, Seneffe</v>
      </c>
      <c r="G3227" s="2" t="str">
        <v>MES</v>
      </c>
      <c r="H3227" s="2" t="s">
        <v>4192</v>
      </c>
      <c r="I3227" s="2" t="str">
        <v>+32 64 52 11 20</v>
      </c>
      <c r="J3227" s="2" t="str">
        <v>0032 64 52 11 21</v>
      </c>
      <c r="K3227" s="1"/>
      <c r="L3227" s="1"/>
      <c r="M3227" s="1"/>
      <c r="N3227" s="1"/>
      <c r="O3227" s="1"/>
      <c r="P3227" s="1"/>
      <c r="Q3227" s="1"/>
      <c r="R3227" s="1"/>
      <c r="S3227" s="1"/>
    </row>
    <row r="3228">
      <c r="A3228" s="2" t="s">
        <v>6097</v>
      </c>
      <c r="B3228" s="2" t="str">
        <v>德國</v>
      </c>
      <c r="C3228" s="3" t="s">
        <v>6098</v>
      </c>
      <c r="D3228" s="2" t="str">
        <v>餐厨用具</v>
      </c>
      <c r="E3228" s="2" t="str">
        <v>6次</v>
      </c>
      <c r="F3228" s="2" t="str">
        <v>Franz-Kleine-Strasse 28, DE 33154, Salzkotten</v>
      </c>
      <c r="G3228" s="2" t="str">
        <v>Hans Bartscher</v>
      </c>
      <c r="H3228" s="2" t="s">
        <v>6099</v>
      </c>
      <c r="I3228" s="2" t="str">
        <v>+49 5258 971100</v>
      </c>
      <c r="J3228" s="2" t="str">
        <v>0049 5258 97 11 20</v>
      </c>
      <c r="K3228" s="1"/>
      <c r="L3228" s="1"/>
      <c r="M3228" s="1"/>
      <c r="N3228" s="1"/>
      <c r="O3228" s="1"/>
      <c r="P3228" s="1"/>
      <c r="Q3228" s="1"/>
      <c r="R3228" s="1"/>
      <c r="S3228" s="1"/>
    </row>
    <row r="3229">
      <c r="A3229" s="2" t="s">
        <v>7695</v>
      </c>
      <c r="B3229" s="2" t="str">
        <v>巴拿馬</v>
      </c>
      <c r="C3229" s="3" t="s">
        <v>7693</v>
      </c>
      <c r="D3229" s="2" t="str">
        <v>家具,家居装饰品,照明产品,电子消费品及信息产品,餐厨用具</v>
      </c>
      <c r="E3229" s="2" t="str">
        <v>8次</v>
      </c>
      <c r="F3229" s="2" t="str">
        <v>PLAZA CREDICORP BANK, PANAMA</v>
      </c>
      <c r="G3229" s="2" t="str">
        <v>Bernard Orban</v>
      </c>
      <c r="H3229" s="2" t="s">
        <v>7694</v>
      </c>
      <c r="I3229" s="2" t="str">
        <v>+507 210-1112</v>
      </c>
      <c r="J3229" s="2" t="str">
        <v>507 210 1201</v>
      </c>
      <c r="K3229" s="1"/>
      <c r="L3229" s="1"/>
      <c r="M3229" s="1"/>
      <c r="N3229" s="1"/>
      <c r="O3229" s="1"/>
      <c r="P3229" s="1"/>
      <c r="Q3229" s="1"/>
      <c r="R3229" s="1"/>
      <c r="S3229" s="1"/>
    </row>
    <row r="3230">
      <c r="A3230" s="2" t="s">
        <v>2084</v>
      </c>
      <c r="B3230" s="2" t="str">
        <v>中國香港</v>
      </c>
      <c r="C3230" s="3" t="s">
        <v>2086</v>
      </c>
      <c r="D3230" s="2" t="str">
        <v>五金,家具,家居装饰品,工艺陶瓷,照明产品,玩具,玻璃工艺品,箱包,餐厨用具</v>
      </c>
      <c r="E3230" s="2" t="str">
        <v>10次</v>
      </c>
      <c r="F3230" s="2" t="str">
        <v>RM.1012-1013,10/F.,HONG KONG PACIFIC CENTRE,NO.28 HANKOW ROAD,TSIMSHATSUI,KOWLOON</v>
      </c>
      <c r="G3230" s="2" t="str">
        <v>JAE HO JUNG</v>
      </c>
      <c r="H3230" s="2" t="s">
        <v>2085</v>
      </c>
      <c r="I3230" s="2" t="str">
        <v>+852 2366 2277</v>
      </c>
      <c r="J3230" s="2" t="str">
        <v>00852 23662337</v>
      </c>
      <c r="K3230" s="1"/>
      <c r="L3230" s="1"/>
      <c r="M3230" s="1"/>
      <c r="N3230" s="1"/>
      <c r="O3230" s="1"/>
      <c r="P3230" s="1"/>
      <c r="Q3230" s="1"/>
      <c r="R3230" s="1"/>
      <c r="S3230" s="1"/>
    </row>
    <row r="3231">
      <c r="A3231" s="2" t="s">
        <v>4223</v>
      </c>
      <c r="B3231" s="2" t="str">
        <v>巴西</v>
      </c>
      <c r="C3231" s="2" t="str">
        <v>--</v>
      </c>
      <c r="D3231" s="2" t="str">
        <v>体育及旅游休闲用品,家具,玩具,玻璃工艺品,箱包,鞋,餐厨用具</v>
      </c>
      <c r="E3231" s="2" t="str">
        <v>8次</v>
      </c>
      <c r="F3231" s="2" t="str">
        <v>RUA:FLORENCIO DE ABREU 352 SL 301, BRAZIL</v>
      </c>
      <c r="G3231" s="2" t="str">
        <v>Janie Besner</v>
      </c>
      <c r="H3231" s="2" t="s">
        <v>4222</v>
      </c>
      <c r="I3231" s="2" t="str">
        <v>0055 11 33137135</v>
      </c>
      <c r="J3231" s="2" t="str">
        <v>0055 11 33261937</v>
      </c>
      <c r="K3231" s="1"/>
      <c r="L3231" s="1"/>
      <c r="M3231" s="1"/>
      <c r="N3231" s="1"/>
      <c r="O3231" s="1"/>
      <c r="P3231" s="1"/>
      <c r="Q3231" s="1"/>
      <c r="R3231" s="1"/>
      <c r="S3231" s="1"/>
    </row>
    <row r="3232">
      <c r="A3232" s="2" t="s">
        <v>6121</v>
      </c>
      <c r="B3232" s="2" t="str">
        <v>中國香港</v>
      </c>
      <c r="C3232" s="3" t="s">
        <v>6120</v>
      </c>
      <c r="D3232" s="2" t="str">
        <v>其他,家具,餐厨用具</v>
      </c>
      <c r="E3232" s="2" t="str">
        <v>9次</v>
      </c>
      <c r="F3232" s="2" t="str">
        <v>CONNAUGHT ROAD WEST 186 191, HONGKONG PLAZA, 12TH FLOOR, ROOM 1216,HONGKONG</v>
      </c>
      <c r="G3232" s="2" t="str">
        <v>KEVIN SHIU</v>
      </c>
      <c r="H3232" s="2" t="s">
        <v>6122</v>
      </c>
      <c r="I3232" s="2" t="str">
        <v>+852 2547 7108</v>
      </c>
      <c r="J3232" s="2">
        <v>29152246</v>
      </c>
      <c r="K3232" s="1"/>
      <c r="L3232" s="1"/>
      <c r="M3232" s="1"/>
      <c r="N3232" s="1"/>
      <c r="O3232" s="1"/>
      <c r="P3232" s="1"/>
      <c r="Q3232" s="1"/>
      <c r="R3232" s="1"/>
      <c r="S3232" s="1"/>
    </row>
    <row r="3233">
      <c r="A3233" s="2" t="s">
        <v>111</v>
      </c>
      <c r="B3233" s="2" t="str">
        <v>南非</v>
      </c>
      <c r="C3233" s="3" t="s">
        <v>113</v>
      </c>
      <c r="D3233" s="2" t="str">
        <v>服装饰物及配件,箱包,餐厨用具</v>
      </c>
      <c r="E3233" s="2" t="str">
        <v>8次</v>
      </c>
      <c r="F3233" s="2" t="str">
        <v>63 FRERE ROAD,JUDITH'S PAARL,P.O.BOX 2711,JOHANNESBURG, 2000SOUTH AFRICA</v>
      </c>
      <c r="G3233" s="2" t="str">
        <v>DAPHNE SCHNEIGANSZ</v>
      </c>
      <c r="H3233" s="2" t="s">
        <v>112</v>
      </c>
      <c r="I3233" s="2" t="str">
        <v>+27 11 614 7081</v>
      </c>
      <c r="J3233" s="2" t="str">
        <v>0027 11 6242300</v>
      </c>
      <c r="K3233" s="1"/>
      <c r="L3233" s="1"/>
      <c r="M3233" s="1"/>
      <c r="N3233" s="1"/>
      <c r="O3233" s="1"/>
      <c r="P3233" s="1"/>
      <c r="Q3233" s="1"/>
      <c r="R3233" s="1"/>
      <c r="S3233" s="1"/>
    </row>
    <row r="3234">
      <c r="A3234" s="2" t="s">
        <v>2540</v>
      </c>
      <c r="B3234" s="2" t="str">
        <v>墨西哥</v>
      </c>
      <c r="C3234" s="3" t="s">
        <v>2539</v>
      </c>
      <c r="D3234" s="2" t="str">
        <v>餐厨用具</v>
      </c>
      <c r="E3234" s="2" t="str">
        <v>6次</v>
      </c>
      <c r="F3234" s="2" t="str">
        <v>ANTOINE LAVOISIER 45,CUAUTITLAN MEXICO 54730,MEXICO</v>
      </c>
      <c r="G3234" s="2" t="str">
        <v>--</v>
      </c>
      <c r="H3234" s="2" t="s">
        <v>2538</v>
      </c>
      <c r="I3234" s="2" t="str">
        <v>+52 55 5872 3535</v>
      </c>
      <c r="J3234" s="2" t="str">
        <v>52 55 5872 3555</v>
      </c>
      <c r="K3234" s="1"/>
      <c r="L3234" s="1"/>
      <c r="M3234" s="1"/>
      <c r="N3234" s="1"/>
      <c r="O3234" s="1"/>
      <c r="P3234" s="1"/>
      <c r="Q3234" s="1"/>
      <c r="R3234" s="1"/>
      <c r="S3234" s="1"/>
    </row>
    <row r="3235">
      <c r="A3235" s="2" t="s">
        <v>1196</v>
      </c>
      <c r="B3235" s="2" t="str">
        <v>英國</v>
      </c>
      <c r="C3235" s="3" t="s">
        <v>1194</v>
      </c>
      <c r="D3235" s="2" t="str">
        <v>餐厨用具</v>
      </c>
      <c r="E3235" s="2" t="str">
        <v>2次</v>
      </c>
      <c r="F3235" s="2" t="str">
        <v>Roberts Metal Packaging, 159 Peckham Rye East,London SE15 3HX, England</v>
      </c>
      <c r="G3235" s="2" t="str">
        <v>Head Office and Main Factory</v>
      </c>
      <c r="H3235" s="2" t="s">
        <v>1195</v>
      </c>
      <c r="I3235" s="2" t="str">
        <v>+44 20 7358 2500</v>
      </c>
      <c r="J3235" s="2" t="str">
        <v>0044 20 76395356</v>
      </c>
      <c r="K3235" s="1"/>
      <c r="L3235" s="1"/>
      <c r="M3235" s="1"/>
      <c r="N3235" s="1"/>
      <c r="O3235" s="1"/>
      <c r="P3235" s="1"/>
      <c r="Q3235" s="1"/>
      <c r="R3235" s="1"/>
      <c r="S3235" s="1"/>
    </row>
    <row r="3236">
      <c r="A3236" s="2" t="s">
        <v>6458</v>
      </c>
      <c r="B3236" s="2" t="str">
        <v>日本</v>
      </c>
      <c r="C3236" s="3" t="s">
        <v>6460</v>
      </c>
      <c r="D3236" s="2" t="str">
        <v>餐厨用具</v>
      </c>
      <c r="E3236" s="2" t="str">
        <v>2次</v>
      </c>
      <c r="F3236" s="2" t="str">
        <v>172-3, HATAHO, OKAWA-CITY, FUKUOKA</v>
      </c>
      <c r="G3236" s="2" t="str">
        <v>FUMIHIKO SEKI</v>
      </c>
      <c r="H3236" s="2" t="s">
        <v>6459</v>
      </c>
      <c r="I3236" s="2" t="str">
        <v>+81-3-6420-3856,+81 3-6420-3856,+81 6-6948-5216,+81 3-6420-3548</v>
      </c>
      <c r="J3236" s="2" t="str">
        <v>0081 944 873258</v>
      </c>
      <c r="K3236" s="1"/>
      <c r="L3236" s="1"/>
      <c r="M3236" s="1"/>
      <c r="N3236" s="1"/>
      <c r="O3236" s="1"/>
      <c r="P3236" s="1"/>
      <c r="Q3236" s="1"/>
      <c r="R3236" s="1"/>
      <c r="S3236" s="1"/>
    </row>
    <row r="3237">
      <c r="A3237" s="2" t="s">
        <v>157</v>
      </c>
      <c r="B3237" s="2" t="str">
        <v>斯洛文尼亚</v>
      </c>
      <c r="C3237" s="3" t="s">
        <v>159</v>
      </c>
      <c r="D3237" s="2" t="str">
        <v>个人护理用具,五金,园林用品,家具,工艺陶瓷,玻璃工艺品,餐厨用具</v>
      </c>
      <c r="E3237" s="2" t="str">
        <v>7次</v>
      </c>
      <c r="F3237" s="2" t="str">
        <v>CESTA NA OKROGLO 7,4202 NAKLO,SLOVENIA</v>
      </c>
      <c r="G3237" s="2" t="str">
        <v>Brigita Ribnikar</v>
      </c>
      <c r="H3237" s="2" t="s">
        <v>158</v>
      </c>
      <c r="I3237" s="2" t="str">
        <v>+386 3 543 22 30</v>
      </c>
      <c r="J3237" s="2">
        <v>38635432193</v>
      </c>
      <c r="K3237" s="1"/>
      <c r="L3237" s="1"/>
      <c r="M3237" s="1"/>
      <c r="N3237" s="1"/>
      <c r="O3237" s="1"/>
      <c r="P3237" s="1"/>
      <c r="Q3237" s="1"/>
      <c r="R3237" s="1"/>
      <c r="S3237" s="1"/>
    </row>
    <row r="3238">
      <c r="A3238" s="2" t="s">
        <v>2570</v>
      </c>
      <c r="B3238" s="2" t="str">
        <v>加拿大</v>
      </c>
      <c r="C3238" s="3" t="s">
        <v>2568</v>
      </c>
      <c r="D3238" s="2" t="str">
        <v>餐厨用具</v>
      </c>
      <c r="E3238" s="2" t="str">
        <v>1次</v>
      </c>
      <c r="F3238" s="2" t="str">
        <v>20, Voyager Court South, Etobicoke,Ontario</v>
      </c>
      <c r="G3238" s="2" t="str">
        <v>MR WONG</v>
      </c>
      <c r="H3238" s="2" t="s">
        <v>2569</v>
      </c>
      <c r="I3238" s="2">
        <f>+1-709-726-5587</f>
      </c>
      <c r="J3238" s="2" t="str">
        <v>001 416 675 5610</v>
      </c>
      <c r="K3238" s="1"/>
      <c r="L3238" s="1"/>
      <c r="M3238" s="1"/>
      <c r="N3238" s="1"/>
      <c r="O3238" s="1"/>
      <c r="P3238" s="1"/>
      <c r="Q3238" s="1"/>
      <c r="R3238" s="1"/>
      <c r="S3238" s="1"/>
    </row>
    <row r="3239">
      <c r="A3239" s="2" t="s">
        <v>4616</v>
      </c>
      <c r="B3239" s="2" t="str">
        <v>義大利</v>
      </c>
      <c r="C3239" s="2" t="str">
        <v>--</v>
      </c>
      <c r="D3239" s="2" t="str">
        <v>餐厨用具</v>
      </c>
      <c r="E3239" s="2" t="str">
        <v>7次</v>
      </c>
      <c r="F3239" s="2" t="str">
        <v>VIA TOCE 8,ITALY</v>
      </c>
      <c r="G3239" s="2" t="str">
        <v>--</v>
      </c>
      <c r="H3239" s="2" t="s">
        <v>4617</v>
      </c>
      <c r="I3239" s="2" t="str">
        <v>+39 0331 668345</v>
      </c>
      <c r="J3239" s="2">
        <v>390331300815</v>
      </c>
      <c r="K3239" s="1"/>
      <c r="L3239" s="1"/>
      <c r="M3239" s="1"/>
      <c r="N3239" s="1"/>
      <c r="O3239" s="1"/>
      <c r="P3239" s="1"/>
      <c r="Q3239" s="1"/>
      <c r="R3239" s="1"/>
      <c r="S3239" s="1"/>
    </row>
    <row r="3240">
      <c r="A3240" s="2" t="s">
        <v>6481</v>
      </c>
      <c r="B3240" s="2" t="str">
        <v>澳大利亞</v>
      </c>
      <c r="C3240" s="3" t="s">
        <v>6479</v>
      </c>
      <c r="D3240" s="2" t="str">
        <v>体育及旅游休闲用品,其他,家用电器,玩具,餐厨用具</v>
      </c>
      <c r="E3240" s="2" t="str">
        <v>6次</v>
      </c>
      <c r="F3240" s="2" t="str">
        <v>459 Great Western Hwy</v>
      </c>
      <c r="G3240" s="2" t="str">
        <v>Ray Lewin</v>
      </c>
      <c r="H3240" s="2" t="s">
        <v>6480</v>
      </c>
      <c r="I3240" s="2" t="str">
        <v>61 2 47519324</v>
      </c>
      <c r="J3240" s="2" t="str">
        <v>61 2 47519333</v>
      </c>
      <c r="K3240" s="1"/>
      <c r="L3240" s="1"/>
      <c r="M3240" s="1"/>
      <c r="N3240" s="1"/>
      <c r="O3240" s="1"/>
      <c r="P3240" s="1"/>
      <c r="Q3240" s="1"/>
      <c r="R3240" s="1"/>
      <c r="S3240" s="1"/>
    </row>
    <row r="3241">
      <c r="A3241" s="2" t="s">
        <v>31</v>
      </c>
      <c r="B3241" s="2" t="str">
        <v>中國香港</v>
      </c>
      <c r="C3241" s="2" t="str">
        <v>--</v>
      </c>
      <c r="D3241" s="2" t="s">
        <v>32</v>
      </c>
      <c r="E3241" s="2" t="str">
        <v>6次</v>
      </c>
      <c r="F3241" s="2" t="str">
        <v>1215, 12/F, TUEN MUN PARKLANE SQUARENO. 2 TUEN HI ROAD, TUEN MUN, N.T.HONGKONG</v>
      </c>
      <c r="G3241" s="2" t="str">
        <v>JAN ROEDEMA</v>
      </c>
      <c r="H3241" s="2" t="s">
        <v>33</v>
      </c>
      <c r="I3241" s="2" t="str">
        <v>+852 2468 4222</v>
      </c>
      <c r="J3241" s="2">
        <v>24683242</v>
      </c>
      <c r="K3241" s="1"/>
      <c r="L3241" s="1"/>
      <c r="M3241" s="1"/>
      <c r="N3241" s="1"/>
      <c r="O3241" s="1"/>
      <c r="P3241" s="1"/>
      <c r="Q3241" s="1"/>
      <c r="R3241" s="1"/>
      <c r="S3241" s="1"/>
    </row>
    <row r="3242">
      <c r="A3242" s="5" t="s">
        <v>2456</v>
      </c>
      <c r="B3242" s="5" t="str">
        <v>法國</v>
      </c>
      <c r="C3242" s="4" t="s">
        <v>2454</v>
      </c>
      <c r="D3242" s="5" t="str">
        <v>餐厨用具</v>
      </c>
      <c r="E3242" s="5" t="str">
        <v>6次</v>
      </c>
      <c r="F3242" s="5" t="str">
        <v>9 RUE ADOLPHE COLL,TOULOUSE</v>
      </c>
      <c r="G3242" s="5" t="str">
        <v>STEPHANIE LEON</v>
      </c>
      <c r="H3242" s="5" t="s">
        <v>2455</v>
      </c>
      <c r="I3242" s="5" t="str">
        <v>+33 5 62 48 51 60</v>
      </c>
      <c r="J3242" s="5" t="str">
        <v>0033 5 61591604</v>
      </c>
      <c r="K3242" s="1"/>
      <c r="L3242" s="1"/>
      <c r="M3242" s="1"/>
      <c r="N3242" s="1"/>
      <c r="O3242" s="1"/>
      <c r="P3242" s="1"/>
      <c r="Q3242" s="1"/>
      <c r="R3242" s="1"/>
      <c r="S3242" s="1"/>
    </row>
    <row r="3243">
      <c r="A3243" s="2" t="s">
        <v>3048</v>
      </c>
      <c r="B3243" s="2" t="str">
        <v>日本</v>
      </c>
      <c r="C3243" s="3" t="s">
        <v>3050</v>
      </c>
      <c r="D3243" s="2" t="str">
        <v>其他,家具,家居装饰品,玻璃工艺品,餐厨用具</v>
      </c>
      <c r="E3243" s="2" t="str">
        <v>8次</v>
      </c>
      <c r="F3243" s="2" t="str">
        <v>1403 SHINMORINISHI,MORIYAMAKU, NAGOYA,JAPAN</v>
      </c>
      <c r="G3243" s="2" t="str">
        <v>Renate Wickstrom</v>
      </c>
      <c r="H3243" s="2" t="s">
        <v>3049</v>
      </c>
      <c r="I3243" s="2" t="str">
        <v>+81 52-792-8881</v>
      </c>
      <c r="J3243" s="2" t="str">
        <v>052 792 6463</v>
      </c>
      <c r="K3243" s="1"/>
      <c r="L3243" s="1"/>
      <c r="M3243" s="1"/>
      <c r="N3243" s="1"/>
      <c r="O3243" s="1"/>
      <c r="P3243" s="1"/>
      <c r="Q3243" s="1"/>
      <c r="R3243" s="1"/>
      <c r="S3243" s="1"/>
    </row>
    <row r="3244">
      <c r="A3244" s="2" t="s">
        <v>714</v>
      </c>
      <c r="B3244" s="2" t="str">
        <v>英國</v>
      </c>
      <c r="C3244" s="3" t="s">
        <v>715</v>
      </c>
      <c r="D3244" s="2" t="str">
        <v>其他,家居用品,餐厨用具</v>
      </c>
      <c r="E3244" s="2" t="str">
        <v>9次</v>
      </c>
      <c r="F3244" s="2" t="str">
        <v>160 DALSON LANE, HACKNEY,LONDON, E8 1MG,U.K.</v>
      </c>
      <c r="G3244" s="2" t="str">
        <v>CARLOS TELLEZ</v>
      </c>
      <c r="H3244" s="2" t="s">
        <v>713</v>
      </c>
      <c r="I3244" s="2" t="str">
        <v>+44 161 872 0404</v>
      </c>
      <c r="J3244" s="2">
        <v>441618720505</v>
      </c>
      <c r="K3244" s="1"/>
      <c r="L3244" s="1"/>
      <c r="M3244" s="1"/>
      <c r="N3244" s="1"/>
      <c r="O3244" s="1"/>
      <c r="P3244" s="1"/>
      <c r="Q3244" s="1"/>
      <c r="R3244" s="1"/>
      <c r="S3244" s="1"/>
    </row>
    <row r="3245">
      <c r="A3245" s="2" t="s">
        <v>69</v>
      </c>
      <c r="B3245" s="2" t="str">
        <v>新西蘭</v>
      </c>
      <c r="C3245" s="3" t="s">
        <v>72</v>
      </c>
      <c r="D3245" s="2" t="s">
        <v>70</v>
      </c>
      <c r="E3245" s="2" t="str">
        <v>11次</v>
      </c>
      <c r="F3245" s="2" t="str">
        <v>4 Farmhouse Lane Glen Innes 1006 Auckland</v>
      </c>
      <c r="G3245" s="2" t="str">
        <v>Horticom Services (NZ) Ltd</v>
      </c>
      <c r="H3245" s="2" t="s">
        <v>71</v>
      </c>
      <c r="I3245" s="2" t="str">
        <v>+64 9-521 0367</v>
      </c>
      <c r="J3245" s="2" t="str">
        <v>0064 9 5219631</v>
      </c>
      <c r="K3245" s="1"/>
      <c r="L3245" s="1"/>
      <c r="M3245" s="1"/>
      <c r="N3245" s="1"/>
      <c r="O3245" s="1"/>
      <c r="P3245" s="1"/>
      <c r="Q3245" s="1"/>
      <c r="R3245" s="1"/>
      <c r="S3245" s="1"/>
    </row>
    <row r="3246">
      <c r="A3246" s="2" t="s">
        <v>2497</v>
      </c>
      <c r="B3246" s="2" t="str">
        <v>中國香港</v>
      </c>
      <c r="C3246" s="3" t="s">
        <v>2496</v>
      </c>
      <c r="D3246" s="2" t="str">
        <v>其他,玩具,电子电气产品,礼品及赠品,餐厨用具</v>
      </c>
      <c r="E3246" s="2" t="str">
        <v>9次</v>
      </c>
      <c r="F3246" s="2" t="str">
        <v>15/FL., SPA CENTRE,53-55 LOCKHART RD.WANCHAI,HONGKONG</v>
      </c>
      <c r="G3246" s="2" t="str">
        <v>SUSAN,M.X.WANG</v>
      </c>
      <c r="H3246" s="2" t="s">
        <v>2495</v>
      </c>
      <c r="I3246" s="2" t="str">
        <v>00852 28662707</v>
      </c>
      <c r="J3246" s="2" t="str">
        <v>00852 25289881</v>
      </c>
      <c r="K3246" s="1"/>
      <c r="L3246" s="1"/>
      <c r="M3246" s="1"/>
      <c r="N3246" s="1"/>
      <c r="O3246" s="1"/>
      <c r="P3246" s="1"/>
      <c r="Q3246" s="1"/>
      <c r="R3246" s="1"/>
      <c r="S3246" s="1"/>
    </row>
    <row r="3247">
      <c r="A3247" s="2" t="s">
        <v>4557</v>
      </c>
      <c r="B3247" s="2" t="str">
        <v>加拿大</v>
      </c>
      <c r="C3247" s="3" t="s">
        <v>4559</v>
      </c>
      <c r="D3247" s="2" t="str">
        <v>家具,家居装饰品,餐厨用具</v>
      </c>
      <c r="E3247" s="2" t="str">
        <v>7次</v>
      </c>
      <c r="F3247" s="2" t="str">
        <v>105 Townline Road East,Post Perry,Ontario</v>
      </c>
      <c r="G3247" s="2" t="str">
        <v>BRIDGMAN IMPORTING (CANADA) INC</v>
      </c>
      <c r="H3247" s="2" t="s">
        <v>4558</v>
      </c>
      <c r="I3247" s="2" t="str">
        <v>001 905 9859000</v>
      </c>
      <c r="J3247" s="2" t="str">
        <v>001 905 9859104</v>
      </c>
      <c r="K3247" s="1"/>
      <c r="L3247" s="1"/>
      <c r="M3247" s="1"/>
      <c r="N3247" s="1"/>
      <c r="O3247" s="1"/>
      <c r="P3247" s="1"/>
      <c r="Q3247" s="1"/>
      <c r="R3247" s="1"/>
      <c r="S3247" s="1"/>
    </row>
    <row r="3248">
      <c r="A3248" s="2" t="s">
        <v>6428</v>
      </c>
      <c r="B3248" s="2" t="str">
        <v>義大利</v>
      </c>
      <c r="C3248" s="3" t="s">
        <v>6430</v>
      </c>
      <c r="D3248" s="2" t="str">
        <v>工艺陶瓷,餐厨用具</v>
      </c>
      <c r="E3248" s="2" t="str">
        <v>4次</v>
      </c>
      <c r="F3248" s="2" t="str">
        <v>Localita' Fondi Z.I., I 25071, AGNOSINE</v>
      </c>
      <c r="G3248" s="2" t="str">
        <v>Claudia Reguitti</v>
      </c>
      <c r="H3248" s="2" t="s">
        <v>6429</v>
      </c>
      <c r="I3248" s="2" t="str">
        <v>+39 0365 896186</v>
      </c>
      <c r="J3248" s="2" t="str">
        <v>0039 0365 896137</v>
      </c>
      <c r="K3248" s="1"/>
      <c r="L3248" s="1"/>
      <c r="M3248" s="1"/>
      <c r="N3248" s="1"/>
      <c r="O3248" s="1"/>
      <c r="P3248" s="1"/>
      <c r="Q3248" s="1"/>
      <c r="R3248" s="1"/>
      <c r="S3248" s="1"/>
    </row>
    <row r="3249">
      <c r="A3249" s="2" t="s">
        <v>7886</v>
      </c>
      <c r="B3249" s="2" t="str">
        <v>中國香港</v>
      </c>
      <c r="C3249" s="3" t="s">
        <v>7885</v>
      </c>
      <c r="D3249" s="2" t="str">
        <v>餐厨用具</v>
      </c>
      <c r="E3249" s="2" t="str">
        <v>4次</v>
      </c>
      <c r="F3249" s="2" t="str">
        <v>中国香港九龙尖沙咀 梳士巴利道18-24号 新世界中心L1楼31号铺</v>
      </c>
      <c r="G3249" s="2" t="str">
        <v>张先生</v>
      </c>
      <c r="H3249" s="2" t="s">
        <v>7884</v>
      </c>
      <c r="I3249" s="2">
        <f>+82-43-872-8032</f>
      </c>
      <c r="J3249" s="2" t="str">
        <v>00852 27245205</v>
      </c>
      <c r="K3249" s="1"/>
      <c r="L3249" s="1"/>
      <c r="M3249" s="1"/>
      <c r="N3249" s="1"/>
      <c r="O3249" s="1"/>
      <c r="P3249" s="1"/>
      <c r="Q3249" s="1"/>
      <c r="R3249" s="1"/>
      <c r="S3249" s="1"/>
    </row>
    <row r="3250">
      <c r="A3250" s="2" t="s">
        <v>2382</v>
      </c>
      <c r="B3250" s="2" t="str">
        <v>中國香港</v>
      </c>
      <c r="C3250" s="2" t="str">
        <v>--</v>
      </c>
      <c r="D3250" s="2" t="str">
        <v>家具,玻璃工艺品,餐厨用具</v>
      </c>
      <c r="E3250" s="2" t="str">
        <v>7次</v>
      </c>
      <c r="F3250" s="2" t="str">
        <v>Flat 16, 10/F, Hope Sea Industrial Centre, 26 Lam Hing Street, Kowloon Bay, Kowloon, Hong Kong</v>
      </c>
      <c r="G3250" s="2" t="str">
        <v>Grand Venture (Hong Kong) Ltd</v>
      </c>
      <c r="H3250" s="2" t="s">
        <v>2383</v>
      </c>
      <c r="I3250" s="2" t="str">
        <v>00852 21392229</v>
      </c>
      <c r="J3250" s="2" t="str">
        <v>00852 21211460</v>
      </c>
      <c r="K3250" s="1"/>
      <c r="L3250" s="1"/>
      <c r="M3250" s="1"/>
      <c r="N3250" s="1"/>
      <c r="O3250" s="1"/>
      <c r="P3250" s="1"/>
      <c r="Q3250" s="1"/>
      <c r="R3250" s="1"/>
      <c r="S3250" s="1"/>
    </row>
    <row r="3251">
      <c r="A3251" s="2" t="s">
        <v>4470</v>
      </c>
      <c r="B3251" s="2" t="str">
        <v>英國</v>
      </c>
      <c r="C3251" s="3" t="s">
        <v>4469</v>
      </c>
      <c r="D3251" s="2" t="str">
        <v>餐厨用具</v>
      </c>
      <c r="E3251" s="2" t="str">
        <v>6次</v>
      </c>
      <c r="F3251" s="2" t="str">
        <v>STIHL HOUSE, STANHOPE RD.,CAMBERLEY GU15 3YT</v>
      </c>
      <c r="G3251" s="2" t="str">
        <v>MASON</v>
      </c>
      <c r="H3251" s="2" t="str">
        <v>--</v>
      </c>
      <c r="I3251" s="2" t="str">
        <v>+44 1276 20202</v>
      </c>
      <c r="J3251" s="2" t="str">
        <v>0044 1276 670502</v>
      </c>
      <c r="K3251" s="1"/>
      <c r="L3251" s="1"/>
      <c r="M3251" s="1"/>
      <c r="N3251" s="1"/>
      <c r="O3251" s="1"/>
      <c r="P3251" s="1"/>
      <c r="Q3251" s="1"/>
      <c r="R3251" s="1"/>
      <c r="S3251" s="1"/>
    </row>
    <row r="3252">
      <c r="A3252" s="2" t="s">
        <v>6364</v>
      </c>
      <c r="B3252" s="2" t="str">
        <v>印度</v>
      </c>
      <c r="C3252" s="3" t="s">
        <v>6362</v>
      </c>
      <c r="D3252" s="2" t="str">
        <v>服装饰物及配件,餐厨用具</v>
      </c>
      <c r="E3252" s="2" t="str">
        <v>8次</v>
      </c>
      <c r="F3252" s="2" t="str">
        <v>58 RAMPURI KALKAJI,NEW DELHI 110019,INDIA</v>
      </c>
      <c r="G3252" s="2" t="str">
        <v>Jorge Hermosilla</v>
      </c>
      <c r="H3252" s="2" t="s">
        <v>6363</v>
      </c>
      <c r="I3252" s="2" t="str">
        <v>0091 120 2441305</v>
      </c>
      <c r="J3252" s="2" t="str">
        <v>91 11 2622 46 85</v>
      </c>
      <c r="K3252" s="1"/>
      <c r="L3252" s="1"/>
      <c r="M3252" s="1"/>
      <c r="N3252" s="1"/>
      <c r="O3252" s="1"/>
      <c r="P3252" s="1"/>
      <c r="Q3252" s="1"/>
      <c r="R3252" s="1"/>
      <c r="S3252" s="1"/>
    </row>
    <row r="3253">
      <c r="A3253" s="2" t="s">
        <v>7906</v>
      </c>
      <c r="B3253" s="2" t="str">
        <v>德國</v>
      </c>
      <c r="C3253" s="3" t="s">
        <v>7907</v>
      </c>
      <c r="D3253" s="2" t="str">
        <v>五金,餐厨用具</v>
      </c>
      <c r="E3253" s="2" t="str">
        <v>5次</v>
      </c>
      <c r="F3253" s="2" t="str">
        <v>BEETHOVEN STR.35A D-42655 SOLINGEN</v>
      </c>
      <c r="G3253" s="2" t="str">
        <v>GUELABI GEREZ</v>
      </c>
      <c r="H3253" s="2" t="s">
        <v>7908</v>
      </c>
      <c r="I3253" s="2">
        <f>+49-212-18605</f>
      </c>
      <c r="J3253" s="2" t="str">
        <v>0049 212 8802229</v>
      </c>
      <c r="K3253" s="1"/>
      <c r="L3253" s="1"/>
      <c r="M3253" s="1"/>
      <c r="N3253" s="1"/>
      <c r="O3253" s="1"/>
      <c r="P3253" s="1"/>
      <c r="Q3253" s="1"/>
      <c r="R3253" s="1"/>
      <c r="S3253" s="1"/>
    </row>
    <row r="3254">
      <c r="A3254" s="2" t="s">
        <v>586</v>
      </c>
      <c r="B3254" s="2" t="str">
        <v>俄羅斯</v>
      </c>
      <c r="C3254" s="3" t="s">
        <v>588</v>
      </c>
      <c r="D3254" s="2" t="str">
        <v>家具,餐厨用具</v>
      </c>
      <c r="E3254" s="2" t="str">
        <v>7次</v>
      </c>
      <c r="F3254" s="2" t="str">
        <v>127486,KOROVINSKOE SHOSSE,MOSCOW,10-2,RUSSIA</v>
      </c>
      <c r="G3254" s="2" t="str">
        <v>Tana Punpravong</v>
      </c>
      <c r="H3254" s="2" t="s">
        <v>587</v>
      </c>
      <c r="I3254" s="2" t="str">
        <v>7(095)9372163</v>
      </c>
      <c r="J3254" s="2" t="str">
        <v>7(095)4888164</v>
      </c>
      <c r="K3254" s="1"/>
      <c r="L3254" s="1"/>
      <c r="M3254" s="1"/>
      <c r="N3254" s="1"/>
      <c r="O3254" s="1"/>
      <c r="P3254" s="1"/>
      <c r="Q3254" s="1"/>
      <c r="R3254" s="1"/>
      <c r="S3254" s="1"/>
    </row>
    <row r="3255">
      <c r="A3255" s="2" t="s">
        <v>4496</v>
      </c>
      <c r="B3255" s="2" t="str">
        <v>黎巴嫩</v>
      </c>
      <c r="C3255" s="2" t="str">
        <v>--</v>
      </c>
      <c r="D3255" s="2" t="str">
        <v>化工产品,家具,家居用品,工艺陶瓷,餐厨用具</v>
      </c>
      <c r="E3255" s="2" t="str">
        <v>8次</v>
      </c>
      <c r="F3255" s="2" t="str">
        <v>CORNISH CANAL 7 AVENUE,AICHE BAKKAR,BEIRUT (P.O.BOX: 7584,BEIRUT)</v>
      </c>
      <c r="G3255" s="2" t="str">
        <v>LINA FARHAT</v>
      </c>
      <c r="H3255" s="2" t="s">
        <v>4495</v>
      </c>
      <c r="I3255" s="2" t="str">
        <v>00961 1 737626</v>
      </c>
      <c r="J3255" s="2" t="str">
        <v>00961 1 737626</v>
      </c>
      <c r="K3255" s="1"/>
      <c r="L3255" s="1"/>
      <c r="M3255" s="1"/>
      <c r="N3255" s="1"/>
      <c r="O3255" s="1"/>
      <c r="P3255" s="1"/>
      <c r="Q3255" s="1"/>
      <c r="R3255" s="1"/>
      <c r="S3255" s="1"/>
    </row>
    <row r="3256">
      <c r="A3256" s="2" t="s">
        <v>627</v>
      </c>
      <c r="B3256" s="2" t="str">
        <v>日本</v>
      </c>
      <c r="C3256" s="2" t="str">
        <v>--</v>
      </c>
      <c r="D3256" s="2" t="str">
        <v>餐厨用具</v>
      </c>
      <c r="E3256" s="2" t="str">
        <v>6次</v>
      </c>
      <c r="F3256" s="2" t="str">
        <v>11-7, HIGASHI TOKOROZAWA WADA 1-CHOME TOKOROZAWA-SHI, SAITAMA 3590023</v>
      </c>
      <c r="G3256" s="2" t="str">
        <v>MATSUI, SUSUMU</v>
      </c>
      <c r="H3256" s="2" t="str">
        <v>--</v>
      </c>
      <c r="I3256" s="2">
        <f>+81-4-2945-3771</f>
      </c>
      <c r="J3256" s="2" t="str">
        <v>0081 42 945 3799</v>
      </c>
      <c r="K3256" s="1"/>
      <c r="L3256" s="1"/>
      <c r="M3256" s="1"/>
      <c r="N3256" s="1"/>
      <c r="O3256" s="1"/>
      <c r="P3256" s="1"/>
      <c r="Q3256" s="1"/>
      <c r="R3256" s="1"/>
      <c r="S3256" s="1"/>
    </row>
    <row r="3257">
      <c r="A3257" s="2" t="s">
        <v>1181</v>
      </c>
      <c r="B3257" s="2" t="str">
        <v>加拿大</v>
      </c>
      <c r="C3257" s="3" t="s">
        <v>1180</v>
      </c>
      <c r="D3257" s="2" t="str">
        <v>餐厨用具</v>
      </c>
      <c r="E3257" s="2" t="str">
        <v>2次</v>
      </c>
      <c r="F3257" s="2" t="str">
        <v>10126 LASSAM ROAD</v>
      </c>
      <c r="G3257" s="2" t="str">
        <v>--</v>
      </c>
      <c r="H3257" s="2" t="str">
        <v>--</v>
      </c>
      <c r="I3257" s="2" t="str">
        <v>001 604 4481862</v>
      </c>
      <c r="J3257" s="2" t="str">
        <v>001 604 4481862</v>
      </c>
      <c r="K3257" s="1"/>
      <c r="L3257" s="1"/>
      <c r="M3257" s="1"/>
      <c r="N3257" s="1"/>
      <c r="O3257" s="1"/>
      <c r="P3257" s="1"/>
      <c r="Q3257" s="1"/>
      <c r="R3257" s="1"/>
      <c r="S3257" s="1"/>
    </row>
    <row r="3258">
      <c r="A3258" s="2" t="s">
        <v>1217</v>
      </c>
      <c r="B3258" s="2" t="str">
        <v>德國</v>
      </c>
      <c r="C3258" s="2" t="str">
        <v>--</v>
      </c>
      <c r="D3258" s="2" t="str">
        <v>餐厨用具</v>
      </c>
      <c r="E3258" s="2" t="str">
        <v>2次</v>
      </c>
      <c r="F3258" s="2" t="str">
        <v>MITTELWEG 41C,HAMBURG</v>
      </c>
      <c r="G3258" s="2" t="str">
        <v>SULI HUANG</v>
      </c>
      <c r="H3258" s="2" t="s">
        <v>1218</v>
      </c>
      <c r="I3258" s="2" t="str">
        <v>+49 40 4505888</v>
      </c>
      <c r="J3258" s="2" t="str">
        <v>0049 40 22723844</v>
      </c>
      <c r="K3258" s="1"/>
      <c r="L3258" s="1"/>
      <c r="M3258" s="1"/>
      <c r="N3258" s="1"/>
      <c r="O3258" s="1"/>
      <c r="P3258" s="1"/>
      <c r="Q3258" s="1"/>
      <c r="R3258" s="1"/>
      <c r="S3258" s="1"/>
    </row>
    <row r="3259">
      <c r="A3259" s="2" t="s">
        <v>4409</v>
      </c>
      <c r="B3259" s="2" t="str">
        <v>美國</v>
      </c>
      <c r="C3259" s="2" t="str">
        <v>--</v>
      </c>
      <c r="D3259" s="2" t="str">
        <v>家用纺织品,餐厨用具</v>
      </c>
      <c r="E3259" s="2" t="str">
        <v>9次</v>
      </c>
      <c r="F3259" s="2" t="str">
        <v>279 5th Ave., New York, NY 10016-6506, USA</v>
      </c>
      <c r="G3259" s="2" t="str">
        <v>Madison Industrial</v>
      </c>
      <c r="H3259" s="2" t="str">
        <v>--</v>
      </c>
      <c r="I3259" s="2" t="str">
        <v>001 212 679 5110</v>
      </c>
      <c r="J3259" s="2" t="str">
        <v>001 212 779 0426</v>
      </c>
      <c r="K3259" s="1"/>
      <c r="L3259" s="1"/>
      <c r="M3259" s="1"/>
      <c r="N3259" s="1"/>
      <c r="O3259" s="1"/>
      <c r="P3259" s="1"/>
      <c r="Q3259" s="1"/>
      <c r="R3259" s="1"/>
      <c r="S3259" s="1"/>
    </row>
    <row r="3260">
      <c r="A3260" s="2" t="s">
        <v>5424</v>
      </c>
      <c r="B3260" s="2" t="str">
        <v>芬蘭</v>
      </c>
      <c r="C3260" s="3" t="s">
        <v>5425</v>
      </c>
      <c r="D3260" s="2" t="str">
        <v>五金,餐厨用具</v>
      </c>
      <c r="E3260" s="2" t="str">
        <v>7次</v>
      </c>
      <c r="F3260" s="2" t="str">
        <v>TEOLLISUUSTIE13 60100 SEINAJOKI</v>
      </c>
      <c r="G3260" s="2" t="str">
        <v>MOKKI OY</v>
      </c>
      <c r="H3260" s="2" t="str">
        <v>--</v>
      </c>
      <c r="I3260" s="2">
        <f>+358-40-5031911</f>
      </c>
      <c r="J3260" s="2" t="str">
        <v>00358 6 2233429</v>
      </c>
      <c r="K3260" s="1"/>
      <c r="L3260" s="1"/>
      <c r="M3260" s="1"/>
      <c r="N3260" s="1"/>
      <c r="O3260" s="1"/>
      <c r="P3260" s="1"/>
      <c r="Q3260" s="1"/>
      <c r="R3260" s="1"/>
      <c r="S3260" s="1"/>
    </row>
    <row r="3261">
      <c r="A3261" s="2" t="s">
        <v>3335</v>
      </c>
      <c r="B3261" s="2" t="str">
        <v>挪威</v>
      </c>
      <c r="C3261" s="2" t="str">
        <v>--</v>
      </c>
      <c r="D3261" s="2" t="str">
        <v>大型机械及设备,餐厨用具</v>
      </c>
      <c r="E3261" s="2" t="str">
        <v>7次</v>
      </c>
      <c r="F3261" s="2" t="str">
        <v>Kjesaesvn. 69, NO 0409, Oslo</v>
      </c>
      <c r="G3261" s="2" t="str">
        <v>--</v>
      </c>
      <c r="H3261" s="2" t="str">
        <v>--</v>
      </c>
      <c r="I3261" s="2" t="str">
        <v>+47 23 39 68 00</v>
      </c>
      <c r="J3261" s="2" t="str">
        <v>0047 23 39 68 01</v>
      </c>
      <c r="K3261" s="1"/>
      <c r="L3261" s="1"/>
      <c r="M3261" s="1"/>
      <c r="N3261" s="1"/>
      <c r="O3261" s="1"/>
      <c r="P3261" s="1"/>
      <c r="Q3261" s="1"/>
      <c r="R3261" s="1"/>
      <c r="S3261" s="1"/>
    </row>
    <row r="3262">
      <c r="A3262" s="5" t="s">
        <v>1100</v>
      </c>
      <c r="B3262" s="5" t="str">
        <v>埃及</v>
      </c>
      <c r="C3262" s="4" t="s">
        <v>1102</v>
      </c>
      <c r="D3262" s="5" t="str">
        <v>家具,家用电器,照明产品,玻璃工艺品,餐厨用具</v>
      </c>
      <c r="E3262" s="5" t="str">
        <v>8次</v>
      </c>
      <c r="F3262" s="5" t="str">
        <v>60, Eltaiaran St., Nasr City Cairo Egypt</v>
      </c>
      <c r="G3262" s="5" t="str">
        <v>BERNARD JULIEN</v>
      </c>
      <c r="H3262" s="5" t="s">
        <v>1101</v>
      </c>
      <c r="I3262" s="5" t="str">
        <v>0020 2 2637458</v>
      </c>
      <c r="J3262" s="5" t="str">
        <v>0020 2 2634110</v>
      </c>
      <c r="K3262" s="1"/>
      <c r="L3262" s="1"/>
      <c r="M3262" s="1"/>
      <c r="N3262" s="1"/>
      <c r="O3262" s="1"/>
      <c r="P3262" s="1"/>
      <c r="Q3262" s="1"/>
      <c r="R3262" s="1"/>
      <c r="S3262" s="1"/>
    </row>
    <row r="3263">
      <c r="A3263" s="2" t="s">
        <v>4443</v>
      </c>
      <c r="B3263" s="2" t="str">
        <v>法國</v>
      </c>
      <c r="C3263" s="3" t="s">
        <v>4442</v>
      </c>
      <c r="D3263" s="2" t="str">
        <v>化工产品,餐厨用具</v>
      </c>
      <c r="E3263" s="2" t="str">
        <v>2次</v>
      </c>
      <c r="F3263" s="2" t="str">
        <v>50 RUE DE PARADIS, 75010, PARIS</v>
      </c>
      <c r="G3263" s="2" t="str">
        <v>M ELVANIAN GERARD</v>
      </c>
      <c r="H3263" s="2" t="str">
        <v>--</v>
      </c>
      <c r="I3263" s="2" t="str">
        <v>+33 1 44 79 05 00</v>
      </c>
      <c r="J3263" s="2" t="str">
        <v>0033 144790070</v>
      </c>
      <c r="K3263" s="1"/>
      <c r="L3263" s="1"/>
      <c r="M3263" s="1"/>
      <c r="N3263" s="1"/>
      <c r="O3263" s="1"/>
      <c r="P3263" s="1"/>
      <c r="Q3263" s="1"/>
      <c r="R3263" s="1"/>
      <c r="S3263" s="1"/>
    </row>
    <row r="3264">
      <c r="A3264" s="2" t="s">
        <v>5329</v>
      </c>
      <c r="B3264" s="2" t="str">
        <v>中國香港</v>
      </c>
      <c r="C3264" s="3" t="s">
        <v>5330</v>
      </c>
      <c r="D3264" s="2" t="s">
        <v>5332</v>
      </c>
      <c r="E3264" s="2" t="str">
        <v>9次</v>
      </c>
      <c r="F3264" s="2" t="str">
        <v>ROOM 1901-02, JUBILEE CENTER,18 FENWICK STREET,WAN CHAI,HONGKONG</v>
      </c>
      <c r="G3264" s="2" t="str">
        <v>Emeric Desmarchelier</v>
      </c>
      <c r="H3264" s="2" t="s">
        <v>5331</v>
      </c>
      <c r="I3264" s="2" t="str">
        <v>+852 2215 5100</v>
      </c>
      <c r="J3264" s="2" t="str">
        <v>852 22155200</v>
      </c>
      <c r="K3264" s="1"/>
      <c r="L3264" s="1"/>
      <c r="M3264" s="1"/>
      <c r="N3264" s="1"/>
      <c r="O3264" s="1"/>
      <c r="P3264" s="1"/>
      <c r="Q3264" s="1"/>
      <c r="R3264" s="1"/>
      <c r="S3264" s="1"/>
    </row>
    <row r="3265">
      <c r="A3265" s="2" t="s">
        <v>414</v>
      </c>
      <c r="B3265" s="2" t="str">
        <v>印度</v>
      </c>
      <c r="C3265" s="2" t="str">
        <v>--</v>
      </c>
      <c r="D3265" s="2" t="str">
        <v>其他,家居用品,玻璃工艺品,餐厨用具</v>
      </c>
      <c r="E3265" s="2" t="str">
        <v>7次</v>
      </c>
      <c r="F3265" s="2" t="str">
        <v>WZ-90A,(FIRST FLOOR),STREET NO.5,SHIV NAGAR,NEW DELHI-58</v>
      </c>
      <c r="G3265" s="2" t="str">
        <v>MR.ARVINDERPAL SINGH SHINH</v>
      </c>
      <c r="H3265" s="2" t="s">
        <v>413</v>
      </c>
      <c r="I3265" s="2" t="str">
        <v>0091 11 5520573</v>
      </c>
      <c r="J3265" s="2" t="str">
        <v>0091 11 5520573</v>
      </c>
      <c r="K3265" s="1"/>
      <c r="L3265" s="1"/>
      <c r="M3265" s="1"/>
      <c r="N3265" s="1"/>
      <c r="O3265" s="1"/>
      <c r="P3265" s="1"/>
      <c r="Q3265" s="1"/>
      <c r="R3265" s="1"/>
      <c r="S3265" s="1"/>
    </row>
    <row r="3266">
      <c r="A3266" s="2" t="s">
        <v>1142</v>
      </c>
      <c r="B3266" s="2" t="str">
        <v>美國</v>
      </c>
      <c r="C3266" s="2" t="str">
        <v>--</v>
      </c>
      <c r="D3266" s="2" t="str">
        <v>餐厨用具</v>
      </c>
      <c r="E3266" s="2" t="str">
        <v>4次</v>
      </c>
      <c r="F3266" s="2" t="str">
        <v>104 N 6TH ST, ATCHISON, KS 66002-2416</v>
      </c>
      <c r="G3266" s="2" t="str">
        <v>RICK BERGER</v>
      </c>
      <c r="H3266" s="2" t="str">
        <v>--</v>
      </c>
      <c r="I3266" s="2" t="str">
        <v>001 913 367 3700</v>
      </c>
      <c r="J3266" s="2" t="str">
        <v>001 913 367 2721</v>
      </c>
      <c r="K3266" s="1"/>
      <c r="L3266" s="1"/>
      <c r="M3266" s="1"/>
      <c r="N3266" s="1"/>
      <c r="O3266" s="1"/>
      <c r="P3266" s="1"/>
      <c r="Q3266" s="1"/>
      <c r="R3266" s="1"/>
      <c r="S3266" s="1"/>
    </row>
    <row r="3267">
      <c r="A3267" s="2" t="s">
        <v>4821</v>
      </c>
      <c r="B3267" s="2" t="str">
        <v>美國</v>
      </c>
      <c r="C3267" s="3" t="s">
        <v>4818</v>
      </c>
      <c r="D3267" s="2" t="s">
        <v>4819</v>
      </c>
      <c r="E3267" s="2" t="str">
        <v>9次</v>
      </c>
      <c r="F3267" s="2" t="str">
        <v>1309 SUMMIT AVE. #12, PLANO,TX 75074,U.S.A.</v>
      </c>
      <c r="G3267" s="2" t="str">
        <v>TONY</v>
      </c>
      <c r="H3267" s="2" t="s">
        <v>4820</v>
      </c>
      <c r="I3267" s="2" t="str">
        <v>+1 415-358-0868</v>
      </c>
      <c r="J3267" s="2" t="str">
        <v>001 9723980354</v>
      </c>
      <c r="K3267" s="1"/>
      <c r="L3267" s="1"/>
      <c r="M3267" s="1"/>
      <c r="N3267" s="1"/>
      <c r="O3267" s="1"/>
      <c r="P3267" s="1"/>
      <c r="Q3267" s="1"/>
      <c r="R3267" s="1"/>
      <c r="S3267" s="1"/>
    </row>
    <row r="3268">
      <c r="A3268" s="2" t="s">
        <v>6486</v>
      </c>
      <c r="B3268" s="2" t="str">
        <v>突尼斯</v>
      </c>
      <c r="C3268" s="2" t="str">
        <v>--</v>
      </c>
      <c r="D3268" s="2" t="str">
        <v>家具,家居装饰品,餐厨用具</v>
      </c>
      <c r="E3268" s="2" t="str">
        <v>7次</v>
      </c>
      <c r="F3268" s="2" t="str">
        <v>BOX 53 DAR CHAABANE EL FEHRI 8011</v>
      </c>
      <c r="G3268" s="2" t="str">
        <v>ETS. HAFEDH KACEM</v>
      </c>
      <c r="H3268" s="2" t="s">
        <v>6485</v>
      </c>
      <c r="I3268" s="2" t="str">
        <v>00216 72 362092</v>
      </c>
      <c r="J3268" s="2" t="str">
        <v>00216 72 361557</v>
      </c>
      <c r="K3268" s="1"/>
      <c r="L3268" s="1"/>
      <c r="M3268" s="1"/>
      <c r="N3268" s="1"/>
      <c r="O3268" s="1"/>
      <c r="P3268" s="1"/>
      <c r="Q3268" s="1"/>
      <c r="R3268" s="1"/>
      <c r="S3268" s="1"/>
    </row>
    <row r="3269">
      <c r="A3269" s="2" t="s">
        <v>447</v>
      </c>
      <c r="B3269" s="2" t="str">
        <v>英國</v>
      </c>
      <c r="C3269" s="3" t="s">
        <v>445</v>
      </c>
      <c r="D3269" s="2" t="str">
        <v>餐厨用具</v>
      </c>
      <c r="E3269" s="2" t="str">
        <v>6次</v>
      </c>
      <c r="F3269" s="2" t="str">
        <v>9 LINDBURY AVE., STOCKPORT,CHESIRE SK2 5SH,U.K.</v>
      </c>
      <c r="G3269" s="2" t="str">
        <v>--</v>
      </c>
      <c r="H3269" s="2" t="s">
        <v>446</v>
      </c>
      <c r="I3269" s="2" t="str">
        <v>+44 161 483 2037</v>
      </c>
      <c r="J3269" s="2">
        <v>441614473623</v>
      </c>
      <c r="K3269" s="1"/>
      <c r="L3269" s="1"/>
      <c r="M3269" s="1"/>
      <c r="N3269" s="1"/>
      <c r="O3269" s="1"/>
      <c r="P3269" s="1"/>
      <c r="Q3269" s="1"/>
      <c r="R3269" s="1"/>
      <c r="S3269" s="1"/>
    </row>
    <row r="3270">
      <c r="A3270" s="2" t="s">
        <v>1501</v>
      </c>
      <c r="B3270" s="2" t="str">
        <v>美國</v>
      </c>
      <c r="C3270" s="3" t="s">
        <v>1500</v>
      </c>
      <c r="D3270" s="2" t="str">
        <v>服装饰物及配件,照明产品,箱包,钟表眼镜,食品,餐厨用具</v>
      </c>
      <c r="E3270" s="2" t="str">
        <v>9次</v>
      </c>
      <c r="F3270" s="2" t="str">
        <v>300 SAMWALTON DR SUITE 1100SOMERSET KY,U.S.A.</v>
      </c>
      <c r="G3270" s="2" t="str">
        <v>Albert Chew</v>
      </c>
      <c r="H3270" s="2" t="s">
        <v>1499</v>
      </c>
      <c r="I3270" s="2">
        <f>+1-724-588-1288</f>
      </c>
      <c r="J3270" s="2" t="str">
        <v>001 606 6788436/6760566</v>
      </c>
      <c r="K3270" s="1"/>
      <c r="L3270" s="1"/>
      <c r="M3270" s="1"/>
      <c r="N3270" s="1"/>
      <c r="O3270" s="1"/>
      <c r="P3270" s="1"/>
      <c r="Q3270" s="1"/>
      <c r="R3270" s="1"/>
      <c r="S3270" s="1"/>
    </row>
    <row r="3271">
      <c r="A3271" s="2" t="s">
        <v>2616</v>
      </c>
      <c r="B3271" s="2" t="str">
        <v>比利時</v>
      </c>
      <c r="C3271" s="3" t="s">
        <v>2617</v>
      </c>
      <c r="D3271" s="2" t="str">
        <v>家具,家用纺织品,玩具,餐厨用具</v>
      </c>
      <c r="E3271" s="2" t="str">
        <v>8次</v>
      </c>
      <c r="F3271" s="2" t="str">
        <v>9, ZONING 0UEST,LESSINES</v>
      </c>
      <c r="G3271" s="2" t="str">
        <v>COLINVAUX</v>
      </c>
      <c r="H3271" s="2" t="s">
        <v>2615</v>
      </c>
      <c r="I3271" s="2" t="str">
        <v>+32 2 512 18 71</v>
      </c>
      <c r="J3271" s="2" t="str">
        <v>0032 2 512 88 41</v>
      </c>
      <c r="K3271" s="1"/>
      <c r="L3271" s="1"/>
      <c r="M3271" s="1"/>
      <c r="N3271" s="1"/>
      <c r="O3271" s="1"/>
      <c r="P3271" s="1"/>
      <c r="Q3271" s="1"/>
      <c r="R3271" s="1"/>
      <c r="S3271" s="1"/>
    </row>
    <row r="3272">
      <c r="A3272" s="2" t="s">
        <v>225</v>
      </c>
      <c r="B3272" s="2" t="str">
        <v>丹麥</v>
      </c>
      <c r="C3272" s="3" t="s">
        <v>223</v>
      </c>
      <c r="D3272" s="2" t="str">
        <v>餐厨用具</v>
      </c>
      <c r="E3272" s="2" t="str">
        <v>6次</v>
      </c>
      <c r="F3272" s="2" t="str">
        <v>Noerre Alle 26-28, DK 5610, Assens</v>
      </c>
      <c r="G3272" s="2" t="str">
        <v>Margrethe Bloch-Larsen</v>
      </c>
      <c r="H3272" s="2" t="s">
        <v>224</v>
      </c>
      <c r="I3272" s="2" t="str">
        <v>+45 64 71 15 05</v>
      </c>
      <c r="J3272" s="2" t="str">
        <v>0045 64 71 24 05</v>
      </c>
      <c r="K3272" s="1"/>
      <c r="L3272" s="1"/>
      <c r="M3272" s="1"/>
      <c r="N3272" s="1"/>
      <c r="O3272" s="1"/>
      <c r="P3272" s="1"/>
      <c r="Q3272" s="1"/>
      <c r="R3272" s="1"/>
      <c r="S3272" s="1"/>
    </row>
    <row r="3273">
      <c r="A3273" s="5" t="s">
        <v>339</v>
      </c>
      <c r="B3273" s="5" t="str">
        <v>美國</v>
      </c>
      <c r="C3273" s="4" t="s">
        <v>338</v>
      </c>
      <c r="D3273" s="5" t="str">
        <v>食品,餐厨用具</v>
      </c>
      <c r="E3273" s="5" t="str">
        <v>4次</v>
      </c>
      <c r="F3273" s="5" t="str">
        <v>1647 SUNFLOWER RD, SALINA, KS 67401</v>
      </c>
      <c r="G3273" s="5" t="str">
        <v>LEROY BAUMBERGER</v>
      </c>
      <c r="H3273" s="5" t="str">
        <v>--</v>
      </c>
      <c r="I3273" s="5" t="str">
        <v>001 785 823 6394</v>
      </c>
      <c r="J3273" s="5" t="str">
        <v>001 785 823 5512</v>
      </c>
      <c r="K3273" s="1"/>
      <c r="L3273" s="1"/>
      <c r="M3273" s="1"/>
      <c r="N3273" s="1"/>
      <c r="O3273" s="1"/>
      <c r="P3273" s="1"/>
      <c r="Q3273" s="1"/>
      <c r="R3273" s="1"/>
      <c r="S3273" s="1"/>
    </row>
    <row r="3274">
      <c r="A3274" s="2" t="s">
        <v>2745</v>
      </c>
      <c r="B3274" s="2" t="str">
        <v>美國</v>
      </c>
      <c r="C3274" s="3" t="s">
        <v>2744</v>
      </c>
      <c r="D3274" s="2" t="str">
        <v>其他,办公文具,家用电器,照明产品,电子电气产品,钟表眼镜,餐厨用具</v>
      </c>
      <c r="E3274" s="2" t="str">
        <v>9次</v>
      </c>
      <c r="F3274" s="2" t="str">
        <v>Plant Rd., U.S.A.</v>
      </c>
      <c r="G3274" s="2" t="str">
        <v>LORENTZO</v>
      </c>
      <c r="H3274" s="2" t="s">
        <v>2743</v>
      </c>
      <c r="I3274" s="2" t="str">
        <v>001 212 6867440 218</v>
      </c>
      <c r="J3274" s="2" t="str">
        <v>001 212 7792864</v>
      </c>
      <c r="K3274" s="1"/>
      <c r="L3274" s="1"/>
      <c r="M3274" s="1"/>
      <c r="N3274" s="1"/>
      <c r="O3274" s="1"/>
      <c r="P3274" s="1"/>
      <c r="Q3274" s="1"/>
      <c r="R3274" s="1"/>
      <c r="S3274" s="1"/>
    </row>
    <row r="3275">
      <c r="A3275" s="2" t="s">
        <v>2506</v>
      </c>
      <c r="B3275" s="2" t="str">
        <v>中國香港</v>
      </c>
      <c r="C3275" s="3" t="s">
        <v>2509</v>
      </c>
      <c r="D3275" s="2" t="s">
        <v>2507</v>
      </c>
      <c r="E3275" s="2" t="str">
        <v>10次</v>
      </c>
      <c r="F3275" s="2" t="str">
        <v>14A,B,CHANG PAO CHING BLDG,427429 HENNESSY ROAD</v>
      </c>
      <c r="G3275" s="2" t="str">
        <v>EDMOND NG</v>
      </c>
      <c r="H3275" s="2" t="s">
        <v>2508</v>
      </c>
      <c r="I3275" s="2" t="str">
        <v>(60)19 3180926</v>
      </c>
      <c r="J3275" s="2" t="str">
        <v>(60)3 22846086</v>
      </c>
      <c r="K3275" s="1"/>
      <c r="L3275" s="1"/>
      <c r="M3275" s="1"/>
      <c r="N3275" s="1"/>
      <c r="O3275" s="1"/>
      <c r="P3275" s="1"/>
      <c r="Q3275" s="1"/>
      <c r="R3275" s="1"/>
      <c r="S3275" s="1"/>
    </row>
    <row r="3276">
      <c r="A3276" s="2" t="s">
        <v>105</v>
      </c>
      <c r="B3276" s="2" t="str">
        <v>約旦</v>
      </c>
      <c r="C3276" s="2" t="str">
        <v>--</v>
      </c>
      <c r="D3276" s="2" t="str">
        <v>大型机械及设备,家具,家居用品,家用电器,家用纺织品,餐厨用具</v>
      </c>
      <c r="E3276" s="2" t="str">
        <v>9次</v>
      </c>
      <c r="F3276" s="2" t="str">
        <v>YIWU ZHEJIANG WEN HUA MARKET 105/4F, JORDAN</v>
      </c>
      <c r="G3276" s="2" t="str">
        <v>KHALID ABU NIJIM</v>
      </c>
      <c r="H3276" s="2" t="s">
        <v>104</v>
      </c>
      <c r="I3276" s="2" t="str">
        <v>+962 5 396 1927</v>
      </c>
      <c r="J3276" s="2" t="str">
        <v>00962 5 3961927</v>
      </c>
      <c r="K3276" s="1"/>
      <c r="L3276" s="1"/>
      <c r="M3276" s="1"/>
      <c r="N3276" s="1"/>
      <c r="O3276" s="1"/>
      <c r="P3276" s="1"/>
      <c r="Q3276" s="1"/>
      <c r="R3276" s="1"/>
      <c r="S3276" s="1"/>
    </row>
    <row r="3277">
      <c r="A3277" s="2" t="s">
        <v>377</v>
      </c>
      <c r="B3277" s="2" t="str">
        <v>中國香港</v>
      </c>
      <c r="C3277" s="3" t="s">
        <v>376</v>
      </c>
      <c r="D3277" s="2" t="s">
        <v>378</v>
      </c>
      <c r="E3277" s="2" t="str">
        <v>6次</v>
      </c>
      <c r="F3277" s="2" t="str">
        <v>UNIT 10,8/F.,APEC PLAZA,49 HOI YUEN ROAD,KWUN TONG,KOWLOON</v>
      </c>
      <c r="G3277" s="2" t="str">
        <v>Amit Jain</v>
      </c>
      <c r="H3277" s="2" t="s">
        <v>379</v>
      </c>
      <c r="I3277" s="2" t="str">
        <v>00852 27591778</v>
      </c>
      <c r="J3277" s="2" t="str">
        <v>00852 27583883</v>
      </c>
      <c r="K3277" s="1"/>
      <c r="L3277" s="1"/>
      <c r="M3277" s="1"/>
      <c r="N3277" s="1"/>
      <c r="O3277" s="1"/>
      <c r="P3277" s="1"/>
      <c r="Q3277" s="1"/>
      <c r="R3277" s="1"/>
      <c r="S3277" s="1"/>
    </row>
    <row r="3278">
      <c r="A3278" s="2" t="s">
        <v>2771</v>
      </c>
      <c r="B3278" s="2" t="str">
        <v>科威特</v>
      </c>
      <c r="C3278" s="3" t="s">
        <v>2772</v>
      </c>
      <c r="D3278" s="2" t="str">
        <v>其他,化工产品,工具,汽车配件,食品,餐厨用具</v>
      </c>
      <c r="E3278" s="2" t="str">
        <v>7次</v>
      </c>
      <c r="F3278" s="2" t="str">
        <v>P.O. BOX 148,SAFAT 13002</v>
      </c>
      <c r="G3278" s="2" t="str">
        <v>AJAY SHARMA</v>
      </c>
      <c r="H3278" s="2" t="str">
        <v>--</v>
      </c>
      <c r="I3278" s="2" t="str">
        <v>00965 481 0855</v>
      </c>
      <c r="J3278" s="2" t="str">
        <v>00965 483 6866</v>
      </c>
      <c r="K3278" s="1"/>
      <c r="L3278" s="1"/>
      <c r="M3278" s="1"/>
      <c r="N3278" s="1"/>
      <c r="O3278" s="1"/>
      <c r="P3278" s="1"/>
      <c r="Q3278" s="1"/>
      <c r="R3278" s="1"/>
      <c r="S3278" s="1"/>
    </row>
    <row r="3279">
      <c r="A3279" s="2" t="s">
        <v>2548</v>
      </c>
      <c r="B3279" s="2" t="str">
        <v>中國香港</v>
      </c>
      <c r="C3279" s="3" t="s">
        <v>2545</v>
      </c>
      <c r="D3279" s="2" t="s">
        <v>2546</v>
      </c>
      <c r="E3279" s="2" t="str">
        <v>5次</v>
      </c>
      <c r="F3279" s="2" t="str">
        <v>1505-7, 15/F,CHINA MERCHANTS BUILDING, 152-155,CONNAUGHT ROAD, CENTRAL,HONGKONG</v>
      </c>
      <c r="G3279" s="2" t="str">
        <v>Danil Rusli</v>
      </c>
      <c r="H3279" s="2" t="s">
        <v>2547</v>
      </c>
      <c r="I3279" s="2" t="str">
        <v>+852 2783 8614</v>
      </c>
      <c r="J3279" s="2" t="str">
        <v>852 27837447</v>
      </c>
      <c r="K3279" s="1"/>
      <c r="L3279" s="1"/>
      <c r="M3279" s="1"/>
      <c r="N3279" s="1"/>
      <c r="O3279" s="1"/>
      <c r="P3279" s="1"/>
      <c r="Q3279" s="1"/>
      <c r="R3279" s="1"/>
      <c r="S3279" s="1"/>
    </row>
    <row r="3280">
      <c r="A3280" s="2" t="s">
        <v>6371</v>
      </c>
      <c r="B3280" s="2" t="str">
        <v>加拿大</v>
      </c>
      <c r="C3280" s="3" t="s">
        <v>6373</v>
      </c>
      <c r="D3280" s="2" t="str">
        <v>其他,餐厨用具</v>
      </c>
      <c r="E3280" s="2" t="str">
        <v>7次</v>
      </c>
      <c r="F3280" s="2" t="str">
        <v>2555 DE L'AVIATION POINTE-CLAIREMONTREAL QUEBEC,H9P 2Z2CANADA</v>
      </c>
      <c r="G3280" s="2" t="str">
        <v>John</v>
      </c>
      <c r="H3280" s="2" t="s">
        <v>6372</v>
      </c>
      <c r="I3280" s="2" t="str">
        <v>1.514.683.3535</v>
      </c>
      <c r="J3280" s="2" t="str">
        <v>1.514.683.5554</v>
      </c>
      <c r="K3280" s="1"/>
      <c r="L3280" s="1"/>
      <c r="M3280" s="1"/>
      <c r="N3280" s="1"/>
      <c r="O3280" s="1"/>
      <c r="P3280" s="1"/>
      <c r="Q3280" s="1"/>
      <c r="R3280" s="1"/>
      <c r="S3280" s="1"/>
    </row>
    <row r="3281">
      <c r="A3281" s="2" t="s">
        <v>270</v>
      </c>
      <c r="B3281" s="2" t="str">
        <v>韩国</v>
      </c>
      <c r="C3281" s="2" t="str">
        <v>--</v>
      </c>
      <c r="D3281" s="2" t="str">
        <v>玻璃工艺品,餐厨用具</v>
      </c>
      <c r="E3281" s="2" t="str">
        <v>9次</v>
      </c>
      <c r="F3281" s="2" t="str">
        <v>FL2 DAESUNG B/D, 60-173, KONGHANG-DONG, KANGSEO-KU, SEOUL</v>
      </c>
      <c r="G3281" s="2" t="str">
        <v>K.J.T.T CO., LTD</v>
      </c>
      <c r="H3281" s="2" t="s">
        <v>269</v>
      </c>
      <c r="I3281" s="2" t="str">
        <v>0082 (02)666 1491</v>
      </c>
      <c r="J3281" s="2" t="str">
        <v>0082 02 6660152</v>
      </c>
      <c r="K3281" s="1"/>
      <c r="L3281" s="1"/>
      <c r="M3281" s="1"/>
      <c r="N3281" s="1"/>
      <c r="O3281" s="1"/>
      <c r="P3281" s="1"/>
      <c r="Q3281" s="1"/>
      <c r="R3281" s="1"/>
      <c r="S3281" s="1"/>
    </row>
    <row r="3282">
      <c r="A3282" s="5" t="s">
        <v>2684</v>
      </c>
      <c r="B3282" s="5" t="str">
        <v>美國</v>
      </c>
      <c r="C3282" s="4" t="s">
        <v>2681</v>
      </c>
      <c r="D3282" s="5" t="s">
        <v>2682</v>
      </c>
      <c r="E3282" s="5" t="str">
        <v>8次</v>
      </c>
      <c r="F3282" s="5" t="str">
        <v>P. O. BOX 4798 THOUSAND OAKS,CA 91359,U.S.A.</v>
      </c>
      <c r="G3282" s="5" t="str">
        <v>JULIA SUN</v>
      </c>
      <c r="H3282" s="5" t="s">
        <v>2683</v>
      </c>
      <c r="I3282" s="5" t="str">
        <v>+1 805-300-4239</v>
      </c>
      <c r="J3282" s="5" t="str">
        <v>805 371 7788</v>
      </c>
      <c r="K3282" s="1"/>
      <c r="L3282" s="1"/>
      <c r="M3282" s="1"/>
      <c r="N3282" s="1"/>
      <c r="O3282" s="1"/>
      <c r="P3282" s="1"/>
      <c r="Q3282" s="1"/>
      <c r="R3282" s="1"/>
      <c r="S3282" s="1"/>
    </row>
    <row r="3283">
      <c r="A3283" s="5" t="s">
        <v>4616</v>
      </c>
      <c r="B3283" s="5" t="str">
        <v>義大利</v>
      </c>
      <c r="C3283" s="5" t="str">
        <v>--</v>
      </c>
      <c r="D3283" s="5" t="str">
        <v>餐厨用具</v>
      </c>
      <c r="E3283" s="5" t="str">
        <v>7次</v>
      </c>
      <c r="F3283" s="5" t="str">
        <v>VIA TOCE 8,ITALY</v>
      </c>
      <c r="G3283" s="5" t="str">
        <v>--</v>
      </c>
      <c r="H3283" s="5" t="s">
        <v>4617</v>
      </c>
      <c r="I3283" s="5" t="str">
        <v>+39 0331 668345</v>
      </c>
      <c r="J3283" s="5">
        <v>390331300815</v>
      </c>
      <c r="K3283" s="1"/>
      <c r="L3283" s="1"/>
      <c r="M3283" s="1"/>
      <c r="N3283" s="1"/>
      <c r="O3283" s="1"/>
      <c r="P3283" s="1"/>
      <c r="Q3283" s="1"/>
      <c r="R3283" s="1"/>
      <c r="S3283" s="1"/>
    </row>
    <row r="3284">
      <c r="A3284" s="2" t="s">
        <v>6481</v>
      </c>
      <c r="B3284" s="2" t="str">
        <v>澳大利亞</v>
      </c>
      <c r="C3284" s="3" t="s">
        <v>6479</v>
      </c>
      <c r="D3284" s="2" t="str">
        <v>体育及旅游休闲用品,其他,家用电器,玩具,餐厨用具</v>
      </c>
      <c r="E3284" s="2" t="str">
        <v>6次</v>
      </c>
      <c r="F3284" s="2" t="str">
        <v>459 Great Western Hwy</v>
      </c>
      <c r="G3284" s="2" t="str">
        <v>Ray Lewin</v>
      </c>
      <c r="H3284" s="2" t="s">
        <v>6480</v>
      </c>
      <c r="I3284" s="2" t="str">
        <v>61 2 47519324</v>
      </c>
      <c r="J3284" s="2" t="str">
        <v>61 2 47519333</v>
      </c>
      <c r="K3284" s="1"/>
      <c r="L3284" s="1"/>
      <c r="M3284" s="1"/>
      <c r="N3284" s="1"/>
      <c r="O3284" s="1"/>
      <c r="P3284" s="1"/>
      <c r="Q3284" s="1"/>
      <c r="R3284" s="1"/>
      <c r="S3284" s="1"/>
    </row>
    <row r="3285">
      <c r="A3285" s="2" t="s">
        <v>31</v>
      </c>
      <c r="B3285" s="2" t="str">
        <v>中國香港</v>
      </c>
      <c r="C3285" s="2" t="str">
        <v>--</v>
      </c>
      <c r="D3285" s="2" t="s">
        <v>32</v>
      </c>
      <c r="E3285" s="2" t="str">
        <v>6次</v>
      </c>
      <c r="F3285" s="2" t="str">
        <v>1215, 12/F, TUEN MUN PARKLANE SQUARENO. 2 TUEN HI ROAD, TUEN MUN, N.T.HONGKONG</v>
      </c>
      <c r="G3285" s="2" t="str">
        <v>JAN ROEDEMA</v>
      </c>
      <c r="H3285" s="2" t="s">
        <v>33</v>
      </c>
      <c r="I3285" s="2" t="str">
        <v>+852 2468 4222</v>
      </c>
      <c r="J3285" s="2">
        <v>24683242</v>
      </c>
      <c r="K3285" s="1"/>
      <c r="L3285" s="1"/>
      <c r="M3285" s="1"/>
      <c r="N3285" s="1"/>
      <c r="O3285" s="1"/>
      <c r="P3285" s="1"/>
      <c r="Q3285" s="1"/>
      <c r="R3285" s="1"/>
      <c r="S3285" s="1"/>
    </row>
    <row r="3286">
      <c r="A3286" s="2" t="s">
        <v>2456</v>
      </c>
      <c r="B3286" s="2" t="str">
        <v>法國</v>
      </c>
      <c r="C3286" s="3" t="s">
        <v>2454</v>
      </c>
      <c r="D3286" s="2" t="str">
        <v>餐厨用具</v>
      </c>
      <c r="E3286" s="2" t="str">
        <v>6次</v>
      </c>
      <c r="F3286" s="2" t="str">
        <v>9 RUE ADOLPHE COLL,TOULOUSE</v>
      </c>
      <c r="G3286" s="2" t="str">
        <v>STEPHANIE LEON</v>
      </c>
      <c r="H3286" s="2" t="s">
        <v>2455</v>
      </c>
      <c r="I3286" s="2" t="str">
        <v>+33 5 62 48 51 60</v>
      </c>
      <c r="J3286" s="2" t="str">
        <v>0033 5 61591604</v>
      </c>
      <c r="K3286" s="1"/>
      <c r="L3286" s="1"/>
      <c r="M3286" s="1"/>
      <c r="N3286" s="1"/>
      <c r="O3286" s="1"/>
      <c r="P3286" s="1"/>
      <c r="Q3286" s="1"/>
      <c r="R3286" s="1"/>
      <c r="S3286" s="1"/>
    </row>
    <row r="3287">
      <c r="A3287" s="2" t="s">
        <v>4728</v>
      </c>
      <c r="B3287" s="2" t="str">
        <v>中國香港</v>
      </c>
      <c r="C3287" s="3" t="s">
        <v>4729</v>
      </c>
      <c r="D3287" s="2" t="str">
        <v>餐厨用具</v>
      </c>
      <c r="E3287" s="2" t="str">
        <v>6次</v>
      </c>
      <c r="F3287" s="2" t="str">
        <v>1205 CAR PO COMMERCIAL BUILDING,18-20 LYNDHURST TERRACE,CENTRAL(G.P.O.BOX 1948)</v>
      </c>
      <c r="G3287" s="2" t="str">
        <v>K MULA</v>
      </c>
      <c r="H3287" s="2" t="s">
        <v>4730</v>
      </c>
      <c r="I3287" s="2">
        <f>+852-2545-3177</f>
      </c>
      <c r="J3287" s="2" t="str">
        <v>00852 25410519</v>
      </c>
      <c r="K3287" s="1"/>
      <c r="L3287" s="1"/>
      <c r="M3287" s="1"/>
      <c r="N3287" s="1"/>
      <c r="O3287" s="1"/>
      <c r="P3287" s="1"/>
      <c r="Q3287" s="1"/>
      <c r="R3287" s="1"/>
      <c r="S3287" s="1"/>
    </row>
    <row r="3288">
      <c r="A3288" s="2" t="s">
        <v>6571</v>
      </c>
      <c r="B3288" s="2" t="str">
        <v>美國</v>
      </c>
      <c r="C3288" s="2" t="str">
        <v>--</v>
      </c>
      <c r="D3288" s="2" t="s">
        <v>6569</v>
      </c>
      <c r="E3288" s="2" t="str">
        <v>9次</v>
      </c>
      <c r="F3288" s="2" t="str">
        <v>116 Grayson Ave Independence Virginia 24348</v>
      </c>
      <c r="G3288" s="2" t="str">
        <v>ASHISH GOEL</v>
      </c>
      <c r="H3288" s="2" t="s">
        <v>6570</v>
      </c>
      <c r="I3288" s="2" t="str">
        <v>+1 276-685-1068</v>
      </c>
      <c r="J3288" s="2">
        <v>1</v>
      </c>
      <c r="K3288" s="1"/>
      <c r="L3288" s="1"/>
      <c r="M3288" s="1"/>
      <c r="N3288" s="1"/>
      <c r="O3288" s="1"/>
      <c r="P3288" s="1"/>
      <c r="Q3288" s="1"/>
      <c r="R3288" s="1"/>
      <c r="S3288" s="1"/>
    </row>
    <row r="3289">
      <c r="A3289" s="2" t="s">
        <v>199</v>
      </c>
      <c r="B3289" s="2" t="str">
        <v>黎巴嫩</v>
      </c>
      <c r="C3289" s="2" t="str">
        <v>--</v>
      </c>
      <c r="D3289" s="2" t="str">
        <v>其他,医药保健品及医疗器械,家具,餐厨用具</v>
      </c>
      <c r="E3289" s="2" t="str">
        <v>7次</v>
      </c>
      <c r="F3289" s="2" t="str">
        <v>FURN-EL-CHEBACK, LEBANON</v>
      </c>
      <c r="G3289" s="2" t="str">
        <v>--</v>
      </c>
      <c r="H3289" s="2" t="s">
        <v>198</v>
      </c>
      <c r="I3289" s="2" t="str">
        <v>+961 3 650 370</v>
      </c>
      <c r="J3289" s="2">
        <v>9611284990</v>
      </c>
      <c r="K3289" s="1"/>
      <c r="L3289" s="1"/>
      <c r="M3289" s="1"/>
      <c r="N3289" s="1"/>
      <c r="O3289" s="1"/>
      <c r="P3289" s="1"/>
      <c r="Q3289" s="1"/>
      <c r="R3289" s="1"/>
      <c r="S3289" s="1"/>
    </row>
    <row r="3290">
      <c r="A3290" s="2" t="s">
        <v>2611</v>
      </c>
      <c r="B3290" s="2" t="str">
        <v>菲律賓</v>
      </c>
      <c r="C3290" s="2" t="str">
        <v>--</v>
      </c>
      <c r="D3290" s="2" t="str">
        <v>玻璃工艺品,餐厨用具</v>
      </c>
      <c r="E3290" s="2" t="str">
        <v>3次</v>
      </c>
      <c r="F3290" s="2" t="str">
        <v>FOREMOST CORP. CENTER 102 WEST AVENUE,QUEZON CITY</v>
      </c>
      <c r="G3290" s="2" t="str">
        <v>MS.BING M.VELASQUEZ</v>
      </c>
      <c r="H3290" s="2" t="s">
        <v>2610</v>
      </c>
      <c r="I3290" s="2" t="str">
        <v>0063 2 4100646</v>
      </c>
      <c r="J3290" s="2" t="str">
        <v>0063 2 4100646</v>
      </c>
      <c r="K3290" s="1"/>
      <c r="L3290" s="1"/>
      <c r="M3290" s="1"/>
      <c r="N3290" s="1"/>
      <c r="O3290" s="1"/>
      <c r="P3290" s="1"/>
      <c r="Q3290" s="1"/>
      <c r="R3290" s="1"/>
      <c r="S3290" s="1"/>
    </row>
    <row r="3291">
      <c r="A3291" s="2" t="s">
        <v>4643</v>
      </c>
      <c r="B3291" s="2" t="str">
        <v>美國</v>
      </c>
      <c r="C3291" s="3" t="s">
        <v>4645</v>
      </c>
      <c r="D3291" s="2" t="str">
        <v>其他,家具,玻璃工艺品,餐厨用具</v>
      </c>
      <c r="E3291" s="2" t="str">
        <v>9次</v>
      </c>
      <c r="F3291" s="2" t="str">
        <v>636 East 1300 South Salt lake city, UT 84105, U.S.A.</v>
      </c>
      <c r="G3291" s="2" t="str">
        <v>Sheila May E. Tenefrancia</v>
      </c>
      <c r="H3291" s="2" t="s">
        <v>4644</v>
      </c>
      <c r="I3291" s="2" t="str">
        <v>+1 801-554-6678</v>
      </c>
      <c r="J3291" s="2" t="str">
        <v>1 801 832 0310</v>
      </c>
      <c r="K3291" s="1"/>
      <c r="L3291" s="1"/>
      <c r="M3291" s="1"/>
      <c r="N3291" s="1"/>
      <c r="O3291" s="1"/>
      <c r="P3291" s="1"/>
      <c r="Q3291" s="1"/>
      <c r="R3291" s="1"/>
      <c r="S3291" s="1"/>
    </row>
    <row r="3292">
      <c r="A3292" s="2" t="s">
        <v>6499</v>
      </c>
      <c r="B3292" s="2" t="str">
        <v>法國</v>
      </c>
      <c r="C3292" s="3" t="s">
        <v>6497</v>
      </c>
      <c r="D3292" s="2" t="str">
        <v>化工产品,工具,餐厨用具</v>
      </c>
      <c r="E3292" s="2" t="str">
        <v>4次</v>
      </c>
      <c r="F3292" s="2" t="str">
        <v>34 BOULEVARD SAGNAT, ZI DU BUISSON, 42230, ROCHE LA MOLIERE</v>
      </c>
      <c r="G3292" s="2" t="str">
        <v>M CHAZALLON BERNARD</v>
      </c>
      <c r="H3292" s="2" t="s">
        <v>6498</v>
      </c>
      <c r="I3292" s="2" t="str">
        <v>+33 4 77 50 54 10</v>
      </c>
      <c r="J3292" s="2" t="str">
        <v>0033 477505411</v>
      </c>
      <c r="K3292" s="1"/>
      <c r="L3292" s="1"/>
      <c r="M3292" s="1"/>
      <c r="N3292" s="1"/>
      <c r="O3292" s="1"/>
      <c r="P3292" s="1"/>
      <c r="Q3292" s="1"/>
      <c r="R3292" s="1"/>
      <c r="S3292" s="1"/>
    </row>
    <row r="3293">
      <c r="A3293" s="2" t="s">
        <v>233</v>
      </c>
      <c r="B3293" s="2" t="str">
        <v>日本</v>
      </c>
      <c r="C3293" s="2" t="str">
        <v>--</v>
      </c>
      <c r="D3293" s="2" t="str">
        <v>五金,餐厨用具</v>
      </c>
      <c r="E3293" s="2" t="str">
        <v>7次</v>
      </c>
      <c r="F3293" s="2" t="str">
        <v>1141-7, NISHI SAWARAGO-CHO ASHIKAGA-SHI, TOCHIGI 3260065</v>
      </c>
      <c r="G3293" s="2" t="str">
        <v>NAGASHIMA, KENJI</v>
      </c>
      <c r="H3293" s="2" t="str">
        <v>--</v>
      </c>
      <c r="I3293" s="2" t="str">
        <v>0081 284 41 6195</v>
      </c>
      <c r="J3293" s="2" t="str">
        <v>0081 284 41 6165</v>
      </c>
      <c r="K3293" s="1"/>
      <c r="L3293" s="1"/>
      <c r="M3293" s="1"/>
      <c r="N3293" s="1"/>
      <c r="O3293" s="1"/>
      <c r="P3293" s="1"/>
      <c r="Q3293" s="1"/>
      <c r="R3293" s="1"/>
      <c r="S3293" s="1"/>
    </row>
    <row r="3294">
      <c r="A3294" s="2" t="s">
        <v>2642</v>
      </c>
      <c r="B3294" s="2" t="str">
        <v>義大利</v>
      </c>
      <c r="C3294" s="3" t="s">
        <v>2643</v>
      </c>
      <c r="D3294" s="2" t="str">
        <v>玻璃工艺品,餐厨用具</v>
      </c>
      <c r="E3294" s="2" t="str">
        <v>6次</v>
      </c>
      <c r="F3294" s="2" t="str">
        <v>VIA GARIBALDI 94 LOCATE VARESINO (CO)</v>
      </c>
      <c r="G3294" s="2" t="str">
        <v>CHRIS CHEUNG</v>
      </c>
      <c r="H3294" s="2" t="s">
        <v>2641</v>
      </c>
      <c r="I3294" s="2" t="str">
        <v>+39 0331 823100</v>
      </c>
      <c r="J3294" s="2" t="str">
        <v>0039 0331 823102</v>
      </c>
      <c r="K3294" s="1"/>
      <c r="L3294" s="1"/>
      <c r="M3294" s="1"/>
      <c r="N3294" s="1"/>
      <c r="O3294" s="1"/>
      <c r="P3294" s="1"/>
      <c r="Q3294" s="1"/>
      <c r="R3294" s="1"/>
      <c r="S3294" s="1"/>
    </row>
    <row r="3295">
      <c r="A3295" s="2" t="s">
        <v>4672</v>
      </c>
      <c r="B3295" s="2" t="str">
        <v>克羅地亞</v>
      </c>
      <c r="C3295" s="2" t="str">
        <v>--</v>
      </c>
      <c r="D3295" s="2" t="str">
        <v>办公文具,箱包,餐厨用具</v>
      </c>
      <c r="E3295" s="2" t="str">
        <v>3次</v>
      </c>
      <c r="F3295" s="2" t="str">
        <v>GLAGOLJA&amp;#353;KA 26 PORE&amp;#269; 52440 PORE&amp;#269; CROATIA</v>
      </c>
      <c r="G3295" s="2" t="str">
        <v>Mario Stifanic</v>
      </c>
      <c r="H3295" s="2" t="s">
        <v>4673</v>
      </c>
      <c r="I3295" s="2" t="str">
        <v>+385 52 452 090</v>
      </c>
      <c r="J3295" s="2" t="str">
        <v>00385-52-438 099--52</v>
      </c>
      <c r="K3295" s="1"/>
      <c r="L3295" s="1"/>
      <c r="M3295" s="1"/>
      <c r="N3295" s="1"/>
      <c r="O3295" s="1"/>
      <c r="P3295" s="1"/>
      <c r="Q3295" s="1"/>
      <c r="R3295" s="1"/>
      <c r="S3295" s="1"/>
    </row>
    <row r="3296">
      <c r="A3296" s="2" t="s">
        <v>6525</v>
      </c>
      <c r="B3296" s="2" t="str">
        <v>美國</v>
      </c>
      <c r="C3296" s="3" t="s">
        <v>6526</v>
      </c>
      <c r="D3296" s="2" t="str">
        <v>照明产品,餐厨用具</v>
      </c>
      <c r="E3296" s="2" t="str">
        <v>5次</v>
      </c>
      <c r="F3296" s="2" t="str">
        <v>1504 109th St.,Grand Prairie,TX</v>
      </c>
      <c r="G3296" s="2" t="str">
        <v>DARKER</v>
      </c>
      <c r="H3296" s="2" t="str">
        <v>--</v>
      </c>
      <c r="I3296" s="2" t="str">
        <v>+1-832-418-9255,(817) 602 0257,(800) 724-7423,(817) 602-0257,(504) 738-6700,(832) 418 9255,(832) 641 3698,(210) 332 7440,+1 972-660-6040</v>
      </c>
      <c r="J3296" s="2" t="str">
        <v>001 972 6607344</v>
      </c>
      <c r="K3296" s="1"/>
      <c r="L3296" s="1"/>
      <c r="M3296" s="1"/>
      <c r="N3296" s="1"/>
      <c r="O3296" s="1"/>
      <c r="P3296" s="1"/>
      <c r="Q3296" s="1"/>
      <c r="R3296" s="1"/>
      <c r="S3296" s="1"/>
    </row>
    <row r="3297">
      <c r="A3297" s="2" t="s">
        <v>732</v>
      </c>
      <c r="B3297" s="2" t="str">
        <v>中國香港</v>
      </c>
      <c r="C3297" s="2" t="str">
        <v>--</v>
      </c>
      <c r="D3297" s="2" t="str">
        <v>医药保健品及医疗器械,餐厨用具</v>
      </c>
      <c r="E3297" s="2" t="str">
        <v>2次</v>
      </c>
      <c r="F3297" s="2" t="str">
        <v>RM. 1203, SAM CHEONG BUILDING,216-220 DES VOEUX ROAD,CENTRAL, .HONGKONG</v>
      </c>
      <c r="G3297" s="2" t="str">
        <v>PEGGY CHUN</v>
      </c>
      <c r="H3297" s="2" t="s">
        <v>733</v>
      </c>
      <c r="I3297" s="2" t="str">
        <v>(852) 3105 9811</v>
      </c>
      <c r="J3297" s="2" t="str">
        <v>(852) 3105 9623</v>
      </c>
      <c r="K3297" s="1"/>
      <c r="L3297" s="1"/>
      <c r="M3297" s="1"/>
      <c r="N3297" s="1"/>
      <c r="O3297" s="1"/>
      <c r="P3297" s="1"/>
      <c r="Q3297" s="1"/>
      <c r="R3297" s="1"/>
      <c r="S3297" s="1"/>
    </row>
    <row r="3298">
      <c r="A3298" s="2" t="s">
        <v>3030</v>
      </c>
      <c r="B3298" s="2" t="str">
        <v>新加坡</v>
      </c>
      <c r="C3298" s="2" t="str">
        <v>--</v>
      </c>
      <c r="D3298" s="2" t="str">
        <v>工艺陶瓷,玻璃工艺品,餐厨用具</v>
      </c>
      <c r="E3298" s="2" t="str">
        <v>5次</v>
      </c>
      <c r="F3298" s="2" t="str">
        <v>KB Warehouse Complex, 41,Kaki Bukit Road 2, 417858, Singapore</v>
      </c>
      <c r="G3298" s="2" t="str">
        <v>Toh Yew Keong</v>
      </c>
      <c r="H3298" s="2" t="str">
        <v>--</v>
      </c>
      <c r="I3298" s="2" t="str">
        <v>0065 67468655</v>
      </c>
      <c r="J3298" s="2" t="str">
        <v>0065 67468755</v>
      </c>
      <c r="K3298" s="1"/>
      <c r="L3298" s="1"/>
      <c r="M3298" s="1"/>
      <c r="N3298" s="1"/>
      <c r="O3298" s="1"/>
      <c r="P3298" s="1"/>
      <c r="Q3298" s="1"/>
      <c r="R3298" s="1"/>
      <c r="S3298" s="1"/>
    </row>
    <row r="3299">
      <c r="A3299" s="2" t="s">
        <v>5039</v>
      </c>
      <c r="B3299" s="2" t="str">
        <v>澳大利亞</v>
      </c>
      <c r="C3299" s="2" t="str">
        <v>--</v>
      </c>
      <c r="D3299" s="2" t="str">
        <v>餐厨用具</v>
      </c>
      <c r="E3299" s="2" t="str">
        <v>7次</v>
      </c>
      <c r="F3299" s="2" t="str">
        <v>37 MARINA MIRAGE,MAIN BEACH QLD. 4217,AUSTRALIA</v>
      </c>
      <c r="G3299" s="2" t="str">
        <v>--</v>
      </c>
      <c r="H3299" s="2" t="s">
        <v>5040</v>
      </c>
      <c r="I3299" s="2" t="str">
        <v>+61 7 5591 6954</v>
      </c>
      <c r="J3299" s="2">
        <v>61755915059</v>
      </c>
      <c r="K3299" s="1"/>
      <c r="L3299" s="1"/>
      <c r="M3299" s="1"/>
      <c r="N3299" s="1"/>
      <c r="O3299" s="1"/>
      <c r="P3299" s="1"/>
      <c r="Q3299" s="1"/>
      <c r="R3299" s="1"/>
      <c r="S3299" s="1"/>
    </row>
    <row r="3300">
      <c r="A3300" s="2" t="s">
        <v>6812</v>
      </c>
      <c r="B3300" s="2" t="str">
        <v>中國香港</v>
      </c>
      <c r="C3300" s="3" t="s">
        <v>6814</v>
      </c>
      <c r="D3300" s="2" t="str">
        <v>其他,家具,家居用品,工艺陶瓷,玩具,玻璃工艺品,食品,餐厨用具</v>
      </c>
      <c r="E3300" s="2" t="str">
        <v>8次</v>
      </c>
      <c r="F3300" s="2" t="str">
        <v>UNIT T, 10/F, PHASE 3, KWUN TONG INDCENTRE, 448 KWUN TONG RD, KWUN TONG,HONGKONG</v>
      </c>
      <c r="G3300" s="2" t="str">
        <v>Carlos Ho</v>
      </c>
      <c r="H3300" s="2" t="s">
        <v>6813</v>
      </c>
      <c r="I3300" s="2" t="str">
        <v>+852 2763 7242</v>
      </c>
      <c r="J3300" s="2" t="str">
        <v>00852 22759251</v>
      </c>
      <c r="K3300" s="1"/>
      <c r="L3300" s="1"/>
      <c r="M3300" s="1"/>
      <c r="N3300" s="1"/>
      <c r="O3300" s="1"/>
      <c r="P3300" s="1"/>
      <c r="Q3300" s="1"/>
      <c r="R3300" s="1"/>
      <c r="S3300" s="1"/>
    </row>
    <row r="3301">
      <c r="A3301" s="2" t="s">
        <v>772</v>
      </c>
      <c r="B3301" s="2" t="str">
        <v>俄羅斯</v>
      </c>
      <c r="C3301" s="3" t="s">
        <v>773</v>
      </c>
      <c r="D3301" s="2" t="s">
        <v>774</v>
      </c>
      <c r="E3301" s="2" t="str">
        <v>9次</v>
      </c>
      <c r="F3301" s="2" t="str">
        <v>33, ROAD KOSYGINAST.PETERSBURG,RUSSIA</v>
      </c>
      <c r="G3301" s="2" t="str">
        <v>Kawinda Vatcharasingh</v>
      </c>
      <c r="H3301" s="2" t="s">
        <v>775</v>
      </c>
      <c r="I3301" s="2" t="str">
        <v>007 812 1447059</v>
      </c>
      <c r="J3301" s="2" t="str">
        <v>007 812 1447059</v>
      </c>
      <c r="K3301" s="1"/>
      <c r="L3301" s="1"/>
      <c r="M3301" s="1"/>
      <c r="N3301" s="1"/>
      <c r="O3301" s="1"/>
      <c r="P3301" s="1"/>
      <c r="Q3301" s="1"/>
      <c r="R3301" s="1"/>
      <c r="S3301" s="1"/>
    </row>
    <row r="3302">
      <c r="A3302" s="5" t="s">
        <v>3074</v>
      </c>
      <c r="B3302" s="5" t="str">
        <v>美國</v>
      </c>
      <c r="C3302" s="4" t="s">
        <v>3073</v>
      </c>
      <c r="D3302" s="5" t="str">
        <v>玻璃工艺品,餐厨用具</v>
      </c>
      <c r="E3302" s="5" t="str">
        <v>8次</v>
      </c>
      <c r="F3302" s="5" t="str">
        <v>8821 GEYER SPRINGS RD,LITTLE ROCK,AR 72209,U.S.A.</v>
      </c>
      <c r="G3302" s="5" t="str">
        <v>--</v>
      </c>
      <c r="H3302" s="5" t="s">
        <v>3072</v>
      </c>
      <c r="I3302" s="5" t="str">
        <v>+1 501-570-0233</v>
      </c>
      <c r="J3302" s="5" t="str">
        <v>001 5015700233</v>
      </c>
      <c r="K3302" s="1"/>
      <c r="L3302" s="1"/>
      <c r="M3302" s="1"/>
      <c r="N3302" s="1"/>
      <c r="O3302" s="1"/>
      <c r="P3302" s="1"/>
      <c r="Q3302" s="1"/>
      <c r="R3302" s="1"/>
      <c r="S3302" s="1"/>
    </row>
    <row r="3303">
      <c r="A3303" s="5" t="s">
        <v>5078</v>
      </c>
      <c r="B3303" s="5" t="str">
        <v>日本</v>
      </c>
      <c r="C3303" s="4" t="s">
        <v>5076</v>
      </c>
      <c r="D3303" s="5" t="str">
        <v>餐厨用具</v>
      </c>
      <c r="E3303" s="5" t="str">
        <v>6次</v>
      </c>
      <c r="F3303" s="5" t="str">
        <v>313-1 KANEKOSINDEN HEI SANJO-CITY NIGATA-PREF.</v>
      </c>
      <c r="G3303" s="5" t="str">
        <v>NOBUO TAKANO</v>
      </c>
      <c r="H3303" s="5" t="s">
        <v>5077</v>
      </c>
      <c r="I3303" s="5">
        <f>+81-6-6787-1708</f>
      </c>
      <c r="J3303" s="5" t="str">
        <v>0081 256 352826</v>
      </c>
      <c r="K3303" s="1"/>
      <c r="L3303" s="1"/>
      <c r="M3303" s="1"/>
      <c r="N3303" s="1"/>
      <c r="O3303" s="1"/>
      <c r="P3303" s="1"/>
      <c r="Q3303" s="1"/>
      <c r="R3303" s="1"/>
      <c r="S3303" s="1"/>
    </row>
    <row r="3304">
      <c r="A3304" s="2" t="s">
        <v>6838</v>
      </c>
      <c r="B3304" s="2" t="str">
        <v>美國</v>
      </c>
      <c r="C3304" s="3" t="s">
        <v>6837</v>
      </c>
      <c r="D3304" s="2" t="str">
        <v>餐厨用具</v>
      </c>
      <c r="E3304" s="2" t="str">
        <v>2次</v>
      </c>
      <c r="F3304" s="2" t="str">
        <v>921 AEC DR, WOOD DALE, IL 60191-1143</v>
      </c>
      <c r="G3304" s="2" t="str">
        <v>BOB ZABKA</v>
      </c>
      <c r="H3304" s="2" t="str">
        <v>--</v>
      </c>
      <c r="I3304" s="2" t="str">
        <v>001 6308600007</v>
      </c>
      <c r="J3304" s="2" t="str">
        <v>001 630 860 0470</v>
      </c>
      <c r="K3304" s="1"/>
      <c r="L3304" s="1"/>
      <c r="M3304" s="1"/>
      <c r="N3304" s="1"/>
      <c r="O3304" s="1"/>
      <c r="P3304" s="1"/>
      <c r="Q3304" s="1"/>
      <c r="R3304" s="1"/>
      <c r="S3304" s="1"/>
    </row>
    <row r="3305">
      <c r="A3305" s="2" t="s">
        <v>644</v>
      </c>
      <c r="B3305" s="2" t="str">
        <v>美國</v>
      </c>
      <c r="C3305" s="3" t="s">
        <v>643</v>
      </c>
      <c r="D3305" s="2" t="str">
        <v>家居装饰品,餐厨用具</v>
      </c>
      <c r="E3305" s="2" t="str">
        <v>3次</v>
      </c>
      <c r="F3305" s="2" t="str">
        <v>2815 WALNUT STREET, PHILADELPHIA,PA 19104, U.S.A.</v>
      </c>
      <c r="G3305" s="2" t="str">
        <v>Samir Mehta</v>
      </c>
      <c r="H3305" s="2" t="s">
        <v>642</v>
      </c>
      <c r="I3305" s="2" t="str">
        <v>+1 215-898-2183</v>
      </c>
      <c r="J3305" s="2" t="str">
        <v>1(215)8983975</v>
      </c>
      <c r="K3305" s="1"/>
      <c r="L3305" s="1"/>
      <c r="M3305" s="1"/>
      <c r="N3305" s="1"/>
      <c r="O3305" s="1"/>
      <c r="P3305" s="1"/>
      <c r="Q3305" s="1"/>
      <c r="R3305" s="1"/>
      <c r="S3305" s="1"/>
    </row>
    <row r="3306">
      <c r="A3306" s="2" t="s">
        <v>2965</v>
      </c>
      <c r="B3306" s="2" t="str">
        <v>中國香港</v>
      </c>
      <c r="C3306" s="2" t="str">
        <v>--</v>
      </c>
      <c r="D3306" s="2" t="str">
        <v>餐厨用具</v>
      </c>
      <c r="E3306" s="2" t="str">
        <v>6次</v>
      </c>
      <c r="F3306" s="2" t="str">
        <v>FLAT 15,15/F,METRO CENTRE II,21 LAM HING STREET,KOWLOON BAY</v>
      </c>
      <c r="G3306" s="2" t="str">
        <v>MR.ERIC WONG</v>
      </c>
      <c r="H3306" s="2" t="s">
        <v>2964</v>
      </c>
      <c r="I3306" s="2" t="str">
        <v>00852 23859000</v>
      </c>
      <c r="J3306" s="2" t="str">
        <v>00852 23857332</v>
      </c>
      <c r="K3306" s="1"/>
      <c r="L3306" s="1"/>
      <c r="M3306" s="1"/>
      <c r="N3306" s="1"/>
      <c r="O3306" s="1"/>
      <c r="P3306" s="1"/>
      <c r="Q3306" s="1"/>
      <c r="R3306" s="1"/>
      <c r="S3306" s="1"/>
    </row>
    <row r="3307">
      <c r="A3307" s="2" t="s">
        <v>3630</v>
      </c>
      <c r="B3307" s="2" t="str">
        <v>義大利</v>
      </c>
      <c r="C3307" s="3" t="s">
        <v>3631</v>
      </c>
      <c r="D3307" s="2" t="str">
        <v>餐厨用具</v>
      </c>
      <c r="E3307" s="2" t="str">
        <v>3次</v>
      </c>
      <c r="F3307" s="2" t="str">
        <v>Via Galvani 15, I 20054, NOVA MILANESE</v>
      </c>
      <c r="G3307" s="2" t="str">
        <v>Barbara Cinquanta</v>
      </c>
      <c r="H3307" s="2" t="s">
        <v>3629</v>
      </c>
      <c r="I3307" s="2" t="str">
        <v>+39 0362 40028</v>
      </c>
      <c r="J3307" s="2" t="str">
        <v>0039 0362 43865</v>
      </c>
      <c r="K3307" s="1"/>
      <c r="L3307" s="1"/>
      <c r="M3307" s="1"/>
      <c r="N3307" s="1"/>
      <c r="O3307" s="1"/>
      <c r="P3307" s="1"/>
      <c r="Q3307" s="1"/>
      <c r="R3307" s="1"/>
      <c r="S3307" s="1"/>
    </row>
    <row r="3308">
      <c r="A3308" s="2" t="s">
        <v>6763</v>
      </c>
      <c r="B3308" s="2" t="str">
        <v>尼日利亞</v>
      </c>
      <c r="C3308" s="2" t="str">
        <v>--</v>
      </c>
      <c r="D3308" s="2" t="s">
        <v>6761</v>
      </c>
      <c r="E3308" s="2" t="str">
        <v>9次</v>
      </c>
      <c r="F3308" s="2" t="str">
        <v>234-1-4731043</v>
      </c>
      <c r="G3308" s="2" t="str">
        <v>FELIX LUHRS C</v>
      </c>
      <c r="H3308" s="2" t="s">
        <v>6762</v>
      </c>
      <c r="I3308" s="2" t="str">
        <v>+234 1 473 1043</v>
      </c>
      <c r="J3308" s="2" t="str">
        <v>234 1 4731046</v>
      </c>
      <c r="K3308" s="1"/>
      <c r="L3308" s="1"/>
      <c r="M3308" s="1"/>
      <c r="N3308" s="1"/>
      <c r="O3308" s="1"/>
      <c r="P3308" s="1"/>
      <c r="Q3308" s="1"/>
      <c r="R3308" s="1"/>
      <c r="S3308" s="1"/>
    </row>
    <row r="3309">
      <c r="A3309" s="2" t="s">
        <v>684</v>
      </c>
      <c r="B3309" s="2" t="str">
        <v>比利時</v>
      </c>
      <c r="C3309" s="3" t="s">
        <v>685</v>
      </c>
      <c r="D3309" s="2" t="str">
        <v>办公文具,医药保健品及医疗器械,家具,工艺陶瓷,餐厨用具</v>
      </c>
      <c r="E3309" s="2" t="str">
        <v>6次</v>
      </c>
      <c r="F3309" s="2" t="str">
        <v>RUE DE L'ARTISANAT, 10//B-1400 NIVELLES</v>
      </c>
      <c r="G3309" s="2" t="str">
        <v>H PIRET/M</v>
      </c>
      <c r="H3309" s="2" t="s">
        <v>683</v>
      </c>
      <c r="I3309" s="2" t="str">
        <v>+32 11 21 00 23</v>
      </c>
      <c r="J3309" s="2" t="str">
        <v>0032 11 24 13 85</v>
      </c>
      <c r="K3309" s="1"/>
      <c r="L3309" s="1"/>
      <c r="M3309" s="1"/>
      <c r="N3309" s="1"/>
      <c r="O3309" s="1"/>
      <c r="P3309" s="1"/>
      <c r="Q3309" s="1"/>
      <c r="R3309" s="1"/>
      <c r="S3309" s="1"/>
    </row>
    <row r="3310">
      <c r="A3310" s="2" t="s">
        <v>2995</v>
      </c>
      <c r="B3310" s="2" t="str">
        <v>葡萄牙</v>
      </c>
      <c r="C3310" s="3" t="s">
        <v>2994</v>
      </c>
      <c r="D3310" s="2" t="str">
        <v>其他,家具,服装饰物及配件,餐厨用具</v>
      </c>
      <c r="E3310" s="2" t="str">
        <v>7次</v>
      </c>
      <c r="F3310" s="2" t="str">
        <v>APARTADO 125 ESTRADA NACIONAL NO 1-KM 85.VENDA DA REGA 2475-999 BENEDITA</v>
      </c>
      <c r="G3310" s="2" t="str">
        <v>ADRIANO BANDEIRA</v>
      </c>
      <c r="H3310" s="2" t="s">
        <v>2996</v>
      </c>
      <c r="I3310" s="2" t="str">
        <v>+351 262 920 061</v>
      </c>
      <c r="J3310" s="2" t="str">
        <v>00351 262 921168</v>
      </c>
      <c r="K3310" s="1"/>
      <c r="L3310" s="1"/>
      <c r="M3310" s="1"/>
      <c r="N3310" s="1"/>
      <c r="O3310" s="1"/>
      <c r="P3310" s="1"/>
      <c r="Q3310" s="1"/>
      <c r="R3310" s="1"/>
      <c r="S3310" s="1"/>
    </row>
    <row r="3311">
      <c r="A3311" s="2" t="s">
        <v>5013</v>
      </c>
      <c r="B3311" s="2" t="str">
        <v>法國</v>
      </c>
      <c r="C3311" s="3" t="s">
        <v>5016</v>
      </c>
      <c r="D3311" s="2" t="s">
        <v>5014</v>
      </c>
      <c r="E3311" s="2" t="str">
        <v>9次</v>
      </c>
      <c r="F3311" s="2" t="str">
        <v>88 AVENUE JEAN LEBAS BP 424 59058ROUBAIX CEDEX,FRANCE</v>
      </c>
      <c r="G3311" s="2" t="str">
        <v>Edward Go</v>
      </c>
      <c r="H3311" s="2" t="s">
        <v>5015</v>
      </c>
      <c r="I3311" s="2" t="str">
        <v>+33 3 20 69 19 29</v>
      </c>
      <c r="J3311" s="2" t="str">
        <v>0033 3 20691928</v>
      </c>
      <c r="K3311" s="1"/>
      <c r="L3311" s="1"/>
      <c r="M3311" s="1"/>
      <c r="N3311" s="1"/>
      <c r="O3311" s="1"/>
      <c r="P3311" s="1"/>
      <c r="Q3311" s="1"/>
      <c r="R3311" s="1"/>
      <c r="S3311" s="1"/>
    </row>
    <row r="3312">
      <c r="A3312" s="2" t="s">
        <v>6784</v>
      </c>
      <c r="B3312" s="2" t="str">
        <v>馬來西亞</v>
      </c>
      <c r="C3312" s="2" t="str">
        <v>--</v>
      </c>
      <c r="D3312" s="2" t="str">
        <v>餐厨用具</v>
      </c>
      <c r="E3312" s="2" t="str">
        <v>6次</v>
      </c>
      <c r="F3312" s="2" t="str">
        <v>NO.24,JALAN PS 1/3,BANDAR PINGGIRAN SUBANG 1,SECTION U5,SHAH ALAM,SELANGOR DARUL EHSAN</v>
      </c>
      <c r="G3312" s="2" t="str">
        <v>BRIGHT DESIGN SDN.BHD.</v>
      </c>
      <c r="H3312" s="2" t="s">
        <v>6783</v>
      </c>
      <c r="I3312" s="2" t="str">
        <v>+60 3-7847 4032</v>
      </c>
      <c r="J3312" s="2" t="str">
        <v>0060 3 78474457</v>
      </c>
      <c r="K3312" s="1"/>
      <c r="L3312" s="1"/>
      <c r="M3312" s="1"/>
      <c r="N3312" s="1"/>
      <c r="O3312" s="1"/>
      <c r="P3312" s="1"/>
      <c r="Q3312" s="1"/>
      <c r="R3312" s="1"/>
      <c r="S3312" s="1"/>
    </row>
    <row r="3313">
      <c r="A3313" s="2" t="s">
        <v>566</v>
      </c>
      <c r="B3313" s="2" t="str">
        <v>土耳其</v>
      </c>
      <c r="C3313" s="3" t="s">
        <v>568</v>
      </c>
      <c r="D3313" s="2" t="str">
        <v>玻璃工艺品,餐厨用具</v>
      </c>
      <c r="E3313" s="2" t="str">
        <v>7次</v>
      </c>
      <c r="F3313" s="2" t="str">
        <v>KIRAC KOYU,2 BOLGE 5,CADDE NO.32 BUYUKCEKMECE ISTANBUL</v>
      </c>
      <c r="G3313" s="2" t="str">
        <v>HAYZUM S/STEEL COOKWARE</v>
      </c>
      <c r="H3313" s="2" t="s">
        <v>567</v>
      </c>
      <c r="I3313" s="2" t="str">
        <v>0090 212 6895676</v>
      </c>
      <c r="J3313" s="2" t="str">
        <v>0090 212 6894525</v>
      </c>
      <c r="K3313" s="1"/>
      <c r="L3313" s="1"/>
      <c r="M3313" s="1"/>
      <c r="N3313" s="1"/>
      <c r="O3313" s="1"/>
      <c r="P3313" s="1"/>
      <c r="Q3313" s="1"/>
      <c r="R3313" s="1"/>
      <c r="S3313" s="1"/>
    </row>
    <row r="3314">
      <c r="A3314" s="2" t="s">
        <v>2902</v>
      </c>
      <c r="B3314" s="2" t="str">
        <v>南非</v>
      </c>
      <c r="C3314" s="2" t="str">
        <v>--</v>
      </c>
      <c r="D3314" s="2" t="str">
        <v>建筑及装饰材料,餐厨用具</v>
      </c>
      <c r="E3314" s="2" t="str">
        <v>8次</v>
      </c>
      <c r="F3314" s="2" t="str">
        <v>P.O.BOX 842 DURBAN,4000, KZN,SOUTH AFRICA</v>
      </c>
      <c r="G3314" s="2" t="str">
        <v>Colin Chang</v>
      </c>
      <c r="H3314" s="2" t="s">
        <v>2903</v>
      </c>
      <c r="I3314" s="2" t="str">
        <v>+27 31 209 4044</v>
      </c>
      <c r="J3314" s="2">
        <v>27312092228</v>
      </c>
      <c r="K3314" s="1"/>
      <c r="L3314" s="1"/>
      <c r="M3314" s="1"/>
      <c r="N3314" s="1"/>
      <c r="O3314" s="1"/>
      <c r="P3314" s="1"/>
      <c r="Q3314" s="1"/>
      <c r="R3314" s="1"/>
      <c r="S3314" s="1"/>
    </row>
    <row r="3315">
      <c r="A3315" s="2" t="s">
        <v>4931</v>
      </c>
      <c r="B3315" s="2" t="str">
        <v>中國香港</v>
      </c>
      <c r="C3315" s="3" t="s">
        <v>4930</v>
      </c>
      <c r="D3315" s="2" t="s">
        <v>4932</v>
      </c>
      <c r="E3315" s="2" t="str">
        <v>11次</v>
      </c>
      <c r="F3315" s="2" t="str">
        <v>1/F,HK SPINNERS IND.BLDG,PHASE I&amp;II,800 CHEUNG SHA WAN RD, KOWLOON,HONGKONG</v>
      </c>
      <c r="G3315" s="2" t="str">
        <v>Aleksei Sukhan</v>
      </c>
      <c r="H3315" s="2" t="s">
        <v>4933</v>
      </c>
      <c r="I3315" s="2" t="str">
        <v>(852)23002560 23002530 23002300</v>
      </c>
      <c r="J3315" s="2" t="str">
        <v>(852)23002535</v>
      </c>
      <c r="K3315" s="1"/>
      <c r="L3315" s="1"/>
      <c r="M3315" s="1"/>
      <c r="N3315" s="1"/>
      <c r="O3315" s="1"/>
      <c r="P3315" s="1"/>
      <c r="Q3315" s="1"/>
      <c r="R3315" s="1"/>
      <c r="S3315" s="1"/>
    </row>
    <row r="3316">
      <c r="A3316" s="2" t="s">
        <v>6714</v>
      </c>
      <c r="B3316" s="2" t="str">
        <v>日本</v>
      </c>
      <c r="C3316" s="3" t="s">
        <v>6715</v>
      </c>
      <c r="D3316" s="2" t="str">
        <v>办公文具,电子消费品及信息产品,餐厨用具</v>
      </c>
      <c r="E3316" s="2" t="str">
        <v>6次</v>
      </c>
      <c r="F3316" s="2" t="str">
        <v>2-16-15, Mizuhai, Higashi-Osaka, Osaka 578-0921.</v>
      </c>
      <c r="G3316" s="2" t="str">
        <v>Akira Muraoka</v>
      </c>
      <c r="H3316" s="2" t="str">
        <v>--</v>
      </c>
      <c r="I3316" s="2" t="str">
        <v>+81-72-964-5469,+81-72-961-5642,+81-3-3375-2181,+81-72-960-2059,+81-52-451-3573,+81-743-72-2119</v>
      </c>
      <c r="J3316" s="2" t="str">
        <v>0081 729 646352</v>
      </c>
      <c r="K3316" s="1"/>
      <c r="L3316" s="1"/>
      <c r="M3316" s="1"/>
      <c r="N3316" s="1"/>
      <c r="O3316" s="1"/>
      <c r="P3316" s="1"/>
      <c r="Q3316" s="1"/>
      <c r="R3316" s="1"/>
      <c r="S3316" s="1"/>
    </row>
    <row r="3317">
      <c r="A3317" s="2" t="s">
        <v>603</v>
      </c>
      <c r="B3317" s="2" t="str">
        <v>美國</v>
      </c>
      <c r="C3317" s="3" t="s">
        <v>604</v>
      </c>
      <c r="D3317" s="2" t="s">
        <v>605</v>
      </c>
      <c r="E3317" s="2" t="str">
        <v>10次</v>
      </c>
      <c r="F3317" s="2" t="str">
        <v>16302 SW 30 STREET,MIRAMAR,FLORIDA 33027,U.S.A.</v>
      </c>
      <c r="G3317" s="2" t="str">
        <v>DIAMOND MARKETING GROUP, INC.</v>
      </c>
      <c r="H3317" s="2" t="s">
        <v>606</v>
      </c>
      <c r="I3317" s="2" t="str">
        <v>+1 954-450-7782</v>
      </c>
      <c r="J3317" s="2" t="str">
        <v>001 9544507782</v>
      </c>
      <c r="K3317" s="1"/>
      <c r="L3317" s="1"/>
      <c r="M3317" s="1"/>
      <c r="N3317" s="1"/>
      <c r="O3317" s="1"/>
      <c r="P3317" s="1"/>
      <c r="Q3317" s="1"/>
      <c r="R3317" s="1"/>
      <c r="S3317" s="1"/>
    </row>
    <row r="3318">
      <c r="A3318" s="2" t="s">
        <v>2936</v>
      </c>
      <c r="B3318" s="2" t="str">
        <v>瑞典</v>
      </c>
      <c r="C3318" s="3" t="s">
        <v>2937</v>
      </c>
      <c r="D3318" s="2" t="str">
        <v>家具,玩具,玻璃工艺品,礼品及赠品,节日用品,餐厨用具</v>
      </c>
      <c r="E3318" s="2" t="str">
        <v>8次</v>
      </c>
      <c r="F3318" s="2" t="str">
        <v>Baberg, SE 46191, Trollhattan</v>
      </c>
      <c r="G3318" s="2" t="str">
        <v>--</v>
      </c>
      <c r="H3318" s="2" t="s">
        <v>2938</v>
      </c>
      <c r="I3318" s="2" t="str">
        <v>+46 521 154 40</v>
      </c>
      <c r="J3318" s="2" t="str">
        <v>0046 521 154 41</v>
      </c>
      <c r="K3318" s="1"/>
      <c r="L3318" s="1"/>
      <c r="M3318" s="1"/>
      <c r="N3318" s="1"/>
      <c r="O3318" s="1"/>
      <c r="P3318" s="1"/>
      <c r="Q3318" s="1"/>
      <c r="R3318" s="1"/>
      <c r="S3318" s="1"/>
    </row>
    <row r="3319">
      <c r="A3319" s="2" t="s">
        <v>4953</v>
      </c>
      <c r="B3319" s="2" t="str">
        <v>美國</v>
      </c>
      <c r="C3319" s="2" t="str">
        <v>--</v>
      </c>
      <c r="D3319" s="2" t="str">
        <v>其他,家具,餐厨用具</v>
      </c>
      <c r="E3319" s="2" t="str">
        <v>7次</v>
      </c>
      <c r="F3319" s="2" t="str">
        <v>PO Box 25342, Portland</v>
      </c>
      <c r="G3319" s="2" t="str">
        <v>mrs.black</v>
      </c>
      <c r="H3319" s="2" t="s">
        <v>4952</v>
      </c>
      <c r="I3319" s="2" t="str">
        <v>+1 503-244-8786</v>
      </c>
      <c r="J3319" s="2">
        <v>5032448789</v>
      </c>
      <c r="K3319" s="1"/>
      <c r="L3319" s="1"/>
      <c r="M3319" s="1"/>
      <c r="N3319" s="1"/>
      <c r="O3319" s="1"/>
      <c r="P3319" s="1"/>
      <c r="Q3319" s="1"/>
      <c r="R3319" s="1"/>
      <c r="S3319" s="1"/>
    </row>
    <row r="3320">
      <c r="A3320" s="2" t="s">
        <v>6734</v>
      </c>
      <c r="B3320" s="2" t="str">
        <v>印度</v>
      </c>
      <c r="C3320" s="3" t="s">
        <v>6733</v>
      </c>
      <c r="D3320" s="2" t="str">
        <v>家具,家用电器,照明产品,餐厨用具</v>
      </c>
      <c r="E3320" s="2" t="str">
        <v>10次</v>
      </c>
      <c r="F3320" s="2" t="str">
        <v>A 14. 1ST FLOOR, WAZIRPURINDUSTRIAL AREA, DELHI 110052,INDIA</v>
      </c>
      <c r="G3320" s="2" t="str">
        <v>HARISH BATRA</v>
      </c>
      <c r="H3320" s="2" t="s">
        <v>6735</v>
      </c>
      <c r="I3320" s="2" t="str">
        <v>+91 11 2737 2030</v>
      </c>
      <c r="J3320" s="2" t="str">
        <v>0091 11 27371030</v>
      </c>
      <c r="K3320" s="1"/>
      <c r="L3320" s="1"/>
      <c r="M3320" s="1"/>
      <c r="N3320" s="1"/>
      <c r="O3320" s="1"/>
      <c r="P3320" s="1"/>
      <c r="Q3320" s="1"/>
      <c r="R3320" s="1"/>
      <c r="S3320" s="1"/>
    </row>
    <row r="3321">
      <c r="A3321" s="2" t="s">
        <v>485</v>
      </c>
      <c r="B3321" s="2" t="str">
        <v>日本</v>
      </c>
      <c r="C3321" s="3" t="s">
        <v>483</v>
      </c>
      <c r="D3321" s="2" t="str">
        <v>其他,家具,家居用品,服装饰物及配件,箱包,食品,餐厨用具</v>
      </c>
      <c r="E3321" s="2" t="str">
        <v>7次</v>
      </c>
      <c r="F3321" s="2" t="str">
        <v>12-2, KITAAOYAMA 2-CHOME MINATO-KU, TOKYO 1070061</v>
      </c>
      <c r="G3321" s="2" t="str">
        <v>SOTOOKINJI</v>
      </c>
      <c r="H3321" s="2" t="s">
        <v>484</v>
      </c>
      <c r="I3321" s="2" t="str">
        <v>0081 3 5413 8711</v>
      </c>
      <c r="J3321" s="2" t="str">
        <v>0081 3 5413 8747</v>
      </c>
      <c r="K3321" s="1"/>
      <c r="L3321" s="1"/>
      <c r="M3321" s="1"/>
      <c r="N3321" s="1"/>
      <c r="O3321" s="1"/>
      <c r="P3321" s="1"/>
      <c r="Q3321" s="1"/>
      <c r="R3321" s="1"/>
      <c r="S3321" s="1"/>
    </row>
    <row r="3322">
      <c r="A3322" s="5" t="s">
        <v>2835</v>
      </c>
      <c r="B3322" s="5" t="str">
        <v>美國</v>
      </c>
      <c r="C3322" s="4" t="s">
        <v>2836</v>
      </c>
      <c r="D3322" s="5" t="str">
        <v>五金,其他,医药保健品及医疗器械,建筑及装饰材料,节日用品,餐厨用具</v>
      </c>
      <c r="E3322" s="5" t="str">
        <v>8次</v>
      </c>
      <c r="F3322" s="5" t="str">
        <v>912 SANDERS DRIVE LARAMIE,WYOMING,U.S.A.</v>
      </c>
      <c r="G3322" s="5" t="str">
        <v>Kamel DOGHRI</v>
      </c>
      <c r="H3322" s="5" t="s">
        <v>2834</v>
      </c>
      <c r="I3322" s="5" t="str">
        <v>+1 307-721-8966</v>
      </c>
      <c r="J3322" s="5">
        <v>3077218966</v>
      </c>
      <c r="K3322" s="1"/>
      <c r="L3322" s="1"/>
      <c r="M3322" s="1"/>
      <c r="N3322" s="1"/>
      <c r="O3322" s="1"/>
      <c r="P3322" s="1"/>
      <c r="Q3322" s="1"/>
      <c r="R3322" s="1"/>
      <c r="S3322" s="1"/>
    </row>
    <row r="3323">
      <c r="A3323" s="2" t="s">
        <v>4881</v>
      </c>
      <c r="B3323" s="2" t="str">
        <v>巴拿馬</v>
      </c>
      <c r="C3323" s="3" t="s">
        <v>4880</v>
      </c>
      <c r="D3323" s="2" t="s">
        <v>4882</v>
      </c>
      <c r="E3323" s="2" t="str">
        <v>11次</v>
      </c>
      <c r="F3323" s="2" t="str">
        <v>177 Via Espa&amp;ntilde;a, Plaza Regency Building, 5th Floor</v>
      </c>
      <c r="G3323" s="2" t="str">
        <v>Abdurahman G.Al Abdulkareem</v>
      </c>
      <c r="H3323" s="2" t="s">
        <v>4883</v>
      </c>
      <c r="I3323" s="2" t="str">
        <v>+507 210-1112</v>
      </c>
      <c r="J3323" s="2" t="str">
        <v>00 507 264 0818</v>
      </c>
      <c r="K3323" s="1"/>
      <c r="L3323" s="1"/>
      <c r="M3323" s="1"/>
      <c r="N3323" s="1"/>
      <c r="O3323" s="1"/>
      <c r="P3323" s="1"/>
      <c r="Q3323" s="1"/>
      <c r="R3323" s="1"/>
      <c r="S3323" s="1"/>
    </row>
    <row r="3324">
      <c r="A3324" s="2" t="s">
        <v>6666</v>
      </c>
      <c r="B3324" s="2" t="str">
        <v>中國大陸</v>
      </c>
      <c r="C3324" s="3" t="s">
        <v>6668</v>
      </c>
      <c r="D3324" s="2" t="s">
        <v>6667</v>
      </c>
      <c r="E3324" s="2" t="str">
        <v>9次</v>
      </c>
      <c r="F3324" s="2" t="str">
        <v>101, UNIT-1, BUILDING NO.28, YUEYANG 2ND AREA,YIWU CITY CHINA</v>
      </c>
      <c r="G3324" s="2" t="str">
        <v>LEONCIO LEI YEE JR.</v>
      </c>
      <c r="H3324" s="2">
        <v>14</v>
      </c>
      <c r="I3324" s="2" t="str">
        <v>0579 5360355</v>
      </c>
      <c r="J3324" s="2" t="str">
        <v>0578 5367654</v>
      </c>
      <c r="K3324" s="1"/>
      <c r="L3324" s="1"/>
      <c r="M3324" s="1"/>
      <c r="N3324" s="1"/>
      <c r="O3324" s="1"/>
      <c r="P3324" s="1"/>
      <c r="Q3324" s="1"/>
      <c r="R3324" s="1"/>
      <c r="S3324" s="1"/>
    </row>
    <row r="3325">
      <c r="A3325" s="2" t="s">
        <v>530</v>
      </c>
      <c r="B3325" s="2" t="str">
        <v>馬來西亞</v>
      </c>
      <c r="C3325" s="3" t="s">
        <v>529</v>
      </c>
      <c r="D3325" s="2" t="str">
        <v>卫浴设备,餐厨用具</v>
      </c>
      <c r="E3325" s="2" t="str">
        <v>9次</v>
      </c>
      <c r="F3325" s="2" t="str">
        <v>LOT 2626A,KAMPUNG BARU,SUNGAI BULOH,SELANGOR DARUL EHSAN</v>
      </c>
      <c r="G3325" s="2" t="str">
        <v>GALA PERFORMANCE SDN.BHD.</v>
      </c>
      <c r="H3325" s="2" t="s">
        <v>531</v>
      </c>
      <c r="I3325" s="2" t="str">
        <v>0060 3 61404742</v>
      </c>
      <c r="J3325" s="2" t="str">
        <v>0060 3 61574541</v>
      </c>
      <c r="K3325" s="1"/>
      <c r="L3325" s="1"/>
      <c r="M3325" s="1"/>
      <c r="N3325" s="1"/>
      <c r="O3325" s="1"/>
      <c r="P3325" s="1"/>
      <c r="Q3325" s="1"/>
      <c r="R3325" s="1"/>
      <c r="S3325" s="1"/>
    </row>
    <row r="3326">
      <c r="A3326" s="2" t="s">
        <v>2866</v>
      </c>
      <c r="B3326" s="2" t="str">
        <v>巴基斯坦</v>
      </c>
      <c r="C3326" s="3" t="s">
        <v>2868</v>
      </c>
      <c r="D3326" s="2" t="str">
        <v>其他,家用电器,玻璃工艺品,电子消费品及信息产品,箱包,餐厨用具</v>
      </c>
      <c r="E3326" s="2" t="str">
        <v>9次</v>
      </c>
      <c r="F3326" s="2" t="str">
        <v>C-32 Billys, Gulistan Johar .Karachi</v>
      </c>
      <c r="G3326" s="2" t="str">
        <v>JITEN GOYAL</v>
      </c>
      <c r="H3326" s="2" t="s">
        <v>2867</v>
      </c>
      <c r="I3326" s="2" t="str">
        <v>+92 300 2118570</v>
      </c>
      <c r="J3326" s="2" t="str">
        <v>009221 8146717</v>
      </c>
      <c r="K3326" s="1"/>
      <c r="L3326" s="1"/>
      <c r="M3326" s="1"/>
      <c r="N3326" s="1"/>
      <c r="O3326" s="1"/>
      <c r="P3326" s="1"/>
      <c r="Q3326" s="1"/>
      <c r="R3326" s="1"/>
      <c r="S3326" s="1"/>
    </row>
    <row r="3327">
      <c r="A3327" s="2" t="s">
        <v>548</v>
      </c>
      <c r="B3327" s="2" t="str">
        <v>英國</v>
      </c>
      <c r="C3327" s="3" t="s">
        <v>549</v>
      </c>
      <c r="D3327" s="2" t="str">
        <v>餐厨用具</v>
      </c>
      <c r="E3327" s="2" t="str">
        <v>3次</v>
      </c>
      <c r="F3327" s="2" t="str">
        <v>Holly Lane Industrial Estate, Atherstone, Warwickshire,CV9 2QZ</v>
      </c>
      <c r="G3327" s="2" t="str">
        <v>Martin S Reece</v>
      </c>
      <c r="H3327" s="2" t="s">
        <v>547</v>
      </c>
      <c r="I3327" s="2" t="str">
        <v>+44 1827 717028</v>
      </c>
      <c r="J3327" s="2" t="str">
        <v>0044 1827 714041</v>
      </c>
      <c r="K3327" s="1"/>
      <c r="L3327" s="1"/>
      <c r="M3327" s="1"/>
      <c r="N3327" s="1"/>
      <c r="O3327" s="1"/>
      <c r="P3327" s="1"/>
      <c r="Q3327" s="1"/>
      <c r="R3327" s="1"/>
      <c r="S3327" s="1"/>
    </row>
    <row r="3328">
      <c r="A3328" s="2" t="s">
        <v>2882</v>
      </c>
      <c r="B3328" s="2" t="str">
        <v>美國</v>
      </c>
      <c r="C3328" s="3" t="s">
        <v>2881</v>
      </c>
      <c r="D3328" s="2" t="str">
        <v>餐厨用具</v>
      </c>
      <c r="E3328" s="2" t="str">
        <v>3次</v>
      </c>
      <c r="F3328" s="2" t="str">
        <v>438 NW BROADWAY PORTLAND, OR 97209</v>
      </c>
      <c r="G3328" s="2" t="str">
        <v>THOMAS SLICK</v>
      </c>
      <c r="H3328" s="2" t="str">
        <v>--</v>
      </c>
      <c r="I3328" s="2" t="str">
        <v>001 503 226 1186</v>
      </c>
      <c r="J3328" s="2" t="str">
        <v>001 503 226 6725</v>
      </c>
      <c r="K3328" s="1"/>
      <c r="L3328" s="1"/>
      <c r="M3328" s="1"/>
      <c r="N3328" s="1"/>
      <c r="O3328" s="1"/>
      <c r="P3328" s="1"/>
      <c r="Q3328" s="1"/>
      <c r="R3328" s="1"/>
      <c r="S3328" s="1"/>
    </row>
    <row r="3329">
      <c r="A3329" s="2" t="s">
        <v>4797</v>
      </c>
      <c r="B3329" s="2" t="str">
        <v>日本</v>
      </c>
      <c r="C3329" s="3" t="s">
        <v>4796</v>
      </c>
      <c r="D3329" s="2" t="s">
        <v>4798</v>
      </c>
      <c r="E3329" s="2" t="str">
        <v>10次</v>
      </c>
      <c r="F3329" s="2" t="str">
        <v>1-40-3 ITABASHI ITABASHI KV TOKYO</v>
      </c>
      <c r="G3329" s="2" t="str">
        <v>ARINOBE HIDEO</v>
      </c>
      <c r="H3329" s="2" t="s">
        <v>4799</v>
      </c>
      <c r="I3329" s="2" t="str">
        <v>+81 3-3407-4081</v>
      </c>
      <c r="J3329" s="2" t="str">
        <v>0081 18 8646353</v>
      </c>
      <c r="K3329" s="1"/>
      <c r="L3329" s="1"/>
      <c r="M3329" s="1"/>
      <c r="N3329" s="1"/>
      <c r="O3329" s="1"/>
      <c r="P3329" s="1"/>
      <c r="Q3329" s="1"/>
      <c r="R3329" s="1"/>
      <c r="S3329" s="1"/>
    </row>
    <row r="3330">
      <c r="A3330" s="2" t="s">
        <v>5306</v>
      </c>
      <c r="B3330" s="2" t="str">
        <v>美國</v>
      </c>
      <c r="C3330" s="3" t="s">
        <v>5305</v>
      </c>
      <c r="D3330" s="2" t="str">
        <v>医药保健品及医疗器械,卫浴设备,家具,食品,餐厨用具</v>
      </c>
      <c r="E3330" s="2" t="str">
        <v>10次</v>
      </c>
      <c r="F3330" s="2" t="str">
        <v>261 Renoak Way Arcadia,CA 91007 U.S.A.</v>
      </c>
      <c r="G3330" s="2" t="str">
        <v>MIPAC, INC.</v>
      </c>
      <c r="H3330" s="2" t="s">
        <v>5304</v>
      </c>
      <c r="I3330" s="2" t="str">
        <v>(626)8623938</v>
      </c>
      <c r="J3330" s="2" t="str">
        <v>(626)4466376</v>
      </c>
      <c r="K3330" s="1"/>
      <c r="L3330" s="1"/>
      <c r="M3330" s="1"/>
      <c r="N3330" s="1"/>
      <c r="O3330" s="1"/>
      <c r="P3330" s="1"/>
      <c r="Q3330" s="1"/>
      <c r="R3330" s="1"/>
      <c r="S3330" s="1"/>
    </row>
    <row r="3331">
      <c r="A3331" s="2" t="s">
        <v>426</v>
      </c>
      <c r="B3331" s="2" t="str">
        <v>叙利亚</v>
      </c>
      <c r="C3331" s="2" t="str">
        <v>--</v>
      </c>
      <c r="D3331" s="2" t="str">
        <v>五金,其他,家用纺织品,玻璃工艺品,餐厨用具</v>
      </c>
      <c r="E3331" s="2" t="str">
        <v>7次</v>
      </c>
      <c r="F3331" s="2" t="str">
        <v>syria damascus, SYRIA</v>
      </c>
      <c r="G3331" s="2" t="str">
        <v>Mike Chan</v>
      </c>
      <c r="H3331" s="2" t="s">
        <v>425</v>
      </c>
      <c r="I3331" s="2">
        <v>96393226263</v>
      </c>
      <c r="J3331" s="2">
        <v>963113323432</v>
      </c>
      <c r="K3331" s="1"/>
      <c r="L3331" s="1"/>
      <c r="M3331" s="1"/>
      <c r="N3331" s="1"/>
      <c r="O3331" s="1"/>
      <c r="P3331" s="1"/>
      <c r="Q3331" s="1"/>
      <c r="R3331" s="1"/>
      <c r="S3331" s="1"/>
    </row>
    <row r="3332">
      <c r="A3332" s="2" t="s">
        <v>1123</v>
      </c>
      <c r="B3332" s="2" t="str">
        <v>泰国</v>
      </c>
      <c r="C3332" s="3" t="s">
        <v>1125</v>
      </c>
      <c r="D3332" s="2" t="str">
        <v>餐厨用具</v>
      </c>
      <c r="E3332" s="2" t="str">
        <v>3次</v>
      </c>
      <c r="F3332" s="2" t="str">
        <v>1100/6 RAMA IV ROAD,THONGMAHAMEK,SATHORN,BANGKOK</v>
      </c>
      <c r="G3332" s="2" t="str">
        <v>SUCHART UDOMRUNGRUENG</v>
      </c>
      <c r="H3332" s="2" t="s">
        <v>1124</v>
      </c>
      <c r="I3332" s="2" t="str">
        <v>+66-267197013,+66-2-671-9701,+66-2-671-9704,+66-86-380-2277,+66 2 671 9701,+66 86 380 2277,+66 2 671 9704</v>
      </c>
      <c r="J3332" s="2" t="str">
        <v>0066 2 6719704</v>
      </c>
      <c r="K3332" s="1"/>
      <c r="L3332" s="1"/>
      <c r="M3332" s="1"/>
      <c r="N3332" s="1"/>
      <c r="O3332" s="1"/>
      <c r="P3332" s="1"/>
      <c r="Q3332" s="1"/>
      <c r="R3332" s="1"/>
      <c r="S3332" s="1"/>
    </row>
    <row r="3333">
      <c r="A3333" s="2" t="s">
        <v>4832</v>
      </c>
      <c r="B3333" s="2" t="str">
        <v>沙烏地阿拉伯</v>
      </c>
      <c r="C3333" s="2" t="str">
        <v>--</v>
      </c>
      <c r="D3333" s="2" t="str">
        <v>家用纺织品,玻璃工艺品,箱包,餐厨用具</v>
      </c>
      <c r="E3333" s="2" t="str">
        <v>6次</v>
      </c>
      <c r="F3333" s="2" t="str">
        <v>P.O.BOX:16241,JEDDAH 21464, K.S.A,SAUDI ARABIA</v>
      </c>
      <c r="G3333" s="2" t="str">
        <v>--</v>
      </c>
      <c r="H3333" s="2" t="s">
        <v>4833</v>
      </c>
      <c r="I3333" s="2">
        <v>96026420370</v>
      </c>
      <c r="J3333" s="2">
        <v>96026437554</v>
      </c>
      <c r="K3333" s="1"/>
      <c r="L3333" s="1"/>
      <c r="M3333" s="1"/>
      <c r="N3333" s="1"/>
      <c r="O3333" s="1"/>
      <c r="P3333" s="1"/>
      <c r="Q3333" s="1"/>
      <c r="R3333" s="1"/>
      <c r="S3333" s="1"/>
    </row>
    <row r="3334">
      <c r="A3334" s="2" t="s">
        <v>5350</v>
      </c>
      <c r="B3334" s="2" t="str">
        <v>中国台湾</v>
      </c>
      <c r="C3334" s="3" t="s">
        <v>5349</v>
      </c>
      <c r="D3334" s="2" t="s">
        <v>5347</v>
      </c>
      <c r="E3334" s="2" t="str">
        <v>7次</v>
      </c>
      <c r="F3334" s="2" t="str">
        <v>1F,NO.10,LANE 22,SEC.2,CHUNG CHEN RD,TANSHUI,TAIPEI HSIEN</v>
      </c>
      <c r="G3334" s="2" t="str">
        <v>ABIOLA AKINNUOYE</v>
      </c>
      <c r="H3334" s="2" t="s">
        <v>5348</v>
      </c>
      <c r="I3334" s="2" t="str">
        <v>(02)24259393</v>
      </c>
      <c r="J3334" s="2" t="str">
        <v>(02)24258226</v>
      </c>
      <c r="K3334" s="1"/>
      <c r="L3334" s="1"/>
      <c r="M3334" s="1"/>
      <c r="N3334" s="1"/>
      <c r="O3334" s="1"/>
      <c r="P3334" s="1"/>
      <c r="Q3334" s="1"/>
      <c r="R3334" s="1"/>
      <c r="S3334" s="1"/>
    </row>
    <row r="3335">
      <c r="A3335" s="2" t="s">
        <v>463</v>
      </c>
      <c r="B3335" s="2" t="str">
        <v>日本</v>
      </c>
      <c r="C3335" s="3" t="s">
        <v>464</v>
      </c>
      <c r="D3335" s="2" t="s">
        <v>461</v>
      </c>
      <c r="E3335" s="2" t="str">
        <v>9次</v>
      </c>
      <c r="F3335" s="2" t="str">
        <v>14-3, TATSUMINISHI 2-CHOME IKUNO-KU OSAKA-SHI, OSAKA 5440012</v>
      </c>
      <c r="G3335" s="2" t="str">
        <v>Graziela</v>
      </c>
      <c r="H3335" s="2" t="s">
        <v>462</v>
      </c>
      <c r="I3335" s="2" t="str">
        <v>+81 78-641-6067</v>
      </c>
      <c r="J3335" s="2" t="str">
        <v>0081 27 3738274</v>
      </c>
      <c r="K3335" s="1"/>
      <c r="L3335" s="1"/>
      <c r="M3335" s="1"/>
      <c r="N3335" s="1"/>
      <c r="O3335" s="1"/>
      <c r="P3335" s="1"/>
      <c r="Q3335" s="1"/>
      <c r="R3335" s="1"/>
      <c r="S3335" s="1"/>
    </row>
    <row r="3336">
      <c r="A3336" s="2" t="s">
        <v>1159</v>
      </c>
      <c r="B3336" s="2" t="str">
        <v>危地馬拉</v>
      </c>
      <c r="C3336" s="3" t="s">
        <v>1160</v>
      </c>
      <c r="D3336" s="2" t="s">
        <v>1161</v>
      </c>
      <c r="E3336" s="2" t="str">
        <v>10次</v>
      </c>
      <c r="F3336" s="2" t="str">
        <v>19 CALLE 7-43,ZONA 11 COL.MARISCAL</v>
      </c>
      <c r="G3336" s="2" t="str">
        <v>DR.ISIDORO YEE</v>
      </c>
      <c r="H3336" s="2" t="s">
        <v>1162</v>
      </c>
      <c r="I3336" s="2" t="str">
        <v>00502 3317229</v>
      </c>
      <c r="J3336" s="2" t="str">
        <v>00502 2214854</v>
      </c>
      <c r="K3336" s="1"/>
      <c r="L3336" s="1"/>
      <c r="M3336" s="1"/>
      <c r="N3336" s="1"/>
      <c r="O3336" s="1"/>
      <c r="P3336" s="1"/>
      <c r="Q3336" s="1"/>
      <c r="R3336" s="1"/>
      <c r="S3336" s="1"/>
    </row>
    <row r="3337">
      <c r="A3337" s="2" t="s">
        <v>4766</v>
      </c>
      <c r="B3337" s="2" t="str">
        <v>巴基斯坦</v>
      </c>
      <c r="C3337" s="3" t="s">
        <v>4767</v>
      </c>
      <c r="D3337" s="2" t="str">
        <v>园林用品,家具,建筑及装饰材料,餐厨用具</v>
      </c>
      <c r="E3337" s="2" t="str">
        <v>8次</v>
      </c>
      <c r="F3337" s="2" t="str">
        <v>G-2 RC- 10/24 CHAND BIBI ROAD BOHRAPIR KARACHI, PAKISTAN.</v>
      </c>
      <c r="G3337" s="2" t="str">
        <v>Andreas Steffan</v>
      </c>
      <c r="H3337" s="2" t="s">
        <v>4768</v>
      </c>
      <c r="I3337" s="2" t="str">
        <v>92 21 7775200</v>
      </c>
      <c r="J3337" s="2" t="str">
        <v>92 21 7736821</v>
      </c>
      <c r="K3337" s="1"/>
      <c r="L3337" s="1"/>
      <c r="M3337" s="1"/>
      <c r="N3337" s="1"/>
      <c r="O3337" s="1"/>
      <c r="P3337" s="1"/>
      <c r="Q3337" s="1"/>
      <c r="R3337" s="1"/>
      <c r="S3337" s="1"/>
    </row>
    <row r="3338">
      <c r="A3338" s="2" t="s">
        <v>5239</v>
      </c>
      <c r="B3338" s="2" t="str">
        <v>美國</v>
      </c>
      <c r="C3338" s="3" t="s">
        <v>5241</v>
      </c>
      <c r="D3338" s="2" t="str">
        <v>个人护理用具,医药保健品及医疗器械,玻璃工艺品,餐厨用具</v>
      </c>
      <c r="E3338" s="2" t="str">
        <v>6次</v>
      </c>
      <c r="F3338" s="2" t="str">
        <v>106A E. CENTRAL BLVD.,PALISADES PARK, N.J. 07650,U.S.A.</v>
      </c>
      <c r="G3338" s="2" t="str">
        <v>--</v>
      </c>
      <c r="H3338" s="2" t="s">
        <v>5240</v>
      </c>
      <c r="I3338" s="2">
        <f>+1-800-567-2050</f>
      </c>
      <c r="J3338" s="2" t="str">
        <v>001 201 4617300</v>
      </c>
      <c r="K3338" s="1"/>
      <c r="L3338" s="1"/>
      <c r="M3338" s="1"/>
      <c r="N3338" s="1"/>
      <c r="O3338" s="1"/>
      <c r="P3338" s="1"/>
      <c r="Q3338" s="1"/>
      <c r="R3338" s="1"/>
      <c r="S3338" s="1"/>
    </row>
    <row r="3339">
      <c r="A3339" s="2" t="s">
        <v>3283</v>
      </c>
      <c r="B3339" s="2" t="str">
        <v>美國</v>
      </c>
      <c r="C3339" s="2" t="str">
        <v>--</v>
      </c>
      <c r="D3339" s="2" t="s">
        <v>3281</v>
      </c>
      <c r="E3339" s="2" t="str">
        <v>8次</v>
      </c>
      <c r="F3339" s="2" t="str">
        <v>1404 ARUNDEL WAY, MELBOURNE,FL. 32940,U.S.A.</v>
      </c>
      <c r="G3339" s="2" t="str">
        <v>--</v>
      </c>
      <c r="H3339" s="2" t="s">
        <v>3282</v>
      </c>
      <c r="I3339" s="2" t="str">
        <v>001 3217518799</v>
      </c>
      <c r="J3339" s="2" t="str">
        <v>001 3217518799</v>
      </c>
      <c r="K3339" s="1"/>
      <c r="L3339" s="1"/>
      <c r="M3339" s="1"/>
      <c r="N3339" s="1"/>
      <c r="O3339" s="1"/>
      <c r="P3339" s="1"/>
      <c r="Q3339" s="1"/>
      <c r="R3339" s="1"/>
      <c r="S3339" s="1"/>
    </row>
    <row r="3340">
      <c r="A3340" s="2" t="s">
        <v>1044</v>
      </c>
      <c r="B3340" s="2" t="str">
        <v>以色列</v>
      </c>
      <c r="C3340" s="3" t="s">
        <v>1045</v>
      </c>
      <c r="D3340" s="2" t="str">
        <v>其他,电子电气产品,餐厨用具</v>
      </c>
      <c r="E3340" s="2" t="str">
        <v>6次</v>
      </c>
      <c r="F3340" s="2" t="str">
        <v>18 Haplada Street, 42378, Netanya</v>
      </c>
      <c r="G3340" s="2" t="str">
        <v>Nathan Argaman</v>
      </c>
      <c r="H3340" s="2" t="str">
        <v>--</v>
      </c>
      <c r="I3340" s="2" t="str">
        <v>+972 9-882-0320</v>
      </c>
      <c r="J3340" s="2" t="str">
        <v>00972 9 8611330</v>
      </c>
      <c r="K3340" s="1"/>
      <c r="L3340" s="1"/>
      <c r="M3340" s="1"/>
      <c r="N3340" s="1"/>
      <c r="O3340" s="1"/>
      <c r="P3340" s="1"/>
      <c r="Q3340" s="1"/>
      <c r="R3340" s="1"/>
      <c r="S3340" s="1"/>
    </row>
    <row r="3341">
      <c r="A3341" s="2" t="s">
        <v>7000</v>
      </c>
      <c r="B3341" s="2" t="str">
        <v>法國</v>
      </c>
      <c r="C3341" s="3" t="s">
        <v>7002</v>
      </c>
      <c r="D3341" s="2" t="str">
        <v>办公文具,家具,工艺陶瓷,玩具,玻璃工艺品,餐厨用具</v>
      </c>
      <c r="E3341" s="2" t="str">
        <v>9次</v>
      </c>
      <c r="F3341" s="2" t="str">
        <v>39 RUE DES VARENNES, CAP SUD, 63170, AUBIERE</v>
      </c>
      <c r="G3341" s="2" t="str">
        <v>M LEPICEK HENRY</v>
      </c>
      <c r="H3341" s="2" t="s">
        <v>7001</v>
      </c>
      <c r="I3341" s="2" t="str">
        <v>+33 4 73 27 21 53</v>
      </c>
      <c r="J3341" s="2" t="str">
        <v>0033 473275822</v>
      </c>
      <c r="K3341" s="1"/>
      <c r="L3341" s="1"/>
      <c r="M3341" s="1"/>
      <c r="N3341" s="1"/>
      <c r="O3341" s="1"/>
      <c r="P3341" s="1"/>
      <c r="Q3341" s="1"/>
      <c r="R3341" s="1"/>
      <c r="S3341" s="1"/>
    </row>
    <row r="3342">
      <c r="A3342" s="5" t="s">
        <v>5279</v>
      </c>
      <c r="B3342" s="5" t="str">
        <v>丹麥</v>
      </c>
      <c r="C3342" s="4" t="s">
        <v>5278</v>
      </c>
      <c r="D3342" s="5" t="str">
        <v>餐厨用具</v>
      </c>
      <c r="E3342" s="5" t="str">
        <v>7次</v>
      </c>
      <c r="F3342" s="5" t="str">
        <v>DIGET 11, 2 MF. 2600 GLOSTRUP ,DENMARK</v>
      </c>
      <c r="G3342" s="5" t="str">
        <v>Omar Awsy</v>
      </c>
      <c r="H3342" s="5" t="s">
        <v>5277</v>
      </c>
      <c r="I3342" s="5" t="str">
        <v>+45 43 96 90 05</v>
      </c>
      <c r="J3342" s="5">
        <v>43969003</v>
      </c>
      <c r="K3342" s="1"/>
      <c r="L3342" s="1"/>
      <c r="M3342" s="1"/>
      <c r="N3342" s="1"/>
      <c r="O3342" s="1"/>
      <c r="P3342" s="1"/>
      <c r="Q3342" s="1"/>
      <c r="R3342" s="1"/>
      <c r="S3342" s="1"/>
    </row>
    <row r="3343">
      <c r="A3343" s="2" t="s">
        <v>3321</v>
      </c>
      <c r="B3343" s="2" t="str">
        <v>中國香港</v>
      </c>
      <c r="C3343" s="3" t="s">
        <v>3319</v>
      </c>
      <c r="D3343" s="2" t="str">
        <v>家用电器,餐厨用具</v>
      </c>
      <c r="E3343" s="2" t="str">
        <v>9次</v>
      </c>
      <c r="F3343" s="2" t="str">
        <v>RM.3,6/F.,INTERNATIONAL TRADE CTR.,NO.11-19 SHA TSUI ROAD,TSUEN WAN</v>
      </c>
      <c r="G3343" s="2" t="str">
        <v>FORTUNE MIND INTERNATIONAL LTD.</v>
      </c>
      <c r="H3343" s="2" t="s">
        <v>3320</v>
      </c>
      <c r="I3343" s="2" t="str">
        <v>00852 24112396</v>
      </c>
      <c r="J3343" s="2" t="str">
        <v>00852 24112596</v>
      </c>
      <c r="K3343" s="1"/>
      <c r="L3343" s="1"/>
      <c r="M3343" s="1"/>
      <c r="N3343" s="1"/>
      <c r="O3343" s="1"/>
      <c r="P3343" s="1"/>
      <c r="Q3343" s="1"/>
      <c r="R3343" s="1"/>
      <c r="S3343" s="1"/>
    </row>
    <row r="3344">
      <c r="A3344" s="2" t="s">
        <v>1080</v>
      </c>
      <c r="B3344" s="2" t="str">
        <v>義大利</v>
      </c>
      <c r="C3344" s="2" t="str">
        <v>--</v>
      </c>
      <c r="D3344" s="2" t="str">
        <v>玩具,餐厨用具</v>
      </c>
      <c r="E3344" s="2" t="str">
        <v>6次</v>
      </c>
      <c r="F3344" s="2" t="str">
        <v>Via del Nugolaio 34, Loc. Navacchio, I 56023, CASCINA</v>
      </c>
      <c r="G3344" s="2" t="str">
        <v>Mario Moggia</v>
      </c>
      <c r="H3344" s="2" t="s">
        <v>1079</v>
      </c>
      <c r="I3344" s="2" t="str">
        <v>+39 050 777176</v>
      </c>
      <c r="J3344" s="2" t="str">
        <v>0039 050 760633</v>
      </c>
      <c r="K3344" s="1"/>
      <c r="L3344" s="1"/>
      <c r="M3344" s="1"/>
      <c r="N3344" s="1"/>
      <c r="O3344" s="1"/>
      <c r="P3344" s="1"/>
      <c r="Q3344" s="1"/>
      <c r="R3344" s="1"/>
      <c r="S3344" s="1"/>
    </row>
    <row r="3345">
      <c r="A3345" s="2" t="s">
        <v>6912</v>
      </c>
      <c r="B3345" s="2" t="str">
        <v>德國</v>
      </c>
      <c r="C3345" s="3" t="s">
        <v>6910</v>
      </c>
      <c r="D3345" s="2" t="str">
        <v>食品,餐厨用具</v>
      </c>
      <c r="E3345" s="2" t="str">
        <v>7次</v>
      </c>
      <c r="F3345" s="2" t="str">
        <v>WALDKIRCHENER STR 1184028 LANDSHUT,GERMANY</v>
      </c>
      <c r="G3345" s="2" t="str">
        <v>--</v>
      </c>
      <c r="H3345" s="2" t="s">
        <v>6911</v>
      </c>
      <c r="I3345" s="2" t="str">
        <v>+49 871 70030</v>
      </c>
      <c r="J3345" s="2">
        <v>49871700330</v>
      </c>
      <c r="K3345" s="1"/>
      <c r="L3345" s="1"/>
      <c r="M3345" s="1"/>
      <c r="N3345" s="1"/>
      <c r="O3345" s="1"/>
      <c r="P3345" s="1"/>
      <c r="Q3345" s="1"/>
      <c r="R3345" s="1"/>
      <c r="S3345" s="1"/>
    </row>
    <row r="3346">
      <c r="A3346" s="2" t="s">
        <v>5188</v>
      </c>
      <c r="B3346" s="2" t="str">
        <v>中國香港</v>
      </c>
      <c r="C3346" s="3" t="s">
        <v>5185</v>
      </c>
      <c r="D3346" s="2" t="s">
        <v>5186</v>
      </c>
      <c r="E3346" s="2" t="str">
        <v>11次</v>
      </c>
      <c r="F3346" s="2" t="str">
        <v>ROOM 901 &amp; 903,9/F.,SKYWAY HOUSE,3 SHAM MONG ROAD,TAI KOK TSUI,KOWLOON ,HONG KONG</v>
      </c>
      <c r="G3346" s="2" t="str">
        <v>Annelaure Paillaret</v>
      </c>
      <c r="H3346" s="2" t="s">
        <v>5187</v>
      </c>
      <c r="I3346" s="2" t="str">
        <v>+852 2110 6025</v>
      </c>
      <c r="J3346" s="2" t="str">
        <v>00852 23950519</v>
      </c>
      <c r="K3346" s="1"/>
      <c r="L3346" s="1"/>
      <c r="M3346" s="1"/>
      <c r="N3346" s="1"/>
      <c r="O3346" s="1"/>
      <c r="P3346" s="1"/>
      <c r="Q3346" s="1"/>
      <c r="R3346" s="1"/>
      <c r="S3346" s="1"/>
    </row>
    <row r="3347">
      <c r="A3347" s="2" t="s">
        <v>3207</v>
      </c>
      <c r="B3347" s="2" t="str">
        <v>美國</v>
      </c>
      <c r="C3347" s="3" t="s">
        <v>3205</v>
      </c>
      <c r="D3347" s="2" t="str">
        <v>五金,其他,家具,家用纺织品,工具,工艺陶瓷,玻璃工艺品,箱包,食品,餐厨用具</v>
      </c>
      <c r="E3347" s="2" t="str">
        <v>9次</v>
      </c>
      <c r="F3347" s="2" t="str">
        <v>1928 W. MALVERN AVE., FULLERTON, CA 92833</v>
      </c>
      <c r="G3347" s="2" t="str">
        <v>DAIRIN O'DRISCOLL</v>
      </c>
      <c r="H3347" s="2" t="s">
        <v>3206</v>
      </c>
      <c r="I3347" s="2" t="str">
        <v>+1 714-578-6700</v>
      </c>
      <c r="J3347" s="2" t="str">
        <v>001 215 8934845</v>
      </c>
      <c r="K3347" s="1"/>
      <c r="L3347" s="1"/>
      <c r="M3347" s="1"/>
      <c r="N3347" s="1"/>
      <c r="O3347" s="1"/>
      <c r="P3347" s="1"/>
      <c r="Q3347" s="1"/>
      <c r="R3347" s="1"/>
      <c r="S3347" s="1"/>
    </row>
    <row r="3348">
      <c r="A3348" s="2" t="s">
        <v>959</v>
      </c>
      <c r="B3348" s="2" t="str">
        <v>芬蘭</v>
      </c>
      <c r="C3348" s="3" t="s">
        <v>958</v>
      </c>
      <c r="D3348" s="2" t="str">
        <v>五金,大型机械及设备,餐厨用具</v>
      </c>
      <c r="E3348" s="2" t="str">
        <v>9次</v>
      </c>
      <c r="F3348" s="2" t="str">
        <v>Pispalan valtat 91, FI 33270, Tampere</v>
      </c>
      <c r="G3348" s="2" t="str">
        <v>Kb Nebsails Ky</v>
      </c>
      <c r="H3348" s="2" t="s">
        <v>960</v>
      </c>
      <c r="I3348" s="2" t="str">
        <v>+358 3 3440680</v>
      </c>
      <c r="J3348" s="2" t="str">
        <v>00358 3 3 44 06 15</v>
      </c>
      <c r="K3348" s="1"/>
      <c r="L3348" s="1"/>
      <c r="M3348" s="1"/>
      <c r="N3348" s="1"/>
      <c r="O3348" s="1"/>
      <c r="P3348" s="1"/>
      <c r="Q3348" s="1"/>
      <c r="R3348" s="1"/>
      <c r="S3348" s="1"/>
    </row>
    <row r="3349">
      <c r="A3349" s="2" t="s">
        <v>6939</v>
      </c>
      <c r="B3349" s="2" t="str">
        <v>馬來西亞</v>
      </c>
      <c r="C3349" s="2" t="str">
        <v>--</v>
      </c>
      <c r="D3349" s="2" t="str">
        <v>其他,医药保健品及医疗器械,建筑及装饰材料,节日用品,食品,餐厨用具</v>
      </c>
      <c r="E3349" s="2" t="str">
        <v>8次</v>
      </c>
      <c r="F3349" s="2" t="str">
        <v>LOT 569,JALAN IPOH,3 1/2 MILES,51200 KUALA LUMPUR.,MALAYSIA</v>
      </c>
      <c r="G3349" s="2" t="str">
        <v>Cokken Chiang</v>
      </c>
      <c r="H3349" s="2" t="s">
        <v>6940</v>
      </c>
      <c r="I3349" s="2" t="str">
        <v>+60 3-6257 6672</v>
      </c>
      <c r="J3349" s="2" t="str">
        <v>603 62576672</v>
      </c>
      <c r="K3349" s="1"/>
      <c r="L3349" s="1"/>
      <c r="M3349" s="1"/>
      <c r="N3349" s="1"/>
      <c r="O3349" s="1"/>
      <c r="P3349" s="1"/>
      <c r="Q3349" s="1"/>
      <c r="R3349" s="1"/>
      <c r="S3349" s="1"/>
    </row>
    <row r="3350">
      <c r="A3350" s="2" t="s">
        <v>5219</v>
      </c>
      <c r="B3350" s="2" t="str">
        <v>印度</v>
      </c>
      <c r="C3350" s="3" t="s">
        <v>5220</v>
      </c>
      <c r="D3350" s="2" t="str">
        <v>玩具,玻璃工艺品,礼品及赠品,餐厨用具</v>
      </c>
      <c r="E3350" s="2" t="str">
        <v>7次</v>
      </c>
      <c r="F3350" s="2" t="str">
        <v>110, MODEL TOWN,AMBALA CITY (HARYANA),INDIA</v>
      </c>
      <c r="G3350" s="2" t="str">
        <v>ROHIT SURI</v>
      </c>
      <c r="H3350" s="2" t="s">
        <v>5221</v>
      </c>
      <c r="I3350" s="2" t="str">
        <v>+91 171 252 1308</v>
      </c>
      <c r="J3350" s="2" t="str">
        <v>91 171 2521691</v>
      </c>
      <c r="K3350" s="1"/>
      <c r="L3350" s="1"/>
      <c r="M3350" s="1"/>
      <c r="N3350" s="1"/>
      <c r="O3350" s="1"/>
      <c r="P3350" s="1"/>
      <c r="Q3350" s="1"/>
      <c r="R3350" s="1"/>
      <c r="S3350" s="1"/>
    </row>
    <row r="3351">
      <c r="A3351" s="2" t="s">
        <v>3240</v>
      </c>
      <c r="B3351" s="2" t="str">
        <v>巴拿馬</v>
      </c>
      <c r="C3351" s="3" t="s">
        <v>3241</v>
      </c>
      <c r="D3351" s="2" t="str">
        <v>其他,家具,餐厨用具</v>
      </c>
      <c r="E3351" s="2" t="str">
        <v>7次</v>
      </c>
      <c r="F3351" s="2" t="str">
        <v>APARTADO 4282,ZONA LIBRE DE COLON</v>
      </c>
      <c r="G3351" s="2" t="str">
        <v>HASSAN MAHMOUD</v>
      </c>
      <c r="H3351" s="2" t="s">
        <v>3242</v>
      </c>
      <c r="I3351" s="2" t="str">
        <v>(507)4416202</v>
      </c>
      <c r="J3351" s="2" t="str">
        <v>(507)4416127</v>
      </c>
      <c r="K3351" s="1"/>
      <c r="L3351" s="1"/>
      <c r="M3351" s="1"/>
      <c r="N3351" s="1"/>
      <c r="O3351" s="1"/>
      <c r="P3351" s="1"/>
      <c r="Q3351" s="1"/>
      <c r="R3351" s="1"/>
      <c r="S3351" s="1"/>
    </row>
    <row r="3352">
      <c r="A3352" s="2" t="s">
        <v>1000</v>
      </c>
      <c r="B3352" s="2" t="str">
        <v>加拿大</v>
      </c>
      <c r="C3352" s="3" t="s">
        <v>1002</v>
      </c>
      <c r="D3352" s="2" t="str">
        <v>五金,餐厨用具</v>
      </c>
      <c r="E3352" s="2" t="str">
        <v>6次</v>
      </c>
      <c r="F3352" s="2" t="str">
        <v>9400 RIVER DRIVE RICHMOND, BC</v>
      </c>
      <c r="G3352" s="2" t="str">
        <v>BURMTONE ELECTRONICS CORP.</v>
      </c>
      <c r="H3352" s="2" t="s">
        <v>1001</v>
      </c>
      <c r="I3352" s="2" t="str">
        <v>001 604 2790786</v>
      </c>
      <c r="J3352" s="2" t="str">
        <v>001 604 2149436</v>
      </c>
      <c r="K3352" s="1"/>
      <c r="L3352" s="1"/>
      <c r="M3352" s="1"/>
      <c r="N3352" s="1"/>
      <c r="O3352" s="1"/>
      <c r="P3352" s="1"/>
      <c r="Q3352" s="1"/>
      <c r="R3352" s="1"/>
      <c r="S3352" s="1"/>
    </row>
    <row r="3353">
      <c r="A3353" s="2" t="s">
        <v>6867</v>
      </c>
      <c r="B3353" s="2" t="str">
        <v>荷蘭</v>
      </c>
      <c r="C3353" s="3" t="s">
        <v>6866</v>
      </c>
      <c r="D3353" s="2" t="str">
        <v>其他,医药保健品及医疗器械,餐厨用具</v>
      </c>
      <c r="E3353" s="2" t="str">
        <v>7次</v>
      </c>
      <c r="F3353" s="2" t="str">
        <v>Joubertstraat 23-25, NL 3131 WP, Vlaardingen</v>
      </c>
      <c r="G3353" s="2" t="str">
        <v>J van Kempen</v>
      </c>
      <c r="H3353" s="2" t="s">
        <v>6865</v>
      </c>
      <c r="I3353" s="2" t="str">
        <v>+31 10 460 2544</v>
      </c>
      <c r="J3353" s="2" t="str">
        <v>0031 10 4359269</v>
      </c>
      <c r="K3353" s="1"/>
      <c r="L3353" s="1"/>
      <c r="M3353" s="1"/>
      <c r="N3353" s="1"/>
      <c r="O3353" s="1"/>
      <c r="P3353" s="1"/>
      <c r="Q3353" s="1"/>
      <c r="R3353" s="1"/>
      <c r="S3353" s="1"/>
    </row>
    <row r="3354">
      <c r="A3354" s="2" t="s">
        <v>5121</v>
      </c>
      <c r="B3354" s="2" t="str">
        <v>美國</v>
      </c>
      <c r="C3354" s="3" t="s">
        <v>5122</v>
      </c>
      <c r="D3354" s="2" t="str">
        <v>其他,家具,家居用品,餐厨用具</v>
      </c>
      <c r="E3354" s="2" t="str">
        <v>8次</v>
      </c>
      <c r="F3354" s="2" t="str">
        <v>1554 THOMAS ROAD SE WARREN OHIO U.S.A.</v>
      </c>
      <c r="G3354" s="2" t="str">
        <v>Elaine S Warren-Fleischer</v>
      </c>
      <c r="H3354" s="2" t="s">
        <v>5123</v>
      </c>
      <c r="I3354" s="2" t="str">
        <v>+1 330-369-1192</v>
      </c>
      <c r="J3354" s="2" t="str">
        <v>001 330 369 6279</v>
      </c>
      <c r="K3354" s="1"/>
      <c r="L3354" s="1"/>
      <c r="M3354" s="1"/>
      <c r="N3354" s="1"/>
      <c r="O3354" s="1"/>
      <c r="P3354" s="1"/>
      <c r="Q3354" s="1"/>
      <c r="R3354" s="1"/>
      <c r="S3354" s="1"/>
    </row>
    <row r="3355">
      <c r="A3355" s="2" t="s">
        <v>2779</v>
      </c>
      <c r="B3355" s="2" t="str">
        <v>印度</v>
      </c>
      <c r="C3355" s="2" t="str">
        <v>--</v>
      </c>
      <c r="D3355" s="2" t="str">
        <v>建筑及装饰材料,鞋,食品,餐厨用具</v>
      </c>
      <c r="E3355" s="2" t="str">
        <v>7次</v>
      </c>
      <c r="F3355" s="2" t="str">
        <v>B-605, Shivshakti complex, s.v.road, Dahisar East, Mumbai-400068 INDIA</v>
      </c>
      <c r="G3355" s="2" t="str">
        <v>DONALD HARRIOTT</v>
      </c>
      <c r="H3355" s="2">
        <v>14</v>
      </c>
      <c r="I3355" s="2" t="str">
        <v>+91 22 2893 3937</v>
      </c>
      <c r="J3355" s="2">
        <v>912228933937</v>
      </c>
      <c r="K3355" s="1"/>
      <c r="L3355" s="1"/>
      <c r="M3355" s="1"/>
      <c r="N3355" s="1"/>
      <c r="O3355" s="1"/>
      <c r="P3355" s="1"/>
      <c r="Q3355" s="1"/>
      <c r="R3355" s="1"/>
      <c r="S3355" s="1"/>
    </row>
    <row r="3356">
      <c r="A3356" s="2" t="s">
        <v>885</v>
      </c>
      <c r="B3356" s="2" t="str">
        <v>中國香港</v>
      </c>
      <c r="C3356" s="3" t="s">
        <v>884</v>
      </c>
      <c r="D3356" s="2" t="str">
        <v>家具,家居装饰品,工艺陶瓷,餐厨用具</v>
      </c>
      <c r="E3356" s="2" t="str">
        <v>9次</v>
      </c>
      <c r="F3356" s="2" t="str">
        <v>ROOM 902, METRO CENTER I,32 LAM HING STREET,KOWLOON,HONGKONG</v>
      </c>
      <c r="G3356" s="2" t="str">
        <v>sagawa masahiko</v>
      </c>
      <c r="H3356" s="2" t="s">
        <v>886</v>
      </c>
      <c r="I3356" s="2" t="str">
        <v>(852)27536880</v>
      </c>
      <c r="J3356" s="2" t="str">
        <v>(852)27536118</v>
      </c>
      <c r="K3356" s="1"/>
      <c r="L3356" s="1"/>
      <c r="M3356" s="1"/>
      <c r="N3356" s="1"/>
      <c r="O3356" s="1"/>
      <c r="P3356" s="1"/>
      <c r="Q3356" s="1"/>
      <c r="R3356" s="1"/>
      <c r="S3356" s="1"/>
    </row>
    <row r="3357">
      <c r="A3357" s="2" t="s">
        <v>6531</v>
      </c>
      <c r="B3357" s="2" t="str">
        <v>馬來西亞</v>
      </c>
      <c r="C3357" s="3" t="s">
        <v>6529</v>
      </c>
      <c r="D3357" s="2" t="str">
        <v>餐厨用具</v>
      </c>
      <c r="E3357" s="2" t="str">
        <v>6次</v>
      </c>
      <c r="F3357" s="2" t="str">
        <v>12A &amp; 16,JALAN TIARA 5,BANDAR BARU KLANG,KLANG,SELANGOR DARUL EHSAN</v>
      </c>
      <c r="G3357" s="2" t="str">
        <v>ALAN K.A.PUAH</v>
      </c>
      <c r="H3357" s="2" t="s">
        <v>6530</v>
      </c>
      <c r="I3357" s="2">
        <f>+60-3-3344-4466</f>
      </c>
      <c r="J3357" s="2" t="str">
        <v>0060 3 33444699</v>
      </c>
      <c r="K3357" s="1"/>
      <c r="L3357" s="1"/>
      <c r="M3357" s="1"/>
      <c r="N3357" s="1"/>
      <c r="O3357" s="1"/>
      <c r="P3357" s="1"/>
      <c r="Q3357" s="1"/>
      <c r="R3357" s="1"/>
      <c r="S3357" s="1"/>
    </row>
    <row r="3358">
      <c r="A3358" s="2" t="s">
        <v>2695</v>
      </c>
      <c r="B3358" s="2" t="str">
        <v>愛爾蘭</v>
      </c>
      <c r="C3358" s="3" t="s">
        <v>2694</v>
      </c>
      <c r="D3358" s="2" t="str">
        <v>大型机械及设备,餐厨用具</v>
      </c>
      <c r="E3358" s="2" t="str">
        <v>2次</v>
      </c>
      <c r="F3358" s="2" t="str">
        <v>6A Raven Terrace, Galway</v>
      </c>
      <c r="G3358" s="2" t="str">
        <v>Mr Vincent Varden</v>
      </c>
      <c r="H3358" s="2" t="str">
        <v>--</v>
      </c>
      <c r="I3358" s="2" t="str">
        <v>+353 91 765 747</v>
      </c>
      <c r="J3358" s="2" t="str">
        <v>00353 91 765749</v>
      </c>
      <c r="K3358" s="1"/>
      <c r="L3358" s="1"/>
      <c r="M3358" s="1"/>
      <c r="N3358" s="1"/>
      <c r="O3358" s="1"/>
      <c r="P3358" s="1"/>
      <c r="Q3358" s="1"/>
      <c r="R3358" s="1"/>
      <c r="S3358" s="1"/>
    </row>
    <row r="3359">
      <c r="A3359" s="2" t="s">
        <v>3169</v>
      </c>
      <c r="B3359" s="2" t="str">
        <v>義大利</v>
      </c>
      <c r="C3359" s="3" t="s">
        <v>3168</v>
      </c>
      <c r="D3359" s="2" t="str">
        <v>工艺陶瓷,玩具,玻璃工艺品,餐厨用具</v>
      </c>
      <c r="E3359" s="2" t="str">
        <v>3次</v>
      </c>
      <c r="F3359" s="2" t="str">
        <v>Via Monte Bianco 9, I 24020, RANICA</v>
      </c>
      <c r="G3359" s="2" t="str">
        <v>Livio Piffari</v>
      </c>
      <c r="H3359" s="2" t="s">
        <v>3170</v>
      </c>
      <c r="I3359" s="2" t="str">
        <v>+39 035 514330</v>
      </c>
      <c r="J3359" s="2" t="str">
        <v>0039 035 514727</v>
      </c>
      <c r="K3359" s="1"/>
      <c r="L3359" s="1"/>
      <c r="M3359" s="1"/>
      <c r="N3359" s="1"/>
      <c r="O3359" s="1"/>
      <c r="P3359" s="1"/>
      <c r="Q3359" s="1"/>
      <c r="R3359" s="1"/>
      <c r="S3359" s="1"/>
    </row>
    <row r="3360">
      <c r="A3360" s="2" t="s">
        <v>917</v>
      </c>
      <c r="B3360" s="2" t="str">
        <v>韩国</v>
      </c>
      <c r="C3360" s="3" t="s">
        <v>920</v>
      </c>
      <c r="D3360" s="2" t="s">
        <v>918</v>
      </c>
      <c r="E3360" s="2" t="str">
        <v>9次</v>
      </c>
      <c r="F3360" s="2" t="str">
        <v>103, CHOLSAN 2-DONG, KWANGMYONG-SHI, KYONGGI</v>
      </c>
      <c r="G3360" s="2" t="str">
        <v>CHANG JOO,KIM</v>
      </c>
      <c r="H3360" s="2" t="s">
        <v>919</v>
      </c>
      <c r="I3360" s="2" t="str">
        <v>+20 2 26163277</v>
      </c>
      <c r="J3360" s="2" t="str">
        <v>0082 (02)2616 3279</v>
      </c>
      <c r="K3360" s="1"/>
      <c r="L3360" s="1"/>
      <c r="M3360" s="1"/>
      <c r="N3360" s="1"/>
      <c r="O3360" s="1"/>
      <c r="P3360" s="1"/>
      <c r="Q3360" s="1"/>
      <c r="R3360" s="1"/>
      <c r="S3360" s="1"/>
    </row>
    <row r="3361">
      <c r="A3361" s="2" t="s">
        <v>6846</v>
      </c>
      <c r="B3361" s="2" t="str">
        <v>荷蘭</v>
      </c>
      <c r="C3361" s="3" t="s">
        <v>6848</v>
      </c>
      <c r="D3361" s="2" t="str">
        <v>其他,家具,照明产品,餐厨用具</v>
      </c>
      <c r="E3361" s="2" t="str">
        <v>9次</v>
      </c>
      <c r="F3361" s="2" t="str">
        <v>Konijnenberg 43, NL 4825 BC, Breda</v>
      </c>
      <c r="G3361" s="2" t="str">
        <v>C Kurpershoek</v>
      </c>
      <c r="H3361" s="2" t="s">
        <v>6847</v>
      </c>
      <c r="I3361" s="2" t="str">
        <v>+31 76 587 3750</v>
      </c>
      <c r="J3361" s="2" t="str">
        <v>0031 76 5878571</v>
      </c>
      <c r="K3361" s="1"/>
      <c r="L3361" s="1"/>
      <c r="M3361" s="1"/>
      <c r="N3361" s="1"/>
      <c r="O3361" s="1"/>
      <c r="P3361" s="1"/>
      <c r="Q3361" s="1"/>
      <c r="R3361" s="1"/>
      <c r="S3361" s="1"/>
    </row>
    <row r="3362">
      <c r="A3362" s="2" t="s">
        <v>5553</v>
      </c>
      <c r="B3362" s="2" t="str">
        <v>挪威</v>
      </c>
      <c r="C3362" s="3" t="s">
        <v>5554</v>
      </c>
      <c r="D3362" s="2" t="str">
        <v>其他,家具,家居装饰品,餐厨用具</v>
      </c>
      <c r="E3362" s="2" t="str">
        <v>9次</v>
      </c>
      <c r="F3362" s="2" t="str">
        <v>Staelfjaera 9, NO 0902, Oslo</v>
      </c>
      <c r="G3362" s="2" t="str">
        <v>Enevoldsen as</v>
      </c>
      <c r="H3362" s="2" t="s">
        <v>5555</v>
      </c>
      <c r="I3362" s="2" t="str">
        <v>+47 22 70 96 50</v>
      </c>
      <c r="J3362" s="2" t="str">
        <v>0047 22 16 19 13</v>
      </c>
      <c r="K3362" s="1"/>
      <c r="L3362" s="1"/>
      <c r="M3362" s="1"/>
      <c r="N3362" s="1"/>
      <c r="O3362" s="1"/>
      <c r="P3362" s="1"/>
      <c r="Q3362" s="1"/>
      <c r="R3362" s="1"/>
      <c r="S3362" s="1"/>
    </row>
    <row r="3363">
      <c r="A3363" s="2" t="s">
        <v>3622</v>
      </c>
      <c r="B3363" s="2" t="str">
        <v>比利時</v>
      </c>
      <c r="C3363" s="2" t="str">
        <v>--</v>
      </c>
      <c r="D3363" s="2" t="str">
        <v>其他,家具,家居装饰品,餐厨用具</v>
      </c>
      <c r="E3363" s="2" t="str">
        <v>6次</v>
      </c>
      <c r="F3363" s="2" t="str">
        <v>Rue Valdor 4, B 4020, Liege</v>
      </c>
      <c r="G3363" s="2" t="str">
        <v>Breels Sprl</v>
      </c>
      <c r="H3363" s="2" t="str">
        <v>--</v>
      </c>
      <c r="I3363" s="2" t="str">
        <v>+32 4 343 00 65</v>
      </c>
      <c r="J3363" s="2" t="str">
        <v>0032 4 341 10 65</v>
      </c>
      <c r="K3363" s="1"/>
      <c r="L3363" s="1"/>
      <c r="M3363" s="1"/>
      <c r="N3363" s="1"/>
      <c r="O3363" s="1"/>
      <c r="P3363" s="1"/>
      <c r="Q3363" s="1"/>
      <c r="R3363" s="1"/>
      <c r="S3363" s="1"/>
    </row>
    <row r="3364">
      <c r="A3364" s="2" t="s">
        <v>1429</v>
      </c>
      <c r="B3364" s="2" t="str">
        <v>土耳其</v>
      </c>
      <c r="C3364" s="3" t="s">
        <v>1431</v>
      </c>
      <c r="D3364" s="2" t="str">
        <v>其他,玻璃工艺品,箱包,餐厨用具</v>
      </c>
      <c r="E3364" s="2" t="str">
        <v>8次</v>
      </c>
      <c r="F3364" s="2" t="str">
        <v>29 EKIM CAD. NO: 23,34530 YENIBOSNA-ISTANBUL,TURKEY</v>
      </c>
      <c r="G3364" s="2" t="str">
        <v>Sven-Erik Rasch Larsen</v>
      </c>
      <c r="H3364" s="2" t="s">
        <v>1430</v>
      </c>
      <c r="I3364" s="2" t="str">
        <v>+90 212 454 34 00</v>
      </c>
      <c r="J3364" s="2">
        <v>902124543401</v>
      </c>
      <c r="K3364" s="1"/>
      <c r="L3364" s="1"/>
      <c r="M3364" s="1"/>
      <c r="N3364" s="1"/>
      <c r="O3364" s="1"/>
      <c r="P3364" s="1"/>
      <c r="Q3364" s="1"/>
      <c r="R3364" s="1"/>
      <c r="S3364" s="1"/>
    </row>
    <row r="3365">
      <c r="A3365" s="2" t="s">
        <v>7255</v>
      </c>
      <c r="B3365" s="2" t="str">
        <v>愛爾蘭</v>
      </c>
      <c r="C3365" s="3" t="s">
        <v>7256</v>
      </c>
      <c r="D3365" s="2" t="str">
        <v>个人护理用具,体育及旅游休闲用品,工艺陶瓷,箱包,餐厨用具</v>
      </c>
      <c r="E3365" s="2" t="str">
        <v>5次</v>
      </c>
      <c r="F3365" s="2" t="str">
        <v>CLANE ROAD, STRAFFAN,CO. KILDARE,IRELAND</v>
      </c>
      <c r="G3365" s="2" t="str">
        <v>MRALAN TRAVERS</v>
      </c>
      <c r="H3365" s="2" t="s">
        <v>7257</v>
      </c>
      <c r="I3365" s="2" t="str">
        <v>+353 1 627 1325</v>
      </c>
      <c r="J3365" s="2" t="str">
        <v>00353 1 6273399</v>
      </c>
      <c r="K3365" s="1"/>
      <c r="L3365" s="1"/>
      <c r="M3365" s="1"/>
      <c r="N3365" s="1"/>
      <c r="O3365" s="1"/>
      <c r="P3365" s="1"/>
      <c r="Q3365" s="1"/>
      <c r="R3365" s="1"/>
      <c r="S3365" s="1"/>
    </row>
    <row r="3366">
      <c r="A3366" s="2" t="s">
        <v>5583</v>
      </c>
      <c r="B3366" s="2" t="str">
        <v>中國香港</v>
      </c>
      <c r="C3366" s="2" t="str">
        <v>--</v>
      </c>
      <c r="D3366" s="2" t="str">
        <v>家具,家居装饰品,餐厨用具</v>
      </c>
      <c r="E3366" s="2" t="str">
        <v>5次</v>
      </c>
      <c r="F3366" s="2" t="str">
        <v>Flat 20, 8/F, Wah Luen Industrial Centre, 15-21 Wong Chuk Yeung Street, Fotan, Sha Tin, New Territor</v>
      </c>
      <c r="G3366" s="2" t="str">
        <v>Mr Eric Yip</v>
      </c>
      <c r="H3366" s="2" t="s">
        <v>5584</v>
      </c>
      <c r="I3366" s="2">
        <f>+852-2694-9201</f>
      </c>
      <c r="J3366" s="2" t="str">
        <v>00852 26936583</v>
      </c>
      <c r="K3366" s="1"/>
      <c r="L3366" s="1"/>
      <c r="M3366" s="1"/>
      <c r="N3366" s="1"/>
      <c r="O3366" s="1"/>
      <c r="P3366" s="1"/>
      <c r="Q3366" s="1"/>
      <c r="R3366" s="1"/>
      <c r="S3366" s="1"/>
    </row>
    <row r="3367">
      <c r="A3367" s="2" t="s">
        <v>3661</v>
      </c>
      <c r="B3367" s="2" t="str">
        <v>英國</v>
      </c>
      <c r="C3367" s="3" t="s">
        <v>3663</v>
      </c>
      <c r="D3367" s="2" t="str">
        <v>餐厨用具</v>
      </c>
      <c r="E3367" s="2" t="str">
        <v>6次</v>
      </c>
      <c r="F3367" s="2" t="str">
        <v>Sheaf Plate Works, Arundel Street, Sheffield, South Yorkshire, S1 1DJ</v>
      </c>
      <c r="G3367" s="2" t="str">
        <v>Mr.Jacciaa Pingar</v>
      </c>
      <c r="H3367" s="2" t="s">
        <v>3662</v>
      </c>
      <c r="I3367" s="2" t="str">
        <v>+44 114 276 0931</v>
      </c>
      <c r="J3367" s="2" t="str">
        <v>0044 114 2729157/2726718</v>
      </c>
      <c r="K3367" s="1"/>
      <c r="L3367" s="1"/>
      <c r="M3367" s="1"/>
      <c r="N3367" s="1"/>
      <c r="O3367" s="1"/>
      <c r="P3367" s="1"/>
      <c r="Q3367" s="1"/>
      <c r="R3367" s="1"/>
      <c r="S3367" s="1"/>
    </row>
    <row r="3368">
      <c r="A3368" s="2" t="s">
        <v>1464</v>
      </c>
      <c r="B3368" s="2" t="str">
        <v>法國</v>
      </c>
      <c r="C3368" s="3" t="s">
        <v>1466</v>
      </c>
      <c r="D3368" s="2" t="str">
        <v>卫浴设备,餐厨用具</v>
      </c>
      <c r="E3368" s="2" t="str">
        <v>9次</v>
      </c>
      <c r="F3368" s="2" t="str">
        <v>15 RUE CAPITAINE PICAVET, 59115, LEERS</v>
      </c>
      <c r="G3368" s="2" t="str">
        <v>FARATEX</v>
      </c>
      <c r="H3368" s="2" t="s">
        <v>1465</v>
      </c>
      <c r="I3368" s="2" t="str">
        <v>+33 3 28 33 69 00</v>
      </c>
      <c r="J3368" s="2" t="str">
        <v>0033 320801515</v>
      </c>
      <c r="K3368" s="1"/>
      <c r="L3368" s="1"/>
      <c r="M3368" s="1"/>
      <c r="N3368" s="1"/>
      <c r="O3368" s="1"/>
      <c r="P3368" s="1"/>
      <c r="Q3368" s="1"/>
      <c r="R3368" s="1"/>
      <c r="S3368" s="1"/>
    </row>
    <row r="3369">
      <c r="A3369" s="2" t="s">
        <v>7188</v>
      </c>
      <c r="B3369" s="2" t="str">
        <v>法國</v>
      </c>
      <c r="C3369" s="2" t="str">
        <v>--</v>
      </c>
      <c r="D3369" s="2" t="str">
        <v>家具,家居装饰品,工艺陶瓷,餐厨用具</v>
      </c>
      <c r="E3369" s="2" t="str">
        <v>5次</v>
      </c>
      <c r="F3369" s="2" t="str">
        <v>28 RUE DU QUATRE SEPTEMBRE,75002,PARIS</v>
      </c>
      <c r="G3369" s="2" t="str">
        <v>MME BOU DHINA FUYOKO</v>
      </c>
      <c r="H3369" s="2" t="str">
        <v>--</v>
      </c>
      <c r="I3369" s="2" t="str">
        <v>+33 1 44 51 65 65</v>
      </c>
      <c r="J3369" s="2" t="str">
        <v>0033 142663013</v>
      </c>
      <c r="K3369" s="1"/>
      <c r="L3369" s="1"/>
      <c r="M3369" s="1"/>
      <c r="N3369" s="1"/>
      <c r="O3369" s="1"/>
      <c r="P3369" s="1"/>
      <c r="Q3369" s="1"/>
      <c r="R3369" s="1"/>
      <c r="S3369" s="1"/>
    </row>
    <row r="3370">
      <c r="A3370" s="2" t="s">
        <v>5498</v>
      </c>
      <c r="B3370" s="2" t="str">
        <v>美國</v>
      </c>
      <c r="C3370" s="3" t="s">
        <v>5496</v>
      </c>
      <c r="D3370" s="2" t="str">
        <v>其他,办公文具,家用电器,电子电气产品,餐厨用具</v>
      </c>
      <c r="E3370" s="2" t="str">
        <v>7次</v>
      </c>
      <c r="F3370" s="2" t="str">
        <v>18911 COLLINS AVE #2505MIAMIFLORIDA 33160,U.S.A.</v>
      </c>
      <c r="G3370" s="2" t="str">
        <v>vijay singhania</v>
      </c>
      <c r="H3370" s="2" t="s">
        <v>5497</v>
      </c>
      <c r="I3370" s="2" t="str">
        <v>(305)9376069</v>
      </c>
      <c r="J3370" s="2" t="str">
        <v>(305)9374766</v>
      </c>
      <c r="K3370" s="1"/>
      <c r="L3370" s="1"/>
      <c r="M3370" s="1"/>
      <c r="N3370" s="1"/>
      <c r="O3370" s="1"/>
      <c r="P3370" s="1"/>
      <c r="Q3370" s="1"/>
      <c r="R3370" s="1"/>
      <c r="S3370" s="1"/>
    </row>
    <row r="3371">
      <c r="A3371" s="2" t="s">
        <v>3545</v>
      </c>
      <c r="B3371" s="2" t="str">
        <v>義大利</v>
      </c>
      <c r="C3371" s="3" t="s">
        <v>3547</v>
      </c>
      <c r="D3371" s="2" t="str">
        <v>其他,办公文具,照明产品,箱包,鞋,餐厨用具</v>
      </c>
      <c r="E3371" s="2" t="str">
        <v>7次</v>
      </c>
      <c r="F3371" s="2" t="str">
        <v>VIA DELL'ELETTRONICA 15,37139 VERONA (VR)ITALY</v>
      </c>
      <c r="G3371" s="2" t="str">
        <v>Armin Pfeifer</v>
      </c>
      <c r="H3371" s="2" t="s">
        <v>3546</v>
      </c>
      <c r="I3371" s="2" t="str">
        <v>+39 045 867 0111</v>
      </c>
      <c r="J3371" s="2">
        <f>+390458670123</f>
      </c>
      <c r="K3371" s="1"/>
      <c r="L3371" s="1"/>
      <c r="M3371" s="1"/>
      <c r="N3371" s="1"/>
      <c r="O3371" s="1"/>
      <c r="P3371" s="1"/>
      <c r="Q3371" s="1"/>
      <c r="R3371" s="1"/>
      <c r="S3371" s="1"/>
    </row>
    <row r="3372">
      <c r="A3372" s="2" t="s">
        <v>1357</v>
      </c>
      <c r="B3372" s="2" t="str">
        <v>印尼</v>
      </c>
      <c r="C3372" s="2" t="str">
        <v>--</v>
      </c>
      <c r="D3372" s="2" t="str">
        <v>餐厨用具</v>
      </c>
      <c r="E3372" s="2" t="str">
        <v>3次</v>
      </c>
      <c r="F3372" s="2" t="str">
        <v>KLAPANUNGGAL CILEUNGSI BOGOR WEST JAVA</v>
      </c>
      <c r="G3372" s="2" t="str">
        <v>JAE-JUNG RHEE</v>
      </c>
      <c r="H3372" s="2" t="s">
        <v>1358</v>
      </c>
      <c r="I3372" s="2" t="str">
        <v>--</v>
      </c>
      <c r="J3372" s="2" t="str">
        <v>0062 21 8230225</v>
      </c>
      <c r="K3372" s="1"/>
      <c r="L3372" s="1"/>
      <c r="M3372" s="1"/>
      <c r="N3372" s="1"/>
      <c r="O3372" s="1"/>
      <c r="P3372" s="1"/>
      <c r="Q3372" s="1"/>
      <c r="R3372" s="1"/>
      <c r="S3372" s="1"/>
    </row>
    <row r="3373">
      <c r="A3373" s="2" t="s">
        <v>7216</v>
      </c>
      <c r="B3373" s="2" t="str">
        <v>德國</v>
      </c>
      <c r="C3373" s="3" t="s">
        <v>7215</v>
      </c>
      <c r="D3373" s="2" t="str">
        <v>卫浴设备,餐厨用具</v>
      </c>
      <c r="E3373" s="2" t="str">
        <v>9次</v>
      </c>
      <c r="F3373" s="2" t="str">
        <v>BLUECHERSTRASSE 11,D-22767 HAMBURG</v>
      </c>
      <c r="G3373" s="2" t="str">
        <v>FUNAI ELECTRIC TRADING GMBH</v>
      </c>
      <c r="H3373" s="2" t="s">
        <v>7217</v>
      </c>
      <c r="I3373" s="2" t="str">
        <v>+49 40 3860370</v>
      </c>
      <c r="J3373" s="2" t="str">
        <v>0049 40 38 60 37 23</v>
      </c>
      <c r="K3373" s="1"/>
      <c r="L3373" s="1"/>
      <c r="M3373" s="1"/>
      <c r="N3373" s="1"/>
      <c r="O3373" s="1"/>
      <c r="P3373" s="1"/>
      <c r="Q3373" s="1"/>
      <c r="R3373" s="1"/>
      <c r="S3373" s="1"/>
    </row>
    <row r="3374">
      <c r="A3374" s="2" t="s">
        <v>5528</v>
      </c>
      <c r="B3374" s="2" t="str">
        <v>沙烏地阿拉伯</v>
      </c>
      <c r="C3374" s="2" t="str">
        <v>--</v>
      </c>
      <c r="D3374" s="2" t="str">
        <v>餐厨用具</v>
      </c>
      <c r="E3374" s="2" t="str">
        <v>6次</v>
      </c>
      <c r="F3374" s="2" t="str">
        <v>P.O.BOX 953 TAIF</v>
      </c>
      <c r="G3374" s="2" t="str">
        <v>Mr BAHOBAIL MOHAMMED</v>
      </c>
      <c r="H3374" s="2" t="s">
        <v>5527</v>
      </c>
      <c r="I3374" s="2" t="str">
        <v>00966 2 7322503</v>
      </c>
      <c r="J3374" s="2" t="str">
        <v>00966 2 7381616</v>
      </c>
      <c r="K3374" s="1"/>
      <c r="L3374" s="1"/>
      <c r="M3374" s="1"/>
      <c r="N3374" s="1"/>
      <c r="O3374" s="1"/>
      <c r="P3374" s="1"/>
      <c r="Q3374" s="1"/>
      <c r="R3374" s="1"/>
      <c r="S3374" s="1"/>
    </row>
    <row r="3375">
      <c r="A3375" s="2" t="s">
        <v>3587</v>
      </c>
      <c r="B3375" s="2" t="str">
        <v>日本</v>
      </c>
      <c r="C3375" s="3" t="s">
        <v>3588</v>
      </c>
      <c r="D3375" s="2" t="str">
        <v>编织及藤铁工艺品,餐厨用具</v>
      </c>
      <c r="E3375" s="2" t="str">
        <v>2次</v>
      </c>
      <c r="F3375" s="2" t="str">
        <v>12-4, BESSHO SIKKI DANCHI, KAGA-SHI, ISHIKAWA 922-02, JAPAN</v>
      </c>
      <c r="G3375" s="2" t="str">
        <v>SAIKANKUNIO</v>
      </c>
      <c r="H3375" s="2" t="s">
        <v>3589</v>
      </c>
      <c r="I3375" s="2" t="str">
        <v>0081 761 771717</v>
      </c>
      <c r="J3375" s="2" t="str">
        <v>0081 761 771716</v>
      </c>
      <c r="K3375" s="1"/>
      <c r="L3375" s="1"/>
      <c r="M3375" s="1"/>
      <c r="N3375" s="1"/>
      <c r="O3375" s="1"/>
      <c r="P3375" s="1"/>
      <c r="Q3375" s="1"/>
      <c r="R3375" s="1"/>
      <c r="S3375" s="1"/>
    </row>
    <row r="3376">
      <c r="A3376" s="2" t="s">
        <v>1392</v>
      </c>
      <c r="B3376" s="2" t="str">
        <v>英國</v>
      </c>
      <c r="C3376" s="3" t="s">
        <v>1394</v>
      </c>
      <c r="D3376" s="2" t="str">
        <v>餐厨用具</v>
      </c>
      <c r="E3376" s="2" t="str">
        <v>6次</v>
      </c>
      <c r="F3376" s="2" t="str">
        <v>OSRAM House, Waterside Drive, Langley, Berkshire SL3 6EZ</v>
      </c>
      <c r="G3376" s="2" t="str">
        <v>Gerard T Gent</v>
      </c>
      <c r="H3376" s="2" t="s">
        <v>1393</v>
      </c>
      <c r="I3376" s="2" t="str">
        <v>+44 1744 812221</v>
      </c>
      <c r="J3376" s="2" t="str">
        <v>0044 1744 831900</v>
      </c>
      <c r="K3376" s="1"/>
      <c r="L3376" s="1"/>
      <c r="M3376" s="1"/>
      <c r="N3376" s="1"/>
      <c r="O3376" s="1"/>
      <c r="P3376" s="1"/>
      <c r="Q3376" s="1"/>
      <c r="R3376" s="1"/>
      <c r="S3376" s="1"/>
    </row>
    <row r="3377">
      <c r="A3377" s="2" t="s">
        <v>6443</v>
      </c>
      <c r="B3377" s="2" t="str">
        <v>美國</v>
      </c>
      <c r="C3377" s="3" t="s">
        <v>6444</v>
      </c>
      <c r="D3377" s="2" t="str">
        <v>家用纺织品,餐厨用具</v>
      </c>
      <c r="E3377" s="2" t="str">
        <v>3次</v>
      </c>
      <c r="F3377" s="2" t="str">
        <v>500 W 43 ST.,N.Y. NY 10036</v>
      </c>
      <c r="G3377" s="2" t="str">
        <v>KARIM RUSHDY</v>
      </c>
      <c r="H3377" s="2" t="s">
        <v>6445</v>
      </c>
      <c r="I3377" s="2">
        <f>+1-972-458-8931</f>
      </c>
      <c r="J3377" s="2" t="str">
        <v>--</v>
      </c>
      <c r="K3377" s="1"/>
      <c r="L3377" s="1"/>
      <c r="M3377" s="1"/>
      <c r="N3377" s="1"/>
      <c r="O3377" s="1"/>
      <c r="P3377" s="1"/>
      <c r="Q3377" s="1"/>
      <c r="R3377" s="1"/>
      <c r="S3377" s="1"/>
    </row>
    <row r="3378">
      <c r="A3378" s="2" t="s">
        <v>5441</v>
      </c>
      <c r="B3378" s="2" t="str">
        <v>德國</v>
      </c>
      <c r="C3378" s="3" t="s">
        <v>5442</v>
      </c>
      <c r="D3378" s="2" t="str">
        <v>餐厨用具</v>
      </c>
      <c r="E3378" s="2" t="str">
        <v>7次</v>
      </c>
      <c r="F3378" s="2" t="str">
        <v>ROENTGEN STR. 8,40699 ERKRATH,GERMANY</v>
      </c>
      <c r="G3378" s="2" t="str">
        <v>--</v>
      </c>
      <c r="H3378" s="2" t="s">
        <v>5440</v>
      </c>
      <c r="I3378" s="2" t="str">
        <v>+49 2104 989100</v>
      </c>
      <c r="J3378" s="2">
        <v>492104989299</v>
      </c>
      <c r="K3378" s="1"/>
      <c r="L3378" s="1"/>
      <c r="M3378" s="1"/>
      <c r="N3378" s="1"/>
      <c r="O3378" s="1"/>
      <c r="P3378" s="1"/>
      <c r="Q3378" s="1"/>
      <c r="R3378" s="1"/>
      <c r="S3378" s="1"/>
    </row>
    <row r="3379">
      <c r="A3379" s="2" t="s">
        <v>130</v>
      </c>
      <c r="B3379" s="2" t="str">
        <v>中國香港</v>
      </c>
      <c r="C3379" s="3" t="s">
        <v>131</v>
      </c>
      <c r="D3379" s="2" t="s">
        <v>132</v>
      </c>
      <c r="E3379" s="2" t="str">
        <v>7次</v>
      </c>
      <c r="F3379" s="2" t="str">
        <v>SUITE 804,8TH FLOOR, PACIFIC TRADECENTRE, 2 KAI HING ROAD,KOWLOON BAY,HONGKONG</v>
      </c>
      <c r="G3379" s="2" t="str">
        <v>Adam Tacey</v>
      </c>
      <c r="H3379" s="2" t="s">
        <v>133</v>
      </c>
      <c r="I3379" s="2">
        <f>+852-2116-8800</f>
      </c>
      <c r="J3379" s="2" t="str">
        <v>00852 27959859</v>
      </c>
      <c r="K3379" s="1"/>
      <c r="L3379" s="1"/>
      <c r="M3379" s="1"/>
      <c r="N3379" s="1"/>
      <c r="O3379" s="1"/>
      <c r="P3379" s="1"/>
      <c r="Q3379" s="1"/>
      <c r="R3379" s="1"/>
      <c r="S3379" s="1"/>
    </row>
    <row r="3380">
      <c r="A3380" s="2" t="s">
        <v>1284</v>
      </c>
      <c r="B3380" s="2" t="str">
        <v>中國香港</v>
      </c>
      <c r="C3380" s="3" t="s">
        <v>1283</v>
      </c>
      <c r="D3380" s="2" t="str">
        <v>家具,家居装饰品,工艺陶瓷,玻璃工艺品,餐厨用具</v>
      </c>
      <c r="E3380" s="2" t="str">
        <v>8次</v>
      </c>
      <c r="F3380" s="2" t="str">
        <v>RM 1801 18/F., LEMMI CENTRE,50 HOIYUEN ROAD, KWUN TONG,KOWLOON,HONGKONG</v>
      </c>
      <c r="G3380" s="2" t="str">
        <v>RICHARD CHAN</v>
      </c>
      <c r="H3380" s="2" t="s">
        <v>1282</v>
      </c>
      <c r="I3380" s="2" t="str">
        <v>+852 2793 0323</v>
      </c>
      <c r="J3380" s="2" t="str">
        <v>00852 27930763</v>
      </c>
      <c r="K3380" s="1"/>
      <c r="L3380" s="1"/>
      <c r="M3380" s="1"/>
      <c r="N3380" s="1"/>
      <c r="O3380" s="1"/>
      <c r="P3380" s="1"/>
      <c r="Q3380" s="1"/>
      <c r="R3380" s="1"/>
      <c r="S3380" s="1"/>
    </row>
    <row r="3381">
      <c r="A3381" s="2" t="s">
        <v>5701</v>
      </c>
      <c r="B3381" s="2" t="str">
        <v>中國香港</v>
      </c>
      <c r="C3381" s="3" t="s">
        <v>5700</v>
      </c>
      <c r="D3381" s="2" t="str">
        <v>玻璃工艺品,餐厨用具</v>
      </c>
      <c r="E3381" s="2" t="str">
        <v>8次</v>
      </c>
      <c r="F3381" s="2" t="str">
        <v>10A SERENE COURT.DISCOVERY BAY,HONGKONG</v>
      </c>
      <c r="G3381" s="2" t="str">
        <v>--</v>
      </c>
      <c r="H3381" s="2" t="s">
        <v>5699</v>
      </c>
      <c r="I3381" s="2" t="str">
        <v>+852 2987 9580</v>
      </c>
      <c r="J3381" s="2">
        <v>29878100</v>
      </c>
      <c r="K3381" s="1"/>
      <c r="L3381" s="1"/>
      <c r="M3381" s="1"/>
      <c r="N3381" s="1"/>
      <c r="O3381" s="1"/>
      <c r="P3381" s="1"/>
      <c r="Q3381" s="1"/>
      <c r="R3381" s="1"/>
      <c r="S3381" s="1"/>
    </row>
    <row r="3382">
      <c r="A3382" s="5" t="s">
        <v>5467</v>
      </c>
      <c r="B3382" s="5" t="str">
        <v>沙烏地阿拉伯</v>
      </c>
      <c r="C3382" s="4" t="s">
        <v>5468</v>
      </c>
      <c r="D3382" s="5" t="str">
        <v>照明产品,玻璃工艺品,餐厨用具</v>
      </c>
      <c r="E3382" s="5" t="str">
        <v>4次</v>
      </c>
      <c r="F3382" s="5" t="str">
        <v>Arrass, SAUDI ARABIA</v>
      </c>
      <c r="G3382" s="5" t="str">
        <v>--</v>
      </c>
      <c r="H3382" s="5" t="s">
        <v>5469</v>
      </c>
      <c r="I3382" s="5">
        <v>96663331955</v>
      </c>
      <c r="J3382" s="5">
        <v>96663337454</v>
      </c>
      <c r="K3382" s="1"/>
      <c r="L3382" s="1"/>
      <c r="M3382" s="1"/>
      <c r="N3382" s="1"/>
      <c r="O3382" s="1"/>
      <c r="P3382" s="1"/>
      <c r="Q3382" s="1"/>
      <c r="R3382" s="1"/>
      <c r="S3382" s="1"/>
    </row>
    <row r="3383">
      <c r="A3383" s="2" t="s">
        <v>1593</v>
      </c>
      <c r="B3383" s="2" t="str">
        <v>印度</v>
      </c>
      <c r="C3383" s="2" t="str">
        <v>--</v>
      </c>
      <c r="D3383" s="2" t="str">
        <v>个人护理用具,大型机械及设备,玻璃工艺品,餐厨用具</v>
      </c>
      <c r="E3383" s="2" t="str">
        <v>4次</v>
      </c>
      <c r="F3383" s="2" t="str">
        <v>3RD FLOOR CALCOT HOUSE,8/10 TAMARIND LANE, FORT,MUMBAI,INDIA</v>
      </c>
      <c r="G3383" s="2" t="str">
        <v>--</v>
      </c>
      <c r="H3383" s="2" t="s">
        <v>1594</v>
      </c>
      <c r="I3383" s="2" t="str">
        <v>+91 22 5637 4052</v>
      </c>
      <c r="J3383" s="2">
        <v>912256374052</v>
      </c>
      <c r="K3383" s="1"/>
      <c r="L3383" s="1"/>
      <c r="M3383" s="1"/>
      <c r="N3383" s="1"/>
      <c r="O3383" s="1"/>
      <c r="P3383" s="1"/>
      <c r="Q3383" s="1"/>
      <c r="R3383" s="1"/>
      <c r="S3383" s="1"/>
    </row>
    <row r="3384">
      <c r="A3384" s="2" t="s">
        <v>1319</v>
      </c>
      <c r="B3384" s="2" t="str">
        <v>加拿大</v>
      </c>
      <c r="C3384" s="3" t="s">
        <v>1320</v>
      </c>
      <c r="D3384" s="2" t="str">
        <v>餐厨用具</v>
      </c>
      <c r="E3384" s="2" t="str">
        <v>2次</v>
      </c>
      <c r="F3384" s="2" t="str">
        <v>10926 88 Avenue,Edmonton Alberta</v>
      </c>
      <c r="G3384" s="2" t="str">
        <v>G</v>
      </c>
      <c r="H3384" s="2" t="str">
        <v>--</v>
      </c>
      <c r="I3384" s="2" t="str">
        <v>+1-403-269-8239,1.877.352.7573,1.877.848.8737,1.403.678.3200,1.866.425.6008,1.877.468.7741,1.902.548.2379,1.866.963.2999,1.819.378.8010,1.306.791.8165,1.800.596.7238,1.855.725.3443,+1-819-843-1544,+1 604-224-3208,+1 403-269-8239,+1 604-684-4565,+1 403-762-4123,+1 778-328-2220,+1 866-762-4122,+1 250-492-3992</v>
      </c>
      <c r="J3384" s="2" t="str">
        <v>001 780 4337781</v>
      </c>
      <c r="K3384" s="1"/>
      <c r="L3384" s="1"/>
      <c r="M3384" s="1"/>
      <c r="N3384" s="1"/>
      <c r="O3384" s="1"/>
      <c r="P3384" s="1"/>
      <c r="Q3384" s="1"/>
      <c r="R3384" s="1"/>
      <c r="S3384" s="1"/>
    </row>
    <row r="3385">
      <c r="A3385" s="2" t="s">
        <v>7083</v>
      </c>
      <c r="B3385" s="2" t="str">
        <v>義大利</v>
      </c>
      <c r="C3385" s="3" t="s">
        <v>7082</v>
      </c>
      <c r="D3385" s="2" t="str">
        <v>卫浴设备,建筑及装饰材料,餐厨用具</v>
      </c>
      <c r="E3385" s="2" t="str">
        <v>2次</v>
      </c>
      <c r="F3385" s="2" t="str">
        <v>Piazza Siro Collini - Z.I., I 28887, OMEGNA</v>
      </c>
      <c r="G3385" s="2" t="str">
        <v>Roberto Pilotti</v>
      </c>
      <c r="H3385" s="2" t="s">
        <v>7081</v>
      </c>
      <c r="I3385" s="2" t="str">
        <v>+39 030 772 0011</v>
      </c>
      <c r="J3385" s="2" t="str">
        <v>0039 0323 641742</v>
      </c>
      <c r="K3385" s="1"/>
      <c r="L3385" s="1"/>
      <c r="M3385" s="1"/>
      <c r="N3385" s="1"/>
      <c r="O3385" s="1"/>
      <c r="P3385" s="1"/>
      <c r="Q3385" s="1"/>
      <c r="R3385" s="1"/>
      <c r="S3385" s="1"/>
    </row>
    <row r="3386">
      <c r="A3386" s="2" t="s">
        <v>5377</v>
      </c>
      <c r="B3386" s="2" t="str">
        <v>尼日利亞</v>
      </c>
      <c r="C3386" s="2" t="str">
        <v>--</v>
      </c>
      <c r="D3386" s="2" t="str">
        <v>家具,家居装饰品,餐厨用具</v>
      </c>
      <c r="E3386" s="2" t="str">
        <v>7次</v>
      </c>
      <c r="F3386" s="2" t="str">
        <v>7,HOLLOWAY STREET,OKE-ARIN,LAGOS.</v>
      </c>
      <c r="G3386" s="2" t="str">
        <v>ALBERT C.EGBEBU</v>
      </c>
      <c r="H3386" s="2" t="s">
        <v>5376</v>
      </c>
      <c r="I3386" s="2" t="str">
        <v>00234 1 2665797</v>
      </c>
      <c r="J3386" s="2">
        <v>234</v>
      </c>
      <c r="K3386" s="1"/>
      <c r="L3386" s="1"/>
      <c r="M3386" s="1"/>
      <c r="N3386" s="1"/>
      <c r="O3386" s="1"/>
      <c r="P3386" s="1"/>
      <c r="Q3386" s="1"/>
      <c r="R3386" s="1"/>
      <c r="S3386" s="1"/>
    </row>
    <row r="3387">
      <c r="A3387" s="2" t="s">
        <v>3423</v>
      </c>
      <c r="B3387" s="2" t="str">
        <v>英國</v>
      </c>
      <c r="C3387" s="2" t="str">
        <v>--</v>
      </c>
      <c r="D3387" s="2" t="str">
        <v>食品,餐厨用具</v>
      </c>
      <c r="E3387" s="2" t="str">
        <v>7次</v>
      </c>
      <c r="F3387" s="2" t="str">
        <v>12 COLISEUM WAY,THE COLISEUM,CHESHIRE OAKS,U.K.</v>
      </c>
      <c r="G3387" s="2" t="str">
        <v>--</v>
      </c>
      <c r="H3387" s="2" t="s">
        <v>3422</v>
      </c>
      <c r="I3387" s="2" t="str">
        <v>(44)151 3572888</v>
      </c>
      <c r="J3387" s="2" t="str">
        <v>(44)151 3558828</v>
      </c>
      <c r="K3387" s="1"/>
      <c r="L3387" s="1"/>
      <c r="M3387" s="1"/>
      <c r="N3387" s="1"/>
      <c r="O3387" s="1"/>
      <c r="P3387" s="1"/>
      <c r="Q3387" s="1"/>
      <c r="R3387" s="1"/>
      <c r="S3387" s="1"/>
    </row>
    <row r="3388">
      <c r="A3388" s="2" t="s">
        <v>1200</v>
      </c>
      <c r="B3388" s="2" t="str">
        <v>丹麥</v>
      </c>
      <c r="C3388" s="3" t="s">
        <v>1202</v>
      </c>
      <c r="D3388" s="2" t="str">
        <v>医药保健品及医疗器械,餐厨用具</v>
      </c>
      <c r="E3388" s="2" t="str">
        <v>9次</v>
      </c>
      <c r="F3388" s="2" t="str">
        <v>Marsk Stigs Vej 7, DK 8800, Viborg</v>
      </c>
      <c r="G3388" s="2" t="str">
        <v>Cabina Moebler A/S</v>
      </c>
      <c r="H3388" s="2" t="s">
        <v>1201</v>
      </c>
      <c r="I3388" s="2" t="str">
        <v>+45 86 61 07 00</v>
      </c>
      <c r="J3388" s="2" t="str">
        <v>0045 96 63 25 90</v>
      </c>
      <c r="K3388" s="1"/>
      <c r="L3388" s="1"/>
      <c r="M3388" s="1"/>
      <c r="N3388" s="1"/>
      <c r="O3388" s="1"/>
      <c r="P3388" s="1"/>
      <c r="Q3388" s="1"/>
      <c r="R3388" s="1"/>
      <c r="S3388" s="1"/>
    </row>
    <row r="3389">
      <c r="A3389" s="2" t="s">
        <v>3004</v>
      </c>
      <c r="B3389" s="2" t="str">
        <v>突尼斯</v>
      </c>
      <c r="C3389" s="3" t="s">
        <v>3007</v>
      </c>
      <c r="D3389" s="2" t="s">
        <v>3005</v>
      </c>
      <c r="E3389" s="2" t="str">
        <v>9次</v>
      </c>
      <c r="F3389" s="2" t="str">
        <v>5 BIS RUE SINAA</v>
      </c>
      <c r="G3389" s="2" t="str">
        <v>Eric</v>
      </c>
      <c r="H3389" s="2" t="s">
        <v>3006</v>
      </c>
      <c r="I3389" s="2">
        <v>21698311217</v>
      </c>
      <c r="J3389" s="2">
        <v>21671713444</v>
      </c>
      <c r="K3389" s="1"/>
      <c r="L3389" s="1"/>
      <c r="M3389" s="1"/>
      <c r="N3389" s="1"/>
      <c r="O3389" s="1"/>
      <c r="P3389" s="1"/>
      <c r="Q3389" s="1"/>
      <c r="R3389" s="1"/>
      <c r="S3389" s="1"/>
    </row>
    <row r="3390">
      <c r="A3390" s="2" t="s">
        <v>5409</v>
      </c>
      <c r="B3390" s="2" t="str">
        <v>烏拉圭</v>
      </c>
      <c r="C3390" s="3" t="s">
        <v>5411</v>
      </c>
      <c r="D3390" s="2" t="str">
        <v>其他,家具,家居用品,家用电器,玻璃工艺品,箱包,餐厨用具</v>
      </c>
      <c r="E3390" s="2" t="str">
        <v>6次</v>
      </c>
      <c r="F3390" s="2" t="str">
        <v>Arenal Grande 2451, URUGUAY</v>
      </c>
      <c r="G3390" s="2" t="str">
        <v>Cesar Gallardo Chaparro</v>
      </c>
      <c r="H3390" s="2" t="s">
        <v>5410</v>
      </c>
      <c r="I3390" s="2" t="str">
        <v>+598 2209 0070</v>
      </c>
      <c r="J3390" s="2" t="str">
        <v>005982 2090675</v>
      </c>
      <c r="K3390" s="1"/>
      <c r="L3390" s="1"/>
      <c r="M3390" s="1"/>
      <c r="N3390" s="1"/>
      <c r="O3390" s="1"/>
      <c r="P3390" s="1"/>
      <c r="Q3390" s="1"/>
      <c r="R3390" s="1"/>
      <c r="S3390" s="1"/>
    </row>
    <row r="3391">
      <c r="A3391" s="2" t="s">
        <v>472</v>
      </c>
      <c r="B3391" s="2" t="str">
        <v>中国台湾</v>
      </c>
      <c r="C3391" s="2" t="str">
        <v>--</v>
      </c>
      <c r="D3391" s="2" t="str">
        <v>其他,工艺陶瓷,餐厨用具</v>
      </c>
      <c r="E3391" s="2" t="str">
        <v>9次</v>
      </c>
      <c r="F3391" s="2" t="str">
        <v>A1,14TH FL., NO.126, SEC. 4,NANKING E. RD., TAIPEI,TAIWAN</v>
      </c>
      <c r="G3391" s="2" t="str">
        <v>Luis Castro</v>
      </c>
      <c r="H3391" s="2" t="s">
        <v>473</v>
      </c>
      <c r="I3391" s="2" t="str">
        <v>+886 2 2578 2376</v>
      </c>
      <c r="J3391" s="2">
        <v>886225783476</v>
      </c>
      <c r="K3391" s="1"/>
      <c r="L3391" s="1"/>
      <c r="M3391" s="1"/>
      <c r="N3391" s="1"/>
      <c r="O3391" s="1"/>
      <c r="P3391" s="1"/>
      <c r="Q3391" s="1"/>
      <c r="R3391" s="1"/>
      <c r="S3391" s="1"/>
    </row>
    <row r="3392">
      <c r="A3392" s="2" t="s">
        <v>1237</v>
      </c>
      <c r="B3392" s="2" t="str">
        <v>斯里兰卡</v>
      </c>
      <c r="C3392" s="2" t="str">
        <v>--</v>
      </c>
      <c r="D3392" s="2" t="str">
        <v>餐厨用具</v>
      </c>
      <c r="E3392" s="2" t="str">
        <v>5次</v>
      </c>
      <c r="F3392" s="2" t="str">
        <v>3/283,HANSAGIRI RD.,GAMPAHA</v>
      </c>
      <c r="G3392" s="2" t="str">
        <v>BFC IMPORT &amp; EXPORT (PVT) LTD.</v>
      </c>
      <c r="H3392" s="2" t="s">
        <v>1236</v>
      </c>
      <c r="I3392" s="2" t="str">
        <v>0094 11 295028</v>
      </c>
      <c r="J3392" s="2">
        <v>94</v>
      </c>
      <c r="K3392" s="1"/>
      <c r="L3392" s="1"/>
      <c r="M3392" s="1"/>
      <c r="N3392" s="1"/>
      <c r="O3392" s="1"/>
      <c r="P3392" s="1"/>
      <c r="Q3392" s="1"/>
      <c r="R3392" s="1"/>
      <c r="S3392" s="1"/>
    </row>
    <row r="3393">
      <c r="A3393" s="2" t="s">
        <v>7436</v>
      </c>
      <c r="B3393" s="2" t="str">
        <v>加拿大</v>
      </c>
      <c r="C3393" s="3" t="s">
        <v>7439</v>
      </c>
      <c r="D3393" s="2" t="s">
        <v>7437</v>
      </c>
      <c r="E3393" s="2" t="str">
        <v>10次</v>
      </c>
      <c r="F3393" s="2" t="str">
        <v>5570 Auclair, CANADA</v>
      </c>
      <c r="G3393" s="2" t="str">
        <v>JensOleRojgaard</v>
      </c>
      <c r="H3393" s="2" t="s">
        <v>7438</v>
      </c>
      <c r="I3393" s="2" t="str">
        <v>+1 514-640-2203</v>
      </c>
      <c r="J3393" s="2">
        <v>5146402580</v>
      </c>
      <c r="K3393" s="1"/>
      <c r="L3393" s="1"/>
      <c r="M3393" s="1"/>
      <c r="N3393" s="1"/>
      <c r="O3393" s="1"/>
      <c r="P3393" s="1"/>
      <c r="Q3393" s="1"/>
      <c r="R3393" s="1"/>
      <c r="S3393" s="1"/>
    </row>
    <row r="3394">
      <c r="A3394" s="2" t="s">
        <v>1702</v>
      </c>
      <c r="B3394" s="2" t="str">
        <v>荷蘭</v>
      </c>
      <c r="C3394" s="3" t="s">
        <v>1703</v>
      </c>
      <c r="D3394" s="2" t="str">
        <v>其他,照明产品,餐厨用具</v>
      </c>
      <c r="E3394" s="2" t="str">
        <v>6次</v>
      </c>
      <c r="F3394" s="2" t="str">
        <v>Energiestraat 2, NL 3903 AV, Veenendaal</v>
      </c>
      <c r="G3394" s="2" t="str">
        <v>MR.TLIST CEES</v>
      </c>
      <c r="H3394" s="2" t="s">
        <v>1704</v>
      </c>
      <c r="I3394" s="2" t="str">
        <v>+31 318 536 111</v>
      </c>
      <c r="J3394" s="2" t="str">
        <v>0031 318 525478</v>
      </c>
      <c r="K3394" s="1"/>
      <c r="L3394" s="1"/>
      <c r="M3394" s="1"/>
      <c r="N3394" s="1"/>
      <c r="O3394" s="1"/>
      <c r="P3394" s="1"/>
      <c r="Q3394" s="1"/>
      <c r="R3394" s="1"/>
      <c r="S3394" s="1"/>
    </row>
    <row r="3395">
      <c r="A3395" s="2" t="s">
        <v>2837</v>
      </c>
      <c r="B3395" s="2" t="str">
        <v>日本</v>
      </c>
      <c r="C3395" s="2" t="str">
        <v>--</v>
      </c>
      <c r="D3395" s="2" t="str">
        <v>餐厨用具</v>
      </c>
      <c r="E3395" s="2" t="str">
        <v>6次</v>
      </c>
      <c r="F3395" s="2" t="str">
        <v>2559-21, OBAMA-CHO CHOSHI-SHI, CHIBA 2880821</v>
      </c>
      <c r="G3395" s="2" t="str">
        <v>ISHIDA, MASAHIRO</v>
      </c>
      <c r="H3395" s="2" t="str">
        <v>--</v>
      </c>
      <c r="I3395" s="2">
        <f>+81-584-89-3544</f>
      </c>
      <c r="J3395" s="2" t="str">
        <v>0081 479 23 8791</v>
      </c>
      <c r="K3395" s="1"/>
      <c r="L3395" s="1"/>
      <c r="M3395" s="1"/>
      <c r="N3395" s="1"/>
      <c r="O3395" s="1"/>
      <c r="P3395" s="1"/>
      <c r="Q3395" s="1"/>
      <c r="R3395" s="1"/>
      <c r="S3395" s="1"/>
    </row>
    <row r="3396">
      <c r="A3396" s="2" t="s">
        <v>5798</v>
      </c>
      <c r="B3396" s="2" t="str">
        <v>美國</v>
      </c>
      <c r="C3396" s="3" t="s">
        <v>5797</v>
      </c>
      <c r="D3396" s="2" t="s">
        <v>5796</v>
      </c>
      <c r="E3396" s="2" t="str">
        <v>7次</v>
      </c>
      <c r="F3396" s="2" t="str">
        <v>80 EAST PASSAIC AVE, NUTLEY,NEW JERSEY 07110U.S.A.</v>
      </c>
      <c r="G3396" s="2" t="str">
        <v>Agustina Lanzaro</v>
      </c>
      <c r="H3396" s="2" t="s">
        <v>5799</v>
      </c>
      <c r="I3396" s="2" t="str">
        <v>+1 973-667-1777</v>
      </c>
      <c r="J3396" s="2">
        <v>19736670002</v>
      </c>
      <c r="K3396" s="1"/>
      <c r="L3396" s="1"/>
      <c r="M3396" s="1"/>
      <c r="N3396" s="1"/>
      <c r="O3396" s="1"/>
      <c r="P3396" s="1"/>
      <c r="Q3396" s="1"/>
      <c r="R3396" s="1"/>
      <c r="S3396" s="1"/>
    </row>
    <row r="3397">
      <c r="A3397" s="2" t="s">
        <v>7457</v>
      </c>
      <c r="B3397" s="2" t="str">
        <v>法國</v>
      </c>
      <c r="C3397" s="3" t="s">
        <v>7458</v>
      </c>
      <c r="D3397" s="2" t="str">
        <v>卫浴设备,餐厨用具</v>
      </c>
      <c r="E3397" s="2" t="str">
        <v>9次</v>
      </c>
      <c r="F3397" s="2" t="str">
        <v>9 11 CHEMIN DE CHILLY, 91160, CHAMPLAN</v>
      </c>
      <c r="G3397" s="2" t="str">
        <v>FRANCE MAIA</v>
      </c>
      <c r="H3397" s="2" t="s">
        <v>7459</v>
      </c>
      <c r="I3397" s="2" t="str">
        <v>+33 1 64 48 04 34</v>
      </c>
      <c r="J3397" s="2" t="str">
        <v>0033 164480439</v>
      </c>
      <c r="K3397" s="1"/>
      <c r="L3397" s="1"/>
      <c r="M3397" s="1"/>
      <c r="N3397" s="1"/>
      <c r="O3397" s="1"/>
      <c r="P3397" s="1"/>
      <c r="Q3397" s="1"/>
      <c r="R3397" s="1"/>
      <c r="S3397" s="1"/>
    </row>
    <row r="3398">
      <c r="A3398" s="2" t="s">
        <v>1733</v>
      </c>
      <c r="B3398" s="2" t="str">
        <v>美國</v>
      </c>
      <c r="C3398" s="3" t="s">
        <v>1735</v>
      </c>
      <c r="D3398" s="2" t="str">
        <v>家具,钟表眼镜,餐厨用具</v>
      </c>
      <c r="E3398" s="2" t="str">
        <v>8次</v>
      </c>
      <c r="F3398" s="2" t="str">
        <v>301 ROUTE 10 EAST,WHIPPANY, NJ 07981,U.S.A.</v>
      </c>
      <c r="G3398" s="2" t="str">
        <v>J R DISCOUNT OUTLETS</v>
      </c>
      <c r="H3398" s="2" t="s">
        <v>1734</v>
      </c>
      <c r="I3398" s="2" t="str">
        <v>001 9738849555</v>
      </c>
      <c r="J3398" s="2" t="str">
        <v>001 9738849556/800 4573299</v>
      </c>
      <c r="K3398" s="1"/>
      <c r="L3398" s="1"/>
      <c r="M3398" s="1"/>
      <c r="N3398" s="1"/>
      <c r="O3398" s="1"/>
      <c r="P3398" s="1"/>
      <c r="Q3398" s="1"/>
      <c r="R3398" s="1"/>
      <c r="S3398" s="1"/>
    </row>
    <row r="3399">
      <c r="A3399" s="2" t="s">
        <v>3899</v>
      </c>
      <c r="B3399" s="2" t="str">
        <v>英國</v>
      </c>
      <c r="C3399" s="3" t="s">
        <v>3901</v>
      </c>
      <c r="D3399" s="2" t="str">
        <v>餐厨用具</v>
      </c>
      <c r="E3399" s="2" t="str">
        <v>7次</v>
      </c>
      <c r="F3399" s="2" t="str">
        <v>EDDINGTON MILL UPPER EDDINGTON RG17OHL,U.K.</v>
      </c>
      <c r="G3399" s="2" t="str">
        <v>--</v>
      </c>
      <c r="H3399" s="2" t="s">
        <v>3900</v>
      </c>
      <c r="I3399" s="2" t="str">
        <v>+44 1488 686572</v>
      </c>
      <c r="J3399" s="2">
        <v>1488686941</v>
      </c>
      <c r="K3399" s="1"/>
      <c r="L3399" s="1"/>
      <c r="M3399" s="1"/>
      <c r="N3399" s="1"/>
      <c r="O3399" s="1"/>
      <c r="P3399" s="1"/>
      <c r="Q3399" s="1"/>
      <c r="R3399" s="1"/>
      <c r="S3399" s="1"/>
    </row>
    <row r="3400">
      <c r="A3400" s="2" t="s">
        <v>5827</v>
      </c>
      <c r="B3400" s="2" t="str">
        <v>巴基斯坦</v>
      </c>
      <c r="C3400" s="2" t="str">
        <v>--</v>
      </c>
      <c r="D3400" s="2" t="str">
        <v>其他,家居用品,餐厨用具</v>
      </c>
      <c r="E3400" s="2" t="str">
        <v>7次</v>
      </c>
      <c r="F3400" s="2" t="str">
        <v>#33 BLOCK B,SHINWARI MARKET PESHAWAR</v>
      </c>
      <c r="G3400" s="2" t="str">
        <v>J.D.SHAH</v>
      </c>
      <c r="H3400" s="2" t="s">
        <v>5826</v>
      </c>
      <c r="I3400" s="2" t="str">
        <v>+92 42 37634685</v>
      </c>
      <c r="J3400" s="2" t="str">
        <v>00-92-91-823657</v>
      </c>
      <c r="K3400" s="1"/>
      <c r="L3400" s="1"/>
      <c r="M3400" s="1"/>
      <c r="N3400" s="1"/>
      <c r="O3400" s="1"/>
      <c r="P3400" s="1"/>
      <c r="Q3400" s="1"/>
      <c r="R3400" s="1"/>
      <c r="S3400" s="1"/>
    </row>
    <row r="3401">
      <c r="A3401" s="2" t="s">
        <v>5033</v>
      </c>
      <c r="B3401" s="2" t="str">
        <v>中國香港</v>
      </c>
      <c r="C3401" s="3" t="s">
        <v>5035</v>
      </c>
      <c r="D3401" s="2" t="s">
        <v>5034</v>
      </c>
      <c r="E3401" s="2" t="str">
        <v>9次</v>
      </c>
      <c r="F3401" s="2" t="str">
        <v>1180, 11/F, HITEC, 1 TRADEMART DRIVEKOWLOON BAY, KOWLOON,HONGKONG</v>
      </c>
      <c r="G3401" s="2" t="str">
        <v>Hassan Dessouki</v>
      </c>
      <c r="H3401" s="2" t="s">
        <v>5036</v>
      </c>
      <c r="I3401" s="2" t="str">
        <v>+852 2733 1133</v>
      </c>
      <c r="J3401" s="2" t="str">
        <v>00852 23694815</v>
      </c>
      <c r="K3401" s="1"/>
      <c r="L3401" s="1"/>
      <c r="M3401" s="1"/>
      <c r="N3401" s="1"/>
      <c r="O3401" s="1"/>
      <c r="P3401" s="1"/>
      <c r="Q3401" s="1"/>
      <c r="R3401" s="1"/>
      <c r="S3401" s="1"/>
    </row>
    <row r="3402">
      <c r="A3402" s="2" t="s">
        <v>1126</v>
      </c>
      <c r="B3402" s="2" t="str">
        <v>美國</v>
      </c>
      <c r="C3402" s="2" t="str">
        <v>--</v>
      </c>
      <c r="D3402" s="2" t="str">
        <v>医药保健品及医疗器械,家具,家居装饰品,餐厨用具</v>
      </c>
      <c r="E3402" s="2" t="str">
        <v>8次</v>
      </c>
      <c r="F3402" s="2" t="str">
        <v>1491 Coney Island Avenue, U.S.A.</v>
      </c>
      <c r="G3402" s="2" t="str">
        <v>Sadullah Dawlat Abdul Rahim</v>
      </c>
      <c r="H3402" s="2" t="s">
        <v>1127</v>
      </c>
      <c r="I3402" s="2" t="str">
        <v>+1 718-252-8000</v>
      </c>
      <c r="J3402" s="2" t="str">
        <v>718 252 0085</v>
      </c>
      <c r="K3402" s="1"/>
      <c r="L3402" s="1"/>
      <c r="M3402" s="1"/>
      <c r="N3402" s="1"/>
      <c r="O3402" s="1"/>
      <c r="P3402" s="1"/>
      <c r="Q3402" s="1"/>
      <c r="R3402" s="1"/>
      <c r="S3402" s="1"/>
    </row>
    <row r="3403">
      <c r="A3403" s="2" t="s">
        <v>2773</v>
      </c>
      <c r="B3403" s="2" t="str">
        <v>塔吉克斯坦</v>
      </c>
      <c r="C3403" s="3" t="s">
        <v>2774</v>
      </c>
      <c r="D3403" s="2" t="str">
        <v>其他,家居用品,家用电器,电子消费品及信息产品,餐厨用具</v>
      </c>
      <c r="E3403" s="2" t="str">
        <v>8次</v>
      </c>
      <c r="F3403" s="2" t="str">
        <v>P.O.BOX 22155, CYPRUS</v>
      </c>
      <c r="G3403" s="2" t="str">
        <v>Tamer Behiry</v>
      </c>
      <c r="H3403" s="2" t="s">
        <v>2775</v>
      </c>
      <c r="I3403" s="2">
        <v>35722355988</v>
      </c>
      <c r="J3403" s="2">
        <v>35722355170</v>
      </c>
      <c r="K3403" s="1"/>
      <c r="L3403" s="1"/>
      <c r="M3403" s="1"/>
      <c r="N3403" s="1"/>
      <c r="O3403" s="1"/>
      <c r="P3403" s="1"/>
      <c r="Q3403" s="1"/>
      <c r="R3403" s="1"/>
      <c r="S3403" s="1"/>
    </row>
    <row r="3404">
      <c r="A3404" s="2" t="s">
        <v>1646</v>
      </c>
      <c r="B3404" s="2" t="str">
        <v>日本</v>
      </c>
      <c r="C3404" s="2" t="str">
        <v>--</v>
      </c>
      <c r="D3404" s="2" t="str">
        <v>餐厨用具</v>
      </c>
      <c r="E3404" s="2" t="str">
        <v>6次</v>
      </c>
      <c r="F3404" s="2" t="str">
        <v>1-1, OMICHI-DORI 1-CHOME, NAGATA-KU KOBE-SHI, HYOGO 6530833</v>
      </c>
      <c r="G3404" s="2" t="str">
        <v>NIPPON ROSOKU CO LTD</v>
      </c>
      <c r="H3404" s="2" t="str">
        <v>--</v>
      </c>
      <c r="I3404" s="2" t="str">
        <v>0081 78 6914101</v>
      </c>
      <c r="J3404" s="2" t="str">
        <v>0081 78 6914105</v>
      </c>
      <c r="K3404" s="1"/>
      <c r="L3404" s="1"/>
      <c r="M3404" s="1"/>
      <c r="N3404" s="1"/>
      <c r="O3404" s="1"/>
      <c r="P3404" s="1"/>
      <c r="Q3404" s="1"/>
      <c r="R3404" s="1"/>
      <c r="S3404" s="1"/>
    </row>
    <row r="3405">
      <c r="A3405" s="2" t="s">
        <v>5138</v>
      </c>
      <c r="B3405" s="2" t="str">
        <v>中國香港</v>
      </c>
      <c r="C3405" s="2" t="str">
        <v>--</v>
      </c>
      <c r="D3405" s="2" t="str">
        <v>餐厨用具</v>
      </c>
      <c r="E3405" s="2" t="str">
        <v>6次</v>
      </c>
      <c r="F3405" s="2" t="str">
        <v>19/F, Qualipak Tower, 121-122 Connaught Road West, Sai Ying Pun, Hong Kong</v>
      </c>
      <c r="G3405" s="2" t="str">
        <v>Mr Tat-Ming Wong</v>
      </c>
      <c r="H3405" s="2" t="s">
        <v>5139</v>
      </c>
      <c r="I3405" s="2" t="str">
        <v>00852 23763388</v>
      </c>
      <c r="J3405" s="2" t="str">
        <v>00852 25598682</v>
      </c>
      <c r="K3405" s="1"/>
      <c r="L3405" s="1"/>
      <c r="M3405" s="1"/>
      <c r="N3405" s="1"/>
      <c r="O3405" s="1"/>
      <c r="P3405" s="1"/>
      <c r="Q3405" s="1"/>
      <c r="R3405" s="1"/>
      <c r="S3405" s="1"/>
    </row>
    <row r="3406">
      <c r="A3406" s="2" t="s">
        <v>5761</v>
      </c>
      <c r="B3406" s="2" t="str">
        <v>美國</v>
      </c>
      <c r="C3406" s="3" t="s">
        <v>5760</v>
      </c>
      <c r="D3406" s="2" t="str">
        <v>办公文具,箱包,餐厨用具</v>
      </c>
      <c r="E3406" s="2" t="str">
        <v>3次</v>
      </c>
      <c r="F3406" s="2" t="str">
        <v>20736 Marilla St. Ste 102</v>
      </c>
      <c r="G3406" s="2" t="str">
        <v>Chris Wang / 王鸿</v>
      </c>
      <c r="H3406" s="2" t="str">
        <v>info@pacificpromos.biz</v>
      </c>
      <c r="I3406" s="2" t="str">
        <v>+1-818-701-4933,+1 818-287-6229,+844 123 456 78,+1-818-287-6229,+84-4-1234-5678,+84 412345678</v>
      </c>
      <c r="J3406" s="2" t="str">
        <v>810-6218</v>
      </c>
      <c r="K3406" s="1"/>
      <c r="L3406" s="1"/>
      <c r="M3406" s="1"/>
      <c r="N3406" s="1"/>
      <c r="O3406" s="1"/>
      <c r="P3406" s="1"/>
      <c r="Q3406" s="1"/>
      <c r="R3406" s="1"/>
      <c r="S3406" s="1"/>
    </row>
    <row r="3407">
      <c r="A3407" s="2" t="s">
        <v>901</v>
      </c>
      <c r="B3407" s="2" t="str">
        <v>英國</v>
      </c>
      <c r="C3407" s="2" t="str">
        <v>--</v>
      </c>
      <c r="D3407" s="2" t="str">
        <v>其他,卫浴设备,餐厨用具</v>
      </c>
      <c r="E3407" s="2" t="str">
        <v>9次</v>
      </c>
      <c r="F3407" s="2" t="str">
        <v>, GB BH1 4EE, Bournemouth</v>
      </c>
      <c r="G3407" s="2" t="str">
        <v>British Fittings Co. (Southern) Ltd</v>
      </c>
      <c r="H3407" s="2" t="str">
        <v>--</v>
      </c>
      <c r="I3407" s="2" t="str">
        <v>+44 1202 394321</v>
      </c>
      <c r="J3407" s="2" t="str">
        <v>0044 1202 392394</v>
      </c>
      <c r="K3407" s="1"/>
      <c r="L3407" s="1"/>
      <c r="M3407" s="1"/>
      <c r="N3407" s="1"/>
      <c r="O3407" s="1"/>
      <c r="P3407" s="1"/>
      <c r="Q3407" s="1"/>
      <c r="R3407" s="1"/>
      <c r="S3407" s="1"/>
    </row>
    <row r="3408">
      <c r="A3408" s="2" t="s">
        <v>1686</v>
      </c>
      <c r="B3408" s="2" t="str">
        <v>馬來西亞</v>
      </c>
      <c r="C3408" s="2" t="str">
        <v>--</v>
      </c>
      <c r="D3408" s="2" t="str">
        <v>五金,餐厨用具</v>
      </c>
      <c r="E3408" s="2" t="str">
        <v>6次</v>
      </c>
      <c r="F3408" s="2" t="str">
        <v>P.O. BOX 534,10770 PENANG</v>
      </c>
      <c r="G3408" s="2" t="str">
        <v>CHUANG COMPANY</v>
      </c>
      <c r="H3408" s="2" t="s">
        <v>1685</v>
      </c>
      <c r="I3408" s="2" t="str">
        <v>+60 4-229 7062</v>
      </c>
      <c r="J3408" s="2" t="str">
        <v>0060 4 229 7062</v>
      </c>
      <c r="K3408" s="1"/>
      <c r="L3408" s="1"/>
      <c r="M3408" s="1"/>
      <c r="N3408" s="1"/>
      <c r="O3408" s="1"/>
      <c r="P3408" s="1"/>
      <c r="Q3408" s="1"/>
      <c r="R3408" s="1"/>
      <c r="S3408" s="1"/>
    </row>
    <row r="3409">
      <c r="A3409" s="2" t="s">
        <v>5166</v>
      </c>
      <c r="B3409" s="2" t="str">
        <v>中國香港</v>
      </c>
      <c r="C3409" s="3" t="s">
        <v>5168</v>
      </c>
      <c r="D3409" s="2" t="str">
        <v>其他,化工产品,家具,家居用品,工艺陶瓷,玻璃工艺品,餐厨用具</v>
      </c>
      <c r="E3409" s="2" t="str">
        <v>7次</v>
      </c>
      <c r="F3409" s="2" t="str">
        <v>20/F WAI WAH COMM CTR6 WILMER ST SHEUNG WAN,HONGKONG</v>
      </c>
      <c r="G3409" s="2" t="str">
        <v>LAWRENCE WONG</v>
      </c>
      <c r="H3409" s="2" t="s">
        <v>5167</v>
      </c>
      <c r="I3409" s="2" t="str">
        <v>00852 29640467</v>
      </c>
      <c r="J3409" s="2" t="str">
        <v>00852 25404299</v>
      </c>
      <c r="K3409" s="1"/>
      <c r="L3409" s="1"/>
      <c r="M3409" s="1"/>
      <c r="N3409" s="1"/>
      <c r="O3409" s="1"/>
      <c r="P3409" s="1"/>
      <c r="Q3409" s="1"/>
      <c r="R3409" s="1"/>
      <c r="S3409" s="1"/>
    </row>
    <row r="3410">
      <c r="A3410" s="2" t="s">
        <v>5685</v>
      </c>
      <c r="B3410" s="2" t="str">
        <v>美國</v>
      </c>
      <c r="C3410" s="3" t="s">
        <v>5684</v>
      </c>
      <c r="D3410" s="2" t="str">
        <v>餐厨用具</v>
      </c>
      <c r="E3410" s="2" t="str">
        <v>5次</v>
      </c>
      <c r="F3410" s="2" t="str">
        <v>3005 KNIGHT AVE, WAYCROSS, GA 31503</v>
      </c>
      <c r="G3410" s="2" t="str">
        <v>KEITH FARMER</v>
      </c>
      <c r="H3410" s="2" t="str">
        <v>--</v>
      </c>
      <c r="I3410" s="2">
        <f>+1-912-285-5550</f>
      </c>
      <c r="J3410" s="2" t="str">
        <v>001 912 285 5536</v>
      </c>
      <c r="K3410" s="1"/>
      <c r="L3410" s="1"/>
      <c r="M3410" s="1"/>
      <c r="N3410" s="1"/>
      <c r="O3410" s="1"/>
      <c r="P3410" s="1"/>
      <c r="Q3410" s="1"/>
      <c r="R3410" s="1"/>
      <c r="S3410" s="1"/>
    </row>
    <row r="3411">
      <c r="A3411" s="2" t="s">
        <v>936</v>
      </c>
      <c r="B3411" s="2" t="str">
        <v>巴基斯坦</v>
      </c>
      <c r="C3411" s="3" t="s">
        <v>938</v>
      </c>
      <c r="D3411" s="2" t="str">
        <v>其他,家具,家居装饰品,玻璃工艺品,箱包,钟表眼镜,餐厨用具</v>
      </c>
      <c r="E3411" s="2" t="str">
        <v>8次</v>
      </c>
      <c r="F3411" s="2" t="str">
        <v>707 yousuf grand Square, block 8, G4, Clifton,karachi, PAKISTAN</v>
      </c>
      <c r="G3411" s="2" t="str">
        <v>Irma Aharoni</v>
      </c>
      <c r="H3411" s="2" t="s">
        <v>937</v>
      </c>
      <c r="I3411" s="2" t="str">
        <v>+92 300 9295461</v>
      </c>
      <c r="J3411" s="2" t="str">
        <v>009221 5879201</v>
      </c>
      <c r="K3411" s="1"/>
      <c r="L3411" s="1"/>
      <c r="M3411" s="1"/>
      <c r="N3411" s="1"/>
      <c r="O3411" s="1"/>
      <c r="P3411" s="1"/>
      <c r="Q3411" s="1"/>
      <c r="R3411" s="1"/>
      <c r="S3411" s="1"/>
    </row>
    <row r="3412">
      <c r="A3412" s="2" t="s">
        <v>763</v>
      </c>
      <c r="B3412" s="2" t="str">
        <v>沙烏地阿拉伯</v>
      </c>
      <c r="C3412" s="3" t="s">
        <v>766</v>
      </c>
      <c r="D3412" s="2" t="s">
        <v>764</v>
      </c>
      <c r="E3412" s="2" t="str">
        <v>11次</v>
      </c>
      <c r="F3412" s="2" t="str">
        <v>AL-BALAD, ZAHAB ST.AL MUHTASSEB BLDG. 4TH FLR.FLT.NO 11,P.O.BOX 20123 JEDDAH</v>
      </c>
      <c r="G3412" s="2" t="str">
        <v>ABDUL KARIM Y.MUNSHI</v>
      </c>
      <c r="H3412" s="2" t="s">
        <v>765</v>
      </c>
      <c r="I3412" s="2" t="str">
        <v>00966 1 4630482</v>
      </c>
      <c r="J3412" s="2" t="str">
        <v>00966 1 4651983</v>
      </c>
      <c r="K3412" s="1"/>
      <c r="L3412" s="1"/>
      <c r="M3412" s="1"/>
      <c r="N3412" s="1"/>
      <c r="O3412" s="1"/>
      <c r="P3412" s="1"/>
      <c r="Q3412" s="1"/>
      <c r="R3412" s="1"/>
      <c r="S3412" s="1"/>
    </row>
    <row r="3413">
      <c r="A3413" s="2" t="s">
        <v>7373</v>
      </c>
      <c r="B3413" s="2" t="str">
        <v>約旦</v>
      </c>
      <c r="C3413" s="2" t="str">
        <v>--</v>
      </c>
      <c r="D3413" s="2" t="str">
        <v>其他,家具,玩具,礼品及赠品,餐厨用具</v>
      </c>
      <c r="E3413" s="2" t="str">
        <v>7次</v>
      </c>
      <c r="F3413" s="2" t="str">
        <v>Amman Jordan Amoon center, JORDAN</v>
      </c>
      <c r="G3413" s="2" t="str">
        <v>ANDRIYKORNIENKO</v>
      </c>
      <c r="H3413" s="2" t="s">
        <v>7372</v>
      </c>
      <c r="I3413" s="2" t="str">
        <v>+962 6 552 9357</v>
      </c>
      <c r="J3413" s="2" t="str">
        <v>00962 6 5529356</v>
      </c>
      <c r="K3413" s="1"/>
      <c r="L3413" s="1"/>
      <c r="M3413" s="1"/>
      <c r="N3413" s="1"/>
      <c r="O3413" s="1"/>
      <c r="P3413" s="1"/>
      <c r="Q3413" s="1"/>
      <c r="R3413" s="1"/>
      <c r="S3413" s="1"/>
    </row>
    <row r="3414">
      <c r="A3414" s="2" t="s">
        <v>5712</v>
      </c>
      <c r="B3414" s="2" t="str">
        <v>丹麥</v>
      </c>
      <c r="C3414" s="3" t="s">
        <v>5711</v>
      </c>
      <c r="D3414" s="2" t="str">
        <v>家用电器,玻璃工艺品,餐厨用具</v>
      </c>
      <c r="E3414" s="2" t="str">
        <v>9次</v>
      </c>
      <c r="F3414" s="2" t="str">
        <v>Brydehusvej 20, DK 2750, Ballerup</v>
      </c>
      <c r="G3414" s="2" t="str">
        <v>BERDNAN</v>
      </c>
      <c r="H3414" s="2" t="s">
        <v>5713</v>
      </c>
      <c r="I3414" s="2" t="str">
        <v>+45 44 97 15 56</v>
      </c>
      <c r="J3414" s="2" t="str">
        <v>0045 44 68 28 30</v>
      </c>
      <c r="K3414" s="1"/>
      <c r="L3414" s="1"/>
      <c r="M3414" s="1"/>
      <c r="N3414" s="1"/>
      <c r="O3414" s="1"/>
      <c r="P3414" s="1"/>
      <c r="Q3414" s="1"/>
      <c r="R3414" s="1"/>
      <c r="S3414" s="1"/>
    </row>
    <row r="3415">
      <c r="A3415" s="2" t="s">
        <v>3796</v>
      </c>
      <c r="B3415" s="2" t="str">
        <v>澳大利亞</v>
      </c>
      <c r="C3415" s="3" t="s">
        <v>3795</v>
      </c>
      <c r="D3415" s="2" t="str">
        <v>其他,家具,餐厨用具</v>
      </c>
      <c r="E3415" s="2" t="str">
        <v>9次</v>
      </c>
      <c r="F3415" s="2" t="str">
        <v>1321 MAYGAR BOULEVARD BROADMEADOWS (PO BOX 158) MELBOURNE, VICTORIA. 3061</v>
      </c>
      <c r="G3415" s="2" t="str">
        <v>Andrew Kwok</v>
      </c>
      <c r="H3415" s="2" t="s">
        <v>3794</v>
      </c>
      <c r="I3415" s="2" t="str">
        <v>+61 3 9469 6900</v>
      </c>
      <c r="J3415" s="2">
        <v>394621360</v>
      </c>
      <c r="K3415" s="1"/>
      <c r="L3415" s="1"/>
      <c r="M3415" s="1"/>
      <c r="N3415" s="1"/>
      <c r="O3415" s="1"/>
      <c r="P3415" s="1"/>
      <c r="Q3415" s="1"/>
      <c r="R3415" s="1"/>
      <c r="S3415" s="1"/>
    </row>
    <row r="3416">
      <c r="A3416" s="2" t="s">
        <v>1613</v>
      </c>
      <c r="B3416" s="2" t="str">
        <v>中国台湾</v>
      </c>
      <c r="C3416" s="3" t="s">
        <v>1612</v>
      </c>
      <c r="D3416" s="2" t="s">
        <v>1610</v>
      </c>
      <c r="E3416" s="2" t="str">
        <v>11次</v>
      </c>
      <c r="F3416" s="2" t="str">
        <v>#63, 133 ALLEY, LIN SEN N RD.TAIPEI,TAIWAN</v>
      </c>
      <c r="G3416" s="2" t="str">
        <v>Alexander Eyen</v>
      </c>
      <c r="H3416" s="2" t="s">
        <v>1611</v>
      </c>
      <c r="I3416" s="2" t="str">
        <v>+886 2 2751 4652</v>
      </c>
      <c r="J3416" s="2" t="str">
        <v>00886 2 23815859</v>
      </c>
      <c r="K3416" s="1"/>
      <c r="L3416" s="1"/>
      <c r="M3416" s="1"/>
      <c r="N3416" s="1"/>
      <c r="O3416" s="1"/>
      <c r="P3416" s="1"/>
      <c r="Q3416" s="1"/>
      <c r="R3416" s="1"/>
      <c r="S3416" s="1"/>
    </row>
    <row r="3417">
      <c r="A3417" s="2" t="s">
        <v>7284</v>
      </c>
      <c r="B3417" s="2" t="str">
        <v>美國</v>
      </c>
      <c r="C3417" s="3" t="s">
        <v>7282</v>
      </c>
      <c r="D3417" s="2" t="str">
        <v>五金,其他,医药保健品及医疗器械,家具,家用电器,工艺陶瓷,食品,餐厨用具</v>
      </c>
      <c r="E3417" s="2" t="str">
        <v>10次</v>
      </c>
      <c r="F3417" s="2" t="str">
        <v>9800 CROSSPOINT BLVD.,INDIANAPOLIS,IN 46256,U.S.A.</v>
      </c>
      <c r="G3417" s="2" t="str">
        <v>DANIEL BEGUN</v>
      </c>
      <c r="H3417" s="2" t="s">
        <v>7283</v>
      </c>
      <c r="I3417" s="2" t="str">
        <v>+1 317-594-2632</v>
      </c>
      <c r="J3417" s="2" t="str">
        <v>001 3175942757</v>
      </c>
      <c r="K3417" s="1"/>
      <c r="L3417" s="1"/>
      <c r="M3417" s="1"/>
      <c r="N3417" s="1"/>
      <c r="O3417" s="1"/>
      <c r="P3417" s="1"/>
      <c r="Q3417" s="1"/>
      <c r="R3417" s="1"/>
      <c r="S3417" s="1"/>
    </row>
    <row r="3418">
      <c r="A3418" s="2" t="s">
        <v>5611</v>
      </c>
      <c r="B3418" s="2" t="str">
        <v>中国台湾</v>
      </c>
      <c r="C3418" s="3" t="s">
        <v>5610</v>
      </c>
      <c r="D3418" s="2" t="str">
        <v>其他,家具,家居装饰品,餐厨用具</v>
      </c>
      <c r="E3418" s="2" t="str">
        <v>8次</v>
      </c>
      <c r="F3418" s="2" t="str">
        <v>3E17, NO.5, SEC.5, HSIN YI RD.,TAIPEI,TAIWAN</v>
      </c>
      <c r="G3418" s="2" t="str">
        <v>Brian Burgess</v>
      </c>
      <c r="H3418" s="2" t="s">
        <v>5609</v>
      </c>
      <c r="I3418" s="2" t="str">
        <v>+886 2 2723 5390</v>
      </c>
      <c r="J3418" s="2" t="str">
        <v>886 2 27235384</v>
      </c>
      <c r="K3418" s="1"/>
      <c r="L3418" s="1"/>
      <c r="M3418" s="1"/>
      <c r="N3418" s="1"/>
      <c r="O3418" s="1"/>
      <c r="P3418" s="1"/>
      <c r="Q3418" s="1"/>
      <c r="R3418" s="1"/>
      <c r="S3418" s="1"/>
    </row>
    <row r="3419">
      <c r="A3419" s="2" t="s">
        <v>3692</v>
      </c>
      <c r="B3419" s="2" t="str">
        <v>英國</v>
      </c>
      <c r="C3419" s="3" t="s">
        <v>3693</v>
      </c>
      <c r="D3419" s="2" t="str">
        <v>其他,餐厨用具</v>
      </c>
      <c r="E3419" s="2" t="str">
        <v>8次</v>
      </c>
      <c r="F3419" s="2" t="str">
        <v>MARTINDALE INDUSTRIAL ESTATEHAWKS GREEN, CANNOCKSTAFFORDSHIRE WS 11 2XTU.K.</v>
      </c>
      <c r="G3419" s="2" t="str">
        <v>DAAN J.F.D VAN JOOLEN</v>
      </c>
      <c r="H3419" s="2" t="s">
        <v>3694</v>
      </c>
      <c r="I3419" s="2" t="str">
        <v>+44 1543 438238</v>
      </c>
      <c r="J3419" s="2">
        <v>441543438272</v>
      </c>
      <c r="K3419" s="1"/>
      <c r="L3419" s="1"/>
      <c r="M3419" s="1"/>
      <c r="N3419" s="1"/>
      <c r="O3419" s="1"/>
      <c r="P3419" s="1"/>
      <c r="Q3419" s="1"/>
      <c r="R3419" s="1"/>
      <c r="S3419" s="1"/>
    </row>
    <row r="3420">
      <c r="A3420" s="2" t="s">
        <v>1501</v>
      </c>
      <c r="B3420" s="2" t="str">
        <v>美國</v>
      </c>
      <c r="C3420" s="3" t="s">
        <v>1500</v>
      </c>
      <c r="D3420" s="2" t="str">
        <v>服装饰物及配件,照明产品,箱包,钟表眼镜,食品,餐厨用具</v>
      </c>
      <c r="E3420" s="2" t="str">
        <v>9次</v>
      </c>
      <c r="F3420" s="2" t="str">
        <v>300 SAMWALTON DR SUITE 1100SOMERSET KY,U.S.A.</v>
      </c>
      <c r="G3420" s="2" t="str">
        <v>Albert Chew</v>
      </c>
      <c r="H3420" s="2" t="s">
        <v>1499</v>
      </c>
      <c r="I3420" s="2">
        <f>+1-724-588-1288</f>
      </c>
      <c r="J3420" s="2" t="str">
        <v>001 606 6788436/6760566</v>
      </c>
      <c r="K3420" s="1"/>
      <c r="L3420" s="1"/>
      <c r="M3420" s="1"/>
      <c r="N3420" s="1"/>
      <c r="O3420" s="1"/>
      <c r="P3420" s="1"/>
      <c r="Q3420" s="1"/>
      <c r="R3420" s="1"/>
      <c r="S3420" s="1"/>
    </row>
    <row r="3421">
      <c r="A3421" s="2" t="s">
        <v>7321</v>
      </c>
      <c r="B3421" s="2" t="str">
        <v>幾內亞</v>
      </c>
      <c r="C3421" s="3" t="s">
        <v>7323</v>
      </c>
      <c r="D3421" s="2" t="str">
        <v>其他,化工产品,大型机械及设备,照明产品,鞋,食品,餐厨用具</v>
      </c>
      <c r="E3421" s="2" t="str">
        <v>9次</v>
      </c>
      <c r="F3421" s="2" t="str">
        <v>B.P.3880, A COTE DU DISPENSAIRE DE MADINA, COMMUNE DE MATAM, CONAKRY Ⅲ</v>
      </c>
      <c r="G3421" s="2" t="str">
        <v>ETS.VASWANI FRERES</v>
      </c>
      <c r="H3421" s="2" t="s">
        <v>7322</v>
      </c>
      <c r="I3421" s="2" t="str">
        <v>00224 433522</v>
      </c>
      <c r="J3421" s="2" t="str">
        <v>00224 454201</v>
      </c>
      <c r="K3421" s="1"/>
      <c r="L3421" s="1"/>
      <c r="M3421" s="1"/>
      <c r="N3421" s="1"/>
      <c r="O3421" s="1"/>
      <c r="P3421" s="1"/>
      <c r="Q3421" s="1"/>
      <c r="R3421" s="1"/>
      <c r="S3421" s="1"/>
    </row>
    <row r="3422">
      <c r="A3422" s="5" t="s">
        <v>2684</v>
      </c>
      <c r="B3422" s="5" t="str">
        <v>美國</v>
      </c>
      <c r="C3422" s="4" t="s">
        <v>2681</v>
      </c>
      <c r="D3422" s="5" t="s">
        <v>2682</v>
      </c>
      <c r="E3422" s="5" t="str">
        <v>8次</v>
      </c>
      <c r="F3422" s="5" t="str">
        <v>P. O. BOX 4798 THOUSAND OAKS,CA 91359,U.S.A.</v>
      </c>
      <c r="G3422" s="5" t="str">
        <v>JULIA SUN</v>
      </c>
      <c r="H3422" s="5" t="s">
        <v>2683</v>
      </c>
      <c r="I3422" s="5" t="str">
        <v>+1 805-300-4239</v>
      </c>
      <c r="J3422" s="5" t="str">
        <v>805 371 7788</v>
      </c>
      <c r="K3422" s="1"/>
      <c r="L3422" s="1"/>
      <c r="M3422" s="1"/>
      <c r="N3422" s="1"/>
      <c r="O3422" s="1"/>
      <c r="P3422" s="1"/>
      <c r="Q3422" s="1"/>
      <c r="R3422" s="1"/>
      <c r="S3422" s="1"/>
    </row>
    <row r="3423">
      <c r="A3423" s="2" t="s">
        <v>3729</v>
      </c>
      <c r="B3423" s="2" t="str">
        <v>澳大利亞</v>
      </c>
      <c r="C3423" s="3" t="s">
        <v>3732</v>
      </c>
      <c r="D3423" s="2" t="s">
        <v>3730</v>
      </c>
      <c r="E3423" s="2" t="str">
        <v>11次</v>
      </c>
      <c r="F3423" s="2" t="str">
        <v>ALGDALSVAGEN4 43065 RAVLANDA,SWEDEN</v>
      </c>
      <c r="G3423" s="2" t="str">
        <v>BALSEAL NORDEN</v>
      </c>
      <c r="H3423" s="2" t="s">
        <v>3731</v>
      </c>
      <c r="I3423" s="2" t="str">
        <v>+46 141 23 57 70</v>
      </c>
      <c r="J3423" s="2">
        <v>46</v>
      </c>
      <c r="K3423" s="1"/>
      <c r="L3423" s="1"/>
      <c r="M3423" s="1"/>
      <c r="N3423" s="1"/>
      <c r="O3423" s="1"/>
      <c r="P3423" s="1"/>
      <c r="Q3423" s="1"/>
      <c r="R3423" s="1"/>
      <c r="S3423" s="1"/>
    </row>
    <row r="3424">
      <c r="A3424" s="2" t="s">
        <v>1536</v>
      </c>
      <c r="B3424" s="2" t="str">
        <v>日本</v>
      </c>
      <c r="C3424" s="2" t="str">
        <v>--</v>
      </c>
      <c r="D3424" s="2" t="str">
        <v>餐厨用具</v>
      </c>
      <c r="E3424" s="2" t="str">
        <v>6次</v>
      </c>
      <c r="F3424" s="2" t="str">
        <v>2-51, WAKAEMINAMI-MACHI 5-CHOME, HIGASHIOSAKA-SHI, OSAKA 5780943</v>
      </c>
      <c r="G3424" s="2" t="str">
        <v>NAKAYAMA YOSHITSUBU</v>
      </c>
      <c r="H3424" s="2" t="str">
        <v>--</v>
      </c>
      <c r="I3424" s="2" t="str">
        <v>0081 6 67256750</v>
      </c>
      <c r="J3424" s="2" t="str">
        <v>0081 6 67256760</v>
      </c>
      <c r="K3424" s="1"/>
      <c r="L3424" s="1"/>
      <c r="M3424" s="1"/>
      <c r="N3424" s="1"/>
      <c r="O3424" s="1"/>
      <c r="P3424" s="1"/>
      <c r="Q3424" s="1"/>
      <c r="R3424" s="1"/>
      <c r="S3424" s="1"/>
    </row>
    <row r="3425">
      <c r="A3425" s="2" t="s">
        <v>7609</v>
      </c>
      <c r="B3425" s="2" t="str">
        <v>美國</v>
      </c>
      <c r="C3425" s="3" t="s">
        <v>7610</v>
      </c>
      <c r="D3425" s="2" t="str">
        <v>五金,体育及旅游休闲用品,工具,餐厨用具</v>
      </c>
      <c r="E3425" s="2" t="str">
        <v>7次</v>
      </c>
      <c r="F3425" s="2" t="str">
        <v>6423 DRAKE ELM SUGAR LANDTX 77479,U.S.A.</v>
      </c>
      <c r="G3425" s="2" t="str">
        <v>DURA FLOOR CORP.</v>
      </c>
      <c r="H3425" s="2" t="s">
        <v>7611</v>
      </c>
      <c r="I3425" s="2" t="str">
        <v>+44 1280 706050,+44 1752 339464</v>
      </c>
      <c r="J3425" s="2" t="str">
        <v>001 2815681111</v>
      </c>
      <c r="K3425" s="1"/>
      <c r="L3425" s="1"/>
      <c r="M3425" s="1"/>
      <c r="N3425" s="1"/>
      <c r="O3425" s="1"/>
      <c r="P3425" s="1"/>
      <c r="Q3425" s="1"/>
      <c r="R3425" s="1"/>
      <c r="S3425" s="1"/>
    </row>
    <row r="3426">
      <c r="A3426" s="2" t="s">
        <v>1976</v>
      </c>
      <c r="B3426" s="2" t="str">
        <v>約旦</v>
      </c>
      <c r="C3426" s="2" t="str">
        <v>--</v>
      </c>
      <c r="D3426" s="2" t="str">
        <v>家用电器,玩具,餐厨用具</v>
      </c>
      <c r="E3426" s="2" t="str">
        <v>9次</v>
      </c>
      <c r="F3426" s="2" t="str">
        <v>JABEL AL-HUSEIN / KHALID BIN ALWALEED STREET / NEC SHOWROOM (P.O.BOX 20 ),AMMAN</v>
      </c>
      <c r="G3426" s="2" t="str">
        <v>BASEM HALABI</v>
      </c>
      <c r="H3426" s="2" t="s">
        <v>1975</v>
      </c>
      <c r="I3426" s="2" t="str">
        <v>+962 6 464 0430</v>
      </c>
      <c r="J3426" s="2" t="str">
        <v>00962 6 4649867</v>
      </c>
      <c r="K3426" s="1"/>
      <c r="L3426" s="1"/>
      <c r="M3426" s="1"/>
      <c r="N3426" s="1"/>
      <c r="O3426" s="1"/>
      <c r="P3426" s="1"/>
      <c r="Q3426" s="1"/>
      <c r="R3426" s="1"/>
      <c r="S3426" s="1"/>
    </row>
    <row r="3427">
      <c r="A3427" s="2" t="s">
        <v>4126</v>
      </c>
      <c r="B3427" s="2" t="str">
        <v>中國香港</v>
      </c>
      <c r="C3427" s="2" t="str">
        <v>--</v>
      </c>
      <c r="D3427" s="2" t="str">
        <v>家具,家居装饰品,家用电器,家用纺织品,餐厨用具</v>
      </c>
      <c r="E3427" s="2" t="str">
        <v>7次</v>
      </c>
      <c r="F3427" s="2" t="str">
        <v>7BC FUI NAM BUILDING,48 CONNAUGHT ROAD WEST,HONG KONG, SAR, CHINA,HONGKONG</v>
      </c>
      <c r="G3427" s="2" t="str">
        <v>MR RAJ LALCHANZ</v>
      </c>
      <c r="H3427" s="2" t="s">
        <v>4125</v>
      </c>
      <c r="I3427" s="2" t="str">
        <v>+852 2517 8766</v>
      </c>
      <c r="J3427" s="2" t="str">
        <v>00852 25178724</v>
      </c>
      <c r="K3427" s="1"/>
      <c r="L3427" s="1"/>
      <c r="M3427" s="1"/>
      <c r="N3427" s="1"/>
      <c r="O3427" s="1"/>
      <c r="P3427" s="1"/>
      <c r="Q3427" s="1"/>
      <c r="R3427" s="1"/>
      <c r="S3427" s="1"/>
    </row>
    <row r="3428">
      <c r="A3428" s="2" t="s">
        <v>6034</v>
      </c>
      <c r="B3428" s="2" t="str">
        <v>中国台湾</v>
      </c>
      <c r="C3428" s="3" t="s">
        <v>6032</v>
      </c>
      <c r="D3428" s="2" t="str">
        <v>五金,家具,餐厨用具</v>
      </c>
      <c r="E3428" s="2" t="str">
        <v>8次</v>
      </c>
      <c r="F3428" s="2" t="str">
        <v>10FL., SECTION 3, ROOSEVELT ROAD,TAIPEI,TAIWAN</v>
      </c>
      <c r="G3428" s="2" t="str">
        <v>Abdo Harari</v>
      </c>
      <c r="H3428" s="2" t="s">
        <v>6033</v>
      </c>
      <c r="I3428" s="2" t="str">
        <v>+886 2 2365 7039</v>
      </c>
      <c r="J3428" s="2" t="str">
        <v>02 23687066</v>
      </c>
      <c r="K3428" s="1"/>
      <c r="L3428" s="1"/>
      <c r="M3428" s="1"/>
      <c r="N3428" s="1"/>
      <c r="O3428" s="1"/>
      <c r="P3428" s="1"/>
      <c r="Q3428" s="1"/>
      <c r="R3428" s="1"/>
      <c r="S3428" s="1"/>
    </row>
    <row r="3429">
      <c r="A3429" s="2" t="s">
        <v>7630</v>
      </c>
      <c r="B3429" s="2" t="str">
        <v>危地馬拉</v>
      </c>
      <c r="C3429" s="3" t="s">
        <v>7629</v>
      </c>
      <c r="D3429" s="2" t="str">
        <v>五金,办公文具,医药保健品及医疗器械,餐厨用具</v>
      </c>
      <c r="E3429" s="2" t="str">
        <v>8次</v>
      </c>
      <c r="F3429" s="2" t="str">
        <v>2A.CALLE 4-53 ZONA 9,GUATEMALA CITY,AMERICA CENTRAL</v>
      </c>
      <c r="G3429" s="2" t="str">
        <v>FRANCISCO MAZARIEGOS</v>
      </c>
      <c r="H3429" s="2" t="s">
        <v>7631</v>
      </c>
      <c r="I3429" s="2" t="str">
        <v>(502)704 7565</v>
      </c>
      <c r="J3429" s="2" t="str">
        <v>(502)637 4083</v>
      </c>
      <c r="K3429" s="1"/>
      <c r="L3429" s="1"/>
      <c r="M3429" s="1"/>
      <c r="N3429" s="1"/>
      <c r="O3429" s="1"/>
      <c r="P3429" s="1"/>
      <c r="Q3429" s="1"/>
      <c r="R3429" s="1"/>
      <c r="S3429" s="1"/>
    </row>
    <row r="3430">
      <c r="A3430" s="2" t="s">
        <v>2008</v>
      </c>
      <c r="B3430" s="2" t="str">
        <v>中國香港</v>
      </c>
      <c r="C3430" s="3" t="s">
        <v>2006</v>
      </c>
      <c r="D3430" s="2" t="s">
        <v>2007</v>
      </c>
      <c r="E3430" s="2" t="str">
        <v>9次</v>
      </c>
      <c r="F3430" s="2" t="str">
        <v>326 Kwun Tong Rd., Kwun Tong, Hong Kong, HONGKONG SAR</v>
      </c>
      <c r="G3430" s="2" t="str">
        <v>IRENE WU</v>
      </c>
      <c r="H3430" s="2" t="s">
        <v>2009</v>
      </c>
      <c r="I3430" s="2" t="str">
        <v>+852 2722 0002</v>
      </c>
      <c r="J3430" s="2">
        <v>27217208</v>
      </c>
      <c r="K3430" s="1"/>
      <c r="L3430" s="1"/>
      <c r="M3430" s="1"/>
      <c r="N3430" s="1"/>
      <c r="O3430" s="1"/>
      <c r="P3430" s="1"/>
      <c r="Q3430" s="1"/>
      <c r="R3430" s="1"/>
      <c r="S3430" s="1"/>
    </row>
    <row r="3431">
      <c r="A3431" s="2" t="s">
        <v>847</v>
      </c>
      <c r="B3431" s="2" t="str">
        <v>德國</v>
      </c>
      <c r="C3431" s="3" t="s">
        <v>846</v>
      </c>
      <c r="D3431" s="2" t="str">
        <v>家具,家居装饰品,餐厨用具</v>
      </c>
      <c r="E3431" s="2" t="str">
        <v>7次</v>
      </c>
      <c r="F3431" s="2" t="str">
        <v>KREUZBERGSTRABE 3 D-97688 BAD KISSINGEN-ALBERTSHAUSEN</v>
      </c>
      <c r="G3431" s="2" t="str">
        <v>CHRISTIAN KEUL WOHNTEXTILIA GMBH</v>
      </c>
      <c r="H3431" s="2" t="s">
        <v>848</v>
      </c>
      <c r="I3431" s="2" t="str">
        <v>+49 9736 81880</v>
      </c>
      <c r="J3431" s="2" t="str">
        <v>0049 9736 81888</v>
      </c>
      <c r="K3431" s="1"/>
      <c r="L3431" s="1"/>
      <c r="M3431" s="1"/>
      <c r="N3431" s="1"/>
      <c r="O3431" s="1"/>
      <c r="P3431" s="1"/>
      <c r="Q3431" s="1"/>
      <c r="R3431" s="1"/>
      <c r="S3431" s="1"/>
    </row>
    <row r="3432">
      <c r="A3432" s="2" t="s">
        <v>6063</v>
      </c>
      <c r="B3432" s="2" t="str">
        <v>奧地利</v>
      </c>
      <c r="C3432" s="3" t="s">
        <v>6064</v>
      </c>
      <c r="D3432" s="2" t="str">
        <v>化工产品,家具,家居用品,餐厨用具</v>
      </c>
      <c r="E3432" s="2" t="str">
        <v>6次</v>
      </c>
      <c r="F3432" s="2" t="str">
        <v>TRIESTER STRABE 223, A-1232 WIEN(VIENNA)</v>
      </c>
      <c r="G3432" s="2" t="str">
        <v>DR GERHARD BRUCKNER</v>
      </c>
      <c r="H3432" s="2" t="s">
        <v>6065</v>
      </c>
      <c r="I3432" s="2" t="str">
        <v>+43 1 66716240</v>
      </c>
      <c r="J3432" s="2" t="str">
        <v>0043 1 667162414</v>
      </c>
      <c r="K3432" s="1"/>
      <c r="L3432" s="1"/>
      <c r="M3432" s="1"/>
      <c r="N3432" s="1"/>
      <c r="O3432" s="1"/>
      <c r="P3432" s="1"/>
      <c r="Q3432" s="1"/>
      <c r="R3432" s="1"/>
      <c r="S3432" s="1"/>
    </row>
    <row r="3433">
      <c r="A3433" s="2" t="s">
        <v>5007</v>
      </c>
      <c r="B3433" s="2" t="str">
        <v>美國</v>
      </c>
      <c r="C3433" s="3" t="s">
        <v>5009</v>
      </c>
      <c r="D3433" s="2" t="str">
        <v>家具,工艺陶瓷,玩具,玻璃工艺品,餐厨用具</v>
      </c>
      <c r="E3433" s="2" t="str">
        <v>7次</v>
      </c>
      <c r="F3433" s="2" t="str">
        <v>14180 LIVE OAK AVE.,# E,BALDWIN PARK,CA 91706-1350 (POST OFFICE BOX 1602,MONTEREY PARK,CA 91754-8602)</v>
      </c>
      <c r="G3433" s="2" t="str">
        <v>JOSEPH Y C NG</v>
      </c>
      <c r="H3433" s="2" t="s">
        <v>5008</v>
      </c>
      <c r="I3433" s="2">
        <f>+1-626-462-9688</f>
      </c>
      <c r="J3433" s="2" t="str">
        <v>001 626 3381138</v>
      </c>
      <c r="K3433" s="1"/>
      <c r="L3433" s="1"/>
      <c r="M3433" s="1"/>
      <c r="N3433" s="1"/>
      <c r="O3433" s="1"/>
      <c r="P3433" s="1"/>
      <c r="Q3433" s="1"/>
      <c r="R3433" s="1"/>
      <c r="S3433" s="1"/>
    </row>
    <row r="3434">
      <c r="A3434" s="2" t="s">
        <v>1911</v>
      </c>
      <c r="B3434" s="2" t="str">
        <v>巴基斯坦</v>
      </c>
      <c r="C3434" s="2" t="str">
        <v>--</v>
      </c>
      <c r="D3434" s="2" t="str">
        <v>体育及旅游休闲用品,大型机械及设备,家具,玻璃工艺品,箱包,餐厨用具</v>
      </c>
      <c r="E3434" s="2" t="str">
        <v>9次</v>
      </c>
      <c r="F3434" s="2" t="str">
        <v>malik taj market block-A 68 jamrud road peshawar, PAKISTAN</v>
      </c>
      <c r="G3434" s="2" t="str">
        <v>Jennifer Wu</v>
      </c>
      <c r="H3434" s="2" t="s">
        <v>1912</v>
      </c>
      <c r="I3434" s="2" t="str">
        <v>0092 91 815789</v>
      </c>
      <c r="J3434" s="2" t="str">
        <v>0092 91 829563</v>
      </c>
      <c r="K3434" s="1"/>
      <c r="L3434" s="1"/>
      <c r="M3434" s="1"/>
      <c r="N3434" s="1"/>
      <c r="O3434" s="1"/>
      <c r="P3434" s="1"/>
      <c r="Q3434" s="1"/>
      <c r="R3434" s="1"/>
      <c r="S3434" s="1"/>
    </row>
    <row r="3435">
      <c r="A3435" s="2" t="s">
        <v>4071</v>
      </c>
      <c r="B3435" s="2" t="str">
        <v>美國</v>
      </c>
      <c r="C3435" s="3" t="s">
        <v>4069</v>
      </c>
      <c r="D3435" s="2" t="str">
        <v>餐厨用具</v>
      </c>
      <c r="E3435" s="2" t="str">
        <v>2次</v>
      </c>
      <c r="F3435" s="2" t="str">
        <v>115 YELLOWSTONE AVE, WEST YELLOWSTONE, MT 59758</v>
      </c>
      <c r="G3435" s="2" t="str">
        <v>STEVE HULETT</v>
      </c>
      <c r="H3435" s="2" t="s">
        <v>4070</v>
      </c>
      <c r="I3435" s="2" t="str">
        <v>001 406 646 4116</v>
      </c>
      <c r="J3435" s="2" t="str">
        <v>--</v>
      </c>
      <c r="K3435" s="1"/>
      <c r="L3435" s="1"/>
      <c r="M3435" s="1"/>
      <c r="N3435" s="1"/>
      <c r="O3435" s="1"/>
      <c r="P3435" s="1"/>
      <c r="Q3435" s="1"/>
      <c r="R3435" s="1"/>
      <c r="S3435" s="1"/>
    </row>
    <row r="3436">
      <c r="A3436" s="2" t="s">
        <v>5973</v>
      </c>
      <c r="B3436" s="2" t="str">
        <v>中国台湾</v>
      </c>
      <c r="C3436" s="3" t="s">
        <v>5974</v>
      </c>
      <c r="D3436" s="2" t="str">
        <v>餐厨用具</v>
      </c>
      <c r="E3436" s="2" t="str">
        <v>7次</v>
      </c>
      <c r="F3436" s="2" t="str">
        <v>NO70,9 STREET SHUH DER, TAIPING CITY,TAICHUNG SHIAN,TAIWAN,ROC, TAIWAN</v>
      </c>
      <c r="G3436" s="2" t="str">
        <v>--</v>
      </c>
      <c r="H3436" s="2" t="s">
        <v>5972</v>
      </c>
      <c r="I3436" s="2" t="str">
        <v>+886 4 2395 8601</v>
      </c>
      <c r="J3436" s="2" t="str">
        <v>886 4 23958476</v>
      </c>
      <c r="K3436" s="1"/>
      <c r="L3436" s="1"/>
      <c r="M3436" s="1"/>
      <c r="N3436" s="1"/>
      <c r="O3436" s="1"/>
      <c r="P3436" s="1"/>
      <c r="Q3436" s="1"/>
      <c r="R3436" s="1"/>
      <c r="S3436" s="1"/>
    </row>
    <row r="3437">
      <c r="A3437" s="2" t="s">
        <v>7588</v>
      </c>
      <c r="B3437" s="2" t="str">
        <v>瑞典</v>
      </c>
      <c r="C3437" s="3" t="s">
        <v>7586</v>
      </c>
      <c r="D3437" s="2" t="str">
        <v>大型机械及设备,餐厨用具</v>
      </c>
      <c r="E3437" s="2" t="str">
        <v>7次</v>
      </c>
      <c r="F3437" s="2" t="str">
        <v>Vinterg 2, SE 59132, Motala</v>
      </c>
      <c r="G3437" s="2" t="str">
        <v>Jan Gustavsson</v>
      </c>
      <c r="H3437" s="2" t="s">
        <v>7587</v>
      </c>
      <c r="I3437" s="2" t="str">
        <v>+46 141 21 63 30</v>
      </c>
      <c r="J3437" s="2" t="str">
        <v>0046 141 583 30</v>
      </c>
      <c r="K3437" s="1"/>
      <c r="L3437" s="1"/>
      <c r="M3437" s="1"/>
      <c r="N3437" s="1"/>
      <c r="O3437" s="1"/>
      <c r="P3437" s="1"/>
      <c r="Q3437" s="1"/>
      <c r="R3437" s="1"/>
      <c r="S3437" s="1"/>
    </row>
    <row r="3438">
      <c r="A3438" s="2" t="s">
        <v>1943</v>
      </c>
      <c r="B3438" s="2" t="str">
        <v>英國</v>
      </c>
      <c r="C3438" s="2" t="str">
        <v>--</v>
      </c>
      <c r="D3438" s="2" t="str">
        <v>餐厨用具</v>
      </c>
      <c r="E3438" s="2" t="str">
        <v>6次</v>
      </c>
      <c r="F3438" s="2" t="str">
        <v>P.O.BOX 957, OFFSHORE INCORPORATIONSCENTRE, ROAD TOWN, TORTOLA,BRITISH VIRGIN ISLANDS.,U.K.</v>
      </c>
      <c r="G3438" s="2" t="str">
        <v>--</v>
      </c>
      <c r="H3438" s="2" t="s">
        <v>1944</v>
      </c>
      <c r="I3438" s="2" t="str">
        <v>886 963179522</v>
      </c>
      <c r="J3438" s="2" t="str">
        <v>886 943186404</v>
      </c>
      <c r="K3438" s="1"/>
      <c r="L3438" s="1"/>
      <c r="M3438" s="1"/>
      <c r="N3438" s="1"/>
      <c r="O3438" s="1"/>
      <c r="P3438" s="1"/>
      <c r="Q3438" s="1"/>
      <c r="R3438" s="1"/>
      <c r="S3438" s="1"/>
    </row>
    <row r="3439">
      <c r="A3439" s="2" t="s">
        <v>4097</v>
      </c>
      <c r="B3439" s="2" t="str">
        <v>韩国</v>
      </c>
      <c r="C3439" s="3" t="s">
        <v>4094</v>
      </c>
      <c r="D3439" s="2" t="s">
        <v>4095</v>
      </c>
      <c r="E3439" s="2" t="str">
        <v>8次</v>
      </c>
      <c r="F3439" s="2" t="str">
        <v>12,4GA,DANGSAN-DONG,YOUNGDEUNG PO-KU,SEOUL</v>
      </c>
      <c r="G3439" s="2" t="str">
        <v>CHARLES L KIM</v>
      </c>
      <c r="H3439" s="2" t="s">
        <v>4096</v>
      </c>
      <c r="I3439" s="2" t="str">
        <v>+82-2234334210,+82-141609392,+82-2-476-1143,+82 10-3317-5867,+82 31-635-7296,+82 31-637-7296,+82-31-637-7296,+82-10-3317-5867,+82-31-635-7296</v>
      </c>
      <c r="J3439" s="2" t="str">
        <v>0082 (031)766-3118</v>
      </c>
      <c r="K3439" s="1"/>
      <c r="L3439" s="1"/>
      <c r="M3439" s="1"/>
      <c r="N3439" s="1"/>
      <c r="O3439" s="1"/>
      <c r="P3439" s="1"/>
      <c r="Q3439" s="1"/>
      <c r="R3439" s="1"/>
      <c r="S3439" s="1"/>
    </row>
    <row r="3440">
      <c r="A3440" s="2" t="s">
        <v>6008</v>
      </c>
      <c r="B3440" s="2" t="str">
        <v>美國</v>
      </c>
      <c r="C3440" s="2" t="str">
        <v>--</v>
      </c>
      <c r="D3440" s="2" t="str">
        <v>餐厨用具</v>
      </c>
      <c r="E3440" s="2" t="str">
        <v>5次</v>
      </c>
      <c r="F3440" s="2" t="str">
        <v>412 Columbus Ave.,San Francisco,CA</v>
      </c>
      <c r="G3440" s="2" t="str">
        <v>Biordi Art Imp. Com.</v>
      </c>
      <c r="H3440" s="2" t="str">
        <v>--</v>
      </c>
      <c r="I3440" s="2" t="str">
        <v>001 415 3928096</v>
      </c>
      <c r="J3440" s="2" t="str">
        <v>001 415 3922608</v>
      </c>
      <c r="K3440" s="1"/>
      <c r="L3440" s="1"/>
      <c r="M3440" s="1"/>
      <c r="N3440" s="1"/>
      <c r="O3440" s="1"/>
      <c r="P3440" s="1"/>
      <c r="Q3440" s="1"/>
      <c r="R3440" s="1"/>
      <c r="S3440" s="1"/>
    </row>
    <row r="3441">
      <c r="A3441" s="2" t="s">
        <v>7514</v>
      </c>
      <c r="B3441" s="2" t="str">
        <v>波蘭</v>
      </c>
      <c r="C3441" s="3" t="s">
        <v>7516</v>
      </c>
      <c r="D3441" s="2" t="str">
        <v>卫浴设备,餐厨用具</v>
      </c>
      <c r="E3441" s="2" t="str">
        <v>9次</v>
      </c>
      <c r="F3441" s="2" t="str">
        <v>WOLKA KOSOWSKA,UL.NADRZECZNA 16,P.A-19,05-551 MROKOW</v>
      </c>
      <c r="G3441" s="2" t="str">
        <v>GLUCK INT'L POLAND SP.Z O.O.</v>
      </c>
      <c r="H3441" s="2" t="s">
        <v>7515</v>
      </c>
      <c r="I3441" s="2" t="str">
        <v>+48 22 756 65 52</v>
      </c>
      <c r="J3441" s="2" t="str">
        <v>0048 22 7566551</v>
      </c>
      <c r="K3441" s="1"/>
      <c r="L3441" s="1"/>
      <c r="M3441" s="1"/>
      <c r="N3441" s="1"/>
      <c r="O3441" s="1"/>
      <c r="P3441" s="1"/>
      <c r="Q3441" s="1"/>
      <c r="R3441" s="1"/>
      <c r="S3441" s="1"/>
    </row>
    <row r="3442">
      <c r="A3442" s="2" t="s">
        <v>1835</v>
      </c>
      <c r="B3442" s="2" t="str">
        <v>日本</v>
      </c>
      <c r="C3442" s="2" t="str">
        <v>--</v>
      </c>
      <c r="D3442" s="2" t="str">
        <v>餐厨用具</v>
      </c>
      <c r="E3442" s="2" t="str">
        <v>6次</v>
      </c>
      <c r="F3442" s="2" t="str">
        <v>601-2, MATSUOKA, FUZI, Shizuoka 416-0909 Japan</v>
      </c>
      <c r="G3442" s="2" t="str">
        <v>Mr KEISUKE HATASA</v>
      </c>
      <c r="H3442" s="2" t="str">
        <v>--</v>
      </c>
      <c r="I3442" s="2" t="str">
        <v>0081 545 62 1552</v>
      </c>
      <c r="J3442" s="2" t="str">
        <v>0081 545 62 1554</v>
      </c>
      <c r="K3442" s="1"/>
      <c r="L3442" s="1"/>
      <c r="M3442" s="1"/>
      <c r="N3442" s="1"/>
      <c r="O3442" s="1"/>
      <c r="P3442" s="1"/>
      <c r="Q3442" s="1"/>
      <c r="R3442" s="1"/>
      <c r="S3442" s="1"/>
    </row>
    <row r="3443">
      <c r="A3443" s="2" t="s">
        <v>4004</v>
      </c>
      <c r="B3443" s="2" t="str">
        <v>匈牙利</v>
      </c>
      <c r="C3443" s="3" t="s">
        <v>4003</v>
      </c>
      <c r="D3443" s="2" t="s">
        <v>4001</v>
      </c>
      <c r="E3443" s="2" t="str">
        <v>8次</v>
      </c>
      <c r="F3443" s="2" t="str">
        <v>1027 , HUNGARY</v>
      </c>
      <c r="G3443" s="2" t="str">
        <v>ESZTER SZIKRISZT</v>
      </c>
      <c r="H3443" s="2" t="s">
        <v>4002</v>
      </c>
      <c r="I3443" s="2" t="str">
        <v>+36 1 315 1125</v>
      </c>
      <c r="J3443" s="2">
        <v>36</v>
      </c>
      <c r="K3443" s="1"/>
      <c r="L3443" s="1"/>
      <c r="M3443" s="1"/>
      <c r="N3443" s="1"/>
      <c r="O3443" s="1"/>
      <c r="P3443" s="1"/>
      <c r="Q3443" s="1"/>
      <c r="R3443" s="1"/>
      <c r="S3443" s="1"/>
    </row>
    <row r="3444">
      <c r="A3444" s="2" t="s">
        <v>5914</v>
      </c>
      <c r="B3444" s="2" t="str">
        <v>未知國家</v>
      </c>
      <c r="C3444" s="2" t="str">
        <v>--</v>
      </c>
      <c r="D3444" s="2" t="s">
        <v>5915</v>
      </c>
      <c r="E3444" s="2" t="str">
        <v>5次</v>
      </c>
      <c r="F3444" s="2" t="str">
        <v>GUANGLAN BIG ROAD GUANGLAN MACHINE &amp;ELECTRIC CITY GUANGLAN TOWN ,SHENZHEN, CHINA</v>
      </c>
      <c r="G3444" s="2" t="str">
        <v>JAMY ALAM</v>
      </c>
      <c r="H3444" s="2" t="s">
        <v>5916</v>
      </c>
      <c r="I3444" s="2">
        <v>28012428</v>
      </c>
      <c r="J3444" s="2">
        <v>28010995</v>
      </c>
      <c r="K3444" s="1"/>
      <c r="L3444" s="1"/>
      <c r="M3444" s="1"/>
      <c r="N3444" s="1"/>
      <c r="O3444" s="1"/>
      <c r="P3444" s="1"/>
      <c r="Q3444" s="1"/>
      <c r="R3444" s="1"/>
      <c r="S3444" s="1"/>
    </row>
    <row r="3445">
      <c r="A3445" s="2" t="s">
        <v>7485</v>
      </c>
      <c r="B3445" s="2" t="str">
        <v>新加坡</v>
      </c>
      <c r="C3445" s="3" t="s">
        <v>7484</v>
      </c>
      <c r="D3445" s="2" t="str">
        <v>其他,卫浴设备,餐厨用具</v>
      </c>
      <c r="E3445" s="2" t="str">
        <v>9次</v>
      </c>
      <c r="F3445" s="2" t="str">
        <v>14 ROBINSON ROAD #03-01 FE FIN BLDG</v>
      </c>
      <c r="G3445" s="2" t="str">
        <v>CUT CRAFT ASIA PTE LTD</v>
      </c>
      <c r="H3445" s="2" t="s">
        <v>7486</v>
      </c>
      <c r="I3445" s="2" t="str">
        <v>0065 62589897</v>
      </c>
      <c r="J3445" s="2" t="str">
        <v>0065 62582029</v>
      </c>
      <c r="K3445" s="1"/>
      <c r="L3445" s="1"/>
      <c r="M3445" s="1"/>
      <c r="N3445" s="1"/>
      <c r="O3445" s="1"/>
      <c r="P3445" s="1"/>
      <c r="Q3445" s="1"/>
      <c r="R3445" s="1"/>
      <c r="S3445" s="1"/>
    </row>
    <row r="3446">
      <c r="A3446" s="2" t="s">
        <v>1873</v>
      </c>
      <c r="B3446" s="2" t="str">
        <v>土耳其</v>
      </c>
      <c r="C3446" s="3" t="s">
        <v>1874</v>
      </c>
      <c r="D3446" s="2" t="s">
        <v>1871</v>
      </c>
      <c r="E3446" s="2" t="str">
        <v>6次</v>
      </c>
      <c r="F3446" s="2" t="str">
        <v>CUMHURIYET MAHALLESI AYNALIKAVAK SOKAK NO: 17TURKEY</v>
      </c>
      <c r="G3446" s="2" t="str">
        <v>Antonio</v>
      </c>
      <c r="H3446" s="2" t="s">
        <v>1872</v>
      </c>
      <c r="I3446" s="2" t="str">
        <v>+90 264 277 49 06</v>
      </c>
      <c r="J3446" s="2" t="str">
        <v>0090 264 273 52 71</v>
      </c>
      <c r="K3446" s="1"/>
      <c r="L3446" s="1"/>
      <c r="M3446" s="1"/>
      <c r="N3446" s="1"/>
      <c r="O3446" s="1"/>
      <c r="P3446" s="1"/>
      <c r="Q3446" s="1"/>
      <c r="R3446" s="1"/>
      <c r="S3446" s="1"/>
    </row>
    <row r="3447">
      <c r="A3447" s="2" t="s">
        <v>4035</v>
      </c>
      <c r="B3447" s="2" t="str">
        <v>美國</v>
      </c>
      <c r="C3447" s="3" t="s">
        <v>4036</v>
      </c>
      <c r="D3447" s="2" t="str">
        <v>五金,家具,家居装饰品,工具,餐厨用具</v>
      </c>
      <c r="E3447" s="2" t="str">
        <v>10次</v>
      </c>
      <c r="F3447" s="2" t="str">
        <v>25 CENTRAL PARK WEST, SUITE 10Q,NEW YORK, 10023,U.S.A.</v>
      </c>
      <c r="G3447" s="2" t="str">
        <v>Christian Gaertner</v>
      </c>
      <c r="H3447" s="2" t="s">
        <v>4037</v>
      </c>
      <c r="I3447" s="2" t="str">
        <v>+1 212-246-6250</v>
      </c>
      <c r="J3447" s="2" t="str">
        <v>001 2122466510</v>
      </c>
      <c r="K3447" s="1"/>
      <c r="L3447" s="1"/>
      <c r="M3447" s="1"/>
      <c r="N3447" s="1"/>
      <c r="O3447" s="1"/>
      <c r="P3447" s="1"/>
      <c r="Q3447" s="1"/>
      <c r="R3447" s="1"/>
      <c r="S3447" s="1"/>
    </row>
    <row r="3448">
      <c r="A3448" s="2" t="s">
        <v>5943</v>
      </c>
      <c r="B3448" s="2" t="str">
        <v>墨西哥</v>
      </c>
      <c r="C3448" s="3" t="s">
        <v>5944</v>
      </c>
      <c r="D3448" s="2" t="s">
        <v>5942</v>
      </c>
      <c r="E3448" s="2" t="str">
        <v>9次</v>
      </c>
      <c r="F3448" s="2" t="str">
        <v>AV.THAEL N.379 PENSADOR MEXICANO,MEXICO</v>
      </c>
      <c r="G3448" s="2" t="str">
        <v>CHIN</v>
      </c>
      <c r="H3448" s="2" t="s">
        <v>5941</v>
      </c>
      <c r="I3448" s="2" t="str">
        <v>+52 55 5760 6777</v>
      </c>
      <c r="J3448" s="2" t="str">
        <v>0052 55 57606977</v>
      </c>
      <c r="K3448" s="1"/>
      <c r="L3448" s="1"/>
      <c r="M3448" s="1"/>
      <c r="N3448" s="1"/>
      <c r="O3448" s="1"/>
      <c r="P3448" s="1"/>
      <c r="Q3448" s="1"/>
      <c r="R3448" s="1"/>
      <c r="S3448" s="1"/>
    </row>
    <row r="3449">
      <c r="A3449" s="2" t="s">
        <v>7472</v>
      </c>
      <c r="B3449" s="2" t="str">
        <v>特立尼達和多巴哥</v>
      </c>
      <c r="C3449" s="2" t="str">
        <v>--</v>
      </c>
      <c r="D3449" s="2" t="str">
        <v>五金,园林用品,家具,家居装饰品,餐厨用具</v>
      </c>
      <c r="E3449" s="2" t="str">
        <v>6次</v>
      </c>
      <c r="F3449" s="2" t="str">
        <v>GULF CITY, UPPER LEVEL, TRINIDAD &amp; TOBAGO</v>
      </c>
      <c r="G3449" s="2" t="str">
        <v>cecilia.zhang</v>
      </c>
      <c r="H3449" s="2" t="s">
        <v>7471</v>
      </c>
      <c r="I3449" s="2" t="str">
        <v>+1 868-652-7117</v>
      </c>
      <c r="J3449" s="2" t="str">
        <v>868 657 9657</v>
      </c>
      <c r="K3449" s="1"/>
      <c r="L3449" s="1"/>
      <c r="M3449" s="1"/>
      <c r="N3449" s="1"/>
      <c r="O3449" s="1"/>
      <c r="P3449" s="1"/>
      <c r="Q3449" s="1"/>
      <c r="R3449" s="1"/>
      <c r="S3449" s="1"/>
    </row>
    <row r="3450">
      <c r="A3450" s="2" t="s">
        <v>1762</v>
      </c>
      <c r="B3450" s="2" t="str">
        <v>韩国</v>
      </c>
      <c r="C3450" s="2" t="str">
        <v>--</v>
      </c>
      <c r="D3450" s="2" t="str">
        <v>餐厨用具</v>
      </c>
      <c r="E3450" s="2" t="str">
        <v>2次</v>
      </c>
      <c r="F3450" s="2" t="str">
        <v>SAMSUN B/D 5FL 169-2,NAMCHANG-DONG JUNG-KU,SEOUL</v>
      </c>
      <c r="G3450" s="2" t="str">
        <v>C.H.LEE</v>
      </c>
      <c r="H3450" s="2" t="s">
        <v>1763</v>
      </c>
      <c r="I3450" s="2">
        <f>+82-2-537-9515</f>
      </c>
      <c r="J3450" s="2" t="str">
        <v>0082 2 7551552</v>
      </c>
      <c r="K3450" s="1"/>
      <c r="L3450" s="1"/>
      <c r="M3450" s="1"/>
      <c r="N3450" s="1"/>
      <c r="O3450" s="1"/>
      <c r="P3450" s="1"/>
      <c r="Q3450" s="1"/>
      <c r="R3450" s="1"/>
      <c r="S3450" s="1"/>
    </row>
    <row r="3451">
      <c r="A3451" s="2" t="s">
        <v>3932</v>
      </c>
      <c r="B3451" s="2" t="str">
        <v>日本</v>
      </c>
      <c r="C3451" s="2" t="str">
        <v>--</v>
      </c>
      <c r="D3451" s="2" t="str">
        <v>餐厨用具</v>
      </c>
      <c r="E3451" s="2" t="str">
        <v>2次</v>
      </c>
      <c r="F3451" s="2" t="str">
        <v>55-1, SHIMOKOBAYASHI-CHO OTA-SHI, GUMMA 3730807</v>
      </c>
      <c r="G3451" s="2" t="str">
        <v>SHIMAOKA, KENTARO</v>
      </c>
      <c r="H3451" s="2" t="str">
        <v>--</v>
      </c>
      <c r="I3451" s="2">
        <f>+81-276-46-6581</f>
      </c>
      <c r="J3451" s="2" t="str">
        <v>--</v>
      </c>
      <c r="K3451" s="1"/>
      <c r="L3451" s="1"/>
      <c r="M3451" s="1"/>
      <c r="N3451" s="1"/>
      <c r="O3451" s="1"/>
      <c r="P3451" s="1"/>
      <c r="Q3451" s="1"/>
      <c r="R3451" s="1"/>
      <c r="S3451" s="1"/>
    </row>
    <row r="3452">
      <c r="A3452" s="2" t="s">
        <v>2249</v>
      </c>
      <c r="B3452" s="2" t="str">
        <v>加拿大</v>
      </c>
      <c r="C3452" s="3" t="s">
        <v>2247</v>
      </c>
      <c r="D3452" s="2" t="str">
        <v>卫浴设备,餐厨用具</v>
      </c>
      <c r="E3452" s="2" t="str">
        <v>8次</v>
      </c>
      <c r="F3452" s="2" t="str">
        <v>1400 1st Avenue Ville Ste-Catherine Quebec</v>
      </c>
      <c r="G3452" s="2" t="str">
        <v>Lapaco Paper Products, Ltd.</v>
      </c>
      <c r="H3452" s="2" t="s">
        <v>2248</v>
      </c>
      <c r="I3452" s="2" t="str">
        <v>+1-450-632-5140,+1 450-632-5140</v>
      </c>
      <c r="J3452" s="2" t="str">
        <v>001 450 632 5142</v>
      </c>
      <c r="K3452" s="1"/>
      <c r="L3452" s="1"/>
      <c r="M3452" s="1"/>
      <c r="N3452" s="1"/>
      <c r="O3452" s="1"/>
      <c r="P3452" s="1"/>
      <c r="Q3452" s="1"/>
      <c r="R3452" s="1"/>
      <c r="S3452" s="1"/>
    </row>
    <row r="3453">
      <c r="A3453" s="2" t="s">
        <v>7494</v>
      </c>
      <c r="B3453" s="2" t="str">
        <v>日本</v>
      </c>
      <c r="C3453" s="2" t="str">
        <v>--</v>
      </c>
      <c r="D3453" s="2" t="str">
        <v>餐厨用具</v>
      </c>
      <c r="E3453" s="2" t="str">
        <v>3次</v>
      </c>
      <c r="F3453" s="2" t="str">
        <v>2-5, YAMATE 2-CHOME, OBAMA-SHI, FUKUI 9170092</v>
      </c>
      <c r="G3453" s="2" t="str">
        <v>SAWA KAZUYOSHI</v>
      </c>
      <c r="H3453" s="2" t="str">
        <v>--</v>
      </c>
      <c r="I3453" s="2" t="str">
        <v>0081 770 53 1331</v>
      </c>
      <c r="J3453" s="2" t="str">
        <v>0081 770 521005</v>
      </c>
      <c r="K3453" s="1"/>
      <c r="L3453" s="1"/>
      <c r="M3453" s="1"/>
      <c r="N3453" s="1"/>
      <c r="O3453" s="1"/>
      <c r="P3453" s="1"/>
      <c r="Q3453" s="1"/>
      <c r="R3453" s="1"/>
      <c r="S3453" s="1"/>
    </row>
    <row r="3454">
      <c r="A3454" s="2" t="s">
        <v>1794</v>
      </c>
      <c r="B3454" s="2" t="str">
        <v>美國</v>
      </c>
      <c r="C3454" s="2" t="str">
        <v>--</v>
      </c>
      <c r="D3454" s="2" t="str">
        <v>其他,医药保健品及医疗器械,家用纺织品,箱包,餐厨用具</v>
      </c>
      <c r="E3454" s="2" t="str">
        <v>7次</v>
      </c>
      <c r="F3454" s="2" t="str">
        <v>121 HACIENDA DR. #102A CALEXICO,CA 92231,U.S.A.</v>
      </c>
      <c r="G3454" s="2" t="str">
        <v>Ross herewini</v>
      </c>
      <c r="H3454" s="2" t="s">
        <v>1795</v>
      </c>
      <c r="I3454" s="2" t="str">
        <v>+1 760-768-6800</v>
      </c>
      <c r="J3454" s="2" t="str">
        <v>001 760 768 6800</v>
      </c>
      <c r="K3454" s="1"/>
      <c r="L3454" s="1"/>
      <c r="M3454" s="1"/>
      <c r="N3454" s="1"/>
      <c r="O3454" s="1"/>
      <c r="P3454" s="1"/>
      <c r="Q3454" s="1"/>
      <c r="R3454" s="1"/>
      <c r="S3454" s="1"/>
    </row>
    <row r="3455">
      <c r="A3455" s="2" t="s">
        <v>3963</v>
      </c>
      <c r="B3455" s="2" t="str">
        <v>英國</v>
      </c>
      <c r="C3455" s="3" t="s">
        <v>3961</v>
      </c>
      <c r="D3455" s="2" t="str">
        <v>化工产品,玻璃工艺品,餐厨用具</v>
      </c>
      <c r="E3455" s="2" t="str">
        <v>4次</v>
      </c>
      <c r="F3455" s="2" t="str">
        <v>LADY LANE INDUSTRIAL ESTATE HADLEIGH SUFFOLK IP7 6BQ ENGLAND</v>
      </c>
      <c r="G3455" s="2" t="str">
        <v>Charles H Dawson</v>
      </c>
      <c r="H3455" s="2" t="s">
        <v>3962</v>
      </c>
      <c r="I3455" s="2" t="str">
        <v>+44 1473 823279</v>
      </c>
      <c r="J3455" s="2" t="str">
        <v>0044 1473 827773</v>
      </c>
      <c r="K3455" s="1"/>
      <c r="L3455" s="1"/>
      <c r="M3455" s="1"/>
      <c r="N3455" s="1"/>
      <c r="O3455" s="1"/>
      <c r="P3455" s="1"/>
      <c r="Q3455" s="1"/>
      <c r="R3455" s="1"/>
      <c r="S3455" s="1"/>
    </row>
    <row r="3456">
      <c r="A3456" s="2" t="s">
        <v>5887</v>
      </c>
      <c r="B3456" s="2" t="str">
        <v>印尼</v>
      </c>
      <c r="C3456" s="2" t="str">
        <v>--</v>
      </c>
      <c r="D3456" s="2" t="str">
        <v>体育及旅游休闲用品,其他,办公文具,家具,家用电器,箱包,鞋,食品,餐厨用具</v>
      </c>
      <c r="E3456" s="2" t="str">
        <v>8次</v>
      </c>
      <c r="F3456" s="2" t="str">
        <v>Jl. Duri Kosambi Raya No. 26 RT.007 RW.02 Jakarta 11750</v>
      </c>
      <c r="G3456" s="2" t="str">
        <v>Handoyo</v>
      </c>
      <c r="H3456" s="2" t="s">
        <v>5888</v>
      </c>
      <c r="I3456" s="2" t="str">
        <v>+62 622 15458394</v>
      </c>
      <c r="J3456" s="2" t="str">
        <v>62 21 5455682</v>
      </c>
      <c r="K3456" s="1"/>
      <c r="L3456" s="1"/>
      <c r="M3456" s="1"/>
      <c r="N3456" s="1"/>
      <c r="O3456" s="1"/>
      <c r="P3456" s="1"/>
      <c r="Q3456" s="1"/>
      <c r="R3456" s="1"/>
      <c r="S3456" s="1"/>
    </row>
    <row r="3457">
      <c r="A3457" s="2" t="s">
        <v>6259</v>
      </c>
      <c r="B3457" s="2" t="str">
        <v>加拿大</v>
      </c>
      <c r="C3457" s="2" t="str">
        <v>--</v>
      </c>
      <c r="D3457" s="2" t="str">
        <v>餐厨用具</v>
      </c>
      <c r="E3457" s="2" t="str">
        <v>7次</v>
      </c>
      <c r="F3457" s="2" t="str">
        <v>5720 E. HASTINGS STREET BURNABY BC,CANADA</v>
      </c>
      <c r="G3457" s="2" t="str">
        <v>--</v>
      </c>
      <c r="H3457" s="2" t="s">
        <v>6260</v>
      </c>
      <c r="I3457" s="2" t="str">
        <v>(604)294 1139</v>
      </c>
      <c r="J3457" s="2" t="str">
        <v>(604)205 9032</v>
      </c>
      <c r="K3457" s="1"/>
      <c r="L3457" s="1"/>
      <c r="M3457" s="1"/>
      <c r="N3457" s="1"/>
      <c r="O3457" s="1"/>
      <c r="P3457" s="1"/>
      <c r="Q3457" s="1"/>
      <c r="R3457" s="1"/>
      <c r="S3457" s="1"/>
    </row>
    <row r="3458">
      <c r="A3458" s="2" t="s">
        <v>4372</v>
      </c>
      <c r="B3458" s="2" t="str">
        <v>日本</v>
      </c>
      <c r="C3458" s="2" t="str">
        <v>--</v>
      </c>
      <c r="D3458" s="2" t="str">
        <v>餐厨用具</v>
      </c>
      <c r="E3458" s="2" t="str">
        <v>3次</v>
      </c>
      <c r="F3458" s="2" t="str">
        <v>1336-9, TAKACHAYA KOMORIUENO-CHO, TSU-SHI, MIE 5140816</v>
      </c>
      <c r="G3458" s="2" t="str">
        <v>OKUDA</v>
      </c>
      <c r="H3458" s="2" t="str">
        <v>--</v>
      </c>
      <c r="I3458" s="2">
        <f>+81-72-431-3526</f>
      </c>
      <c r="J3458" s="2" t="str">
        <v>0081 59 2347453</v>
      </c>
      <c r="K3458" s="1"/>
      <c r="L3458" s="1"/>
      <c r="M3458" s="1"/>
      <c r="N3458" s="1"/>
      <c r="O3458" s="1"/>
      <c r="P3458" s="1"/>
      <c r="Q3458" s="1"/>
      <c r="R3458" s="1"/>
      <c r="S3458" s="1"/>
    </row>
    <row r="3459">
      <c r="A3459" s="2" t="s">
        <v>2293</v>
      </c>
      <c r="B3459" s="2" t="str">
        <v>美國</v>
      </c>
      <c r="C3459" s="3" t="s">
        <v>2292</v>
      </c>
      <c r="D3459" s="2" t="str">
        <v>办公文具,玩具,箱包,餐厨用具</v>
      </c>
      <c r="E3459" s="2" t="str">
        <v>3次</v>
      </c>
      <c r="F3459" s="2" t="str">
        <v>170 W 74th St Apt 102</v>
      </c>
      <c r="G3459" s="2" t="str">
        <v>Maria Galison</v>
      </c>
      <c r="H3459" s="2" t="s">
        <v>2291</v>
      </c>
      <c r="I3459" s="2" t="str">
        <v>+1-212-222-0823,+1 844-769-4765,(212) 222-0823,+1 212-222-0823</v>
      </c>
      <c r="J3459" s="2" t="str">
        <v>001-212-6781922</v>
      </c>
      <c r="K3459" s="1"/>
      <c r="L3459" s="1"/>
      <c r="M3459" s="1"/>
      <c r="N3459" s="1"/>
      <c r="O3459" s="1"/>
      <c r="P3459" s="1"/>
      <c r="Q3459" s="1"/>
      <c r="R3459" s="1"/>
      <c r="S3459" s="1"/>
    </row>
    <row r="3460">
      <c r="A3460" s="2" t="s">
        <v>7830</v>
      </c>
      <c r="B3460" s="2" t="str">
        <v>澳大利亞</v>
      </c>
      <c r="C3460" s="3" t="s">
        <v>7832</v>
      </c>
      <c r="D3460" s="2" t="str">
        <v>体育及旅游休闲用品,其他,箱包,鞋,餐厨用具</v>
      </c>
      <c r="E3460" s="2" t="str">
        <v>8次</v>
      </c>
      <c r="F3460" s="2" t="str">
        <v>9/20 HUTCHINSON STREET,GRANVILLE,NSW 2142,SYDNEY,AUSTRALIA</v>
      </c>
      <c r="G3460" s="2" t="str">
        <v>Chris Craig</v>
      </c>
      <c r="H3460" s="2" t="s">
        <v>7831</v>
      </c>
      <c r="I3460" s="2" t="str">
        <v>+61 2 9637 6906</v>
      </c>
      <c r="J3460" s="2" t="str">
        <v>612 96376906</v>
      </c>
      <c r="K3460" s="1"/>
      <c r="L3460" s="1"/>
      <c r="M3460" s="1"/>
      <c r="N3460" s="1"/>
      <c r="O3460" s="1"/>
      <c r="P3460" s="1"/>
      <c r="Q3460" s="1"/>
      <c r="R3460" s="1"/>
      <c r="S3460" s="1"/>
    </row>
    <row r="3461">
      <c r="A3461" s="2" t="s">
        <v>6288</v>
      </c>
      <c r="B3461" s="2" t="str">
        <v>科威特</v>
      </c>
      <c r="C3461" s="3" t="s">
        <v>6291</v>
      </c>
      <c r="D3461" s="2" t="s">
        <v>6289</v>
      </c>
      <c r="E3461" s="2" t="str">
        <v>11次</v>
      </c>
      <c r="F3461" s="2" t="str">
        <v>P.O.BOX 460 SALMIYA,22005</v>
      </c>
      <c r="G3461" s="2" t="str">
        <v>Anderson Brennan</v>
      </c>
      <c r="H3461" s="2" t="s">
        <v>6290</v>
      </c>
      <c r="I3461" s="2" t="str">
        <v>00965 5744541</v>
      </c>
      <c r="J3461" s="2" t="str">
        <v>00965 5744722</v>
      </c>
      <c r="K3461" s="1"/>
      <c r="L3461" s="1"/>
      <c r="M3461" s="1"/>
      <c r="N3461" s="1"/>
      <c r="O3461" s="1"/>
      <c r="P3461" s="1"/>
      <c r="Q3461" s="1"/>
      <c r="R3461" s="1"/>
      <c r="S3461" s="1"/>
    </row>
    <row r="3462">
      <c r="A3462" s="2" t="s">
        <v>4399</v>
      </c>
      <c r="B3462" s="2" t="str">
        <v>伊朗</v>
      </c>
      <c r="C3462" s="3" t="s">
        <v>4401</v>
      </c>
      <c r="D3462" s="2" t="str">
        <v>家用电器,餐厨用具</v>
      </c>
      <c r="E3462" s="2" t="str">
        <v>9次</v>
      </c>
      <c r="F3462" s="2" t="str">
        <v>NO.141 BAZAR AHANGARHA 15 KHORDAD AVE.,TEHRAN</v>
      </c>
      <c r="G3462" s="2" t="str">
        <v>DAYANI TRADING CO.</v>
      </c>
      <c r="H3462" s="2" t="s">
        <v>4400</v>
      </c>
      <c r="I3462" s="2" t="str">
        <v>0098 21 5603613</v>
      </c>
      <c r="J3462" s="2" t="str">
        <v>0098 21 5634670</v>
      </c>
      <c r="K3462" s="1"/>
      <c r="L3462" s="1"/>
      <c r="M3462" s="1"/>
      <c r="N3462" s="1"/>
      <c r="O3462" s="1"/>
      <c r="P3462" s="1"/>
      <c r="Q3462" s="1"/>
      <c r="R3462" s="1"/>
      <c r="S3462" s="1"/>
    </row>
    <row r="3463">
      <c r="A3463" s="2" t="s">
        <v>600</v>
      </c>
      <c r="B3463" s="2" t="str">
        <v>中國香港</v>
      </c>
      <c r="C3463" s="3" t="s">
        <v>598</v>
      </c>
      <c r="D3463" s="2" t="str">
        <v>其他日用陶瓷,家具,派对用品及装饰品,餐厨用具</v>
      </c>
      <c r="E3463" s="2" t="str">
        <v>10次</v>
      </c>
      <c r="F3463" s="2" t="str">
        <v>6/F., BLK G, FU CHEUNG CTR.,5-7 WONG CHUK YEUNG STREET,SHATIN, FOTAN, N.T.,HONGKONG</v>
      </c>
      <c r="G3463" s="2" t="str">
        <v>Buyer</v>
      </c>
      <c r="H3463" s="2" t="s">
        <v>599</v>
      </c>
      <c r="I3463" s="2" t="str">
        <v>+852 2697 1072</v>
      </c>
      <c r="J3463" s="2" t="str">
        <v>852 26020907</v>
      </c>
      <c r="K3463" s="1"/>
      <c r="L3463" s="1"/>
      <c r="M3463" s="1"/>
      <c r="N3463" s="1"/>
      <c r="O3463" s="1"/>
      <c r="P3463" s="1"/>
      <c r="Q3463" s="1"/>
      <c r="R3463" s="1"/>
      <c r="S3463" s="1"/>
    </row>
    <row r="3464">
      <c r="A3464" s="2" t="s">
        <v>5339</v>
      </c>
      <c r="B3464" s="2" t="str">
        <v>中國香港</v>
      </c>
      <c r="C3464" s="2" t="str">
        <v>--</v>
      </c>
      <c r="D3464" s="2" t="str">
        <v>玻璃工艺品,餐厨用具</v>
      </c>
      <c r="E3464" s="2" t="str">
        <v>8次</v>
      </c>
      <c r="F3464" s="2" t="str">
        <v>UNIT 506 CATIC BLDG.,44 TSUN YIP STREET,KWUN TONG, KOWLOON,HONGKONG</v>
      </c>
      <c r="G3464" s="2" t="str">
        <v>--</v>
      </c>
      <c r="H3464" s="2" t="s">
        <v>5340</v>
      </c>
      <c r="I3464" s="2" t="str">
        <v>+852 2370 0883</v>
      </c>
      <c r="J3464" s="2">
        <v>27430488</v>
      </c>
      <c r="K3464" s="1"/>
      <c r="L3464" s="1"/>
      <c r="M3464" s="1"/>
      <c r="N3464" s="1"/>
      <c r="O3464" s="1"/>
      <c r="P3464" s="1"/>
      <c r="Q3464" s="1"/>
      <c r="R3464" s="1"/>
      <c r="S3464" s="1"/>
    </row>
    <row r="3465">
      <c r="A3465" s="2" t="s">
        <v>6204</v>
      </c>
      <c r="B3465" s="2" t="str">
        <v>美國</v>
      </c>
      <c r="C3465" s="3" t="s">
        <v>6203</v>
      </c>
      <c r="D3465" s="2" t="str">
        <v>餐厨用具</v>
      </c>
      <c r="E3465" s="2" t="str">
        <v>6次</v>
      </c>
      <c r="F3465" s="2" t="str">
        <v>31 EASTMAN ST, SOUTH EASTON, MA 02375-1279</v>
      </c>
      <c r="G3465" s="2" t="str">
        <v>C R PETERSON ASSOC</v>
      </c>
      <c r="H3465" s="2" t="str">
        <v>--</v>
      </c>
      <c r="I3465" s="2" t="str">
        <v>001 508 238 8821</v>
      </c>
      <c r="J3465" s="2" t="str">
        <v>001 508 238 3647</v>
      </c>
      <c r="K3465" s="1"/>
      <c r="L3465" s="1"/>
      <c r="M3465" s="1"/>
      <c r="N3465" s="1"/>
      <c r="O3465" s="1"/>
      <c r="P3465" s="1"/>
      <c r="Q3465" s="1"/>
      <c r="R3465" s="1"/>
      <c r="S3465" s="1"/>
    </row>
    <row r="3466">
      <c r="A3466" s="2" t="s">
        <v>728</v>
      </c>
      <c r="B3466" s="2" t="str">
        <v>德國</v>
      </c>
      <c r="C3466" s="3" t="s">
        <v>727</v>
      </c>
      <c r="D3466" s="2" t="str">
        <v>其他,餐厨用具</v>
      </c>
      <c r="E3466" s="2" t="str">
        <v>5次</v>
      </c>
      <c r="F3466" s="2" t="str">
        <v>Leerkaempe 9, DE 28259, Bremen</v>
      </c>
      <c r="G3466" s="2" t="str">
        <v>Axel Boettger</v>
      </c>
      <c r="H3466" s="2" t="s">
        <v>729</v>
      </c>
      <c r="I3466" s="2" t="str">
        <v>+49 421 2210100</v>
      </c>
      <c r="J3466" s="2" t="str">
        <v>0049 421 2210149</v>
      </c>
      <c r="K3466" s="1"/>
      <c r="L3466" s="1"/>
      <c r="M3466" s="1"/>
      <c r="N3466" s="1"/>
      <c r="O3466" s="1"/>
      <c r="P3466" s="1"/>
      <c r="Q3466" s="1"/>
      <c r="R3466" s="1"/>
      <c r="S3466" s="1"/>
    </row>
    <row r="3467">
      <c r="A3467" s="2" t="s">
        <v>2212</v>
      </c>
      <c r="B3467" s="2" t="str">
        <v>德國</v>
      </c>
      <c r="C3467" s="2" t="str">
        <v>--</v>
      </c>
      <c r="D3467" s="2" t="str">
        <v>卫浴设备,建筑及装饰材料,浴室用品,餐厨用具</v>
      </c>
      <c r="E3467" s="2" t="str">
        <v>6次</v>
      </c>
      <c r="F3467" s="2" t="str">
        <v>2-10, YAHATA 2-CHOME, SHIZUOKA-SHI, SHIZUOKA 4228076</v>
      </c>
      <c r="G3467" s="2" t="str">
        <v>N Uludag</v>
      </c>
      <c r="H3467" s="2" t="str">
        <v>--</v>
      </c>
      <c r="I3467" s="2" t="str">
        <v>+49 4106 626748</v>
      </c>
      <c r="J3467" s="2" t="str">
        <v>0049 4106 62 67 49</v>
      </c>
      <c r="K3467" s="1"/>
      <c r="L3467" s="1"/>
      <c r="M3467" s="1"/>
      <c r="N3467" s="1"/>
      <c r="O3467" s="1"/>
      <c r="P3467" s="1"/>
      <c r="Q3467" s="1"/>
      <c r="R3467" s="1"/>
      <c r="S3467" s="1"/>
    </row>
    <row r="3468">
      <c r="A3468" s="2" t="s">
        <v>7787</v>
      </c>
      <c r="B3468" s="2" t="str">
        <v>中國香港</v>
      </c>
      <c r="C3468" s="2" t="str">
        <v>--</v>
      </c>
      <c r="D3468" s="2" t="s">
        <v>7788</v>
      </c>
      <c r="E3468" s="2" t="str">
        <v>10次</v>
      </c>
      <c r="F3468" s="2" t="str">
        <v>FLAT A&amp;B 7/F, MAI TAK IND. BLDG.,221 WAI YIP ST.,KWUN TONG, KOWLOON,HONGKONG</v>
      </c>
      <c r="G3468" s="2" t="str">
        <v>Omid Farid Far</v>
      </c>
      <c r="H3468" s="2" t="s">
        <v>7789</v>
      </c>
      <c r="I3468" s="2" t="str">
        <v>(852)27631839</v>
      </c>
      <c r="J3468" s="2" t="str">
        <v>(852)23425503</v>
      </c>
      <c r="K3468" s="1"/>
      <c r="L3468" s="1"/>
      <c r="M3468" s="1"/>
      <c r="N3468" s="1"/>
      <c r="O3468" s="1"/>
      <c r="P3468" s="1"/>
      <c r="Q3468" s="1"/>
      <c r="R3468" s="1"/>
      <c r="S3468" s="1"/>
    </row>
    <row r="3469">
      <c r="A3469" s="2" t="s">
        <v>6226</v>
      </c>
      <c r="B3469" s="2" t="str">
        <v>義大利</v>
      </c>
      <c r="C3469" s="3" t="s">
        <v>6228</v>
      </c>
      <c r="D3469" s="2" t="str">
        <v>其他,照明产品,餐厨用具</v>
      </c>
      <c r="E3469" s="2" t="str">
        <v>9次</v>
      </c>
      <c r="F3469" s="2" t="str">
        <v>Via Remigio Paone 2, I 20153, MILANO</v>
      </c>
      <c r="G3469" s="2" t="str">
        <v>Gianluigi Marchiorello</v>
      </c>
      <c r="H3469" s="2" t="s">
        <v>6227</v>
      </c>
      <c r="I3469" s="2" t="str">
        <v>+39 02 4820 2830</v>
      </c>
      <c r="J3469" s="2" t="str">
        <v>0039 02 48202850</v>
      </c>
      <c r="K3469" s="1"/>
      <c r="L3469" s="1"/>
      <c r="M3469" s="1"/>
      <c r="N3469" s="1"/>
      <c r="O3469" s="1"/>
      <c r="P3469" s="1"/>
      <c r="Q3469" s="1"/>
      <c r="R3469" s="1"/>
      <c r="S3469" s="1"/>
    </row>
    <row r="3470">
      <c r="A3470" s="2" t="s">
        <v>4347</v>
      </c>
      <c r="B3470" s="2" t="str">
        <v>中國香港</v>
      </c>
      <c r="C3470" s="2" t="str">
        <v>--</v>
      </c>
      <c r="D3470" s="2" t="str">
        <v>五金,照明产品,餐厨用具</v>
      </c>
      <c r="E3470" s="2" t="str">
        <v>3次</v>
      </c>
      <c r="F3470" s="2" t="str">
        <v>SUITE 709-13, WORLD COMMERCE CENTRE,HARBOUR CITY, 11 CANTON, ROAD, KLN,HONGKONG</v>
      </c>
      <c r="G3470" s="2" t="str">
        <v>JIMMY LO</v>
      </c>
      <c r="H3470" s="2" t="s">
        <v>4348</v>
      </c>
      <c r="I3470" s="2" t="str">
        <v>+852 3423 6336</v>
      </c>
      <c r="J3470" s="2" t="str">
        <v>00852 23170293</v>
      </c>
      <c r="K3470" s="1"/>
      <c r="L3470" s="1"/>
      <c r="M3470" s="1"/>
      <c r="N3470" s="1"/>
      <c r="O3470" s="1"/>
      <c r="P3470" s="1"/>
      <c r="Q3470" s="1"/>
      <c r="R3470" s="1"/>
      <c r="S3470" s="1"/>
    </row>
    <row r="3471">
      <c r="A3471" s="2" t="s">
        <v>2251</v>
      </c>
      <c r="B3471" s="2" t="str">
        <v>印度</v>
      </c>
      <c r="C3471" s="3" t="s">
        <v>2250</v>
      </c>
      <c r="D3471" s="2" t="str">
        <v>个人护理用具,家具,家居装饰品,玻璃工艺品,餐厨用具</v>
      </c>
      <c r="E3471" s="2" t="str">
        <v>6次</v>
      </c>
      <c r="F3471" s="2" t="str">
        <v>597-598 SHAHBADDAULATPURDELHI BAWANA ROAD ,DELHI-110042INDIA</v>
      </c>
      <c r="G3471" s="2" t="str">
        <v>KWOK KA MAN</v>
      </c>
      <c r="H3471" s="2" t="s">
        <v>2252</v>
      </c>
      <c r="I3471" s="2" t="str">
        <v>+91-11-2326-0134,9811272605,022-026861938,011-232-718-10,044-43831150,+91 98112 72605,+91-98112-72605,+91 11 2327 1810,+91 11 2324 2500,+91 94447 56885</v>
      </c>
      <c r="J3471" s="2" t="str">
        <v>91-11-3271218</v>
      </c>
      <c r="K3471" s="1"/>
      <c r="L3471" s="1"/>
      <c r="M3471" s="1"/>
      <c r="N3471" s="1"/>
      <c r="O3471" s="1"/>
      <c r="P3471" s="1"/>
      <c r="Q3471" s="1"/>
      <c r="R3471" s="1"/>
      <c r="S3471" s="1"/>
    </row>
    <row r="3472">
      <c r="A3472" s="2" t="s">
        <v>510</v>
      </c>
      <c r="B3472" s="2" t="str">
        <v>中國香港</v>
      </c>
      <c r="C3472" s="3" t="s">
        <v>511</v>
      </c>
      <c r="D3472" s="2" t="str">
        <v>医药保健品及医疗器械,家具,家居装饰品,餐厨用具</v>
      </c>
      <c r="E3472" s="2" t="str">
        <v>8次</v>
      </c>
      <c r="F3472" s="2" t="str">
        <v>RM 9B, CHEUNG WAH COMMERCIAL BLDG,NO.3-5 SAIGON STREET, JORDAN,HONGKONG</v>
      </c>
      <c r="G3472" s="2" t="str">
        <v>Faizal Ali</v>
      </c>
      <c r="H3472" s="2" t="s">
        <v>512</v>
      </c>
      <c r="I3472" s="2" t="str">
        <v>+852 2356 2040</v>
      </c>
      <c r="J3472" s="2" t="str">
        <v>852 23562041</v>
      </c>
      <c r="K3472" s="1"/>
      <c r="L3472" s="1"/>
      <c r="M3472" s="1"/>
      <c r="N3472" s="1"/>
      <c r="O3472" s="1"/>
      <c r="P3472" s="1"/>
      <c r="Q3472" s="1"/>
      <c r="R3472" s="1"/>
      <c r="S3472" s="1"/>
    </row>
    <row r="3473">
      <c r="A3473" s="2" t="s">
        <v>6153</v>
      </c>
      <c r="B3473" s="2" t="str">
        <v>愛爾蘭</v>
      </c>
      <c r="C3473" s="3" t="s">
        <v>6154</v>
      </c>
      <c r="D3473" s="2" t="str">
        <v>家用电器,餐厨用具</v>
      </c>
      <c r="E3473" s="2" t="str">
        <v>9次</v>
      </c>
      <c r="F3473" s="2" t="str">
        <v>23 Crofton Road, Dun Laoghaire</v>
      </c>
      <c r="G3473" s="2" t="str">
        <v>Cork International</v>
      </c>
      <c r="H3473" s="2" t="str">
        <v>--</v>
      </c>
      <c r="I3473" s="2" t="str">
        <v>+353 1 230 0535</v>
      </c>
      <c r="J3473" s="2" t="str">
        <v>00353 1 2807102</v>
      </c>
      <c r="K3473" s="1"/>
      <c r="L3473" s="1"/>
      <c r="M3473" s="1"/>
      <c r="N3473" s="1"/>
      <c r="O3473" s="1"/>
      <c r="P3473" s="1"/>
      <c r="Q3473" s="1"/>
      <c r="R3473" s="1"/>
      <c r="S3473" s="1"/>
    </row>
    <row r="3474">
      <c r="A3474" s="2" t="s">
        <v>3323</v>
      </c>
      <c r="B3474" s="2" t="str">
        <v>日本</v>
      </c>
      <c r="C3474" s="3" t="s">
        <v>3324</v>
      </c>
      <c r="D3474" s="2" t="str">
        <v>其他,玩具,食品,餐厨用具</v>
      </c>
      <c r="E3474" s="2" t="str">
        <v>9次</v>
      </c>
      <c r="F3474" s="2" t="str">
        <v>1815 TAMATUKURICHUOKU,OSAKA,JAPAN</v>
      </c>
      <c r="G3474" s="2" t="str">
        <v>ENUTISANGYO YK</v>
      </c>
      <c r="H3474" s="2" t="s">
        <v>3322</v>
      </c>
      <c r="I3474" s="2" t="str">
        <v>0081 986 230127</v>
      </c>
      <c r="J3474" s="2" t="str">
        <v>0081 92 7815599</v>
      </c>
      <c r="K3474" s="1"/>
      <c r="L3474" s="1"/>
      <c r="M3474" s="1"/>
      <c r="N3474" s="1"/>
      <c r="O3474" s="1"/>
      <c r="P3474" s="1"/>
      <c r="Q3474" s="1"/>
      <c r="R3474" s="1"/>
      <c r="S3474" s="1"/>
    </row>
    <row r="3475">
      <c r="A3475" s="2" t="s">
        <v>2162</v>
      </c>
      <c r="B3475" s="2" t="str">
        <v>中國香港</v>
      </c>
      <c r="C3475" s="3" t="s">
        <v>2161</v>
      </c>
      <c r="D3475" s="2" t="str">
        <v>玻璃工艺品,餐厨用具</v>
      </c>
      <c r="E3475" s="2" t="str">
        <v>8次</v>
      </c>
      <c r="F3475" s="2" t="str">
        <v>6/F KAISER ESTATE,PHASE 2 51 MAN YUE ST, HUNG HOM,HONGKONG SAR</v>
      </c>
      <c r="G3475" s="2" t="str">
        <v>--</v>
      </c>
      <c r="H3475" s="2" t="s">
        <v>2163</v>
      </c>
      <c r="I3475" s="2" t="str">
        <v>+852 2766 1083</v>
      </c>
      <c r="J3475" s="2">
        <v>23690459</v>
      </c>
      <c r="K3475" s="1"/>
      <c r="L3475" s="1"/>
      <c r="M3475" s="1"/>
      <c r="N3475" s="1"/>
      <c r="O3475" s="1"/>
      <c r="P3475" s="1"/>
      <c r="Q3475" s="1"/>
      <c r="R3475" s="1"/>
      <c r="S3475" s="1"/>
    </row>
    <row r="3476">
      <c r="A3476" s="2" t="s">
        <v>400</v>
      </c>
      <c r="B3476" s="2" t="str">
        <v>中国台湾</v>
      </c>
      <c r="C3476" s="2" t="str">
        <v>--</v>
      </c>
      <c r="D3476" s="2" t="str">
        <v>其他,钟表眼镜,餐厨用具</v>
      </c>
      <c r="E3476" s="2" t="str">
        <v>7次</v>
      </c>
      <c r="F3476" s="2" t="str">
        <v>NO.26 LANE 75, SEC.4 NANKING E. ROADTAIPEITAIWAN</v>
      </c>
      <c r="G3476" s="2" t="str">
        <v>--</v>
      </c>
      <c r="H3476" s="2" t="s">
        <v>401</v>
      </c>
      <c r="I3476" s="2" t="str">
        <v>+886 2 2718 0805</v>
      </c>
      <c r="J3476" s="2" t="str">
        <v>886 2 27169129</v>
      </c>
      <c r="K3476" s="1"/>
      <c r="L3476" s="1"/>
      <c r="M3476" s="1"/>
      <c r="N3476" s="1"/>
      <c r="O3476" s="1"/>
      <c r="P3476" s="1"/>
      <c r="Q3476" s="1"/>
      <c r="R3476" s="1"/>
      <c r="S3476" s="1"/>
    </row>
    <row r="3477">
      <c r="A3477" s="2" t="s">
        <v>1066</v>
      </c>
      <c r="B3477" s="2" t="str">
        <v>未知國家</v>
      </c>
      <c r="C3477" s="2" t="str">
        <v>--</v>
      </c>
      <c r="D3477" s="2" t="str">
        <v>体育及旅游休闲用品,其他,园林用品,家具,家用纺织品,箱包,鞋,餐厨用具</v>
      </c>
      <c r="E3477" s="2" t="str">
        <v>9次</v>
      </c>
      <c r="F3477" s="2" t="str">
        <v>RM2311,23/F SHENZHEN INTERNATIONAL CHAMBER OF COMMERCE BUILDING,1ST FUHUA RD, SHENZHEN,CHINA</v>
      </c>
      <c r="G3477" s="2" t="str">
        <v>Lauren Pollack</v>
      </c>
      <c r="H3477" s="2" t="s">
        <v>1067</v>
      </c>
      <c r="I3477" s="2" t="str">
        <v>0755 82985809</v>
      </c>
      <c r="J3477" s="2" t="str">
        <v>0755 82931802</v>
      </c>
      <c r="K3477" s="1"/>
      <c r="L3477" s="1"/>
      <c r="M3477" s="1"/>
      <c r="N3477" s="1"/>
      <c r="O3477" s="1"/>
      <c r="P3477" s="1"/>
      <c r="Q3477" s="1"/>
      <c r="R3477" s="1"/>
      <c r="S3477" s="1"/>
    </row>
    <row r="3478">
      <c r="A3478" s="2" t="s">
        <v>4293</v>
      </c>
      <c r="B3478" s="2" t="str">
        <v>德國</v>
      </c>
      <c r="C3478" s="3" t="s">
        <v>4291</v>
      </c>
      <c r="D3478" s="2" t="str">
        <v>餐厨用具</v>
      </c>
      <c r="E3478" s="2" t="str">
        <v>7次</v>
      </c>
      <c r="F3478" s="2" t="str">
        <v>BURGSTREET 21,44867 BOCHUM,GERMANY</v>
      </c>
      <c r="G3478" s="2" t="str">
        <v>--</v>
      </c>
      <c r="H3478" s="2" t="s">
        <v>4292</v>
      </c>
      <c r="I3478" s="2" t="str">
        <v>+49 2327 301896</v>
      </c>
      <c r="J3478" s="2">
        <v>492327301866</v>
      </c>
      <c r="K3478" s="1"/>
      <c r="L3478" s="1"/>
      <c r="M3478" s="1"/>
      <c r="N3478" s="1"/>
      <c r="O3478" s="1"/>
      <c r="P3478" s="1"/>
      <c r="Q3478" s="1"/>
      <c r="R3478" s="1"/>
      <c r="S3478" s="1"/>
    </row>
    <row r="3479">
      <c r="A3479" s="2" t="s">
        <v>1114</v>
      </c>
      <c r="B3479" s="2" t="str">
        <v>英國</v>
      </c>
      <c r="C3479" s="3" t="s">
        <v>1115</v>
      </c>
      <c r="D3479" s="2" t="str">
        <v>餐厨用具</v>
      </c>
      <c r="E3479" s="2" t="str">
        <v>6次</v>
      </c>
      <c r="F3479" s="2" t="str">
        <v>104 Fox Lane London N13 4AX England</v>
      </c>
      <c r="G3479" s="2" t="str">
        <v>Mrs J Wallace</v>
      </c>
      <c r="H3479" s="2" t="s">
        <v>1116</v>
      </c>
      <c r="I3479" s="2" t="str">
        <v>+44 20 8886 3444</v>
      </c>
      <c r="J3479" s="2" t="str">
        <v>0044 20 8886 9218</v>
      </c>
      <c r="K3479" s="1"/>
      <c r="L3479" s="1"/>
      <c r="M3479" s="1"/>
      <c r="N3479" s="1"/>
      <c r="O3479" s="1"/>
      <c r="P3479" s="1"/>
      <c r="Q3479" s="1"/>
      <c r="R3479" s="1"/>
      <c r="S3479" s="1"/>
    </row>
    <row r="3480">
      <c r="A3480" s="2" t="s">
        <v>3362</v>
      </c>
      <c r="B3480" s="2" t="str">
        <v>巴基斯坦</v>
      </c>
      <c r="C3480" s="3" t="s">
        <v>3360</v>
      </c>
      <c r="D3480" s="2" t="str">
        <v>家具,家居装饰品,餐厨用具</v>
      </c>
      <c r="E3480" s="2" t="str">
        <v>8次</v>
      </c>
      <c r="F3480" s="2" t="str">
        <v>9-A, Industrial Estate II, Gujranwala 52250,, PAKISTAN</v>
      </c>
      <c r="G3480" s="2" t="str">
        <v>Daniel Benarroch</v>
      </c>
      <c r="H3480" s="2" t="s">
        <v>3361</v>
      </c>
      <c r="I3480" s="2" t="str">
        <v>92 431 285001 2</v>
      </c>
      <c r="J3480" s="2" t="str">
        <v>92 431 285003</v>
      </c>
      <c r="K3480" s="1"/>
      <c r="L3480" s="1"/>
      <c r="M3480" s="1"/>
      <c r="N3480" s="1"/>
      <c r="O3480" s="1"/>
      <c r="P3480" s="1"/>
      <c r="Q3480" s="1"/>
      <c r="R3480" s="1"/>
      <c r="S3480" s="1"/>
    </row>
    <row r="3481">
      <c r="A3481" s="2" t="s">
        <v>5199</v>
      </c>
      <c r="B3481" s="2" t="str">
        <v>美國</v>
      </c>
      <c r="C3481" s="2" t="str">
        <v>--</v>
      </c>
      <c r="D3481" s="2" t="str">
        <v>工艺陶瓷,餐厨用具</v>
      </c>
      <c r="E3481" s="2" t="str">
        <v>5次</v>
      </c>
      <c r="F3481" s="2" t="str">
        <v>2707, LIVING STONE LANE, SUIT NO. 203, VIENNA, VI 22180</v>
      </c>
      <c r="G3481" s="2" t="str">
        <v>Mr SAURABH AGARWAL</v>
      </c>
      <c r="H3481" s="2" t="s">
        <v>5200</v>
      </c>
      <c r="I3481" s="2" t="str">
        <v>001 703 5609013</v>
      </c>
      <c r="J3481" s="2" t="str">
        <v>001 703 5609013</v>
      </c>
      <c r="K3481" s="1"/>
      <c r="L3481" s="1"/>
      <c r="M3481" s="1"/>
      <c r="N3481" s="1"/>
      <c r="O3481" s="1"/>
      <c r="P3481" s="1"/>
      <c r="Q3481" s="1"/>
      <c r="R3481" s="1"/>
      <c r="S3481" s="1"/>
    </row>
    <row r="3482">
      <c r="A3482" s="2" t="s">
        <v>982</v>
      </c>
      <c r="B3482" s="2" t="str">
        <v>義大利</v>
      </c>
      <c r="C3482" s="3" t="s">
        <v>980</v>
      </c>
      <c r="D3482" s="2" t="str">
        <v>其他,化工产品,家具,家居装饰品,照明产品,餐厨用具</v>
      </c>
      <c r="E3482" s="2" t="str">
        <v>8次</v>
      </c>
      <c r="F3482" s="2" t="str">
        <v>Via Benaco 96, I 25081, BEDIZZOLE</v>
      </c>
      <c r="G3482" s="2" t="str">
        <v>CHERUBINI, SpA</v>
      </c>
      <c r="H3482" s="2" t="s">
        <v>981</v>
      </c>
      <c r="I3482" s="2" t="str">
        <v>+39 030 687 2039</v>
      </c>
      <c r="J3482" s="2" t="str">
        <v>0039 030 6872040</v>
      </c>
      <c r="K3482" s="1"/>
      <c r="L3482" s="1"/>
      <c r="M3482" s="1"/>
      <c r="N3482" s="1"/>
      <c r="O3482" s="1"/>
      <c r="P3482" s="1"/>
      <c r="Q3482" s="1"/>
      <c r="R3482" s="1"/>
      <c r="S3482" s="1"/>
    </row>
    <row r="3483">
      <c r="A3483" s="2" t="s">
        <v>2091</v>
      </c>
      <c r="B3483" s="2" t="str">
        <v>中国台湾</v>
      </c>
      <c r="C3483" s="3" t="s">
        <v>2093</v>
      </c>
      <c r="D3483" s="2" t="str">
        <v>餐厨用具</v>
      </c>
      <c r="E3483" s="2" t="str">
        <v>7次</v>
      </c>
      <c r="F3483" s="2" t="str">
        <v>5F NO.51 LANE 35JI-HU RD. NEIHU, TAIPEI,TAIWAN</v>
      </c>
      <c r="G3483" s="2" t="str">
        <v>--</v>
      </c>
      <c r="H3483" s="2" t="s">
        <v>2092</v>
      </c>
      <c r="I3483" s="2" t="str">
        <v>2798 5880</v>
      </c>
      <c r="J3483" s="2" t="str">
        <v>8751 0757</v>
      </c>
      <c r="K3483" s="1"/>
      <c r="L3483" s="1"/>
      <c r="M3483" s="1"/>
      <c r="N3483" s="1"/>
      <c r="O3483" s="1"/>
      <c r="P3483" s="1"/>
      <c r="Q3483" s="1"/>
      <c r="R3483" s="1"/>
      <c r="S3483" s="1"/>
    </row>
    <row r="3484">
      <c r="A3484" s="2" t="s">
        <v>1163</v>
      </c>
      <c r="B3484" s="2" t="str">
        <v>沙烏地阿拉伯</v>
      </c>
      <c r="C3484" s="2" t="str">
        <v>--</v>
      </c>
      <c r="D3484" s="2" t="str">
        <v>餐厨用具</v>
      </c>
      <c r="E3484" s="2" t="str">
        <v>3次</v>
      </c>
      <c r="F3484" s="2" t="str">
        <v>P.O.BOX 3774 DAMMAM 31481</v>
      </c>
      <c r="G3484" s="2" t="str">
        <v>OMER BASAREH</v>
      </c>
      <c r="H3484" s="2" t="str">
        <v>--</v>
      </c>
      <c r="I3484" s="2" t="str">
        <v>00966 3 8322001</v>
      </c>
      <c r="J3484" s="2" t="str">
        <v>00966 3 8322005</v>
      </c>
      <c r="K3484" s="1"/>
      <c r="L3484" s="1"/>
      <c r="M3484" s="1"/>
      <c r="N3484" s="1"/>
      <c r="O3484" s="1"/>
      <c r="P3484" s="1"/>
      <c r="Q3484" s="1"/>
      <c r="R3484" s="1"/>
      <c r="S3484" s="1"/>
    </row>
    <row r="3485">
      <c r="A3485" s="2" t="s">
        <v>3243</v>
      </c>
      <c r="B3485" s="2" t="str">
        <v>日本</v>
      </c>
      <c r="C3485" s="2" t="str">
        <v>--</v>
      </c>
      <c r="D3485" s="2" t="str">
        <v>家具,餐厨用具</v>
      </c>
      <c r="E3485" s="2" t="str">
        <v>7次</v>
      </c>
      <c r="F3485" s="2" t="str">
        <v>12-1, HANNAN-CHO 4-CHOME ABENO-KU OSAKA-SHI, OSAKA 5450021</v>
      </c>
      <c r="G3485" s="2" t="str">
        <v>PLUS SANGYOU CO LTD</v>
      </c>
      <c r="H3485" s="2" t="str">
        <v>--</v>
      </c>
      <c r="I3485" s="2" t="str">
        <v>0081 6 6629 6671</v>
      </c>
      <c r="J3485" s="2" t="str">
        <v>0081 6 6629 6377</v>
      </c>
      <c r="K3485" s="1"/>
      <c r="L3485" s="1"/>
      <c r="M3485" s="1"/>
      <c r="N3485" s="1"/>
      <c r="O3485" s="1"/>
      <c r="P3485" s="1"/>
      <c r="Q3485" s="1"/>
      <c r="R3485" s="1"/>
      <c r="S3485" s="1"/>
    </row>
    <row r="3486">
      <c r="A3486" s="2" t="s">
        <v>4245</v>
      </c>
      <c r="B3486" s="2" t="str">
        <v>美國</v>
      </c>
      <c r="C3486" s="2" t="str">
        <v>--</v>
      </c>
      <c r="D3486" s="2" t="str">
        <v>家具,家居装饰品,食品,餐厨用具</v>
      </c>
      <c r="E3486" s="2" t="str">
        <v>8次</v>
      </c>
      <c r="F3486" s="2" t="str">
        <v>3513w.miller.rd, U.S.A.</v>
      </c>
      <c r="G3486" s="2" t="str">
        <v>Linda Chuai</v>
      </c>
      <c r="H3486" s="2" t="s">
        <v>4246</v>
      </c>
      <c r="I3486" s="2" t="str">
        <v>+1 214-221-8188</v>
      </c>
      <c r="J3486" s="2" t="str">
        <v>214 2218198</v>
      </c>
      <c r="K3486" s="1"/>
      <c r="L3486" s="1"/>
      <c r="M3486" s="1"/>
      <c r="N3486" s="1"/>
      <c r="O3486" s="1"/>
      <c r="P3486" s="1"/>
      <c r="Q3486" s="1"/>
      <c r="R3486" s="1"/>
      <c r="S3486" s="1"/>
    </row>
    <row r="3487">
      <c r="A3487" s="2" t="s">
        <v>2128</v>
      </c>
      <c r="B3487" s="2" t="str">
        <v>美國</v>
      </c>
      <c r="C3487" s="3" t="s">
        <v>2129</v>
      </c>
      <c r="D3487" s="2" t="str">
        <v>五金,工具,玩具,节日用品,餐厨用具</v>
      </c>
      <c r="E3487" s="2" t="str">
        <v>8次</v>
      </c>
      <c r="F3487" s="2" t="str">
        <v>5901 W. WAR MEMORIAL DR, PEORIA,IL 61615,U.S.A.</v>
      </c>
      <c r="G3487" s="2" t="str">
        <v>--</v>
      </c>
      <c r="H3487" s="2" t="s">
        <v>2127</v>
      </c>
      <c r="I3487" s="2" t="str">
        <v>001 3096902464</v>
      </c>
      <c r="J3487" s="2" t="str">
        <v>001 3096902499</v>
      </c>
      <c r="K3487" s="1"/>
      <c r="L3487" s="1"/>
      <c r="M3487" s="1"/>
      <c r="N3487" s="1"/>
      <c r="O3487" s="1"/>
      <c r="P3487" s="1"/>
      <c r="Q3487" s="1"/>
      <c r="R3487" s="1"/>
      <c r="S3487" s="1"/>
    </row>
    <row r="3488">
      <c r="A3488" s="2" t="s">
        <v>1026</v>
      </c>
      <c r="B3488" s="2" t="str">
        <v>印度</v>
      </c>
      <c r="C3488" s="2" t="str">
        <v>--</v>
      </c>
      <c r="D3488" s="2" t="str">
        <v>餐厨用具</v>
      </c>
      <c r="E3488" s="2" t="str">
        <v>6次</v>
      </c>
      <c r="F3488" s="2" t="str">
        <v>309,SPICECCORP TOWERS,98 NEHRU PLACE,NEW DELHI</v>
      </c>
      <c r="G3488" s="2" t="str">
        <v>ANITA MITTRA</v>
      </c>
      <c r="H3488" s="2" t="s">
        <v>1025</v>
      </c>
      <c r="I3488" s="2" t="str">
        <v>0091 11 6294768</v>
      </c>
      <c r="J3488" s="2" t="str">
        <v>0091 11 8619230</v>
      </c>
      <c r="K3488" s="1"/>
      <c r="L3488" s="1"/>
      <c r="M3488" s="1"/>
      <c r="N3488" s="1"/>
      <c r="O3488" s="1"/>
      <c r="P3488" s="1"/>
      <c r="Q3488" s="1"/>
      <c r="R3488" s="1"/>
      <c r="S3488" s="1"/>
    </row>
    <row r="3489">
      <c r="A3489" s="2" t="s">
        <v>3043</v>
      </c>
      <c r="B3489" s="2" t="str">
        <v>加拿大</v>
      </c>
      <c r="C3489" s="3" t="s">
        <v>3042</v>
      </c>
      <c r="D3489" s="2" t="s">
        <v>3040</v>
      </c>
      <c r="E3489" s="2" t="str">
        <v>11次</v>
      </c>
      <c r="F3489" s="2" t="str">
        <v>140 ABERDEEN ST.,KITCHENER, ONTARIO,CANADA</v>
      </c>
      <c r="G3489" s="2" t="str">
        <v>KZ INTERNATIONAL</v>
      </c>
      <c r="H3489" s="2" t="s">
        <v>3041</v>
      </c>
      <c r="I3489" s="2" t="str">
        <v>(519)745 3825</v>
      </c>
      <c r="J3489" s="2" t="str">
        <v>(519)745 3825</v>
      </c>
      <c r="K3489" s="1"/>
      <c r="L3489" s="1"/>
      <c r="M3489" s="1"/>
      <c r="N3489" s="1"/>
      <c r="O3489" s="1"/>
      <c r="P3489" s="1"/>
      <c r="Q3489" s="1"/>
      <c r="R3489" s="1"/>
      <c r="S3489" s="1"/>
    </row>
    <row r="3490">
      <c r="A3490" s="2" t="s">
        <v>4611</v>
      </c>
      <c r="B3490" s="2" t="str">
        <v>德國</v>
      </c>
      <c r="C3490" s="2" t="str">
        <v>--</v>
      </c>
      <c r="D3490" s="2" t="str">
        <v>工具,鞋,餐厨用具</v>
      </c>
      <c r="E3490" s="2" t="str">
        <v>7次</v>
      </c>
      <c r="F3490" s="2" t="str">
        <v>JAECKSTRASSE 35 96052 BAMBERG</v>
      </c>
      <c r="G3490" s="2" t="str">
        <v>M.YARDIMCI</v>
      </c>
      <c r="H3490" s="2" t="s">
        <v>4612</v>
      </c>
      <c r="I3490" s="2" t="str">
        <v>+49 951 203140</v>
      </c>
      <c r="J3490" s="2" t="str">
        <v>0049 951 202655</v>
      </c>
      <c r="K3490" s="1"/>
      <c r="L3490" s="1"/>
      <c r="M3490" s="1"/>
      <c r="N3490" s="1"/>
      <c r="O3490" s="1"/>
      <c r="P3490" s="1"/>
      <c r="Q3490" s="1"/>
      <c r="R3490" s="1"/>
      <c r="S3490" s="1"/>
    </row>
    <row r="3491">
      <c r="A3491" s="2" t="s">
        <v>2576</v>
      </c>
      <c r="B3491" s="2" t="str">
        <v>英國</v>
      </c>
      <c r="C3491" s="3" t="s">
        <v>2577</v>
      </c>
      <c r="D3491" s="2" t="str">
        <v>家用电器,餐厨用具</v>
      </c>
      <c r="E3491" s="2" t="str">
        <v>9次</v>
      </c>
      <c r="F3491" s="2" t="str">
        <v>Units 9-10, Poundbury West, Trading Estate, Dorchester, Dorset DT1 2PG</v>
      </c>
      <c r="G3491" s="2" t="str">
        <v>Dorset Aluminium Products Ltd</v>
      </c>
      <c r="H3491" s="2" t="s">
        <v>2578</v>
      </c>
      <c r="I3491" s="2" t="str">
        <v>+44 1305 265235</v>
      </c>
      <c r="J3491" s="2" t="str">
        <v>0044 1305 260882</v>
      </c>
      <c r="K3491" s="1"/>
      <c r="L3491" s="1"/>
      <c r="M3491" s="1"/>
      <c r="N3491" s="1"/>
      <c r="O3491" s="1"/>
      <c r="P3491" s="1"/>
      <c r="Q3491" s="1"/>
      <c r="R3491" s="1"/>
      <c r="S3491" s="1"/>
    </row>
    <row r="3492">
      <c r="A3492" s="2" t="s">
        <v>189</v>
      </c>
      <c r="B3492" s="2" t="str">
        <v>斯里兰卡</v>
      </c>
      <c r="C3492" s="2" t="str">
        <v>--</v>
      </c>
      <c r="D3492" s="2" t="s">
        <v>190</v>
      </c>
      <c r="E3492" s="2" t="str">
        <v>9次</v>
      </c>
      <c r="F3492" s="2" t="str">
        <v>26/1/1,Old Kesbewa Road,Nugegoda,Sri Lanka</v>
      </c>
      <c r="G3492" s="2" t="str">
        <v>Mohammad Reza Jamali</v>
      </c>
      <c r="H3492" s="2" t="s">
        <v>191</v>
      </c>
      <c r="I3492" s="2" t="str">
        <v>+94 77 744 5080</v>
      </c>
      <c r="J3492" s="2">
        <v>94777443722</v>
      </c>
      <c r="K3492" s="1"/>
      <c r="L3492" s="1"/>
      <c r="M3492" s="1"/>
      <c r="N3492" s="1"/>
      <c r="O3492" s="1"/>
      <c r="P3492" s="1"/>
      <c r="Q3492" s="1"/>
      <c r="R3492" s="1"/>
      <c r="S3492" s="1"/>
    </row>
    <row r="3493">
      <c r="A3493" s="2" t="s">
        <v>6486</v>
      </c>
      <c r="B3493" s="2" t="str">
        <v>突尼斯</v>
      </c>
      <c r="C3493" s="2" t="str">
        <v>--</v>
      </c>
      <c r="D3493" s="2" t="str">
        <v>家具,家居装饰品,餐厨用具</v>
      </c>
      <c r="E3493" s="2" t="str">
        <v>7次</v>
      </c>
      <c r="F3493" s="2" t="str">
        <v>BOX 53 DAR CHAABANE EL FEHRI 8011</v>
      </c>
      <c r="G3493" s="2" t="str">
        <v>ETS. HAFEDH KACEM</v>
      </c>
      <c r="H3493" s="2" t="s">
        <v>6485</v>
      </c>
      <c r="I3493" s="2" t="str">
        <v>00216 72 362092</v>
      </c>
      <c r="J3493" s="2" t="str">
        <v>00216 72 361557</v>
      </c>
      <c r="K3493" s="1"/>
      <c r="L3493" s="1"/>
      <c r="M3493" s="1"/>
      <c r="N3493" s="1"/>
      <c r="O3493" s="1"/>
      <c r="P3493" s="1"/>
      <c r="Q3493" s="1"/>
      <c r="R3493" s="1"/>
      <c r="S3493" s="1"/>
    </row>
    <row r="3494">
      <c r="A3494" s="2" t="s">
        <v>447</v>
      </c>
      <c r="B3494" s="2" t="str">
        <v>英國</v>
      </c>
      <c r="C3494" s="3" t="s">
        <v>445</v>
      </c>
      <c r="D3494" s="2" t="str">
        <v>餐厨用具</v>
      </c>
      <c r="E3494" s="2" t="str">
        <v>6次</v>
      </c>
      <c r="F3494" s="2" t="str">
        <v>9 LINDBURY AVE., STOCKPORT,CHESIRE SK2 5SH,U.K.</v>
      </c>
      <c r="G3494" s="2" t="str">
        <v>--</v>
      </c>
      <c r="H3494" s="2" t="s">
        <v>446</v>
      </c>
      <c r="I3494" s="2" t="str">
        <v>+44 161 483 2037</v>
      </c>
      <c r="J3494" s="2">
        <v>441614473623</v>
      </c>
      <c r="K3494" s="1"/>
      <c r="L3494" s="1"/>
      <c r="M3494" s="1"/>
      <c r="N3494" s="1"/>
      <c r="O3494" s="1"/>
      <c r="P3494" s="1"/>
      <c r="Q3494" s="1"/>
      <c r="R3494" s="1"/>
      <c r="S3494" s="1"/>
    </row>
    <row r="3495">
      <c r="A3495" s="2" t="s">
        <v>2616</v>
      </c>
      <c r="B3495" s="2" t="str">
        <v>比利時</v>
      </c>
      <c r="C3495" s="3" t="s">
        <v>2617</v>
      </c>
      <c r="D3495" s="2" t="str">
        <v>家具,家用纺织品,玩具,餐厨用具</v>
      </c>
      <c r="E3495" s="2" t="str">
        <v>8次</v>
      </c>
      <c r="F3495" s="2" t="str">
        <v>9, ZONING 0UEST,LESSINES</v>
      </c>
      <c r="G3495" s="2" t="str">
        <v>COLINVAUX</v>
      </c>
      <c r="H3495" s="2" t="s">
        <v>2615</v>
      </c>
      <c r="I3495" s="2" t="str">
        <v>+32 2 512 18 71</v>
      </c>
      <c r="J3495" s="2" t="str">
        <v>0032 2 512 88 41</v>
      </c>
      <c r="K3495" s="1"/>
      <c r="L3495" s="1"/>
      <c r="M3495" s="1"/>
      <c r="N3495" s="1"/>
      <c r="O3495" s="1"/>
      <c r="P3495" s="1"/>
      <c r="Q3495" s="1"/>
      <c r="R3495" s="1"/>
      <c r="S3495" s="1"/>
    </row>
    <row r="3496">
      <c r="A3496" s="2" t="s">
        <v>225</v>
      </c>
      <c r="B3496" s="2" t="str">
        <v>丹麥</v>
      </c>
      <c r="C3496" s="3" t="s">
        <v>223</v>
      </c>
      <c r="D3496" s="2" t="str">
        <v>餐厨用具</v>
      </c>
      <c r="E3496" s="2" t="str">
        <v>6次</v>
      </c>
      <c r="F3496" s="2" t="str">
        <v>Noerre Alle 26-28, DK 5610, Assens</v>
      </c>
      <c r="G3496" s="2" t="str">
        <v>Margrethe Bloch-Larsen</v>
      </c>
      <c r="H3496" s="2" t="s">
        <v>224</v>
      </c>
      <c r="I3496" s="2" t="str">
        <v>+45 64 71 15 05</v>
      </c>
      <c r="J3496" s="2" t="str">
        <v>0045 64 71 24 05</v>
      </c>
      <c r="K3496" s="1"/>
      <c r="L3496" s="1"/>
      <c r="M3496" s="1"/>
      <c r="N3496" s="1"/>
      <c r="O3496" s="1"/>
      <c r="P3496" s="1"/>
      <c r="Q3496" s="1"/>
      <c r="R3496" s="1"/>
      <c r="S3496" s="1"/>
    </row>
    <row r="3497">
      <c r="A3497" s="2" t="s">
        <v>339</v>
      </c>
      <c r="B3497" s="2" t="str">
        <v>美國</v>
      </c>
      <c r="C3497" s="3" t="s">
        <v>338</v>
      </c>
      <c r="D3497" s="2" t="str">
        <v>食品,餐厨用具</v>
      </c>
      <c r="E3497" s="2" t="str">
        <v>4次</v>
      </c>
      <c r="F3497" s="2" t="str">
        <v>1647 SUNFLOWER RD, SALINA, KS 67401</v>
      </c>
      <c r="G3497" s="2" t="str">
        <v>LEROY BAUMBERGER</v>
      </c>
      <c r="H3497" s="2" t="str">
        <v>--</v>
      </c>
      <c r="I3497" s="2" t="str">
        <v>001 785 823 6394</v>
      </c>
      <c r="J3497" s="2" t="str">
        <v>001 785 823 5512</v>
      </c>
      <c r="K3497" s="1"/>
      <c r="L3497" s="1"/>
      <c r="M3497" s="1"/>
      <c r="N3497" s="1"/>
      <c r="O3497" s="1"/>
      <c r="P3497" s="1"/>
      <c r="Q3497" s="1"/>
      <c r="R3497" s="1"/>
      <c r="S3497" s="1"/>
    </row>
    <row r="3498">
      <c r="A3498" s="2" t="s">
        <v>2745</v>
      </c>
      <c r="B3498" s="2" t="str">
        <v>美國</v>
      </c>
      <c r="C3498" s="3" t="s">
        <v>2744</v>
      </c>
      <c r="D3498" s="2" t="str">
        <v>其他,办公文具,家用电器,照明产品,电子电气产品,钟表眼镜,餐厨用具</v>
      </c>
      <c r="E3498" s="2" t="str">
        <v>9次</v>
      </c>
      <c r="F3498" s="2" t="str">
        <v>Plant Rd., U.S.A.</v>
      </c>
      <c r="G3498" s="2" t="str">
        <v>LORENTZO</v>
      </c>
      <c r="H3498" s="2" t="s">
        <v>2743</v>
      </c>
      <c r="I3498" s="2" t="str">
        <v>001 212 6867440 218</v>
      </c>
      <c r="J3498" s="2" t="str">
        <v>001 212 7792864</v>
      </c>
      <c r="K3498" s="1"/>
      <c r="L3498" s="1"/>
      <c r="M3498" s="1"/>
      <c r="N3498" s="1"/>
      <c r="O3498" s="1"/>
      <c r="P3498" s="1"/>
      <c r="Q3498" s="1"/>
      <c r="R3498" s="1"/>
      <c r="S3498" s="1"/>
    </row>
    <row r="3499">
      <c r="A3499" s="2" t="s">
        <v>2506</v>
      </c>
      <c r="B3499" s="2" t="str">
        <v>中國香港</v>
      </c>
      <c r="C3499" s="3" t="s">
        <v>2509</v>
      </c>
      <c r="D3499" s="2" t="s">
        <v>2507</v>
      </c>
      <c r="E3499" s="2" t="str">
        <v>10次</v>
      </c>
      <c r="F3499" s="2" t="str">
        <v>14A,B,CHANG PAO CHING BLDG,427429 HENNESSY ROAD</v>
      </c>
      <c r="G3499" s="2" t="str">
        <v>EDMOND NG</v>
      </c>
      <c r="H3499" s="2" t="s">
        <v>2508</v>
      </c>
      <c r="I3499" s="2" t="str">
        <v>(60)19 3180926</v>
      </c>
      <c r="J3499" s="2" t="str">
        <v>(60)3 22846086</v>
      </c>
      <c r="K3499" s="1"/>
      <c r="L3499" s="1"/>
      <c r="M3499" s="1"/>
      <c r="N3499" s="1"/>
      <c r="O3499" s="1"/>
      <c r="P3499" s="1"/>
      <c r="Q3499" s="1"/>
      <c r="R3499" s="1"/>
      <c r="S3499" s="1"/>
    </row>
    <row r="3500">
      <c r="A3500" s="2" t="s">
        <v>105</v>
      </c>
      <c r="B3500" s="2" t="str">
        <v>約旦</v>
      </c>
      <c r="C3500" s="2" t="str">
        <v>--</v>
      </c>
      <c r="D3500" s="2" t="str">
        <v>大型机械及设备,家具,家居用品,家用电器,家用纺织品,餐厨用具</v>
      </c>
      <c r="E3500" s="2" t="str">
        <v>9次</v>
      </c>
      <c r="F3500" s="2" t="str">
        <v>YIWU ZHEJIANG WEN HUA MARKET 105/4F, JORDAN</v>
      </c>
      <c r="G3500" s="2" t="str">
        <v>KHALID ABU NIJIM</v>
      </c>
      <c r="H3500" s="2" t="s">
        <v>104</v>
      </c>
      <c r="I3500" s="2" t="str">
        <v>+962 5 396 1927</v>
      </c>
      <c r="J3500" s="2" t="str">
        <v>00962 5 3961927</v>
      </c>
      <c r="K3500" s="1"/>
      <c r="L3500" s="1"/>
      <c r="M3500" s="1"/>
      <c r="N3500" s="1"/>
      <c r="O3500" s="1"/>
      <c r="P3500" s="1"/>
      <c r="Q3500" s="1"/>
      <c r="R3500" s="1"/>
      <c r="S3500" s="1"/>
    </row>
    <row r="3501">
      <c r="A3501" s="2" t="s">
        <v>377</v>
      </c>
      <c r="B3501" s="2" t="str">
        <v>中國香港</v>
      </c>
      <c r="C3501" s="3" t="s">
        <v>376</v>
      </c>
      <c r="D3501" s="2" t="s">
        <v>378</v>
      </c>
      <c r="E3501" s="2" t="str">
        <v>6次</v>
      </c>
      <c r="F3501" s="2" t="str">
        <v>UNIT 10,8/F.,APEC PLAZA,49 HOI YUEN ROAD,KWUN TONG,KOWLOON</v>
      </c>
      <c r="G3501" s="2" t="str">
        <v>Amit Jain</v>
      </c>
      <c r="H3501" s="2" t="s">
        <v>379</v>
      </c>
      <c r="I3501" s="2" t="str">
        <v>00852 27591778</v>
      </c>
      <c r="J3501" s="2" t="str">
        <v>00852 27583883</v>
      </c>
      <c r="K3501" s="1"/>
      <c r="L3501" s="1"/>
      <c r="M3501" s="1"/>
      <c r="N3501" s="1"/>
      <c r="O3501" s="1"/>
      <c r="P3501" s="1"/>
      <c r="Q3501" s="1"/>
      <c r="R3501" s="1"/>
      <c r="S3501" s="1"/>
    </row>
    <row r="3502">
      <c r="A3502" s="2" t="s">
        <v>2771</v>
      </c>
      <c r="B3502" s="2" t="str">
        <v>科威特</v>
      </c>
      <c r="C3502" s="3" t="s">
        <v>2772</v>
      </c>
      <c r="D3502" s="2" t="str">
        <v>其他,化工产品,工具,汽车配件,食品,餐厨用具</v>
      </c>
      <c r="E3502" s="2" t="str">
        <v>7次</v>
      </c>
      <c r="F3502" s="2" t="str">
        <v>P.O. BOX 148,SAFAT 13002</v>
      </c>
      <c r="G3502" s="2" t="str">
        <v>AJAY SHARMA</v>
      </c>
      <c r="H3502" s="2" t="str">
        <v>--</v>
      </c>
      <c r="I3502" s="2" t="str">
        <v>00965 481 0855</v>
      </c>
      <c r="J3502" s="2" t="str">
        <v>00965 483 6866</v>
      </c>
      <c r="K3502" s="1"/>
      <c r="L3502" s="1"/>
      <c r="M3502" s="1"/>
      <c r="N3502" s="1"/>
      <c r="O3502" s="1"/>
      <c r="P3502" s="1"/>
      <c r="Q3502" s="1"/>
      <c r="R3502" s="1"/>
      <c r="S3502" s="1"/>
    </row>
    <row r="3503">
      <c r="A3503" s="5" t="s">
        <v>2548</v>
      </c>
      <c r="B3503" s="5" t="str">
        <v>中國香港</v>
      </c>
      <c r="C3503" s="4" t="s">
        <v>2545</v>
      </c>
      <c r="D3503" s="5" t="s">
        <v>2546</v>
      </c>
      <c r="E3503" s="5" t="str">
        <v>5次</v>
      </c>
      <c r="F3503" s="5" t="str">
        <v>1505-7, 15/F,CHINA MERCHANTS BUILDING, 152-155,CONNAUGHT ROAD, CENTRAL,HONGKONG</v>
      </c>
      <c r="G3503" s="5" t="str">
        <v>Danil Rusli</v>
      </c>
      <c r="H3503" s="5" t="s">
        <v>2547</v>
      </c>
      <c r="I3503" s="5" t="str">
        <v>+852 2783 8614</v>
      </c>
      <c r="J3503" s="5" t="str">
        <v>852 27837447</v>
      </c>
      <c r="K3503" s="1"/>
      <c r="L3503" s="1"/>
      <c r="M3503" s="1"/>
      <c r="N3503" s="1"/>
      <c r="O3503" s="1"/>
      <c r="P3503" s="1"/>
      <c r="Q3503" s="1"/>
      <c r="R3503" s="1"/>
      <c r="S3503" s="1"/>
    </row>
    <row r="3504">
      <c r="A3504" s="2" t="s">
        <v>149</v>
      </c>
      <c r="B3504" s="2" t="str">
        <v>韩国</v>
      </c>
      <c r="C3504" s="3" t="s">
        <v>148</v>
      </c>
      <c r="D3504" s="2" t="s">
        <v>146</v>
      </c>
      <c r="E3504" s="2" t="str">
        <v>8次</v>
      </c>
      <c r="F3504" s="2" t="str">
        <v>885-4, MUNHYUN-4DONG,NAM-KU, BUSAN,KOREA</v>
      </c>
      <c r="G3504" s="2" t="str">
        <v>Morton Cordell</v>
      </c>
      <c r="H3504" s="2" t="s">
        <v>147</v>
      </c>
      <c r="I3504" s="2" t="str">
        <v>+82 51-632-6081</v>
      </c>
      <c r="J3504" s="2" t="str">
        <v>82 51 632 6082</v>
      </c>
      <c r="K3504" s="1"/>
      <c r="L3504" s="1"/>
      <c r="M3504" s="1"/>
      <c r="N3504" s="1"/>
      <c r="O3504" s="1"/>
      <c r="P3504" s="1"/>
      <c r="Q3504" s="1"/>
      <c r="R3504" s="1"/>
      <c r="S3504" s="1"/>
    </row>
    <row r="3505">
      <c r="A3505" s="2" t="s">
        <v>6371</v>
      </c>
      <c r="B3505" s="2" t="str">
        <v>加拿大</v>
      </c>
      <c r="C3505" s="3" t="s">
        <v>6373</v>
      </c>
      <c r="D3505" s="2" t="str">
        <v>其他,餐厨用具</v>
      </c>
      <c r="E3505" s="2" t="str">
        <v>7次</v>
      </c>
      <c r="F3505" s="2" t="str">
        <v>2555 DE L'AVIATION POINTE-CLAIREMONTREAL QUEBEC,H9P 2Z2CANADA</v>
      </c>
      <c r="G3505" s="2" t="str">
        <v>John</v>
      </c>
      <c r="H3505" s="2" t="s">
        <v>6372</v>
      </c>
      <c r="I3505" s="2" t="str">
        <v>1.514.683.3535</v>
      </c>
      <c r="J3505" s="2" t="str">
        <v>1.514.683.5554</v>
      </c>
      <c r="K3505" s="1"/>
      <c r="L3505" s="1"/>
      <c r="M3505" s="1"/>
      <c r="N3505" s="1"/>
      <c r="O3505" s="1"/>
      <c r="P3505" s="1"/>
      <c r="Q3505" s="1"/>
      <c r="R3505" s="1"/>
      <c r="S3505" s="1"/>
    </row>
    <row r="3506">
      <c r="A3506" s="2" t="s">
        <v>4491</v>
      </c>
      <c r="B3506" s="2" t="str">
        <v>德國</v>
      </c>
      <c r="C3506" s="3" t="s">
        <v>4489</v>
      </c>
      <c r="D3506" s="2" t="str">
        <v>餐厨用具</v>
      </c>
      <c r="E3506" s="2" t="str">
        <v>2次</v>
      </c>
      <c r="F3506" s="2" t="str">
        <v>Teichweg 16, DE 55606, Kirn</v>
      </c>
      <c r="G3506" s="2" t="str">
        <v>MR.FELDMANN</v>
      </c>
      <c r="H3506" s="2" t="s">
        <v>4490</v>
      </c>
      <c r="I3506" s="2" t="str">
        <v>+49 6752 140</v>
      </c>
      <c r="J3506" s="2" t="str">
        <v>0049 6752 1 43 92</v>
      </c>
      <c r="K3506" s="1"/>
      <c r="L3506" s="1"/>
      <c r="M3506" s="1"/>
      <c r="N3506" s="1"/>
      <c r="O3506" s="1"/>
      <c r="P3506" s="1"/>
      <c r="Q3506" s="1"/>
      <c r="R3506" s="1"/>
      <c r="S3506" s="1"/>
    </row>
    <row r="3507">
      <c r="A3507" s="2" t="s">
        <v>2429</v>
      </c>
      <c r="B3507" s="2" t="str">
        <v>中國香港</v>
      </c>
      <c r="C3507" s="3" t="s">
        <v>2428</v>
      </c>
      <c r="D3507" s="2" t="str">
        <v>玻璃工艺品,食品,餐厨用具</v>
      </c>
      <c r="E3507" s="2" t="str">
        <v>8次</v>
      </c>
      <c r="F3507" s="2" t="str">
        <v>RM.1 &amp; 2 23/F.,MORECROWN COMM.BLDG.,108 ELECTRIC ROAD, NORTH POINT,HONGKONG</v>
      </c>
      <c r="G3507" s="2" t="str">
        <v>--</v>
      </c>
      <c r="H3507" s="2" t="s">
        <v>2430</v>
      </c>
      <c r="I3507" s="2" t="str">
        <v>+852 2510 7802</v>
      </c>
      <c r="J3507" s="2">
        <v>25107813</v>
      </c>
      <c r="K3507" s="1"/>
      <c r="L3507" s="1"/>
      <c r="M3507" s="1"/>
      <c r="N3507" s="1"/>
      <c r="O3507" s="1"/>
      <c r="P3507" s="1"/>
      <c r="Q3507" s="1"/>
      <c r="R3507" s="1"/>
      <c r="S3507" s="1"/>
    </row>
    <row r="3508">
      <c r="A3508" s="2" t="s">
        <v>26</v>
      </c>
      <c r="B3508" s="2" t="str">
        <v>美國</v>
      </c>
      <c r="C3508" s="3" t="s">
        <v>27</v>
      </c>
      <c r="D3508" s="2" t="str">
        <v>餐厨用具</v>
      </c>
      <c r="E3508" s="2" t="str">
        <v>3次</v>
      </c>
      <c r="F3508" s="2" t="str">
        <v>2653 AUSTIN HWY, SAN ANTONIO, TX 78218</v>
      </c>
      <c r="G3508" s="2" t="str">
        <v>CLIFF GALLIPO</v>
      </c>
      <c r="H3508" s="2" t="str">
        <v>--</v>
      </c>
      <c r="I3508" s="2" t="str">
        <v>+1 713-861-4582,+1 817-498-5900,+1 214-442-0720,+1 972-476-0200,+1 512-832-9933,+1 210-224-0082,+1 210-433-1717</v>
      </c>
      <c r="J3508" s="2" t="str">
        <v>001 210 323 4501</v>
      </c>
      <c r="K3508" s="1"/>
      <c r="L3508" s="1"/>
      <c r="M3508" s="1"/>
      <c r="N3508" s="1"/>
      <c r="O3508" s="1"/>
      <c r="P3508" s="1"/>
      <c r="Q3508" s="1"/>
      <c r="R3508" s="1"/>
      <c r="S3508" s="1"/>
    </row>
    <row r="3509">
      <c r="A3509" s="2" t="s">
        <v>270</v>
      </c>
      <c r="B3509" s="2" t="str">
        <v>韩国</v>
      </c>
      <c r="C3509" s="2" t="str">
        <v>--</v>
      </c>
      <c r="D3509" s="2" t="str">
        <v>玻璃工艺品,餐厨用具</v>
      </c>
      <c r="E3509" s="2" t="str">
        <v>9次</v>
      </c>
      <c r="F3509" s="2" t="str">
        <v>FL2 DAESUNG B/D, 60-173, KONGHANG-DONG, KANGSEO-KU, SEOUL</v>
      </c>
      <c r="G3509" s="2" t="str">
        <v>K.J.T.T CO., LTD</v>
      </c>
      <c r="H3509" s="2" t="s">
        <v>269</v>
      </c>
      <c r="I3509" s="2" t="str">
        <v>0082 (02)666 1491</v>
      </c>
      <c r="J3509" s="2" t="str">
        <v>0082 02 6660152</v>
      </c>
      <c r="K3509" s="1"/>
      <c r="L3509" s="1"/>
      <c r="M3509" s="1"/>
      <c r="N3509" s="1"/>
      <c r="O3509" s="1"/>
      <c r="P3509" s="1"/>
      <c r="Q3509" s="1"/>
      <c r="R3509" s="1"/>
      <c r="S3509" s="1"/>
    </row>
    <row r="3510">
      <c r="A3510" s="2" t="s">
        <v>4524</v>
      </c>
      <c r="B3510" s="2" t="str">
        <v>瑞典</v>
      </c>
      <c r="C3510" s="3" t="s">
        <v>4525</v>
      </c>
      <c r="D3510" s="2" t="str">
        <v>大型机械及设备,家具,食品,餐厨用具</v>
      </c>
      <c r="E3510" s="2" t="str">
        <v>8次</v>
      </c>
      <c r="F3510" s="2" t="str">
        <v>Skomakarg 38, SE 97241, Lulea</v>
      </c>
      <c r="G3510" s="2" t="str">
        <v>JAN ESTLING</v>
      </c>
      <c r="H3510" s="2" t="s">
        <v>4526</v>
      </c>
      <c r="I3510" s="2" t="str">
        <v>+46 920 164 00</v>
      </c>
      <c r="J3510" s="2" t="str">
        <v>0046 920 60909</v>
      </c>
      <c r="K3510" s="1"/>
      <c r="L3510" s="1"/>
      <c r="M3510" s="1"/>
      <c r="N3510" s="1"/>
      <c r="O3510" s="1"/>
      <c r="P3510" s="1"/>
      <c r="Q3510" s="1"/>
      <c r="R3510" s="1"/>
      <c r="S3510" s="1"/>
    </row>
    <row r="3511">
      <c r="A3511" s="2" t="s">
        <v>2464</v>
      </c>
      <c r="B3511" s="2" t="str">
        <v>丹麥</v>
      </c>
      <c r="C3511" s="2" t="str">
        <v>--</v>
      </c>
      <c r="D3511" s="2" t="s">
        <v>2465</v>
      </c>
      <c r="E3511" s="2" t="str">
        <v>9次</v>
      </c>
      <c r="F3511" s="2" t="str">
        <v>Bjoedstrupvej 6 D, DK 8270, Hoejbjerg</v>
      </c>
      <c r="G3511" s="2" t="str">
        <v>Tonni Hansen</v>
      </c>
      <c r="H3511" s="2" t="str">
        <v>--</v>
      </c>
      <c r="I3511" s="2" t="str">
        <v>+45 86 27 23 66</v>
      </c>
      <c r="J3511" s="2" t="str">
        <v>0045 86 27 22 69</v>
      </c>
      <c r="K3511" s="1"/>
      <c r="L3511" s="1"/>
      <c r="M3511" s="1"/>
      <c r="N3511" s="1"/>
      <c r="O3511" s="1"/>
      <c r="P3511" s="1"/>
      <c r="Q3511" s="1"/>
      <c r="R3511" s="1"/>
      <c r="S3511" s="1"/>
    </row>
    <row r="3512">
      <c r="A3512" s="2" t="s">
        <v>64</v>
      </c>
      <c r="B3512" s="2" t="str">
        <v>美國</v>
      </c>
      <c r="C3512" s="3" t="s">
        <v>65</v>
      </c>
      <c r="D3512" s="2" t="str">
        <v>家具,餐厨用具</v>
      </c>
      <c r="E3512" s="2" t="str">
        <v>3次</v>
      </c>
      <c r="F3512" s="2" t="str">
        <v>10649 HADDINGTON DR #180, HOUSTON, TX 77043</v>
      </c>
      <c r="G3512" s="2" t="str">
        <v>JIM LEMCKE</v>
      </c>
      <c r="H3512" s="2" t="s">
        <v>66</v>
      </c>
      <c r="I3512" s="2" t="str">
        <v>+1-713-461-8632,+1-888-461-8632,+1 713-461-8632</v>
      </c>
      <c r="J3512" s="2" t="str">
        <v>001 713 461 8221</v>
      </c>
      <c r="K3512" s="1"/>
      <c r="L3512" s="1"/>
      <c r="M3512" s="1"/>
      <c r="N3512" s="1"/>
      <c r="O3512" s="1"/>
      <c r="P3512" s="1"/>
      <c r="Q3512" s="1"/>
      <c r="R3512" s="1"/>
      <c r="S3512" s="1"/>
    </row>
    <row r="3513">
      <c r="A3513" s="2" t="s">
        <v>6324</v>
      </c>
      <c r="B3513" s="2" t="str">
        <v>英國</v>
      </c>
      <c r="C3513" s="3" t="s">
        <v>6325</v>
      </c>
      <c r="D3513" s="2" t="str">
        <v>餐厨用具</v>
      </c>
      <c r="E3513" s="2" t="str">
        <v>1次</v>
      </c>
      <c r="F3513" s="2" t="str">
        <v>UNIT 2 VALMAR TRADING ESTATE VALMAR ROAD CAMBERWELL GREEN LONDON</v>
      </c>
      <c r="G3513" s="2" t="str">
        <v>DREWRY PEARSON</v>
      </c>
      <c r="H3513" s="2" t="s">
        <v>6323</v>
      </c>
      <c r="I3513" s="2" t="str">
        <v>--</v>
      </c>
      <c r="J3513" s="2" t="str">
        <v>0044 20 79788141</v>
      </c>
      <c r="K3513" s="1"/>
      <c r="L3513" s="1"/>
      <c r="M3513" s="1"/>
      <c r="N3513" s="1"/>
      <c r="O3513" s="1"/>
      <c r="P3513" s="1"/>
      <c r="Q3513" s="1"/>
      <c r="R3513" s="1"/>
      <c r="S3513" s="1"/>
    </row>
    <row r="3514">
      <c r="A3514" s="2" t="s">
        <v>329</v>
      </c>
      <c r="B3514" s="2" t="str">
        <v>中國香港</v>
      </c>
      <c r="C3514" s="3" t="s">
        <v>328</v>
      </c>
      <c r="D3514" s="2" t="str">
        <v>家具,电子消费品及信息产品,钟表眼镜,餐厨用具</v>
      </c>
      <c r="E3514" s="2" t="str">
        <v>9次</v>
      </c>
      <c r="F3514" s="2" t="str">
        <v>Rm 702 7/F Kowloon Plz</v>
      </c>
      <c r="G3514" s="2" t="str">
        <v>Warren Wat</v>
      </c>
      <c r="H3514" s="2" t="s">
        <v>327</v>
      </c>
      <c r="I3514" s="2" t="str">
        <v>+852 2756 3862</v>
      </c>
      <c r="J3514" s="2">
        <v>30107883</v>
      </c>
      <c r="K3514" s="1"/>
      <c r="L3514" s="1"/>
      <c r="M3514" s="1"/>
      <c r="N3514" s="1"/>
      <c r="O3514" s="1"/>
      <c r="P3514" s="1"/>
      <c r="Q3514" s="1"/>
      <c r="R3514" s="1"/>
      <c r="S3514" s="1"/>
    </row>
    <row r="3515">
      <c r="A3515" s="2" t="s">
        <v>2355</v>
      </c>
      <c r="B3515" s="2" t="str">
        <v>新西蘭</v>
      </c>
      <c r="C3515" s="3" t="s">
        <v>2352</v>
      </c>
      <c r="D3515" s="2" t="s">
        <v>2353</v>
      </c>
      <c r="E3515" s="2" t="str">
        <v>11次</v>
      </c>
      <c r="F3515" s="2" t="str">
        <v>1 DAKOTA PLACE, BELL BLOCK NEW PLYMOUTH NEW ZEALAND</v>
      </c>
      <c r="G3515" s="2" t="str">
        <v>CRAIG WARD</v>
      </c>
      <c r="H3515" s="2" t="s">
        <v>2354</v>
      </c>
      <c r="I3515" s="2" t="str">
        <v>+64 3-365 3491</v>
      </c>
      <c r="J3515" s="2" t="str">
        <v>0064 3 365 3128</v>
      </c>
      <c r="K3515" s="1"/>
      <c r="L3515" s="1"/>
      <c r="M3515" s="1"/>
      <c r="N3515" s="1"/>
      <c r="O3515" s="1"/>
      <c r="P3515" s="1"/>
      <c r="Q3515" s="1"/>
      <c r="R3515" s="1"/>
      <c r="S3515" s="1"/>
    </row>
    <row r="3516">
      <c r="A3516" s="2" t="s">
        <v>1082</v>
      </c>
      <c r="B3516" s="2" t="str">
        <v>美國</v>
      </c>
      <c r="C3516" s="2" t="str">
        <v>--</v>
      </c>
      <c r="D3516" s="2" t="str">
        <v>其他,家居用品,工艺陶瓷,照明产品,玻璃工艺品,餐厨用具</v>
      </c>
      <c r="E3516" s="2" t="str">
        <v>9次</v>
      </c>
      <c r="F3516" s="2" t="str">
        <v>561 EAST QUAIL RD,OREM UT. 84097,U.S.A.</v>
      </c>
      <c r="G3516" s="2" t="str">
        <v>EVLOGIO SAAVEDRACH</v>
      </c>
      <c r="H3516" s="2" t="s">
        <v>1081</v>
      </c>
      <c r="I3516" s="2" t="str">
        <v>+1 801-226-1044</v>
      </c>
      <c r="J3516" s="2" t="str">
        <v>001 8018520440</v>
      </c>
      <c r="K3516" s="1"/>
      <c r="L3516" s="1"/>
      <c r="M3516" s="1"/>
      <c r="N3516" s="1"/>
      <c r="O3516" s="1"/>
      <c r="P3516" s="1"/>
      <c r="Q3516" s="1"/>
      <c r="R3516" s="1"/>
      <c r="S3516" s="1"/>
    </row>
    <row r="3517">
      <c r="A3517" s="2" t="s">
        <v>6346</v>
      </c>
      <c r="B3517" s="2" t="str">
        <v>黎巴嫩</v>
      </c>
      <c r="C3517" s="3" t="s">
        <v>6344</v>
      </c>
      <c r="D3517" s="2" t="str">
        <v>个人护理用具,其他,医药保健品及医疗器械,家具,玻璃工艺品,餐厨用具</v>
      </c>
      <c r="E3517" s="2" t="str">
        <v>9次</v>
      </c>
      <c r="F3517" s="2" t="str">
        <v>BEIRUT,BEIRUT CENTRAL DISTRICT,50,URUGUAY STREET,MAKASSED BUILDING,4TH FLOOR,LEBANON</v>
      </c>
      <c r="G3517" s="2" t="str">
        <v>IBRAHIM PALLATTIL</v>
      </c>
      <c r="H3517" s="2" t="s">
        <v>6345</v>
      </c>
      <c r="I3517" s="2" t="str">
        <v>+961 1 998 877</v>
      </c>
      <c r="J3517" s="2">
        <v>9611998877</v>
      </c>
      <c r="K3517" s="1"/>
      <c r="L3517" s="1"/>
      <c r="M3517" s="1"/>
      <c r="N3517" s="1"/>
      <c r="O3517" s="1"/>
      <c r="P3517" s="1"/>
      <c r="Q3517" s="1"/>
      <c r="R3517" s="1"/>
      <c r="S3517" s="1"/>
    </row>
    <row r="3518">
      <c r="A3518" s="2" t="s">
        <v>4465</v>
      </c>
      <c r="B3518" s="2" t="str">
        <v>加拿大</v>
      </c>
      <c r="C3518" s="3" t="s">
        <v>4462</v>
      </c>
      <c r="D3518" s="2" t="s">
        <v>4463</v>
      </c>
      <c r="E3518" s="2" t="str">
        <v>9次</v>
      </c>
      <c r="F3518" s="2" t="str">
        <v>3491 THIMENS MONTREALQUEBEC,CANADA</v>
      </c>
      <c r="G3518" s="2" t="str">
        <v>F C Art</v>
      </c>
      <c r="H3518" s="2" t="s">
        <v>4464</v>
      </c>
      <c r="I3518" s="2" t="str">
        <v>(514)521 4040</v>
      </c>
      <c r="J3518" s="2" t="str">
        <v>(514)521 3135</v>
      </c>
      <c r="K3518" s="1"/>
      <c r="L3518" s="1"/>
      <c r="M3518" s="1"/>
      <c r="N3518" s="1"/>
      <c r="O3518" s="1"/>
      <c r="P3518" s="1"/>
      <c r="Q3518" s="1"/>
      <c r="R3518" s="1"/>
      <c r="S3518" s="1"/>
    </row>
    <row r="3519">
      <c r="A3519" s="2" t="s">
        <v>2391</v>
      </c>
      <c r="B3519" s="2" t="str">
        <v>德國</v>
      </c>
      <c r="C3519" s="3" t="s">
        <v>2389</v>
      </c>
      <c r="D3519" s="2" t="str">
        <v>其他,化工产品,家具,汽车配件,鞋,餐厨用具</v>
      </c>
      <c r="E3519" s="2" t="str">
        <v>8次</v>
      </c>
      <c r="F3519" s="2" t="str">
        <v>Wiesenstrasse 22, DE 87600, Kaufbeuren</v>
      </c>
      <c r="G3519" s="2" t="str">
        <v>Rainer M Blank</v>
      </c>
      <c r="H3519" s="2" t="s">
        <v>2390</v>
      </c>
      <c r="I3519" s="2" t="str">
        <v>+49 8341 6700</v>
      </c>
      <c r="J3519" s="2" t="str">
        <v>0049 8341 67 02 17</v>
      </c>
      <c r="K3519" s="1"/>
      <c r="L3519" s="1"/>
      <c r="M3519" s="1"/>
      <c r="N3519" s="1"/>
      <c r="O3519" s="1"/>
      <c r="P3519" s="1"/>
      <c r="Q3519" s="1"/>
      <c r="R3519" s="1"/>
      <c r="S3519" s="1"/>
    </row>
    <row r="3520">
      <c r="A3520" s="2" t="s">
        <v>7905</v>
      </c>
      <c r="B3520" s="2" t="str">
        <v>塞內加爾</v>
      </c>
      <c r="C3520" s="2" t="str">
        <v>--</v>
      </c>
      <c r="D3520" s="2" t="s">
        <v>7903</v>
      </c>
      <c r="E3520" s="2" t="str">
        <v>6次</v>
      </c>
      <c r="F3520" s="2" t="str">
        <v>54,STREEP A.K.BOURGI,DAKARSENEGAL</v>
      </c>
      <c r="G3520" s="2" t="str">
        <v>THOIDHA ABDOOL</v>
      </c>
      <c r="H3520" s="2" t="s">
        <v>7904</v>
      </c>
      <c r="I3520" s="2">
        <v>2216826487</v>
      </c>
      <c r="J3520" s="2">
        <v>2218427472</v>
      </c>
      <c r="K3520" s="1"/>
      <c r="L3520" s="1"/>
      <c r="M3520" s="1"/>
      <c r="N3520" s="1"/>
      <c r="O3520" s="1"/>
      <c r="P3520" s="1"/>
      <c r="Q3520" s="1"/>
      <c r="R3520" s="1"/>
      <c r="S3520" s="1"/>
    </row>
    <row r="3521">
      <c r="A3521" s="2" t="s">
        <v>6637</v>
      </c>
      <c r="B3521" s="2" t="str">
        <v>馬來西亞</v>
      </c>
      <c r="C3521" s="3" t="s">
        <v>6638</v>
      </c>
      <c r="D3521" s="2" t="str">
        <v>其他,医药保健品及医疗器械,工艺陶瓷,照明产品,箱包,餐厨用具</v>
      </c>
      <c r="E3521" s="2" t="str">
        <v>9次</v>
      </c>
      <c r="F3521" s="2" t="str">
        <v>NO,61,JALAN KIP 9,TAMAN PERINDUSTRIAN KIP,KEPONG,MALAYSIA</v>
      </c>
      <c r="G3521" s="2" t="str">
        <v>Ruhul Amin</v>
      </c>
      <c r="H3521" s="2" t="s">
        <v>6636</v>
      </c>
      <c r="I3521" s="2" t="str">
        <v>+60 3-6275 2682</v>
      </c>
      <c r="J3521" s="2" t="str">
        <v>603 62727360</v>
      </c>
      <c r="K3521" s="1"/>
      <c r="L3521" s="1"/>
      <c r="M3521" s="1"/>
      <c r="N3521" s="1"/>
      <c r="O3521" s="1"/>
      <c r="P3521" s="1"/>
      <c r="Q3521" s="1"/>
      <c r="R3521" s="1"/>
      <c r="S3521" s="1"/>
    </row>
    <row r="3522">
      <c r="A3522" s="5" t="s">
        <v>4842</v>
      </c>
      <c r="B3522" s="5" t="str">
        <v>中國香港</v>
      </c>
      <c r="C3522" s="4" t="s">
        <v>4843</v>
      </c>
      <c r="D3522" s="5" t="s">
        <v>4840</v>
      </c>
      <c r="E3522" s="5" t="str">
        <v>9次</v>
      </c>
      <c r="F3522" s="5" t="str">
        <v>#1090 ROUTE 16 BARRIGADA GUAM 96913 U.S.A.</v>
      </c>
      <c r="G3522" s="5" t="str">
        <v>BERNARDO</v>
      </c>
      <c r="H3522" s="5" t="s">
        <v>4841</v>
      </c>
      <c r="I3522" s="5">
        <f>+852-2891-9886</f>
      </c>
      <c r="J3522" s="5" t="str">
        <v>--6716376582</v>
      </c>
      <c r="K3522" s="1"/>
      <c r="L3522" s="1"/>
      <c r="M3522" s="1"/>
      <c r="N3522" s="1"/>
      <c r="O3522" s="1"/>
      <c r="P3522" s="1"/>
      <c r="Q3522" s="1"/>
      <c r="R3522" s="1"/>
      <c r="S3522" s="1"/>
    </row>
    <row r="3523">
      <c r="A3523" s="5" t="s">
        <v>1200</v>
      </c>
      <c r="B3523" s="5" t="str">
        <v>丹麥</v>
      </c>
      <c r="C3523" s="4" t="s">
        <v>1202</v>
      </c>
      <c r="D3523" s="5" t="str">
        <v>医药保健品及医疗器械,餐厨用具</v>
      </c>
      <c r="E3523" s="5" t="str">
        <v>9次</v>
      </c>
      <c r="F3523" s="5" t="str">
        <v>Marsk Stigs Vej 7, DK 8800, Viborg</v>
      </c>
      <c r="G3523" s="5" t="str">
        <v>Cabina Moebler A/S</v>
      </c>
      <c r="H3523" s="5" t="s">
        <v>1201</v>
      </c>
      <c r="I3523" s="5" t="str">
        <v>+45 86 61 07 00</v>
      </c>
      <c r="J3523" s="5" t="str">
        <v>0045 96 63 25 90</v>
      </c>
      <c r="K3523" s="1"/>
      <c r="L3523" s="1"/>
      <c r="M3523" s="1"/>
      <c r="N3523" s="1"/>
      <c r="O3523" s="1"/>
      <c r="P3523" s="1"/>
      <c r="Q3523" s="1"/>
      <c r="R3523" s="1"/>
      <c r="S3523" s="1"/>
    </row>
    <row r="3524">
      <c r="A3524" s="2" t="s">
        <v>472</v>
      </c>
      <c r="B3524" s="2" t="str">
        <v>中国台湾</v>
      </c>
      <c r="C3524" s="2" t="str">
        <v>--</v>
      </c>
      <c r="D3524" s="2" t="str">
        <v>其他,工艺陶瓷,餐厨用具</v>
      </c>
      <c r="E3524" s="2" t="str">
        <v>9次</v>
      </c>
      <c r="F3524" s="2" t="str">
        <v>A1,14TH FL., NO.126, SEC. 4,NANKING E. RD., TAIPEI,TAIWAN</v>
      </c>
      <c r="G3524" s="2" t="str">
        <v>Luis Castro</v>
      </c>
      <c r="H3524" s="2" t="s">
        <v>473</v>
      </c>
      <c r="I3524" s="2" t="str">
        <v>+886 2 2578 2376</v>
      </c>
      <c r="J3524" s="2">
        <v>886225783476</v>
      </c>
      <c r="K3524" s="1"/>
      <c r="L3524" s="1"/>
      <c r="M3524" s="1"/>
      <c r="N3524" s="1"/>
      <c r="O3524" s="1"/>
      <c r="P3524" s="1"/>
      <c r="Q3524" s="1"/>
      <c r="R3524" s="1"/>
      <c r="S3524" s="1"/>
    </row>
    <row r="3525">
      <c r="A3525" s="2" t="s">
        <v>2251</v>
      </c>
      <c r="B3525" s="2" t="str">
        <v>印度</v>
      </c>
      <c r="C3525" s="3" t="s">
        <v>2250</v>
      </c>
      <c r="D3525" s="2" t="str">
        <v>个人护理用具,家具,家居装饰品,玻璃工艺品,餐厨用具</v>
      </c>
      <c r="E3525" s="2" t="str">
        <v>6次</v>
      </c>
      <c r="F3525" s="2" t="str">
        <v>597-598 SHAHBADDAULATPURDELHI BAWANA ROAD ,DELHI-110042INDIA</v>
      </c>
      <c r="G3525" s="2" t="str">
        <v>KWOK KA MAN</v>
      </c>
      <c r="H3525" s="2" t="s">
        <v>2252</v>
      </c>
      <c r="I3525" s="2" t="str">
        <v>+91-11-2326-0134,9811272605,022-026861938,011-232-718-10,044-43831150,+91 98112 72605,+91-98112-72605,+91 11 2327 1810,+91 11 2324 2500,+91 94447 56885</v>
      </c>
      <c r="J3525" s="2" t="str">
        <v>91-11-3271218</v>
      </c>
      <c r="K3525" s="1"/>
      <c r="L3525" s="1"/>
      <c r="M3525" s="1"/>
      <c r="N3525" s="1"/>
      <c r="O3525" s="1"/>
      <c r="P3525" s="1"/>
      <c r="Q3525" s="1"/>
      <c r="R3525" s="1"/>
      <c r="S3525" s="1"/>
    </row>
    <row r="3526">
      <c r="A3526" s="2" t="s">
        <v>1237</v>
      </c>
      <c r="B3526" s="2" t="str">
        <v>斯里兰卡</v>
      </c>
      <c r="C3526" s="2" t="str">
        <v>--</v>
      </c>
      <c r="D3526" s="2" t="str">
        <v>餐厨用具</v>
      </c>
      <c r="E3526" s="2" t="str">
        <v>5次</v>
      </c>
      <c r="F3526" s="2" t="str">
        <v>3/283,HANSAGIRI RD.,GAMPAHA</v>
      </c>
      <c r="G3526" s="2" t="str">
        <v>BFC IMPORT &amp; EXPORT (PVT) LTD.</v>
      </c>
      <c r="H3526" s="2" t="s">
        <v>1236</v>
      </c>
      <c r="I3526" s="2" t="str">
        <v>0094 11 295028</v>
      </c>
      <c r="J3526" s="2">
        <v>94</v>
      </c>
      <c r="K3526" s="1"/>
      <c r="L3526" s="1"/>
      <c r="M3526" s="1"/>
      <c r="N3526" s="1"/>
      <c r="O3526" s="1"/>
      <c r="P3526" s="1"/>
      <c r="Q3526" s="1"/>
      <c r="R3526" s="1"/>
      <c r="S3526" s="1"/>
    </row>
    <row r="3527">
      <c r="A3527" s="2" t="s">
        <v>2837</v>
      </c>
      <c r="B3527" s="2" t="str">
        <v>日本</v>
      </c>
      <c r="C3527" s="2" t="str">
        <v>--</v>
      </c>
      <c r="D3527" s="2" t="str">
        <v>餐厨用具</v>
      </c>
      <c r="E3527" s="2" t="str">
        <v>6次</v>
      </c>
      <c r="F3527" s="2" t="str">
        <v>2559-21, OBAMA-CHO CHOSHI-SHI, CHIBA 2880821</v>
      </c>
      <c r="G3527" s="2" t="str">
        <v>ISHIDA, MASAHIRO</v>
      </c>
      <c r="H3527" s="2" t="str">
        <v>--</v>
      </c>
      <c r="I3527" s="2">
        <f>+81-584-89-3544</f>
      </c>
      <c r="J3527" s="2" t="str">
        <v>0081 479 23 8791</v>
      </c>
      <c r="K3527" s="1"/>
      <c r="L3527" s="1"/>
      <c r="M3527" s="1"/>
      <c r="N3527" s="1"/>
      <c r="O3527" s="1"/>
      <c r="P3527" s="1"/>
      <c r="Q3527" s="1"/>
      <c r="R3527" s="1"/>
      <c r="S3527" s="1"/>
    </row>
    <row r="3528">
      <c r="A3528" s="2" t="s">
        <v>510</v>
      </c>
      <c r="B3528" s="2" t="str">
        <v>中國香港</v>
      </c>
      <c r="C3528" s="3" t="s">
        <v>511</v>
      </c>
      <c r="D3528" s="2" t="str">
        <v>医药保健品及医疗器械,家具,家居装饰品,餐厨用具</v>
      </c>
      <c r="E3528" s="2" t="str">
        <v>8次</v>
      </c>
      <c r="F3528" s="2" t="str">
        <v>RM 9B, CHEUNG WAH COMMERCIAL BLDG,NO.3-5 SAIGON STREET, JORDAN,HONGKONG</v>
      </c>
      <c r="G3528" s="2" t="str">
        <v>Faizal Ali</v>
      </c>
      <c r="H3528" s="2" t="s">
        <v>512</v>
      </c>
      <c r="I3528" s="2" t="str">
        <v>+852 2356 2040</v>
      </c>
      <c r="J3528" s="2" t="str">
        <v>852 23562041</v>
      </c>
      <c r="K3528" s="1"/>
      <c r="L3528" s="1"/>
      <c r="M3528" s="1"/>
      <c r="N3528" s="1"/>
      <c r="O3528" s="1"/>
      <c r="P3528" s="1"/>
      <c r="Q3528" s="1"/>
      <c r="R3528" s="1"/>
      <c r="S3528" s="1"/>
    </row>
    <row r="3529">
      <c r="A3529" s="2" t="s">
        <v>5827</v>
      </c>
      <c r="B3529" s="2" t="str">
        <v>巴基斯坦</v>
      </c>
      <c r="C3529" s="2" t="str">
        <v>--</v>
      </c>
      <c r="D3529" s="2" t="str">
        <v>其他,家居用品,餐厨用具</v>
      </c>
      <c r="E3529" s="2" t="str">
        <v>7次</v>
      </c>
      <c r="F3529" s="2" t="str">
        <v>#33 BLOCK B,SHINWARI MARKET PESHAWAR</v>
      </c>
      <c r="G3529" s="2" t="str">
        <v>J.D.SHAH</v>
      </c>
      <c r="H3529" s="2" t="s">
        <v>5826</v>
      </c>
      <c r="I3529" s="2" t="str">
        <v>+92 42 37634685</v>
      </c>
      <c r="J3529" s="2" t="str">
        <v>00-92-91-823657</v>
      </c>
      <c r="K3529" s="1"/>
      <c r="L3529" s="1"/>
      <c r="M3529" s="1"/>
      <c r="N3529" s="1"/>
      <c r="O3529" s="1"/>
      <c r="P3529" s="1"/>
      <c r="Q3529" s="1"/>
      <c r="R3529" s="1"/>
      <c r="S3529" s="1"/>
    </row>
    <row r="3530">
      <c r="A3530" s="2" t="s">
        <v>1126</v>
      </c>
      <c r="B3530" s="2" t="str">
        <v>美國</v>
      </c>
      <c r="C3530" s="2" t="str">
        <v>--</v>
      </c>
      <c r="D3530" s="2" t="str">
        <v>医药保健品及医疗器械,家具,家居装饰品,餐厨用具</v>
      </c>
      <c r="E3530" s="2" t="str">
        <v>8次</v>
      </c>
      <c r="F3530" s="2" t="str">
        <v>1491 Coney Island Avenue, U.S.A.</v>
      </c>
      <c r="G3530" s="2" t="str">
        <v>Sadullah Dawlat Abdul Rahim</v>
      </c>
      <c r="H3530" s="2" t="s">
        <v>1127</v>
      </c>
      <c r="I3530" s="2" t="str">
        <v>+1 718-252-8000</v>
      </c>
      <c r="J3530" s="2" t="str">
        <v>718 252 0085</v>
      </c>
      <c r="K3530" s="1"/>
      <c r="L3530" s="1"/>
      <c r="M3530" s="1"/>
      <c r="N3530" s="1"/>
      <c r="O3530" s="1"/>
      <c r="P3530" s="1"/>
      <c r="Q3530" s="1"/>
      <c r="R3530" s="1"/>
      <c r="S3530" s="1"/>
    </row>
    <row r="3531">
      <c r="A3531" s="2" t="s">
        <v>2773</v>
      </c>
      <c r="B3531" s="2" t="str">
        <v>塔吉克斯坦</v>
      </c>
      <c r="C3531" s="3" t="s">
        <v>2774</v>
      </c>
      <c r="D3531" s="2" t="str">
        <v>其他,家居用品,家用电器,电子消费品及信息产品,餐厨用具</v>
      </c>
      <c r="E3531" s="2" t="str">
        <v>8次</v>
      </c>
      <c r="F3531" s="2" t="str">
        <v>P.O.BOX 22155, CYPRUS</v>
      </c>
      <c r="G3531" s="2" t="str">
        <v>Tamer Behiry</v>
      </c>
      <c r="H3531" s="2" t="s">
        <v>2775</v>
      </c>
      <c r="I3531" s="2">
        <v>35722355988</v>
      </c>
      <c r="J3531" s="2">
        <v>35722355170</v>
      </c>
      <c r="K3531" s="1"/>
      <c r="L3531" s="1"/>
      <c r="M3531" s="1"/>
      <c r="N3531" s="1"/>
      <c r="O3531" s="1"/>
      <c r="P3531" s="1"/>
      <c r="Q3531" s="1"/>
      <c r="R3531" s="1"/>
      <c r="S3531" s="1"/>
    </row>
    <row r="3532">
      <c r="A3532" s="2" t="s">
        <v>400</v>
      </c>
      <c r="B3532" s="2" t="str">
        <v>中国台湾</v>
      </c>
      <c r="C3532" s="2" t="str">
        <v>--</v>
      </c>
      <c r="D3532" s="2" t="str">
        <v>其他,钟表眼镜,餐厨用具</v>
      </c>
      <c r="E3532" s="2" t="str">
        <v>7次</v>
      </c>
      <c r="F3532" s="2" t="str">
        <v>NO.26 LANE 75, SEC.4 NANKING E. ROADTAIPEITAIWAN</v>
      </c>
      <c r="G3532" s="2" t="str">
        <v>--</v>
      </c>
      <c r="H3532" s="2" t="s">
        <v>401</v>
      </c>
      <c r="I3532" s="2" t="str">
        <v>+886 2 2718 0805</v>
      </c>
      <c r="J3532" s="2" t="str">
        <v>886 2 27169129</v>
      </c>
      <c r="K3532" s="1"/>
      <c r="L3532" s="1"/>
      <c r="M3532" s="1"/>
      <c r="N3532" s="1"/>
      <c r="O3532" s="1"/>
      <c r="P3532" s="1"/>
      <c r="Q3532" s="1"/>
      <c r="R3532" s="1"/>
      <c r="S3532" s="1"/>
    </row>
    <row r="3533">
      <c r="A3533" s="2" t="s">
        <v>2091</v>
      </c>
      <c r="B3533" s="2" t="str">
        <v>中国台湾</v>
      </c>
      <c r="C3533" s="3" t="s">
        <v>2093</v>
      </c>
      <c r="D3533" s="2" t="str">
        <v>餐厨用具</v>
      </c>
      <c r="E3533" s="2" t="str">
        <v>7次</v>
      </c>
      <c r="F3533" s="2" t="str">
        <v>5F NO.51 LANE 35JI-HU RD. NEIHU, TAIPEI,TAIWAN</v>
      </c>
      <c r="G3533" s="2" t="str">
        <v>--</v>
      </c>
      <c r="H3533" s="2" t="s">
        <v>2092</v>
      </c>
      <c r="I3533" s="2" t="str">
        <v>2798 5880</v>
      </c>
      <c r="J3533" s="2" t="str">
        <v>8751 0757</v>
      </c>
      <c r="K3533" s="1"/>
      <c r="L3533" s="1"/>
      <c r="M3533" s="1"/>
      <c r="N3533" s="1"/>
      <c r="O3533" s="1"/>
      <c r="P3533" s="1"/>
      <c r="Q3533" s="1"/>
      <c r="R3533" s="1"/>
      <c r="S3533" s="1"/>
    </row>
    <row r="3534">
      <c r="A3534" s="2" t="s">
        <v>1163</v>
      </c>
      <c r="B3534" s="2" t="str">
        <v>沙烏地阿拉伯</v>
      </c>
      <c r="C3534" s="2" t="str">
        <v>--</v>
      </c>
      <c r="D3534" s="2" t="str">
        <v>餐厨用具</v>
      </c>
      <c r="E3534" s="2" t="str">
        <v>3次</v>
      </c>
      <c r="F3534" s="2" t="str">
        <v>P.O.BOX 3774 DAMMAM 31481</v>
      </c>
      <c r="G3534" s="2" t="str">
        <v>OMER BASAREH</v>
      </c>
      <c r="H3534" s="2" t="str">
        <v>--</v>
      </c>
      <c r="I3534" s="2" t="str">
        <v>00966 3 8322001</v>
      </c>
      <c r="J3534" s="2" t="str">
        <v>00966 3 8322005</v>
      </c>
      <c r="K3534" s="1"/>
      <c r="L3534" s="1"/>
      <c r="M3534" s="1"/>
      <c r="N3534" s="1"/>
      <c r="O3534" s="1"/>
      <c r="P3534" s="1"/>
      <c r="Q3534" s="1"/>
      <c r="R3534" s="1"/>
      <c r="S3534" s="1"/>
    </row>
    <row r="3535">
      <c r="A3535" s="2" t="s">
        <v>2570</v>
      </c>
      <c r="B3535" s="2" t="str">
        <v>加拿大</v>
      </c>
      <c r="C3535" s="3" t="s">
        <v>2568</v>
      </c>
      <c r="D3535" s="2" t="str">
        <v>餐厨用具</v>
      </c>
      <c r="E3535" s="2" t="str">
        <v>1次</v>
      </c>
      <c r="F3535" s="2" t="str">
        <v>20, Voyager Court South, Etobicoke,Ontario</v>
      </c>
      <c r="G3535" s="2" t="str">
        <v>MR WONG</v>
      </c>
      <c r="H3535" s="2" t="s">
        <v>2569</v>
      </c>
      <c r="I3535" s="2">
        <f>+1-709-726-5587</f>
      </c>
      <c r="J3535" s="2" t="str">
        <v>001 416 675 5610</v>
      </c>
      <c r="K3535" s="1"/>
      <c r="L3535" s="1"/>
      <c r="M3535" s="1"/>
      <c r="N3535" s="1"/>
      <c r="O3535" s="1"/>
      <c r="P3535" s="1"/>
      <c r="Q3535" s="1"/>
      <c r="R3535" s="1"/>
      <c r="S3535" s="1"/>
    </row>
    <row r="3536">
      <c r="A3536" s="2" t="s">
        <v>431</v>
      </c>
      <c r="B3536" s="2" t="str">
        <v>英國</v>
      </c>
      <c r="C3536" s="2" t="str">
        <v>--</v>
      </c>
      <c r="D3536" s="2" t="str">
        <v>五金,家用电器,钟表眼镜,餐厨用具</v>
      </c>
      <c r="E3536" s="2" t="str">
        <v>8次</v>
      </c>
      <c r="F3536" s="2" t="str">
        <v>110 Oldham Road, GB M4 6AG, Manchester</v>
      </c>
      <c r="G3536" s="2" t="str">
        <v>Mrs June Davies</v>
      </c>
      <c r="H3536" s="2" t="str">
        <v>--</v>
      </c>
      <c r="I3536" s="2" t="str">
        <v>+44 161 236 9258</v>
      </c>
      <c r="J3536" s="2" t="str">
        <v>0044 161 236 7760</v>
      </c>
      <c r="K3536" s="1"/>
      <c r="L3536" s="1"/>
      <c r="M3536" s="1"/>
      <c r="N3536" s="1"/>
      <c r="O3536" s="1"/>
      <c r="P3536" s="1"/>
      <c r="Q3536" s="1"/>
      <c r="R3536" s="1"/>
      <c r="S3536" s="1"/>
    </row>
    <row r="3537">
      <c r="A3537" s="2" t="s">
        <v>6553</v>
      </c>
      <c r="B3537" s="2" t="str">
        <v>日本</v>
      </c>
      <c r="C3537" s="2" t="str">
        <v>--</v>
      </c>
      <c r="D3537" s="2" t="str">
        <v>餐厨用具</v>
      </c>
      <c r="E3537" s="2" t="str">
        <v>6次</v>
      </c>
      <c r="F3537" s="2" t="str">
        <v>687, SOYA HADANO-SHI, KANAGAWA 2570031</v>
      </c>
      <c r="G3537" s="2" t="str">
        <v>AYABE, YASUSHI</v>
      </c>
      <c r="H3537" s="2" t="str">
        <v>--</v>
      </c>
      <c r="I3537" s="2" t="str">
        <v>0081 463 81 0005</v>
      </c>
      <c r="J3537" s="2" t="str">
        <v>--</v>
      </c>
      <c r="K3537" s="1"/>
      <c r="L3537" s="1"/>
      <c r="M3537" s="1"/>
      <c r="N3537" s="1"/>
      <c r="O3537" s="1"/>
      <c r="P3537" s="1"/>
      <c r="Q3537" s="1"/>
      <c r="R3537" s="1"/>
      <c r="S3537" s="1"/>
    </row>
    <row r="3538">
      <c r="A3538" s="2" t="s">
        <v>1038</v>
      </c>
      <c r="B3538" s="2" t="str">
        <v>美國</v>
      </c>
      <c r="C3538" s="3" t="s">
        <v>1037</v>
      </c>
      <c r="D3538" s="2" t="str">
        <v>餐厨用具</v>
      </c>
      <c r="E3538" s="2" t="str">
        <v>6次</v>
      </c>
      <c r="F3538" s="2" t="str">
        <v>470 FACTORY ST, WATERTOWN, NY 13601</v>
      </c>
      <c r="G3538" s="2" t="str">
        <v>ANNE COX</v>
      </c>
      <c r="H3538" s="2" t="str">
        <v>--</v>
      </c>
      <c r="I3538" s="2" t="str">
        <v>001 315 788 2915</v>
      </c>
      <c r="J3538" s="2" t="str">
        <v>001 315 788 2377</v>
      </c>
      <c r="K3538" s="1"/>
      <c r="L3538" s="1"/>
      <c r="M3538" s="1"/>
      <c r="N3538" s="1"/>
      <c r="O3538" s="1"/>
      <c r="P3538" s="1"/>
      <c r="Q3538" s="1"/>
      <c r="R3538" s="1"/>
      <c r="S3538" s="1"/>
    </row>
    <row r="3539">
      <c r="A3539" s="2" t="s">
        <v>2723</v>
      </c>
      <c r="B3539" s="2" t="str">
        <v>中国台湾</v>
      </c>
      <c r="C3539" s="3" t="s">
        <v>2724</v>
      </c>
      <c r="D3539" s="2" t="str">
        <v>五金,家具,餐厨用具</v>
      </c>
      <c r="E3539" s="2" t="str">
        <v>10次</v>
      </c>
      <c r="F3539" s="2" t="str">
        <v>4F,NO.121,CHUNG-CHENG RD.SEC.1,TAIPEI(P.O.BOX TP105-62,TAIPEI)</v>
      </c>
      <c r="G3539" s="2" t="str">
        <v>Francis Sk Pang</v>
      </c>
      <c r="H3539" s="2" t="s">
        <v>2722</v>
      </c>
      <c r="I3539" s="2">
        <f>+886-2-2836-1930</f>
      </c>
      <c r="J3539" s="2" t="str">
        <v>00886 2 28367751</v>
      </c>
      <c r="K3539" s="1"/>
      <c r="L3539" s="1"/>
      <c r="M3539" s="1"/>
      <c r="N3539" s="1"/>
      <c r="O3539" s="1"/>
      <c r="P3539" s="1"/>
      <c r="Q3539" s="1"/>
      <c r="R3539" s="1"/>
      <c r="S3539" s="1"/>
    </row>
    <row r="3540">
      <c r="A3540" s="2" t="s">
        <v>329</v>
      </c>
      <c r="B3540" s="2" t="str">
        <v>中國香港</v>
      </c>
      <c r="C3540" s="3" t="s">
        <v>328</v>
      </c>
      <c r="D3540" s="2" t="str">
        <v>家具,电子消费品及信息产品,钟表眼镜,餐厨用具</v>
      </c>
      <c r="E3540" s="2" t="str">
        <v>9次</v>
      </c>
      <c r="F3540" s="2" t="str">
        <v>Rm 702 7/F Kowloon Plz</v>
      </c>
      <c r="G3540" s="2" t="str">
        <v>Warren Wat</v>
      </c>
      <c r="H3540" s="2" t="s">
        <v>327</v>
      </c>
      <c r="I3540" s="2" t="str">
        <v>+852 2756 3862</v>
      </c>
      <c r="J3540" s="2">
        <v>30107883</v>
      </c>
      <c r="K3540" s="1"/>
      <c r="L3540" s="1"/>
      <c r="M3540" s="1"/>
      <c r="N3540" s="1"/>
      <c r="O3540" s="1"/>
      <c r="P3540" s="1"/>
      <c r="Q3540" s="1"/>
      <c r="R3540" s="1"/>
      <c r="S3540" s="1"/>
    </row>
    <row r="3541">
      <c r="A3541" s="2" t="s">
        <v>2355</v>
      </c>
      <c r="B3541" s="2" t="str">
        <v>新西蘭</v>
      </c>
      <c r="C3541" s="3" t="s">
        <v>2352</v>
      </c>
      <c r="D3541" s="2" t="s">
        <v>2353</v>
      </c>
      <c r="E3541" s="2" t="str">
        <v>11次</v>
      </c>
      <c r="F3541" s="2" t="str">
        <v>1 DAKOTA PLACE, BELL BLOCK NEW PLYMOUTH NEW ZEALAND</v>
      </c>
      <c r="G3541" s="2" t="str">
        <v>CRAIG WARD</v>
      </c>
      <c r="H3541" s="2" t="s">
        <v>2354</v>
      </c>
      <c r="I3541" s="2" t="str">
        <v>+64 3-365 3491</v>
      </c>
      <c r="J3541" s="2" t="str">
        <v>0064 3 365 3128</v>
      </c>
      <c r="K3541" s="1"/>
      <c r="L3541" s="1"/>
      <c r="M3541" s="1"/>
      <c r="N3541" s="1"/>
      <c r="O3541" s="1"/>
      <c r="P3541" s="1"/>
      <c r="Q3541" s="1"/>
      <c r="R3541" s="1"/>
      <c r="S3541" s="1"/>
    </row>
    <row r="3542">
      <c r="A3542" s="2" t="s">
        <v>1082</v>
      </c>
      <c r="B3542" s="2" t="str">
        <v>美國</v>
      </c>
      <c r="C3542" s="2" t="str">
        <v>--</v>
      </c>
      <c r="D3542" s="2" t="str">
        <v>其他,家居用品,工艺陶瓷,照明产品,玻璃工艺品,餐厨用具</v>
      </c>
      <c r="E3542" s="2" t="str">
        <v>9次</v>
      </c>
      <c r="F3542" s="2" t="str">
        <v>561 EAST QUAIL RD,OREM UT. 84097,U.S.A.</v>
      </c>
      <c r="G3542" s="2" t="str">
        <v>EVLOGIO SAAVEDRACH</v>
      </c>
      <c r="H3542" s="2" t="s">
        <v>1081</v>
      </c>
      <c r="I3542" s="2" t="str">
        <v>+1 801-226-1044</v>
      </c>
      <c r="J3542" s="2" t="str">
        <v>001 8018520440</v>
      </c>
      <c r="K3542" s="1"/>
      <c r="L3542" s="1"/>
      <c r="M3542" s="1"/>
      <c r="N3542" s="1"/>
      <c r="O3542" s="1"/>
      <c r="P3542" s="1"/>
      <c r="Q3542" s="1"/>
      <c r="R3542" s="1"/>
      <c r="S3542" s="1"/>
    </row>
    <row r="3543">
      <c r="A3543" s="2" t="s">
        <v>2750</v>
      </c>
      <c r="B3543" s="2" t="str">
        <v>塞浦路斯</v>
      </c>
      <c r="C3543" s="3" t="s">
        <v>2751</v>
      </c>
      <c r="D3543" s="2" t="str">
        <v>家用电器,餐厨用具</v>
      </c>
      <c r="E3543" s="2" t="str">
        <v>9次</v>
      </c>
      <c r="F3543" s="2" t="str">
        <v>P.O.BOX 21774</v>
      </c>
      <c r="G3543" s="2" t="str">
        <v>DOMESTICA LTD.</v>
      </c>
      <c r="H3543" s="2" t="s">
        <v>2749</v>
      </c>
      <c r="I3543" s="2" t="str">
        <v>+357 22 666333</v>
      </c>
      <c r="J3543" s="2" t="str">
        <v>00357 22 664441</v>
      </c>
      <c r="K3543" s="1"/>
      <c r="L3543" s="1"/>
      <c r="M3543" s="1"/>
      <c r="N3543" s="1"/>
      <c r="O3543" s="1"/>
      <c r="P3543" s="1"/>
      <c r="Q3543" s="1"/>
      <c r="R3543" s="1"/>
      <c r="S3543" s="1"/>
    </row>
    <row r="3544">
      <c r="A3544" s="2" t="s">
        <v>365</v>
      </c>
      <c r="B3544" s="2" t="str">
        <v>希臘</v>
      </c>
      <c r="C3544" s="2" t="str">
        <v>--</v>
      </c>
      <c r="D3544" s="2" t="str">
        <v>家具,家居装饰品,餐厨用具</v>
      </c>
      <c r="E3544" s="2" t="str">
        <v>7次</v>
      </c>
      <c r="F3544" s="2" t="str">
        <v>27 Ag. Thoma, Maroussi, Athens</v>
      </c>
      <c r="G3544" s="2" t="str">
        <v>DUNI LTD</v>
      </c>
      <c r="H3544" s="2" t="str">
        <v>--</v>
      </c>
      <c r="I3544" s="2" t="str">
        <v>+30 21 0619 9300</v>
      </c>
      <c r="J3544" s="2" t="str">
        <v>0030 210 6199316</v>
      </c>
      <c r="K3544" s="1"/>
      <c r="L3544" s="1"/>
      <c r="M3544" s="1"/>
      <c r="N3544" s="1"/>
      <c r="O3544" s="1"/>
      <c r="P3544" s="1"/>
      <c r="Q3544" s="1"/>
      <c r="R3544" s="1"/>
      <c r="S3544" s="1"/>
    </row>
    <row r="3545">
      <c r="A3545" s="2" t="s">
        <v>6504</v>
      </c>
      <c r="B3545" s="2" t="str">
        <v>法國</v>
      </c>
      <c r="C3545" s="2" t="str">
        <v>--</v>
      </c>
      <c r="D3545" s="2" t="str">
        <v>园林用品,工艺陶瓷,餐厨用具</v>
      </c>
      <c r="E3545" s="2" t="str">
        <v>7次</v>
      </c>
      <c r="F3545" s="2" t="str">
        <v>22 RUE DE LA POTERIE, 61200, ARGENTAN</v>
      </c>
      <c r="G3545" s="2" t="str">
        <v>NORMANDCOM IMPORT EXPORT</v>
      </c>
      <c r="H3545" s="2" t="s">
        <v>6505</v>
      </c>
      <c r="I3545" s="2" t="str">
        <v>+33 2 33 67 65 49</v>
      </c>
      <c r="J3545" s="2" t="str">
        <v>0033 233359586</v>
      </c>
      <c r="K3545" s="1"/>
      <c r="L3545" s="1"/>
      <c r="M3545" s="1"/>
      <c r="N3545" s="1"/>
      <c r="O3545" s="1"/>
      <c r="P3545" s="1"/>
      <c r="Q3545" s="1"/>
      <c r="R3545" s="1"/>
      <c r="S3545" s="1"/>
    </row>
    <row r="3546">
      <c r="A3546" s="2" t="s">
        <v>4664</v>
      </c>
      <c r="B3546" s="2" t="str">
        <v>澳大利亞</v>
      </c>
      <c r="C3546" s="3" t="s">
        <v>4663</v>
      </c>
      <c r="D3546" s="2" t="str">
        <v>餐厨用具</v>
      </c>
      <c r="E3546" s="2" t="str">
        <v>6次</v>
      </c>
      <c r="F3546" s="2" t="str">
        <v>5/6 Greenfield St Botany NSW 2019</v>
      </c>
      <c r="G3546" s="2" t="str">
        <v>--</v>
      </c>
      <c r="H3546" s="2" t="str">
        <v>--</v>
      </c>
      <c r="I3546" s="2" t="str">
        <v>0061 2 9695 1100</v>
      </c>
      <c r="J3546" s="2" t="str">
        <v>0061 2 9695 1188</v>
      </c>
      <c r="K3546" s="1"/>
      <c r="L3546" s="1"/>
      <c r="M3546" s="1"/>
      <c r="N3546" s="1"/>
      <c r="O3546" s="1"/>
      <c r="P3546" s="1"/>
      <c r="Q3546" s="1"/>
      <c r="R3546" s="1"/>
      <c r="S3546" s="1"/>
    </row>
    <row r="3547">
      <c r="A3547" s="2" t="s">
        <v>2651</v>
      </c>
      <c r="B3547" s="2" t="str">
        <v>厄瓜多爾</v>
      </c>
      <c r="C3547" s="3" t="s">
        <v>2650</v>
      </c>
      <c r="D3547" s="2" t="s">
        <v>2652</v>
      </c>
      <c r="E3547" s="2" t="str">
        <v>11次</v>
      </c>
      <c r="F3547" s="2" t="str">
        <v>AV AMERICAS 6-118 (SECTOR SUR),ECUADOR</v>
      </c>
      <c r="G3547" s="2" t="str">
        <v>Cindy</v>
      </c>
      <c r="H3547" s="2" t="s">
        <v>2653</v>
      </c>
      <c r="I3547" s="2">
        <v>2817698</v>
      </c>
      <c r="J3547" s="2">
        <v>2817387</v>
      </c>
      <c r="K3547" s="1"/>
      <c r="L3547" s="1"/>
      <c r="M3547" s="1"/>
      <c r="N3547" s="1"/>
      <c r="O3547" s="1"/>
      <c r="P3547" s="1"/>
      <c r="Q3547" s="1"/>
      <c r="R3547" s="1"/>
      <c r="S3547" s="1"/>
    </row>
    <row r="3548">
      <c r="A3548" s="2" t="s">
        <v>257</v>
      </c>
      <c r="B3548" s="2" t="str">
        <v>美國</v>
      </c>
      <c r="C3548" s="3" t="s">
        <v>258</v>
      </c>
      <c r="D3548" s="2" t="str">
        <v>餐厨用具</v>
      </c>
      <c r="E3548" s="2" t="str">
        <v>3次</v>
      </c>
      <c r="F3548" s="2" t="str">
        <v>P.O. BOX 659,CAMARILLO,CA</v>
      </c>
      <c r="G3548" s="2" t="str">
        <v>G STIERNELOF/TUICHASING</v>
      </c>
      <c r="H3548" s="2" t="str">
        <v>--</v>
      </c>
      <c r="I3548" s="2" t="str">
        <v>001 805 4820791</v>
      </c>
      <c r="J3548" s="2" t="str">
        <v>001 805 4847971</v>
      </c>
      <c r="K3548" s="1"/>
      <c r="L3548" s="1"/>
      <c r="M3548" s="1"/>
      <c r="N3548" s="1"/>
      <c r="O3548" s="1"/>
      <c r="P3548" s="1"/>
      <c r="Q3548" s="1"/>
      <c r="R3548" s="1"/>
      <c r="S3548" s="1"/>
    </row>
    <row r="3549">
      <c r="A3549" s="2" t="s">
        <v>6527</v>
      </c>
      <c r="B3549" s="2" t="str">
        <v>中國香港</v>
      </c>
      <c r="C3549" s="2" t="str">
        <v>--</v>
      </c>
      <c r="D3549" s="2" t="str">
        <v>其他,餐厨用具</v>
      </c>
      <c r="E3549" s="2" t="str">
        <v>7次</v>
      </c>
      <c r="F3549" s="2" t="str">
        <v>RM1202 TAI SANG BANK BLDG.130-132 DES VOEUX RD C.,CENTRALHONGKONG</v>
      </c>
      <c r="G3549" s="2" t="str">
        <v>--</v>
      </c>
      <c r="H3549" s="2" t="s">
        <v>6528</v>
      </c>
      <c r="I3549" s="2" t="str">
        <v>+852 2393 3103</v>
      </c>
      <c r="J3549" s="2" t="str">
        <v>852 23808150</v>
      </c>
      <c r="K3549" s="1"/>
      <c r="L3549" s="1"/>
      <c r="M3549" s="1"/>
      <c r="N3549" s="1"/>
      <c r="O3549" s="1"/>
      <c r="P3549" s="1"/>
      <c r="Q3549" s="1"/>
      <c r="R3549" s="1"/>
      <c r="S3549" s="1"/>
    </row>
    <row r="3550">
      <c r="A3550" s="2" t="s">
        <v>4690</v>
      </c>
      <c r="B3550" s="2" t="str">
        <v>荷蘭</v>
      </c>
      <c r="C3550" s="3" t="s">
        <v>4692</v>
      </c>
      <c r="D3550" s="2" t="str">
        <v>其他,照明产品,餐厨用具</v>
      </c>
      <c r="E3550" s="2" t="str">
        <v>5次</v>
      </c>
      <c r="F3550" s="2" t="str">
        <v>Voltastraat 84, NL 7006 RW, Doetinchem</v>
      </c>
      <c r="G3550" s="2" t="str">
        <v>Bosch EHS BV</v>
      </c>
      <c r="H3550" s="2" t="s">
        <v>4691</v>
      </c>
      <c r="I3550" s="2" t="str">
        <v>+31 314 369 988</v>
      </c>
      <c r="J3550" s="2" t="str">
        <v>0031 314 341645</v>
      </c>
      <c r="K3550" s="1"/>
      <c r="L3550" s="1"/>
      <c r="M3550" s="1"/>
      <c r="N3550" s="1"/>
      <c r="O3550" s="1"/>
      <c r="P3550" s="1"/>
      <c r="Q3550" s="1"/>
      <c r="R3550" s="1"/>
      <c r="S3550" s="1"/>
    </row>
    <row r="3551">
      <c r="A3551" s="2" t="s">
        <v>2693</v>
      </c>
      <c r="B3551" s="2" t="str">
        <v>中國香港</v>
      </c>
      <c r="C3551" s="3" t="s">
        <v>2692</v>
      </c>
      <c r="D3551" s="2" t="str">
        <v>家用电器,餐厨用具</v>
      </c>
      <c r="E3551" s="2" t="str">
        <v>9次</v>
      </c>
      <c r="F3551" s="2" t="str">
        <v>4/F.,WESTICK COMM.BLDG.,147-151 QUEEN'S ROAD EAST,WANCHAI</v>
      </c>
      <c r="G3551" s="2" t="str">
        <v>DAVID LAM</v>
      </c>
      <c r="H3551" s="2" t="s">
        <v>2691</v>
      </c>
      <c r="I3551" s="2" t="str">
        <v>00852 21564190</v>
      </c>
      <c r="J3551" s="2" t="str">
        <v>00852 31092015</v>
      </c>
      <c r="K3551" s="1"/>
      <c r="L3551" s="1"/>
      <c r="M3551" s="1"/>
      <c r="N3551" s="1"/>
      <c r="O3551" s="1"/>
      <c r="P3551" s="1"/>
      <c r="Q3551" s="1"/>
      <c r="R3551" s="1"/>
      <c r="S3551" s="1"/>
    </row>
    <row r="3552">
      <c r="A3552" s="2" t="s">
        <v>298</v>
      </c>
      <c r="B3552" s="2" t="str">
        <v>加拿大</v>
      </c>
      <c r="C3552" s="3" t="s">
        <v>296</v>
      </c>
      <c r="D3552" s="2" t="str">
        <v>工艺陶瓷,餐厨用具</v>
      </c>
      <c r="E3552" s="2" t="str">
        <v>6次</v>
      </c>
      <c r="F3552" s="2" t="str">
        <v>Box 4010, Victoria, British Columbia</v>
      </c>
      <c r="G3552" s="2" t="str">
        <v>Richard Los</v>
      </c>
      <c r="H3552" s="2" t="s">
        <v>297</v>
      </c>
      <c r="I3552" s="2" t="str">
        <v>+1-250-652-5256,+1 250-652-4422</v>
      </c>
      <c r="J3552" s="2" t="str">
        <v>001 2506527751</v>
      </c>
      <c r="K3552" s="1"/>
      <c r="L3552" s="1"/>
      <c r="M3552" s="1"/>
      <c r="N3552" s="1"/>
      <c r="O3552" s="1"/>
      <c r="P3552" s="1"/>
      <c r="Q3552" s="1"/>
      <c r="R3552" s="1"/>
      <c r="S3552" s="1"/>
    </row>
    <row r="3553">
      <c r="A3553" s="5" t="s">
        <v>6822</v>
      </c>
      <c r="B3553" s="5" t="str">
        <v>美國</v>
      </c>
      <c r="C3553" s="5" t="str">
        <v>--</v>
      </c>
      <c r="D3553" s="5" t="s">
        <v>6823</v>
      </c>
      <c r="E3553" s="5" t="str">
        <v>10次</v>
      </c>
      <c r="F3553" s="5" t="str">
        <v>5112 S. 291ST STREET,AUBURN, WA 98001,U.S.A.</v>
      </c>
      <c r="G3553" s="5" t="str">
        <v>homma</v>
      </c>
      <c r="H3553" s="5" t="s">
        <v>6824</v>
      </c>
      <c r="I3553" s="5" t="str">
        <v>001 2539415588</v>
      </c>
      <c r="J3553" s="5" t="str">
        <v>001 2539415588</v>
      </c>
      <c r="K3553" s="1"/>
      <c r="L3553" s="1"/>
      <c r="M3553" s="1"/>
      <c r="N3553" s="1"/>
      <c r="O3553" s="1"/>
      <c r="P3553" s="1"/>
      <c r="Q3553" s="1"/>
      <c r="R3553" s="1"/>
      <c r="S3553" s="1"/>
    </row>
    <row r="3554">
      <c r="A3554" s="2" t="s">
        <v>5071</v>
      </c>
      <c r="B3554" s="2" t="str">
        <v>加拿大</v>
      </c>
      <c r="C3554" s="3" t="s">
        <v>5070</v>
      </c>
      <c r="D3554" s="2" t="str">
        <v>办公文具,箱包,餐厨用具</v>
      </c>
      <c r="E3554" s="2" t="str">
        <v>3次</v>
      </c>
      <c r="F3554" s="2" t="str">
        <v>3310 8TH STREET E</v>
      </c>
      <c r="G3554" s="2" t="str">
        <v>Arif Ratnani</v>
      </c>
      <c r="H3554" s="2" t="s">
        <v>5069</v>
      </c>
      <c r="I3554" s="2" t="str">
        <v>001306249 6786</v>
      </c>
      <c r="J3554" s="2">
        <v>1</v>
      </c>
      <c r="K3554" s="1"/>
      <c r="L3554" s="1"/>
      <c r="M3554" s="1"/>
      <c r="N3554" s="1"/>
      <c r="O3554" s="1"/>
      <c r="P3554" s="1"/>
      <c r="Q3554" s="1"/>
      <c r="R3554" s="1"/>
      <c r="S3554" s="1"/>
    </row>
    <row r="3555">
      <c r="A3555" s="2" t="s">
        <v>3080</v>
      </c>
      <c r="B3555" s="2" t="str">
        <v>美國</v>
      </c>
      <c r="C3555" s="3" t="s">
        <v>3081</v>
      </c>
      <c r="D3555" s="2" t="str">
        <v>餐厨用具</v>
      </c>
      <c r="E3555" s="2" t="str">
        <v>1次</v>
      </c>
      <c r="F3555" s="2" t="str">
        <v>1328 MIDDLE ST, HONOLULU, HI 96819-2403</v>
      </c>
      <c r="G3555" s="2" t="str">
        <v>ROBERT MARCOS</v>
      </c>
      <c r="H3555" s="2" t="str">
        <v>--</v>
      </c>
      <c r="I3555" s="2" t="str">
        <v>(808) 677-2200,+1 808-677-2200</v>
      </c>
      <c r="J3555" s="2" t="str">
        <v>001 808-842-6143</v>
      </c>
      <c r="K3555" s="1"/>
      <c r="L3555" s="1"/>
      <c r="M3555" s="1"/>
      <c r="N3555" s="1"/>
      <c r="O3555" s="1"/>
      <c r="P3555" s="1"/>
      <c r="Q3555" s="1"/>
      <c r="R3555" s="1"/>
      <c r="S3555" s="1"/>
    </row>
    <row r="3556">
      <c r="A3556" s="2" t="s">
        <v>810</v>
      </c>
      <c r="B3556" s="2" t="str">
        <v>比利時</v>
      </c>
      <c r="C3556" s="3" t="s">
        <v>808</v>
      </c>
      <c r="D3556" s="2" t="str">
        <v>餐厨用具</v>
      </c>
      <c r="E3556" s="2" t="str">
        <v>6次</v>
      </c>
      <c r="F3556" s="2" t="str">
        <v>Sint-Pieterskaai 17, B 8000, Brugge</v>
      </c>
      <c r="G3556" s="2" t="str">
        <v>--</v>
      </c>
      <c r="H3556" s="2" t="s">
        <v>809</v>
      </c>
      <c r="I3556" s="2" t="str">
        <v>+32 50 31 80 56</v>
      </c>
      <c r="J3556" s="2" t="str">
        <v>0032 50 45 10 28</v>
      </c>
      <c r="K3556" s="1"/>
      <c r="L3556" s="1"/>
      <c r="M3556" s="1"/>
      <c r="N3556" s="1"/>
      <c r="O3556" s="1"/>
      <c r="P3556" s="1"/>
      <c r="Q3556" s="1"/>
      <c r="R3556" s="1"/>
      <c r="S3556" s="1"/>
    </row>
    <row r="3557">
      <c r="A3557" s="2" t="s">
        <v>6034</v>
      </c>
      <c r="B3557" s="2" t="str">
        <v>中国台湾</v>
      </c>
      <c r="C3557" s="3" t="s">
        <v>6032</v>
      </c>
      <c r="D3557" s="2" t="str">
        <v>五金,家具,餐厨用具</v>
      </c>
      <c r="E3557" s="2" t="str">
        <v>8次</v>
      </c>
      <c r="F3557" s="2" t="str">
        <v>10FL., SECTION 3, ROOSEVELT ROAD,TAIPEI,TAIWAN</v>
      </c>
      <c r="G3557" s="2" t="str">
        <v>Abdo Harari</v>
      </c>
      <c r="H3557" s="2" t="s">
        <v>6033</v>
      </c>
      <c r="I3557" s="2" t="str">
        <v>+886 2 2365 7039</v>
      </c>
      <c r="J3557" s="2" t="str">
        <v>02 23687066</v>
      </c>
      <c r="K3557" s="1"/>
      <c r="L3557" s="1"/>
      <c r="M3557" s="1"/>
      <c r="N3557" s="1"/>
      <c r="O3557" s="1"/>
      <c r="P3557" s="1"/>
      <c r="Q3557" s="1"/>
      <c r="R3557" s="1"/>
      <c r="S3557" s="1"/>
    </row>
    <row r="3558">
      <c r="A3558" s="2" t="s">
        <v>5100</v>
      </c>
      <c r="B3558" s="2" t="str">
        <v>荷蘭</v>
      </c>
      <c r="C3558" s="3" t="s">
        <v>5102</v>
      </c>
      <c r="D3558" s="2" t="str">
        <v>其他,玩具,礼品及赠品,鞋,餐厨用具</v>
      </c>
      <c r="E3558" s="2" t="str">
        <v>9次</v>
      </c>
      <c r="F3558" s="2" t="str">
        <v>Bevrijdingsweg 7-11, NL 5171 PS, Kaatsheuvel</v>
      </c>
      <c r="G3558" s="2" t="str">
        <v>H.T. Vlaskamp</v>
      </c>
      <c r="H3558" s="2" t="s">
        <v>5101</v>
      </c>
      <c r="I3558" s="2" t="str">
        <v>+31 416 541 280</v>
      </c>
      <c r="J3558" s="2" t="str">
        <v>0031 416 341765</v>
      </c>
      <c r="K3558" s="1"/>
      <c r="L3558" s="1"/>
      <c r="M3558" s="1"/>
      <c r="N3558" s="1"/>
      <c r="O3558" s="1"/>
      <c r="P3558" s="1"/>
      <c r="Q3558" s="1"/>
      <c r="R3558" s="1"/>
      <c r="S3558" s="1"/>
    </row>
    <row r="3559">
      <c r="A3559" s="2" t="s">
        <v>2942</v>
      </c>
      <c r="B3559" s="2" t="str">
        <v>挪威</v>
      </c>
      <c r="C3559" s="2" t="str">
        <v>--</v>
      </c>
      <c r="D3559" s="2" t="str">
        <v>大型机械及设备,餐厨用具</v>
      </c>
      <c r="E3559" s="2" t="str">
        <v>9次</v>
      </c>
      <c r="F3559" s="2" t="str">
        <v>Sandholtveien 6, NO 3320, Vestfossen</v>
      </c>
      <c r="G3559" s="2" t="str">
        <v>Kaere Besseberg AS</v>
      </c>
      <c r="H3559" s="2" t="str">
        <v>--</v>
      </c>
      <c r="I3559" s="2" t="str">
        <v>+47 32 75 70 70</v>
      </c>
      <c r="J3559" s="2" t="str">
        <v>0047 32 75 19 47</v>
      </c>
      <c r="K3559" s="1"/>
      <c r="L3559" s="1"/>
      <c r="M3559" s="1"/>
      <c r="N3559" s="1"/>
      <c r="O3559" s="1"/>
      <c r="P3559" s="1"/>
      <c r="Q3559" s="1"/>
      <c r="R3559" s="1"/>
      <c r="S3559" s="1"/>
    </row>
    <row r="3560">
      <c r="A3560" s="2" t="s">
        <v>847</v>
      </c>
      <c r="B3560" s="2" t="str">
        <v>德國</v>
      </c>
      <c r="C3560" s="3" t="s">
        <v>846</v>
      </c>
      <c r="D3560" s="2" t="str">
        <v>家具,家居装饰品,餐厨用具</v>
      </c>
      <c r="E3560" s="2" t="str">
        <v>7次</v>
      </c>
      <c r="F3560" s="2" t="str">
        <v>KREUZBERGSTRABE 3 D-97688 BAD KISSINGEN-ALBERTSHAUSEN</v>
      </c>
      <c r="G3560" s="2" t="str">
        <v>CHRISTIAN KEUL WOHNTEXTILIA GMBH</v>
      </c>
      <c r="H3560" s="2" t="s">
        <v>848</v>
      </c>
      <c r="I3560" s="2" t="str">
        <v>+49 9736 81880</v>
      </c>
      <c r="J3560" s="2" t="str">
        <v>0049 9736 81888</v>
      </c>
      <c r="K3560" s="1"/>
      <c r="L3560" s="1"/>
      <c r="M3560" s="1"/>
      <c r="N3560" s="1"/>
      <c r="O3560" s="1"/>
      <c r="P3560" s="1"/>
      <c r="Q3560" s="1"/>
      <c r="R3560" s="1"/>
      <c r="S3560" s="1"/>
    </row>
    <row r="3561">
      <c r="A3561" s="2" t="s">
        <v>6063</v>
      </c>
      <c r="B3561" s="2" t="str">
        <v>奧地利</v>
      </c>
      <c r="C3561" s="3" t="s">
        <v>6064</v>
      </c>
      <c r="D3561" s="2" t="str">
        <v>化工产品,家具,家居用品,餐厨用具</v>
      </c>
      <c r="E3561" s="2" t="str">
        <v>6次</v>
      </c>
      <c r="F3561" s="2" t="str">
        <v>TRIESTER STRABE 223, A-1232 WIEN(VIENNA)</v>
      </c>
      <c r="G3561" s="2" t="str">
        <v>DR GERHARD BRUCKNER</v>
      </c>
      <c r="H3561" s="2" t="s">
        <v>6065</v>
      </c>
      <c r="I3561" s="2" t="str">
        <v>+43 1 66716240</v>
      </c>
      <c r="J3561" s="2" t="str">
        <v>0043 1 667162414</v>
      </c>
      <c r="K3561" s="1"/>
      <c r="L3561" s="1"/>
      <c r="M3561" s="1"/>
      <c r="N3561" s="1"/>
      <c r="O3561" s="1"/>
      <c r="P3561" s="1"/>
      <c r="Q3561" s="1"/>
      <c r="R3561" s="1"/>
      <c r="S3561" s="1"/>
    </row>
    <row r="3562">
      <c r="A3562" s="2" t="s">
        <v>5007</v>
      </c>
      <c r="B3562" s="2" t="str">
        <v>美國</v>
      </c>
      <c r="C3562" s="3" t="s">
        <v>5009</v>
      </c>
      <c r="D3562" s="2" t="str">
        <v>家具,工艺陶瓷,玩具,玻璃工艺品,餐厨用具</v>
      </c>
      <c r="E3562" s="2" t="str">
        <v>7次</v>
      </c>
      <c r="F3562" s="2" t="str">
        <v>14180 LIVE OAK AVE.,# E,BALDWIN PARK,CA 91706-1350 (POST OFFICE BOX 1602,MONTEREY PARK,CA 91754-8602)</v>
      </c>
      <c r="G3562" s="2" t="str">
        <v>JOSEPH Y C NG</v>
      </c>
      <c r="H3562" s="2" t="s">
        <v>5008</v>
      </c>
      <c r="I3562" s="2">
        <f>+1-626-462-9688</f>
      </c>
      <c r="J3562" s="2" t="str">
        <v>001 626 3381138</v>
      </c>
      <c r="K3562" s="1"/>
      <c r="L3562" s="1"/>
      <c r="M3562" s="1"/>
      <c r="N3562" s="1"/>
      <c r="O3562" s="1"/>
      <c r="P3562" s="1"/>
      <c r="Q3562" s="1"/>
      <c r="R3562" s="1"/>
      <c r="S3562" s="1"/>
    </row>
    <row r="3563">
      <c r="A3563" s="5" t="s">
        <v>3004</v>
      </c>
      <c r="B3563" s="5" t="str">
        <v>突尼斯</v>
      </c>
      <c r="C3563" s="4" t="s">
        <v>3007</v>
      </c>
      <c r="D3563" s="5" t="s">
        <v>3005</v>
      </c>
      <c r="E3563" s="5" t="str">
        <v>9次</v>
      </c>
      <c r="F3563" s="5" t="str">
        <v>5 BIS RUE SINAA</v>
      </c>
      <c r="G3563" s="5" t="str">
        <v>Eric</v>
      </c>
      <c r="H3563" s="5" t="s">
        <v>3006</v>
      </c>
      <c r="I3563" s="5">
        <v>21698311217</v>
      </c>
      <c r="J3563" s="5">
        <v>21671713444</v>
      </c>
      <c r="K3563" s="1"/>
      <c r="L3563" s="1"/>
      <c r="M3563" s="1"/>
      <c r="N3563" s="1"/>
      <c r="O3563" s="1"/>
      <c r="P3563" s="1"/>
      <c r="Q3563" s="1"/>
      <c r="R3563" s="1"/>
      <c r="S3563" s="1"/>
    </row>
    <row r="3564">
      <c r="A3564" s="2" t="s">
        <v>728</v>
      </c>
      <c r="B3564" s="2" t="str">
        <v>德國</v>
      </c>
      <c r="C3564" s="3" t="s">
        <v>727</v>
      </c>
      <c r="D3564" s="2" t="str">
        <v>其他,餐厨用具</v>
      </c>
      <c r="E3564" s="2" t="str">
        <v>5次</v>
      </c>
      <c r="F3564" s="2" t="str">
        <v>Leerkaempe 9, DE 28259, Bremen</v>
      </c>
      <c r="G3564" s="2" t="str">
        <v>Axel Boettger</v>
      </c>
      <c r="H3564" s="2" t="s">
        <v>729</v>
      </c>
      <c r="I3564" s="2" t="str">
        <v>+49 421 2210100</v>
      </c>
      <c r="J3564" s="2" t="str">
        <v>0049 421 2210149</v>
      </c>
      <c r="K3564" s="1"/>
      <c r="L3564" s="1"/>
      <c r="M3564" s="1"/>
      <c r="N3564" s="1"/>
      <c r="O3564" s="1"/>
      <c r="P3564" s="1"/>
      <c r="Q3564" s="1"/>
      <c r="R3564" s="1"/>
      <c r="S3564" s="1"/>
    </row>
    <row r="3565">
      <c r="A3565" s="2" t="s">
        <v>1733</v>
      </c>
      <c r="B3565" s="2" t="str">
        <v>美國</v>
      </c>
      <c r="C3565" s="3" t="s">
        <v>1735</v>
      </c>
      <c r="D3565" s="2" t="str">
        <v>家具,钟表眼镜,餐厨用具</v>
      </c>
      <c r="E3565" s="2" t="str">
        <v>8次</v>
      </c>
      <c r="F3565" s="2" t="str">
        <v>301 ROUTE 10 EAST,WHIPPANY, NJ 07981,U.S.A.</v>
      </c>
      <c r="G3565" s="2" t="str">
        <v>J R DISCOUNT OUTLETS</v>
      </c>
      <c r="H3565" s="2" t="s">
        <v>1734</v>
      </c>
      <c r="I3565" s="2" t="str">
        <v>001 9738849555</v>
      </c>
      <c r="J3565" s="2" t="str">
        <v>001 9738849556/800 4573299</v>
      </c>
      <c r="K3565" s="1"/>
      <c r="L3565" s="1"/>
      <c r="M3565" s="1"/>
      <c r="N3565" s="1"/>
      <c r="O3565" s="1"/>
      <c r="P3565" s="1"/>
      <c r="Q3565" s="1"/>
      <c r="R3565" s="1"/>
      <c r="S3565" s="1"/>
    </row>
    <row r="3566">
      <c r="A3566" s="2" t="s">
        <v>5033</v>
      </c>
      <c r="B3566" s="2" t="str">
        <v>中國香港</v>
      </c>
      <c r="C3566" s="3" t="s">
        <v>5035</v>
      </c>
      <c r="D3566" s="2" t="s">
        <v>5034</v>
      </c>
      <c r="E3566" s="2" t="str">
        <v>9次</v>
      </c>
      <c r="F3566" s="2" t="str">
        <v>1180, 11/F, HITEC, 1 TRADEMART DRIVEKOWLOON BAY, KOWLOON,HONGKONG</v>
      </c>
      <c r="G3566" s="2" t="str">
        <v>Hassan Dessouki</v>
      </c>
      <c r="H3566" s="2" t="s">
        <v>5036</v>
      </c>
      <c r="I3566" s="2" t="str">
        <v>+852 2733 1133</v>
      </c>
      <c r="J3566" s="2" t="str">
        <v>00852 23694815</v>
      </c>
      <c r="K3566" s="1"/>
      <c r="L3566" s="1"/>
      <c r="M3566" s="1"/>
      <c r="N3566" s="1"/>
      <c r="O3566" s="1"/>
      <c r="P3566" s="1"/>
      <c r="Q3566" s="1"/>
      <c r="R3566" s="1"/>
      <c r="S3566" s="1"/>
    </row>
    <row r="3567">
      <c r="A3567" s="2" t="s">
        <v>3043</v>
      </c>
      <c r="B3567" s="2" t="str">
        <v>加拿大</v>
      </c>
      <c r="C3567" s="3" t="s">
        <v>3042</v>
      </c>
      <c r="D3567" s="2" t="s">
        <v>3040</v>
      </c>
      <c r="E3567" s="2" t="str">
        <v>11次</v>
      </c>
      <c r="F3567" s="2" t="str">
        <v>140 ABERDEEN ST.,KITCHENER, ONTARIO,CANADA</v>
      </c>
      <c r="G3567" s="2" t="str">
        <v>KZ INTERNATIONAL</v>
      </c>
      <c r="H3567" s="2" t="s">
        <v>3041</v>
      </c>
      <c r="I3567" s="2" t="str">
        <v>(519)745 3825</v>
      </c>
      <c r="J3567" s="2" t="str">
        <v>(519)745 3825</v>
      </c>
      <c r="K3567" s="1"/>
      <c r="L3567" s="1"/>
      <c r="M3567" s="1"/>
      <c r="N3567" s="1"/>
      <c r="O3567" s="1"/>
      <c r="P3567" s="1"/>
      <c r="Q3567" s="1"/>
      <c r="R3567" s="1"/>
      <c r="S3567" s="1"/>
    </row>
    <row r="3568">
      <c r="A3568" s="2" t="s">
        <v>763</v>
      </c>
      <c r="B3568" s="2" t="str">
        <v>沙烏地阿拉伯</v>
      </c>
      <c r="C3568" s="3" t="s">
        <v>766</v>
      </c>
      <c r="D3568" s="2" t="s">
        <v>764</v>
      </c>
      <c r="E3568" s="2" t="str">
        <v>11次</v>
      </c>
      <c r="F3568" s="2" t="str">
        <v>AL-BALAD, ZAHAB ST.AL MUHTASSEB BLDG. 4TH FLR.FLT.NO 11,P.O.BOX 20123 JEDDAH</v>
      </c>
      <c r="G3568" s="2" t="str">
        <v>ABDUL KARIM Y.MUNSHI</v>
      </c>
      <c r="H3568" s="2" t="s">
        <v>765</v>
      </c>
      <c r="I3568" s="2" t="str">
        <v>00966 1 4630482</v>
      </c>
      <c r="J3568" s="2" t="str">
        <v>00966 1 4651983</v>
      </c>
      <c r="K3568" s="1"/>
      <c r="L3568" s="1"/>
      <c r="M3568" s="1"/>
      <c r="N3568" s="1"/>
      <c r="O3568" s="1"/>
      <c r="P3568" s="1"/>
      <c r="Q3568" s="1"/>
      <c r="R3568" s="1"/>
      <c r="S3568" s="1"/>
    </row>
    <row r="3569">
      <c r="A3569" s="2" t="s">
        <v>6719</v>
      </c>
      <c r="B3569" s="2" t="str">
        <v>美國</v>
      </c>
      <c r="C3569" s="3" t="s">
        <v>6721</v>
      </c>
      <c r="D3569" s="2" t="str">
        <v>餐厨用具</v>
      </c>
      <c r="E3569" s="2" t="str">
        <v>7次</v>
      </c>
      <c r="F3569" s="2" t="str">
        <v>1025 W. 190TH ST., SUITE 216,GARDENA, CALIFORNIA 90248,U.S.A.</v>
      </c>
      <c r="G3569" s="2" t="str">
        <v>Javad Mirtorabi</v>
      </c>
      <c r="H3569" s="2" t="s">
        <v>6720</v>
      </c>
      <c r="I3569" s="2" t="str">
        <v>(310)769 0616</v>
      </c>
      <c r="J3569" s="2" t="str">
        <v>(310)769 1719</v>
      </c>
      <c r="K3569" s="1"/>
      <c r="L3569" s="1"/>
      <c r="M3569" s="1"/>
      <c r="N3569" s="1"/>
      <c r="O3569" s="1"/>
      <c r="P3569" s="1"/>
      <c r="Q3569" s="1"/>
      <c r="R3569" s="1"/>
      <c r="S3569" s="1"/>
    </row>
    <row r="3570">
      <c r="A3570" s="2" t="s">
        <v>4948</v>
      </c>
      <c r="B3570" s="2" t="str">
        <v>巴基斯坦</v>
      </c>
      <c r="C3570" s="2" t="str">
        <v>--</v>
      </c>
      <c r="D3570" s="2" t="str">
        <v>服装饰物及配件,食品,餐厨用具</v>
      </c>
      <c r="E3570" s="2" t="str">
        <v>7次</v>
      </c>
      <c r="F3570" s="2" t="str">
        <v>6/12 E BLOCK B SAMANABAD LAHORE, PAKISTAN</v>
      </c>
      <c r="G3570" s="2" t="str">
        <v>--</v>
      </c>
      <c r="H3570" s="2" t="s">
        <v>4949</v>
      </c>
      <c r="I3570" s="2">
        <v>92427594185</v>
      </c>
      <c r="J3570" s="2">
        <v>92427594185</v>
      </c>
      <c r="K3570" s="1"/>
      <c r="L3570" s="1"/>
      <c r="M3570" s="1"/>
      <c r="N3570" s="1"/>
      <c r="O3570" s="1"/>
      <c r="P3570" s="1"/>
      <c r="Q3570" s="1"/>
      <c r="R3570" s="1"/>
      <c r="S3570" s="1"/>
    </row>
    <row r="3571">
      <c r="A3571" s="2" t="s">
        <v>2942</v>
      </c>
      <c r="B3571" s="2" t="str">
        <v>挪威</v>
      </c>
      <c r="C3571" s="2" t="str">
        <v>--</v>
      </c>
      <c r="D3571" s="2" t="str">
        <v>大型机械及设备,餐厨用具</v>
      </c>
      <c r="E3571" s="2" t="str">
        <v>9次</v>
      </c>
      <c r="F3571" s="2" t="str">
        <v>Sandholtveien 6, NO 3320, Vestfossen</v>
      </c>
      <c r="G3571" s="2" t="str">
        <v>Kaere Besseberg AS</v>
      </c>
      <c r="H3571" s="2" t="str">
        <v>--</v>
      </c>
      <c r="I3571" s="2" t="str">
        <v>+47 32 75 70 70</v>
      </c>
      <c r="J3571" s="2" t="str">
        <v>0047 32 75 19 47</v>
      </c>
      <c r="K3571" s="1"/>
      <c r="L3571" s="1"/>
      <c r="M3571" s="1"/>
      <c r="N3571" s="1"/>
      <c r="O3571" s="1"/>
      <c r="P3571" s="1"/>
      <c r="Q3571" s="1"/>
      <c r="R3571" s="1"/>
      <c r="S3571" s="1"/>
    </row>
    <row r="3572">
      <c r="A3572" s="2" t="s">
        <v>637</v>
      </c>
      <c r="B3572" s="2" t="str">
        <v>韩国</v>
      </c>
      <c r="C3572" s="2" t="str">
        <v>--</v>
      </c>
      <c r="D3572" s="2" t="str">
        <v>餐厨用具</v>
      </c>
      <c r="E3572" s="2" t="str">
        <v>2次</v>
      </c>
      <c r="F3572" s="2" t="str">
        <v>PACKAM-MYON YONGINSHI,KYONGGI</v>
      </c>
      <c r="G3572" s="2" t="str">
        <v>LEE, SANG-OK</v>
      </c>
      <c r="H3572" s="2" t="str">
        <v>--</v>
      </c>
      <c r="I3572" s="2" t="str">
        <v>0082 (031)3323105</v>
      </c>
      <c r="J3572" s="2" t="str">
        <v>0082 (031)332-3107</v>
      </c>
      <c r="K3572" s="1"/>
      <c r="L3572" s="1"/>
      <c r="M3572" s="1"/>
      <c r="N3572" s="1"/>
      <c r="O3572" s="1"/>
      <c r="P3572" s="1"/>
      <c r="Q3572" s="1"/>
      <c r="R3572" s="1"/>
      <c r="S3572" s="1"/>
    </row>
    <row r="3573">
      <c r="A3573" s="2" t="s">
        <v>6739</v>
      </c>
      <c r="B3573" s="2" t="str">
        <v>美國</v>
      </c>
      <c r="C3573" s="2" t="str">
        <v>--</v>
      </c>
      <c r="D3573" s="2" t="str">
        <v>餐厨用具</v>
      </c>
      <c r="E3573" s="2" t="str">
        <v>6次</v>
      </c>
      <c r="F3573" s="2" t="str">
        <v>475 TRIBBLE GAP RD, CUMMING, GA 30040-2478</v>
      </c>
      <c r="G3573" s="2" t="str">
        <v>JACK SHELTON</v>
      </c>
      <c r="H3573" s="2" t="str">
        <v>--</v>
      </c>
      <c r="I3573" s="2" t="str">
        <v>001 770-886-1556</v>
      </c>
      <c r="J3573" s="2" t="str">
        <v>001 770-886-0665</v>
      </c>
      <c r="K3573" s="1"/>
      <c r="L3573" s="1"/>
      <c r="M3573" s="1"/>
      <c r="N3573" s="1"/>
      <c r="O3573" s="1"/>
      <c r="P3573" s="1"/>
      <c r="Q3573" s="1"/>
      <c r="R3573" s="1"/>
      <c r="S3573" s="1"/>
    </row>
    <row r="3574">
      <c r="A3574" s="2" t="s">
        <v>4976</v>
      </c>
      <c r="B3574" s="2" t="str">
        <v>西班牙</v>
      </c>
      <c r="C3574" s="3" t="s">
        <v>4975</v>
      </c>
      <c r="D3574" s="2" t="str">
        <v>服装饰物及配件,玩具,礼品及赠品,箱包,餐厨用具</v>
      </c>
      <c r="E3574" s="2" t="str">
        <v>9次</v>
      </c>
      <c r="F3574" s="2" t="str">
        <v>LERIDA,41.,NAVE4 MADRID</v>
      </c>
      <c r="G3574" s="2" t="str">
        <v>INTERNATIONAL GADGETS PROMOTIONS,S.L.</v>
      </c>
      <c r="H3574" s="2" t="str">
        <v>--</v>
      </c>
      <c r="I3574" s="2" t="str">
        <v>+34 915 71 07 54</v>
      </c>
      <c r="J3574" s="2" t="str">
        <v>0034 91 4490630</v>
      </c>
      <c r="K3574" s="1"/>
      <c r="L3574" s="1"/>
      <c r="M3574" s="1"/>
      <c r="N3574" s="1"/>
      <c r="O3574" s="1"/>
      <c r="P3574" s="1"/>
      <c r="Q3574" s="1"/>
      <c r="R3574" s="1"/>
      <c r="S3574" s="1"/>
    </row>
    <row r="3575">
      <c r="A3575" s="2" t="s">
        <v>2973</v>
      </c>
      <c r="B3575" s="2" t="str">
        <v>西班牙</v>
      </c>
      <c r="C3575" s="3" t="s">
        <v>2970</v>
      </c>
      <c r="D3575" s="2" t="s">
        <v>2971</v>
      </c>
      <c r="E3575" s="2" t="str">
        <v>7次</v>
      </c>
      <c r="F3575" s="2" t="str">
        <v>CN-332, KM. 197,03760 ONDARA,ALICANTE,SPAIN</v>
      </c>
      <c r="G3575" s="2" t="str">
        <v>Abhishek Agrawal</v>
      </c>
      <c r="H3575" s="2" t="s">
        <v>2972</v>
      </c>
      <c r="I3575" s="2" t="str">
        <v>+34 966 47 70 00</v>
      </c>
      <c r="J3575" s="2">
        <v>34966477001</v>
      </c>
      <c r="K3575" s="1"/>
      <c r="L3575" s="1"/>
      <c r="M3575" s="1"/>
      <c r="N3575" s="1"/>
      <c r="O3575" s="1"/>
      <c r="P3575" s="1"/>
      <c r="Q3575" s="1"/>
      <c r="R3575" s="1"/>
      <c r="S3575" s="1"/>
    </row>
    <row r="3576">
      <c r="A3576" s="2" t="s">
        <v>678</v>
      </c>
      <c r="B3576" s="2" t="str">
        <v>日本</v>
      </c>
      <c r="C3576" s="3" t="s">
        <v>679</v>
      </c>
      <c r="D3576" s="2" t="str">
        <v>餐厨用具</v>
      </c>
      <c r="E3576" s="2" t="str">
        <v>2次</v>
      </c>
      <c r="F3576" s="2" t="str">
        <v>18-10, KITA SHINJUKU 2-CHOME SHINJUKU-KU, TOKYO 1690074</v>
      </c>
      <c r="G3576" s="2" t="str">
        <v>ARIGA, IPPEI</v>
      </c>
      <c r="H3576" s="2" t="str">
        <v>--</v>
      </c>
      <c r="I3576" s="2" t="str">
        <v>0081 3 5389 4102</v>
      </c>
      <c r="J3576" s="2" t="str">
        <v>0081 3 5389 4566</v>
      </c>
      <c r="K3576" s="1"/>
      <c r="L3576" s="1"/>
      <c r="M3576" s="1"/>
      <c r="N3576" s="1"/>
      <c r="O3576" s="1"/>
      <c r="P3576" s="1"/>
      <c r="Q3576" s="1"/>
      <c r="R3576" s="1"/>
      <c r="S3576" s="1"/>
    </row>
    <row r="3577">
      <c r="A3577" s="2" t="s">
        <v>6671</v>
      </c>
      <c r="B3577" s="2" t="str">
        <v>法國</v>
      </c>
      <c r="C3577" s="3" t="s">
        <v>6670</v>
      </c>
      <c r="D3577" s="2" t="str">
        <v>其他,食品,餐厨用具</v>
      </c>
      <c r="E3577" s="2" t="str">
        <v>6次</v>
      </c>
      <c r="F3577" s="2" t="str">
        <v>1 RUE DE BARCELONE, ZONE INDUSTRIELLE DES PIVOLLES, 69150, DECINES CHARPIEU</v>
      </c>
      <c r="G3577" s="2" t="str">
        <v>M BERGAMELLI PATRICK</v>
      </c>
      <c r="H3577" s="2" t="s">
        <v>6669</v>
      </c>
      <c r="I3577" s="2" t="str">
        <v>+33 4 72 15 21 21</v>
      </c>
      <c r="J3577" s="2" t="str">
        <v>0033 4 72152129</v>
      </c>
      <c r="K3577" s="1"/>
      <c r="L3577" s="1"/>
      <c r="M3577" s="1"/>
      <c r="N3577" s="1"/>
      <c r="O3577" s="1"/>
      <c r="P3577" s="1"/>
      <c r="Q3577" s="1"/>
      <c r="R3577" s="1"/>
      <c r="S3577" s="1"/>
    </row>
    <row r="3578">
      <c r="A3578" s="2" t="s">
        <v>4895</v>
      </c>
      <c r="B3578" s="2" t="str">
        <v>英國</v>
      </c>
      <c r="C3578" s="3" t="s">
        <v>4894</v>
      </c>
      <c r="D3578" s="2" t="str">
        <v>家用电器,餐厨用具</v>
      </c>
      <c r="E3578" s="2" t="str">
        <v>7次</v>
      </c>
      <c r="F3578" s="2" t="str">
        <v>Mountainmill, Ligoniel Road, GB BT14 8D, Belfast</v>
      </c>
      <c r="G3578" s="2" t="str">
        <v>J McIlmunn</v>
      </c>
      <c r="H3578" s="2" t="s">
        <v>4893</v>
      </c>
      <c r="I3578" s="2" t="str">
        <v>+44 28 9074 9758</v>
      </c>
      <c r="J3578" s="2" t="str">
        <v>0044 28 9074 9758</v>
      </c>
      <c r="K3578" s="1"/>
      <c r="L3578" s="1"/>
      <c r="M3578" s="1"/>
      <c r="N3578" s="1"/>
      <c r="O3578" s="1"/>
      <c r="P3578" s="1"/>
      <c r="Q3578" s="1"/>
      <c r="R3578" s="1"/>
      <c r="S3578" s="1"/>
    </row>
    <row r="3579">
      <c r="A3579" s="2" t="s">
        <v>2871</v>
      </c>
      <c r="B3579" s="2" t="str">
        <v>美國</v>
      </c>
      <c r="C3579" s="3" t="s">
        <v>2869</v>
      </c>
      <c r="D3579" s="2" t="str">
        <v>其他,医药保健品及医疗器械,家具,工艺陶瓷,玻璃工艺品,餐厨用具</v>
      </c>
      <c r="E3579" s="2" t="str">
        <v>9次</v>
      </c>
      <c r="F3579" s="2" t="str">
        <v>302 12th street Santa Monica CA., U.S.A.</v>
      </c>
      <c r="G3579" s="2" t="str">
        <v>ROLSEN</v>
      </c>
      <c r="H3579" s="2" t="s">
        <v>2870</v>
      </c>
      <c r="I3579" s="2" t="str">
        <v>+1 310-393-5377</v>
      </c>
      <c r="J3579" s="2">
        <v>3103881258</v>
      </c>
      <c r="K3579" s="1"/>
      <c r="L3579" s="1"/>
      <c r="M3579" s="1"/>
      <c r="N3579" s="1"/>
      <c r="O3579" s="1"/>
      <c r="P3579" s="1"/>
      <c r="Q3579" s="1"/>
      <c r="R3579" s="1"/>
      <c r="S3579" s="1"/>
    </row>
    <row r="3580">
      <c r="A3580" s="2" t="s">
        <v>556</v>
      </c>
      <c r="B3580" s="2" t="str">
        <v>尼日利亞</v>
      </c>
      <c r="C3580" s="2" t="str">
        <v>--</v>
      </c>
      <c r="D3580" s="2" t="s">
        <v>557</v>
      </c>
      <c r="E3580" s="2" t="str">
        <v>10次</v>
      </c>
      <c r="F3580" s="2" t="str">
        <v>12 ADISA BASSSUA STREETOFF ADELABUROAD SURULERELAGOSNIGERIA</v>
      </c>
      <c r="G3580" s="2" t="str">
        <v>BHARATHWAJ</v>
      </c>
      <c r="H3580" s="2" t="s">
        <v>558</v>
      </c>
      <c r="I3580" s="2" t="str">
        <v>+234 1 545 4403</v>
      </c>
      <c r="J3580" s="2" t="str">
        <v>234 015454403</v>
      </c>
      <c r="K3580" s="1"/>
      <c r="L3580" s="1"/>
      <c r="M3580" s="1"/>
      <c r="N3580" s="1"/>
      <c r="O3580" s="1"/>
      <c r="P3580" s="1"/>
      <c r="Q3580" s="1"/>
      <c r="R3580" s="1"/>
      <c r="S3580" s="1"/>
    </row>
    <row r="3581">
      <c r="A3581" s="2" t="s">
        <v>4331</v>
      </c>
      <c r="B3581" s="2" t="str">
        <v>挪威</v>
      </c>
      <c r="C3581" s="3" t="s">
        <v>4330</v>
      </c>
      <c r="D3581" s="2" t="s">
        <v>4328</v>
      </c>
      <c r="E3581" s="2" t="str">
        <v>9次</v>
      </c>
      <c r="F3581" s="2" t="str">
        <v>FOSSEGRENDA 40,7488 TRONDHEIM</v>
      </c>
      <c r="G3581" s="2" t="str">
        <v>HH Engros A/S</v>
      </c>
      <c r="H3581" s="2" t="s">
        <v>4329</v>
      </c>
      <c r="I3581" s="2" t="str">
        <v>+47 73 95 65 00</v>
      </c>
      <c r="J3581" s="2" t="str">
        <v>0047 73 95 65 05</v>
      </c>
      <c r="K3581" s="1"/>
      <c r="L3581" s="1"/>
      <c r="M3581" s="1"/>
      <c r="N3581" s="1"/>
      <c r="O3581" s="1"/>
      <c r="P3581" s="1"/>
      <c r="Q3581" s="1"/>
      <c r="R3581" s="1"/>
      <c r="S3581" s="1"/>
    </row>
    <row r="3582">
      <c r="A3582" s="5" t="s">
        <v>4921</v>
      </c>
      <c r="B3582" s="5" t="str">
        <v>日本</v>
      </c>
      <c r="C3582" s="4" t="s">
        <v>4920</v>
      </c>
      <c r="D3582" s="5" t="str">
        <v>家用电器,节日用品,餐厨用具</v>
      </c>
      <c r="E3582" s="5" t="str">
        <v>4次</v>
      </c>
      <c r="F3582" s="5" t="str">
        <v>13, KAMITOBADAIMOTSU-CHO, MINAMI-KU KYOTO-SHI, KYOTO 6018121</v>
      </c>
      <c r="G3582" s="5" t="str">
        <v>KAZUE SUZUKI</v>
      </c>
      <c r="H3582" s="5" t="s">
        <v>4922</v>
      </c>
      <c r="I3582" s="5">
        <v>81925961551</v>
      </c>
      <c r="J3582" s="5" t="str">
        <v>0081 6 62646303</v>
      </c>
      <c r="K3582" s="1"/>
      <c r="L3582" s="1"/>
      <c r="M3582" s="1"/>
      <c r="N3582" s="1"/>
      <c r="O3582" s="1"/>
      <c r="P3582" s="1"/>
      <c r="Q3582" s="1"/>
      <c r="R3582" s="1"/>
      <c r="S3582" s="1"/>
    </row>
    <row r="3583">
      <c r="A3583" s="2" t="s">
        <v>2908</v>
      </c>
      <c r="B3583" s="2" t="str">
        <v>加拿大</v>
      </c>
      <c r="C3583" s="3" t="s">
        <v>1259</v>
      </c>
      <c r="D3583" s="2" t="s">
        <v>2153</v>
      </c>
      <c r="E3583" s="2" t="str">
        <v>6次</v>
      </c>
      <c r="F3583" s="2" t="str">
        <v>10/519 ASON, PO BOX 538,KATHMANDU,NEPAL</v>
      </c>
      <c r="G3583" s="2" t="str">
        <v>Bing Hsu</v>
      </c>
      <c r="H3583" s="2" t="s">
        <v>2154</v>
      </c>
      <c r="I3583" s="2" t="str">
        <v>+1 403-606-1816</v>
      </c>
      <c r="J3583" s="2" t="str">
        <v>00212 22 273390</v>
      </c>
      <c r="K3583" s="1"/>
      <c r="L3583" s="1"/>
      <c r="M3583" s="1"/>
      <c r="N3583" s="1"/>
      <c r="O3583" s="1"/>
      <c r="P3583" s="1"/>
      <c r="Q3583" s="1"/>
      <c r="R3583" s="1"/>
      <c r="S3583" s="1"/>
    </row>
    <row r="3584">
      <c r="A3584" s="2" t="s">
        <v>600</v>
      </c>
      <c r="B3584" s="2" t="str">
        <v>中國香港</v>
      </c>
      <c r="C3584" s="3" t="s">
        <v>598</v>
      </c>
      <c r="D3584" s="2" t="str">
        <v>其他日用陶瓷,家具,派对用品及装饰品,餐厨用具</v>
      </c>
      <c r="E3584" s="2" t="str">
        <v>10次</v>
      </c>
      <c r="F3584" s="2" t="str">
        <v>6/F., BLK G, FU CHEUNG CTR.,5-7 WONG CHUK YEUNG STREET,SHATIN, FOTAN, N.T.,HONGKONG</v>
      </c>
      <c r="G3584" s="2" t="str">
        <v>Buyer</v>
      </c>
      <c r="H3584" s="2" t="s">
        <v>599</v>
      </c>
      <c r="I3584" s="2" t="str">
        <v>+852 2697 1072</v>
      </c>
      <c r="J3584" s="2" t="str">
        <v>852 26020907</v>
      </c>
      <c r="K3584" s="1"/>
      <c r="L3584" s="1"/>
      <c r="M3584" s="1"/>
      <c r="N3584" s="1"/>
      <c r="O3584" s="1"/>
      <c r="P3584" s="1"/>
      <c r="Q3584" s="1"/>
      <c r="R3584" s="1"/>
      <c r="S3584" s="1"/>
    </row>
    <row r="3585">
      <c r="A3585" s="2" t="s">
        <v>5339</v>
      </c>
      <c r="B3585" s="2" t="str">
        <v>中國香港</v>
      </c>
      <c r="C3585" s="2" t="str">
        <v>--</v>
      </c>
      <c r="D3585" s="2" t="str">
        <v>玻璃工艺品,餐厨用具</v>
      </c>
      <c r="E3585" s="2" t="str">
        <v>8次</v>
      </c>
      <c r="F3585" s="2" t="str">
        <v>UNIT 506 CATIC BLDG.,44 TSUN YIP STREET,KWUN TONG, KOWLOON,HONGKONG</v>
      </c>
      <c r="G3585" s="2" t="str">
        <v>--</v>
      </c>
      <c r="H3585" s="2" t="s">
        <v>5340</v>
      </c>
      <c r="I3585" s="2" t="str">
        <v>+852 2370 0883</v>
      </c>
      <c r="J3585" s="2">
        <v>27430488</v>
      </c>
      <c r="K3585" s="1"/>
      <c r="L3585" s="1"/>
      <c r="M3585" s="1"/>
      <c r="N3585" s="1"/>
      <c r="O3585" s="1"/>
      <c r="P3585" s="1"/>
      <c r="Q3585" s="1"/>
      <c r="R3585" s="1"/>
      <c r="S3585" s="1"/>
    </row>
    <row r="3586">
      <c r="A3586" s="2" t="s">
        <v>4282</v>
      </c>
      <c r="B3586" s="2" t="str">
        <v>法國</v>
      </c>
      <c r="C3586" s="2" t="str">
        <v>--</v>
      </c>
      <c r="D3586" s="2" t="str">
        <v>园林用品,工艺陶瓷,餐厨用具</v>
      </c>
      <c r="E3586" s="2" t="str">
        <v>6次</v>
      </c>
      <c r="F3586" s="2" t="str">
        <v>181 AVENUE DU GRAND SUD, 37170, CHAMBRAY LES TOURS</v>
      </c>
      <c r="G3586" s="2" t="str">
        <v>M PONDARD JEAN PIERRE</v>
      </c>
      <c r="H3586" s="2" t="str">
        <v>--</v>
      </c>
      <c r="I3586" s="2" t="str">
        <v>+33 2 47 80 87 87</v>
      </c>
      <c r="J3586" s="2" t="str">
        <v>0033 247808789</v>
      </c>
      <c r="K3586" s="1"/>
      <c r="L3586" s="1"/>
      <c r="M3586" s="1"/>
      <c r="N3586" s="1"/>
      <c r="O3586" s="1"/>
      <c r="P3586" s="1"/>
      <c r="Q3586" s="1"/>
      <c r="R3586" s="1"/>
      <c r="S3586" s="1"/>
    </row>
    <row r="3587">
      <c r="A3587" s="2" t="s">
        <v>257</v>
      </c>
      <c r="B3587" s="2" t="str">
        <v>美國</v>
      </c>
      <c r="C3587" s="3" t="s">
        <v>258</v>
      </c>
      <c r="D3587" s="2" t="str">
        <v>餐厨用具</v>
      </c>
      <c r="E3587" s="2" t="str">
        <v>3次</v>
      </c>
      <c r="F3587" s="2" t="str">
        <v>P.O. BOX 659,CAMARILLO,CA</v>
      </c>
      <c r="G3587" s="2" t="str">
        <v>G STIERNELOF/TUICHASING</v>
      </c>
      <c r="H3587" s="2" t="str">
        <v>--</v>
      </c>
      <c r="I3587" s="2" t="str">
        <v>001 805 4820791</v>
      </c>
      <c r="J3587" s="2" t="str">
        <v>001 805 4847971</v>
      </c>
      <c r="K3587" s="1"/>
      <c r="L3587" s="1"/>
      <c r="M3587" s="1"/>
      <c r="N3587" s="1"/>
      <c r="O3587" s="1"/>
      <c r="P3587" s="1"/>
      <c r="Q3587" s="1"/>
      <c r="R3587" s="1"/>
      <c r="S3587" s="1"/>
    </row>
    <row r="3588">
      <c r="A3588" s="2" t="s">
        <v>2693</v>
      </c>
      <c r="B3588" s="2" t="str">
        <v>中國香港</v>
      </c>
      <c r="C3588" s="3" t="s">
        <v>2692</v>
      </c>
      <c r="D3588" s="2" t="str">
        <v>家用电器,餐厨用具</v>
      </c>
      <c r="E3588" s="2" t="str">
        <v>9次</v>
      </c>
      <c r="F3588" s="2" t="str">
        <v>4/F.,WESTICK COMM.BLDG.,147-151 QUEEN'S ROAD EAST,WANCHAI</v>
      </c>
      <c r="G3588" s="2" t="str">
        <v>DAVID LAM</v>
      </c>
      <c r="H3588" s="2" t="s">
        <v>2691</v>
      </c>
      <c r="I3588" s="2" t="str">
        <v>00852 21564190</v>
      </c>
      <c r="J3588" s="2" t="str">
        <v>00852 31092015</v>
      </c>
      <c r="K3588" s="1"/>
      <c r="L3588" s="1"/>
      <c r="M3588" s="1"/>
      <c r="N3588" s="1"/>
      <c r="O3588" s="1"/>
      <c r="P3588" s="1"/>
      <c r="Q3588" s="1"/>
      <c r="R3588" s="1"/>
      <c r="S3588" s="1"/>
    </row>
    <row r="3589">
      <c r="A3589" s="2" t="s">
        <v>298</v>
      </c>
      <c r="B3589" s="2" t="str">
        <v>加拿大</v>
      </c>
      <c r="C3589" s="3" t="s">
        <v>296</v>
      </c>
      <c r="D3589" s="2" t="str">
        <v>工艺陶瓷,餐厨用具</v>
      </c>
      <c r="E3589" s="2" t="str">
        <v>6次</v>
      </c>
      <c r="F3589" s="2" t="str">
        <v>Box 4010, Victoria, British Columbia</v>
      </c>
      <c r="G3589" s="2" t="str">
        <v>Richard Los</v>
      </c>
      <c r="H3589" s="2" t="s">
        <v>297</v>
      </c>
      <c r="I3589" s="2" t="str">
        <v>+1-250-652-5256,+1 250-652-4422</v>
      </c>
      <c r="J3589" s="2" t="str">
        <v>001 2506527751</v>
      </c>
      <c r="K3589" s="1"/>
      <c r="L3589" s="1"/>
      <c r="M3589" s="1"/>
      <c r="N3589" s="1"/>
      <c r="O3589" s="1"/>
      <c r="P3589" s="1"/>
      <c r="Q3589" s="1"/>
      <c r="R3589" s="1"/>
      <c r="S3589" s="1"/>
    </row>
    <row r="3590">
      <c r="A3590" s="2" t="s">
        <v>5071</v>
      </c>
      <c r="B3590" s="2" t="str">
        <v>加拿大</v>
      </c>
      <c r="C3590" s="3" t="s">
        <v>5070</v>
      </c>
      <c r="D3590" s="2" t="str">
        <v>办公文具,箱包,餐厨用具</v>
      </c>
      <c r="E3590" s="2" t="str">
        <v>3次</v>
      </c>
      <c r="F3590" s="2" t="str">
        <v>3310 8TH STREET E</v>
      </c>
      <c r="G3590" s="2" t="str">
        <v>Arif Ratnani</v>
      </c>
      <c r="H3590" s="2" t="s">
        <v>5069</v>
      </c>
      <c r="I3590" s="2" t="str">
        <v>001306249 6786</v>
      </c>
      <c r="J3590" s="2">
        <v>1</v>
      </c>
      <c r="K3590" s="1"/>
      <c r="L3590" s="1"/>
      <c r="M3590" s="1"/>
      <c r="N3590" s="1"/>
      <c r="O3590" s="1"/>
      <c r="P3590" s="1"/>
      <c r="Q3590" s="1"/>
      <c r="R3590" s="1"/>
      <c r="S3590" s="1"/>
    </row>
    <row r="3591">
      <c r="A3591" s="2" t="s">
        <v>1196</v>
      </c>
      <c r="B3591" s="2" t="str">
        <v>英國</v>
      </c>
      <c r="C3591" s="3" t="s">
        <v>1194</v>
      </c>
      <c r="D3591" s="2" t="str">
        <v>餐厨用具</v>
      </c>
      <c r="E3591" s="2" t="str">
        <v>2次</v>
      </c>
      <c r="F3591" s="2" t="str">
        <v>Roberts Metal Packaging, 159 Peckham Rye East,London SE15 3HX, England</v>
      </c>
      <c r="G3591" s="2" t="str">
        <v>Head Office and Main Factory</v>
      </c>
      <c r="H3591" s="2" t="s">
        <v>1195</v>
      </c>
      <c r="I3591" s="2" t="str">
        <v>+44 20 7358 2500</v>
      </c>
      <c r="J3591" s="2" t="str">
        <v>0044 20 76395356</v>
      </c>
      <c r="K3591" s="1"/>
      <c r="L3591" s="1"/>
      <c r="M3591" s="1"/>
      <c r="N3591" s="1"/>
      <c r="O3591" s="1"/>
      <c r="P3591" s="1"/>
      <c r="Q3591" s="1"/>
      <c r="R3591" s="1"/>
      <c r="S3591" s="1"/>
    </row>
    <row r="3592">
      <c r="A3592" s="2" t="s">
        <v>810</v>
      </c>
      <c r="B3592" s="2" t="str">
        <v>比利時</v>
      </c>
      <c r="C3592" s="3" t="s">
        <v>808</v>
      </c>
      <c r="D3592" s="2" t="str">
        <v>餐厨用具</v>
      </c>
      <c r="E3592" s="2" t="str">
        <v>6次</v>
      </c>
      <c r="F3592" s="2" t="str">
        <v>Sint-Pieterskaai 17, B 8000, Brugge</v>
      </c>
      <c r="G3592" s="2" t="str">
        <v>--</v>
      </c>
      <c r="H3592" s="2" t="s">
        <v>809</v>
      </c>
      <c r="I3592" s="2" t="str">
        <v>+32 50 31 80 56</v>
      </c>
      <c r="J3592" s="2" t="str">
        <v>0032 50 45 10 28</v>
      </c>
      <c r="K3592" s="1"/>
      <c r="L3592" s="1"/>
      <c r="M3592" s="1"/>
      <c r="N3592" s="1"/>
      <c r="O3592" s="1"/>
      <c r="P3592" s="1"/>
      <c r="Q3592" s="1"/>
      <c r="R3592" s="1"/>
      <c r="S3592" s="1"/>
    </row>
    <row r="3593">
      <c r="A3593" s="5" t="s">
        <v>3423</v>
      </c>
      <c r="B3593" s="5" t="str">
        <v>英國</v>
      </c>
      <c r="C3593" s="5" t="str">
        <v>--</v>
      </c>
      <c r="D3593" s="5" t="str">
        <v>食品,餐厨用具</v>
      </c>
      <c r="E3593" s="5" t="str">
        <v>7次</v>
      </c>
      <c r="F3593" s="5" t="str">
        <v>12 COLISEUM WAY,THE COLISEUM,CHESHIRE OAKS,U.K.</v>
      </c>
      <c r="G3593" s="5" t="str">
        <v>--</v>
      </c>
      <c r="H3593" s="5" t="s">
        <v>3422</v>
      </c>
      <c r="I3593" s="5" t="str">
        <v>(44)151 3572888</v>
      </c>
      <c r="J3593" s="5" t="str">
        <v>(44)151 3558828</v>
      </c>
      <c r="K3593" s="1"/>
      <c r="L3593" s="1"/>
      <c r="M3593" s="1"/>
      <c r="N3593" s="1"/>
      <c r="O3593" s="1"/>
      <c r="P3593" s="1"/>
      <c r="Q3593" s="1"/>
      <c r="R3593" s="1"/>
      <c r="S3593" s="1"/>
    </row>
    <row r="3594">
      <c r="A3594" s="2" t="s">
        <v>5798</v>
      </c>
      <c r="B3594" s="2" t="str">
        <v>美國</v>
      </c>
      <c r="C3594" s="3" t="s">
        <v>5797</v>
      </c>
      <c r="D3594" s="2" t="s">
        <v>5796</v>
      </c>
      <c r="E3594" s="2" t="str">
        <v>7次</v>
      </c>
      <c r="F3594" s="2" t="str">
        <v>80 EAST PASSAIC AVE, NUTLEY,NEW JERSEY 07110U.S.A.</v>
      </c>
      <c r="G3594" s="2" t="str">
        <v>Agustina Lanzaro</v>
      </c>
      <c r="H3594" s="2" t="s">
        <v>5799</v>
      </c>
      <c r="I3594" s="2" t="str">
        <v>+1 973-667-1777</v>
      </c>
      <c r="J3594" s="2">
        <v>19736670002</v>
      </c>
      <c r="K3594" s="1"/>
      <c r="L3594" s="1"/>
      <c r="M3594" s="1"/>
      <c r="N3594" s="1"/>
      <c r="O3594" s="1"/>
      <c r="P3594" s="1"/>
      <c r="Q3594" s="1"/>
      <c r="R3594" s="1"/>
      <c r="S3594" s="1"/>
    </row>
    <row r="3595">
      <c r="A3595" s="2" t="s">
        <v>1066</v>
      </c>
      <c r="B3595" s="2" t="str">
        <v>未知國家</v>
      </c>
      <c r="C3595" s="2" t="str">
        <v>--</v>
      </c>
      <c r="D3595" s="2" t="str">
        <v>体育及旅游休闲用品,其他,园林用品,家具,家用纺织品,箱包,鞋,餐厨用具</v>
      </c>
      <c r="E3595" s="2" t="str">
        <v>9次</v>
      </c>
      <c r="F3595" s="2" t="str">
        <v>RM2311,23/F SHENZHEN INTERNATIONAL CHAMBER OF COMMERCE BUILDING,1ST FUHUA RD, SHENZHEN,CHINA</v>
      </c>
      <c r="G3595" s="2" t="str">
        <v>Lauren Pollack</v>
      </c>
      <c r="H3595" s="2" t="s">
        <v>1067</v>
      </c>
      <c r="I3595" s="2" t="str">
        <v>0755 82985809</v>
      </c>
      <c r="J3595" s="2" t="str">
        <v>0755 82931802</v>
      </c>
      <c r="K3595" s="1"/>
      <c r="L3595" s="1"/>
      <c r="M3595" s="1"/>
      <c r="N3595" s="1"/>
      <c r="O3595" s="1"/>
      <c r="P3595" s="1"/>
      <c r="Q3595" s="1"/>
      <c r="R3595" s="1"/>
      <c r="S3595" s="1"/>
    </row>
    <row r="3596">
      <c r="A3596" s="2" t="s">
        <v>3323</v>
      </c>
      <c r="B3596" s="2" t="str">
        <v>日本</v>
      </c>
      <c r="C3596" s="3" t="s">
        <v>3324</v>
      </c>
      <c r="D3596" s="2" t="str">
        <v>其他,玩具,食品,餐厨用具</v>
      </c>
      <c r="E3596" s="2" t="str">
        <v>9次</v>
      </c>
      <c r="F3596" s="2" t="str">
        <v>1815 TAMATUKURICHUOKU,OSAKA,JAPAN</v>
      </c>
      <c r="G3596" s="2" t="str">
        <v>ENUTISANGYO YK</v>
      </c>
      <c r="H3596" s="2" t="s">
        <v>3322</v>
      </c>
      <c r="I3596" s="2" t="str">
        <v>0081 986 230127</v>
      </c>
      <c r="J3596" s="2" t="str">
        <v>0081 92 7815599</v>
      </c>
      <c r="K3596" s="1"/>
      <c r="L3596" s="1"/>
      <c r="M3596" s="1"/>
      <c r="N3596" s="1"/>
      <c r="O3596" s="1"/>
      <c r="P3596" s="1"/>
      <c r="Q3596" s="1"/>
      <c r="R3596" s="1"/>
      <c r="S3596" s="1"/>
    </row>
    <row r="3597">
      <c r="A3597" s="2" t="s">
        <v>2162</v>
      </c>
      <c r="B3597" s="2" t="str">
        <v>中國香港</v>
      </c>
      <c r="C3597" s="3" t="s">
        <v>2161</v>
      </c>
      <c r="D3597" s="2" t="str">
        <v>玻璃工艺品,餐厨用具</v>
      </c>
      <c r="E3597" s="2" t="str">
        <v>8次</v>
      </c>
      <c r="F3597" s="2" t="str">
        <v>6/F KAISER ESTATE,PHASE 2 51 MAN YUE ST, HUNG HOM,HONGKONG SAR</v>
      </c>
      <c r="G3597" s="2" t="str">
        <v>--</v>
      </c>
      <c r="H3597" s="2" t="s">
        <v>2163</v>
      </c>
      <c r="I3597" s="2" t="str">
        <v>+852 2766 1083</v>
      </c>
      <c r="J3597" s="2">
        <v>23690459</v>
      </c>
      <c r="K3597" s="1"/>
      <c r="L3597" s="1"/>
      <c r="M3597" s="1"/>
      <c r="N3597" s="1"/>
      <c r="O3597" s="1"/>
      <c r="P3597" s="1"/>
      <c r="Q3597" s="1"/>
      <c r="R3597" s="1"/>
      <c r="S3597" s="1"/>
    </row>
    <row r="3598">
      <c r="A3598" s="2" t="s">
        <v>4293</v>
      </c>
      <c r="B3598" s="2" t="str">
        <v>德國</v>
      </c>
      <c r="C3598" s="3" t="s">
        <v>4291</v>
      </c>
      <c r="D3598" s="2" t="str">
        <v>餐厨用具</v>
      </c>
      <c r="E3598" s="2" t="str">
        <v>7次</v>
      </c>
      <c r="F3598" s="2" t="str">
        <v>BURGSTREET 21,44867 BOCHUM,GERMANY</v>
      </c>
      <c r="G3598" s="2" t="str">
        <v>--</v>
      </c>
      <c r="H3598" s="2" t="s">
        <v>4292</v>
      </c>
      <c r="I3598" s="2" t="str">
        <v>+49 2327 301896</v>
      </c>
      <c r="J3598" s="2">
        <v>492327301866</v>
      </c>
      <c r="K3598" s="1"/>
      <c r="L3598" s="1"/>
      <c r="M3598" s="1"/>
      <c r="N3598" s="1"/>
      <c r="O3598" s="1"/>
      <c r="P3598" s="1"/>
      <c r="Q3598" s="1"/>
      <c r="R3598" s="1"/>
      <c r="S3598" s="1"/>
    </row>
    <row r="3599">
      <c r="A3599" s="2" t="s">
        <v>1114</v>
      </c>
      <c r="B3599" s="2" t="str">
        <v>英國</v>
      </c>
      <c r="C3599" s="3" t="s">
        <v>1115</v>
      </c>
      <c r="D3599" s="2" t="str">
        <v>餐厨用具</v>
      </c>
      <c r="E3599" s="2" t="str">
        <v>6次</v>
      </c>
      <c r="F3599" s="2" t="str">
        <v>104 Fox Lane London N13 4AX England</v>
      </c>
      <c r="G3599" s="2" t="str">
        <v>Mrs J Wallace</v>
      </c>
      <c r="H3599" s="2" t="s">
        <v>1116</v>
      </c>
      <c r="I3599" s="2" t="str">
        <v>+44 20 8886 3444</v>
      </c>
      <c r="J3599" s="2" t="str">
        <v>0044 20 8886 9218</v>
      </c>
      <c r="K3599" s="1"/>
      <c r="L3599" s="1"/>
      <c r="M3599" s="1"/>
      <c r="N3599" s="1"/>
      <c r="O3599" s="1"/>
      <c r="P3599" s="1"/>
      <c r="Q3599" s="1"/>
      <c r="R3599" s="1"/>
      <c r="S3599" s="1"/>
    </row>
    <row r="3600">
      <c r="A3600" s="2" t="s">
        <v>3362</v>
      </c>
      <c r="B3600" s="2" t="str">
        <v>巴基斯坦</v>
      </c>
      <c r="C3600" s="3" t="s">
        <v>3360</v>
      </c>
      <c r="D3600" s="2" t="str">
        <v>家具,家居装饰品,餐厨用具</v>
      </c>
      <c r="E3600" s="2" t="str">
        <v>8次</v>
      </c>
      <c r="F3600" s="2" t="str">
        <v>9-A, Industrial Estate II, Gujranwala 52250,, PAKISTAN</v>
      </c>
      <c r="G3600" s="2" t="str">
        <v>Daniel Benarroch</v>
      </c>
      <c r="H3600" s="2" t="s">
        <v>3361</v>
      </c>
      <c r="I3600" s="2" t="str">
        <v>92 431 285001 2</v>
      </c>
      <c r="J3600" s="2" t="str">
        <v>92 431 285003</v>
      </c>
      <c r="K3600" s="1"/>
      <c r="L3600" s="1"/>
      <c r="M3600" s="1"/>
      <c r="N3600" s="1"/>
      <c r="O3600" s="1"/>
      <c r="P3600" s="1"/>
      <c r="Q3600" s="1"/>
      <c r="R3600" s="1"/>
      <c r="S3600" s="1"/>
    </row>
    <row r="3601">
      <c r="A3601" s="2" t="s">
        <v>5199</v>
      </c>
      <c r="B3601" s="2" t="str">
        <v>美國</v>
      </c>
      <c r="C3601" s="2" t="str">
        <v>--</v>
      </c>
      <c r="D3601" s="2" t="str">
        <v>工艺陶瓷,餐厨用具</v>
      </c>
      <c r="E3601" s="2" t="str">
        <v>5次</v>
      </c>
      <c r="F3601" s="2" t="str">
        <v>2707, LIVING STONE LANE, SUIT NO. 203, VIENNA, VI 22180</v>
      </c>
      <c r="G3601" s="2" t="str">
        <v>Mr SAURABH AGARWAL</v>
      </c>
      <c r="H3601" s="2" t="s">
        <v>5200</v>
      </c>
      <c r="I3601" s="2" t="str">
        <v>001 703 5609013</v>
      </c>
      <c r="J3601" s="2" t="str">
        <v>001 703 5609013</v>
      </c>
      <c r="K3601" s="1"/>
      <c r="L3601" s="1"/>
      <c r="M3601" s="1"/>
      <c r="N3601" s="1"/>
      <c r="O3601" s="1"/>
      <c r="P3601" s="1"/>
      <c r="Q3601" s="1"/>
      <c r="R3601" s="1"/>
      <c r="S3601" s="1"/>
    </row>
    <row r="3602">
      <c r="A3602" s="5" t="s">
        <v>1646</v>
      </c>
      <c r="B3602" s="5" t="str">
        <v>日本</v>
      </c>
      <c r="C3602" s="5" t="str">
        <v>--</v>
      </c>
      <c r="D3602" s="5" t="str">
        <v>餐厨用具</v>
      </c>
      <c r="E3602" s="5" t="str">
        <v>6次</v>
      </c>
      <c r="F3602" s="5" t="str">
        <v>1-1, OMICHI-DORI 1-CHOME, NAGATA-KU KOBE-SHI, HYOGO 6530833</v>
      </c>
      <c r="G3602" s="5" t="str">
        <v>NIPPON ROSOKU CO LTD</v>
      </c>
      <c r="H3602" s="5" t="str">
        <v>--</v>
      </c>
      <c r="I3602" s="5" t="str">
        <v>0081 78 6914101</v>
      </c>
      <c r="J3602" s="5" t="str">
        <v>0081 78 6914105</v>
      </c>
      <c r="K3602" s="1"/>
      <c r="L3602" s="1"/>
      <c r="M3602" s="1"/>
      <c r="N3602" s="1"/>
      <c r="O3602" s="1"/>
      <c r="P3602" s="1"/>
      <c r="Q3602" s="1"/>
      <c r="R3602" s="1"/>
      <c r="S3602" s="1"/>
    </row>
    <row r="3603">
      <c r="A3603" s="2" t="s">
        <v>982</v>
      </c>
      <c r="B3603" s="2" t="str">
        <v>義大利</v>
      </c>
      <c r="C3603" s="3" t="s">
        <v>980</v>
      </c>
      <c r="D3603" s="2" t="str">
        <v>其他,化工产品,家具,家居装饰品,照明产品,餐厨用具</v>
      </c>
      <c r="E3603" s="2" t="str">
        <v>8次</v>
      </c>
      <c r="F3603" s="2" t="str">
        <v>Via Benaco 96, I 25081, BEDIZZOLE</v>
      </c>
      <c r="G3603" s="2" t="str">
        <v>CHERUBINI, SpA</v>
      </c>
      <c r="H3603" s="2" t="s">
        <v>981</v>
      </c>
      <c r="I3603" s="2" t="str">
        <v>+39 030 687 2039</v>
      </c>
      <c r="J3603" s="2" t="str">
        <v>0039 030 6872040</v>
      </c>
      <c r="K3603" s="1"/>
      <c r="L3603" s="1"/>
      <c r="M3603" s="1"/>
      <c r="N3603" s="1"/>
      <c r="O3603" s="1"/>
      <c r="P3603" s="1"/>
      <c r="Q3603" s="1"/>
      <c r="R3603" s="1"/>
      <c r="S3603" s="1"/>
    </row>
    <row r="3604">
      <c r="A3604" s="2" t="s">
        <v>3243</v>
      </c>
      <c r="B3604" s="2" t="str">
        <v>日本</v>
      </c>
      <c r="C3604" s="2" t="str">
        <v>--</v>
      </c>
      <c r="D3604" s="2" t="str">
        <v>家具,餐厨用具</v>
      </c>
      <c r="E3604" s="2" t="str">
        <v>7次</v>
      </c>
      <c r="F3604" s="2" t="str">
        <v>12-1, HANNAN-CHO 4-CHOME ABENO-KU OSAKA-SHI, OSAKA 5450021</v>
      </c>
      <c r="G3604" s="2" t="str">
        <v>PLUS SANGYOU CO LTD</v>
      </c>
      <c r="H3604" s="2" t="str">
        <v>--</v>
      </c>
      <c r="I3604" s="2" t="str">
        <v>0081 6 6629 6671</v>
      </c>
      <c r="J3604" s="2" t="str">
        <v>0081 6 6629 6377</v>
      </c>
      <c r="K3604" s="1"/>
      <c r="L3604" s="1"/>
      <c r="M3604" s="1"/>
      <c r="N3604" s="1"/>
      <c r="O3604" s="1"/>
      <c r="P3604" s="1"/>
      <c r="Q3604" s="1"/>
      <c r="R3604" s="1"/>
      <c r="S3604" s="1"/>
    </row>
    <row r="3605">
      <c r="A3605" s="2" t="s">
        <v>4245</v>
      </c>
      <c r="B3605" s="2" t="str">
        <v>美國</v>
      </c>
      <c r="C3605" s="2" t="str">
        <v>--</v>
      </c>
      <c r="D3605" s="2" t="str">
        <v>家具,家居装饰品,食品,餐厨用具</v>
      </c>
      <c r="E3605" s="2" t="str">
        <v>8次</v>
      </c>
      <c r="F3605" s="2" t="str">
        <v>3513w.miller.rd, U.S.A.</v>
      </c>
      <c r="G3605" s="2" t="str">
        <v>Linda Chuai</v>
      </c>
      <c r="H3605" s="2" t="s">
        <v>4246</v>
      </c>
      <c r="I3605" s="2" t="str">
        <v>+1 214-221-8188</v>
      </c>
      <c r="J3605" s="2" t="str">
        <v>214 2218198</v>
      </c>
      <c r="K3605" s="1"/>
      <c r="L3605" s="1"/>
      <c r="M3605" s="1"/>
      <c r="N3605" s="1"/>
      <c r="O3605" s="1"/>
      <c r="P3605" s="1"/>
      <c r="Q3605" s="1"/>
      <c r="R3605" s="1"/>
      <c r="S3605" s="1"/>
    </row>
    <row r="3606">
      <c r="A3606" s="2" t="s">
        <v>2128</v>
      </c>
      <c r="B3606" s="2" t="str">
        <v>美國</v>
      </c>
      <c r="C3606" s="3" t="s">
        <v>2129</v>
      </c>
      <c r="D3606" s="2" t="str">
        <v>五金,工具,玩具,节日用品,餐厨用具</v>
      </c>
      <c r="E3606" s="2" t="str">
        <v>8次</v>
      </c>
      <c r="F3606" s="2" t="str">
        <v>5901 W. WAR MEMORIAL DR, PEORIA,IL 61615,U.S.A.</v>
      </c>
      <c r="G3606" s="2" t="str">
        <v>--</v>
      </c>
      <c r="H3606" s="2" t="s">
        <v>2127</v>
      </c>
      <c r="I3606" s="2" t="str">
        <v>001 3096902464</v>
      </c>
      <c r="J3606" s="2" t="str">
        <v>001 3096902499</v>
      </c>
      <c r="K3606" s="1"/>
      <c r="L3606" s="1"/>
      <c r="M3606" s="1"/>
      <c r="N3606" s="1"/>
      <c r="O3606" s="1"/>
      <c r="P3606" s="1"/>
      <c r="Q3606" s="1"/>
      <c r="R3606" s="1"/>
      <c r="S3606" s="1"/>
    </row>
    <row r="3607">
      <c r="A3607" s="2" t="s">
        <v>1026</v>
      </c>
      <c r="B3607" s="2" t="str">
        <v>印度</v>
      </c>
      <c r="C3607" s="2" t="str">
        <v>--</v>
      </c>
      <c r="D3607" s="2" t="str">
        <v>餐厨用具</v>
      </c>
      <c r="E3607" s="2" t="str">
        <v>6次</v>
      </c>
      <c r="F3607" s="2" t="str">
        <v>309,SPICECCORP TOWERS,98 NEHRU PLACE,NEW DELHI</v>
      </c>
      <c r="G3607" s="2" t="str">
        <v>ANITA MITTRA</v>
      </c>
      <c r="H3607" s="2" t="s">
        <v>1025</v>
      </c>
      <c r="I3607" s="2" t="str">
        <v>0091 11 6294768</v>
      </c>
      <c r="J3607" s="2" t="str">
        <v>0091 11 8619230</v>
      </c>
      <c r="K3607" s="1"/>
      <c r="L3607" s="1"/>
      <c r="M3607" s="1"/>
      <c r="N3607" s="1"/>
      <c r="O3607" s="1"/>
      <c r="P3607" s="1"/>
      <c r="Q3607" s="1"/>
      <c r="R3607" s="1"/>
      <c r="S3607" s="1"/>
    </row>
    <row r="3608">
      <c r="A3608" s="2" t="s">
        <v>157</v>
      </c>
      <c r="B3608" s="2" t="str">
        <v>斯洛文尼亚</v>
      </c>
      <c r="C3608" s="3" t="s">
        <v>159</v>
      </c>
      <c r="D3608" s="2" t="str">
        <v>个人护理用具,五金,园林用品,家具,工艺陶瓷,玻璃工艺品,餐厨用具</v>
      </c>
      <c r="E3608" s="2" t="str">
        <v>7次</v>
      </c>
      <c r="F3608" s="2" t="str">
        <v>CESTA NA OKROGLO 7,4202 NAKLO,SLOVENIA</v>
      </c>
      <c r="G3608" s="2" t="str">
        <v>Brigita Ribnikar</v>
      </c>
      <c r="H3608" s="2" t="s">
        <v>158</v>
      </c>
      <c r="I3608" s="2" t="str">
        <v>+386 3 543 22 30</v>
      </c>
      <c r="J3608" s="2">
        <v>38635432193</v>
      </c>
      <c r="K3608" s="1"/>
      <c r="L3608" s="1"/>
      <c r="M3608" s="1"/>
      <c r="N3608" s="1"/>
      <c r="O3608" s="1"/>
      <c r="P3608" s="1"/>
      <c r="Q3608" s="1"/>
      <c r="R3608" s="1"/>
      <c r="S3608" s="1"/>
    </row>
    <row r="3609">
      <c r="A3609" s="2" t="s">
        <v>5138</v>
      </c>
      <c r="B3609" s="2" t="str">
        <v>中國香港</v>
      </c>
      <c r="C3609" s="2" t="str">
        <v>--</v>
      </c>
      <c r="D3609" s="2" t="str">
        <v>餐厨用具</v>
      </c>
      <c r="E3609" s="2" t="str">
        <v>6次</v>
      </c>
      <c r="F3609" s="2" t="str">
        <v>19/F, Qualipak Tower, 121-122 Connaught Road West, Sai Ying Pun, Hong Kong</v>
      </c>
      <c r="G3609" s="2" t="str">
        <v>Mr Tat-Ming Wong</v>
      </c>
      <c r="H3609" s="2" t="s">
        <v>5139</v>
      </c>
      <c r="I3609" s="2" t="str">
        <v>00852 23763388</v>
      </c>
      <c r="J3609" s="2" t="str">
        <v>00852 25598682</v>
      </c>
      <c r="K3609" s="1"/>
      <c r="L3609" s="1"/>
      <c r="M3609" s="1"/>
      <c r="N3609" s="1"/>
      <c r="O3609" s="1"/>
      <c r="P3609" s="1"/>
      <c r="Q3609" s="1"/>
      <c r="R3609" s="1"/>
      <c r="S3609" s="1"/>
    </row>
    <row r="3610">
      <c r="A3610" s="2" t="s">
        <v>5761</v>
      </c>
      <c r="B3610" s="2" t="str">
        <v>美國</v>
      </c>
      <c r="C3610" s="3" t="s">
        <v>5760</v>
      </c>
      <c r="D3610" s="2" t="str">
        <v>办公文具,箱包,餐厨用具</v>
      </c>
      <c r="E3610" s="2" t="str">
        <v>3次</v>
      </c>
      <c r="F3610" s="2" t="str">
        <v>20736 Marilla St. Ste 102</v>
      </c>
      <c r="G3610" s="2" t="str">
        <v>Chris Wang / 王鸿</v>
      </c>
      <c r="H3610" s="2" t="str">
        <v>info@pacificpromos.biz</v>
      </c>
      <c r="I3610" s="2" t="str">
        <v>+1-818-701-4933,+1 818-287-6229,+844 123 456 78,+1-818-287-6229,+84-4-1234-5678,+84 412345678</v>
      </c>
      <c r="J3610" s="2" t="str">
        <v>810-6218</v>
      </c>
      <c r="K3610" s="1"/>
      <c r="L3610" s="1"/>
      <c r="M3610" s="1"/>
      <c r="N3610" s="1"/>
      <c r="O3610" s="1"/>
      <c r="P3610" s="1"/>
      <c r="Q3610" s="1"/>
      <c r="R3610" s="1"/>
      <c r="S3610" s="1"/>
    </row>
    <row r="3611">
      <c r="A3611" s="2" t="s">
        <v>901</v>
      </c>
      <c r="B3611" s="2" t="str">
        <v>英國</v>
      </c>
      <c r="C3611" s="2" t="str">
        <v>--</v>
      </c>
      <c r="D3611" s="2" t="str">
        <v>其他,卫浴设备,餐厨用具</v>
      </c>
      <c r="E3611" s="2" t="str">
        <v>9次</v>
      </c>
      <c r="F3611" s="2" t="str">
        <v>, GB BH1 4EE, Bournemouth</v>
      </c>
      <c r="G3611" s="2" t="str">
        <v>British Fittings Co. (Southern) Ltd</v>
      </c>
      <c r="H3611" s="2" t="str">
        <v>--</v>
      </c>
      <c r="I3611" s="2" t="str">
        <v>+44 1202 394321</v>
      </c>
      <c r="J3611" s="2" t="str">
        <v>0044 1202 392394</v>
      </c>
      <c r="K3611" s="1"/>
      <c r="L3611" s="1"/>
      <c r="M3611" s="1"/>
      <c r="N3611" s="1"/>
      <c r="O3611" s="1"/>
      <c r="P3611" s="1"/>
      <c r="Q3611" s="1"/>
      <c r="R3611" s="1"/>
      <c r="S3611" s="1"/>
    </row>
    <row r="3612">
      <c r="A3612" s="2" t="s">
        <v>1686</v>
      </c>
      <c r="B3612" s="2" t="str">
        <v>馬來西亞</v>
      </c>
      <c r="C3612" s="2" t="str">
        <v>--</v>
      </c>
      <c r="D3612" s="2" t="str">
        <v>五金,餐厨用具</v>
      </c>
      <c r="E3612" s="2" t="str">
        <v>6次</v>
      </c>
      <c r="F3612" s="2" t="str">
        <v>P.O. BOX 534,10770 PENANG</v>
      </c>
      <c r="G3612" s="2" t="str">
        <v>CHUANG COMPANY</v>
      </c>
      <c r="H3612" s="2" t="s">
        <v>1685</v>
      </c>
      <c r="I3612" s="2" t="str">
        <v>+60 4-229 7062</v>
      </c>
      <c r="J3612" s="2" t="str">
        <v>0060 4 229 7062</v>
      </c>
      <c r="K3612" s="1"/>
      <c r="L3612" s="1"/>
      <c r="M3612" s="1"/>
      <c r="N3612" s="1"/>
      <c r="O3612" s="1"/>
      <c r="P3612" s="1"/>
      <c r="Q3612" s="1"/>
      <c r="R3612" s="1"/>
      <c r="S3612" s="1"/>
    </row>
    <row r="3613">
      <c r="A3613" s="5" t="s">
        <v>5166</v>
      </c>
      <c r="B3613" s="5" t="str">
        <v>中國香港</v>
      </c>
      <c r="C3613" s="4" t="s">
        <v>5168</v>
      </c>
      <c r="D3613" s="5" t="str">
        <v>其他,化工产品,家具,家居用品,工艺陶瓷,玻璃工艺品,餐厨用具</v>
      </c>
      <c r="E3613" s="5" t="str">
        <v>7次</v>
      </c>
      <c r="F3613" s="5" t="str">
        <v>20/F WAI WAH COMM CTR6 WILMER ST SHEUNG WAN,HONGKONG</v>
      </c>
      <c r="G3613" s="5" t="str">
        <v>LAWRENCE WONG</v>
      </c>
      <c r="H3613" s="5" t="s">
        <v>5167</v>
      </c>
      <c r="I3613" s="5" t="str">
        <v>00852 29640467</v>
      </c>
      <c r="J3613" s="5" t="str">
        <v>00852 25404299</v>
      </c>
      <c r="K3613" s="1"/>
      <c r="L3613" s="1"/>
      <c r="M3613" s="1"/>
      <c r="N3613" s="1"/>
      <c r="O3613" s="1"/>
      <c r="P3613" s="1"/>
      <c r="Q3613" s="1"/>
      <c r="R3613" s="1"/>
      <c r="S3613" s="1"/>
    </row>
    <row r="3614">
      <c r="A3614" s="2" t="s">
        <v>5685</v>
      </c>
      <c r="B3614" s="2" t="str">
        <v>美國</v>
      </c>
      <c r="C3614" s="3" t="s">
        <v>5684</v>
      </c>
      <c r="D3614" s="2" t="str">
        <v>餐厨用具</v>
      </c>
      <c r="E3614" s="2" t="str">
        <v>5次</v>
      </c>
      <c r="F3614" s="2" t="str">
        <v>3005 KNIGHT AVE, WAYCROSS, GA 31503</v>
      </c>
      <c r="G3614" s="2" t="str">
        <v>KEITH FARMER</v>
      </c>
      <c r="H3614" s="2" t="str">
        <v>--</v>
      </c>
      <c r="I3614" s="2">
        <f>+1-912-285-5550</f>
      </c>
      <c r="J3614" s="2" t="str">
        <v>001 912 285 5536</v>
      </c>
      <c r="K3614" s="1"/>
      <c r="L3614" s="1"/>
      <c r="M3614" s="1"/>
      <c r="N3614" s="1"/>
      <c r="O3614" s="1"/>
      <c r="P3614" s="1"/>
      <c r="Q3614" s="1"/>
      <c r="R3614" s="1"/>
      <c r="S3614" s="1"/>
    </row>
    <row r="3615">
      <c r="A3615" s="2" t="s">
        <v>936</v>
      </c>
      <c r="B3615" s="2" t="str">
        <v>巴基斯坦</v>
      </c>
      <c r="C3615" s="3" t="s">
        <v>938</v>
      </c>
      <c r="D3615" s="2" t="str">
        <v>其他,家具,家居装饰品,玻璃工艺品,箱包,钟表眼镜,餐厨用具</v>
      </c>
      <c r="E3615" s="2" t="str">
        <v>8次</v>
      </c>
      <c r="F3615" s="2" t="str">
        <v>707 yousuf grand Square, block 8, G4, Clifton,karachi, PAKISTAN</v>
      </c>
      <c r="G3615" s="2" t="str">
        <v>Irma Aharoni</v>
      </c>
      <c r="H3615" s="2" t="s">
        <v>937</v>
      </c>
      <c r="I3615" s="2" t="str">
        <v>+92 300 9295461</v>
      </c>
      <c r="J3615" s="2" t="str">
        <v>009221 5879201</v>
      </c>
      <c r="K3615" s="1"/>
      <c r="L3615" s="1"/>
      <c r="M3615" s="1"/>
      <c r="N3615" s="1"/>
      <c r="O3615" s="1"/>
      <c r="P3615" s="1"/>
      <c r="Q3615" s="1"/>
      <c r="R3615" s="1"/>
      <c r="S3615" s="1"/>
    </row>
    <row r="3616">
      <c r="A3616" s="2" t="s">
        <v>189</v>
      </c>
      <c r="B3616" s="2" t="str">
        <v>斯里兰卡</v>
      </c>
      <c r="C3616" s="2" t="str">
        <v>--</v>
      </c>
      <c r="D3616" s="2" t="s">
        <v>190</v>
      </c>
      <c r="E3616" s="2" t="str">
        <v>9次</v>
      </c>
      <c r="F3616" s="2" t="str">
        <v>26/1/1,Old Kesbewa Road,Nugegoda,Sri Lanka</v>
      </c>
      <c r="G3616" s="2" t="str">
        <v>Mohammad Reza Jamali</v>
      </c>
      <c r="H3616" s="2" t="s">
        <v>191</v>
      </c>
      <c r="I3616" s="2" t="str">
        <v>+94 77 744 5080</v>
      </c>
      <c r="J3616" s="2">
        <v>94777443722</v>
      </c>
      <c r="K3616" s="1"/>
      <c r="L3616" s="1"/>
      <c r="M3616" s="1"/>
      <c r="N3616" s="1"/>
      <c r="O3616" s="1"/>
      <c r="P3616" s="1"/>
      <c r="Q3616" s="1"/>
      <c r="R3616" s="1"/>
      <c r="S3616" s="1"/>
    </row>
    <row r="3617">
      <c r="A3617" s="2" t="s">
        <v>5570</v>
      </c>
      <c r="B3617" s="2" t="str">
        <v>哥倫比亞</v>
      </c>
      <c r="C3617" s="3" t="s">
        <v>5572</v>
      </c>
      <c r="D3617" s="2" t="s">
        <v>5571</v>
      </c>
      <c r="E3617" s="2" t="str">
        <v>8次</v>
      </c>
      <c r="F3617" s="2" t="str">
        <v>CALLE 85# 20-32,COLOMBIA</v>
      </c>
      <c r="G3617" s="2" t="str">
        <v>haim</v>
      </c>
      <c r="H3617" s="2" t="s">
        <v>5573</v>
      </c>
      <c r="I3617" s="2" t="str">
        <v>+57 1 2182702,+57 311 5139902</v>
      </c>
      <c r="J3617" s="2">
        <v>2572027</v>
      </c>
      <c r="K3617" s="1"/>
      <c r="L3617" s="1"/>
      <c r="M3617" s="1"/>
      <c r="N3617" s="1"/>
      <c r="O3617" s="1"/>
      <c r="P3617" s="1"/>
      <c r="Q3617" s="1"/>
      <c r="R3617" s="1"/>
      <c r="S3617" s="1"/>
    </row>
    <row r="3618">
      <c r="A3618" s="2" t="s">
        <v>832</v>
      </c>
      <c r="B3618" s="2" t="str">
        <v>馬來西亞</v>
      </c>
      <c r="C3618" s="2" t="str">
        <v>--</v>
      </c>
      <c r="D3618" s="2" t="s">
        <v>833</v>
      </c>
      <c r="E3618" s="2" t="str">
        <v>9次</v>
      </c>
      <c r="F3618" s="2" t="str">
        <v>139, JALAN AMINUDDIN BAKI,TAMAN TUN DR.ISMAIL,60000, KUALA LUMPUR.,MALAYSIA</v>
      </c>
      <c r="G3618" s="2" t="str">
        <v>CHANGLIN LIANG</v>
      </c>
      <c r="H3618" s="2" t="s">
        <v>834</v>
      </c>
      <c r="I3618" s="2" t="str">
        <v>+60 3-7728 6363</v>
      </c>
      <c r="J3618" s="2" t="str">
        <v>603 77273294</v>
      </c>
      <c r="K3618" s="1"/>
      <c r="L3618" s="1"/>
      <c r="M3618" s="1"/>
      <c r="N3618" s="1"/>
      <c r="O3618" s="1"/>
      <c r="P3618" s="1"/>
      <c r="Q3618" s="1"/>
      <c r="R3618" s="1"/>
      <c r="S3618" s="1"/>
    </row>
    <row r="3619">
      <c r="A3619" s="2" t="s">
        <v>1451</v>
      </c>
      <c r="B3619" s="2" t="str">
        <v>丹麥</v>
      </c>
      <c r="C3619" s="3" t="s">
        <v>1454</v>
      </c>
      <c r="D3619" s="2" t="s">
        <v>1453</v>
      </c>
      <c r="E3619" s="2" t="str">
        <v>6次</v>
      </c>
      <c r="F3619" s="2" t="str">
        <v>Sundsholmen 29, DK 9400, Noerresundby</v>
      </c>
      <c r="G3619" s="2" t="str">
        <v>Kirsten Willis</v>
      </c>
      <c r="H3619" s="2" t="s">
        <v>1452</v>
      </c>
      <c r="I3619" s="2" t="str">
        <v>+45 98 19 10 66</v>
      </c>
      <c r="J3619" s="2" t="str">
        <v>0045 98 17 55 88</v>
      </c>
      <c r="K3619" s="1"/>
      <c r="L3619" s="1"/>
      <c r="M3619" s="1"/>
      <c r="N3619" s="1"/>
      <c r="O3619" s="1"/>
      <c r="P3619" s="1"/>
      <c r="Q3619" s="1"/>
      <c r="R3619" s="1"/>
      <c r="S3619" s="1"/>
    </row>
    <row r="3620">
      <c r="A3620" s="2" t="s">
        <v>3666</v>
      </c>
      <c r="B3620" s="2" t="str">
        <v>印度</v>
      </c>
      <c r="C3620" s="2" t="str">
        <v>--</v>
      </c>
      <c r="D3620" s="2" t="str">
        <v>个人护理用具,其他,汽车配件,电子消费品及信息产品,餐厨用具</v>
      </c>
      <c r="E3620" s="2" t="str">
        <v>8次</v>
      </c>
      <c r="F3620" s="2" t="str">
        <v>40/220,IIND FLOOR,CHITRANJAN PARK,NEW DELHI</v>
      </c>
      <c r="G3620" s="2" t="str">
        <v>CLEARFAST SERVICE PVT. LTD.</v>
      </c>
      <c r="H3620" s="2" t="s">
        <v>3667</v>
      </c>
      <c r="I3620" s="2" t="str">
        <v>0091 11 26410560</v>
      </c>
      <c r="J3620" s="2" t="str">
        <v>0091 11 51601506</v>
      </c>
      <c r="K3620" s="1"/>
      <c r="L3620" s="1"/>
      <c r="M3620" s="1"/>
      <c r="N3620" s="1"/>
      <c r="O3620" s="1"/>
      <c r="P3620" s="1"/>
      <c r="Q3620" s="1"/>
      <c r="R3620" s="1"/>
      <c r="S3620" s="1"/>
    </row>
    <row r="3621">
      <c r="A3621" s="2" t="s">
        <v>5599</v>
      </c>
      <c r="B3621" s="2" t="str">
        <v>美國</v>
      </c>
      <c r="C3621" s="3" t="s">
        <v>5598</v>
      </c>
      <c r="D3621" s="2" t="str">
        <v>五金,家具,家居用品,家居装饰品,工具,玻璃工艺品,餐厨用具</v>
      </c>
      <c r="E3621" s="2" t="str">
        <v>9次</v>
      </c>
      <c r="F3621" s="2" t="str">
        <v>2933 RIVER RD,CROYDON PA.,U.S.A.</v>
      </c>
      <c r="G3621" s="2" t="str">
        <v>David Chang</v>
      </c>
      <c r="H3621" s="2" t="s">
        <v>5600</v>
      </c>
      <c r="I3621" s="2" t="str">
        <v>+1 215-788-2200</v>
      </c>
      <c r="J3621" s="2" t="str">
        <v>001 2157885225</v>
      </c>
      <c r="K3621" s="1"/>
      <c r="L3621" s="1"/>
      <c r="M3621" s="1"/>
      <c r="N3621" s="1"/>
      <c r="O3621" s="1"/>
      <c r="P3621" s="1"/>
      <c r="Q3621" s="1"/>
      <c r="R3621" s="1"/>
      <c r="S3621" s="1"/>
    </row>
    <row r="3622">
      <c r="A3622" s="5" t="s">
        <v>5025</v>
      </c>
      <c r="B3622" s="5" t="str">
        <v>美國</v>
      </c>
      <c r="C3622" s="5" t="str">
        <v>--</v>
      </c>
      <c r="D3622" s="5" t="s">
        <v>2470</v>
      </c>
      <c r="E3622" s="5" t="str">
        <v>9次</v>
      </c>
      <c r="F3622" s="5" t="str">
        <v>133 HANCOCK ST, QUINCY, MA 02171-1724</v>
      </c>
      <c r="G3622" s="5" t="str">
        <v>ANYINAM-BOATENG</v>
      </c>
      <c r="H3622" s="5" t="s">
        <v>5026</v>
      </c>
      <c r="I3622" s="5" t="str">
        <v>+1 508-897-1779</v>
      </c>
      <c r="J3622" s="5" t="str">
        <v>001 617 7860629</v>
      </c>
      <c r="K3622" s="1"/>
      <c r="L3622" s="1"/>
      <c r="M3622" s="1"/>
      <c r="N3622" s="1"/>
      <c r="O3622" s="1"/>
      <c r="P3622" s="1"/>
      <c r="Q3622" s="1"/>
      <c r="R3622" s="1"/>
      <c r="S3622" s="1"/>
    </row>
    <row r="3623">
      <c r="A3623" s="5" t="s">
        <v>1489</v>
      </c>
      <c r="B3623" s="5" t="str">
        <v>英國</v>
      </c>
      <c r="C3623" s="4" t="s">
        <v>1487</v>
      </c>
      <c r="D3623" s="5" t="str">
        <v>其他,办公文具,化工产品,大型机械及设备,电子电气产品,鞋,餐厨用具</v>
      </c>
      <c r="E3623" s="5" t="str">
        <v>9次</v>
      </c>
      <c r="F3623" s="5" t="str">
        <v>Eastfield Mills, Shepley, GB HD8 8EA, Huddersfield</v>
      </c>
      <c r="G3623" s="5" t="str">
        <v>D Titherage</v>
      </c>
      <c r="H3623" s="5" t="s">
        <v>1488</v>
      </c>
      <c r="I3623" s="5" t="str">
        <v>+44 1484 605117</v>
      </c>
      <c r="J3623" s="5" t="str">
        <v>0044 1484 608738</v>
      </c>
      <c r="K3623" s="1"/>
      <c r="L3623" s="1"/>
      <c r="M3623" s="1"/>
      <c r="N3623" s="1"/>
      <c r="O3623" s="1"/>
      <c r="P3623" s="1"/>
      <c r="Q3623" s="1"/>
      <c r="R3623" s="1"/>
      <c r="S3623" s="1"/>
    </row>
    <row r="3624">
      <c r="A3624" s="2" t="s">
        <v>3703</v>
      </c>
      <c r="B3624" s="2" t="str">
        <v>印度</v>
      </c>
      <c r="C3624" s="3" t="s">
        <v>3702</v>
      </c>
      <c r="D3624" s="2" t="str">
        <v>个人护理用具,家用电器,服装饰物及配件,照明产品,食品,餐厨用具</v>
      </c>
      <c r="E3624" s="2" t="str">
        <v>7次</v>
      </c>
      <c r="F3624" s="2" t="str">
        <v>156, BHAGIRATHI, SECTOR-9,ROHINI, DELHIINDIA</v>
      </c>
      <c r="G3624" s="2" t="str">
        <v>Mike Wang</v>
      </c>
      <c r="H3624" s="2" t="s">
        <v>3701</v>
      </c>
      <c r="I3624" s="2" t="str">
        <v>91 9868238834</v>
      </c>
      <c r="J3624" s="2" t="str">
        <v>91 11 27555521</v>
      </c>
      <c r="K3624" s="1"/>
      <c r="L3624" s="1"/>
      <c r="M3624" s="1"/>
      <c r="N3624" s="1"/>
      <c r="O3624" s="1"/>
      <c r="P3624" s="1"/>
      <c r="Q3624" s="1"/>
      <c r="R3624" s="1"/>
      <c r="S3624" s="1"/>
    </row>
    <row r="3625">
      <c r="A3625" s="2" t="s">
        <v>5515</v>
      </c>
      <c r="B3625" s="2" t="str">
        <v>美國</v>
      </c>
      <c r="C3625" s="3" t="s">
        <v>5517</v>
      </c>
      <c r="D3625" s="2" t="str">
        <v>餐厨用具</v>
      </c>
      <c r="E3625" s="2" t="str">
        <v>2次</v>
      </c>
      <c r="F3625" s="2" t="str">
        <v>517 AIRPORT RD, BISMARCK, ND 58504</v>
      </c>
      <c r="G3625" s="2" t="str">
        <v>THOMAS KAMBEITZ</v>
      </c>
      <c r="H3625" s="2" t="s">
        <v>5516</v>
      </c>
      <c r="I3625" s="2" t="str">
        <v>001 701 223 2350</v>
      </c>
      <c r="J3625" s="2" t="str">
        <v>001 701 223 0028</v>
      </c>
      <c r="K3625" s="1"/>
      <c r="L3625" s="1"/>
      <c r="M3625" s="1"/>
      <c r="N3625" s="1"/>
      <c r="O3625" s="1"/>
      <c r="P3625" s="1"/>
      <c r="Q3625" s="1"/>
      <c r="R3625" s="1"/>
      <c r="S3625" s="1"/>
    </row>
    <row r="3626">
      <c r="A3626" s="2" t="s">
        <v>5078</v>
      </c>
      <c r="B3626" s="2" t="str">
        <v>日本</v>
      </c>
      <c r="C3626" s="3" t="s">
        <v>5076</v>
      </c>
      <c r="D3626" s="2" t="str">
        <v>餐厨用具</v>
      </c>
      <c r="E3626" s="2" t="str">
        <v>6次</v>
      </c>
      <c r="F3626" s="2" t="str">
        <v>313-1 KANEKOSINDEN HEI SANJO-CITY NIGATA-PREF.</v>
      </c>
      <c r="G3626" s="2" t="str">
        <v>NOBUO TAKANO</v>
      </c>
      <c r="H3626" s="2" t="s">
        <v>5077</v>
      </c>
      <c r="I3626" s="2">
        <f>+81-6-6787-1708</f>
      </c>
      <c r="J3626" s="2" t="str">
        <v>0081 256 352826</v>
      </c>
      <c r="K3626" s="1"/>
      <c r="L3626" s="1"/>
      <c r="M3626" s="1"/>
      <c r="N3626" s="1"/>
      <c r="O3626" s="1"/>
      <c r="P3626" s="1"/>
      <c r="Q3626" s="1"/>
      <c r="R3626" s="1"/>
      <c r="S3626" s="1"/>
    </row>
    <row r="3627">
      <c r="A3627" s="2" t="s">
        <v>644</v>
      </c>
      <c r="B3627" s="2" t="str">
        <v>美國</v>
      </c>
      <c r="C3627" s="3" t="s">
        <v>643</v>
      </c>
      <c r="D3627" s="2" t="str">
        <v>家居装饰品,餐厨用具</v>
      </c>
      <c r="E3627" s="2" t="str">
        <v>3次</v>
      </c>
      <c r="F3627" s="2" t="str">
        <v>2815 WALNUT STREET, PHILADELPHIA,PA 19104, U.S.A.</v>
      </c>
      <c r="G3627" s="2" t="str">
        <v>Samir Mehta</v>
      </c>
      <c r="H3627" s="2" t="s">
        <v>642</v>
      </c>
      <c r="I3627" s="2" t="str">
        <v>+1 215-898-2183</v>
      </c>
      <c r="J3627" s="2" t="str">
        <v>1(215)8983975</v>
      </c>
      <c r="K3627" s="1"/>
      <c r="L3627" s="1"/>
      <c r="M3627" s="1"/>
      <c r="N3627" s="1"/>
      <c r="O3627" s="1"/>
      <c r="P3627" s="1"/>
      <c r="Q3627" s="1"/>
      <c r="R3627" s="1"/>
      <c r="S3627" s="1"/>
    </row>
    <row r="3628">
      <c r="A3628" s="2" t="s">
        <v>3598</v>
      </c>
      <c r="B3628" s="2" t="str">
        <v>義大利</v>
      </c>
      <c r="C3628" s="3" t="s">
        <v>3597</v>
      </c>
      <c r="D3628" s="2" t="str">
        <v>餐厨用具</v>
      </c>
      <c r="E3628" s="2" t="str">
        <v>3次</v>
      </c>
      <c r="F3628" s="2" t="str">
        <v>Via Martini 26/28, I 36055, NOVE</v>
      </c>
      <c r="G3628" s="2" t="str">
        <v>Giuseppe Bresolin</v>
      </c>
      <c r="H3628" s="2" t="str">
        <v>--</v>
      </c>
      <c r="I3628" s="2" t="str">
        <v>+39 0424 828210</v>
      </c>
      <c r="J3628" s="2" t="str">
        <v>0039 0424 829446</v>
      </c>
      <c r="K3628" s="1"/>
      <c r="L3628" s="1"/>
      <c r="M3628" s="1"/>
      <c r="N3628" s="1"/>
      <c r="O3628" s="1"/>
      <c r="P3628" s="1"/>
      <c r="Q3628" s="1"/>
      <c r="R3628" s="1"/>
      <c r="S3628" s="1"/>
    </row>
    <row r="3629">
      <c r="A3629" s="2" t="s">
        <v>2965</v>
      </c>
      <c r="B3629" s="2" t="str">
        <v>中國香港</v>
      </c>
      <c r="C3629" s="2" t="str">
        <v>--</v>
      </c>
      <c r="D3629" s="2" t="str">
        <v>餐厨用具</v>
      </c>
      <c r="E3629" s="2" t="str">
        <v>6次</v>
      </c>
      <c r="F3629" s="2" t="str">
        <v>FLAT 15,15/F,METRO CENTRE II,21 LAM HING STREET,KOWLOON BAY</v>
      </c>
      <c r="G3629" s="2" t="str">
        <v>MR.ERIC WONG</v>
      </c>
      <c r="H3629" s="2" t="s">
        <v>2964</v>
      </c>
      <c r="I3629" s="2" t="str">
        <v>00852 23859000</v>
      </c>
      <c r="J3629" s="2" t="str">
        <v>00852 23857332</v>
      </c>
      <c r="K3629" s="1"/>
      <c r="L3629" s="1"/>
      <c r="M3629" s="1"/>
      <c r="N3629" s="1"/>
      <c r="O3629" s="1"/>
      <c r="P3629" s="1"/>
      <c r="Q3629" s="1"/>
      <c r="R3629" s="1"/>
      <c r="S3629" s="1"/>
    </row>
    <row r="3630">
      <c r="A3630" s="2" t="s">
        <v>794</v>
      </c>
      <c r="B3630" s="2" t="str">
        <v>美國</v>
      </c>
      <c r="C3630" s="3" t="s">
        <v>795</v>
      </c>
      <c r="D3630" s="2" t="str">
        <v>餐厨用具</v>
      </c>
      <c r="E3630" s="2" t="str">
        <v>6次</v>
      </c>
      <c r="F3630" s="2" t="str">
        <v>911 S TYNDALL AVE, TUCSON, AZ 85719</v>
      </c>
      <c r="G3630" s="2" t="str">
        <v>BETSY MARCO</v>
      </c>
      <c r="H3630" s="2" t="s">
        <v>796</v>
      </c>
      <c r="I3630" s="2" t="str">
        <v>+1-520-628-7596,+1 718-446-5120</v>
      </c>
      <c r="J3630" s="2" t="str">
        <v>001 520 628 9622</v>
      </c>
      <c r="K3630" s="1"/>
      <c r="L3630" s="1"/>
      <c r="M3630" s="1"/>
      <c r="N3630" s="1"/>
      <c r="O3630" s="1"/>
      <c r="P3630" s="1"/>
      <c r="Q3630" s="1"/>
      <c r="R3630" s="1"/>
      <c r="S3630" s="1"/>
    </row>
    <row r="3631">
      <c r="A3631" s="2" t="s">
        <v>684</v>
      </c>
      <c r="B3631" s="2" t="str">
        <v>比利時</v>
      </c>
      <c r="C3631" s="3" t="s">
        <v>685</v>
      </c>
      <c r="D3631" s="2" t="str">
        <v>办公文具,医药保健品及医疗器械,家具,工艺陶瓷,餐厨用具</v>
      </c>
      <c r="E3631" s="2" t="str">
        <v>6次</v>
      </c>
      <c r="F3631" s="2" t="str">
        <v>RUE DE L'ARTISANAT, 10//B-1400 NIVELLES</v>
      </c>
      <c r="G3631" s="2" t="str">
        <v>H PIRET/M</v>
      </c>
      <c r="H3631" s="2" t="s">
        <v>683</v>
      </c>
      <c r="I3631" s="2" t="str">
        <v>+32 11 21 00 23</v>
      </c>
      <c r="J3631" s="2" t="str">
        <v>0032 11 24 13 85</v>
      </c>
      <c r="K3631" s="1"/>
      <c r="L3631" s="1"/>
      <c r="M3631" s="1"/>
      <c r="N3631" s="1"/>
      <c r="O3631" s="1"/>
      <c r="P3631" s="1"/>
      <c r="Q3631" s="1"/>
      <c r="R3631" s="1"/>
      <c r="S3631" s="1"/>
    </row>
    <row r="3632">
      <c r="A3632" s="2" t="s">
        <v>3630</v>
      </c>
      <c r="B3632" s="2" t="str">
        <v>義大利</v>
      </c>
      <c r="C3632" s="3" t="s">
        <v>3631</v>
      </c>
      <c r="D3632" s="2" t="str">
        <v>餐厨用具</v>
      </c>
      <c r="E3632" s="2" t="str">
        <v>3次</v>
      </c>
      <c r="F3632" s="2" t="str">
        <v>Via Galvani 15, I 20054, NOVA MILANESE</v>
      </c>
      <c r="G3632" s="2" t="str">
        <v>Barbara Cinquanta</v>
      </c>
      <c r="H3632" s="2" t="s">
        <v>3629</v>
      </c>
      <c r="I3632" s="2" t="str">
        <v>+39 0362 40028</v>
      </c>
      <c r="J3632" s="2" t="str">
        <v>0039 0362 43865</v>
      </c>
      <c r="K3632" s="1"/>
      <c r="L3632" s="1"/>
      <c r="M3632" s="1"/>
      <c r="N3632" s="1"/>
      <c r="O3632" s="1"/>
      <c r="P3632" s="1"/>
      <c r="Q3632" s="1"/>
      <c r="R3632" s="1"/>
      <c r="S3632" s="1"/>
    </row>
    <row r="3633">
      <c r="A3633" s="2" t="s">
        <v>2995</v>
      </c>
      <c r="B3633" s="2" t="str">
        <v>葡萄牙</v>
      </c>
      <c r="C3633" s="3" t="s">
        <v>2994</v>
      </c>
      <c r="D3633" s="2" t="str">
        <v>其他,家具,服装饰物及配件,餐厨用具</v>
      </c>
      <c r="E3633" s="2" t="str">
        <v>7次</v>
      </c>
      <c r="F3633" s="2" t="str">
        <v>APARTADO 125 ESTRADA NACIONAL NO 1-KM 85.VENDA DA REGA 2475-999 BENEDITA</v>
      </c>
      <c r="G3633" s="2" t="str">
        <v>ADRIANO BANDEIRA</v>
      </c>
      <c r="H3633" s="2" t="s">
        <v>2996</v>
      </c>
      <c r="I3633" s="2" t="str">
        <v>+351 262 920 061</v>
      </c>
      <c r="J3633" s="2" t="str">
        <v>00351 262 921168</v>
      </c>
      <c r="K3633" s="1"/>
      <c r="L3633" s="1"/>
      <c r="M3633" s="1"/>
      <c r="N3633" s="1"/>
      <c r="O3633" s="1"/>
      <c r="P3633" s="1"/>
      <c r="Q3633" s="1"/>
      <c r="R3633" s="1"/>
      <c r="S3633" s="1"/>
    </row>
    <row r="3634">
      <c r="A3634" s="2" t="s">
        <v>7176</v>
      </c>
      <c r="B3634" s="2" t="str">
        <v>美國</v>
      </c>
      <c r="C3634" s="3" t="s">
        <v>7174</v>
      </c>
      <c r="D3634" s="2" t="str">
        <v>餐厨用具</v>
      </c>
      <c r="E3634" s="2" t="str">
        <v>6次</v>
      </c>
      <c r="F3634" s="2" t="str">
        <v>6828 L ST, OMAHA, NE 68117</v>
      </c>
      <c r="G3634" s="2" t="str">
        <v>BULLER FIXTURE CO</v>
      </c>
      <c r="H3634" s="2" t="s">
        <v>7175</v>
      </c>
      <c r="I3634" s="2" t="str">
        <v>+1-402-592-2601,+1-800-444-2601,+1 402-592-2601</v>
      </c>
      <c r="J3634" s="2" t="str">
        <v>001 402 5920763</v>
      </c>
      <c r="K3634" s="1"/>
      <c r="L3634" s="1"/>
      <c r="M3634" s="1"/>
      <c r="N3634" s="1"/>
      <c r="O3634" s="1"/>
      <c r="P3634" s="1"/>
      <c r="Q3634" s="1"/>
      <c r="R3634" s="1"/>
      <c r="S3634" s="1"/>
    </row>
    <row r="3635">
      <c r="A3635" s="2" t="s">
        <v>485</v>
      </c>
      <c r="B3635" s="2" t="str">
        <v>日本</v>
      </c>
      <c r="C3635" s="3" t="s">
        <v>483</v>
      </c>
      <c r="D3635" s="2" t="str">
        <v>其他,家具,家居用品,服装饰物及配件,箱包,食品,餐厨用具</v>
      </c>
      <c r="E3635" s="2" t="str">
        <v>7次</v>
      </c>
      <c r="F3635" s="2" t="str">
        <v>12-2, KITAAOYAMA 2-CHOME MINATO-KU, TOKYO 1070061</v>
      </c>
      <c r="G3635" s="2" t="str">
        <v>SOTOOKINJI</v>
      </c>
      <c r="H3635" s="2" t="s">
        <v>484</v>
      </c>
      <c r="I3635" s="2" t="str">
        <v>0081 3 5413 8711</v>
      </c>
      <c r="J3635" s="2" t="str">
        <v>0081 3 5413 8747</v>
      </c>
      <c r="K3635" s="1"/>
      <c r="L3635" s="1"/>
      <c r="M3635" s="1"/>
      <c r="N3635" s="1"/>
      <c r="O3635" s="1"/>
      <c r="P3635" s="1"/>
      <c r="Q3635" s="1"/>
      <c r="R3635" s="1"/>
      <c r="S3635" s="1"/>
    </row>
    <row r="3636">
      <c r="A3636" s="2" t="s">
        <v>3527</v>
      </c>
      <c r="B3636" s="2" t="str">
        <v>埃及</v>
      </c>
      <c r="C3636" s="2" t="str">
        <v>--</v>
      </c>
      <c r="D3636" s="2" t="str">
        <v>餐厨用具</v>
      </c>
      <c r="E3636" s="2" t="str">
        <v>6次</v>
      </c>
      <c r="F3636" s="2" t="str">
        <v>28 ALI PASHA JBRAHEEM ST.,AL HELMEYA AL GADEEDA,CAIRO</v>
      </c>
      <c r="G3636" s="2" t="str">
        <v>MR.KHALED SAAD</v>
      </c>
      <c r="H3636" s="2" t="s">
        <v>3528</v>
      </c>
      <c r="I3636" s="2" t="str">
        <v>0020 2 3910405</v>
      </c>
      <c r="J3636" s="2" t="str">
        <v>0020 2 3903935</v>
      </c>
      <c r="K3636" s="1"/>
      <c r="L3636" s="1"/>
      <c r="M3636" s="1"/>
      <c r="N3636" s="1"/>
      <c r="O3636" s="1"/>
      <c r="P3636" s="1"/>
      <c r="Q3636" s="1"/>
      <c r="R3636" s="1"/>
      <c r="S3636" s="1"/>
    </row>
    <row r="3637">
      <c r="A3637" s="2" t="s">
        <v>2835</v>
      </c>
      <c r="B3637" s="2" t="str">
        <v>美國</v>
      </c>
      <c r="C3637" s="3" t="s">
        <v>2836</v>
      </c>
      <c r="D3637" s="2" t="str">
        <v>五金,其他,医药保健品及医疗器械,建筑及装饰材料,节日用品,餐厨用具</v>
      </c>
      <c r="E3637" s="2" t="str">
        <v>8次</v>
      </c>
      <c r="F3637" s="2" t="str">
        <v>912 SANDERS DRIVE LARAMIE,WYOMING,U.S.A.</v>
      </c>
      <c r="G3637" s="2" t="str">
        <v>Kamel DOGHRI</v>
      </c>
      <c r="H3637" s="2" t="s">
        <v>2834</v>
      </c>
      <c r="I3637" s="2" t="str">
        <v>+1 307-721-8966</v>
      </c>
      <c r="J3637" s="2">
        <v>3077218966</v>
      </c>
      <c r="K3637" s="1"/>
      <c r="L3637" s="1"/>
      <c r="M3637" s="1"/>
      <c r="N3637" s="1"/>
      <c r="O3637" s="1"/>
      <c r="P3637" s="1"/>
      <c r="Q3637" s="1"/>
      <c r="R3637" s="1"/>
      <c r="S3637" s="1"/>
    </row>
    <row r="3638">
      <c r="A3638" s="2" t="s">
        <v>7196</v>
      </c>
      <c r="B3638" s="2" t="str">
        <v>挪威</v>
      </c>
      <c r="C3638" s="3" t="s">
        <v>7198</v>
      </c>
      <c r="D3638" s="2" t="str">
        <v>其他,工艺陶瓷,照明产品,电子电气产品,鞋,餐厨用具</v>
      </c>
      <c r="E3638" s="2" t="str">
        <v>9次</v>
      </c>
      <c r="F3638" s="2" t="str">
        <v>Astrids gate 34, NO 1701, Sarpsborg</v>
      </c>
      <c r="G3638" s="2" t="str">
        <v>SOSSUM</v>
      </c>
      <c r="H3638" s="2" t="s">
        <v>7197</v>
      </c>
      <c r="I3638" s="2" t="str">
        <v>+47 69 13 25 55</v>
      </c>
      <c r="J3638" s="2" t="str">
        <v>0047 69 13 25 50</v>
      </c>
      <c r="K3638" s="1"/>
      <c r="L3638" s="1"/>
      <c r="M3638" s="1"/>
      <c r="N3638" s="1"/>
      <c r="O3638" s="1"/>
      <c r="P3638" s="1"/>
      <c r="Q3638" s="1"/>
      <c r="R3638" s="1"/>
      <c r="S3638" s="1"/>
    </row>
    <row r="3639">
      <c r="A3639" s="2" t="s">
        <v>1347</v>
      </c>
      <c r="B3639" s="2" t="str">
        <v>以色列</v>
      </c>
      <c r="C3639" s="2" t="str">
        <v>--</v>
      </c>
      <c r="D3639" s="2" t="str">
        <v>其他,家具,家居装饰品,家用电器,玻璃工艺品,餐厨用具</v>
      </c>
      <c r="E3639" s="2" t="str">
        <v>8次</v>
      </c>
      <c r="F3639" s="2" t="str">
        <v>P.O.B.530NESHER ZIP-36800,ISRAEL</v>
      </c>
      <c r="G3639" s="2" t="str">
        <v>Colin Nelson</v>
      </c>
      <c r="H3639" s="2" t="s">
        <v>1346</v>
      </c>
      <c r="I3639" s="2" t="str">
        <v>+972 4-953-5754</v>
      </c>
      <c r="J3639" s="2" t="str">
        <v>04 9535756</v>
      </c>
      <c r="K3639" s="1"/>
      <c r="L3639" s="1"/>
      <c r="M3639" s="1"/>
      <c r="N3639" s="1"/>
      <c r="O3639" s="1"/>
      <c r="P3639" s="1"/>
      <c r="Q3639" s="1"/>
      <c r="R3639" s="1"/>
      <c r="S3639" s="1"/>
    </row>
    <row r="3640">
      <c r="A3640" s="2" t="s">
        <v>3561</v>
      </c>
      <c r="B3640" s="2" t="str">
        <v>美國</v>
      </c>
      <c r="C3640" s="2" t="str">
        <v>--</v>
      </c>
      <c r="D3640" s="2" t="s">
        <v>3560</v>
      </c>
      <c r="E3640" s="2" t="str">
        <v>8次</v>
      </c>
      <c r="F3640" s="2" t="str">
        <v>1908 HOMERULE STREET,# B HONOLULU, HAWAII,U.S.A.</v>
      </c>
      <c r="G3640" s="2" t="str">
        <v>ABDULKADER ABDULLAH RAJAB</v>
      </c>
      <c r="H3640" s="2" t="s">
        <v>3559</v>
      </c>
      <c r="I3640" s="2" t="str">
        <v>(808) 218 5026</v>
      </c>
      <c r="J3640" s="2" t="str">
        <v>(808)843 0002</v>
      </c>
      <c r="K3640" s="1"/>
      <c r="L3640" s="1"/>
      <c r="M3640" s="1"/>
      <c r="N3640" s="1"/>
      <c r="O3640" s="1"/>
      <c r="P3640" s="1"/>
      <c r="Q3640" s="1"/>
      <c r="R3640" s="1"/>
      <c r="S3640" s="1"/>
    </row>
    <row r="3641">
      <c r="A3641" s="2" t="s">
        <v>2917</v>
      </c>
      <c r="B3641" s="2" t="str">
        <v>芬蘭</v>
      </c>
      <c r="C3641" s="3" t="s">
        <v>2919</v>
      </c>
      <c r="D3641" s="2" t="str">
        <v>办公文具,餐厨用具</v>
      </c>
      <c r="E3641" s="2" t="str">
        <v>6次</v>
      </c>
      <c r="F3641" s="2" t="str">
        <v>Kruunuvuorenk 9 C 22, FI 00160, Helsinki</v>
      </c>
      <c r="G3641" s="2" t="str">
        <v>Elias Sabure</v>
      </c>
      <c r="H3641" s="2" t="s">
        <v>2918</v>
      </c>
      <c r="I3641" s="2" t="str">
        <v>+358 9 68712780</v>
      </c>
      <c r="J3641" s="2" t="str">
        <v>00358 9 68 71 27 81</v>
      </c>
      <c r="K3641" s="1"/>
      <c r="L3641" s="1"/>
      <c r="M3641" s="1"/>
      <c r="N3641" s="1"/>
      <c r="O3641" s="1"/>
      <c r="P3641" s="1"/>
      <c r="Q3641" s="1"/>
      <c r="R3641" s="1"/>
      <c r="S3641" s="1"/>
    </row>
    <row r="3642">
      <c r="A3642" s="5" t="s">
        <v>2946</v>
      </c>
      <c r="B3642" s="5" t="str">
        <v>巴西</v>
      </c>
      <c r="C3642" s="4" t="s">
        <v>2948</v>
      </c>
      <c r="D3642" s="5" t="str">
        <v>五金,餐厨用具</v>
      </c>
      <c r="E3642" s="5" t="str">
        <v>6次</v>
      </c>
      <c r="F3642" s="5" t="str">
        <v>RUA RLAGOAS, NO.1314-CJ.1403/04/05-SAVASSI,SHOPPING 5, AVENIDA, BELO HORIZONTE/MG</v>
      </c>
      <c r="G3642" s="5" t="str">
        <v>CLASSIC IMPORTS</v>
      </c>
      <c r="H3642" s="5" t="s">
        <v>2947</v>
      </c>
      <c r="I3642" s="5">
        <f>+55-31328</f>
      </c>
      <c r="J3642" s="5" t="str">
        <v>0055 31 32815465</v>
      </c>
      <c r="K3642" s="1"/>
      <c r="L3642" s="1"/>
      <c r="M3642" s="1"/>
      <c r="N3642" s="1"/>
      <c r="O3642" s="1"/>
      <c r="P3642" s="1"/>
      <c r="Q3642" s="1"/>
      <c r="R3642" s="1"/>
      <c r="S3642" s="1"/>
    </row>
    <row r="3643">
      <c r="A3643" s="2" t="s">
        <v>1233</v>
      </c>
      <c r="B3643" s="2" t="str">
        <v>德國</v>
      </c>
      <c r="C3643" s="3" t="s">
        <v>1234</v>
      </c>
      <c r="D3643" s="2" t="str">
        <v>家具,餐厨用具</v>
      </c>
      <c r="E3643" s="2" t="str">
        <v>5次</v>
      </c>
      <c r="F3643" s="2" t="str">
        <v>In der Hirtenwiese 6, DE 35745, Herborn</v>
      </c>
      <c r="G3643" s="2" t="str">
        <v>Katarina Leister</v>
      </c>
      <c r="H3643" s="2" t="s">
        <v>1235</v>
      </c>
      <c r="I3643" s="2" t="str">
        <v>+49 2772 96510</v>
      </c>
      <c r="J3643" s="2" t="str">
        <v>0049 2772 95 61 30</v>
      </c>
      <c r="K3643" s="1"/>
      <c r="L3643" s="1"/>
      <c r="M3643" s="1"/>
      <c r="N3643" s="1"/>
      <c r="O3643" s="1"/>
      <c r="P3643" s="1"/>
      <c r="Q3643" s="1"/>
      <c r="R3643" s="1"/>
      <c r="S3643" s="1"/>
    </row>
    <row r="3644">
      <c r="A3644" s="2" t="s">
        <v>3440</v>
      </c>
      <c r="B3644" s="2" t="str">
        <v>日本</v>
      </c>
      <c r="C3644" s="3" t="s">
        <v>3439</v>
      </c>
      <c r="D3644" s="2" t="str">
        <v>办公文具,餐厨用具</v>
      </c>
      <c r="E3644" s="2" t="str">
        <v>6次</v>
      </c>
      <c r="F3644" s="2" t="str">
        <v>21-12, SAKAE 3-CHOME NAKA-KU NAGOYA-SHI, AICHI 4600008</v>
      </c>
      <c r="G3644" s="2" t="str">
        <v>ONISHI, KOICHI</v>
      </c>
      <c r="H3644" s="2" t="str">
        <v>--</v>
      </c>
      <c r="I3644" s="2">
        <f>+81-52-712-5551</f>
      </c>
      <c r="J3644" s="2" t="str">
        <v>0081 52 243 5009</v>
      </c>
      <c r="K3644" s="1"/>
      <c r="L3644" s="1"/>
      <c r="M3644" s="1"/>
      <c r="N3644" s="1"/>
      <c r="O3644" s="1"/>
      <c r="P3644" s="1"/>
      <c r="Q3644" s="1"/>
      <c r="R3644" s="1"/>
      <c r="S3644" s="1"/>
    </row>
    <row r="3645">
      <c r="A3645" s="2" t="s">
        <v>5363</v>
      </c>
      <c r="B3645" s="2" t="str">
        <v>澳大利亞</v>
      </c>
      <c r="C3645" s="3" t="s">
        <v>5364</v>
      </c>
      <c r="D3645" s="2" t="str">
        <v>其他,办公文具,家具,电子消费品及信息产品,电子电气产品,餐厨用具</v>
      </c>
      <c r="E3645" s="2" t="str">
        <v>9次</v>
      </c>
      <c r="F3645" s="2" t="str">
        <v>1 Huntingwood Dve, 2148, Blacktown</v>
      </c>
      <c r="G3645" s="2" t="str">
        <v>Ross McLennan</v>
      </c>
      <c r="H3645" s="2" t="str">
        <v>--</v>
      </c>
      <c r="I3645" s="2" t="str">
        <v>+61-2-9830-4600,+61 1300 135 022</v>
      </c>
      <c r="J3645" s="2" t="str">
        <v>0061 3 0065 1750/0065 1050</v>
      </c>
      <c r="K3645" s="1"/>
      <c r="L3645" s="1"/>
      <c r="M3645" s="1"/>
      <c r="N3645" s="1"/>
      <c r="O3645" s="1"/>
      <c r="P3645" s="1"/>
      <c r="Q3645" s="1"/>
      <c r="R3645" s="1"/>
      <c r="S3645" s="1"/>
    </row>
    <row r="3646">
      <c r="A3646" s="2" t="s">
        <v>3255</v>
      </c>
      <c r="B3646" s="2" t="str">
        <v>馬達加斯加</v>
      </c>
      <c r="C3646" s="3" t="s">
        <v>3256</v>
      </c>
      <c r="D3646" s="2" t="s">
        <v>3253</v>
      </c>
      <c r="E3646" s="2" t="str">
        <v>10次</v>
      </c>
      <c r="F3646" s="2" t="str">
        <v>1,RUE RAINANDRIAMAMPANDRY,PLACE SOARANO,101 ANTANANARIVO</v>
      </c>
      <c r="G3646" s="2" t="str">
        <v>BADOURALY AZIM</v>
      </c>
      <c r="H3646" s="2" t="s">
        <v>3254</v>
      </c>
      <c r="I3646" s="2" t="str">
        <v>+261 20 22 286 47</v>
      </c>
      <c r="J3646" s="2" t="str">
        <v>00261 20 2222273</v>
      </c>
      <c r="K3646" s="1"/>
      <c r="L3646" s="1"/>
      <c r="M3646" s="1"/>
      <c r="N3646" s="1"/>
      <c r="O3646" s="1"/>
      <c r="P3646" s="1"/>
      <c r="Q3646" s="1"/>
      <c r="R3646" s="1"/>
      <c r="S3646" s="1"/>
    </row>
    <row r="3647">
      <c r="A3647" s="2" t="s">
        <v>1016</v>
      </c>
      <c r="B3647" s="2" t="str">
        <v>日本</v>
      </c>
      <c r="C3647" s="2" t="str">
        <v>--</v>
      </c>
      <c r="D3647" s="2" t="str">
        <v>餐厨用具</v>
      </c>
      <c r="E3647" s="2" t="str">
        <v>2次</v>
      </c>
      <c r="F3647" s="2" t="str">
        <v>SUGIMOTO BLDG. 11-8, SHINKAWA 1-CHOME CHUO-KU, TOKYO 1040033</v>
      </c>
      <c r="G3647" s="2" t="str">
        <v>SUGIMOTO, TADASHI</v>
      </c>
      <c r="H3647" s="2" t="str">
        <v>--</v>
      </c>
      <c r="I3647" s="2">
        <f>+81-3-6240-4747</f>
      </c>
      <c r="J3647" s="2" t="str">
        <v>0081 3 3551 0034</v>
      </c>
      <c r="K3647" s="1"/>
      <c r="L3647" s="1"/>
      <c r="M3647" s="1"/>
      <c r="N3647" s="1"/>
      <c r="O3647" s="1"/>
      <c r="P3647" s="1"/>
      <c r="Q3647" s="1"/>
      <c r="R3647" s="1"/>
      <c r="S3647" s="1"/>
    </row>
    <row r="3648">
      <c r="A3648" s="2" t="s">
        <v>3493</v>
      </c>
      <c r="B3648" s="2" t="str">
        <v>美國</v>
      </c>
      <c r="C3648" s="2" t="str">
        <v>--</v>
      </c>
      <c r="D3648" s="2" t="s">
        <v>3491</v>
      </c>
      <c r="E3648" s="2" t="str">
        <v>6次</v>
      </c>
      <c r="F3648" s="2" t="str">
        <v>3 MAINSAIL SQUARE, FREEHOLD,NJ 07728,U.S.A.</v>
      </c>
      <c r="G3648" s="2" t="str">
        <v>Futhi Maluleka</v>
      </c>
      <c r="H3648" s="2" t="s">
        <v>3492</v>
      </c>
      <c r="I3648" s="2" t="str">
        <v>+1 732-939-5238</v>
      </c>
      <c r="J3648" s="2" t="str">
        <v>001 7088760346</v>
      </c>
      <c r="K3648" s="1"/>
      <c r="L3648" s="1"/>
      <c r="M3648" s="1"/>
      <c r="N3648" s="1"/>
      <c r="O3648" s="1"/>
      <c r="P3648" s="1"/>
      <c r="Q3648" s="1"/>
      <c r="R3648" s="1"/>
      <c r="S3648" s="1"/>
    </row>
    <row r="3649">
      <c r="A3649" s="2" t="s">
        <v>5254</v>
      </c>
      <c r="B3649" s="2" t="str">
        <v>沙烏地阿拉伯</v>
      </c>
      <c r="C3649" s="2" t="str">
        <v>--</v>
      </c>
      <c r="D3649" s="2" t="str">
        <v>玻璃工艺品,餐厨用具</v>
      </c>
      <c r="E3649" s="2" t="str">
        <v>5次</v>
      </c>
      <c r="F3649" s="2" t="str">
        <v>P O BOX 41236 RIYADH 11521,SAUDI ARABIA</v>
      </c>
      <c r="G3649" s="2" t="str">
        <v>ISSAM KHEIR</v>
      </c>
      <c r="H3649" s="2" t="s">
        <v>5255</v>
      </c>
      <c r="I3649" s="2" t="str">
        <v>00966 1 4984555</v>
      </c>
      <c r="J3649" s="2" t="str">
        <v>00966 1 4984082</v>
      </c>
      <c r="K3649" s="1"/>
      <c r="L3649" s="1"/>
      <c r="M3649" s="1"/>
      <c r="N3649" s="1"/>
      <c r="O3649" s="1"/>
      <c r="P3649" s="1"/>
      <c r="Q3649" s="1"/>
      <c r="R3649" s="1"/>
      <c r="S3649" s="1"/>
    </row>
    <row r="3650">
      <c r="A3650" s="2" t="s">
        <v>3293</v>
      </c>
      <c r="B3650" s="2" t="str">
        <v>美國</v>
      </c>
      <c r="C3650" s="2" t="str">
        <v>--</v>
      </c>
      <c r="D3650" s="2" t="str">
        <v>餐厨用具</v>
      </c>
      <c r="E3650" s="2" t="str">
        <v>7次</v>
      </c>
      <c r="F3650" s="2" t="str">
        <v>1375 SEABURY AVE BRONXNEW YORK 10461,U.S.A.</v>
      </c>
      <c r="G3650" s="2" t="str">
        <v>--</v>
      </c>
      <c r="H3650" s="2" t="s">
        <v>3294</v>
      </c>
      <c r="I3650" s="2" t="str">
        <v>+1 718-931-6448</v>
      </c>
      <c r="J3650" s="2" t="str">
        <v>718 931 6692</v>
      </c>
      <c r="K3650" s="1"/>
      <c r="L3650" s="1"/>
      <c r="M3650" s="1"/>
      <c r="N3650" s="1"/>
      <c r="O3650" s="1"/>
      <c r="P3650" s="1"/>
      <c r="Q3650" s="1"/>
      <c r="R3650" s="1"/>
      <c r="S3650" s="1"/>
    </row>
    <row r="3651">
      <c r="A3651" s="2" t="s">
        <v>1055</v>
      </c>
      <c r="B3651" s="2" t="str">
        <v>加拿大</v>
      </c>
      <c r="C3651" s="2" t="str">
        <v>--</v>
      </c>
      <c r="D3651" s="2" t="str">
        <v>餐厨用具</v>
      </c>
      <c r="E3651" s="2" t="str">
        <v>6次</v>
      </c>
      <c r="F3651" s="2" t="str">
        <v>325-119 WEST PENDER STREET VANCOUVER , British Columbia</v>
      </c>
      <c r="G3651" s="2" t="str">
        <v>BRITISH CANADIAN IMPORTERS (VANCOUVER) LIMITED</v>
      </c>
      <c r="H3651" s="2" t="str">
        <v>--</v>
      </c>
      <c r="I3651" s="2" t="str">
        <v>001 604 681 3554</v>
      </c>
      <c r="J3651" s="2" t="str">
        <v>001 604 681 0567</v>
      </c>
      <c r="K3651" s="1"/>
      <c r="L3651" s="1"/>
      <c r="M3651" s="1"/>
      <c r="N3651" s="1"/>
      <c r="O3651" s="1"/>
      <c r="P3651" s="1"/>
      <c r="Q3651" s="1"/>
      <c r="R3651" s="1"/>
      <c r="S3651" s="1"/>
    </row>
    <row r="3652">
      <c r="A3652" s="2" t="s">
        <v>7013</v>
      </c>
      <c r="B3652" s="2" t="str">
        <v>南非</v>
      </c>
      <c r="C3652" s="3" t="s">
        <v>7014</v>
      </c>
      <c r="D3652" s="2" t="s">
        <v>7016</v>
      </c>
      <c r="E3652" s="2" t="str">
        <v>10次</v>
      </c>
      <c r="F3652" s="2" t="str">
        <v>10 Kabel Rd Avon Industrial</v>
      </c>
      <c r="G3652" s="2" t="str">
        <v>Eian Mathieson</v>
      </c>
      <c r="H3652" s="2" t="s">
        <v>7015</v>
      </c>
      <c r="I3652" s="2">
        <v>27824625000</v>
      </c>
      <c r="J3652" s="2">
        <v>27821314625000</v>
      </c>
      <c r="K3652" s="1"/>
      <c r="L3652" s="1"/>
      <c r="M3652" s="1"/>
      <c r="N3652" s="1"/>
      <c r="O3652" s="1"/>
      <c r="P3652" s="1"/>
      <c r="Q3652" s="1"/>
      <c r="R3652" s="1"/>
      <c r="S3652" s="1"/>
    </row>
    <row r="3653">
      <c r="A3653" s="2" t="s">
        <v>5290</v>
      </c>
      <c r="B3653" s="2" t="str">
        <v>加拿大</v>
      </c>
      <c r="C3653" s="3" t="s">
        <v>5291</v>
      </c>
      <c r="D3653" s="2" t="str">
        <v>家具,工艺陶瓷,照明产品,玻璃工艺品,餐厨用具</v>
      </c>
      <c r="E3653" s="2" t="str">
        <v>8次</v>
      </c>
      <c r="F3653" s="2" t="str">
        <v>60 Horner Avenue Toronto, Ontario</v>
      </c>
      <c r="G3653" s="2" t="str">
        <v>ISABELLIE</v>
      </c>
      <c r="H3653" s="2" t="s">
        <v>5289</v>
      </c>
      <c r="I3653" s="2">
        <f>+1-905-795-9380</f>
      </c>
      <c r="J3653" s="2" t="str">
        <v>001 416 2599303</v>
      </c>
      <c r="K3653" s="1"/>
      <c r="L3653" s="1"/>
      <c r="M3653" s="1"/>
      <c r="N3653" s="1"/>
      <c r="O3653" s="1"/>
      <c r="P3653" s="1"/>
      <c r="Q3653" s="1"/>
      <c r="R3653" s="1"/>
      <c r="S3653" s="1"/>
    </row>
    <row r="3654">
      <c r="A3654" s="2" t="s">
        <v>3180</v>
      </c>
      <c r="B3654" s="2" t="str">
        <v>沙烏地阿拉伯</v>
      </c>
      <c r="C3654" s="2" t="str">
        <v>--</v>
      </c>
      <c r="D3654" s="2" t="str">
        <v>家用电器,餐厨用具</v>
      </c>
      <c r="E3654" s="2" t="str">
        <v>9次</v>
      </c>
      <c r="F3654" s="2" t="str">
        <v>P.O.BOX 9575 JEDDAH</v>
      </c>
      <c r="G3654" s="2" t="str">
        <v>AHMED S BAGADER AL-AMOUDI</v>
      </c>
      <c r="H3654" s="2" t="str">
        <v>--</v>
      </c>
      <c r="I3654" s="2" t="str">
        <v>00966 2 6490901</v>
      </c>
      <c r="J3654" s="2" t="str">
        <v>00966 2 6491167</v>
      </c>
      <c r="K3654" s="1"/>
      <c r="L3654" s="1"/>
      <c r="M3654" s="1"/>
      <c r="N3654" s="1"/>
      <c r="O3654" s="1"/>
      <c r="P3654" s="1"/>
      <c r="Q3654" s="1"/>
      <c r="R3654" s="1"/>
      <c r="S3654" s="1"/>
    </row>
    <row r="3655">
      <c r="A3655" s="2" t="s">
        <v>930</v>
      </c>
      <c r="B3655" s="2" t="str">
        <v>利比亞</v>
      </c>
      <c r="C3655" s="3" t="s">
        <v>931</v>
      </c>
      <c r="D3655" s="2" t="str">
        <v>家用电器,餐厨用具</v>
      </c>
      <c r="E3655" s="2" t="str">
        <v>9次</v>
      </c>
      <c r="F3655" s="2" t="str">
        <v>P.O.BOX 83189 TRIPOLI (P.O.BOX:83189)</v>
      </c>
      <c r="G3655" s="2" t="str">
        <v>ADEM ABUSHOFA</v>
      </c>
      <c r="H3655" s="2" t="s">
        <v>929</v>
      </c>
      <c r="I3655" s="2" t="str">
        <v>00218 21 3602662</v>
      </c>
      <c r="J3655" s="2" t="str">
        <v>00218 21 3604332</v>
      </c>
      <c r="K3655" s="1"/>
      <c r="L3655" s="1"/>
      <c r="M3655" s="1"/>
      <c r="N3655" s="1"/>
      <c r="O3655" s="1"/>
      <c r="P3655" s="1"/>
      <c r="Q3655" s="1"/>
      <c r="R3655" s="1"/>
      <c r="S3655" s="1"/>
    </row>
    <row r="3656">
      <c r="A3656" s="2" t="s">
        <v>7490</v>
      </c>
      <c r="B3656" s="2" t="str">
        <v>澳大利亞</v>
      </c>
      <c r="C3656" s="3" t="s">
        <v>7489</v>
      </c>
      <c r="D3656" s="2" t="str">
        <v>卫浴设备,餐厨用具</v>
      </c>
      <c r="E3656" s="2" t="str">
        <v>6次</v>
      </c>
      <c r="F3656" s="2" t="str">
        <v>8 DUNLOP STREET,NORTH PARRAMATTA SYDNEY NSW 2151</v>
      </c>
      <c r="G3656" s="2" t="str">
        <v>JEFF GRUBER</v>
      </c>
      <c r="H3656" s="2" t="s">
        <v>7491</v>
      </c>
      <c r="I3656" s="2" t="str">
        <v>+61-2-9683-4077,+61-2-9630-7664</v>
      </c>
      <c r="J3656" s="2" t="str">
        <v>0061 2 96307664</v>
      </c>
      <c r="K3656" s="1"/>
      <c r="L3656" s="1"/>
      <c r="M3656" s="1"/>
      <c r="N3656" s="1"/>
      <c r="O3656" s="1"/>
      <c r="P3656" s="1"/>
      <c r="Q3656" s="1"/>
      <c r="R3656" s="1"/>
      <c r="S3656" s="1"/>
    </row>
    <row r="3657">
      <c r="A3657" s="2" t="s">
        <v>3216</v>
      </c>
      <c r="B3657" s="2" t="str">
        <v>澳大利亞</v>
      </c>
      <c r="C3657" s="2" t="str">
        <v>--</v>
      </c>
      <c r="D3657" s="2" t="str">
        <v>五金,餐厨用具</v>
      </c>
      <c r="E3657" s="2" t="str">
        <v>4次</v>
      </c>
      <c r="F3657" s="2" t="str">
        <v>UNIT 6/114 GILBA TD.,GIRRAWEEN,NSW (P.O.BOX 223 PENDLE HILL)</v>
      </c>
      <c r="G3657" s="2" t="str">
        <v>DEEPAK GIDWANI</v>
      </c>
      <c r="H3657" s="2" t="s">
        <v>3215</v>
      </c>
      <c r="I3657" s="2" t="str">
        <v>0061 2 96364321</v>
      </c>
      <c r="J3657" s="2" t="str">
        <v>0061 2 96367329</v>
      </c>
      <c r="K3657" s="1"/>
      <c r="L3657" s="1"/>
      <c r="M3657" s="1"/>
      <c r="N3657" s="1"/>
      <c r="O3657" s="1"/>
      <c r="P3657" s="1"/>
      <c r="Q3657" s="1"/>
      <c r="R3657" s="1"/>
      <c r="S3657" s="1"/>
    </row>
    <row r="3658">
      <c r="A3658" s="2" t="s">
        <v>969</v>
      </c>
      <c r="B3658" s="2" t="str">
        <v>印尼</v>
      </c>
      <c r="C3658" s="2" t="str">
        <v>--</v>
      </c>
      <c r="D3658" s="2" t="str">
        <v>家居装饰品,餐厨用具</v>
      </c>
      <c r="E3658" s="2" t="str">
        <v>3次</v>
      </c>
      <c r="F3658" s="2" t="str">
        <v>Jln S. Hasanuddin No.87, INDONESIA</v>
      </c>
      <c r="G3658" s="2" t="str">
        <v>ALI FEHMI DESILMEZ</v>
      </c>
      <c r="H3658" s="2" t="s">
        <v>970</v>
      </c>
      <c r="I3658" s="2" t="str">
        <v>+62 721 481132</v>
      </c>
      <c r="J3658" s="2" t="str">
        <v>0721-480232</v>
      </c>
      <c r="K3658" s="1"/>
      <c r="L3658" s="1"/>
      <c r="M3658" s="1"/>
      <c r="N3658" s="1"/>
      <c r="O3658" s="1"/>
      <c r="P3658" s="1"/>
      <c r="Q3658" s="1"/>
      <c r="R3658" s="1"/>
      <c r="S3658" s="1"/>
    </row>
    <row r="3659">
      <c r="A3659" s="2" t="s">
        <v>1668</v>
      </c>
      <c r="B3659" s="2" t="str">
        <v>日本</v>
      </c>
      <c r="C3659" s="3" t="s">
        <v>1670</v>
      </c>
      <c r="D3659" s="2" t="str">
        <v>餐厨用具</v>
      </c>
      <c r="E3659" s="2" t="str">
        <v>6次</v>
      </c>
      <c r="F3659" s="2" t="str">
        <v>12-20, IKEDA-CHO, NISHINOMIYA, Hyogo 662-0911 Japan</v>
      </c>
      <c r="G3659" s="2" t="str">
        <v>Mr SHUZO KITADA</v>
      </c>
      <c r="H3659" s="2" t="s">
        <v>1669</v>
      </c>
      <c r="I3659" s="2" t="str">
        <v>+81-798-26-3111,+81 6-4708-8042,+81 195-43-3874,+81 3-3455-2517,+81 52-937-0730,+81 78-362-5315,+81 22-302-4575,+81 92-432-3285,+81 297-74-6631,+81 48-788-2370,+81 798-33-6111,+81-6-4708-8042,+81-3-3455-2517,+81-92-432-3285,+81-798-33-6111,+81-22-302-4575,+81-48-788-2370,+81-297-74-6631,+81-52-937-0730,+81-78-362-5315,+81-195-43-3874</v>
      </c>
      <c r="J3659" s="2" t="str">
        <v>0081 798 34 5661</v>
      </c>
      <c r="K3659" s="1"/>
      <c r="L3659" s="1"/>
      <c r="M3659" s="1"/>
      <c r="N3659" s="1"/>
      <c r="O3659" s="1"/>
      <c r="P3659" s="1"/>
      <c r="Q3659" s="1"/>
      <c r="R3659" s="1"/>
      <c r="S3659" s="1"/>
    </row>
    <row r="3660">
      <c r="A3660" s="2" t="s">
        <v>3856</v>
      </c>
      <c r="B3660" s="2" t="str">
        <v>埃及</v>
      </c>
      <c r="C3660" s="3" t="s">
        <v>3857</v>
      </c>
      <c r="D3660" s="2" t="str">
        <v>餐厨用具</v>
      </c>
      <c r="E3660" s="2" t="str">
        <v>5次</v>
      </c>
      <c r="F3660" s="2" t="str">
        <v>377 EL HORIA ROAD,MOUSTAFA KAMEL,ALEXANDRIA</v>
      </c>
      <c r="G3660" s="2" t="str">
        <v>M.EL-SOKALLY</v>
      </c>
      <c r="H3660" s="2" t="s">
        <v>3855</v>
      </c>
      <c r="I3660" s="2" t="str">
        <v>0020 3 5443535</v>
      </c>
      <c r="J3660" s="2" t="str">
        <v>0020 3 5443535</v>
      </c>
      <c r="K3660" s="1"/>
      <c r="L3660" s="1"/>
      <c r="M3660" s="1"/>
      <c r="N3660" s="1"/>
      <c r="O3660" s="1"/>
      <c r="P3660" s="1"/>
      <c r="Q3660" s="1"/>
      <c r="R3660" s="1"/>
      <c r="S3660" s="1"/>
    </row>
    <row r="3661">
      <c r="A3661" s="2" t="s">
        <v>5226</v>
      </c>
      <c r="B3661" s="2" t="str">
        <v>丹麥</v>
      </c>
      <c r="C3661" s="3" t="s">
        <v>5225</v>
      </c>
      <c r="D3661" s="2" t="str">
        <v>其他,餐厨用具</v>
      </c>
      <c r="E3661" s="2" t="str">
        <v>5次</v>
      </c>
      <c r="F3661" s="2" t="str">
        <v>Soroevej 11, 4200, Slagelse</v>
      </c>
      <c r="G3661" s="2" t="str">
        <v>NIKEAS PANDIW</v>
      </c>
      <c r="H3661" s="2" t="s">
        <v>5224</v>
      </c>
      <c r="I3661" s="2" t="str">
        <v>+45 58 56 53 53</v>
      </c>
      <c r="J3661" s="2" t="str">
        <v>0045 58 52 62 42</v>
      </c>
      <c r="K3661" s="1"/>
      <c r="L3661" s="1"/>
      <c r="M3661" s="1"/>
      <c r="N3661" s="1"/>
      <c r="O3661" s="1"/>
      <c r="P3661" s="1"/>
      <c r="Q3661" s="1"/>
      <c r="R3661" s="1"/>
      <c r="S3661" s="1"/>
    </row>
    <row r="3662">
      <c r="A3662" s="2" t="s">
        <v>3668</v>
      </c>
      <c r="B3662" s="2" t="str">
        <v>中國大陸</v>
      </c>
      <c r="C3662" s="2" t="str">
        <v>--</v>
      </c>
      <c r="D3662" s="2" t="str">
        <v>个人护理用具,医药保健品及医疗器械,玻璃工艺品,餐厨用具</v>
      </c>
      <c r="E3662" s="2" t="str">
        <v>5次</v>
      </c>
      <c r="F3662" s="2" t="str">
        <v>Heshan Guangdong China</v>
      </c>
      <c r="G3662" s="2" t="str">
        <v>--</v>
      </c>
      <c r="H3662" s="2" t="s">
        <v>3669</v>
      </c>
      <c r="I3662" s="2" t="str">
        <v>+86 750 896 7967</v>
      </c>
      <c r="J3662" s="2" t="str">
        <v>0750 8908787</v>
      </c>
      <c r="K3662" s="1"/>
      <c r="L3662" s="1"/>
      <c r="M3662" s="1"/>
      <c r="N3662" s="1"/>
      <c r="O3662" s="1"/>
      <c r="P3662" s="1"/>
      <c r="Q3662" s="1"/>
      <c r="R3662" s="1"/>
      <c r="S3662" s="1"/>
    </row>
    <row r="3663">
      <c r="A3663" s="5" t="s">
        <v>1392</v>
      </c>
      <c r="B3663" s="5" t="str">
        <v>英國</v>
      </c>
      <c r="C3663" s="4" t="s">
        <v>1394</v>
      </c>
      <c r="D3663" s="5" t="str">
        <v>餐厨用具</v>
      </c>
      <c r="E3663" s="5" t="str">
        <v>6次</v>
      </c>
      <c r="F3663" s="5" t="str">
        <v>OSRAM House, Waterside Drive, Langley, Berkshire SL3 6EZ</v>
      </c>
      <c r="G3663" s="5" t="str">
        <v>Gerard T Gent</v>
      </c>
      <c r="H3663" s="5" t="s">
        <v>1393</v>
      </c>
      <c r="I3663" s="5" t="str">
        <v>+44 1744 812221</v>
      </c>
      <c r="J3663" s="5" t="str">
        <v>0044 1744 831900</v>
      </c>
      <c r="K3663" s="1"/>
      <c r="L3663" s="1"/>
      <c r="M3663" s="1"/>
      <c r="N3663" s="1"/>
      <c r="O3663" s="1"/>
      <c r="P3663" s="1"/>
      <c r="Q3663" s="1"/>
      <c r="R3663" s="1"/>
      <c r="S3663" s="1"/>
    </row>
    <row r="3664">
      <c r="A3664" s="2" t="s">
        <v>5441</v>
      </c>
      <c r="B3664" s="2" t="str">
        <v>德國</v>
      </c>
      <c r="C3664" s="3" t="s">
        <v>5442</v>
      </c>
      <c r="D3664" s="2" t="str">
        <v>餐厨用具</v>
      </c>
      <c r="E3664" s="2" t="str">
        <v>7次</v>
      </c>
      <c r="F3664" s="2" t="str">
        <v>ROENTGEN STR. 8,40699 ERKRATH,GERMANY</v>
      </c>
      <c r="G3664" s="2" t="str">
        <v>--</v>
      </c>
      <c r="H3664" s="2" t="s">
        <v>5440</v>
      </c>
      <c r="I3664" s="2" t="str">
        <v>+49 2104 989100</v>
      </c>
      <c r="J3664" s="2">
        <v>492104989299</v>
      </c>
      <c r="K3664" s="1"/>
      <c r="L3664" s="1"/>
      <c r="M3664" s="1"/>
      <c r="N3664" s="1"/>
      <c r="O3664" s="1"/>
      <c r="P3664" s="1"/>
      <c r="Q3664" s="1"/>
      <c r="R3664" s="1"/>
      <c r="S3664" s="1"/>
    </row>
    <row r="3665">
      <c r="A3665" s="2" t="s">
        <v>5701</v>
      </c>
      <c r="B3665" s="2" t="str">
        <v>中國香港</v>
      </c>
      <c r="C3665" s="3" t="s">
        <v>5700</v>
      </c>
      <c r="D3665" s="2" t="str">
        <v>玻璃工艺品,餐厨用具</v>
      </c>
      <c r="E3665" s="2" t="str">
        <v>8次</v>
      </c>
      <c r="F3665" s="2" t="str">
        <v>10A SERENE COURT.DISCOVERY BAY,HONGKONG</v>
      </c>
      <c r="G3665" s="2" t="str">
        <v>--</v>
      </c>
      <c r="H3665" s="2" t="s">
        <v>5699</v>
      </c>
      <c r="I3665" s="2" t="str">
        <v>+852 2987 9580</v>
      </c>
      <c r="J3665" s="2">
        <v>29878100</v>
      </c>
      <c r="K3665" s="1"/>
      <c r="L3665" s="1"/>
      <c r="M3665" s="1"/>
      <c r="N3665" s="1"/>
      <c r="O3665" s="1"/>
      <c r="P3665" s="1"/>
      <c r="Q3665" s="1"/>
      <c r="R3665" s="1"/>
      <c r="S3665" s="1"/>
    </row>
    <row r="3666">
      <c r="A3666" s="2" t="s">
        <v>5467</v>
      </c>
      <c r="B3666" s="2" t="str">
        <v>沙烏地阿拉伯</v>
      </c>
      <c r="C3666" s="3" t="s">
        <v>5468</v>
      </c>
      <c r="D3666" s="2" t="str">
        <v>照明产品,玻璃工艺品,餐厨用具</v>
      </c>
      <c r="E3666" s="2" t="str">
        <v>4次</v>
      </c>
      <c r="F3666" s="2" t="str">
        <v>Arrass, SAUDI ARABIA</v>
      </c>
      <c r="G3666" s="2" t="str">
        <v>--</v>
      </c>
      <c r="H3666" s="2" t="s">
        <v>5469</v>
      </c>
      <c r="I3666" s="2">
        <v>96663331955</v>
      </c>
      <c r="J3666" s="2">
        <v>96663337454</v>
      </c>
      <c r="K3666" s="1"/>
      <c r="L3666" s="1"/>
      <c r="M3666" s="1"/>
      <c r="N3666" s="1"/>
      <c r="O3666" s="1"/>
      <c r="P3666" s="1"/>
      <c r="Q3666" s="1"/>
      <c r="R3666" s="1"/>
      <c r="S3666" s="1"/>
    </row>
    <row r="3667">
      <c r="A3667" s="2" t="s">
        <v>1593</v>
      </c>
      <c r="B3667" s="2" t="str">
        <v>印度</v>
      </c>
      <c r="C3667" s="2" t="str">
        <v>--</v>
      </c>
      <c r="D3667" s="2" t="str">
        <v>个人护理用具,大型机械及设备,玻璃工艺品,餐厨用具</v>
      </c>
      <c r="E3667" s="2" t="str">
        <v>4次</v>
      </c>
      <c r="F3667" s="2" t="str">
        <v>3RD FLOOR CALCOT HOUSE,8/10 TAMARIND LANE, FORT,MUMBAI,INDIA</v>
      </c>
      <c r="G3667" s="2" t="str">
        <v>--</v>
      </c>
      <c r="H3667" s="2" t="s">
        <v>1594</v>
      </c>
      <c r="I3667" s="2" t="str">
        <v>+91 22 5637 4052</v>
      </c>
      <c r="J3667" s="2">
        <v>912256374052</v>
      </c>
      <c r="K3667" s="1"/>
      <c r="L3667" s="1"/>
      <c r="M3667" s="1"/>
      <c r="N3667" s="1"/>
      <c r="O3667" s="1"/>
      <c r="P3667" s="1"/>
      <c r="Q3667" s="1"/>
      <c r="R3667" s="1"/>
      <c r="S3667" s="1"/>
    </row>
    <row r="3668">
      <c r="A3668" s="2" t="s">
        <v>1319</v>
      </c>
      <c r="B3668" s="2" t="str">
        <v>加拿大</v>
      </c>
      <c r="C3668" s="3" t="s">
        <v>1320</v>
      </c>
      <c r="D3668" s="2" t="str">
        <v>餐厨用具</v>
      </c>
      <c r="E3668" s="2" t="str">
        <v>2次</v>
      </c>
      <c r="F3668" s="2" t="str">
        <v>10926 88 Avenue,Edmonton Alberta</v>
      </c>
      <c r="G3668" s="2" t="str">
        <v>G</v>
      </c>
      <c r="H3668" s="2" t="str">
        <v>--</v>
      </c>
      <c r="I3668" s="2" t="str">
        <v>+1-403-269-8239,1.877.352.7573,1.877.848.8737,1.403.678.3200,1.866.425.6008,1.877.468.7741,1.902.548.2379,1.866.963.2999,1.819.378.8010,1.306.791.8165,1.800.596.7238,1.855.725.3443,+1-819-843-1544,+1 604-224-3208,+1 403-269-8239,+1 604-684-4565,+1 403-762-4123,+1 778-328-2220,+1 866-762-4122,+1 250-492-3992</v>
      </c>
      <c r="J3668" s="2" t="str">
        <v>001 780 4337781</v>
      </c>
      <c r="K3668" s="1"/>
      <c r="L3668" s="1"/>
      <c r="M3668" s="1"/>
      <c r="N3668" s="1"/>
      <c r="O3668" s="1"/>
      <c r="P3668" s="1"/>
      <c r="Q3668" s="1"/>
      <c r="R3668" s="1"/>
      <c r="S3668" s="1"/>
    </row>
    <row r="3669">
      <c r="A3669" s="2" t="s">
        <v>5727</v>
      </c>
      <c r="B3669" s="2" t="str">
        <v>英國</v>
      </c>
      <c r="C3669" s="3" t="s">
        <v>5726</v>
      </c>
      <c r="D3669" s="2" t="str">
        <v>工艺陶瓷,玻璃工艺品,餐厨用具</v>
      </c>
      <c r="E3669" s="2" t="str">
        <v>2次</v>
      </c>
      <c r="F3669" s="2" t="str">
        <v>Pagoda Park, West Mead, Swindon, Wiltshire, SN5 7TT</v>
      </c>
      <c r="G3669" s="2" t="str">
        <v>Mr.Burgess</v>
      </c>
      <c r="H3669" s="2" t="s">
        <v>5725</v>
      </c>
      <c r="I3669" s="2" t="str">
        <v>+44 1793 488558</v>
      </c>
      <c r="J3669" s="2" t="str">
        <v>0044 1793 488542</v>
      </c>
      <c r="K3669" s="1"/>
      <c r="L3669" s="1"/>
      <c r="M3669" s="1"/>
      <c r="N3669" s="1"/>
      <c r="O3669" s="1"/>
      <c r="P3669" s="1"/>
      <c r="Q3669" s="1"/>
      <c r="R3669" s="1"/>
      <c r="S3669" s="1"/>
    </row>
    <row r="3670">
      <c r="A3670" s="2" t="s">
        <v>7394</v>
      </c>
      <c r="B3670" s="2" t="str">
        <v>英國</v>
      </c>
      <c r="C3670" s="2" t="str">
        <v>--</v>
      </c>
      <c r="D3670" s="2" t="str">
        <v>餐厨用具</v>
      </c>
      <c r="E3670" s="2" t="str">
        <v>3次</v>
      </c>
      <c r="F3670" s="2" t="str">
        <v>188-192, BRENT STREET,LONDON NW4 1BG</v>
      </c>
      <c r="G3670" s="2" t="str">
        <v>M.C. WALLINGTON</v>
      </c>
      <c r="H3670" s="2" t="str">
        <v>--</v>
      </c>
      <c r="I3670" s="2" t="str">
        <v>+44 20 8203 5751</v>
      </c>
      <c r="J3670" s="2" t="str">
        <v>0044 20 8203 5751</v>
      </c>
      <c r="K3670" s="1"/>
      <c r="L3670" s="1"/>
      <c r="M3670" s="1"/>
      <c r="N3670" s="1"/>
      <c r="O3670" s="1"/>
      <c r="P3670" s="1"/>
      <c r="Q3670" s="1"/>
      <c r="R3670" s="1"/>
      <c r="S3670" s="1"/>
    </row>
    <row r="3671">
      <c r="A3671" s="2" t="s">
        <v>1632</v>
      </c>
      <c r="B3671" s="2" t="str">
        <v>日本</v>
      </c>
      <c r="C3671" s="2" t="str">
        <v>--</v>
      </c>
      <c r="D3671" s="2" t="str">
        <v>餐厨用具</v>
      </c>
      <c r="E3671" s="2" t="str">
        <v>2次</v>
      </c>
      <c r="F3671" s="2" t="str">
        <v>21-2, NISHI, HON-MACHI CHINO-SHI, NAGANO 3910003</v>
      </c>
      <c r="G3671" s="2" t="str">
        <v>TSUCHIHASHI, EIICHI</v>
      </c>
      <c r="H3671" s="2" t="str">
        <v>--</v>
      </c>
      <c r="I3671" s="2">
        <f>+81-266-72-7221</f>
      </c>
      <c r="J3671" s="2" t="str">
        <v>--</v>
      </c>
      <c r="K3671" s="1"/>
      <c r="L3671" s="1"/>
      <c r="M3671" s="1"/>
      <c r="N3671" s="1"/>
      <c r="O3671" s="1"/>
      <c r="P3671" s="1"/>
      <c r="Q3671" s="1"/>
      <c r="R3671" s="1"/>
      <c r="S3671" s="1"/>
    </row>
    <row r="3672">
      <c r="A3672" s="2" t="s">
        <v>3822</v>
      </c>
      <c r="B3672" s="2" t="str">
        <v>法國</v>
      </c>
      <c r="C3672" s="3" t="s">
        <v>3821</v>
      </c>
      <c r="D3672" s="2" t="str">
        <v>体育及旅游休闲用品,建筑及装饰材料,餐厨用具</v>
      </c>
      <c r="E3672" s="2" t="str">
        <v>6次</v>
      </c>
      <c r="F3672" s="2" t="str">
        <v>899 AVENUE DU GENERAL DE GAULLE, 46400, SAINT LAURENT LES TOURS</v>
      </c>
      <c r="G3672" s="2" t="str">
        <v>M LARRIBE SERGE</v>
      </c>
      <c r="H3672" s="2" t="str">
        <v>--</v>
      </c>
      <c r="I3672" s="2" t="str">
        <v>+33 5 65 38 15 12</v>
      </c>
      <c r="J3672" s="2" t="str">
        <v>0033 565383797</v>
      </c>
      <c r="K3672" s="1"/>
      <c r="L3672" s="1"/>
      <c r="M3672" s="1"/>
      <c r="N3672" s="1"/>
      <c r="O3672" s="1"/>
      <c r="P3672" s="1"/>
      <c r="Q3672" s="1"/>
      <c r="R3672" s="1"/>
      <c r="S3672" s="1"/>
    </row>
    <row r="3673">
      <c r="A3673" s="2" t="s">
        <v>5636</v>
      </c>
      <c r="B3673" s="2" t="str">
        <v>比利時</v>
      </c>
      <c r="C3673" s="3" t="s">
        <v>5638</v>
      </c>
      <c r="D3673" s="2" t="str">
        <v>体育及旅游休闲用品,家居用品,工艺陶瓷,玩具,箱包,鞋,餐厨用具</v>
      </c>
      <c r="E3673" s="2" t="str">
        <v>6次</v>
      </c>
      <c r="F3673" s="2" t="str">
        <v>1 RUE DU PETIT CLAMART,VELIZY PLUS, BAT D,78140 VELIZY VILLACOUBLAY,FRANCE</v>
      </c>
      <c r="G3673" s="2" t="str">
        <v>MULIANA KHOE</v>
      </c>
      <c r="H3673" s="2" t="s">
        <v>5637</v>
      </c>
      <c r="I3673" s="2" t="str">
        <v>+32 2 317 11 12</v>
      </c>
      <c r="J3673" s="2">
        <v>23759719</v>
      </c>
      <c r="K3673" s="1"/>
      <c r="L3673" s="1"/>
      <c r="M3673" s="1"/>
      <c r="N3673" s="1"/>
      <c r="O3673" s="1"/>
      <c r="P3673" s="1"/>
      <c r="Q3673" s="1"/>
      <c r="R3673" s="1"/>
      <c r="S3673" s="1"/>
    </row>
    <row r="3674">
      <c r="A3674" s="2" t="s">
        <v>7326</v>
      </c>
      <c r="B3674" s="2" t="str">
        <v>日本</v>
      </c>
      <c r="C3674" s="3" t="s">
        <v>7325</v>
      </c>
      <c r="D3674" s="2" t="str">
        <v>大型机械及设备,家具,餐厨用具</v>
      </c>
      <c r="E3674" s="2" t="str">
        <v>9次</v>
      </c>
      <c r="F3674" s="2" t="str">
        <v>46-4, HON-CHO 2-CHOME NAKANO-KU, TOKYO 1640012</v>
      </c>
      <c r="G3674" s="2" t="str">
        <v>KOZAKAI MASATORA</v>
      </c>
      <c r="H3674" s="2" t="s">
        <v>7324</v>
      </c>
      <c r="I3674" s="2">
        <f>+81-3-5350-1121</f>
      </c>
      <c r="J3674" s="2" t="str">
        <v>0081 3 3460 0521</v>
      </c>
      <c r="K3674" s="1"/>
      <c r="L3674" s="1"/>
      <c r="M3674" s="1"/>
      <c r="N3674" s="1"/>
      <c r="O3674" s="1"/>
      <c r="P3674" s="1"/>
      <c r="Q3674" s="1"/>
      <c r="R3674" s="1"/>
      <c r="S3674" s="1"/>
    </row>
    <row r="3675">
      <c r="A3675" s="2" t="s">
        <v>1527</v>
      </c>
      <c r="B3675" s="2" t="str">
        <v>哥倫比亞</v>
      </c>
      <c r="C3675" s="2" t="str">
        <v>--</v>
      </c>
      <c r="D3675" s="2" t="str">
        <v>五金,工艺陶瓷,餐厨用具</v>
      </c>
      <c r="E3675" s="2" t="str">
        <v>9次</v>
      </c>
      <c r="F3675" s="2" t="str">
        <v>diag 128 b bis # 20 94 apt 302, COLOMBIA</v>
      </c>
      <c r="G3675" s="2" t="str">
        <v>Abdullah Qasim M. Bin Mahri</v>
      </c>
      <c r="H3675" s="2" t="s">
        <v>1526</v>
      </c>
      <c r="I3675" s="2" t="str">
        <v>+57 1 6334906</v>
      </c>
      <c r="J3675" s="2">
        <v>5716334906</v>
      </c>
      <c r="K3675" s="1"/>
      <c r="L3675" s="1"/>
      <c r="M3675" s="1"/>
      <c r="N3675" s="1"/>
      <c r="O3675" s="1"/>
      <c r="P3675" s="1"/>
      <c r="Q3675" s="1"/>
      <c r="R3675" s="1"/>
      <c r="S3675" s="1"/>
    </row>
    <row r="3676">
      <c r="A3676" s="2" t="s">
        <v>3736</v>
      </c>
      <c r="B3676" s="2" t="str">
        <v>義大利</v>
      </c>
      <c r="C3676" s="3" t="s">
        <v>3735</v>
      </c>
      <c r="D3676" s="2" t="str">
        <v>工艺陶瓷,餐厨用具</v>
      </c>
      <c r="E3676" s="2" t="str">
        <v>3次</v>
      </c>
      <c r="F3676" s="2" t="str">
        <v>Via Civita Castellana, I 01030, CASTEL SANT'ELIA</v>
      </c>
      <c r="G3676" s="2" t="str">
        <v>Roberto Testalepre</v>
      </c>
      <c r="H3676" s="2" t="s">
        <v>3737</v>
      </c>
      <c r="I3676" s="2" t="str">
        <v>+39 0761 5931</v>
      </c>
      <c r="J3676" s="2" t="str">
        <v>0039 0761 593218</v>
      </c>
      <c r="K3676" s="1"/>
      <c r="L3676" s="1"/>
      <c r="M3676" s="1"/>
      <c r="N3676" s="1"/>
      <c r="O3676" s="1"/>
      <c r="P3676" s="1"/>
      <c r="Q3676" s="1"/>
      <c r="R3676" s="1"/>
      <c r="S3676" s="1"/>
    </row>
    <row r="3677">
      <c r="A3677" s="2" t="s">
        <v>5673</v>
      </c>
      <c r="B3677" s="2" t="str">
        <v>埃及</v>
      </c>
      <c r="C3677" s="3" t="s">
        <v>5672</v>
      </c>
      <c r="D3677" s="2" t="str">
        <v>工具,餐厨用具</v>
      </c>
      <c r="E3677" s="2" t="str">
        <v>2次</v>
      </c>
      <c r="F3677" s="2" t="str">
        <v>1 ABDO KHATAB ST. ARD EL LWAA AL MOHANDSEN GIZA</v>
      </c>
      <c r="G3677" s="2" t="str">
        <v>MOHAMED MAHMAUED</v>
      </c>
      <c r="H3677" s="2" t="str">
        <v>--</v>
      </c>
      <c r="I3677" s="2" t="str">
        <v>0020 2 7327038</v>
      </c>
      <c r="J3677" s="2">
        <v>20</v>
      </c>
      <c r="K3677" s="1"/>
      <c r="L3677" s="1"/>
      <c r="M3677" s="1"/>
      <c r="N3677" s="1"/>
      <c r="O3677" s="1"/>
      <c r="P3677" s="1"/>
      <c r="Q3677" s="1"/>
      <c r="R3677" s="1"/>
      <c r="S3677" s="1"/>
    </row>
    <row r="3678">
      <c r="A3678" s="2" t="s">
        <v>7346</v>
      </c>
      <c r="B3678" s="2" t="str">
        <v>阿爾及利亞</v>
      </c>
      <c r="C3678" s="2" t="str">
        <v>--</v>
      </c>
      <c r="D3678" s="2" t="str">
        <v>其他,餐厨用具</v>
      </c>
      <c r="E3678" s="2" t="str">
        <v>8次</v>
      </c>
      <c r="F3678" s="2" t="str">
        <v>02 RUE MOHAMED ELAZOUNI DOUERA ALGER,ALGERIA</v>
      </c>
      <c r="G3678" s="2" t="str">
        <v>Gerald Kn?bl</v>
      </c>
      <c r="H3678" s="2" t="s">
        <v>7347</v>
      </c>
      <c r="I3678" s="2" t="str">
        <v>+213 26 21 97 18</v>
      </c>
      <c r="J3678" s="2">
        <v>21326219718</v>
      </c>
      <c r="K3678" s="1"/>
      <c r="L3678" s="1"/>
      <c r="M3678" s="1"/>
      <c r="N3678" s="1"/>
      <c r="O3678" s="1"/>
      <c r="P3678" s="1"/>
      <c r="Q3678" s="1"/>
      <c r="R3678" s="1"/>
      <c r="S3678" s="1"/>
    </row>
    <row r="3679">
      <c r="A3679" s="2" t="s">
        <v>1556</v>
      </c>
      <c r="B3679" s="2" t="str">
        <v>加拿大</v>
      </c>
      <c r="C3679" s="3" t="s">
        <v>1555</v>
      </c>
      <c r="D3679" s="2" t="str">
        <v>办公文具,大型机械及设备,食品,餐厨用具</v>
      </c>
      <c r="E3679" s="2" t="str">
        <v>7次</v>
      </c>
      <c r="F3679" s="2" t="str">
        <v>405 The West Mall Etobicoke Ontario</v>
      </c>
      <c r="G3679" s="2" t="str">
        <v>Mr Yves Leroux</v>
      </c>
      <c r="H3679" s="2" t="s">
        <v>1557</v>
      </c>
      <c r="I3679" s="2" t="str">
        <v>+1-416-626-1973,1 800 563-151,1-800-563-1515,+1 905-641-8151,+1 514-332-4025,+1 514-484-8401,+1 403-221-9500,+1 416-620-3639,+1 819-765-3411</v>
      </c>
      <c r="J3679" s="2" t="str">
        <v>001 416 6203118</v>
      </c>
      <c r="K3679" s="1"/>
      <c r="L3679" s="1"/>
      <c r="M3679" s="1"/>
      <c r="N3679" s="1"/>
      <c r="O3679" s="1"/>
      <c r="P3679" s="1"/>
      <c r="Q3679" s="1"/>
      <c r="R3679" s="1"/>
      <c r="S3679" s="1"/>
    </row>
    <row r="3680">
      <c r="A3680" s="2" t="s">
        <v>3761</v>
      </c>
      <c r="B3680" s="2" t="str">
        <v>荷蘭</v>
      </c>
      <c r="C3680" s="2" t="str">
        <v>--</v>
      </c>
      <c r="D3680" s="2" t="str">
        <v>家具,节日用品,餐厨用具</v>
      </c>
      <c r="E3680" s="2" t="str">
        <v>9次</v>
      </c>
      <c r="F3680" s="2" t="str">
        <v>Eiteren 42, NL 3401 PV, IJsselstein (UT)</v>
      </c>
      <c r="G3680" s="2" t="str">
        <v>Heezik Handelsonderneming, B.M. van</v>
      </c>
      <c r="H3680" s="2" t="str">
        <v>--</v>
      </c>
      <c r="I3680" s="2" t="str">
        <v>+31 30 688 1129</v>
      </c>
      <c r="J3680" s="2" t="str">
        <v>0031 30 6881129</v>
      </c>
      <c r="K3680" s="1"/>
      <c r="L3680" s="1"/>
      <c r="M3680" s="1"/>
      <c r="N3680" s="1"/>
      <c r="O3680" s="1"/>
      <c r="P3680" s="1"/>
      <c r="Q3680" s="1"/>
      <c r="R3680" s="1"/>
      <c r="S3680" s="1"/>
    </row>
    <row r="3681">
      <c r="A3681" s="2" t="s">
        <v>6039</v>
      </c>
      <c r="B3681" s="2" t="str">
        <v>墨西哥</v>
      </c>
      <c r="C3681" s="3" t="s">
        <v>6040</v>
      </c>
      <c r="D3681" s="2" t="str">
        <v>家用电器,电子消费品及信息产品,餐厨用具</v>
      </c>
      <c r="E3681" s="2" t="str">
        <v>9次</v>
      </c>
      <c r="F3681" s="2" t="str">
        <v>AV. JAVIER MINA #443-BCOL. SAN JUAN DE DIOS,MEXICO</v>
      </c>
      <c r="G3681" s="2" t="str">
        <v>CLASSI HOGAR S.A.DE C.V.</v>
      </c>
      <c r="H3681" s="2" t="s">
        <v>6038</v>
      </c>
      <c r="I3681" s="2" t="str">
        <v>+52 33 3654 1771</v>
      </c>
      <c r="J3681" s="2" t="str">
        <v>0052 33 36541772</v>
      </c>
      <c r="K3681" s="1"/>
      <c r="L3681" s="1"/>
      <c r="M3681" s="1"/>
      <c r="N3681" s="1"/>
      <c r="O3681" s="1"/>
      <c r="P3681" s="1"/>
      <c r="Q3681" s="1"/>
      <c r="R3681" s="1"/>
      <c r="S3681" s="1"/>
    </row>
    <row r="3682">
      <c r="A3682" s="5" t="s">
        <v>4149</v>
      </c>
      <c r="B3682" s="5" t="str">
        <v>荷蘭</v>
      </c>
      <c r="C3682" s="4" t="s">
        <v>4147</v>
      </c>
      <c r="D3682" s="5" t="s">
        <v>4148</v>
      </c>
      <c r="E3682" s="5" t="str">
        <v>9次</v>
      </c>
      <c r="F3682" s="5" t="str">
        <v>4-14, MINAMIICHIOKA 1-CHOME, MINATO-KU OSAKA-SHI, OSAKA 5520011</v>
      </c>
      <c r="G3682" s="5" t="str">
        <v>K Angenent</v>
      </c>
      <c r="H3682" s="5" t="str">
        <v>--</v>
      </c>
      <c r="I3682" s="5" t="str">
        <v>+31 252 430 430</v>
      </c>
      <c r="J3682" s="5" t="str">
        <v>0031 252 418912/360344</v>
      </c>
      <c r="K3682" s="1"/>
      <c r="L3682" s="1"/>
      <c r="M3682" s="1"/>
      <c r="N3682" s="1"/>
      <c r="O3682" s="1"/>
      <c r="P3682" s="1"/>
      <c r="Q3682" s="1"/>
      <c r="R3682" s="1"/>
      <c r="S3682" s="1"/>
    </row>
    <row r="3683">
      <c r="A3683" s="2" t="s">
        <v>2016</v>
      </c>
      <c r="B3683" s="2" t="str">
        <v>法國</v>
      </c>
      <c r="C3683" s="2" t="str">
        <v>--</v>
      </c>
      <c r="D3683" s="2" t="str">
        <v>体育及旅游休闲用品,其他,建筑及装饰材料,箱包,鞋,餐厨用具</v>
      </c>
      <c r="E3683" s="2" t="str">
        <v>10次</v>
      </c>
      <c r="F3683" s="2" t="str">
        <v>66 AVENUE CHAMPSELYSEES 75008,PARISFRANCE</v>
      </c>
      <c r="G3683" s="2" t="str">
        <v>Miss Ruth Louise</v>
      </c>
      <c r="H3683" s="2" t="s">
        <v>2017</v>
      </c>
      <c r="I3683" s="2" t="str">
        <v>+33 6 13 45 45 46</v>
      </c>
      <c r="J3683" s="2">
        <v>146302993</v>
      </c>
      <c r="K3683" s="1"/>
      <c r="L3683" s="1"/>
      <c r="M3683" s="1"/>
      <c r="N3683" s="1"/>
      <c r="O3683" s="1"/>
      <c r="P3683" s="1"/>
      <c r="Q3683" s="1"/>
      <c r="R3683" s="1"/>
      <c r="S3683" s="1"/>
    </row>
    <row r="3684">
      <c r="A3684" s="2" t="s">
        <v>7654</v>
      </c>
      <c r="B3684" s="2" t="str">
        <v>美國</v>
      </c>
      <c r="C3684" s="3" t="s">
        <v>7652</v>
      </c>
      <c r="D3684" s="2" t="str">
        <v>家用纺织品,礼品及赠品,餐厨用具</v>
      </c>
      <c r="E3684" s="2" t="str">
        <v>5次</v>
      </c>
      <c r="F3684" s="2" t="str">
        <v>18034 72ND AVE S, U.S.A.</v>
      </c>
      <c r="G3684" s="2" t="str">
        <v>--</v>
      </c>
      <c r="H3684" s="2" t="s">
        <v>7653</v>
      </c>
      <c r="I3684" s="2">
        <f>+1-253-670-9000</f>
      </c>
      <c r="J3684" s="2" t="str">
        <v>001 4252519400</v>
      </c>
      <c r="K3684" s="1"/>
      <c r="L3684" s="1"/>
      <c r="M3684" s="1"/>
      <c r="N3684" s="1"/>
      <c r="O3684" s="1"/>
      <c r="P3684" s="1"/>
      <c r="Q3684" s="1"/>
      <c r="R3684" s="1"/>
      <c r="S3684" s="1"/>
    </row>
    <row r="3685">
      <c r="A3685" s="2" t="s">
        <v>6073</v>
      </c>
      <c r="B3685" s="2" t="str">
        <v>義大利</v>
      </c>
      <c r="C3685" s="3" t="s">
        <v>6072</v>
      </c>
      <c r="D3685" s="2" t="str">
        <v>医药保健品及医疗器械,餐厨用具</v>
      </c>
      <c r="E3685" s="2" t="str">
        <v>7次</v>
      </c>
      <c r="F3685" s="2" t="str">
        <v>Zona Industriale Udinese, I 33050, PAVIA DI UDINE</v>
      </c>
      <c r="G3685" s="2" t="str">
        <v>GERVASONI, SpA</v>
      </c>
      <c r="H3685" s="2" t="s">
        <v>6071</v>
      </c>
      <c r="I3685" s="2" t="str">
        <v>+39 0432 656611</v>
      </c>
      <c r="J3685" s="2" t="str">
        <v>0039 0432 656617</v>
      </c>
      <c r="K3685" s="1"/>
      <c r="L3685" s="1"/>
      <c r="M3685" s="1"/>
      <c r="N3685" s="1"/>
      <c r="O3685" s="1"/>
      <c r="P3685" s="1"/>
      <c r="Q3685" s="1"/>
      <c r="R3685" s="1"/>
      <c r="S3685" s="1"/>
    </row>
    <row r="3686">
      <c r="A3686" s="2" t="s">
        <v>4184</v>
      </c>
      <c r="B3686" s="2" t="str">
        <v>烏克蘭</v>
      </c>
      <c r="C3686" s="2" t="str">
        <v>--</v>
      </c>
      <c r="D3686" s="2" t="str">
        <v>体育及旅游休闲用品,其他,工艺陶瓷,箱包,鞋,食品,餐厨用具</v>
      </c>
      <c r="E3686" s="2" t="str">
        <v>9次</v>
      </c>
      <c r="F3686" s="2" t="str">
        <v>G2107 LI WAN PLAZA BUILDING NO.5 GUANGZHOU, UKRAINE</v>
      </c>
      <c r="G3686" s="2" t="str">
        <v>Miss Flor Gordillo</v>
      </c>
      <c r="H3686" s="2" t="s">
        <v>89</v>
      </c>
      <c r="I3686" s="2" t="str">
        <v>020 81399539</v>
      </c>
      <c r="J3686" s="2" t="str">
        <v>020 81399539</v>
      </c>
      <c r="K3686" s="1"/>
      <c r="L3686" s="1"/>
      <c r="M3686" s="1"/>
      <c r="N3686" s="1"/>
      <c r="O3686" s="1"/>
      <c r="P3686" s="1"/>
      <c r="Q3686" s="1"/>
      <c r="R3686" s="1"/>
      <c r="S3686" s="1"/>
    </row>
    <row r="3687">
      <c r="A3687" s="2" t="s">
        <v>2057</v>
      </c>
      <c r="B3687" s="2" t="str">
        <v>中國大陸</v>
      </c>
      <c r="C3687" s="3" t="s">
        <v>2055</v>
      </c>
      <c r="D3687" s="2" t="str">
        <v>医药保健品及医疗器械,餐厨用具</v>
      </c>
      <c r="E3687" s="2" t="str">
        <v>7次</v>
      </c>
      <c r="F3687" s="2" t="str">
        <v>12F,NO.179,SEC.2,TIDING BLVD.,NEIHU DISTRICT TAIPEI CITY,114,TAIWAN</v>
      </c>
      <c r="G3687" s="2" t="str">
        <v>--</v>
      </c>
      <c r="H3687" s="2" t="s">
        <v>2056</v>
      </c>
      <c r="I3687" s="2" t="str">
        <v>+886 2 8797 3788</v>
      </c>
      <c r="J3687" s="2" t="str">
        <v>0755 27098188</v>
      </c>
      <c r="K3687" s="1"/>
      <c r="L3687" s="1"/>
      <c r="M3687" s="1"/>
      <c r="N3687" s="1"/>
      <c r="O3687" s="1"/>
      <c r="P3687" s="1"/>
      <c r="Q3687" s="1"/>
      <c r="R3687" s="1"/>
      <c r="S3687" s="1"/>
    </row>
    <row r="3688">
      <c r="A3688" s="2" t="s">
        <v>7685</v>
      </c>
      <c r="B3688" s="2" t="str">
        <v>中國香港</v>
      </c>
      <c r="C3688" s="3" t="s">
        <v>7686</v>
      </c>
      <c r="D3688" s="2" t="str">
        <v>五金,卫浴设备,建筑及装饰材料,玩具,礼品及赠品,餐厨用具</v>
      </c>
      <c r="E3688" s="2" t="str">
        <v>5次</v>
      </c>
      <c r="F3688" s="2" t="str">
        <v>Rm 1606 16/F Kodak Hse</v>
      </c>
      <c r="G3688" s="2" t="str">
        <v>ADA</v>
      </c>
      <c r="H3688" s="2" t="s">
        <v>7684</v>
      </c>
      <c r="I3688" s="2" t="str">
        <v>+852 3106 3101</v>
      </c>
      <c r="J3688" s="2">
        <v>25422020</v>
      </c>
      <c r="K3688" s="1"/>
      <c r="L3688" s="1"/>
      <c r="M3688" s="1"/>
      <c r="N3688" s="1"/>
      <c r="O3688" s="1"/>
      <c r="P3688" s="1"/>
      <c r="Q3688" s="1"/>
      <c r="R3688" s="1"/>
      <c r="S3688" s="1"/>
    </row>
    <row r="3689">
      <c r="A3689" s="2" t="s">
        <v>5984</v>
      </c>
      <c r="B3689" s="2" t="str">
        <v>中國香港</v>
      </c>
      <c r="C3689" s="3" t="s">
        <v>5983</v>
      </c>
      <c r="D3689" s="2" t="s">
        <v>5981</v>
      </c>
      <c r="E3689" s="2" t="str">
        <v>11次</v>
      </c>
      <c r="F3689" s="2" t="str">
        <v>9/F WORLD FINANCE CENTRE,SOUTH TOWER,T.S.T.,HONGKONG</v>
      </c>
      <c r="G3689" s="2" t="str">
        <v>Janet Chow</v>
      </c>
      <c r="H3689" s="2" t="s">
        <v>5982</v>
      </c>
      <c r="I3689" s="2">
        <f>+852-2738-1388</f>
      </c>
      <c r="J3689" s="2" t="str">
        <v>00852 29575211/29575190/29575280</v>
      </c>
      <c r="K3689" s="1"/>
      <c r="L3689" s="1"/>
      <c r="M3689" s="1"/>
      <c r="N3689" s="1"/>
      <c r="O3689" s="1"/>
      <c r="P3689" s="1"/>
      <c r="Q3689" s="1"/>
      <c r="R3689" s="1"/>
      <c r="S3689" s="1"/>
    </row>
    <row r="3690">
      <c r="A3690" s="2" t="s">
        <v>4092</v>
      </c>
      <c r="B3690" s="2" t="str">
        <v>義大利</v>
      </c>
      <c r="C3690" s="3" t="s">
        <v>4090</v>
      </c>
      <c r="D3690" s="2" t="str">
        <v>其他,玻璃工艺品,鞋,餐厨用具</v>
      </c>
      <c r="E3690" s="2" t="str">
        <v>9次</v>
      </c>
      <c r="F3690" s="2" t="str">
        <v>Via Scuderie 1/3, I 39012, MERANO</v>
      </c>
      <c r="G3690" s="2" t="str">
        <v>Georg Frasnelli</v>
      </c>
      <c r="H3690" s="2" t="s">
        <v>4091</v>
      </c>
      <c r="I3690" s="2" t="str">
        <v>+39 0473 234990</v>
      </c>
      <c r="J3690" s="2" t="str">
        <v>0039 0473 449876</v>
      </c>
      <c r="K3690" s="1"/>
      <c r="L3690" s="1"/>
      <c r="M3690" s="1"/>
      <c r="N3690" s="1"/>
      <c r="O3690" s="1"/>
      <c r="P3690" s="1"/>
      <c r="Q3690" s="1"/>
      <c r="R3690" s="1"/>
      <c r="S3690" s="1"/>
    </row>
    <row r="3691">
      <c r="A3691" s="2" t="s">
        <v>1948</v>
      </c>
      <c r="B3691" s="2" t="str">
        <v>中國香港</v>
      </c>
      <c r="C3691" s="3" t="s">
        <v>1950</v>
      </c>
      <c r="D3691" s="2" t="str">
        <v>家具,家居装饰品,餐厨用具</v>
      </c>
      <c r="E3691" s="2" t="str">
        <v>8次</v>
      </c>
      <c r="F3691" s="2" t="str">
        <v>159D, HOLLYWOOD ROADHONGKONG</v>
      </c>
      <c r="G3691" s="2" t="str">
        <v>WICHAI ATTAPREYANGKUL</v>
      </c>
      <c r="H3691" s="2" t="s">
        <v>1949</v>
      </c>
      <c r="I3691" s="2" t="str">
        <v>+852 2542 1882</v>
      </c>
      <c r="J3691" s="2" t="str">
        <v>852 25421889</v>
      </c>
      <c r="K3691" s="1"/>
      <c r="L3691" s="1"/>
      <c r="M3691" s="1"/>
      <c r="N3691" s="1"/>
      <c r="O3691" s="1"/>
      <c r="P3691" s="1"/>
      <c r="Q3691" s="1"/>
      <c r="R3691" s="1"/>
      <c r="S3691" s="1"/>
    </row>
    <row r="3692">
      <c r="A3692" s="2" t="s">
        <v>7608</v>
      </c>
      <c r="B3692" s="2" t="str">
        <v>義大利</v>
      </c>
      <c r="C3692" s="3" t="s">
        <v>7606</v>
      </c>
      <c r="D3692" s="2" t="str">
        <v>餐厨用具</v>
      </c>
      <c r="E3692" s="2" t="str">
        <v>6次</v>
      </c>
      <c r="F3692" s="2" t="str">
        <v>Via Quasimodo 4, I 40050, MONTEVEGLIO</v>
      </c>
      <c r="G3692" s="2" t="str">
        <v>Bruno Pompei</v>
      </c>
      <c r="H3692" s="2" t="s">
        <v>7607</v>
      </c>
      <c r="I3692" s="2" t="str">
        <v>+39 051 672991</v>
      </c>
      <c r="J3692" s="2" t="str">
        <v>0039 051 832932</v>
      </c>
      <c r="K3692" s="1"/>
      <c r="L3692" s="1"/>
      <c r="M3692" s="1"/>
      <c r="N3692" s="1"/>
      <c r="O3692" s="1"/>
      <c r="P3692" s="1"/>
      <c r="Q3692" s="1"/>
      <c r="R3692" s="1"/>
      <c r="S3692" s="1"/>
    </row>
    <row r="3693">
      <c r="A3693" s="2" t="s">
        <v>6012</v>
      </c>
      <c r="B3693" s="2" t="str">
        <v>英國</v>
      </c>
      <c r="C3693" s="3" t="s">
        <v>6013</v>
      </c>
      <c r="D3693" s="2" t="str">
        <v>家用电器,餐厨用具</v>
      </c>
      <c r="E3693" s="2" t="str">
        <v>9次</v>
      </c>
      <c r="F3693" s="2" t="str">
        <v>Central Cutlery Works, Herries Road, GB S6 1QU, Sheffield</v>
      </c>
      <c r="G3693" s="2" t="str">
        <v>Hiram Wild Ltd</v>
      </c>
      <c r="H3693" s="2" t="s">
        <v>6011</v>
      </c>
      <c r="I3693" s="2" t="str">
        <v>+44 114 234 3831</v>
      </c>
      <c r="J3693" s="2" t="str">
        <v>0044 114 285 2749</v>
      </c>
      <c r="K3693" s="1"/>
      <c r="L3693" s="1"/>
      <c r="M3693" s="1"/>
      <c r="N3693" s="1"/>
      <c r="O3693" s="1"/>
      <c r="P3693" s="1"/>
      <c r="Q3693" s="1"/>
      <c r="R3693" s="1"/>
      <c r="S3693" s="1"/>
    </row>
    <row r="3694">
      <c r="A3694" s="2" t="s">
        <v>4115</v>
      </c>
      <c r="B3694" s="2" t="str">
        <v>丹麥</v>
      </c>
      <c r="C3694" s="3" t="s">
        <v>4113</v>
      </c>
      <c r="D3694" s="2" t="str">
        <v>化工产品,医药保健品及医疗器械,家具,家居装饰品,餐厨用具</v>
      </c>
      <c r="E3694" s="2" t="str">
        <v>10次</v>
      </c>
      <c r="F3694" s="2" t="str">
        <v>Langelinie 75, Herskind, DK 8464, Galten</v>
      </c>
      <c r="G3694" s="2" t="str">
        <v>DecoPlantua/s</v>
      </c>
      <c r="H3694" s="2" t="s">
        <v>4114</v>
      </c>
      <c r="I3694" s="2" t="str">
        <v>+45 87 54 68 00</v>
      </c>
      <c r="J3694" s="2" t="str">
        <v>0045 87 54 68 09</v>
      </c>
      <c r="K3694" s="1"/>
      <c r="L3694" s="1"/>
      <c r="M3694" s="1"/>
      <c r="N3694" s="1"/>
      <c r="O3694" s="1"/>
      <c r="P3694" s="1"/>
      <c r="Q3694" s="1"/>
      <c r="R3694" s="1"/>
      <c r="S3694" s="1"/>
    </row>
    <row r="3695">
      <c r="A3695" s="2" t="s">
        <v>1980</v>
      </c>
      <c r="B3695" s="2" t="str">
        <v>日本</v>
      </c>
      <c r="C3695" s="3" t="s">
        <v>1981</v>
      </c>
      <c r="D3695" s="2" t="str">
        <v>食品,餐厨用具</v>
      </c>
      <c r="E3695" s="2" t="str">
        <v>7次</v>
      </c>
      <c r="F3695" s="2" t="str">
        <v>11-8, KITAKAGAYA 2-CHOME SUMINOE-KU OSAKA-SHI, OSAKA 5590011</v>
      </c>
      <c r="G3695" s="2" t="str">
        <v>MADONE CO LTD</v>
      </c>
      <c r="H3695" s="2" t="str">
        <v>--</v>
      </c>
      <c r="I3695" s="2" t="str">
        <v>0081 6 6684 6200</v>
      </c>
      <c r="J3695" s="2" t="str">
        <v>0081 6 6684 6202</v>
      </c>
      <c r="K3695" s="1"/>
      <c r="L3695" s="1"/>
      <c r="M3695" s="1"/>
      <c r="N3695" s="1"/>
      <c r="O3695" s="1"/>
      <c r="P3695" s="1"/>
      <c r="Q3695" s="1"/>
      <c r="R3695" s="1"/>
      <c r="S3695" s="1"/>
    </row>
    <row r="3696">
      <c r="A3696" s="2" t="s">
        <v>7625</v>
      </c>
      <c r="B3696" s="2" t="str">
        <v>日本</v>
      </c>
      <c r="C3696" s="3" t="s">
        <v>7624</v>
      </c>
      <c r="D3696" s="2" t="str">
        <v>餐厨用具</v>
      </c>
      <c r="E3696" s="2" t="str">
        <v>1次</v>
      </c>
      <c r="F3696" s="2" t="str">
        <v>Odakyu Southern Tower, 2-1, Yoyogi 2-chome, Shibuya-ku, Tokyo 151-0053</v>
      </c>
      <c r="G3696" s="2" t="str">
        <v>--</v>
      </c>
      <c r="H3696" s="2" t="str">
        <v>--</v>
      </c>
      <c r="I3696" s="2" t="str">
        <v>--</v>
      </c>
      <c r="J3696" s="2" t="str">
        <v>0081 3 5371 7610</v>
      </c>
      <c r="K3696" s="1"/>
      <c r="L3696" s="1"/>
      <c r="M3696" s="1"/>
      <c r="N3696" s="1"/>
      <c r="O3696" s="1"/>
      <c r="P3696" s="1"/>
      <c r="Q3696" s="1"/>
      <c r="R3696" s="1"/>
      <c r="S3696" s="1"/>
    </row>
    <row r="3697">
      <c r="A3697" s="2" t="s">
        <v>5924</v>
      </c>
      <c r="B3697" s="2" t="str">
        <v>美國</v>
      </c>
      <c r="C3697" s="3" t="s">
        <v>5923</v>
      </c>
      <c r="D3697" s="2" t="str">
        <v>家用电器,玻璃工艺品,节日用品,钟表眼镜,餐厨用具</v>
      </c>
      <c r="E3697" s="2" t="str">
        <v>9次</v>
      </c>
      <c r="F3697" s="2" t="str">
        <v>6100 Broadmoor St Shawnee Mission, KS 66202-3229 USA</v>
      </c>
      <c r="G3697" s="2" t="str">
        <v>Fadi I Odeh</v>
      </c>
      <c r="H3697" s="2" t="s">
        <v>5925</v>
      </c>
      <c r="I3697" s="2" t="str">
        <v>+1-913-262-7400,913-262-7400,1-800-444-8172,800-444-8172,1.800.444.8172,800.444.8172,+1 800-444-8172</v>
      </c>
      <c r="J3697" s="2" t="str">
        <v>001 913 262 3568</v>
      </c>
      <c r="K3697" s="1"/>
      <c r="L3697" s="1"/>
      <c r="M3697" s="1"/>
      <c r="N3697" s="1"/>
      <c r="O3697" s="1"/>
      <c r="P3697" s="1"/>
      <c r="Q3697" s="1"/>
      <c r="R3697" s="1"/>
      <c r="S3697" s="1"/>
    </row>
    <row r="3698">
      <c r="A3698" s="2" t="s">
        <v>4028</v>
      </c>
      <c r="B3698" s="2" t="str">
        <v>英國</v>
      </c>
      <c r="C3698" s="3" t="s">
        <v>4030</v>
      </c>
      <c r="D3698" s="2" t="str">
        <v>照明产品,餐厨用具</v>
      </c>
      <c r="E3698" s="2" t="str">
        <v>8次</v>
      </c>
      <c r="F3698" s="2" t="str">
        <v>108/110 CITY ROADFENTON STOKE-ON-TRENT,U.K.</v>
      </c>
      <c r="G3698" s="2" t="str">
        <v>Massab Al hussin</v>
      </c>
      <c r="H3698" s="2" t="s">
        <v>4029</v>
      </c>
      <c r="I3698" s="2" t="str">
        <v>+44 1782 412221</v>
      </c>
      <c r="J3698" s="2">
        <v>441782744830</v>
      </c>
      <c r="K3698" s="1"/>
      <c r="L3698" s="1"/>
      <c r="M3698" s="1"/>
      <c r="N3698" s="1"/>
      <c r="O3698" s="1"/>
      <c r="P3698" s="1"/>
      <c r="Q3698" s="1"/>
      <c r="R3698" s="1"/>
      <c r="S3698" s="1"/>
    </row>
    <row r="3699">
      <c r="A3699" s="2" t="s">
        <v>1883</v>
      </c>
      <c r="B3699" s="2" t="str">
        <v>英國</v>
      </c>
      <c r="C3699" s="3" t="s">
        <v>1885</v>
      </c>
      <c r="D3699" s="2" t="str">
        <v>家具,餐厨用具</v>
      </c>
      <c r="E3699" s="2" t="str">
        <v>4次</v>
      </c>
      <c r="F3699" s="2" t="str">
        <v>Norton Street, Hockley, GB B18 5RQ, Birmingham</v>
      </c>
      <c r="G3699" s="2" t="str">
        <v>Richard Barrett</v>
      </c>
      <c r="H3699" s="2" t="s">
        <v>1884</v>
      </c>
      <c r="I3699" s="2" t="str">
        <v>+44 121 554 2001</v>
      </c>
      <c r="J3699" s="2" t="str">
        <v>0044 121 523 2924</v>
      </c>
      <c r="K3699" s="1"/>
      <c r="L3699" s="1"/>
      <c r="M3699" s="1"/>
      <c r="N3699" s="1"/>
      <c r="O3699" s="1"/>
      <c r="P3699" s="1"/>
      <c r="Q3699" s="1"/>
      <c r="R3699" s="1"/>
      <c r="S3699" s="1"/>
    </row>
    <row r="3700">
      <c r="A3700" s="2" t="s">
        <v>7551</v>
      </c>
      <c r="B3700" s="2" t="str">
        <v>新西蘭</v>
      </c>
      <c r="C3700" s="3" t="s">
        <v>7553</v>
      </c>
      <c r="D3700" s="2" t="str">
        <v>家具,玻璃工艺品,食品,餐厨用具</v>
      </c>
      <c r="E3700" s="2" t="str">
        <v>3次</v>
      </c>
      <c r="F3700" s="2" t="str">
        <v>89 DOMINION ROAD, MT EDEN,AUCKLAND,NEW ZEALAND</v>
      </c>
      <c r="G3700" s="2" t="str">
        <v>Mr.RON HOY FONG</v>
      </c>
      <c r="H3700" s="2" t="s">
        <v>7552</v>
      </c>
      <c r="I3700" s="2">
        <f>+64-9-580-3045</f>
      </c>
      <c r="J3700" s="2" t="str">
        <v>0064 9 6310616</v>
      </c>
      <c r="K3700" s="1"/>
      <c r="L3700" s="1"/>
      <c r="M3700" s="1"/>
      <c r="N3700" s="1"/>
      <c r="O3700" s="1"/>
      <c r="P3700" s="1"/>
      <c r="Q3700" s="1"/>
      <c r="R3700" s="1"/>
      <c r="S3700" s="1"/>
    </row>
    <row r="3701">
      <c r="A3701" s="2" t="s">
        <v>5948</v>
      </c>
      <c r="B3701" s="2" t="str">
        <v>波蘭</v>
      </c>
      <c r="C3701" s="3" t="s">
        <v>5950</v>
      </c>
      <c r="D3701" s="2" t="str">
        <v>其他,服装饰物及配件,照明产品,玻璃工艺品,餐厨用具</v>
      </c>
      <c r="E3701" s="2" t="str">
        <v>6次</v>
      </c>
      <c r="F3701" s="2" t="str">
        <v>S.trBIALO.brZESKA15/116,02370WARSAW,POLAND</v>
      </c>
      <c r="G3701" s="2" t="str">
        <v>NICK YAMAZAKI</v>
      </c>
      <c r="H3701" s="2" t="s">
        <v>5949</v>
      </c>
      <c r="I3701" s="2" t="str">
        <v>+48 607 079 565</v>
      </c>
      <c r="J3701" s="2" t="str">
        <v>0048 22 6091422</v>
      </c>
      <c r="K3701" s="1"/>
      <c r="L3701" s="1"/>
      <c r="M3701" s="1"/>
      <c r="N3701" s="1"/>
      <c r="O3701" s="1"/>
      <c r="P3701" s="1"/>
      <c r="Q3701" s="1"/>
      <c r="R3701" s="1"/>
      <c r="S3701" s="1"/>
    </row>
    <row r="3702">
      <c r="A3702" s="2" t="s">
        <v>4061</v>
      </c>
      <c r="B3702" s="2" t="str">
        <v>荷蘭</v>
      </c>
      <c r="C3702" s="3" t="s">
        <v>4060</v>
      </c>
      <c r="D3702" s="2" t="str">
        <v>卫浴设备,餐厨用具</v>
      </c>
      <c r="E3702" s="2" t="str">
        <v>7次</v>
      </c>
      <c r="F3702" s="2" t="str">
        <v>Hessenweg 263, NL 3791 PH, Achterveld</v>
      </c>
      <c r="G3702" s="2" t="str">
        <v>G.J. van den Brink Jr.</v>
      </c>
      <c r="H3702" s="2" t="s">
        <v>4059</v>
      </c>
      <c r="I3702" s="2" t="str">
        <v>+31 342 452 511</v>
      </c>
      <c r="J3702" s="2" t="str">
        <v>0031 342 452744</v>
      </c>
      <c r="K3702" s="1"/>
      <c r="L3702" s="1"/>
      <c r="M3702" s="1"/>
      <c r="N3702" s="1"/>
      <c r="O3702" s="1"/>
      <c r="P3702" s="1"/>
      <c r="Q3702" s="1"/>
      <c r="R3702" s="1"/>
      <c r="S3702" s="1"/>
    </row>
    <row r="3703">
      <c r="A3703" s="2" t="s">
        <v>1916</v>
      </c>
      <c r="B3703" s="2" t="str">
        <v>中國香港</v>
      </c>
      <c r="C3703" s="3" t="s">
        <v>1917</v>
      </c>
      <c r="D3703" s="2" t="str">
        <v>家具,家居装饰品,玻璃工艺品,餐厨用具</v>
      </c>
      <c r="E3703" s="2" t="str">
        <v>9次</v>
      </c>
      <c r="F3703" s="2" t="str">
        <v>15/F RADIO CITY,505 HENNESSY ROAD,HONGKONG</v>
      </c>
      <c r="G3703" s="2" t="str">
        <v>Murray Shapiro</v>
      </c>
      <c r="H3703" s="2" t="s">
        <v>1918</v>
      </c>
      <c r="I3703" s="2" t="str">
        <v>+852 8206 6936</v>
      </c>
      <c r="J3703" s="2" t="str">
        <v>852 29000681</v>
      </c>
      <c r="K3703" s="1"/>
      <c r="L3703" s="1"/>
      <c r="M3703" s="1"/>
      <c r="N3703" s="1"/>
      <c r="O3703" s="1"/>
      <c r="P3703" s="1"/>
      <c r="Q3703" s="1"/>
      <c r="R3703" s="1"/>
      <c r="S3703" s="1"/>
    </row>
    <row r="3704">
      <c r="A3704" s="2" t="s">
        <v>7578</v>
      </c>
      <c r="B3704" s="2" t="str">
        <v>美國</v>
      </c>
      <c r="C3704" s="3" t="s">
        <v>7581</v>
      </c>
      <c r="D3704" s="2" t="s">
        <v>7579</v>
      </c>
      <c r="E3704" s="2" t="str">
        <v>10次</v>
      </c>
      <c r="F3704" s="2" t="str">
        <v>9010 ETON AVENUE,CANOGA PARK, CA,U.S.A.</v>
      </c>
      <c r="G3704" s="2" t="str">
        <v>YOYO</v>
      </c>
      <c r="H3704" s="2" t="s">
        <v>7580</v>
      </c>
      <c r="I3704" s="2" t="str">
        <v>+1 818-407-0500</v>
      </c>
      <c r="J3704" s="2" t="str">
        <v>818 882 2052</v>
      </c>
      <c r="K3704" s="1"/>
      <c r="L3704" s="1"/>
      <c r="M3704" s="1"/>
      <c r="N3704" s="1"/>
      <c r="O3704" s="1"/>
      <c r="P3704" s="1"/>
      <c r="Q3704" s="1"/>
      <c r="R3704" s="1"/>
      <c r="S3704" s="1"/>
    </row>
    <row r="3705">
      <c r="A3705" s="2" t="s">
        <v>5870</v>
      </c>
      <c r="B3705" s="2" t="str">
        <v>葡萄牙</v>
      </c>
      <c r="C3705" s="3" t="s">
        <v>5869</v>
      </c>
      <c r="D3705" s="2" t="str">
        <v>五金,体育及旅游休闲用品,家具,家居装饰品,照明产品,箱包,鞋,餐厨用具</v>
      </c>
      <c r="E3705" s="2" t="str">
        <v>10次</v>
      </c>
      <c r="F3705" s="2" t="str">
        <v>.ruAANTERO.deQUENTAL,173,PORTUGAL</v>
      </c>
      <c r="G3705" s="2" t="str">
        <v>MO.TONY</v>
      </c>
      <c r="H3705" s="2" t="s">
        <v>5868</v>
      </c>
      <c r="I3705" s="2" t="str">
        <v>+351 22 507 3800</v>
      </c>
      <c r="J3705" s="2">
        <v>351225091952</v>
      </c>
      <c r="K3705" s="1"/>
      <c r="L3705" s="1"/>
      <c r="M3705" s="1"/>
      <c r="N3705" s="1"/>
      <c r="O3705" s="1"/>
      <c r="P3705" s="1"/>
      <c r="Q3705" s="1"/>
      <c r="R3705" s="1"/>
      <c r="S3705" s="1"/>
    </row>
    <row r="3706">
      <c r="A3706" s="2" t="s">
        <v>3957</v>
      </c>
      <c r="B3706" s="2" t="str">
        <v>荷蘭</v>
      </c>
      <c r="C3706" s="3" t="s">
        <v>3954</v>
      </c>
      <c r="D3706" s="2" t="s">
        <v>3955</v>
      </c>
      <c r="E3706" s="2" t="str">
        <v>9次</v>
      </c>
      <c r="F3706" s="2" t="str">
        <v>DAVIOTTENWEG 40,5222 BH ''S-HERTOGENBOSCH,HOLLAND</v>
      </c>
      <c r="G3706" s="2" t="str">
        <v>Pamela Phang</v>
      </c>
      <c r="H3706" s="2" t="s">
        <v>3956</v>
      </c>
      <c r="I3706" s="2" t="str">
        <v>+31 73 624 2400</v>
      </c>
      <c r="J3706" s="2" t="str">
        <v>0031 73 6242399</v>
      </c>
      <c r="K3706" s="1"/>
      <c r="L3706" s="1"/>
      <c r="M3706" s="1"/>
      <c r="N3706" s="1"/>
      <c r="O3706" s="1"/>
      <c r="P3706" s="1"/>
      <c r="Q3706" s="1"/>
      <c r="R3706" s="1"/>
      <c r="S3706" s="1"/>
    </row>
    <row r="3707">
      <c r="A3707" s="2" t="s">
        <v>1808</v>
      </c>
      <c r="B3707" s="2" t="str">
        <v>馬來西亞</v>
      </c>
      <c r="C3707" s="2" t="str">
        <v>--</v>
      </c>
      <c r="D3707" s="2" t="str">
        <v>个人护理用具,电子消费品及信息产品,餐厨用具</v>
      </c>
      <c r="E3707" s="2" t="str">
        <v>8次</v>
      </c>
      <c r="F3707" s="2" t="str">
        <v>20-26,CHULIA STREET,PENANG</v>
      </c>
      <c r="G3707" s="2" t="str">
        <v>MYDIN WHOLESALE EMPORIUM SDN.BHD.</v>
      </c>
      <c r="H3707" s="2" t="s">
        <v>1807</v>
      </c>
      <c r="I3707" s="2" t="str">
        <v>+60 4-263 2411</v>
      </c>
      <c r="J3707" s="2" t="str">
        <v>0060 4 2622340</v>
      </c>
      <c r="K3707" s="1"/>
      <c r="L3707" s="1"/>
      <c r="M3707" s="1"/>
      <c r="N3707" s="1"/>
      <c r="O3707" s="1"/>
      <c r="P3707" s="1"/>
      <c r="Q3707" s="1"/>
      <c r="R3707" s="1"/>
      <c r="S3707" s="1"/>
    </row>
    <row r="3708">
      <c r="A3708" s="2" t="s">
        <v>7511</v>
      </c>
      <c r="B3708" s="2" t="str">
        <v>丹麥</v>
      </c>
      <c r="C3708" s="3" t="s">
        <v>7513</v>
      </c>
      <c r="D3708" s="2" t="str">
        <v>餐厨用具</v>
      </c>
      <c r="E3708" s="2" t="str">
        <v>6次</v>
      </c>
      <c r="F3708" s="2" t="str">
        <v>TRANSFORMERVEJ 16,DK-2730 HERLEV</v>
      </c>
      <c r="G3708" s="2" t="str">
        <v>MOGENS CHRISTENSEN</v>
      </c>
      <c r="H3708" s="2" t="s">
        <v>7512</v>
      </c>
      <c r="I3708" s="2" t="str">
        <v>+45 44 57 58 59</v>
      </c>
      <c r="J3708" s="2" t="str">
        <v>0045 44 57 58 50</v>
      </c>
      <c r="K3708" s="1"/>
      <c r="L3708" s="1"/>
      <c r="M3708" s="1"/>
      <c r="N3708" s="1"/>
      <c r="O3708" s="1"/>
      <c r="P3708" s="1"/>
      <c r="Q3708" s="1"/>
      <c r="R3708" s="1"/>
      <c r="S3708" s="1"/>
    </row>
    <row r="3709">
      <c r="A3709" s="2" t="s">
        <v>5900</v>
      </c>
      <c r="B3709" s="2" t="str">
        <v>中國香港</v>
      </c>
      <c r="C3709" s="3" t="s">
        <v>5898</v>
      </c>
      <c r="D3709" s="2" t="str">
        <v>家具,家居装饰品,餐厨用具</v>
      </c>
      <c r="E3709" s="2" t="str">
        <v>8次</v>
      </c>
      <c r="F3709" s="2" t="str">
        <v>RM.2308,23/F,NANYANG PLAZA. NO,57 HUNG TO ROAD, KWUN TONG,HONGKONG SAR</v>
      </c>
      <c r="G3709" s="2" t="str">
        <v>Jeffrey Lin</v>
      </c>
      <c r="H3709" s="2" t="s">
        <v>5899</v>
      </c>
      <c r="I3709" s="2" t="str">
        <v>+852 2793 2100</v>
      </c>
      <c r="J3709" s="2" t="str">
        <v>852 2398222</v>
      </c>
      <c r="K3709" s="1"/>
      <c r="L3709" s="1"/>
      <c r="M3709" s="1"/>
      <c r="N3709" s="1"/>
      <c r="O3709" s="1"/>
      <c r="P3709" s="1"/>
      <c r="Q3709" s="1"/>
      <c r="R3709" s="1"/>
      <c r="S3709" s="1"/>
    </row>
    <row r="3710">
      <c r="A3710" s="2" t="s">
        <v>3994</v>
      </c>
      <c r="B3710" s="2" t="str">
        <v>英國</v>
      </c>
      <c r="C3710" s="3" t="s">
        <v>3997</v>
      </c>
      <c r="D3710" s="2" t="s">
        <v>3996</v>
      </c>
      <c r="E3710" s="2" t="str">
        <v>9次</v>
      </c>
      <c r="F3710" s="2" t="str">
        <v>23 SPRINGFIELD ROAD , HARROW ,MIDDX HA1 1QF,U.K.</v>
      </c>
      <c r="G3710" s="2" t="str">
        <v>DAVE WILKINSON</v>
      </c>
      <c r="H3710" s="2" t="s">
        <v>3995</v>
      </c>
      <c r="I3710" s="2" t="str">
        <v>+44 1243 601810</v>
      </c>
      <c r="J3710" s="2" t="str">
        <v>0044 1484 860820</v>
      </c>
      <c r="K3710" s="1"/>
      <c r="L3710" s="1"/>
      <c r="M3710" s="1"/>
      <c r="N3710" s="1"/>
      <c r="O3710" s="1"/>
      <c r="P3710" s="1"/>
      <c r="Q3710" s="1"/>
      <c r="R3710" s="1"/>
      <c r="S3710" s="1"/>
    </row>
    <row r="3711">
      <c r="A3711" s="2" t="s">
        <v>1848</v>
      </c>
      <c r="B3711" s="2" t="str">
        <v>美國</v>
      </c>
      <c r="C3711" s="3" t="s">
        <v>1847</v>
      </c>
      <c r="D3711" s="2" t="str">
        <v>食品,餐厨用具</v>
      </c>
      <c r="E3711" s="2" t="str">
        <v>2次</v>
      </c>
      <c r="F3711" s="2" t="str">
        <v>1250 N Knollwood Cir Anaheim, CA 92801-1309</v>
      </c>
      <c r="G3711" s="2" t="str">
        <v>Yuntakari Wiharyanto</v>
      </c>
      <c r="H3711" s="2" t="str">
        <v>--</v>
      </c>
      <c r="I3711" s="2" t="str">
        <v>+1-909-923-9399,+1-909-923-9995,+1 909-923-9995,+1 909-923-9399</v>
      </c>
      <c r="J3711" s="2" t="str">
        <v>001 714 827 5739</v>
      </c>
      <c r="K3711" s="1"/>
      <c r="L3711" s="1"/>
      <c r="M3711" s="1"/>
      <c r="N3711" s="1"/>
      <c r="O3711" s="1"/>
      <c r="P3711" s="1"/>
      <c r="Q3711" s="1"/>
      <c r="R3711" s="1"/>
      <c r="S3711" s="1"/>
    </row>
    <row r="3712">
      <c r="A3712" s="2" t="s">
        <v>7532</v>
      </c>
      <c r="B3712" s="2" t="str">
        <v>丹麥</v>
      </c>
      <c r="C3712" s="3" t="s">
        <v>7535</v>
      </c>
      <c r="D3712" s="2" t="s">
        <v>7534</v>
      </c>
      <c r="E3712" s="2" t="str">
        <v>8次</v>
      </c>
      <c r="F3712" s="2" t="str">
        <v>MARSALLE 60, 8700 HORSENS,DENMARK</v>
      </c>
      <c r="G3712" s="2" t="str">
        <v>kassem hachem</v>
      </c>
      <c r="H3712" s="2" t="s">
        <v>7533</v>
      </c>
      <c r="I3712" s="2" t="str">
        <v>+45 75 64 79 00</v>
      </c>
      <c r="J3712" s="2">
        <v>4575647901</v>
      </c>
      <c r="K3712" s="1"/>
      <c r="L3712" s="1"/>
      <c r="M3712" s="1"/>
      <c r="N3712" s="1"/>
      <c r="O3712" s="1"/>
      <c r="P3712" s="1"/>
      <c r="Q3712" s="1"/>
      <c r="R3712" s="1"/>
      <c r="S3712" s="1"/>
    </row>
    <row r="3713">
      <c r="A3713" s="2" t="s">
        <v>4392</v>
      </c>
      <c r="B3713" s="2" t="str">
        <v>日本</v>
      </c>
      <c r="C3713" s="2" t="str">
        <v>--</v>
      </c>
      <c r="D3713" s="2" t="str">
        <v>餐厨用具</v>
      </c>
      <c r="E3713" s="2" t="str">
        <v>6次</v>
      </c>
      <c r="F3713" s="2" t="str">
        <v>23-3, NAKASE 3-CHOME KAWASAKI-KU KAWASAKI-SHI, KANAGAWA 2100818</v>
      </c>
      <c r="G3713" s="2" t="str">
        <v>ARAGANE, YASUYUKI</v>
      </c>
      <c r="H3713" s="2" t="str">
        <v>--</v>
      </c>
      <c r="I3713" s="2">
        <f>+81-44-266-255</f>
      </c>
      <c r="J3713" s="2" t="str">
        <v>0081 44 266 0256</v>
      </c>
      <c r="K3713" s="1"/>
      <c r="L3713" s="1"/>
      <c r="M3713" s="1"/>
      <c r="N3713" s="1"/>
      <c r="O3713" s="1"/>
      <c r="P3713" s="1"/>
      <c r="Q3713" s="1"/>
      <c r="R3713" s="1"/>
      <c r="S3713" s="1"/>
    </row>
    <row r="3714">
      <c r="A3714" s="2" t="s">
        <v>6306</v>
      </c>
      <c r="B3714" s="2" t="str">
        <v>以色列</v>
      </c>
      <c r="C3714" s="3" t="s">
        <v>6307</v>
      </c>
      <c r="D3714" s="2" t="str">
        <v>餐厨用具</v>
      </c>
      <c r="E3714" s="2" t="str">
        <v>4次</v>
      </c>
      <c r="F3714" s="2" t="str">
        <v>89 Harimon Street, 44920, Neve Yamin</v>
      </c>
      <c r="G3714" s="2" t="str">
        <v>Dani Stemler</v>
      </c>
      <c r="H3714" s="2" t="s">
        <v>6305</v>
      </c>
      <c r="I3714" s="2" t="str">
        <v>+972 9-767-9620</v>
      </c>
      <c r="J3714" s="2" t="str">
        <v>00972 9 7679621</v>
      </c>
      <c r="K3714" s="1"/>
      <c r="L3714" s="1"/>
      <c r="M3714" s="1"/>
      <c r="N3714" s="1"/>
      <c r="O3714" s="1"/>
      <c r="P3714" s="1"/>
      <c r="Q3714" s="1"/>
      <c r="R3714" s="1"/>
      <c r="S3714" s="1"/>
    </row>
    <row r="3715">
      <c r="A3715" s="2" t="s">
        <v>7851</v>
      </c>
      <c r="B3715" s="2" t="str">
        <v>法國</v>
      </c>
      <c r="C3715" s="3" t="s">
        <v>7850</v>
      </c>
      <c r="D3715" s="2" t="str">
        <v>玩具,餐厨用具</v>
      </c>
      <c r="E3715" s="2" t="str">
        <v>6次</v>
      </c>
      <c r="F3715" s="2" t="str">
        <v>10 ALLEE DES CASCADES BP 60189 PARIS NORD II 95974 ROISSY CDG</v>
      </c>
      <c r="G3715" s="2" t="str">
        <v>NEWELLRUBBERMAID</v>
      </c>
      <c r="H3715" s="2" t="s">
        <v>7852</v>
      </c>
      <c r="I3715" s="2" t="str">
        <v>0033 1 48179539</v>
      </c>
      <c r="J3715" s="2" t="str">
        <v>0033 1 48179590</v>
      </c>
      <c r="K3715" s="1"/>
      <c r="L3715" s="1"/>
      <c r="M3715" s="1"/>
      <c r="N3715" s="1"/>
      <c r="O3715" s="1"/>
      <c r="P3715" s="1"/>
      <c r="Q3715" s="1"/>
      <c r="R3715" s="1"/>
      <c r="S3715" s="1"/>
    </row>
    <row r="3716">
      <c r="A3716" s="2" t="s">
        <v>2334</v>
      </c>
      <c r="B3716" s="2" t="str">
        <v>韩国</v>
      </c>
      <c r="C3716" s="3" t="s">
        <v>2332</v>
      </c>
      <c r="D3716" s="2" t="str">
        <v>其他,家用电器,餐厨用具</v>
      </c>
      <c r="E3716" s="2" t="str">
        <v>8次</v>
      </c>
      <c r="F3716" s="2" t="str">
        <v>RM#807 WINDSTONE OFFICETEL275-2 YANGJAE-DONG,SEOCHO-KU,SEOUL,KOREA</v>
      </c>
      <c r="G3716" s="2" t="str">
        <v>Murtaza Kanchwala</v>
      </c>
      <c r="H3716" s="2" t="s">
        <v>2333</v>
      </c>
      <c r="I3716" s="2" t="str">
        <v>+82 2-578-5572</v>
      </c>
      <c r="J3716" s="2" t="str">
        <v>822 578 5517</v>
      </c>
      <c r="K3716" s="1"/>
      <c r="L3716" s="1"/>
      <c r="M3716" s="1"/>
      <c r="N3716" s="1"/>
      <c r="O3716" s="1"/>
      <c r="P3716" s="1"/>
      <c r="Q3716" s="1"/>
      <c r="R3716" s="1"/>
      <c r="S3716" s="1"/>
    </row>
    <row r="3717">
      <c r="A3717" s="2" t="s">
        <v>4429</v>
      </c>
      <c r="B3717" s="2" t="str">
        <v>丹麥</v>
      </c>
      <c r="C3717" s="3" t="s">
        <v>4431</v>
      </c>
      <c r="D3717" s="2" t="str">
        <v>园林用品,工艺陶瓷,餐厨用具</v>
      </c>
      <c r="E3717" s="2" t="str">
        <v>8次</v>
      </c>
      <c r="F3717" s="2" t="str">
        <v>EJBYVEJ 170 4632 BJAEVERSKOV,DENMARK</v>
      </c>
      <c r="G3717" s="2" t="str">
        <v>--</v>
      </c>
      <c r="H3717" s="2" t="s">
        <v>4430</v>
      </c>
      <c r="I3717" s="2" t="str">
        <v>+45 28 71 45 69</v>
      </c>
      <c r="J3717" s="2">
        <v>4556870782</v>
      </c>
      <c r="K3717" s="1"/>
      <c r="L3717" s="1"/>
      <c r="M3717" s="1"/>
      <c r="N3717" s="1"/>
      <c r="O3717" s="1"/>
      <c r="P3717" s="1"/>
      <c r="Q3717" s="1"/>
      <c r="R3717" s="1"/>
      <c r="S3717" s="1"/>
    </row>
    <row r="3718">
      <c r="A3718" s="2" t="s">
        <v>6329</v>
      </c>
      <c r="B3718" s="2" t="str">
        <v>波蘭</v>
      </c>
      <c r="C3718" s="2" t="str">
        <v>--</v>
      </c>
      <c r="D3718" s="2" t="str">
        <v>其他,家具,家居装饰品,玩具,玻璃工艺品,餐厨用具</v>
      </c>
      <c r="E3718" s="2" t="str">
        <v>7次</v>
      </c>
      <c r="F3718" s="2" t="str">
        <v>ZBRACHLINSKA STREET 985-569BYDGOSZCZPOLAND</v>
      </c>
      <c r="G3718" s="2" t="str">
        <v>Petel devoogd</v>
      </c>
      <c r="H3718" s="2" t="s">
        <v>6330</v>
      </c>
      <c r="I3718" s="2" t="str">
        <v>+48 52 320 00 00</v>
      </c>
      <c r="J3718" s="2">
        <v>48523203121</v>
      </c>
      <c r="K3718" s="1"/>
      <c r="L3718" s="1"/>
      <c r="M3718" s="1"/>
      <c r="N3718" s="1"/>
      <c r="O3718" s="1"/>
      <c r="P3718" s="1"/>
      <c r="Q3718" s="1"/>
      <c r="R3718" s="1"/>
      <c r="S3718" s="1"/>
    </row>
    <row r="3719">
      <c r="A3719" s="2" t="s">
        <v>7873</v>
      </c>
      <c r="B3719" s="2" t="str">
        <v>德國</v>
      </c>
      <c r="C3719" s="3" t="s">
        <v>7874</v>
      </c>
      <c r="D3719" s="2" t="str">
        <v>其他,汽车配件,餐厨用具</v>
      </c>
      <c r="E3719" s="2" t="str">
        <v>4次</v>
      </c>
      <c r="F3719" s="2" t="str">
        <v>Oberhammelwarder Strasse 27, DE 26931, Elsfleth</v>
      </c>
      <c r="G3719" s="2" t="str">
        <v>HERR DETERSSON</v>
      </c>
      <c r="H3719" s="2" t="s">
        <v>7872</v>
      </c>
      <c r="I3719" s="2" t="str">
        <v>+49 4404 92890</v>
      </c>
      <c r="J3719" s="2" t="str">
        <v>0049 4404 92 89 10</v>
      </c>
      <c r="K3719" s="1"/>
      <c r="L3719" s="1"/>
      <c r="M3719" s="1"/>
      <c r="N3719" s="1"/>
      <c r="O3719" s="1"/>
      <c r="P3719" s="1"/>
      <c r="Q3719" s="1"/>
      <c r="R3719" s="1"/>
      <c r="S3719" s="1"/>
    </row>
    <row r="3720">
      <c r="A3720" s="2" t="s">
        <v>2367</v>
      </c>
      <c r="B3720" s="2" t="str">
        <v>葡萄牙</v>
      </c>
      <c r="C3720" s="3" t="s">
        <v>2365</v>
      </c>
      <c r="D3720" s="2" t="str">
        <v>餐厨用具</v>
      </c>
      <c r="E3720" s="2" t="str">
        <v>7次</v>
      </c>
      <c r="F3720" s="2" t="str">
        <v>Z. INDUSTRIAL A-DO-MOURAO 2630-506 SANTIAGO DOS VELHOS</v>
      </c>
      <c r="G3720" s="2" t="str">
        <v>ANTONIO GIESTAS</v>
      </c>
      <c r="H3720" s="2" t="s">
        <v>2366</v>
      </c>
      <c r="I3720" s="2" t="str">
        <v>+351 21 968 7400</v>
      </c>
      <c r="J3720" s="2" t="str">
        <v>00351 21 9687409</v>
      </c>
      <c r="K3720" s="1"/>
      <c r="L3720" s="1"/>
      <c r="M3720" s="1"/>
      <c r="N3720" s="1"/>
      <c r="O3720" s="1"/>
      <c r="P3720" s="1"/>
      <c r="Q3720" s="1"/>
      <c r="R3720" s="1"/>
      <c r="S3720" s="1"/>
    </row>
    <row r="3721">
      <c r="A3721" s="2" t="s">
        <v>4339</v>
      </c>
      <c r="B3721" s="2" t="str">
        <v>韩国</v>
      </c>
      <c r="C3721" s="3" t="s">
        <v>4338</v>
      </c>
      <c r="D3721" s="2" t="str">
        <v>家具,家居装饰品,玻璃工艺品,餐厨用具</v>
      </c>
      <c r="E3721" s="2" t="str">
        <v>9次</v>
      </c>
      <c r="F3721" s="2" t="str">
        <v>#302. DAESEONG B/D, #1621-19,SEOCHO 1 DONG, SEOCHO GU,SEOUL,KOREA</v>
      </c>
      <c r="G3721" s="2" t="str">
        <v>SUDHIR KUMAR JAIN</v>
      </c>
      <c r="H3721" s="2" t="s">
        <v>4340</v>
      </c>
      <c r="I3721" s="2" t="str">
        <v>+82 2-3487-6384</v>
      </c>
      <c r="J3721" s="2" t="str">
        <v>822 3487 6387</v>
      </c>
      <c r="K3721" s="1"/>
      <c r="L3721" s="1"/>
      <c r="M3721" s="1"/>
      <c r="N3721" s="1"/>
      <c r="O3721" s="1"/>
      <c r="P3721" s="1"/>
      <c r="Q3721" s="1"/>
      <c r="R3721" s="1"/>
      <c r="S3721" s="1"/>
    </row>
    <row r="3722">
      <c r="A3722" s="2" t="s">
        <v>6235</v>
      </c>
      <c r="B3722" s="2" t="str">
        <v>美國</v>
      </c>
      <c r="C3722" s="2" t="str">
        <v>--</v>
      </c>
      <c r="D3722" s="2" t="str">
        <v>其他,餐厨用具</v>
      </c>
      <c r="E3722" s="2" t="str">
        <v>8次</v>
      </c>
      <c r="F3722" s="2" t="str">
        <v>578 Sangree Road</v>
      </c>
      <c r="G3722" s="2" t="str">
        <v>John.Zheng</v>
      </c>
      <c r="H3722" s="2" t="s">
        <v>6236</v>
      </c>
      <c r="I3722" s="2" t="str">
        <v>+1 412-403-4896</v>
      </c>
      <c r="J3722" s="2" t="str">
        <v>412 492 0549</v>
      </c>
      <c r="K3722" s="1"/>
      <c r="L3722" s="1"/>
      <c r="M3722" s="1"/>
      <c r="N3722" s="1"/>
      <c r="O3722" s="1"/>
      <c r="P3722" s="1"/>
      <c r="Q3722" s="1"/>
      <c r="R3722" s="1"/>
      <c r="S3722" s="1"/>
    </row>
    <row r="3723">
      <c r="A3723" s="2" t="s">
        <v>7803</v>
      </c>
      <c r="B3723" s="2" t="str">
        <v>美國</v>
      </c>
      <c r="C3723" s="3" t="s">
        <v>7804</v>
      </c>
      <c r="D3723" s="2" t="str">
        <v>玩具,节日用品,钟表眼镜,鞋,餐厨用具</v>
      </c>
      <c r="E3723" s="2" t="str">
        <v>4次</v>
      </c>
      <c r="F3723" s="2" t="str">
        <v>1729 N CLYBOURN AVECHICAGO IL 60614 ,U.S.A.</v>
      </c>
      <c r="G3723" s="2" t="str">
        <v>PACIFIC REALM IMPORT. CO.LTD</v>
      </c>
      <c r="H3723" s="2" t="s">
        <v>7805</v>
      </c>
      <c r="I3723" s="2">
        <f>+1-503-697-6942</f>
      </c>
      <c r="J3723" s="2" t="str">
        <v>001 3126429599</v>
      </c>
      <c r="K3723" s="1"/>
      <c r="L3723" s="1"/>
      <c r="M3723" s="1"/>
      <c r="N3723" s="1"/>
      <c r="O3723" s="1"/>
      <c r="P3723" s="1"/>
      <c r="Q3723" s="1"/>
      <c r="R3723" s="1"/>
      <c r="S3723" s="1"/>
    </row>
    <row r="3724">
      <c r="A3724" s="2" t="s">
        <v>2265</v>
      </c>
      <c r="B3724" s="2" t="str">
        <v>印度</v>
      </c>
      <c r="C3724" s="3" t="s">
        <v>2268</v>
      </c>
      <c r="D3724" s="2" t="s">
        <v>2266</v>
      </c>
      <c r="E3724" s="2" t="str">
        <v>9次</v>
      </c>
      <c r="F3724" s="2" t="str">
        <v>18 NEW COLONY NEAR FILMISTAN CINEMANEW DELHI 110 005,INDIA</v>
      </c>
      <c r="G3724" s="2" t="str">
        <v>Dominika Ludew</v>
      </c>
      <c r="H3724" s="2" t="s">
        <v>2267</v>
      </c>
      <c r="I3724" s="2" t="str">
        <v>0091 11 3551716</v>
      </c>
      <c r="J3724" s="2" t="str">
        <v>0091 11 3551716</v>
      </c>
      <c r="K3724" s="1"/>
      <c r="L3724" s="1"/>
      <c r="M3724" s="1"/>
      <c r="N3724" s="1"/>
      <c r="O3724" s="1"/>
      <c r="P3724" s="1"/>
      <c r="Q3724" s="1"/>
      <c r="R3724" s="1"/>
      <c r="S3724" s="1"/>
    </row>
    <row r="3725">
      <c r="A3725" s="2" t="s">
        <v>4366</v>
      </c>
      <c r="B3725" s="2" t="str">
        <v>日本</v>
      </c>
      <c r="C3725" s="3" t="s">
        <v>4368</v>
      </c>
      <c r="D3725" s="2" t="str">
        <v>大型机械及设备,餐厨用具</v>
      </c>
      <c r="E3725" s="2" t="str">
        <v>6次</v>
      </c>
      <c r="F3725" s="2" t="str">
        <v>22-17, TAJIME-CHO 4-CHOME FUKUYAMA-SHI, HIROSHIMA 7200824</v>
      </c>
      <c r="G3725" s="2" t="str">
        <v>AKAIBILO</v>
      </c>
      <c r="H3725" s="2" t="s">
        <v>4367</v>
      </c>
      <c r="I3725" s="2" t="str">
        <v>0081 794 820059</v>
      </c>
      <c r="J3725" s="2" t="str">
        <v>0081 794 832304</v>
      </c>
      <c r="K3725" s="1"/>
      <c r="L3725" s="1"/>
      <c r="M3725" s="1"/>
      <c r="N3725" s="1"/>
      <c r="O3725" s="1"/>
      <c r="P3725" s="1"/>
      <c r="Q3725" s="1"/>
      <c r="R3725" s="1"/>
      <c r="S3725" s="1"/>
    </row>
    <row r="3726">
      <c r="A3726" s="2" t="s">
        <v>6267</v>
      </c>
      <c r="B3726" s="2" t="str">
        <v>美國</v>
      </c>
      <c r="C3726" s="3" t="s">
        <v>6268</v>
      </c>
      <c r="D3726" s="2" t="str">
        <v>其他,餐厨用具</v>
      </c>
      <c r="E3726" s="2" t="str">
        <v>8次</v>
      </c>
      <c r="F3726" s="2" t="str">
        <v>1900 Weld Blvd, El Cajon, CA</v>
      </c>
      <c r="G3726" s="2" t="str">
        <v>Sameer Maqbouli</v>
      </c>
      <c r="H3726" s="2" t="s">
        <v>6269</v>
      </c>
      <c r="I3726" s="2" t="str">
        <v>(619)449 1100</v>
      </c>
      <c r="J3726" s="2" t="str">
        <v>(619)596 5530</v>
      </c>
      <c r="K3726" s="1"/>
      <c r="L3726" s="1"/>
      <c r="M3726" s="1"/>
      <c r="N3726" s="1"/>
      <c r="O3726" s="1"/>
      <c r="P3726" s="1"/>
      <c r="Q3726" s="1"/>
      <c r="R3726" s="1"/>
      <c r="S3726" s="1"/>
    </row>
    <row r="3727">
      <c r="A3727" s="2" t="s">
        <v>7827</v>
      </c>
      <c r="B3727" s="2" t="str">
        <v>比利時</v>
      </c>
      <c r="C3727" s="3" t="s">
        <v>7826</v>
      </c>
      <c r="D3727" s="2" t="str">
        <v>餐厨用具</v>
      </c>
      <c r="E3727" s="2" t="str">
        <v>4次</v>
      </c>
      <c r="F3727" s="2" t="str">
        <v>Kouterken 1, BELGIUM</v>
      </c>
      <c r="G3727" s="2" t="str">
        <v>--</v>
      </c>
      <c r="H3727" s="2" t="s">
        <v>7825</v>
      </c>
      <c r="I3727" s="2" t="str">
        <v>+32 55 30 40 45</v>
      </c>
      <c r="J3727" s="2">
        <v>55304155</v>
      </c>
      <c r="K3727" s="1"/>
      <c r="L3727" s="1"/>
      <c r="M3727" s="1"/>
      <c r="N3727" s="1"/>
      <c r="O3727" s="1"/>
      <c r="P3727" s="1"/>
      <c r="Q3727" s="1"/>
      <c r="R3727" s="1"/>
      <c r="S3727" s="1"/>
    </row>
    <row r="3728">
      <c r="A3728" s="2" t="s">
        <v>2301</v>
      </c>
      <c r="B3728" s="2" t="str">
        <v>印度</v>
      </c>
      <c r="C3728" s="2" t="str">
        <v>--</v>
      </c>
      <c r="D3728" s="2" t="str">
        <v>家具,家居装饰品,服装饰物及配件,玻璃工艺品,箱包,鞋,餐厨用具</v>
      </c>
      <c r="E3728" s="2" t="str">
        <v>9次</v>
      </c>
      <c r="F3728" s="2" t="str">
        <v>MODERN VILLA-B,7TH ROAD,TPS III, SANTACRUZ EAST,MUMBAI-400055.INDIA.</v>
      </c>
      <c r="G3728" s="2" t="str">
        <v>Garth</v>
      </c>
      <c r="H3728" s="2" t="s">
        <v>2302</v>
      </c>
      <c r="I3728" s="2" t="str">
        <v>+91 22 2613 3346</v>
      </c>
      <c r="J3728" s="2" t="str">
        <v>0091 22 26133346</v>
      </c>
      <c r="K3728" s="1"/>
      <c r="L3728" s="1"/>
      <c r="M3728" s="1"/>
      <c r="N3728" s="1"/>
      <c r="O3728" s="1"/>
      <c r="P3728" s="1"/>
      <c r="Q3728" s="1"/>
      <c r="R3728" s="1"/>
      <c r="S3728" s="1"/>
    </row>
    <row r="3729">
      <c r="A3729" s="2" t="s">
        <v>4290</v>
      </c>
      <c r="B3729" s="2" t="str">
        <v>中國香港</v>
      </c>
      <c r="C3729" s="2" t="str">
        <v>--</v>
      </c>
      <c r="D3729" s="2" t="str">
        <v>大型机械及设备,食品,餐厨用具</v>
      </c>
      <c r="E3729" s="2" t="str">
        <v>8次</v>
      </c>
      <c r="F3729" s="2" t="str">
        <v>Shop A, G/F, Lai Yin Court, 80 High Street, Sai Ying Pun, Hong Kong</v>
      </c>
      <c r="G3729" s="2" t="str">
        <v>Mega Square Ltd</v>
      </c>
      <c r="H3729" s="2" t="s">
        <v>4289</v>
      </c>
      <c r="I3729" s="2">
        <f>+852-2549-9812</f>
      </c>
      <c r="J3729" s="2" t="str">
        <v>00852 28586027</v>
      </c>
      <c r="K3729" s="1"/>
      <c r="L3729" s="1"/>
      <c r="M3729" s="1"/>
      <c r="N3729" s="1"/>
      <c r="O3729" s="1"/>
      <c r="P3729" s="1"/>
      <c r="Q3729" s="1"/>
      <c r="R3729" s="1"/>
      <c r="S3729" s="1"/>
    </row>
    <row r="3730">
      <c r="A3730" s="2" t="s">
        <v>6183</v>
      </c>
      <c r="B3730" s="2" t="str">
        <v>美國</v>
      </c>
      <c r="C3730" s="2" t="str">
        <v>--</v>
      </c>
      <c r="D3730" s="2" t="s">
        <v>6184</v>
      </c>
      <c r="E3730" s="2" t="str">
        <v>10次</v>
      </c>
      <c r="F3730" s="2" t="str">
        <v>8591 HARVEST VIEW CT.,ELLICOTT CITY, MARYLAND 21043U.S.A.</v>
      </c>
      <c r="G3730" s="2" t="str">
        <v>Amina</v>
      </c>
      <c r="H3730" s="2" t="s">
        <v>6185</v>
      </c>
      <c r="I3730" s="2" t="str">
        <v>+1 410-480-2373</v>
      </c>
      <c r="J3730" s="2" t="str">
        <v>410 465 9419</v>
      </c>
      <c r="K3730" s="1"/>
      <c r="L3730" s="1"/>
      <c r="M3730" s="1"/>
      <c r="N3730" s="1"/>
      <c r="O3730" s="1"/>
      <c r="P3730" s="1"/>
      <c r="Q3730" s="1"/>
      <c r="R3730" s="1"/>
      <c r="S3730" s="1"/>
    </row>
    <row r="3731">
      <c r="A3731" s="2" t="s">
        <v>7768</v>
      </c>
      <c r="B3731" s="2" t="str">
        <v>泰国</v>
      </c>
      <c r="C3731" s="2" t="str">
        <v>--</v>
      </c>
      <c r="D3731" s="2" t="str">
        <v>家具,家居装饰品,钟表眼镜,餐厨用具</v>
      </c>
      <c r="E3731" s="2" t="str">
        <v>7次</v>
      </c>
      <c r="F3731" s="2" t="str">
        <v>222 DINSOR RD.SAOCHINGCHA PRANAKORNBANGKOK 10200,THAILAND</v>
      </c>
      <c r="G3731" s="2" t="str">
        <v>PUNIT MADHOK</v>
      </c>
      <c r="H3731" s="2" t="s">
        <v>7767</v>
      </c>
      <c r="I3731" s="2" t="str">
        <v>+66 2 222 4963</v>
      </c>
      <c r="J3731" s="2" t="str">
        <v>66 2 6223119</v>
      </c>
      <c r="K3731" s="1"/>
      <c r="L3731" s="1"/>
      <c r="M3731" s="1"/>
      <c r="N3731" s="1"/>
      <c r="O3731" s="1"/>
      <c r="P3731" s="1"/>
      <c r="Q3731" s="1"/>
      <c r="R3731" s="1"/>
      <c r="S3731" s="1"/>
    </row>
    <row r="3732">
      <c r="A3732" s="2" t="s">
        <v>2190</v>
      </c>
      <c r="B3732" s="2" t="str">
        <v>美國</v>
      </c>
      <c r="C3732" s="2" t="str">
        <v>--</v>
      </c>
      <c r="D3732" s="2" t="str">
        <v>个人护理用具,其他,家用电器,汽车配件,餐厨用具</v>
      </c>
      <c r="E3732" s="2" t="str">
        <v>9次</v>
      </c>
      <c r="F3732" s="2" t="str">
        <v>7085, N.W. 50 STRiET,MIAMI,FL</v>
      </c>
      <c r="G3732" s="2" t="str">
        <v>JAMZE SAEM</v>
      </c>
      <c r="H3732" s="2" t="str">
        <v>--</v>
      </c>
      <c r="I3732" s="2">
        <f>+1-305-592-8398</f>
      </c>
      <c r="J3732" s="2" t="str">
        <v>001 305 5921525</v>
      </c>
      <c r="K3732" s="1"/>
      <c r="L3732" s="1"/>
      <c r="M3732" s="1"/>
      <c r="N3732" s="1"/>
      <c r="O3732" s="1"/>
      <c r="P3732" s="1"/>
      <c r="Q3732" s="1"/>
      <c r="R3732" s="1"/>
      <c r="S3732" s="1"/>
    </row>
    <row r="3733">
      <c r="A3733" s="2" t="s">
        <v>4312</v>
      </c>
      <c r="B3733" s="2" t="str">
        <v>愛爾蘭</v>
      </c>
      <c r="C3733" s="3" t="s">
        <v>4314</v>
      </c>
      <c r="D3733" s="2" t="str">
        <v>大型机械及设备,餐厨用具</v>
      </c>
      <c r="E3733" s="2" t="str">
        <v>6次</v>
      </c>
      <c r="F3733" s="2" t="str">
        <v>Mabestown, The Ward</v>
      </c>
      <c r="G3733" s="2" t="str">
        <v>MR.RABBITTE</v>
      </c>
      <c r="H3733" s="2" t="s">
        <v>4313</v>
      </c>
      <c r="I3733" s="2" t="str">
        <v>+353 1 835 1266</v>
      </c>
      <c r="J3733" s="2" t="str">
        <v>00353 1 8351613</v>
      </c>
      <c r="K3733" s="1"/>
      <c r="L3733" s="1"/>
      <c r="M3733" s="1"/>
      <c r="N3733" s="1"/>
      <c r="O3733" s="1"/>
      <c r="P3733" s="1"/>
      <c r="Q3733" s="1"/>
      <c r="R3733" s="1"/>
      <c r="S3733" s="1"/>
    </row>
    <row r="3734">
      <c r="A3734" s="2" t="s">
        <v>6209</v>
      </c>
      <c r="B3734" s="2" t="str">
        <v>加拿大</v>
      </c>
      <c r="C3734" s="2" t="str">
        <v>--</v>
      </c>
      <c r="D3734" s="2" t="s">
        <v>6210</v>
      </c>
      <c r="E3734" s="2" t="str">
        <v>10次</v>
      </c>
      <c r="F3734" s="2" t="str">
        <v>#26072 8000 NO.3 ROAD,RICHMOND, B.C. V6Y 3V3,CANADA</v>
      </c>
      <c r="G3734" s="2" t="str">
        <v>David</v>
      </c>
      <c r="H3734" s="2" t="s">
        <v>6211</v>
      </c>
      <c r="I3734" s="2" t="str">
        <v>001 604 7237013</v>
      </c>
      <c r="J3734" s="2" t="str">
        <v>001 604 2722397</v>
      </c>
      <c r="K3734" s="1"/>
      <c r="L3734" s="1"/>
      <c r="M3734" s="1"/>
      <c r="N3734" s="1"/>
      <c r="O3734" s="1"/>
      <c r="P3734" s="1"/>
      <c r="Q3734" s="1"/>
      <c r="R3734" s="1"/>
      <c r="S3734" s="1"/>
    </row>
    <row r="3735">
      <c r="A3735" s="2" t="s">
        <v>7786</v>
      </c>
      <c r="B3735" s="2" t="str">
        <v>捷克</v>
      </c>
      <c r="C3735" s="3" t="s">
        <v>7784</v>
      </c>
      <c r="D3735" s="2" t="str">
        <v>其他,家用纺织品,服装饰物及配件,玻璃工艺品,餐厨用具</v>
      </c>
      <c r="E3735" s="2" t="str">
        <v>5次</v>
      </c>
      <c r="F3735" s="2" t="str">
        <v>STODOLNI 3,70200,OSTRAVA ,CZECH</v>
      </c>
      <c r="G3735" s="2" t="str">
        <v>Ms. Nadezhda</v>
      </c>
      <c r="H3735" s="2" t="s">
        <v>7785</v>
      </c>
      <c r="I3735" s="2" t="str">
        <v>+420 777 117 474</v>
      </c>
      <c r="J3735" s="2">
        <v>420596123527</v>
      </c>
      <c r="K3735" s="1"/>
      <c r="L3735" s="1"/>
      <c r="M3735" s="1"/>
      <c r="N3735" s="1"/>
      <c r="O3735" s="1"/>
      <c r="P3735" s="1"/>
      <c r="Q3735" s="1"/>
      <c r="R3735" s="1"/>
      <c r="S3735" s="1"/>
    </row>
    <row r="3736">
      <c r="A3736" s="2" t="s">
        <v>2223</v>
      </c>
      <c r="B3736" s="2" t="str">
        <v>澳大利亞</v>
      </c>
      <c r="C3736" s="2" t="str">
        <v>--</v>
      </c>
      <c r="D3736" s="2" t="str">
        <v>玻璃工艺品,餐厨用具</v>
      </c>
      <c r="E3736" s="2" t="str">
        <v>8次</v>
      </c>
      <c r="F3736" s="2" t="str">
        <v>6 BEACH STREET COTTESLOEWESTERN AUSTRALIA 6011,AUSTRALIA</v>
      </c>
      <c r="G3736" s="2" t="str">
        <v>--</v>
      </c>
      <c r="H3736" s="2" t="s">
        <v>2224</v>
      </c>
      <c r="I3736" s="2" t="str">
        <v>+61 8 9383 1448</v>
      </c>
      <c r="J3736" s="2">
        <v>61893831449</v>
      </c>
      <c r="K3736" s="1"/>
      <c r="L3736" s="1"/>
      <c r="M3736" s="1"/>
      <c r="N3736" s="1"/>
      <c r="O3736" s="1"/>
      <c r="P3736" s="1"/>
      <c r="Q3736" s="1"/>
      <c r="R3736" s="1"/>
      <c r="S3736" s="1"/>
    </row>
    <row r="3737">
      <c r="A3737" s="2" t="s">
        <v>4235</v>
      </c>
      <c r="B3737" s="2" t="str">
        <v>以色列</v>
      </c>
      <c r="C3737" s="3" t="s">
        <v>4234</v>
      </c>
      <c r="D3737" s="2" t="str">
        <v>其他,办公文具,电子电气产品,餐厨用具</v>
      </c>
      <c r="E3737" s="2" t="str">
        <v>7次</v>
      </c>
      <c r="F3737" s="2" t="str">
        <v>30 Hatzanhanim Street, 53447, Givataim</v>
      </c>
      <c r="G3737" s="2" t="str">
        <v>Gil Simha Sobelman</v>
      </c>
      <c r="H3737" s="2" t="str">
        <v>--</v>
      </c>
      <c r="I3737" s="2" t="str">
        <v>+972 3-731-2020</v>
      </c>
      <c r="J3737" s="2" t="str">
        <v>00972 3 5731424/5731868</v>
      </c>
      <c r="K3737" s="1"/>
      <c r="L3737" s="1"/>
      <c r="M3737" s="1"/>
      <c r="N3737" s="1"/>
      <c r="O3737" s="1"/>
      <c r="P3737" s="1"/>
      <c r="Q3737" s="1"/>
      <c r="R3737" s="1"/>
      <c r="S3737" s="1"/>
    </row>
    <row r="3738">
      <c r="A3738" s="2" t="s">
        <v>6129</v>
      </c>
      <c r="B3738" s="2" t="str">
        <v>美國</v>
      </c>
      <c r="C3738" s="3" t="s">
        <v>6130</v>
      </c>
      <c r="D3738" s="2" t="str">
        <v>其他,家具,家居装饰品,工艺陶瓷,玻璃工艺品,餐厨用具</v>
      </c>
      <c r="E3738" s="2" t="str">
        <v>10次</v>
      </c>
      <c r="F3738" s="2" t="str">
        <v>1000 SKOKIE BOULEVARD, WILMETTE, ILLINOIS 60091</v>
      </c>
      <c r="G3738" s="2" t="str">
        <v>Bennie</v>
      </c>
      <c r="H3738" s="2" t="s">
        <v>6128</v>
      </c>
      <c r="I3738" s="2" t="str">
        <v>+1 847-920-1015</v>
      </c>
      <c r="J3738" s="2" t="str">
        <v>001 847 9201016/8270460</v>
      </c>
      <c r="K3738" s="1"/>
      <c r="L3738" s="1"/>
      <c r="M3738" s="1"/>
      <c r="N3738" s="1"/>
      <c r="O3738" s="1"/>
      <c r="P3738" s="1"/>
      <c r="Q3738" s="1"/>
      <c r="R3738" s="1"/>
      <c r="S3738" s="1"/>
    </row>
    <row r="3739">
      <c r="A3739" s="2" t="s">
        <v>7719</v>
      </c>
      <c r="B3739" s="2" t="str">
        <v>中國香港</v>
      </c>
      <c r="C3739" s="3" t="s">
        <v>7718</v>
      </c>
      <c r="D3739" s="2" t="s">
        <v>7720</v>
      </c>
      <c r="E3739" s="2" t="str">
        <v>7次</v>
      </c>
      <c r="F3739" s="2" t="str">
        <v>ROOM 405, 4/F, HOUSTON CENTRE,63 MODY ROAD, TISMSHATSUI EAST,KOWLOON,HONGKONG</v>
      </c>
      <c r="G3739" s="2" t="str">
        <v>FRANK LU</v>
      </c>
      <c r="H3739" s="2" t="s">
        <v>7721</v>
      </c>
      <c r="I3739" s="2" t="str">
        <v>+852 2815 8993</v>
      </c>
      <c r="J3739" s="2" t="str">
        <v>852 25446611</v>
      </c>
      <c r="K3739" s="1"/>
      <c r="L3739" s="1"/>
      <c r="M3739" s="1"/>
      <c r="N3739" s="1"/>
      <c r="O3739" s="1"/>
      <c r="P3739" s="1"/>
      <c r="Q3739" s="1"/>
      <c r="R3739" s="1"/>
      <c r="S3739" s="1"/>
    </row>
    <row r="3740">
      <c r="A3740" s="2" t="s">
        <v>2132</v>
      </c>
      <c r="B3740" s="2" t="str">
        <v>新西蘭</v>
      </c>
      <c r="C3740" s="3" t="s">
        <v>2131</v>
      </c>
      <c r="D3740" s="2" t="str">
        <v>家具,工艺陶瓷,玻璃工艺品,餐厨用具</v>
      </c>
      <c r="E3740" s="2" t="str">
        <v>9次</v>
      </c>
      <c r="F3740" s="2" t="str">
        <v>20 CULPERRY ROAD GLENDENE,AUCKLAND,NEW ZEALAND</v>
      </c>
      <c r="G3740" s="2" t="str">
        <v>--</v>
      </c>
      <c r="H3740" s="2" t="s">
        <v>2130</v>
      </c>
      <c r="I3740" s="2" t="str">
        <v>+64 9-845 3777</v>
      </c>
      <c r="J3740" s="2">
        <v>6498184303</v>
      </c>
      <c r="K3740" s="1"/>
      <c r="L3740" s="1"/>
      <c r="M3740" s="1"/>
      <c r="N3740" s="1"/>
      <c r="O3740" s="1"/>
      <c r="P3740" s="1"/>
      <c r="Q3740" s="1"/>
      <c r="R3740" s="1"/>
      <c r="S3740" s="1"/>
    </row>
    <row r="3741">
      <c r="A3741" s="2" t="s">
        <v>4258</v>
      </c>
      <c r="B3741" s="2" t="str">
        <v>中國香港</v>
      </c>
      <c r="C3741" s="3" t="s">
        <v>4256</v>
      </c>
      <c r="D3741" s="2" t="str">
        <v>其他,医药保健品及医疗器械,餐厨用具</v>
      </c>
      <c r="E3741" s="2" t="str">
        <v>5次</v>
      </c>
      <c r="F3741" s="2" t="str">
        <v>2/F., 88 COMMERCIAL BUILDING, 28-34WING LOK STREET, SHEUNG WAN,HONGKONG</v>
      </c>
      <c r="G3741" s="2" t="str">
        <v>--</v>
      </c>
      <c r="H3741" s="2" t="s">
        <v>4257</v>
      </c>
      <c r="I3741" s="2" t="str">
        <v>+852 2534 2311</v>
      </c>
      <c r="J3741" s="2" t="str">
        <v>852 21808543</v>
      </c>
      <c r="K3741" s="1"/>
      <c r="L3741" s="1"/>
      <c r="M3741" s="1"/>
      <c r="N3741" s="1"/>
      <c r="O3741" s="1"/>
      <c r="P3741" s="1"/>
      <c r="Q3741" s="1"/>
      <c r="R3741" s="1"/>
      <c r="S3741" s="1"/>
    </row>
    <row r="3742">
      <c r="A3742" s="2" t="s">
        <v>6155</v>
      </c>
      <c r="B3742" s="2" t="str">
        <v>澳大利亞</v>
      </c>
      <c r="C3742" s="3" t="s">
        <v>6158</v>
      </c>
      <c r="D3742" s="2" t="s">
        <v>6156</v>
      </c>
      <c r="E3742" s="2" t="str">
        <v>11次</v>
      </c>
      <c r="F3742" s="2" t="str">
        <v>1, CULBURRA ROAD, MIRANDANSW 2228,AUSTRALIA</v>
      </c>
      <c r="G3742" s="2" t="str">
        <v>(本) 青木和裕</v>
      </c>
      <c r="H3742" s="2" t="s">
        <v>6157</v>
      </c>
      <c r="I3742" s="2" t="str">
        <v>(614)10611550</v>
      </c>
      <c r="J3742" s="2" t="str">
        <v>(612)96492306</v>
      </c>
      <c r="K3742" s="1"/>
      <c r="L3742" s="1"/>
      <c r="M3742" s="1"/>
      <c r="N3742" s="1"/>
      <c r="O3742" s="1"/>
      <c r="P3742" s="1"/>
      <c r="Q3742" s="1"/>
      <c r="R3742" s="1"/>
      <c r="S3742" s="1"/>
    </row>
    <row r="3743">
      <c r="A3743" s="2" t="s">
        <v>7740</v>
      </c>
      <c r="B3743" s="2" t="str">
        <v>美國</v>
      </c>
      <c r="C3743" s="3" t="s">
        <v>7741</v>
      </c>
      <c r="D3743" s="2" t="str">
        <v>五金,家具,玻璃工艺品,餐厨用具</v>
      </c>
      <c r="E3743" s="2" t="str">
        <v>9次</v>
      </c>
      <c r="F3743" s="2" t="str">
        <v>5768 DISTRIBUTION DR.MEMPHIS, TENN. 38141,U.S.A.</v>
      </c>
      <c r="G3743" s="2" t="str">
        <v>John F.Aziz</v>
      </c>
      <c r="H3743" s="2" t="s">
        <v>7739</v>
      </c>
      <c r="I3743" s="2" t="str">
        <v>+1 901-547-1198</v>
      </c>
      <c r="J3743" s="2" t="str">
        <v>901 547 1129</v>
      </c>
      <c r="K3743" s="1"/>
      <c r="L3743" s="1"/>
      <c r="M3743" s="1"/>
      <c r="N3743" s="1"/>
      <c r="O3743" s="1"/>
      <c r="P3743" s="1"/>
      <c r="Q3743" s="1"/>
      <c r="R3743" s="1"/>
      <c r="S3743" s="1"/>
    </row>
    <row r="3744">
      <c r="A3744" s="2" t="s">
        <v>2164</v>
      </c>
      <c r="B3744" s="2" t="str">
        <v>美國</v>
      </c>
      <c r="C3744" s="2" t="str">
        <v>--</v>
      </c>
      <c r="D3744" s="2" t="str">
        <v>餐厨用具</v>
      </c>
      <c r="E3744" s="2" t="str">
        <v>6次</v>
      </c>
      <c r="F3744" s="2" t="str">
        <v>91 COMMERCIAL AVENUE,GARDEN CITY,NY 11530</v>
      </c>
      <c r="G3744" s="2" t="str">
        <v>PARAMOUNT PACIFIC CORP.</v>
      </c>
      <c r="H3744" s="2" t="s">
        <v>2165</v>
      </c>
      <c r="I3744" s="2" t="str">
        <v>001 516 2225551</v>
      </c>
      <c r="J3744" s="2" t="str">
        <v>001 516 2945183</v>
      </c>
      <c r="K3744" s="1"/>
      <c r="L3744" s="1"/>
      <c r="M3744" s="1"/>
      <c r="N3744" s="1"/>
      <c r="O3744" s="1"/>
      <c r="P3744" s="1"/>
      <c r="Q3744" s="1"/>
      <c r="R3744" s="1"/>
      <c r="S3744" s="1"/>
    </row>
    <row r="3745">
      <c r="A3745" s="2" t="s">
        <v>4629</v>
      </c>
      <c r="B3745" s="2" t="str">
        <v>美國</v>
      </c>
      <c r="C3745" s="3" t="s">
        <v>4630</v>
      </c>
      <c r="D3745" s="2" t="str">
        <v>餐厨用具</v>
      </c>
      <c r="E3745" s="2" t="str">
        <v>6次</v>
      </c>
      <c r="F3745" s="2" t="str">
        <v>15 E 31ST ST, NEW YORK, NY 10016-6715</v>
      </c>
      <c r="G3745" s="2" t="str">
        <v>AKIRA SATO</v>
      </c>
      <c r="H3745" s="2" t="str">
        <v>--</v>
      </c>
      <c r="I3745" s="2" t="str">
        <v>001 212 679 9410</v>
      </c>
      <c r="J3745" s="2" t="str">
        <v>001 212 6865487</v>
      </c>
      <c r="K3745" s="1"/>
      <c r="L3745" s="1"/>
      <c r="M3745" s="1"/>
      <c r="N3745" s="1"/>
      <c r="O3745" s="1"/>
      <c r="P3745" s="1"/>
      <c r="Q3745" s="1"/>
      <c r="R3745" s="1"/>
      <c r="S3745" s="1"/>
    </row>
    <row r="3746">
      <c r="A3746" s="2" t="s">
        <v>6488</v>
      </c>
      <c r="B3746" s="2" t="str">
        <v>印度</v>
      </c>
      <c r="C3746" s="2" t="str">
        <v>--</v>
      </c>
      <c r="D3746" s="2" t="str">
        <v>卫浴设备,照明产品,餐厨用具</v>
      </c>
      <c r="E3746" s="2" t="str">
        <v>8次</v>
      </c>
      <c r="F3746" s="2" t="str">
        <v>WZ-30A,GURU NANAK NAGAR(NEAR KESHOPUR DEPOT),NEW DELHI</v>
      </c>
      <c r="G3746" s="2" t="str">
        <v>AMARDEEP SINGH</v>
      </c>
      <c r="H3746" s="2" t="s">
        <v>6487</v>
      </c>
      <c r="I3746" s="2" t="str">
        <v>0091 11 55459092</v>
      </c>
      <c r="J3746" s="2">
        <v>91</v>
      </c>
      <c r="K3746" s="1"/>
      <c r="L3746" s="1"/>
      <c r="M3746" s="1"/>
      <c r="N3746" s="1"/>
      <c r="O3746" s="1"/>
      <c r="P3746" s="1"/>
      <c r="Q3746" s="1"/>
      <c r="R3746" s="1"/>
      <c r="S3746" s="1"/>
    </row>
    <row r="3747">
      <c r="A3747" s="2" t="s">
        <v>207</v>
      </c>
      <c r="B3747" s="2" t="str">
        <v>印尼</v>
      </c>
      <c r="C3747" s="3" t="s">
        <v>204</v>
      </c>
      <c r="D3747" s="2" t="s">
        <v>205</v>
      </c>
      <c r="E3747" s="2" t="str">
        <v>8次</v>
      </c>
      <c r="F3747" s="2" t="str">
        <v>288 BY PASS NGURAH RAI,JIMBARAN 80363-NUSA DUA,BALI</v>
      </c>
      <c r="G3747" s="2" t="str">
        <v>AGUS SENTOSO</v>
      </c>
      <c r="H3747" s="2" t="s">
        <v>206</v>
      </c>
      <c r="I3747" s="2" t="str">
        <v>0062 361 222213</v>
      </c>
      <c r="J3747" s="2" t="str">
        <v>0062 361 222213</v>
      </c>
      <c r="K3747" s="1"/>
      <c r="L3747" s="1"/>
      <c r="M3747" s="1"/>
      <c r="N3747" s="1"/>
      <c r="O3747" s="1"/>
      <c r="P3747" s="1"/>
      <c r="Q3747" s="1"/>
      <c r="R3747" s="1"/>
      <c r="S3747" s="1"/>
    </row>
    <row r="3748">
      <c r="A3748" s="2" t="s">
        <v>2619</v>
      </c>
      <c r="B3748" s="2" t="str">
        <v>中國香港</v>
      </c>
      <c r="C3748" s="2" t="str">
        <v>--</v>
      </c>
      <c r="D3748" s="2" t="str">
        <v>餐厨用具</v>
      </c>
      <c r="E3748" s="2" t="str">
        <v>6次</v>
      </c>
      <c r="F3748" s="2" t="str">
        <v>2103,TOWER 1,CHINA HONG KONG CITY,33,CANTON ROAD,KOWLOON</v>
      </c>
      <c r="G3748" s="2" t="str">
        <v>RAMANI DILIP KUMAR</v>
      </c>
      <c r="H3748" s="2" t="s">
        <v>2618</v>
      </c>
      <c r="I3748" s="2" t="str">
        <v>00852 27306887</v>
      </c>
      <c r="J3748" s="2" t="str">
        <v>00852 27306915</v>
      </c>
      <c r="K3748" s="1"/>
      <c r="L3748" s="1"/>
      <c r="M3748" s="1"/>
      <c r="N3748" s="1"/>
      <c r="O3748" s="1"/>
      <c r="P3748" s="1"/>
      <c r="Q3748" s="1"/>
      <c r="R3748" s="1"/>
      <c r="S3748" s="1"/>
    </row>
    <row r="3749">
      <c r="A3749" s="2" t="s">
        <v>4648</v>
      </c>
      <c r="B3749" s="2" t="str">
        <v>加拿大</v>
      </c>
      <c r="C3749" s="3" t="s">
        <v>4650</v>
      </c>
      <c r="D3749" s="2" t="str">
        <v>餐厨用具</v>
      </c>
      <c r="E3749" s="2" t="str">
        <v>5次</v>
      </c>
      <c r="F3749" s="2" t="str">
        <v>5499 ROBERT BURNS #208,MONTREAL,QUEBEC</v>
      </c>
      <c r="G3749" s="2" t="str">
        <v>MICHAEL JANKOVIC</v>
      </c>
      <c r="H3749" s="2" t="s">
        <v>4649</v>
      </c>
      <c r="I3749" s="2" t="str">
        <v>001 514 4810707</v>
      </c>
      <c r="J3749" s="2" t="str">
        <v>001 514 4898911</v>
      </c>
      <c r="K3749" s="1"/>
      <c r="L3749" s="1"/>
      <c r="M3749" s="1"/>
      <c r="N3749" s="1"/>
      <c r="O3749" s="1"/>
      <c r="P3749" s="1"/>
      <c r="Q3749" s="1"/>
      <c r="R3749" s="1"/>
      <c r="S3749" s="1"/>
    </row>
    <row r="3750">
      <c r="A3750" s="2" t="s">
        <v>6506</v>
      </c>
      <c r="B3750" s="2" t="str">
        <v>芬蘭</v>
      </c>
      <c r="C3750" s="3" t="s">
        <v>6507</v>
      </c>
      <c r="D3750" s="2" t="str">
        <v>其他,照明产品,餐厨用具</v>
      </c>
      <c r="E3750" s="2" t="str">
        <v>9次</v>
      </c>
      <c r="F3750" s="2" t="str">
        <v>Pyyntit 1, FI 02230, Espoo</v>
      </c>
      <c r="G3750" s="2" t="str">
        <v>Helamestarit Oy</v>
      </c>
      <c r="H3750" s="2" t="str">
        <v>--</v>
      </c>
      <c r="I3750" s="2" t="str">
        <v>+358 9 8036133</v>
      </c>
      <c r="J3750" s="2" t="str">
        <v>00358 9 8 03 46 67</v>
      </c>
      <c r="K3750" s="1"/>
      <c r="L3750" s="1"/>
      <c r="M3750" s="1"/>
      <c r="N3750" s="1"/>
      <c r="O3750" s="1"/>
      <c r="P3750" s="1"/>
      <c r="Q3750" s="1"/>
      <c r="R3750" s="1"/>
      <c r="S3750" s="1"/>
    </row>
    <row r="3751">
      <c r="A3751" s="2" t="s">
        <v>237</v>
      </c>
      <c r="B3751" s="2" t="str">
        <v>法國</v>
      </c>
      <c r="C3751" s="2" t="str">
        <v>--</v>
      </c>
      <c r="D3751" s="2" t="str">
        <v>个人护理用具,家用电器,餐厨用具</v>
      </c>
      <c r="E3751" s="2" t="str">
        <v>6次</v>
      </c>
      <c r="F3751" s="2" t="str">
        <v>24 RUE DES CAPUCINS,FRANCE</v>
      </c>
      <c r="G3751" s="2" t="str">
        <v>Angel Trevino</v>
      </c>
      <c r="H3751" s="2" t="s">
        <v>238</v>
      </c>
      <c r="I3751" s="2" t="str">
        <v>+33 4 78 28 34 07</v>
      </c>
      <c r="J3751" s="2">
        <v>33478300943</v>
      </c>
      <c r="K3751" s="1"/>
      <c r="L3751" s="1"/>
      <c r="M3751" s="1"/>
      <c r="N3751" s="1"/>
      <c r="O3751" s="1"/>
      <c r="P3751" s="1"/>
      <c r="Q3751" s="1"/>
      <c r="R3751" s="1"/>
      <c r="S3751" s="1"/>
    </row>
    <row r="3752">
      <c r="A3752" s="2" t="s">
        <v>2654</v>
      </c>
      <c r="B3752" s="2" t="str">
        <v>特立尼達和多巴哥</v>
      </c>
      <c r="C3752" s="3" t="s">
        <v>2655</v>
      </c>
      <c r="D3752" s="2" t="s">
        <v>2656</v>
      </c>
      <c r="E3752" s="2" t="str">
        <v>7次</v>
      </c>
      <c r="F3752" s="2" t="str">
        <v>137 SOUTHERN MAIN ROADMARABELLA,TRINIDAD &amp; TOBAGO</v>
      </c>
      <c r="G3752" s="2" t="str">
        <v>BALRAM RAMLAKHAN</v>
      </c>
      <c r="H3752" s="2" t="s">
        <v>2657</v>
      </c>
      <c r="I3752" s="2" t="str">
        <v>+1 868-659-0195</v>
      </c>
      <c r="J3752" s="2" t="str">
        <v>001868 6258931</v>
      </c>
      <c r="K3752" s="1"/>
      <c r="L3752" s="1"/>
      <c r="M3752" s="1"/>
      <c r="N3752" s="1"/>
      <c r="O3752" s="1"/>
      <c r="P3752" s="1"/>
      <c r="Q3752" s="1"/>
      <c r="R3752" s="1"/>
      <c r="S3752" s="1"/>
    </row>
    <row r="3753">
      <c r="A3753" s="2" t="s">
        <v>4574</v>
      </c>
      <c r="B3753" s="2" t="str">
        <v>中國香港</v>
      </c>
      <c r="C3753" s="3" t="s">
        <v>4573</v>
      </c>
      <c r="D3753" s="2" t="str">
        <v>家用电器,餐厨用具</v>
      </c>
      <c r="E3753" s="2" t="str">
        <v>8次</v>
      </c>
      <c r="F3753" s="2" t="str">
        <v>UNIT 09, 11/F., BLK B,MERIT IND'L CTR., 94 TOKWAWAN RD,TO KWA WAN, KOWLOON,,HONGKONG</v>
      </c>
      <c r="G3753" s="2" t="str">
        <v>Mariano Vazquez</v>
      </c>
      <c r="H3753" s="2" t="s">
        <v>4575</v>
      </c>
      <c r="I3753" s="2" t="str">
        <v>(852)23304329</v>
      </c>
      <c r="J3753" s="2" t="str">
        <v>(852)23648813</v>
      </c>
      <c r="K3753" s="1"/>
      <c r="L3753" s="1"/>
      <c r="M3753" s="1"/>
      <c r="N3753" s="1"/>
      <c r="O3753" s="1"/>
      <c r="P3753" s="1"/>
      <c r="Q3753" s="1"/>
      <c r="R3753" s="1"/>
      <c r="S3753" s="1"/>
    </row>
    <row r="3754">
      <c r="A3754" s="2" t="s">
        <v>6443</v>
      </c>
      <c r="B3754" s="2" t="str">
        <v>美國</v>
      </c>
      <c r="C3754" s="3" t="s">
        <v>6444</v>
      </c>
      <c r="D3754" s="2" t="str">
        <v>家用纺织品,餐厨用具</v>
      </c>
      <c r="E3754" s="2" t="str">
        <v>3次</v>
      </c>
      <c r="F3754" s="2" t="str">
        <v>500 W 43 ST.,N.Y. NY 10036</v>
      </c>
      <c r="G3754" s="2" t="str">
        <v>KARIM RUSHDY</v>
      </c>
      <c r="H3754" s="2" t="s">
        <v>6445</v>
      </c>
      <c r="I3754" s="2">
        <f>+1-972-458-8931</f>
      </c>
      <c r="J3754" s="2" t="str">
        <v>--</v>
      </c>
      <c r="K3754" s="1"/>
      <c r="L3754" s="1"/>
      <c r="M3754" s="1"/>
      <c r="N3754" s="1"/>
      <c r="O3754" s="1"/>
      <c r="P3754" s="1"/>
      <c r="Q3754" s="1"/>
      <c r="R3754" s="1"/>
      <c r="S3754" s="1"/>
    </row>
    <row r="3755">
      <c r="A3755" s="2" t="s">
        <v>130</v>
      </c>
      <c r="B3755" s="2" t="str">
        <v>中國香港</v>
      </c>
      <c r="C3755" s="3" t="s">
        <v>131</v>
      </c>
      <c r="D3755" s="2" t="s">
        <v>132</v>
      </c>
      <c r="E3755" s="2" t="str">
        <v>7次</v>
      </c>
      <c r="F3755" s="2" t="str">
        <v>SUITE 804,8TH FLOOR, PACIFIC TRADECENTRE, 2 KAI HING ROAD,KOWLOON BAY,HONGKONG</v>
      </c>
      <c r="G3755" s="2" t="str">
        <v>Adam Tacey</v>
      </c>
      <c r="H3755" s="2" t="s">
        <v>133</v>
      </c>
      <c r="I3755" s="2">
        <f>+852-2116-8800</f>
      </c>
      <c r="J3755" s="2" t="str">
        <v>00852 27959859</v>
      </c>
      <c r="K3755" s="1"/>
      <c r="L3755" s="1"/>
      <c r="M3755" s="1"/>
      <c r="N3755" s="1"/>
      <c r="O3755" s="1"/>
      <c r="P3755" s="1"/>
      <c r="Q3755" s="1"/>
      <c r="R3755" s="1"/>
      <c r="S3755" s="1"/>
    </row>
    <row r="3756">
      <c r="A3756" s="2" t="s">
        <v>1284</v>
      </c>
      <c r="B3756" s="2" t="str">
        <v>中國香港</v>
      </c>
      <c r="C3756" s="3" t="s">
        <v>1283</v>
      </c>
      <c r="D3756" s="2" t="str">
        <v>家具,家居装饰品,工艺陶瓷,玻璃工艺品,餐厨用具</v>
      </c>
      <c r="E3756" s="2" t="str">
        <v>8次</v>
      </c>
      <c r="F3756" s="2" t="str">
        <v>RM 1801 18/F., LEMMI CENTRE,50 HOIYUEN ROAD, KWUN TONG,KOWLOON,HONGKONG</v>
      </c>
      <c r="G3756" s="2" t="str">
        <v>RICHARD CHAN</v>
      </c>
      <c r="H3756" s="2" t="s">
        <v>1282</v>
      </c>
      <c r="I3756" s="2" t="str">
        <v>+852 2793 0323</v>
      </c>
      <c r="J3756" s="2" t="str">
        <v>00852 27930763</v>
      </c>
      <c r="K3756" s="1"/>
      <c r="L3756" s="1"/>
      <c r="M3756" s="1"/>
      <c r="N3756" s="1"/>
      <c r="O3756" s="1"/>
      <c r="P3756" s="1"/>
      <c r="Q3756" s="1"/>
      <c r="R3756" s="1"/>
      <c r="S3756" s="1"/>
    </row>
    <row r="3757">
      <c r="A3757" s="2" t="s">
        <v>4602</v>
      </c>
      <c r="B3757" s="2" t="str">
        <v>土耳其</v>
      </c>
      <c r="C3757" s="3" t="s">
        <v>4604</v>
      </c>
      <c r="D3757" s="2" t="str">
        <v>餐厨用具</v>
      </c>
      <c r="E3757" s="2" t="str">
        <v>6次</v>
      </c>
      <c r="F3757" s="2" t="str">
        <v>BELEDIYE CADDESI NO:155 45300 SALIHLI</v>
      </c>
      <c r="G3757" s="2" t="str">
        <v>OSMAN AKSOY</v>
      </c>
      <c r="H3757" s="2" t="s">
        <v>4603</v>
      </c>
      <c r="I3757" s="2" t="str">
        <v>0090 236 7133652</v>
      </c>
      <c r="J3757" s="2">
        <v>90</v>
      </c>
      <c r="K3757" s="1"/>
      <c r="L3757" s="1"/>
      <c r="M3757" s="1"/>
      <c r="N3757" s="1"/>
      <c r="O3757" s="1"/>
      <c r="P3757" s="1"/>
      <c r="Q3757" s="1"/>
      <c r="R3757" s="1"/>
      <c r="S3757" s="1"/>
    </row>
    <row r="3758">
      <c r="A3758" s="2" t="s">
        <v>6468</v>
      </c>
      <c r="B3758" s="2" t="str">
        <v>日本</v>
      </c>
      <c r="C3758" s="2" t="str">
        <v>--</v>
      </c>
      <c r="D3758" s="2" t="str">
        <v>餐厨用具</v>
      </c>
      <c r="E3758" s="2" t="str">
        <v>2次</v>
      </c>
      <c r="F3758" s="2" t="str">
        <v>1-41, MOTO-MACHI MIYAKO-SHI, IWATE 0270089</v>
      </c>
      <c r="G3758" s="2" t="str">
        <v>TAKAIWA, RYOKICHI</v>
      </c>
      <c r="H3758" s="2" t="str">
        <v>--</v>
      </c>
      <c r="I3758" s="2">
        <f>+81-193-62-3266</f>
      </c>
      <c r="J3758" s="2" t="str">
        <v>--</v>
      </c>
      <c r="K3758" s="1"/>
      <c r="L3758" s="1"/>
      <c r="M3758" s="1"/>
      <c r="N3758" s="1"/>
      <c r="O3758" s="1"/>
      <c r="P3758" s="1"/>
      <c r="Q3758" s="1"/>
      <c r="R3758" s="1"/>
      <c r="S3758" s="1"/>
    </row>
    <row r="3759">
      <c r="A3759" s="2" t="s">
        <v>173</v>
      </c>
      <c r="B3759" s="2" t="str">
        <v>泰国</v>
      </c>
      <c r="C3759" s="3" t="s">
        <v>175</v>
      </c>
      <c r="D3759" s="2" t="str">
        <v>餐厨用具</v>
      </c>
      <c r="E3759" s="2" t="str">
        <v>1次</v>
      </c>
      <c r="F3759" s="2" t="str">
        <v>69/2 MU 11 PUDTHAMONTHON SAI 5 RD.,RAIKHING,SAMPRAN,NAKHORNPHATHOM</v>
      </c>
      <c r="G3759" s="2" t="str">
        <v>PHATCHARA PHLAPSAWAT</v>
      </c>
      <c r="H3759" s="2" t="s">
        <v>174</v>
      </c>
      <c r="I3759" s="2">
        <f>+66-2-420-79</f>
      </c>
      <c r="J3759" s="2" t="str">
        <v>0066 2 4310177</v>
      </c>
      <c r="K3759" s="1"/>
      <c r="L3759" s="1"/>
      <c r="M3759" s="1"/>
      <c r="N3759" s="1"/>
      <c r="O3759" s="1"/>
      <c r="P3759" s="1"/>
      <c r="Q3759" s="1"/>
      <c r="R3759" s="1"/>
      <c r="S3759" s="1"/>
    </row>
    <row r="3760">
      <c r="A3760" s="2" t="s">
        <v>2588</v>
      </c>
      <c r="B3760" s="2" t="str">
        <v>芬蘭</v>
      </c>
      <c r="C3760" s="3" t="s">
        <v>2585</v>
      </c>
      <c r="D3760" s="2" t="s">
        <v>2586</v>
      </c>
      <c r="E3760" s="2" t="str">
        <v>11次</v>
      </c>
      <c r="F3760" s="2" t="str">
        <v>Jokikatu 37, 06100 Porvoo</v>
      </c>
      <c r="G3760" s="2" t="str">
        <v>Dott.Leonardo De Nittis</v>
      </c>
      <c r="H3760" s="2" t="s">
        <v>2587</v>
      </c>
      <c r="I3760" s="2" t="str">
        <v>358 400 409 550</v>
      </c>
      <c r="J3760" s="2">
        <f>+358968603223</f>
      </c>
      <c r="K3760" s="1"/>
      <c r="L3760" s="1"/>
      <c r="M3760" s="1"/>
      <c r="N3760" s="1"/>
      <c r="O3760" s="1"/>
      <c r="P3760" s="1"/>
      <c r="Q3760" s="1"/>
      <c r="R3760" s="1"/>
      <c r="S3760" s="1"/>
    </row>
    <row r="3761">
      <c r="A3761" s="2" t="s">
        <v>4519</v>
      </c>
      <c r="B3761" s="2" t="str">
        <v>新加坡</v>
      </c>
      <c r="C3761" s="3" t="s">
        <v>4517</v>
      </c>
      <c r="D3761" s="2" t="str">
        <v>卫浴设备,工艺陶瓷,浴室用品,餐厨用具</v>
      </c>
      <c r="E3761" s="2" t="str">
        <v>7次</v>
      </c>
      <c r="F3761" s="2" t="str">
        <v>54 WOODLANDS INDUSTRIAL PARK E</v>
      </c>
      <c r="G3761" s="2" t="str">
        <v>MR LUI TAH YET</v>
      </c>
      <c r="H3761" s="2" t="s">
        <v>4518</v>
      </c>
      <c r="I3761" s="2" t="str">
        <v>+60-7-252-9888,6562 0861,6758-5770 54,6753-3627,6896 8951,+65 6753 3627,5635 4803,6758 5770,65 6753 3627,6292 7755,6758-5770,607-255 1888,+65 6634 1806,+65 6634 0932,+65 6635 3472,+65 6754 9489,+65-6634-1806,+65-6753-3627,+65-6634-0932,+65-6635-3472,+65-6754-9489</v>
      </c>
      <c r="J3761" s="2" t="str">
        <v>0065 67550782</v>
      </c>
      <c r="K3761" s="1"/>
      <c r="L3761" s="1"/>
      <c r="M3761" s="1"/>
      <c r="N3761" s="1"/>
      <c r="O3761" s="1"/>
      <c r="P3761" s="1"/>
      <c r="Q3761" s="1"/>
      <c r="R3761" s="1"/>
      <c r="S3761" s="1"/>
    </row>
    <row r="3762">
      <c r="A3762" s="2" t="s">
        <v>6388</v>
      </c>
      <c r="B3762" s="2" t="str">
        <v>印尼</v>
      </c>
      <c r="C3762" s="2" t="str">
        <v>--</v>
      </c>
      <c r="D3762" s="2" t="str">
        <v>食品,餐厨用具</v>
      </c>
      <c r="E3762" s="2" t="str">
        <v>5次</v>
      </c>
      <c r="F3762" s="2" t="str">
        <v>TUNAS INDUSTRIAL ESTATE BLOK A1 NO.08,BATAM CENTRE,29432</v>
      </c>
      <c r="G3762" s="2" t="str">
        <v>KASAN T.S. HOH</v>
      </c>
      <c r="H3762" s="2" t="s">
        <v>6389</v>
      </c>
      <c r="I3762" s="2" t="str">
        <v>0062 778 471788</v>
      </c>
      <c r="J3762" s="2" t="str">
        <v>0062 778 471789</v>
      </c>
      <c r="K3762" s="1"/>
      <c r="L3762" s="1"/>
      <c r="M3762" s="1"/>
      <c r="N3762" s="1"/>
      <c r="O3762" s="1"/>
      <c r="P3762" s="1"/>
      <c r="Q3762" s="1"/>
      <c r="R3762" s="1"/>
      <c r="S3762" s="1"/>
    </row>
    <row r="3763">
      <c r="A3763" s="2" t="s">
        <v>53</v>
      </c>
      <c r="B3763" s="2" t="str">
        <v>日本</v>
      </c>
      <c r="C3763" s="2" t="str">
        <v>--</v>
      </c>
      <c r="D3763" s="2" t="str">
        <v>餐厨用具</v>
      </c>
      <c r="E3763" s="2" t="str">
        <v>6次</v>
      </c>
      <c r="F3763" s="2" t="str">
        <v>16-2, KAMINAKANO 1-CHOME, OKAYAMA-SHI, OKAYAMA 7000972</v>
      </c>
      <c r="G3763" s="2" t="str">
        <v>--</v>
      </c>
      <c r="H3763" s="2" t="str">
        <v>--</v>
      </c>
      <c r="I3763" s="2">
        <f>+81-836-43-7522</f>
      </c>
      <c r="J3763" s="2" t="str">
        <v>0081 86 282 5510</v>
      </c>
      <c r="K3763" s="1"/>
      <c r="L3763" s="1"/>
      <c r="M3763" s="1"/>
      <c r="N3763" s="1"/>
      <c r="O3763" s="1"/>
      <c r="P3763" s="1"/>
      <c r="Q3763" s="1"/>
      <c r="R3763" s="1"/>
      <c r="S3763" s="1"/>
    </row>
    <row r="3764">
      <c r="A3764" s="2" t="s">
        <v>2472</v>
      </c>
      <c r="B3764" s="2" t="str">
        <v>印度</v>
      </c>
      <c r="C3764" s="3" t="s">
        <v>2474</v>
      </c>
      <c r="D3764" s="2" t="str">
        <v>餐厨用具</v>
      </c>
      <c r="E3764" s="2" t="str">
        <v>7次</v>
      </c>
      <c r="F3764" s="2" t="str">
        <v>F-555-559, ROAD NO. 6, V.K.I.AREA,JAIPUR,INDIA</v>
      </c>
      <c r="G3764" s="2" t="str">
        <v>--</v>
      </c>
      <c r="H3764" s="2" t="s">
        <v>2473</v>
      </c>
      <c r="I3764" s="2" t="str">
        <v>+91 141 510 4705</v>
      </c>
      <c r="J3764" s="2">
        <v>91</v>
      </c>
      <c r="K3764" s="1"/>
      <c r="L3764" s="1"/>
      <c r="M3764" s="1"/>
      <c r="N3764" s="1"/>
      <c r="O3764" s="1"/>
      <c r="P3764" s="1"/>
      <c r="Q3764" s="1"/>
      <c r="R3764" s="1"/>
      <c r="S3764" s="1"/>
    </row>
    <row r="3765">
      <c r="A3765" s="2" t="s">
        <v>4541</v>
      </c>
      <c r="B3765" s="2" t="str">
        <v>美國</v>
      </c>
      <c r="C3765" s="2" t="str">
        <v>--</v>
      </c>
      <c r="D3765" s="2" t="s">
        <v>4539</v>
      </c>
      <c r="E3765" s="2" t="str">
        <v>10次</v>
      </c>
      <c r="F3765" s="2" t="str">
        <v>1007 BREEZEWICK RD. TOWSON MD., U.S.A.</v>
      </c>
      <c r="G3765" s="2" t="str">
        <v>Izak Cohen</v>
      </c>
      <c r="H3765" s="2" t="s">
        <v>4540</v>
      </c>
      <c r="I3765" s="2" t="str">
        <v>+1 443-562-5757</v>
      </c>
      <c r="J3765" s="2" t="str">
        <v>001 4108235223/301 3508319</v>
      </c>
      <c r="K3765" s="1"/>
      <c r="L3765" s="1"/>
      <c r="M3765" s="1"/>
      <c r="N3765" s="1"/>
      <c r="O3765" s="1"/>
      <c r="P3765" s="1"/>
      <c r="Q3765" s="1"/>
      <c r="R3765" s="1"/>
      <c r="S3765" s="1"/>
    </row>
    <row r="3766">
      <c r="A3766" s="2" t="s">
        <v>6414</v>
      </c>
      <c r="B3766" s="2" t="str">
        <v>印度</v>
      </c>
      <c r="C3766" s="3" t="s">
        <v>6415</v>
      </c>
      <c r="D3766" s="2" t="str">
        <v>其他,家用电器,餐厨用具</v>
      </c>
      <c r="E3766" s="2" t="str">
        <v>5次</v>
      </c>
      <c r="F3766" s="2" t="str">
        <v>8-3-1087,PLOT NO.-48,SRINAGAR COLONY,NORTH INDIA</v>
      </c>
      <c r="G3766" s="2" t="str">
        <v>RAJIV KABRA</v>
      </c>
      <c r="H3766" s="2" t="s">
        <v>6413</v>
      </c>
      <c r="I3766" s="2" t="str">
        <v>+91 94170 22579</v>
      </c>
      <c r="J3766" s="2" t="str">
        <v>0091 40 23741096</v>
      </c>
      <c r="K3766" s="1"/>
      <c r="L3766" s="1"/>
      <c r="M3766" s="1"/>
      <c r="N3766" s="1"/>
      <c r="O3766" s="1"/>
      <c r="P3766" s="1"/>
      <c r="Q3766" s="1"/>
      <c r="R3766" s="1"/>
      <c r="S3766" s="1"/>
    </row>
    <row r="3767">
      <c r="A3767" s="2" t="s">
        <v>93</v>
      </c>
      <c r="B3767" s="2" t="str">
        <v>澳大利亞</v>
      </c>
      <c r="C3767" s="3" t="s">
        <v>92</v>
      </c>
      <c r="D3767" s="2" t="str">
        <v>体育及旅游休闲用品,玻璃工艺品,箱包,鞋,餐厨用具</v>
      </c>
      <c r="E3767" s="2" t="str">
        <v>7次</v>
      </c>
      <c r="F3767" s="2" t="str">
        <v>1/8 REICHERT DRIVEERNEST4214 QUEENSLAND,AUSTRALIA</v>
      </c>
      <c r="G3767" s="2" t="str">
        <v>Mr. Ejaz Amin Chowdhury</v>
      </c>
      <c r="H3767" s="2" t="s">
        <v>91</v>
      </c>
      <c r="I3767" s="2" t="str">
        <v>+61 7 5571 5755</v>
      </c>
      <c r="J3767" s="2">
        <v>755715874</v>
      </c>
      <c r="K3767" s="1"/>
      <c r="L3767" s="1"/>
      <c r="M3767" s="1"/>
      <c r="N3767" s="1"/>
      <c r="O3767" s="1"/>
      <c r="P3767" s="1"/>
      <c r="Q3767" s="1"/>
      <c r="R3767" s="1"/>
      <c r="S3767" s="1"/>
    </row>
    <row r="3768">
      <c r="A3768" s="2" t="s">
        <v>2518</v>
      </c>
      <c r="B3768" s="2" t="str">
        <v>中國香港</v>
      </c>
      <c r="C3768" s="3" t="s">
        <v>2516</v>
      </c>
      <c r="D3768" s="2" t="str">
        <v>餐厨用具</v>
      </c>
      <c r="E3768" s="2" t="str">
        <v>1次</v>
      </c>
      <c r="F3768" s="2" t="str">
        <v>Room 1128, Ocean Center, 5 Canton Road, Tsim Sha Tsui, Kowloon, Hong Kong</v>
      </c>
      <c r="G3768" s="2" t="str">
        <v>Mr Eddie Lui</v>
      </c>
      <c r="H3768" s="2" t="s">
        <v>2517</v>
      </c>
      <c r="I3768" s="2" t="str">
        <v>--</v>
      </c>
      <c r="J3768" s="2" t="str">
        <v>00852 23171523</v>
      </c>
      <c r="K3768" s="1"/>
      <c r="L3768" s="1"/>
      <c r="M3768" s="1"/>
      <c r="N3768" s="1"/>
      <c r="O3768" s="1"/>
      <c r="P3768" s="1"/>
      <c r="Q3768" s="1"/>
      <c r="R3768" s="1"/>
      <c r="S3768" s="1"/>
    </row>
    <row r="3769">
      <c r="A3769" s="2" t="s">
        <v>4453</v>
      </c>
      <c r="B3769" s="2" t="str">
        <v>俄羅斯</v>
      </c>
      <c r="C3769" s="3" t="s">
        <v>4452</v>
      </c>
      <c r="D3769" s="2" t="str">
        <v>卫浴设备,建筑及装饰材料,餐厨用具</v>
      </c>
      <c r="E3769" s="2" t="str">
        <v>3次</v>
      </c>
      <c r="F3769" s="2" t="str">
        <v>BARNAUL,6222 RUSSIA</v>
      </c>
      <c r="G3769" s="2" t="str">
        <v>Boris Zayakin</v>
      </c>
      <c r="H3769" s="2" t="s">
        <v>4454</v>
      </c>
      <c r="I3769" s="2">
        <f>+1-831-434-3537</f>
      </c>
      <c r="J3769" s="2" t="str">
        <v>--</v>
      </c>
      <c r="K3769" s="1"/>
      <c r="L3769" s="1"/>
      <c r="M3769" s="1"/>
      <c r="N3769" s="1"/>
      <c r="O3769" s="1"/>
      <c r="P3769" s="1"/>
      <c r="Q3769" s="1"/>
      <c r="R3769" s="1"/>
      <c r="S3769" s="1"/>
    </row>
    <row r="3770">
      <c r="A3770" s="2" t="s">
        <v>6352</v>
      </c>
      <c r="B3770" s="2" t="str">
        <v>中國香港</v>
      </c>
      <c r="C3770" s="2" t="str">
        <v>--</v>
      </c>
      <c r="D3770" s="2" t="str">
        <v>家具,家居装饰品,鞋,餐厨用具</v>
      </c>
      <c r="E3770" s="2" t="str">
        <v>8次</v>
      </c>
      <c r="F3770" s="2" t="str">
        <v>RM905 LEADER INDUSTRIAL CENTRE,57-59 AU PUI WAN STREET,FOTAN,SHATIN</v>
      </c>
      <c r="G3770" s="2" t="str">
        <v>CANGO (HONG KONG) LTD.</v>
      </c>
      <c r="H3770" s="2" t="s">
        <v>6353</v>
      </c>
      <c r="I3770" s="2" t="str">
        <v>00852 26905266</v>
      </c>
      <c r="J3770" s="2" t="str">
        <v>00852 26905229</v>
      </c>
      <c r="K3770" s="1"/>
      <c r="L3770" s="1"/>
      <c r="M3770" s="1"/>
      <c r="N3770" s="1"/>
      <c r="O3770" s="1"/>
      <c r="P3770" s="1"/>
      <c r="Q3770" s="1"/>
      <c r="R3770" s="1"/>
      <c r="S3770" s="1"/>
    </row>
    <row r="3771">
      <c r="A3771" s="2" t="s">
        <v>7899</v>
      </c>
      <c r="B3771" s="2" t="str">
        <v>德國</v>
      </c>
      <c r="C3771" s="3" t="s">
        <v>7897</v>
      </c>
      <c r="D3771" s="2" t="str">
        <v>工具,餐厨用具</v>
      </c>
      <c r="E3771" s="2" t="str">
        <v>6次</v>
      </c>
      <c r="F3771" s="2" t="str">
        <v>Volmarstrasse 2, DE 71706, Markgroeningen</v>
      </c>
      <c r="G3771" s="2" t="str">
        <v>ACHLER</v>
      </c>
      <c r="H3771" s="2" t="s">
        <v>7898</v>
      </c>
      <c r="I3771" s="2" t="str">
        <v>+49 7145 2060</v>
      </c>
      <c r="J3771" s="2" t="str">
        <v>0049 7145 2 06 66</v>
      </c>
      <c r="K3771" s="1"/>
      <c r="L3771" s="1"/>
      <c r="M3771" s="1"/>
      <c r="N3771" s="1"/>
      <c r="O3771" s="1"/>
      <c r="P3771" s="1"/>
      <c r="Q3771" s="1"/>
      <c r="R3771" s="1"/>
      <c r="S3771" s="1"/>
    </row>
    <row r="3772">
      <c r="A3772" s="2" t="s">
        <v>2401</v>
      </c>
      <c r="B3772" s="2" t="str">
        <v>美國</v>
      </c>
      <c r="C3772" s="3" t="s">
        <v>2402</v>
      </c>
      <c r="D3772" s="2" t="str">
        <v>食品,餐厨用具</v>
      </c>
      <c r="E3772" s="2" t="str">
        <v>5次</v>
      </c>
      <c r="F3772" s="2" t="str">
        <v>2415 W BATTLEFIELD ST, SPRINGFIELD, MO 65807</v>
      </c>
      <c r="G3772" s="2" t="str">
        <v>Jeff Tynes</v>
      </c>
      <c r="H3772" s="2" t="s">
        <v>2403</v>
      </c>
      <c r="I3772" s="2">
        <f>+1-417-883-4230</f>
      </c>
      <c r="J3772" s="2" t="str">
        <v>001 417 883 4445</v>
      </c>
      <c r="K3772" s="1"/>
      <c r="L3772" s="1"/>
      <c r="M3772" s="1"/>
      <c r="N3772" s="1"/>
      <c r="O3772" s="1"/>
      <c r="P3772" s="1"/>
      <c r="Q3772" s="1"/>
      <c r="R3772" s="1"/>
      <c r="S3772" s="1"/>
    </row>
    <row r="3773">
      <c r="A3773" s="2" t="s">
        <v>4479</v>
      </c>
      <c r="B3773" s="2" t="str">
        <v>美國</v>
      </c>
      <c r="C3773" s="3" t="s">
        <v>4478</v>
      </c>
      <c r="D3773" s="2" t="str">
        <v>餐厨用具</v>
      </c>
      <c r="E3773" s="2" t="str">
        <v>2次</v>
      </c>
      <c r="F3773" s="2" t="str">
        <v>1220 Spring Garden St., Philadelphia, PA 19123-3207, USA</v>
      </c>
      <c r="G3773" s="2" t="str">
        <v>Louis Lee</v>
      </c>
      <c r="H3773" s="2" t="str">
        <v>--</v>
      </c>
      <c r="I3773" s="2" t="str">
        <v>+1-215-922-2100,+1-191233293,+1-603356302,+1-800-666-9300,+1-315-735-4877,+1-508394428,+1-603-356-3024,+1-135165,+1-1429416</v>
      </c>
      <c r="J3773" s="2" t="str">
        <v>001 215-922-0970</v>
      </c>
      <c r="K3773" s="1"/>
      <c r="L3773" s="1"/>
      <c r="M3773" s="1"/>
      <c r="N3773" s="1"/>
      <c r="O3773" s="1"/>
      <c r="P3773" s="1"/>
      <c r="Q3773" s="1"/>
      <c r="R3773" s="1"/>
      <c r="S3773" s="1"/>
    </row>
    <row r="3774">
      <c r="A3774" s="2" t="s">
        <v>6374</v>
      </c>
      <c r="B3774" s="2" t="str">
        <v>新加坡</v>
      </c>
      <c r="C3774" s="3" t="s">
        <v>6376</v>
      </c>
      <c r="D3774" s="2" t="str">
        <v>卫浴设备,家具,玩具,食品,餐厨用具</v>
      </c>
      <c r="E3774" s="2" t="str">
        <v>7次</v>
      </c>
      <c r="F3774" s="2" t="str">
        <v>NO 2 TOH TUCK LINK #04-03 KL HIAP AIK LOGISTICS BUILDING</v>
      </c>
      <c r="G3774" s="2" t="str">
        <v>MR J MANICKAVACHAGAM</v>
      </c>
      <c r="H3774" s="2" t="s">
        <v>6375</v>
      </c>
      <c r="I3774" s="2" t="str">
        <v>+91-421-221-0054,+91 421 221 0054</v>
      </c>
      <c r="J3774" s="2" t="str">
        <v>0065 64665361</v>
      </c>
      <c r="K3774" s="1"/>
      <c r="L3774" s="1"/>
      <c r="M3774" s="1"/>
      <c r="N3774" s="1"/>
      <c r="O3774" s="1"/>
      <c r="P3774" s="1"/>
      <c r="Q3774" s="1"/>
      <c r="R3774" s="1"/>
      <c r="S3774" s="1"/>
    </row>
    <row r="3775">
      <c r="A3775" s="2" t="s">
        <v>12</v>
      </c>
      <c r="B3775" s="2" t="str">
        <v>希臘</v>
      </c>
      <c r="C3775" s="3" t="s">
        <v>14</v>
      </c>
      <c r="D3775" s="2" t="str">
        <v>餐厨用具</v>
      </c>
      <c r="E3775" s="2" t="str">
        <v>7次</v>
      </c>
      <c r="F3775" s="2" t="str">
        <v>Ioanninon 90, GREECE</v>
      </c>
      <c r="G3775" s="2" t="str">
        <v>--</v>
      </c>
      <c r="H3775" s="2" t="s">
        <v>13</v>
      </c>
      <c r="I3775" s="2" t="str">
        <v>+30 231 090 6420</v>
      </c>
      <c r="J3775" s="2">
        <v>302310936385</v>
      </c>
      <c r="K3775" s="1"/>
      <c r="L3775" s="1"/>
      <c r="M3775" s="1"/>
      <c r="N3775" s="1"/>
      <c r="O3775" s="1"/>
      <c r="P3775" s="1"/>
      <c r="Q3775" s="1"/>
      <c r="R3775" s="1"/>
      <c r="S3775" s="1"/>
    </row>
    <row r="3776">
      <c r="A3776" s="2" t="s">
        <v>2437</v>
      </c>
      <c r="B3776" s="2" t="str">
        <v>澳大利亞</v>
      </c>
      <c r="C3776" s="3" t="s">
        <v>2439</v>
      </c>
      <c r="D3776" s="2" t="str">
        <v>餐厨用具</v>
      </c>
      <c r="E3776" s="2" t="str">
        <v>2次</v>
      </c>
      <c r="F3776" s="2" t="str">
        <v>SUITE 6,173-179 BIGGE STREET,LIVERPOOL,NSW 2170</v>
      </c>
      <c r="G3776" s="2" t="str">
        <v>PETER DUONG</v>
      </c>
      <c r="H3776" s="2" t="s">
        <v>2438</v>
      </c>
      <c r="I3776" s="2" t="str">
        <v>0061 2 96021555</v>
      </c>
      <c r="J3776" s="2" t="str">
        <v>0061 2 87862388</v>
      </c>
      <c r="K3776" s="1"/>
      <c r="L3776" s="1"/>
      <c r="M3776" s="1"/>
      <c r="N3776" s="1"/>
      <c r="O3776" s="1"/>
      <c r="P3776" s="1"/>
      <c r="Q3776" s="1"/>
      <c r="R3776" s="1"/>
      <c r="S3776" s="1"/>
    </row>
    <row r="3777">
      <c r="A3777" s="2" t="s">
        <v>4864</v>
      </c>
      <c r="B3777" s="2" t="str">
        <v>印度</v>
      </c>
      <c r="C3777" s="2" t="str">
        <v>--</v>
      </c>
      <c r="D3777" s="2" t="str">
        <v>餐厨用具</v>
      </c>
      <c r="E3777" s="2" t="str">
        <v>2次</v>
      </c>
      <c r="F3777" s="2" t="str">
        <v>45,MAMTA'D',A.M.MARG,PRABHADEVI,MUMBAI</v>
      </c>
      <c r="G3777" s="2" t="str">
        <v>PORUS V.THAPAR</v>
      </c>
      <c r="H3777" s="2" t="s">
        <v>4865</v>
      </c>
      <c r="I3777" s="2" t="str">
        <v>0091 22 4224299</v>
      </c>
      <c r="J3777" s="2" t="str">
        <v>0091 22 4376526</v>
      </c>
      <c r="K3777" s="1"/>
      <c r="L3777" s="1"/>
      <c r="M3777" s="1"/>
      <c r="N3777" s="1"/>
      <c r="O3777" s="1"/>
      <c r="P3777" s="1"/>
      <c r="Q3777" s="1"/>
      <c r="R3777" s="1"/>
      <c r="S3777" s="1"/>
    </row>
    <row r="3778">
      <c r="A3778" s="2" t="s">
        <v>6649</v>
      </c>
      <c r="B3778" s="2" t="str">
        <v>黎巴嫩</v>
      </c>
      <c r="C3778" s="2" t="str">
        <v>--</v>
      </c>
      <c r="D3778" s="2" t="str">
        <v>餐厨用具</v>
      </c>
      <c r="E3778" s="2" t="str">
        <v>2次</v>
      </c>
      <c r="F3778" s="2" t="str">
        <v>RAS BEIRUT,ITANI STREET,TAKKOUSH,BLDG.,BEIRUT</v>
      </c>
      <c r="G3778" s="2" t="str">
        <v>AHMAD TAKKOUSH</v>
      </c>
      <c r="H3778" s="2" t="s">
        <v>6650</v>
      </c>
      <c r="I3778" s="2" t="str">
        <v>00961 1 807183</v>
      </c>
      <c r="J3778" s="2" t="str">
        <v>00961 1 807199</v>
      </c>
      <c r="K3778" s="1"/>
      <c r="L3778" s="1"/>
      <c r="M3778" s="1"/>
      <c r="N3778" s="1"/>
      <c r="O3778" s="1"/>
      <c r="P3778" s="1"/>
      <c r="Q3778" s="1"/>
      <c r="R3778" s="1"/>
      <c r="S3778" s="1"/>
    </row>
    <row r="3779">
      <c r="A3779" s="2" t="s">
        <v>502</v>
      </c>
      <c r="B3779" s="2" t="str">
        <v>泰国</v>
      </c>
      <c r="C3779" s="2" t="str">
        <v>--</v>
      </c>
      <c r="D3779" s="2" t="str">
        <v>餐厨用具</v>
      </c>
      <c r="E3779" s="2" t="str">
        <v>2次</v>
      </c>
      <c r="F3779" s="2" t="str">
        <v>375 THANURAT ROAD,THUNGWATDON,SATHORN,BANGKOK</v>
      </c>
      <c r="G3779" s="2" t="str">
        <v>SUWAT JONGWATTANAPIROM</v>
      </c>
      <c r="H3779" s="2" t="s">
        <v>501</v>
      </c>
      <c r="I3779" s="2" t="str">
        <v>0066 2 2874405</v>
      </c>
      <c r="J3779" s="2" t="str">
        <v>0066 2 2873596</v>
      </c>
      <c r="K3779" s="1"/>
      <c r="L3779" s="1"/>
      <c r="M3779" s="1"/>
      <c r="N3779" s="1"/>
      <c r="O3779" s="1"/>
      <c r="P3779" s="1"/>
      <c r="Q3779" s="1"/>
      <c r="R3779" s="1"/>
      <c r="S3779" s="1"/>
    </row>
    <row r="3780">
      <c r="A3780" s="2" t="s">
        <v>2846</v>
      </c>
      <c r="B3780" s="2" t="str">
        <v>西班牙</v>
      </c>
      <c r="C3780" s="2" t="str">
        <v>--</v>
      </c>
      <c r="D3780" s="2" t="str">
        <v>编织及藤铁工艺品,餐厨用具</v>
      </c>
      <c r="E3780" s="2" t="str">
        <v>4次</v>
      </c>
      <c r="F3780" s="2" t="str">
        <v>PALLARS 84-88,E-08018 BARCELONA</v>
      </c>
      <c r="G3780" s="2" t="str">
        <v>M ALVAREZ</v>
      </c>
      <c r="H3780" s="2" t="s">
        <v>2847</v>
      </c>
      <c r="I3780" s="2" t="str">
        <v>+34 933 00 05 12</v>
      </c>
      <c r="J3780" s="2" t="str">
        <v>0034 93 309 44 53</v>
      </c>
      <c r="K3780" s="1"/>
      <c r="L3780" s="1"/>
      <c r="M3780" s="1"/>
      <c r="N3780" s="1"/>
      <c r="O3780" s="1"/>
      <c r="P3780" s="1"/>
      <c r="Q3780" s="1"/>
      <c r="R3780" s="1"/>
      <c r="S3780" s="1"/>
    </row>
    <row r="3781">
      <c r="A3781" s="2" t="s">
        <v>4890</v>
      </c>
      <c r="B3781" s="2" t="str">
        <v>新加坡</v>
      </c>
      <c r="C3781" s="2" t="str">
        <v>--</v>
      </c>
      <c r="D3781" s="2" t="str">
        <v>五金,其他,照明产品,餐厨用具</v>
      </c>
      <c r="E3781" s="2" t="str">
        <v>9次</v>
      </c>
      <c r="F3781" s="2" t="str">
        <v>312,Geylang Road, 389351, Singapore</v>
      </c>
      <c r="G3781" s="2" t="str">
        <v>Hwa Seng Furniture(Pte)Ltd</v>
      </c>
      <c r="H3781" s="2" t="s">
        <v>4889</v>
      </c>
      <c r="I3781" s="2" t="str">
        <v>0065 67440312</v>
      </c>
      <c r="J3781" s="2" t="str">
        <v>0065 67477700</v>
      </c>
      <c r="K3781" s="1"/>
      <c r="L3781" s="1"/>
      <c r="M3781" s="1"/>
      <c r="N3781" s="1"/>
      <c r="O3781" s="1"/>
      <c r="P3781" s="1"/>
      <c r="Q3781" s="1"/>
      <c r="R3781" s="1"/>
      <c r="S3781" s="1"/>
    </row>
    <row r="3782">
      <c r="A3782" s="5" t="s">
        <v>6674</v>
      </c>
      <c r="B3782" s="5" t="str">
        <v>埃及</v>
      </c>
      <c r="C3782" s="4" t="s">
        <v>6676</v>
      </c>
      <c r="D3782" s="5" t="str">
        <v>其他,餐厨用具</v>
      </c>
      <c r="E3782" s="5" t="str">
        <v>6次</v>
      </c>
      <c r="F3782" s="5" t="str">
        <v>ROXY SEQ.2 GHRNATA ST.APT.42,HELIOPOLIES CAIRO</v>
      </c>
      <c r="G3782" s="5" t="str">
        <v>MR.MOHSEN ABD ELRAOUF</v>
      </c>
      <c r="H3782" s="5" t="s">
        <v>6675</v>
      </c>
      <c r="I3782" s="5" t="str">
        <v>0020 2 2589809</v>
      </c>
      <c r="J3782" s="5" t="str">
        <v>0020 2 4515794</v>
      </c>
      <c r="K3782" s="1"/>
      <c r="L3782" s="1"/>
      <c r="M3782" s="1"/>
      <c r="N3782" s="1"/>
      <c r="O3782" s="1"/>
      <c r="P3782" s="1"/>
      <c r="Q3782" s="1"/>
      <c r="R3782" s="1"/>
      <c r="S3782" s="1"/>
    </row>
    <row r="3783">
      <c r="A3783" s="2" t="s">
        <v>548</v>
      </c>
      <c r="B3783" s="2" t="str">
        <v>英國</v>
      </c>
      <c r="C3783" s="3" t="s">
        <v>549</v>
      </c>
      <c r="D3783" s="2" t="str">
        <v>餐厨用具</v>
      </c>
      <c r="E3783" s="2" t="str">
        <v>3次</v>
      </c>
      <c r="F3783" s="2" t="str">
        <v>Holly Lane Industrial Estate, Atherstone, Warwickshire,CV9 2QZ</v>
      </c>
      <c r="G3783" s="2" t="str">
        <v>Martin S Reece</v>
      </c>
      <c r="H3783" s="2" t="s">
        <v>547</v>
      </c>
      <c r="I3783" s="2" t="str">
        <v>+44 1827 717028</v>
      </c>
      <c r="J3783" s="2" t="str">
        <v>0044 1827 714041</v>
      </c>
      <c r="K3783" s="1"/>
      <c r="L3783" s="1"/>
      <c r="M3783" s="1"/>
      <c r="N3783" s="1"/>
      <c r="O3783" s="1"/>
      <c r="P3783" s="1"/>
      <c r="Q3783" s="1"/>
      <c r="R3783" s="1"/>
      <c r="S3783" s="1"/>
    </row>
    <row r="3784">
      <c r="A3784" s="2" t="s">
        <v>2882</v>
      </c>
      <c r="B3784" s="2" t="str">
        <v>美國</v>
      </c>
      <c r="C3784" s="3" t="s">
        <v>2881</v>
      </c>
      <c r="D3784" s="2" t="str">
        <v>餐厨用具</v>
      </c>
      <c r="E3784" s="2" t="str">
        <v>3次</v>
      </c>
      <c r="F3784" s="2" t="str">
        <v>438 NW BROADWAY PORTLAND, OR 97209</v>
      </c>
      <c r="G3784" s="2" t="str">
        <v>THOMAS SLICK</v>
      </c>
      <c r="H3784" s="2" t="str">
        <v>--</v>
      </c>
      <c r="I3784" s="2" t="str">
        <v>001 503 226 1186</v>
      </c>
      <c r="J3784" s="2" t="str">
        <v>001 503 226 6725</v>
      </c>
      <c r="K3784" s="1"/>
      <c r="L3784" s="1"/>
      <c r="M3784" s="1"/>
      <c r="N3784" s="1"/>
      <c r="O3784" s="1"/>
      <c r="P3784" s="1"/>
      <c r="Q3784" s="1"/>
      <c r="R3784" s="1"/>
      <c r="S3784" s="1"/>
    </row>
    <row r="3785">
      <c r="A3785" s="2" t="s">
        <v>4797</v>
      </c>
      <c r="B3785" s="2" t="str">
        <v>日本</v>
      </c>
      <c r="C3785" s="3" t="s">
        <v>4796</v>
      </c>
      <c r="D3785" s="2" t="s">
        <v>4798</v>
      </c>
      <c r="E3785" s="2" t="str">
        <v>10次</v>
      </c>
      <c r="F3785" s="2" t="str">
        <v>1-40-3 ITABASHI ITABASHI KV TOKYO</v>
      </c>
      <c r="G3785" s="2" t="str">
        <v>ARINOBE HIDEO</v>
      </c>
      <c r="H3785" s="2" t="s">
        <v>4799</v>
      </c>
      <c r="I3785" s="2" t="str">
        <v>+81 3-3407-4081</v>
      </c>
      <c r="J3785" s="2" t="str">
        <v>0081 18 8646353</v>
      </c>
      <c r="K3785" s="1"/>
      <c r="L3785" s="1"/>
      <c r="M3785" s="1"/>
      <c r="N3785" s="1"/>
      <c r="O3785" s="1"/>
      <c r="P3785" s="1"/>
      <c r="Q3785" s="1"/>
      <c r="R3785" s="1"/>
      <c r="S3785" s="1"/>
    </row>
    <row r="3786">
      <c r="A3786" s="2" t="s">
        <v>5306</v>
      </c>
      <c r="B3786" s="2" t="str">
        <v>美國</v>
      </c>
      <c r="C3786" s="3" t="s">
        <v>5305</v>
      </c>
      <c r="D3786" s="2" t="str">
        <v>医药保健品及医疗器械,卫浴设备,家具,食品,餐厨用具</v>
      </c>
      <c r="E3786" s="2" t="str">
        <v>10次</v>
      </c>
      <c r="F3786" s="2" t="str">
        <v>261 Renoak Way Arcadia,CA 91007 U.S.A.</v>
      </c>
      <c r="G3786" s="2" t="str">
        <v>MIPAC, INC.</v>
      </c>
      <c r="H3786" s="2" t="s">
        <v>5304</v>
      </c>
      <c r="I3786" s="2" t="str">
        <v>(626)8623938</v>
      </c>
      <c r="J3786" s="2" t="str">
        <v>(626)4466376</v>
      </c>
      <c r="K3786" s="1"/>
      <c r="L3786" s="1"/>
      <c r="M3786" s="1"/>
      <c r="N3786" s="1"/>
      <c r="O3786" s="1"/>
      <c r="P3786" s="1"/>
      <c r="Q3786" s="1"/>
      <c r="R3786" s="1"/>
      <c r="S3786" s="1"/>
    </row>
    <row r="3787">
      <c r="A3787" s="2" t="s">
        <v>426</v>
      </c>
      <c r="B3787" s="2" t="str">
        <v>叙利亚</v>
      </c>
      <c r="C3787" s="2" t="str">
        <v>--</v>
      </c>
      <c r="D3787" s="2" t="str">
        <v>五金,其他,家用纺织品,玻璃工艺品,餐厨用具</v>
      </c>
      <c r="E3787" s="2" t="str">
        <v>7次</v>
      </c>
      <c r="F3787" s="2" t="str">
        <v>syria damascus, SYRIA</v>
      </c>
      <c r="G3787" s="2" t="str">
        <v>Mike Chan</v>
      </c>
      <c r="H3787" s="2" t="s">
        <v>425</v>
      </c>
      <c r="I3787" s="2">
        <v>96393226263</v>
      </c>
      <c r="J3787" s="2">
        <v>963113323432</v>
      </c>
      <c r="K3787" s="1"/>
      <c r="L3787" s="1"/>
      <c r="M3787" s="1"/>
      <c r="N3787" s="1"/>
      <c r="O3787" s="1"/>
      <c r="P3787" s="1"/>
      <c r="Q3787" s="1"/>
      <c r="R3787" s="1"/>
      <c r="S3787" s="1"/>
    </row>
    <row r="3788">
      <c r="A3788" s="2" t="s">
        <v>1123</v>
      </c>
      <c r="B3788" s="2" t="str">
        <v>泰国</v>
      </c>
      <c r="C3788" s="3" t="s">
        <v>1125</v>
      </c>
      <c r="D3788" s="2" t="str">
        <v>餐厨用具</v>
      </c>
      <c r="E3788" s="2" t="str">
        <v>3次</v>
      </c>
      <c r="F3788" s="2" t="str">
        <v>1100/6 RAMA IV ROAD,THONGMAHAMEK,SATHORN,BANGKOK</v>
      </c>
      <c r="G3788" s="2" t="str">
        <v>SUCHART UDOMRUNGRUENG</v>
      </c>
      <c r="H3788" s="2" t="s">
        <v>1124</v>
      </c>
      <c r="I3788" s="2" t="str">
        <v>+66-267197013,+66-2-671-9701,+66-2-671-9704,+66-86-380-2277,+66 2 671 9701,+66 86 380 2277,+66 2 671 9704</v>
      </c>
      <c r="J3788" s="2" t="str">
        <v>0066 2 6719704</v>
      </c>
      <c r="K3788" s="1"/>
      <c r="L3788" s="1"/>
      <c r="M3788" s="1"/>
      <c r="N3788" s="1"/>
      <c r="O3788" s="1"/>
      <c r="P3788" s="1"/>
      <c r="Q3788" s="1"/>
      <c r="R3788" s="1"/>
      <c r="S3788" s="1"/>
    </row>
    <row r="3789">
      <c r="A3789" s="2" t="s">
        <v>4832</v>
      </c>
      <c r="B3789" s="2" t="str">
        <v>沙烏地阿拉伯</v>
      </c>
      <c r="C3789" s="2" t="str">
        <v>--</v>
      </c>
      <c r="D3789" s="2" t="str">
        <v>家用纺织品,玻璃工艺品,箱包,餐厨用具</v>
      </c>
      <c r="E3789" s="2" t="str">
        <v>6次</v>
      </c>
      <c r="F3789" s="2" t="str">
        <v>P.O.BOX:16241,JEDDAH 21464, K.S.A,SAUDI ARABIA</v>
      </c>
      <c r="G3789" s="2" t="str">
        <v>--</v>
      </c>
      <c r="H3789" s="2" t="s">
        <v>4833</v>
      </c>
      <c r="I3789" s="2">
        <v>96026420370</v>
      </c>
      <c r="J3789" s="2">
        <v>96026437554</v>
      </c>
      <c r="K3789" s="1"/>
      <c r="L3789" s="1"/>
      <c r="M3789" s="1"/>
      <c r="N3789" s="1"/>
      <c r="O3789" s="1"/>
      <c r="P3789" s="1"/>
      <c r="Q3789" s="1"/>
      <c r="R3789" s="1"/>
      <c r="S3789" s="1"/>
    </row>
    <row r="3790">
      <c r="A3790" s="2" t="s">
        <v>5350</v>
      </c>
      <c r="B3790" s="2" t="str">
        <v>中国台湾</v>
      </c>
      <c r="C3790" s="3" t="s">
        <v>5349</v>
      </c>
      <c r="D3790" s="2" t="s">
        <v>5347</v>
      </c>
      <c r="E3790" s="2" t="str">
        <v>7次</v>
      </c>
      <c r="F3790" s="2" t="str">
        <v>1F,NO.10,LANE 22,SEC.2,CHUNG CHEN RD,TANSHUI,TAIPEI HSIEN</v>
      </c>
      <c r="G3790" s="2" t="str">
        <v>ABIOLA AKINNUOYE</v>
      </c>
      <c r="H3790" s="2" t="s">
        <v>5348</v>
      </c>
      <c r="I3790" s="2" t="str">
        <v>(02)24259393</v>
      </c>
      <c r="J3790" s="2" t="str">
        <v>(02)24258226</v>
      </c>
      <c r="K3790" s="1"/>
      <c r="L3790" s="1"/>
      <c r="M3790" s="1"/>
      <c r="N3790" s="1"/>
      <c r="O3790" s="1"/>
      <c r="P3790" s="1"/>
      <c r="Q3790" s="1"/>
      <c r="R3790" s="1"/>
      <c r="S3790" s="1"/>
    </row>
    <row r="3791">
      <c r="A3791" s="2" t="s">
        <v>463</v>
      </c>
      <c r="B3791" s="2" t="str">
        <v>日本</v>
      </c>
      <c r="C3791" s="3" t="s">
        <v>464</v>
      </c>
      <c r="D3791" s="2" t="s">
        <v>461</v>
      </c>
      <c r="E3791" s="2" t="str">
        <v>9次</v>
      </c>
      <c r="F3791" s="2" t="str">
        <v>14-3, TATSUMINISHI 2-CHOME IKUNO-KU OSAKA-SHI, OSAKA 5440012</v>
      </c>
      <c r="G3791" s="2" t="str">
        <v>Graziela</v>
      </c>
      <c r="H3791" s="2" t="s">
        <v>462</v>
      </c>
      <c r="I3791" s="2" t="str">
        <v>+81 78-641-6067</v>
      </c>
      <c r="J3791" s="2" t="str">
        <v>0081 27 3738274</v>
      </c>
      <c r="K3791" s="1"/>
      <c r="L3791" s="1"/>
      <c r="M3791" s="1"/>
      <c r="N3791" s="1"/>
      <c r="O3791" s="1"/>
      <c r="P3791" s="1"/>
      <c r="Q3791" s="1"/>
      <c r="R3791" s="1"/>
      <c r="S3791" s="1"/>
    </row>
    <row r="3792">
      <c r="A3792" s="2" t="s">
        <v>1159</v>
      </c>
      <c r="B3792" s="2" t="str">
        <v>危地馬拉</v>
      </c>
      <c r="C3792" s="3" t="s">
        <v>1160</v>
      </c>
      <c r="D3792" s="2" t="s">
        <v>1161</v>
      </c>
      <c r="E3792" s="2" t="str">
        <v>10次</v>
      </c>
      <c r="F3792" s="2" t="str">
        <v>19 CALLE 7-43,ZONA 11 COL.MARISCAL</v>
      </c>
      <c r="G3792" s="2" t="str">
        <v>DR.ISIDORO YEE</v>
      </c>
      <c r="H3792" s="2" t="s">
        <v>1162</v>
      </c>
      <c r="I3792" s="2" t="str">
        <v>00502 3317229</v>
      </c>
      <c r="J3792" s="2" t="str">
        <v>00502 2214854</v>
      </c>
      <c r="K3792" s="1"/>
      <c r="L3792" s="1"/>
      <c r="M3792" s="1"/>
      <c r="N3792" s="1"/>
      <c r="O3792" s="1"/>
      <c r="P3792" s="1"/>
      <c r="Q3792" s="1"/>
      <c r="R3792" s="1"/>
      <c r="S3792" s="1"/>
    </row>
    <row r="3793">
      <c r="A3793" s="2" t="s">
        <v>4738</v>
      </c>
      <c r="B3793" s="2" t="str">
        <v>伊朗</v>
      </c>
      <c r="C3793" s="3" t="s">
        <v>4737</v>
      </c>
      <c r="D3793" s="2" t="str">
        <v>家具,玩具,餐厨用具</v>
      </c>
      <c r="E3793" s="2" t="str">
        <v>8次</v>
      </c>
      <c r="F3793" s="2" t="str">
        <v>FIRST FLOOR NO.27,10TH ST.SARAFRAZ AVE.,BEHESHTI AVE.,TEHRAN 15868</v>
      </c>
      <c r="G3793" s="2" t="str">
        <v>FOAD SAMIMI</v>
      </c>
      <c r="H3793" s="2" t="s">
        <v>4736</v>
      </c>
      <c r="I3793" s="2" t="str">
        <v>0098 21 8732879</v>
      </c>
      <c r="J3793" s="2" t="str">
        <v>0098 21 8734642</v>
      </c>
      <c r="K3793" s="1"/>
      <c r="L3793" s="1"/>
      <c r="M3793" s="1"/>
      <c r="N3793" s="1"/>
      <c r="O3793" s="1"/>
      <c r="P3793" s="1"/>
      <c r="Q3793" s="1"/>
      <c r="R3793" s="1"/>
      <c r="S3793" s="1"/>
    </row>
    <row r="3794">
      <c r="A3794" s="2" t="s">
        <v>6578</v>
      </c>
      <c r="B3794" s="2" t="str">
        <v>澳大利亞</v>
      </c>
      <c r="C3794" s="2" t="str">
        <v>--</v>
      </c>
      <c r="D3794" s="2" t="str">
        <v>餐厨用具</v>
      </c>
      <c r="E3794" s="2" t="str">
        <v>7次</v>
      </c>
      <c r="F3794" s="2" t="str">
        <v>SHOP 153, WESTFIELD S/TOWN,MT DRUITT, NSW 2770,AUSTRALIA</v>
      </c>
      <c r="G3794" s="2" t="str">
        <v>--</v>
      </c>
      <c r="H3794" s="2" t="s">
        <v>6579</v>
      </c>
      <c r="I3794" s="2" t="str">
        <v>+61 2 9625 0780</v>
      </c>
      <c r="J3794" s="2">
        <v>61296250780</v>
      </c>
      <c r="K3794" s="1"/>
      <c r="L3794" s="1"/>
      <c r="M3794" s="1"/>
      <c r="N3794" s="1"/>
      <c r="O3794" s="1"/>
      <c r="P3794" s="1"/>
      <c r="Q3794" s="1"/>
      <c r="R3794" s="1"/>
      <c r="S3794" s="1"/>
    </row>
    <row r="3795">
      <c r="A3795" s="2" t="s">
        <v>351</v>
      </c>
      <c r="B3795" s="2" t="str">
        <v>丹麥</v>
      </c>
      <c r="C3795" s="3" t="s">
        <v>349</v>
      </c>
      <c r="D3795" s="2" t="str">
        <v>食品,餐厨用具</v>
      </c>
      <c r="E3795" s="2" t="str">
        <v>6次</v>
      </c>
      <c r="F3795" s="2" t="str">
        <v>Nybo Hoeje 5, DK 7500, Holstebro</v>
      </c>
      <c r="G3795" s="2" t="str">
        <v>MR.POUL</v>
      </c>
      <c r="H3795" s="2" t="s">
        <v>350</v>
      </c>
      <c r="I3795" s="2" t="str">
        <v>+45 97 42 52 00</v>
      </c>
      <c r="J3795" s="2" t="str">
        <v>0045 97 42 93 62</v>
      </c>
      <c r="K3795" s="1"/>
      <c r="L3795" s="1"/>
      <c r="M3795" s="1"/>
      <c r="N3795" s="1"/>
      <c r="O3795" s="1"/>
      <c r="P3795" s="1"/>
      <c r="Q3795" s="1"/>
      <c r="R3795" s="1"/>
      <c r="S3795" s="1"/>
    </row>
    <row r="3796">
      <c r="A3796" s="2" t="s">
        <v>2755</v>
      </c>
      <c r="B3796" s="2" t="str">
        <v>中國澳門</v>
      </c>
      <c r="C3796" s="3" t="s">
        <v>2752</v>
      </c>
      <c r="D3796" s="2" t="s">
        <v>2753</v>
      </c>
      <c r="E3796" s="2" t="str">
        <v>9次</v>
      </c>
      <c r="F3796" s="2" t="str">
        <v>2-4 AVENIDA DE LISBOA,MACAU SAR</v>
      </c>
      <c r="G3796" s="2" t="str">
        <v>SAMUEL YEUNG</v>
      </c>
      <c r="H3796" s="2" t="s">
        <v>2754</v>
      </c>
      <c r="I3796" s="2" t="str">
        <v>+853 8803 3677,+853 2888 3888</v>
      </c>
      <c r="J3796" s="2" t="str">
        <v>00853 567193</v>
      </c>
      <c r="K3796" s="1"/>
      <c r="L3796" s="1"/>
      <c r="M3796" s="1"/>
      <c r="N3796" s="1"/>
      <c r="O3796" s="1"/>
      <c r="P3796" s="1"/>
      <c r="Q3796" s="1"/>
      <c r="R3796" s="1"/>
      <c r="S3796" s="1"/>
    </row>
    <row r="3797">
      <c r="A3797" s="2" t="s">
        <v>4766</v>
      </c>
      <c r="B3797" s="2" t="str">
        <v>巴基斯坦</v>
      </c>
      <c r="C3797" s="3" t="s">
        <v>4767</v>
      </c>
      <c r="D3797" s="2" t="str">
        <v>园林用品,家具,建筑及装饰材料,餐厨用具</v>
      </c>
      <c r="E3797" s="2" t="str">
        <v>8次</v>
      </c>
      <c r="F3797" s="2" t="str">
        <v>G-2 RC- 10/24 CHAND BIBI ROAD BOHRAPIR KARACHI, PAKISTAN.</v>
      </c>
      <c r="G3797" s="2" t="str">
        <v>Andreas Steffan</v>
      </c>
      <c r="H3797" s="2" t="s">
        <v>4768</v>
      </c>
      <c r="I3797" s="2" t="str">
        <v>92 21 7775200</v>
      </c>
      <c r="J3797" s="2" t="str">
        <v>92 21 7736821</v>
      </c>
      <c r="K3797" s="1"/>
      <c r="L3797" s="1"/>
      <c r="M3797" s="1"/>
      <c r="N3797" s="1"/>
      <c r="O3797" s="1"/>
      <c r="P3797" s="1"/>
      <c r="Q3797" s="1"/>
      <c r="R3797" s="1"/>
      <c r="S3797" s="1"/>
    </row>
    <row r="3798">
      <c r="A3798" s="2" t="s">
        <v>6607</v>
      </c>
      <c r="B3798" s="2" t="str">
        <v>印尼</v>
      </c>
      <c r="C3798" s="2" t="str">
        <v>--</v>
      </c>
      <c r="D3798" s="2" t="str">
        <v>餐厨用具</v>
      </c>
      <c r="E3798" s="2" t="str">
        <v>4次</v>
      </c>
      <c r="F3798" s="2" t="str">
        <v>DUPAK 135,SURABAYA</v>
      </c>
      <c r="G3798" s="2" t="str">
        <v>TONNI RIANTO</v>
      </c>
      <c r="H3798" s="2" t="s">
        <v>6608</v>
      </c>
      <c r="I3798" s="2" t="str">
        <v>0062 31 355 3232</v>
      </c>
      <c r="J3798" s="2" t="str">
        <v>0062 31 3535480</v>
      </c>
      <c r="K3798" s="1"/>
      <c r="L3798" s="1"/>
      <c r="M3798" s="1"/>
      <c r="N3798" s="1"/>
      <c r="O3798" s="1"/>
      <c r="P3798" s="1"/>
      <c r="Q3798" s="1"/>
      <c r="R3798" s="1"/>
      <c r="S3798" s="1"/>
    </row>
    <row r="3799">
      <c r="A3799" s="2" t="s">
        <v>392</v>
      </c>
      <c r="B3799" s="2" t="str">
        <v>美國</v>
      </c>
      <c r="C3799" s="3" t="s">
        <v>393</v>
      </c>
      <c r="D3799" s="2" t="str">
        <v>餐厨用具</v>
      </c>
      <c r="E3799" s="2" t="str">
        <v>3次</v>
      </c>
      <c r="F3799" s="2" t="str">
        <v>1677 WISCONSIN AVE NW, WASHINGTON, DC 20007-2721</v>
      </c>
      <c r="G3799" s="2" t="str">
        <v>ADAM MAHR</v>
      </c>
      <c r="H3799" s="2" t="str">
        <v>--</v>
      </c>
      <c r="I3799" s="2">
        <f>+64-9-394-1416</f>
      </c>
      <c r="J3799" s="2" t="str">
        <v>001 202 2988330</v>
      </c>
      <c r="K3799" s="1"/>
      <c r="L3799" s="1"/>
      <c r="M3799" s="1"/>
      <c r="N3799" s="1"/>
      <c r="O3799" s="1"/>
      <c r="P3799" s="1"/>
      <c r="Q3799" s="1"/>
      <c r="R3799" s="1"/>
      <c r="S3799" s="1"/>
    </row>
    <row r="3800">
      <c r="A3800" s="2" t="s">
        <v>2779</v>
      </c>
      <c r="B3800" s="2" t="str">
        <v>印度</v>
      </c>
      <c r="C3800" s="2" t="str">
        <v>--</v>
      </c>
      <c r="D3800" s="2" t="str">
        <v>建筑及装饰材料,鞋,食品,餐厨用具</v>
      </c>
      <c r="E3800" s="2" t="str">
        <v>7次</v>
      </c>
      <c r="F3800" s="2" t="str">
        <v>B-605, Shivshakti complex, s.v.road, Dahisar East, Mumbai-400068 INDIA</v>
      </c>
      <c r="G3800" s="2" t="str">
        <v>DONALD HARRIOTT</v>
      </c>
      <c r="H3800" s="2">
        <v>14</v>
      </c>
      <c r="I3800" s="2" t="str">
        <v>+91 22 2893 3937</v>
      </c>
      <c r="J3800" s="2">
        <v>912228933937</v>
      </c>
      <c r="K3800" s="1"/>
      <c r="L3800" s="1"/>
      <c r="M3800" s="1"/>
      <c r="N3800" s="1"/>
      <c r="O3800" s="1"/>
      <c r="P3800" s="1"/>
      <c r="Q3800" s="1"/>
      <c r="R3800" s="1"/>
      <c r="S3800" s="1"/>
    </row>
    <row r="3801">
      <c r="A3801" s="2" t="s">
        <v>885</v>
      </c>
      <c r="B3801" s="2" t="str">
        <v>中國香港</v>
      </c>
      <c r="C3801" s="3" t="s">
        <v>884</v>
      </c>
      <c r="D3801" s="2" t="str">
        <v>家具,家居装饰品,工艺陶瓷,餐厨用具</v>
      </c>
      <c r="E3801" s="2" t="str">
        <v>9次</v>
      </c>
      <c r="F3801" s="2" t="str">
        <v>ROOM 902, METRO CENTER I,32 LAM HING STREET,KOWLOON,HONGKONG</v>
      </c>
      <c r="G3801" s="2" t="str">
        <v>sagawa masahiko</v>
      </c>
      <c r="H3801" s="2" t="s">
        <v>886</v>
      </c>
      <c r="I3801" s="2" t="str">
        <v>(852)27536880</v>
      </c>
      <c r="J3801" s="2" t="str">
        <v>(852)27536118</v>
      </c>
      <c r="K3801" s="1"/>
      <c r="L3801" s="1"/>
      <c r="M3801" s="1"/>
      <c r="N3801" s="1"/>
      <c r="O3801" s="1"/>
      <c r="P3801" s="1"/>
      <c r="Q3801" s="1"/>
      <c r="R3801" s="1"/>
      <c r="S3801" s="1"/>
    </row>
    <row r="3802">
      <c r="A3802" s="2" t="s">
        <v>6531</v>
      </c>
      <c r="B3802" s="2" t="str">
        <v>馬來西亞</v>
      </c>
      <c r="C3802" s="3" t="s">
        <v>6529</v>
      </c>
      <c r="D3802" s="2" t="str">
        <v>餐厨用具</v>
      </c>
      <c r="E3802" s="2" t="str">
        <v>6次</v>
      </c>
      <c r="F3802" s="2" t="str">
        <v>12A &amp; 16,JALAN TIARA 5,BANDAR BARU KLANG,KLANG,SELANGOR DARUL EHSAN</v>
      </c>
      <c r="G3802" s="2" t="str">
        <v>ALAN K.A.PUAH</v>
      </c>
      <c r="H3802" s="2" t="s">
        <v>6530</v>
      </c>
      <c r="I3802" s="2">
        <f>+60-3-3344-4466</f>
      </c>
      <c r="J3802" s="2" t="str">
        <v>0060 3 33444699</v>
      </c>
      <c r="K3802" s="1"/>
      <c r="L3802" s="1"/>
      <c r="M3802" s="1"/>
      <c r="N3802" s="1"/>
      <c r="O3802" s="1"/>
      <c r="P3802" s="1"/>
      <c r="Q3802" s="1"/>
      <c r="R3802" s="1"/>
      <c r="S3802" s="1"/>
    </row>
    <row r="3803">
      <c r="A3803" s="2" t="s">
        <v>278</v>
      </c>
      <c r="B3803" s="2" t="str">
        <v>中国台湾</v>
      </c>
      <c r="C3803" s="3" t="s">
        <v>277</v>
      </c>
      <c r="D3803" s="2" t="str">
        <v>办公文具,箱包,餐厨用具</v>
      </c>
      <c r="E3803" s="2" t="str">
        <v>3次</v>
      </c>
      <c r="F3803" s="2" t="str">
        <v>298 Chung Shan Road, Feng Yuan, Taichung 420, Taiwan</v>
      </c>
      <c r="G3803" s="2" t="str">
        <v>詹智勝</v>
      </c>
      <c r="H3803" s="2" t="s">
        <v>276</v>
      </c>
      <c r="I3803" s="2" t="str">
        <v>+886 4 2515 0368</v>
      </c>
      <c r="J3803" s="2">
        <v>886425244488</v>
      </c>
      <c r="K3803" s="1"/>
      <c r="L3803" s="1"/>
      <c r="M3803" s="1"/>
      <c r="N3803" s="1"/>
      <c r="O3803" s="1"/>
      <c r="P3803" s="1"/>
      <c r="Q3803" s="1"/>
      <c r="R3803" s="1"/>
      <c r="S3803" s="1"/>
    </row>
    <row r="3804">
      <c r="A3804" s="2" t="s">
        <v>2695</v>
      </c>
      <c r="B3804" s="2" t="str">
        <v>愛爾蘭</v>
      </c>
      <c r="C3804" s="3" t="s">
        <v>2694</v>
      </c>
      <c r="D3804" s="2" t="str">
        <v>大型机械及设备,餐厨用具</v>
      </c>
      <c r="E3804" s="2" t="str">
        <v>2次</v>
      </c>
      <c r="F3804" s="2" t="str">
        <v>6A Raven Terrace, Galway</v>
      </c>
      <c r="G3804" s="2" t="str">
        <v>Mr Vincent Varden</v>
      </c>
      <c r="H3804" s="2" t="str">
        <v>--</v>
      </c>
      <c r="I3804" s="2" t="str">
        <v>+353 91 765 747</v>
      </c>
      <c r="J3804" s="2" t="str">
        <v>00353 91 765749</v>
      </c>
      <c r="K3804" s="1"/>
      <c r="L3804" s="1"/>
      <c r="M3804" s="1"/>
      <c r="N3804" s="1"/>
      <c r="O3804" s="1"/>
      <c r="P3804" s="1"/>
      <c r="Q3804" s="1"/>
      <c r="R3804" s="1"/>
      <c r="S3804" s="1"/>
    </row>
    <row r="3805">
      <c r="A3805" s="2" t="s">
        <v>4703</v>
      </c>
      <c r="B3805" s="2" t="str">
        <v>義大利</v>
      </c>
      <c r="C3805" s="3" t="s">
        <v>4705</v>
      </c>
      <c r="D3805" s="2" t="str">
        <v>建筑及装饰材料,餐厨用具</v>
      </c>
      <c r="E3805" s="2" t="str">
        <v>3次</v>
      </c>
      <c r="F3805" s="2" t="str">
        <v>PONTE MOROSINI 49 16126 GENOVA</v>
      </c>
      <c r="G3805" s="2" t="str">
        <v>ALBERTO FARNE</v>
      </c>
      <c r="H3805" s="2" t="s">
        <v>4704</v>
      </c>
      <c r="I3805" s="2" t="str">
        <v>--</v>
      </c>
      <c r="J3805" s="2" t="str">
        <v>0039 010 2546999</v>
      </c>
      <c r="K3805" s="1"/>
      <c r="L3805" s="1"/>
      <c r="M3805" s="1"/>
      <c r="N3805" s="1"/>
      <c r="O3805" s="1"/>
      <c r="P3805" s="1"/>
      <c r="Q3805" s="1"/>
      <c r="R3805" s="1"/>
      <c r="S3805" s="1"/>
    </row>
    <row r="3806">
      <c r="A3806" s="2" t="s">
        <v>3169</v>
      </c>
      <c r="B3806" s="2" t="str">
        <v>義大利</v>
      </c>
      <c r="C3806" s="3" t="s">
        <v>3168</v>
      </c>
      <c r="D3806" s="2" t="str">
        <v>工艺陶瓷,玩具,玻璃工艺品,餐厨用具</v>
      </c>
      <c r="E3806" s="2" t="str">
        <v>3次</v>
      </c>
      <c r="F3806" s="2" t="str">
        <v>Via Monte Bianco 9, I 24020, RANICA</v>
      </c>
      <c r="G3806" s="2" t="str">
        <v>Livio Piffari</v>
      </c>
      <c r="H3806" s="2" t="s">
        <v>3170</v>
      </c>
      <c r="I3806" s="2" t="str">
        <v>+39 035 514330</v>
      </c>
      <c r="J3806" s="2" t="str">
        <v>0039 035 514727</v>
      </c>
      <c r="K3806" s="1"/>
      <c r="L3806" s="1"/>
      <c r="M3806" s="1"/>
      <c r="N3806" s="1"/>
      <c r="O3806" s="1"/>
      <c r="P3806" s="1"/>
      <c r="Q3806" s="1"/>
      <c r="R3806" s="1"/>
      <c r="S3806" s="1"/>
    </row>
    <row r="3807">
      <c r="A3807" s="2" t="s">
        <v>317</v>
      </c>
      <c r="B3807" s="2" t="str">
        <v>美國</v>
      </c>
      <c r="C3807" s="3" t="s">
        <v>315</v>
      </c>
      <c r="D3807" s="2" t="str">
        <v>餐厨用具</v>
      </c>
      <c r="E3807" s="2" t="str">
        <v>7次</v>
      </c>
      <c r="F3807" s="2" t="str">
        <v>3000 LAKESIDE DRIVE BANNOCKBURN,ILLINOIS 60015,U.S.A.</v>
      </c>
      <c r="G3807" s="2" t="str">
        <v>--</v>
      </c>
      <c r="H3807" s="2" t="s">
        <v>316</v>
      </c>
      <c r="I3807" s="2" t="str">
        <v>+1 847-687-1300</v>
      </c>
      <c r="J3807" s="2">
        <v>8474954704</v>
      </c>
      <c r="K3807" s="1"/>
      <c r="L3807" s="1"/>
      <c r="M3807" s="1"/>
      <c r="N3807" s="1"/>
      <c r="O3807" s="1"/>
      <c r="P3807" s="1"/>
      <c r="Q3807" s="1"/>
      <c r="R3807" s="1"/>
      <c r="S3807" s="1"/>
    </row>
    <row r="3808">
      <c r="A3808" s="2" t="s">
        <v>917</v>
      </c>
      <c r="B3808" s="2" t="str">
        <v>韩国</v>
      </c>
      <c r="C3808" s="3" t="s">
        <v>920</v>
      </c>
      <c r="D3808" s="2" t="s">
        <v>918</v>
      </c>
      <c r="E3808" s="2" t="str">
        <v>9次</v>
      </c>
      <c r="F3808" s="2" t="str">
        <v>103, CHOLSAN 2-DONG, KWANGMYONG-SHI, KYONGGI</v>
      </c>
      <c r="G3808" s="2" t="str">
        <v>CHANG JOO,KIM</v>
      </c>
      <c r="H3808" s="2" t="s">
        <v>919</v>
      </c>
      <c r="I3808" s="2" t="str">
        <v>+20 2 26163277</v>
      </c>
      <c r="J3808" s="2" t="str">
        <v>0082 (02)2616 3279</v>
      </c>
      <c r="K3808" s="1"/>
      <c r="L3808" s="1"/>
      <c r="M3808" s="1"/>
      <c r="N3808" s="1"/>
      <c r="O3808" s="1"/>
      <c r="P3808" s="1"/>
      <c r="Q3808" s="1"/>
      <c r="R3808" s="1"/>
      <c r="S3808" s="1"/>
    </row>
    <row r="3809">
      <c r="A3809" s="2" t="s">
        <v>5089</v>
      </c>
      <c r="B3809" s="2" t="str">
        <v>智利</v>
      </c>
      <c r="C3809" s="3" t="s">
        <v>5091</v>
      </c>
      <c r="D3809" s="2" t="str">
        <v>化工产品,卫浴设备,家具,餐厨用具</v>
      </c>
      <c r="E3809" s="2" t="str">
        <v>9次</v>
      </c>
      <c r="F3809" s="2" t="str">
        <v>PANAMERICANA NORTE 5369 CONCHALI, CONCHALI, SANTIAGO</v>
      </c>
      <c r="G3809" s="2" t="str">
        <v>ALBERTO KIRBERG ANCELOVICI</v>
      </c>
      <c r="H3809" s="2" t="s">
        <v>5090</v>
      </c>
      <c r="I3809" s="2" t="str">
        <v>+44-1372-945000,+44-1256-705000</v>
      </c>
      <c r="J3809" s="2" t="str">
        <v>0056 2 6239723</v>
      </c>
      <c r="K3809" s="1"/>
      <c r="L3809" s="1"/>
      <c r="M3809" s="1"/>
      <c r="N3809" s="1"/>
      <c r="O3809" s="1"/>
      <c r="P3809" s="1"/>
      <c r="Q3809" s="1"/>
      <c r="R3809" s="1"/>
      <c r="S3809" s="1"/>
    </row>
    <row r="3810">
      <c r="A3810" s="2" t="s">
        <v>6846</v>
      </c>
      <c r="B3810" s="2" t="str">
        <v>荷蘭</v>
      </c>
      <c r="C3810" s="3" t="s">
        <v>6848</v>
      </c>
      <c r="D3810" s="2" t="str">
        <v>其他,家具,照明产品,餐厨用具</v>
      </c>
      <c r="E3810" s="2" t="str">
        <v>9次</v>
      </c>
      <c r="F3810" s="2" t="str">
        <v>Konijnenberg 43, NL 4825 BC, Breda</v>
      </c>
      <c r="G3810" s="2" t="str">
        <v>C Kurpershoek</v>
      </c>
      <c r="H3810" s="2" t="s">
        <v>6847</v>
      </c>
      <c r="I3810" s="2" t="str">
        <v>+31 76 587 3750</v>
      </c>
      <c r="J3810" s="2" t="str">
        <v>0031 76 5878571</v>
      </c>
      <c r="K3810" s="1"/>
      <c r="L3810" s="1"/>
      <c r="M3810" s="1"/>
      <c r="N3810" s="1"/>
      <c r="O3810" s="1"/>
      <c r="P3810" s="1"/>
      <c r="Q3810" s="1"/>
      <c r="R3810" s="1"/>
      <c r="S3810" s="1"/>
    </row>
    <row r="3811">
      <c r="A3811" s="2" t="s">
        <v>832</v>
      </c>
      <c r="B3811" s="2" t="str">
        <v>馬來西亞</v>
      </c>
      <c r="C3811" s="2" t="str">
        <v>--</v>
      </c>
      <c r="D3811" s="2" t="s">
        <v>833</v>
      </c>
      <c r="E3811" s="2" t="str">
        <v>9次</v>
      </c>
      <c r="F3811" s="2" t="str">
        <v>139, JALAN AMINUDDIN BAKI,TAMAN TUN DR.ISMAIL,60000, KUALA LUMPUR.,MALAYSIA</v>
      </c>
      <c r="G3811" s="2" t="str">
        <v>CHANGLIN LIANG</v>
      </c>
      <c r="H3811" s="2" t="s">
        <v>834</v>
      </c>
      <c r="I3811" s="2" t="str">
        <v>+60 3-7728 6363</v>
      </c>
      <c r="J3811" s="2" t="str">
        <v>603 77273294</v>
      </c>
      <c r="K3811" s="1"/>
      <c r="L3811" s="1"/>
      <c r="M3811" s="1"/>
      <c r="N3811" s="1"/>
      <c r="O3811" s="1"/>
      <c r="P3811" s="1"/>
      <c r="Q3811" s="1"/>
      <c r="R3811" s="1"/>
      <c r="S3811" s="1"/>
    </row>
    <row r="3812">
      <c r="A3812" s="2" t="s">
        <v>3119</v>
      </c>
      <c r="B3812" s="2" t="str">
        <v>法國</v>
      </c>
      <c r="C3812" s="3" t="s">
        <v>3118</v>
      </c>
      <c r="D3812" s="2" t="str">
        <v>照明产品,餐厨用具</v>
      </c>
      <c r="E3812" s="2" t="str">
        <v>6次</v>
      </c>
      <c r="F3812" s="2" t="str">
        <v>6 TP DU NOUVEAU PORT, 06230, SAINT JEAN CAP FERRAT</v>
      </c>
      <c r="G3812" s="2" t="str">
        <v>M DELFINO DOMINIQUE</v>
      </c>
      <c r="H3812" s="2" t="s">
        <v>3117</v>
      </c>
      <c r="I3812" s="2" t="str">
        <v>+33 4 93 76 04 89</v>
      </c>
      <c r="J3812" s="2" t="str">
        <v>0033 4 93760269</v>
      </c>
      <c r="K3812" s="1"/>
      <c r="L3812" s="1"/>
      <c r="M3812" s="1"/>
      <c r="N3812" s="1"/>
      <c r="O3812" s="1"/>
      <c r="P3812" s="1"/>
      <c r="Q3812" s="1"/>
      <c r="R3812" s="1"/>
      <c r="S3812" s="1"/>
    </row>
    <row r="3813">
      <c r="A3813" s="2" t="s">
        <v>1451</v>
      </c>
      <c r="B3813" s="2" t="str">
        <v>丹麥</v>
      </c>
      <c r="C3813" s="3" t="s">
        <v>1454</v>
      </c>
      <c r="D3813" s="2" t="s">
        <v>1453</v>
      </c>
      <c r="E3813" s="2" t="str">
        <v>6次</v>
      </c>
      <c r="F3813" s="2" t="str">
        <v>Sundsholmen 29, DK 9400, Noerresundby</v>
      </c>
      <c r="G3813" s="2" t="str">
        <v>Kirsten Willis</v>
      </c>
      <c r="H3813" s="2" t="s">
        <v>1452</v>
      </c>
      <c r="I3813" s="2" t="str">
        <v>+45 98 19 10 66</v>
      </c>
      <c r="J3813" s="2" t="str">
        <v>0045 98 17 55 88</v>
      </c>
      <c r="K3813" s="1"/>
      <c r="L3813" s="1"/>
      <c r="M3813" s="1"/>
      <c r="N3813" s="1"/>
      <c r="O3813" s="1"/>
      <c r="P3813" s="1"/>
      <c r="Q3813" s="1"/>
      <c r="R3813" s="1"/>
      <c r="S3813" s="1"/>
    </row>
    <row r="3814">
      <c r="A3814" s="2" t="s">
        <v>3666</v>
      </c>
      <c r="B3814" s="2" t="str">
        <v>印度</v>
      </c>
      <c r="C3814" s="2" t="str">
        <v>--</v>
      </c>
      <c r="D3814" s="2" t="str">
        <v>个人护理用具,其他,汽车配件,电子消费品及信息产品,餐厨用具</v>
      </c>
      <c r="E3814" s="2" t="str">
        <v>8次</v>
      </c>
      <c r="F3814" s="2" t="str">
        <v>40/220,IIND FLOOR,CHITRANJAN PARK,NEW DELHI</v>
      </c>
      <c r="G3814" s="2" t="str">
        <v>CLEARFAST SERVICE PVT. LTD.</v>
      </c>
      <c r="H3814" s="2" t="s">
        <v>3667</v>
      </c>
      <c r="I3814" s="2" t="str">
        <v>0091 11 26410560</v>
      </c>
      <c r="J3814" s="2" t="str">
        <v>0091 11 51601506</v>
      </c>
      <c r="K3814" s="1"/>
      <c r="L3814" s="1"/>
      <c r="M3814" s="1"/>
      <c r="N3814" s="1"/>
      <c r="O3814" s="1"/>
      <c r="P3814" s="1"/>
      <c r="Q3814" s="1"/>
      <c r="R3814" s="1"/>
      <c r="S3814" s="1"/>
    </row>
    <row r="3815">
      <c r="A3815" s="2" t="s">
        <v>872</v>
      </c>
      <c r="B3815" s="2" t="str">
        <v>加拿大</v>
      </c>
      <c r="C3815" s="3" t="s">
        <v>875</v>
      </c>
      <c r="D3815" s="2" t="s">
        <v>874</v>
      </c>
      <c r="E3815" s="2" t="str">
        <v>7次</v>
      </c>
      <c r="F3815" s="2" t="str">
        <v>#34-2600 BEAVERBROOK CR, BURNABYBRITISH COLUMBIA, V3J 7W6CANADA</v>
      </c>
      <c r="G3815" s="2" t="str">
        <v>JACOB MOAS</v>
      </c>
      <c r="H3815" s="2" t="s">
        <v>873</v>
      </c>
      <c r="I3815" s="2" t="str">
        <v>+1 604-688-8003</v>
      </c>
      <c r="J3815" s="2" t="str">
        <v>1(604)688 8015</v>
      </c>
      <c r="K3815" s="1"/>
      <c r="L3815" s="1"/>
      <c r="M3815" s="1"/>
      <c r="N3815" s="1"/>
      <c r="O3815" s="1"/>
      <c r="P3815" s="1"/>
      <c r="Q3815" s="1"/>
      <c r="R3815" s="1"/>
      <c r="S3815" s="1"/>
    </row>
    <row r="3816">
      <c r="A3816" s="2" t="s">
        <v>3137</v>
      </c>
      <c r="B3816" s="2" t="str">
        <v>美國</v>
      </c>
      <c r="C3816" s="2" t="str">
        <v>--</v>
      </c>
      <c r="D3816" s="2" t="str">
        <v>餐厨用具</v>
      </c>
      <c r="E3816" s="2" t="str">
        <v>6次</v>
      </c>
      <c r="F3816" s="2" t="str">
        <v>1317 S.MAIN STREET,LAS VEGAS,NV 89104</v>
      </c>
      <c r="G3816" s="2" t="str">
        <v>FIDEL CUELLAR</v>
      </c>
      <c r="H3816" s="2" t="str">
        <v>--</v>
      </c>
      <c r="I3816" s="2">
        <f>+1-626-485-7949</f>
      </c>
      <c r="J3816" s="2" t="str">
        <v>001 702 7590058</v>
      </c>
      <c r="K3816" s="1"/>
      <c r="L3816" s="1"/>
      <c r="M3816" s="1"/>
      <c r="N3816" s="1"/>
      <c r="O3816" s="1"/>
      <c r="P3816" s="1"/>
      <c r="Q3816" s="1"/>
      <c r="R3816" s="1"/>
      <c r="S3816" s="1"/>
    </row>
    <row r="3817">
      <c r="A3817" s="2" t="s">
        <v>5025</v>
      </c>
      <c r="B3817" s="2" t="str">
        <v>美國</v>
      </c>
      <c r="C3817" s="2" t="str">
        <v>--</v>
      </c>
      <c r="D3817" s="2" t="s">
        <v>2470</v>
      </c>
      <c r="E3817" s="2" t="str">
        <v>9次</v>
      </c>
      <c r="F3817" s="2" t="str">
        <v>133 HANCOCK ST, QUINCY, MA 02171-1724</v>
      </c>
      <c r="G3817" s="2" t="str">
        <v>ANYINAM-BOATENG</v>
      </c>
      <c r="H3817" s="2" t="s">
        <v>5026</v>
      </c>
      <c r="I3817" s="2" t="str">
        <v>+1 508-897-1779</v>
      </c>
      <c r="J3817" s="2" t="str">
        <v>001 617 7860629</v>
      </c>
      <c r="K3817" s="1"/>
      <c r="L3817" s="1"/>
      <c r="M3817" s="1"/>
      <c r="N3817" s="1"/>
      <c r="O3817" s="1"/>
      <c r="P3817" s="1"/>
      <c r="Q3817" s="1"/>
      <c r="R3817" s="1"/>
      <c r="S3817" s="1"/>
    </row>
    <row r="3818">
      <c r="A3818" s="2" t="s">
        <v>5515</v>
      </c>
      <c r="B3818" s="2" t="str">
        <v>美國</v>
      </c>
      <c r="C3818" s="3" t="s">
        <v>5517</v>
      </c>
      <c r="D3818" s="2" t="str">
        <v>餐厨用具</v>
      </c>
      <c r="E3818" s="2" t="str">
        <v>2次</v>
      </c>
      <c r="F3818" s="2" t="str">
        <v>517 AIRPORT RD, BISMARCK, ND 58504</v>
      </c>
      <c r="G3818" s="2" t="str">
        <v>THOMAS KAMBEITZ</v>
      </c>
      <c r="H3818" s="2" t="s">
        <v>5516</v>
      </c>
      <c r="I3818" s="2" t="str">
        <v>001 701 223 2350</v>
      </c>
      <c r="J3818" s="2" t="str">
        <v>001 701 223 0028</v>
      </c>
      <c r="K3818" s="1"/>
      <c r="L3818" s="1"/>
      <c r="M3818" s="1"/>
      <c r="N3818" s="1"/>
      <c r="O3818" s="1"/>
      <c r="P3818" s="1"/>
      <c r="Q3818" s="1"/>
      <c r="R3818" s="1"/>
      <c r="S3818" s="1"/>
    </row>
    <row r="3819">
      <c r="A3819" s="2" t="s">
        <v>755</v>
      </c>
      <c r="B3819" s="2" t="str">
        <v>中國香港</v>
      </c>
      <c r="C3819" s="3" t="s">
        <v>753</v>
      </c>
      <c r="D3819" s="2" t="str">
        <v>办公文具,箱包,餐厨用具</v>
      </c>
      <c r="E3819" s="2" t="str">
        <v>3次</v>
      </c>
      <c r="F3819" s="2" t="str">
        <v>--</v>
      </c>
      <c r="G3819" s="2" t="str">
        <v>Candy Lee</v>
      </c>
      <c r="H3819" s="2" t="s">
        <v>754</v>
      </c>
      <c r="I3819" s="2" t="str">
        <v>+852 2499 8170</v>
      </c>
      <c r="J3819" s="2">
        <v>85224138964</v>
      </c>
      <c r="K3819" s="1"/>
      <c r="L3819" s="1"/>
      <c r="M3819" s="1"/>
      <c r="N3819" s="1"/>
      <c r="O3819" s="1"/>
      <c r="P3819" s="1"/>
      <c r="Q3819" s="1"/>
      <c r="R3819" s="1"/>
      <c r="S3819" s="1"/>
    </row>
    <row r="3820">
      <c r="A3820" s="2" t="s">
        <v>3048</v>
      </c>
      <c r="B3820" s="2" t="str">
        <v>日本</v>
      </c>
      <c r="C3820" s="3" t="s">
        <v>3050</v>
      </c>
      <c r="D3820" s="2" t="str">
        <v>其他,家具,家居装饰品,玻璃工艺品,餐厨用具</v>
      </c>
      <c r="E3820" s="2" t="str">
        <v>8次</v>
      </c>
      <c r="F3820" s="2" t="str">
        <v>1403 SHINMORINISHI,MORIYAMAKU, NAGOYA,JAPAN</v>
      </c>
      <c r="G3820" s="2" t="str">
        <v>Renate Wickstrom</v>
      </c>
      <c r="H3820" s="2" t="s">
        <v>3049</v>
      </c>
      <c r="I3820" s="2" t="str">
        <v>+81 52-792-8881</v>
      </c>
      <c r="J3820" s="2" t="str">
        <v>052 792 6463</v>
      </c>
      <c r="K3820" s="1"/>
      <c r="L3820" s="1"/>
      <c r="M3820" s="1"/>
      <c r="N3820" s="1"/>
      <c r="O3820" s="1"/>
      <c r="P3820" s="1"/>
      <c r="Q3820" s="1"/>
      <c r="R3820" s="1"/>
      <c r="S3820" s="1"/>
    </row>
    <row r="3821">
      <c r="A3821" s="2" t="s">
        <v>5058</v>
      </c>
      <c r="B3821" s="2" t="str">
        <v>美國</v>
      </c>
      <c r="C3821" s="3" t="s">
        <v>5059</v>
      </c>
      <c r="D3821" s="2" t="str">
        <v>餐厨用具</v>
      </c>
      <c r="E3821" s="2" t="str">
        <v>6次</v>
      </c>
      <c r="F3821" s="2" t="str">
        <v>2644 Waiwai Loop Honolulu, HI 96819 USA</v>
      </c>
      <c r="G3821" s="2" t="str">
        <v>Premium</v>
      </c>
      <c r="H3821" s="2" t="s">
        <v>5057</v>
      </c>
      <c r="I3821" s="2" t="str">
        <v>+1-808-839-9802,+1 208-320-0134</v>
      </c>
      <c r="J3821" s="2" t="str">
        <v>001 808 834 0068</v>
      </c>
      <c r="K3821" s="1"/>
      <c r="L3821" s="1"/>
      <c r="M3821" s="1"/>
      <c r="N3821" s="1"/>
      <c r="O3821" s="1"/>
      <c r="P3821" s="1"/>
      <c r="Q3821" s="1"/>
      <c r="R3821" s="1"/>
      <c r="S3821" s="1"/>
    </row>
    <row r="3822">
      <c r="A3822" s="2" t="s">
        <v>3598</v>
      </c>
      <c r="B3822" s="2" t="str">
        <v>義大利</v>
      </c>
      <c r="C3822" s="3" t="s">
        <v>3597</v>
      </c>
      <c r="D3822" s="2" t="str">
        <v>餐厨用具</v>
      </c>
      <c r="E3822" s="2" t="str">
        <v>3次</v>
      </c>
      <c r="F3822" s="2" t="str">
        <v>Via Martini 26/28, I 36055, NOVE</v>
      </c>
      <c r="G3822" s="2" t="str">
        <v>Giuseppe Bresolin</v>
      </c>
      <c r="H3822" s="2" t="str">
        <v>--</v>
      </c>
      <c r="I3822" s="2" t="str">
        <v>+39 0424 828210</v>
      </c>
      <c r="J3822" s="2" t="str">
        <v>0039 0424 829446</v>
      </c>
      <c r="K3822" s="1"/>
      <c r="L3822" s="1"/>
      <c r="M3822" s="1"/>
      <c r="N3822" s="1"/>
      <c r="O3822" s="1"/>
      <c r="P3822" s="1"/>
      <c r="Q3822" s="1"/>
      <c r="R3822" s="1"/>
      <c r="S3822" s="1"/>
    </row>
    <row r="3823">
      <c r="A3823" s="2" t="s">
        <v>794</v>
      </c>
      <c r="B3823" s="2" t="str">
        <v>美國</v>
      </c>
      <c r="C3823" s="3" t="s">
        <v>795</v>
      </c>
      <c r="D3823" s="2" t="str">
        <v>餐厨用具</v>
      </c>
      <c r="E3823" s="2" t="str">
        <v>6次</v>
      </c>
      <c r="F3823" s="2" t="str">
        <v>911 S TYNDALL AVE, TUCSON, AZ 85719</v>
      </c>
      <c r="G3823" s="2" t="str">
        <v>BETSY MARCO</v>
      </c>
      <c r="H3823" s="2" t="s">
        <v>796</v>
      </c>
      <c r="I3823" s="2" t="str">
        <v>+1-520-628-7596,+1 718-446-5120</v>
      </c>
      <c r="J3823" s="2" t="str">
        <v>001 520 628 9622</v>
      </c>
      <c r="K3823" s="1"/>
      <c r="L3823" s="1"/>
      <c r="M3823" s="1"/>
      <c r="N3823" s="1"/>
      <c r="O3823" s="1"/>
      <c r="P3823" s="1"/>
      <c r="Q3823" s="1"/>
      <c r="R3823" s="1"/>
      <c r="S3823" s="1"/>
    </row>
    <row r="3824">
      <c r="A3824" s="2" t="s">
        <v>3084</v>
      </c>
      <c r="B3824" s="2" t="str">
        <v>毛里求斯</v>
      </c>
      <c r="C3824" s="2" t="str">
        <v>--</v>
      </c>
      <c r="D3824" s="2" t="str">
        <v>家用纺织品,餐厨用具</v>
      </c>
      <c r="E3824" s="2" t="str">
        <v>9次</v>
      </c>
      <c r="F3824" s="2" t="str">
        <v>72,LA PAIX STREET PORT-LOUIS</v>
      </c>
      <c r="G3824" s="2" t="str">
        <v>LAN YUK LIN KIM SIONG CO. LTD</v>
      </c>
      <c r="H3824" s="2" t="s">
        <v>3085</v>
      </c>
      <c r="I3824" s="2" t="str">
        <v>+230 241 1397</v>
      </c>
      <c r="J3824" s="2" t="str">
        <v>00230 2411396</v>
      </c>
      <c r="K3824" s="1"/>
      <c r="L3824" s="1"/>
      <c r="M3824" s="1"/>
      <c r="N3824" s="1"/>
      <c r="O3824" s="1"/>
      <c r="P3824" s="1"/>
      <c r="Q3824" s="1"/>
      <c r="R3824" s="1"/>
      <c r="S3824" s="1"/>
    </row>
    <row r="3825">
      <c r="A3825" s="2" t="s">
        <v>4966</v>
      </c>
      <c r="B3825" s="2" t="str">
        <v>美國</v>
      </c>
      <c r="C3825" s="3" t="s">
        <v>4965</v>
      </c>
      <c r="D3825" s="2" t="str">
        <v>餐厨用具</v>
      </c>
      <c r="E3825" s="2" t="str">
        <v>3次</v>
      </c>
      <c r="F3825" s="2" t="str">
        <v>4135 STAHL RD #3, SAN ANTONIO, TX 78217</v>
      </c>
      <c r="G3825" s="2" t="str">
        <v>PAUL RICHMOND</v>
      </c>
      <c r="H3825" s="2" t="s">
        <v>4964</v>
      </c>
      <c r="I3825" s="2">
        <f>+1-210-650-9500</f>
      </c>
      <c r="J3825" s="2" t="str">
        <v>001 210 650 9734</v>
      </c>
      <c r="K3825" s="1"/>
      <c r="L3825" s="1"/>
      <c r="M3825" s="1"/>
      <c r="N3825" s="1"/>
      <c r="O3825" s="1"/>
      <c r="P3825" s="1"/>
      <c r="Q3825" s="1"/>
      <c r="R3825" s="1"/>
      <c r="S3825" s="1"/>
    </row>
    <row r="3826">
      <c r="A3826" s="2" t="s">
        <v>6745</v>
      </c>
      <c r="B3826" s="2" t="str">
        <v>韩国</v>
      </c>
      <c r="C3826" s="3" t="s">
        <v>6743</v>
      </c>
      <c r="D3826" s="2" t="str">
        <v>餐厨用具</v>
      </c>
      <c r="E3826" s="2" t="str">
        <v>1次</v>
      </c>
      <c r="F3826" s="2" t="str">
        <v>249-7,KAHYONRI,TONGJINMYON,KIMPOSHI,KYONGGIDO</v>
      </c>
      <c r="G3826" s="2" t="str">
        <v>UM SANG OOK</v>
      </c>
      <c r="H3826" s="2" t="s">
        <v>6744</v>
      </c>
      <c r="I3826" s="2">
        <f>+82-54-774-6700</f>
      </c>
      <c r="J3826" s="2" t="str">
        <v>0082 31 9876383</v>
      </c>
      <c r="K3826" s="1"/>
      <c r="L3826" s="1"/>
      <c r="M3826" s="1"/>
      <c r="N3826" s="1"/>
      <c r="O3826" s="1"/>
      <c r="P3826" s="1"/>
      <c r="Q3826" s="1"/>
      <c r="R3826" s="1"/>
      <c r="S3826" s="1"/>
    </row>
    <row r="3827">
      <c r="A3827" s="2" t="s">
        <v>666</v>
      </c>
      <c r="B3827" s="2" t="str">
        <v>哥倫比亞</v>
      </c>
      <c r="C3827" s="3" t="s">
        <v>665</v>
      </c>
      <c r="D3827" s="2" t="s">
        <v>667</v>
      </c>
      <c r="E3827" s="2" t="str">
        <v>10次</v>
      </c>
      <c r="F3827" s="2" t="str">
        <v>CRA. 43 A # 8-71,APARTADO AEREO 50173,MEDELLINCOLOMBIA</v>
      </c>
      <c r="G3827" s="2" t="str">
        <v>Chaiwat Kritidech</v>
      </c>
      <c r="H3827" s="2" t="s">
        <v>668</v>
      </c>
      <c r="I3827" s="2" t="str">
        <v>(57 4)3117600</v>
      </c>
      <c r="J3827" s="2" t="str">
        <v>(57 4)3129277</v>
      </c>
      <c r="K3827" s="1"/>
      <c r="L3827" s="1"/>
      <c r="M3827" s="1"/>
      <c r="N3827" s="1"/>
      <c r="O3827" s="1"/>
      <c r="P3827" s="1"/>
      <c r="Q3827" s="1"/>
      <c r="R3827" s="1"/>
      <c r="S3827" s="1"/>
    </row>
    <row r="3828">
      <c r="A3828" s="2" t="s">
        <v>2977</v>
      </c>
      <c r="B3828" s="2" t="str">
        <v>比利時</v>
      </c>
      <c r="C3828" s="2" t="str">
        <v>--</v>
      </c>
      <c r="D3828" s="2" t="str">
        <v>其他,家用电器,餐厨用具</v>
      </c>
      <c r="E3828" s="2" t="str">
        <v>9次</v>
      </c>
      <c r="F3828" s="2" t="str">
        <v>Ter Pannestraat 8, B 8000, Brugge</v>
      </c>
      <c r="G3828" s="2" t="str">
        <v>El.G.B. West Vlaanderen NV</v>
      </c>
      <c r="H3828" s="2" t="str">
        <v>--</v>
      </c>
      <c r="I3828" s="2" t="str">
        <v>+32 50 33 34 32</v>
      </c>
      <c r="J3828" s="2" t="str">
        <v>0032 50 34 21 65</v>
      </c>
      <c r="K3828" s="1"/>
      <c r="L3828" s="1"/>
      <c r="M3828" s="1"/>
      <c r="N3828" s="1"/>
      <c r="O3828" s="1"/>
      <c r="P3828" s="1"/>
      <c r="Q3828" s="1"/>
      <c r="R3828" s="1"/>
      <c r="S3828" s="1"/>
    </row>
    <row r="3829">
      <c r="A3829" s="2" t="s">
        <v>4997</v>
      </c>
      <c r="B3829" s="2" t="str">
        <v>委內瑞拉</v>
      </c>
      <c r="C3829" s="3" t="s">
        <v>4998</v>
      </c>
      <c r="D3829" s="2" t="s">
        <v>4999</v>
      </c>
      <c r="E3829" s="2" t="str">
        <v>11次</v>
      </c>
      <c r="F3829" s="2" t="str">
        <v>1ERA CALLE LA INDUSTRIA EDF.JHONFRANPISO 2 URB. PALO VERDE CARACAS,VENEZUELA</v>
      </c>
      <c r="G3829" s="2" t="str">
        <v>CARLOS A.SCOVINO V.</v>
      </c>
      <c r="H3829" s="2" t="s">
        <v>5000</v>
      </c>
      <c r="I3829" s="2" t="str">
        <v>+58 212-3641382</v>
      </c>
      <c r="J3829" s="2" t="str">
        <v>0058 212 3232784</v>
      </c>
      <c r="K3829" s="1"/>
      <c r="L3829" s="1"/>
      <c r="M3829" s="1"/>
      <c r="N3829" s="1"/>
      <c r="O3829" s="1"/>
      <c r="P3829" s="1"/>
      <c r="Q3829" s="1"/>
      <c r="R3829" s="1"/>
      <c r="S3829" s="1"/>
    </row>
    <row r="3830">
      <c r="A3830" s="2" t="s">
        <v>6771</v>
      </c>
      <c r="B3830" s="2" t="str">
        <v>愛爾蘭</v>
      </c>
      <c r="C3830" s="2" t="str">
        <v>--</v>
      </c>
      <c r="D3830" s="2" t="str">
        <v>五金,家用电器,餐厨用具</v>
      </c>
      <c r="E3830" s="2" t="str">
        <v>9次</v>
      </c>
      <c r="F3830" s="2" t="str">
        <v>Sandyford Industrial Est, Dublin 18</v>
      </c>
      <c r="G3830" s="2" t="str">
        <v>Brooks Thomas Sandyford</v>
      </c>
      <c r="H3830" s="2" t="str">
        <v>--</v>
      </c>
      <c r="I3830" s="2" t="str">
        <v>+353 1 294 0200</v>
      </c>
      <c r="J3830" s="2" t="str">
        <v>00353 1 2940177</v>
      </c>
      <c r="K3830" s="1"/>
      <c r="L3830" s="1"/>
      <c r="M3830" s="1"/>
      <c r="N3830" s="1"/>
      <c r="O3830" s="1"/>
      <c r="P3830" s="1"/>
      <c r="Q3830" s="1"/>
      <c r="R3830" s="1"/>
      <c r="S3830" s="1"/>
    </row>
    <row r="3831">
      <c r="A3831" s="2" t="s">
        <v>714</v>
      </c>
      <c r="B3831" s="2" t="str">
        <v>英國</v>
      </c>
      <c r="C3831" s="3" t="s">
        <v>715</v>
      </c>
      <c r="D3831" s="2" t="str">
        <v>其他,家居用品,餐厨用具</v>
      </c>
      <c r="E3831" s="2" t="str">
        <v>9次</v>
      </c>
      <c r="F3831" s="2" t="str">
        <v>160 DALSON LANE, HACKNEY,LONDON, E8 1MG,U.K.</v>
      </c>
      <c r="G3831" s="2" t="str">
        <v>CARLOS TELLEZ</v>
      </c>
      <c r="H3831" s="2" t="s">
        <v>713</v>
      </c>
      <c r="I3831" s="2" t="str">
        <v>+44 161 872 0404</v>
      </c>
      <c r="J3831" s="2">
        <v>441618720505</v>
      </c>
      <c r="K3831" s="1"/>
      <c r="L3831" s="1"/>
      <c r="M3831" s="1"/>
      <c r="N3831" s="1"/>
      <c r="O3831" s="1"/>
      <c r="P3831" s="1"/>
      <c r="Q3831" s="1"/>
      <c r="R3831" s="1"/>
      <c r="S3831" s="1"/>
    </row>
    <row r="3832">
      <c r="A3832" s="2" t="s">
        <v>2497</v>
      </c>
      <c r="B3832" s="2" t="str">
        <v>中國香港</v>
      </c>
      <c r="C3832" s="3" t="s">
        <v>2496</v>
      </c>
      <c r="D3832" s="2" t="str">
        <v>其他,玩具,电子电气产品,礼品及赠品,餐厨用具</v>
      </c>
      <c r="E3832" s="2" t="str">
        <v>9次</v>
      </c>
      <c r="F3832" s="2" t="str">
        <v>15/FL., SPA CENTRE,53-55 LOCKHART RD.WANCHAI,HONGKONG</v>
      </c>
      <c r="G3832" s="2" t="str">
        <v>SUSAN,M.X.WANG</v>
      </c>
      <c r="H3832" s="2" t="s">
        <v>2495</v>
      </c>
      <c r="I3832" s="2" t="str">
        <v>00852 28662707</v>
      </c>
      <c r="J3832" s="2" t="str">
        <v>00852 25289881</v>
      </c>
      <c r="K3832" s="1"/>
      <c r="L3832" s="1"/>
      <c r="M3832" s="1"/>
      <c r="N3832" s="1"/>
      <c r="O3832" s="1"/>
      <c r="P3832" s="1"/>
      <c r="Q3832" s="1"/>
      <c r="R3832" s="1"/>
      <c r="S3832" s="1"/>
    </row>
    <row r="3833">
      <c r="A3833" s="2" t="s">
        <v>4913</v>
      </c>
      <c r="B3833" s="2" t="str">
        <v>德國</v>
      </c>
      <c r="C3833" s="3" t="s">
        <v>4915</v>
      </c>
      <c r="D3833" s="2" t="str">
        <v>家具,玩具,玻璃工艺品,餐厨用具</v>
      </c>
      <c r="E3833" s="2" t="str">
        <v>11次</v>
      </c>
      <c r="F3833" s="2" t="str">
        <v>AN DER STRUSBEK 19 POSTFACH 1864 AHRENSBURG</v>
      </c>
      <c r="G3833" s="2" t="str">
        <v>Emmy Wong</v>
      </c>
      <c r="H3833" s="2" t="s">
        <v>4914</v>
      </c>
      <c r="I3833" s="2" t="str">
        <v>+49 4102 4820</v>
      </c>
      <c r="J3833" s="2" t="str">
        <v>0049 4102 482200</v>
      </c>
      <c r="K3833" s="1"/>
      <c r="L3833" s="1"/>
      <c r="M3833" s="1"/>
      <c r="N3833" s="1"/>
      <c r="O3833" s="1"/>
      <c r="P3833" s="1"/>
      <c r="Q3833" s="1"/>
      <c r="R3833" s="1"/>
      <c r="S3833" s="1"/>
    </row>
    <row r="3834">
      <c r="A3834" s="2" t="s">
        <v>6698</v>
      </c>
      <c r="B3834" s="2" t="str">
        <v>美國</v>
      </c>
      <c r="C3834" s="3" t="s">
        <v>6701</v>
      </c>
      <c r="D3834" s="2" t="s">
        <v>6699</v>
      </c>
      <c r="E3834" s="2" t="str">
        <v>10次</v>
      </c>
      <c r="F3834" s="2" t="str">
        <v>405 BEECH ST. MCALLENTEXAS 78501U.S.A.</v>
      </c>
      <c r="G3834" s="2" t="str">
        <v>Ahmed Mithani</v>
      </c>
      <c r="H3834" s="2" t="s">
        <v>6700</v>
      </c>
      <c r="I3834" s="2" t="str">
        <v>+1 956-661-8080</v>
      </c>
      <c r="J3834" s="2" t="str">
        <v>001 9566618081</v>
      </c>
      <c r="K3834" s="1"/>
      <c r="L3834" s="1"/>
      <c r="M3834" s="1"/>
      <c r="N3834" s="1"/>
      <c r="O3834" s="1"/>
      <c r="P3834" s="1"/>
      <c r="Q3834" s="1"/>
      <c r="R3834" s="1"/>
      <c r="S3834" s="1"/>
    </row>
    <row r="3835">
      <c r="A3835" s="2" t="s">
        <v>586</v>
      </c>
      <c r="B3835" s="2" t="str">
        <v>俄羅斯</v>
      </c>
      <c r="C3835" s="3" t="s">
        <v>588</v>
      </c>
      <c r="D3835" s="2" t="str">
        <v>家具,餐厨用具</v>
      </c>
      <c r="E3835" s="2" t="str">
        <v>7次</v>
      </c>
      <c r="F3835" s="2" t="str">
        <v>127486,KOROVINSKOE SHOSSE,MOSCOW,10-2,RUSSIA</v>
      </c>
      <c r="G3835" s="2" t="str">
        <v>Tana Punpravong</v>
      </c>
      <c r="H3835" s="2" t="s">
        <v>587</v>
      </c>
      <c r="I3835" s="2" t="str">
        <v>7(095)9372163</v>
      </c>
      <c r="J3835" s="2" t="str">
        <v>7(095)4888164</v>
      </c>
      <c r="K3835" s="1"/>
      <c r="L3835" s="1"/>
      <c r="M3835" s="1"/>
      <c r="N3835" s="1"/>
      <c r="O3835" s="1"/>
      <c r="P3835" s="1"/>
      <c r="Q3835" s="1"/>
      <c r="R3835" s="1"/>
      <c r="S3835" s="1"/>
    </row>
    <row r="3836">
      <c r="A3836" s="2" t="s">
        <v>2917</v>
      </c>
      <c r="B3836" s="2" t="str">
        <v>芬蘭</v>
      </c>
      <c r="C3836" s="3" t="s">
        <v>2919</v>
      </c>
      <c r="D3836" s="2" t="str">
        <v>办公文具,餐厨用具</v>
      </c>
      <c r="E3836" s="2" t="str">
        <v>6次</v>
      </c>
      <c r="F3836" s="2" t="str">
        <v>Kruunuvuorenk 9 C 22, FI 00160, Helsinki</v>
      </c>
      <c r="G3836" s="2" t="str">
        <v>Elias Sabure</v>
      </c>
      <c r="H3836" s="2" t="s">
        <v>2918</v>
      </c>
      <c r="I3836" s="2" t="str">
        <v>+358 9 68712780</v>
      </c>
      <c r="J3836" s="2" t="str">
        <v>00358 9 68 71 27 81</v>
      </c>
      <c r="K3836" s="1"/>
      <c r="L3836" s="1"/>
      <c r="M3836" s="1"/>
      <c r="N3836" s="1"/>
      <c r="O3836" s="1"/>
      <c r="P3836" s="1"/>
      <c r="Q3836" s="1"/>
      <c r="R3836" s="1"/>
      <c r="S3836" s="1"/>
    </row>
    <row r="3837">
      <c r="A3837" s="2" t="s">
        <v>4496</v>
      </c>
      <c r="B3837" s="2" t="str">
        <v>黎巴嫩</v>
      </c>
      <c r="C3837" s="2" t="str">
        <v>--</v>
      </c>
      <c r="D3837" s="2" t="str">
        <v>化工产品,家具,家居用品,工艺陶瓷,餐厨用具</v>
      </c>
      <c r="E3837" s="2" t="str">
        <v>8次</v>
      </c>
      <c r="F3837" s="2" t="str">
        <v>CORNISH CANAL 7 AVENUE,AICHE BAKKAR,BEIRUT (P.O.BOX: 7584,BEIRUT)</v>
      </c>
      <c r="G3837" s="2" t="str">
        <v>LINA FARHAT</v>
      </c>
      <c r="H3837" s="2" t="s">
        <v>4495</v>
      </c>
      <c r="I3837" s="2" t="str">
        <v>00961 1 737626</v>
      </c>
      <c r="J3837" s="2" t="str">
        <v>00961 1 737626</v>
      </c>
      <c r="K3837" s="1"/>
      <c r="L3837" s="1"/>
      <c r="M3837" s="1"/>
      <c r="N3837" s="1"/>
      <c r="O3837" s="1"/>
      <c r="P3837" s="1"/>
      <c r="Q3837" s="1"/>
      <c r="R3837" s="1"/>
      <c r="S3837" s="1"/>
    </row>
    <row r="3838">
      <c r="A3838" s="2" t="s">
        <v>6727</v>
      </c>
      <c r="B3838" s="2" t="str">
        <v>馬來西亞</v>
      </c>
      <c r="C3838" s="2" t="str">
        <v>--</v>
      </c>
      <c r="D3838" s="2" t="str">
        <v>餐厨用具</v>
      </c>
      <c r="E3838" s="2" t="str">
        <v>2次</v>
      </c>
      <c r="F3838" s="2" t="str">
        <v>4, JALAN U1/29 HICOM GLENMARIE,40150 SHAH ALAM</v>
      </c>
      <c r="G3838" s="2" t="str">
        <v>ISKANDAR MIRZA NOORDIN</v>
      </c>
      <c r="H3838" s="2" t="str">
        <v>--</v>
      </c>
      <c r="I3838" s="2" t="str">
        <v>0060 3 7803 1355</v>
      </c>
      <c r="J3838" s="2" t="str">
        <v>0060 3 78039700</v>
      </c>
      <c r="K3838" s="1"/>
      <c r="L3838" s="1"/>
      <c r="M3838" s="1"/>
      <c r="N3838" s="1"/>
      <c r="O3838" s="1"/>
      <c r="P3838" s="1"/>
      <c r="Q3838" s="1"/>
      <c r="R3838" s="1"/>
      <c r="S3838" s="1"/>
    </row>
    <row r="3839">
      <c r="A3839" s="2" t="s">
        <v>627</v>
      </c>
      <c r="B3839" s="2" t="str">
        <v>日本</v>
      </c>
      <c r="C3839" s="2" t="str">
        <v>--</v>
      </c>
      <c r="D3839" s="2" t="str">
        <v>餐厨用具</v>
      </c>
      <c r="E3839" s="2" t="str">
        <v>6次</v>
      </c>
      <c r="F3839" s="2" t="str">
        <v>11-7, HIGASHI TOKOROZAWA WADA 1-CHOME TOKOROZAWA-SHI, SAITAMA 3590023</v>
      </c>
      <c r="G3839" s="2" t="str">
        <v>MATSUI, SUSUMU</v>
      </c>
      <c r="H3839" s="2" t="str">
        <v>--</v>
      </c>
      <c r="I3839" s="2">
        <f>+81-4-2945-3771</f>
      </c>
      <c r="J3839" s="2" t="str">
        <v>0081 42 945 3799</v>
      </c>
      <c r="K3839" s="1"/>
      <c r="L3839" s="1"/>
      <c r="M3839" s="1"/>
      <c r="N3839" s="1"/>
      <c r="O3839" s="1"/>
      <c r="P3839" s="1"/>
      <c r="Q3839" s="1"/>
      <c r="R3839" s="1"/>
      <c r="S3839" s="1"/>
    </row>
    <row r="3840">
      <c r="A3840" s="2" t="s">
        <v>2946</v>
      </c>
      <c r="B3840" s="2" t="str">
        <v>巴西</v>
      </c>
      <c r="C3840" s="3" t="s">
        <v>2948</v>
      </c>
      <c r="D3840" s="2" t="str">
        <v>五金,餐厨用具</v>
      </c>
      <c r="E3840" s="2" t="str">
        <v>6次</v>
      </c>
      <c r="F3840" s="2" t="str">
        <v>RUA RLAGOAS, NO.1314-CJ.1403/04/05-SAVASSI,SHOPPING 5, AVENIDA, BELO HORIZONTE/MG</v>
      </c>
      <c r="G3840" s="2" t="str">
        <v>CLASSIC IMPORTS</v>
      </c>
      <c r="H3840" s="2" t="s">
        <v>2947</v>
      </c>
      <c r="I3840" s="2">
        <f>+55-31328</f>
      </c>
      <c r="J3840" s="2" t="str">
        <v>0055 31 32815465</v>
      </c>
      <c r="K3840" s="1"/>
      <c r="L3840" s="1"/>
      <c r="M3840" s="1"/>
      <c r="N3840" s="1"/>
      <c r="O3840" s="1"/>
      <c r="P3840" s="1"/>
      <c r="Q3840" s="1"/>
      <c r="R3840" s="1"/>
      <c r="S3840" s="1"/>
    </row>
    <row r="3841">
      <c r="A3841" s="2" t="s">
        <v>3405</v>
      </c>
      <c r="B3841" s="2" t="str">
        <v>韩国</v>
      </c>
      <c r="C3841" s="2" t="str">
        <v>--</v>
      </c>
      <c r="D3841" s="2" t="str">
        <v>其他,玻璃工艺品,食品,餐厨用具</v>
      </c>
      <c r="E3841" s="2" t="str">
        <v>9次</v>
      </c>
      <c r="F3841" s="2" t="str">
        <v>Rm 406, Today Business Bldg.,</v>
      </c>
      <c r="G3841" s="2" t="str">
        <v>JUAN FERNANDO LUNA</v>
      </c>
      <c r="H3841" s="2" t="s">
        <v>3404</v>
      </c>
      <c r="I3841" s="2" t="str">
        <v>+82 53-2582-9305</v>
      </c>
      <c r="J3841" s="2" t="str">
        <v>0532 5811684</v>
      </c>
      <c r="K3841" s="1"/>
      <c r="L3841" s="1"/>
      <c r="M3841" s="1"/>
      <c r="N3841" s="1"/>
      <c r="O3841" s="1"/>
      <c r="P3841" s="1"/>
      <c r="Q3841" s="1"/>
      <c r="R3841" s="1"/>
      <c r="S3841" s="1"/>
    </row>
    <row r="3842">
      <c r="A3842" s="2" t="s">
        <v>1181</v>
      </c>
      <c r="B3842" s="2" t="str">
        <v>加拿大</v>
      </c>
      <c r="C3842" s="3" t="s">
        <v>1180</v>
      </c>
      <c r="D3842" s="2" t="str">
        <v>餐厨用具</v>
      </c>
      <c r="E3842" s="2" t="str">
        <v>2次</v>
      </c>
      <c r="F3842" s="2" t="str">
        <v>10126 LASSAM ROAD</v>
      </c>
      <c r="G3842" s="2" t="str">
        <v>--</v>
      </c>
      <c r="H3842" s="2" t="str">
        <v>--</v>
      </c>
      <c r="I3842" s="2" t="str">
        <v>001 604 4481862</v>
      </c>
      <c r="J3842" s="2" t="str">
        <v>001 604 4481862</v>
      </c>
      <c r="K3842" s="1"/>
      <c r="L3842" s="1"/>
      <c r="M3842" s="1"/>
      <c r="N3842" s="1"/>
      <c r="O3842" s="1"/>
      <c r="P3842" s="1"/>
      <c r="Q3842" s="1"/>
      <c r="R3842" s="1"/>
      <c r="S3842" s="1"/>
    </row>
    <row r="3843">
      <c r="A3843" s="2" t="s">
        <v>1976</v>
      </c>
      <c r="B3843" s="2" t="str">
        <v>約旦</v>
      </c>
      <c r="C3843" s="2" t="str">
        <v>--</v>
      </c>
      <c r="D3843" s="2" t="str">
        <v>家用电器,玩具,餐厨用具</v>
      </c>
      <c r="E3843" s="2" t="str">
        <v>9次</v>
      </c>
      <c r="F3843" s="2" t="str">
        <v>JABEL AL-HUSEIN / KHALID BIN ALWALEED STREET / NEC SHOWROOM (P.O.BOX 20 ),AMMAN</v>
      </c>
      <c r="G3843" s="2" t="str">
        <v>BASEM HALABI</v>
      </c>
      <c r="H3843" s="2" t="s">
        <v>1975</v>
      </c>
      <c r="I3843" s="2" t="str">
        <v>+962 6 464 0430</v>
      </c>
      <c r="J3843" s="2" t="str">
        <v>00962 6 4649867</v>
      </c>
      <c r="K3843" s="1"/>
      <c r="L3843" s="1"/>
      <c r="M3843" s="1"/>
      <c r="N3843" s="1"/>
      <c r="O3843" s="1"/>
      <c r="P3843" s="1"/>
      <c r="Q3843" s="1"/>
      <c r="R3843" s="1"/>
      <c r="S3843" s="1"/>
    </row>
    <row r="3844">
      <c r="A3844" s="2" t="s">
        <v>4126</v>
      </c>
      <c r="B3844" s="2" t="str">
        <v>中國香港</v>
      </c>
      <c r="C3844" s="2" t="str">
        <v>--</v>
      </c>
      <c r="D3844" s="2" t="str">
        <v>家具,家居装饰品,家用电器,家用纺织品,餐厨用具</v>
      </c>
      <c r="E3844" s="2" t="str">
        <v>7次</v>
      </c>
      <c r="F3844" s="2" t="str">
        <v>7BC FUI NAM BUILDING,48 CONNAUGHT ROAD WEST,HONG KONG, SAR, CHINA,HONGKONG</v>
      </c>
      <c r="G3844" s="2" t="str">
        <v>MR RAJ LALCHANZ</v>
      </c>
      <c r="H3844" s="2" t="s">
        <v>4125</v>
      </c>
      <c r="I3844" s="2" t="str">
        <v>+852 2517 8766</v>
      </c>
      <c r="J3844" s="2" t="str">
        <v>00852 25178724</v>
      </c>
      <c r="K3844" s="1"/>
      <c r="L3844" s="1"/>
      <c r="M3844" s="1"/>
      <c r="N3844" s="1"/>
      <c r="O3844" s="1"/>
      <c r="P3844" s="1"/>
      <c r="Q3844" s="1"/>
      <c r="R3844" s="1"/>
      <c r="S3844" s="1"/>
    </row>
    <row r="3845">
      <c r="A3845" s="2" t="s">
        <v>3440</v>
      </c>
      <c r="B3845" s="2" t="str">
        <v>日本</v>
      </c>
      <c r="C3845" s="3" t="s">
        <v>3439</v>
      </c>
      <c r="D3845" s="2" t="str">
        <v>办公文具,餐厨用具</v>
      </c>
      <c r="E3845" s="2" t="str">
        <v>6次</v>
      </c>
      <c r="F3845" s="2" t="str">
        <v>21-12, SAKAE 3-CHOME NAKA-KU NAGOYA-SHI, AICHI 4600008</v>
      </c>
      <c r="G3845" s="2" t="str">
        <v>ONISHI, KOICHI</v>
      </c>
      <c r="H3845" s="2" t="str">
        <v>--</v>
      </c>
      <c r="I3845" s="2">
        <f>+81-52-712-5551</f>
      </c>
      <c r="J3845" s="2" t="str">
        <v>0081 52 243 5009</v>
      </c>
      <c r="K3845" s="1"/>
      <c r="L3845" s="1"/>
      <c r="M3845" s="1"/>
      <c r="N3845" s="1"/>
      <c r="O3845" s="1"/>
      <c r="P3845" s="1"/>
      <c r="Q3845" s="1"/>
      <c r="R3845" s="1"/>
      <c r="S3845" s="1"/>
    </row>
    <row r="3846">
      <c r="A3846" s="2" t="s">
        <v>1217</v>
      </c>
      <c r="B3846" s="2" t="str">
        <v>德國</v>
      </c>
      <c r="C3846" s="2" t="str">
        <v>--</v>
      </c>
      <c r="D3846" s="2" t="str">
        <v>餐厨用具</v>
      </c>
      <c r="E3846" s="2" t="str">
        <v>2次</v>
      </c>
      <c r="F3846" s="2" t="str">
        <v>MITTELWEG 41C,HAMBURG</v>
      </c>
      <c r="G3846" s="2" t="str">
        <v>SULI HUANG</v>
      </c>
      <c r="H3846" s="2" t="s">
        <v>1218</v>
      </c>
      <c r="I3846" s="2" t="str">
        <v>+49 40 4505888</v>
      </c>
      <c r="J3846" s="2" t="str">
        <v>0049 40 22723844</v>
      </c>
      <c r="K3846" s="1"/>
      <c r="L3846" s="1"/>
      <c r="M3846" s="1"/>
      <c r="N3846" s="1"/>
      <c r="O3846" s="1"/>
      <c r="P3846" s="1"/>
      <c r="Q3846" s="1"/>
      <c r="R3846" s="1"/>
      <c r="S3846" s="1"/>
    </row>
    <row r="3847">
      <c r="A3847" s="2" t="s">
        <v>4409</v>
      </c>
      <c r="B3847" s="2" t="str">
        <v>美國</v>
      </c>
      <c r="C3847" s="2" t="str">
        <v>--</v>
      </c>
      <c r="D3847" s="2" t="str">
        <v>家用纺织品,餐厨用具</v>
      </c>
      <c r="E3847" s="2" t="str">
        <v>9次</v>
      </c>
      <c r="F3847" s="2" t="str">
        <v>279 5th Ave., New York, NY 10016-6506, USA</v>
      </c>
      <c r="G3847" s="2" t="str">
        <v>Madison Industrial</v>
      </c>
      <c r="H3847" s="2" t="str">
        <v>--</v>
      </c>
      <c r="I3847" s="2" t="str">
        <v>001 212 679 5110</v>
      </c>
      <c r="J3847" s="2" t="str">
        <v>001 212 779 0426</v>
      </c>
      <c r="K3847" s="1"/>
      <c r="L3847" s="1"/>
      <c r="M3847" s="1"/>
      <c r="N3847" s="1"/>
      <c r="O3847" s="1"/>
      <c r="P3847" s="1"/>
      <c r="Q3847" s="1"/>
      <c r="R3847" s="1"/>
      <c r="S3847" s="1"/>
    </row>
    <row r="3848">
      <c r="A3848" s="2" t="s">
        <v>5424</v>
      </c>
      <c r="B3848" s="2" t="str">
        <v>芬蘭</v>
      </c>
      <c r="C3848" s="3" t="s">
        <v>5425</v>
      </c>
      <c r="D3848" s="2" t="str">
        <v>五金,餐厨用具</v>
      </c>
      <c r="E3848" s="2" t="str">
        <v>7次</v>
      </c>
      <c r="F3848" s="2" t="str">
        <v>TEOLLISUUSTIE13 60100 SEINAJOKI</v>
      </c>
      <c r="G3848" s="2" t="str">
        <v>MOKKI OY</v>
      </c>
      <c r="H3848" s="2" t="str">
        <v>--</v>
      </c>
      <c r="I3848" s="2">
        <f>+358-40-5031911</f>
      </c>
      <c r="J3848" s="2" t="str">
        <v>00358 6 2233429</v>
      </c>
      <c r="K3848" s="1"/>
      <c r="L3848" s="1"/>
      <c r="M3848" s="1"/>
      <c r="N3848" s="1"/>
      <c r="O3848" s="1"/>
      <c r="P3848" s="1"/>
      <c r="Q3848" s="1"/>
      <c r="R3848" s="1"/>
      <c r="S3848" s="1"/>
    </row>
    <row r="3849">
      <c r="A3849" s="2" t="s">
        <v>3335</v>
      </c>
      <c r="B3849" s="2" t="str">
        <v>挪威</v>
      </c>
      <c r="C3849" s="2" t="str">
        <v>--</v>
      </c>
      <c r="D3849" s="2" t="str">
        <v>大型机械及设备,餐厨用具</v>
      </c>
      <c r="E3849" s="2" t="str">
        <v>7次</v>
      </c>
      <c r="F3849" s="2" t="str">
        <v>Kjesaesvn. 69, NO 0409, Oslo</v>
      </c>
      <c r="G3849" s="2" t="str">
        <v>--</v>
      </c>
      <c r="H3849" s="2" t="str">
        <v>--</v>
      </c>
      <c r="I3849" s="2" t="str">
        <v>+47 23 39 68 00</v>
      </c>
      <c r="J3849" s="2" t="str">
        <v>0047 23 39 68 01</v>
      </c>
      <c r="K3849" s="1"/>
      <c r="L3849" s="1"/>
      <c r="M3849" s="1"/>
      <c r="N3849" s="1"/>
      <c r="O3849" s="1"/>
      <c r="P3849" s="1"/>
      <c r="Q3849" s="1"/>
      <c r="R3849" s="1"/>
      <c r="S3849" s="1"/>
    </row>
    <row r="3850">
      <c r="A3850" s="2" t="s">
        <v>1100</v>
      </c>
      <c r="B3850" s="2" t="str">
        <v>埃及</v>
      </c>
      <c r="C3850" s="3" t="s">
        <v>1102</v>
      </c>
      <c r="D3850" s="2" t="str">
        <v>家具,家用电器,照明产品,玻璃工艺品,餐厨用具</v>
      </c>
      <c r="E3850" s="2" t="str">
        <v>8次</v>
      </c>
      <c r="F3850" s="2" t="str">
        <v>60, Eltaiaran St., Nasr City Cairo Egypt</v>
      </c>
      <c r="G3850" s="2" t="str">
        <v>BERNARD JULIEN</v>
      </c>
      <c r="H3850" s="2" t="s">
        <v>1101</v>
      </c>
      <c r="I3850" s="2" t="str">
        <v>0020 2 2637458</v>
      </c>
      <c r="J3850" s="2" t="str">
        <v>0020 2 2634110</v>
      </c>
      <c r="K3850" s="1"/>
      <c r="L3850" s="1"/>
      <c r="M3850" s="1"/>
      <c r="N3850" s="1"/>
      <c r="O3850" s="1"/>
      <c r="P3850" s="1"/>
      <c r="Q3850" s="1"/>
      <c r="R3850" s="1"/>
      <c r="S3850" s="1"/>
    </row>
    <row r="3851">
      <c r="A3851" s="2" t="s">
        <v>4443</v>
      </c>
      <c r="B3851" s="2" t="str">
        <v>法國</v>
      </c>
      <c r="C3851" s="3" t="s">
        <v>4442</v>
      </c>
      <c r="D3851" s="2" t="str">
        <v>化工产品,餐厨用具</v>
      </c>
      <c r="E3851" s="2" t="str">
        <v>2次</v>
      </c>
      <c r="F3851" s="2" t="str">
        <v>50 RUE DE PARADIS, 75010, PARIS</v>
      </c>
      <c r="G3851" s="2" t="str">
        <v>M ELVANIAN GERARD</v>
      </c>
      <c r="H3851" s="2" t="str">
        <v>--</v>
      </c>
      <c r="I3851" s="2" t="str">
        <v>+33 1 44 79 05 00</v>
      </c>
      <c r="J3851" s="2" t="str">
        <v>0033 144790070</v>
      </c>
      <c r="K3851" s="1"/>
      <c r="L3851" s="1"/>
      <c r="M3851" s="1"/>
      <c r="N3851" s="1"/>
      <c r="O3851" s="1"/>
      <c r="P3851" s="1"/>
      <c r="Q3851" s="1"/>
      <c r="R3851" s="1"/>
      <c r="S3851" s="1"/>
    </row>
    <row r="3852">
      <c r="A3852" s="2" t="s">
        <v>5329</v>
      </c>
      <c r="B3852" s="2" t="str">
        <v>中國香港</v>
      </c>
      <c r="C3852" s="3" t="s">
        <v>5330</v>
      </c>
      <c r="D3852" s="2" t="s">
        <v>5332</v>
      </c>
      <c r="E3852" s="2" t="str">
        <v>9次</v>
      </c>
      <c r="F3852" s="2" t="str">
        <v>ROOM 1901-02, JUBILEE CENTER,18 FENWICK STREET,WAN CHAI,HONGKONG</v>
      </c>
      <c r="G3852" s="2" t="str">
        <v>Emeric Desmarchelier</v>
      </c>
      <c r="H3852" s="2" t="s">
        <v>5331</v>
      </c>
      <c r="I3852" s="2" t="str">
        <v>+852 2215 5100</v>
      </c>
      <c r="J3852" s="2" t="str">
        <v>852 22155200</v>
      </c>
      <c r="K3852" s="1"/>
      <c r="L3852" s="1"/>
      <c r="M3852" s="1"/>
      <c r="N3852" s="1"/>
      <c r="O3852" s="1"/>
      <c r="P3852" s="1"/>
      <c r="Q3852" s="1"/>
      <c r="R3852" s="1"/>
      <c r="S3852" s="1"/>
    </row>
    <row r="3853">
      <c r="A3853" s="2" t="s">
        <v>414</v>
      </c>
      <c r="B3853" s="2" t="str">
        <v>印度</v>
      </c>
      <c r="C3853" s="2" t="str">
        <v>--</v>
      </c>
      <c r="D3853" s="2" t="str">
        <v>其他,家居用品,玻璃工艺品,餐厨用具</v>
      </c>
      <c r="E3853" s="2" t="str">
        <v>7次</v>
      </c>
      <c r="F3853" s="2" t="str">
        <v>WZ-90A,(FIRST FLOOR),STREET NO.5,SHIV NAGAR,NEW DELHI-58</v>
      </c>
      <c r="G3853" s="2" t="str">
        <v>MR.ARVINDERPAL SINGH SHINH</v>
      </c>
      <c r="H3853" s="2" t="s">
        <v>413</v>
      </c>
      <c r="I3853" s="2" t="str">
        <v>0091 11 5520573</v>
      </c>
      <c r="J3853" s="2" t="str">
        <v>0091 11 5520573</v>
      </c>
      <c r="K3853" s="1"/>
      <c r="L3853" s="1"/>
      <c r="M3853" s="1"/>
      <c r="N3853" s="1"/>
      <c r="O3853" s="1"/>
      <c r="P3853" s="1"/>
      <c r="Q3853" s="1"/>
      <c r="R3853" s="1"/>
      <c r="S3853" s="1"/>
    </row>
    <row r="3854">
      <c r="A3854" s="2" t="s">
        <v>1142</v>
      </c>
      <c r="B3854" s="2" t="str">
        <v>美國</v>
      </c>
      <c r="C3854" s="2" t="str">
        <v>--</v>
      </c>
      <c r="D3854" s="2" t="str">
        <v>餐厨用具</v>
      </c>
      <c r="E3854" s="2" t="str">
        <v>4次</v>
      </c>
      <c r="F3854" s="2" t="str">
        <v>104 N 6TH ST, ATCHISON, KS 66002-2416</v>
      </c>
      <c r="G3854" s="2" t="str">
        <v>RICK BERGER</v>
      </c>
      <c r="H3854" s="2" t="str">
        <v>--</v>
      </c>
      <c r="I3854" s="2" t="str">
        <v>001 913 367 3700</v>
      </c>
      <c r="J3854" s="2" t="str">
        <v>001 913 367 2721</v>
      </c>
      <c r="K3854" s="1"/>
      <c r="L3854" s="1"/>
      <c r="M3854" s="1"/>
      <c r="N3854" s="1"/>
      <c r="O3854" s="1"/>
      <c r="P3854" s="1"/>
      <c r="Q3854" s="1"/>
      <c r="R3854" s="1"/>
      <c r="S3854" s="1"/>
    </row>
    <row r="3855">
      <c r="A3855" s="2" t="s">
        <v>4821</v>
      </c>
      <c r="B3855" s="2" t="str">
        <v>美國</v>
      </c>
      <c r="C3855" s="3" t="s">
        <v>4818</v>
      </c>
      <c r="D3855" s="2" t="s">
        <v>4819</v>
      </c>
      <c r="E3855" s="2" t="str">
        <v>9次</v>
      </c>
      <c r="F3855" s="2" t="str">
        <v>1309 SUMMIT AVE. #12, PLANO,TX 75074,U.S.A.</v>
      </c>
      <c r="G3855" s="2" t="str">
        <v>TONY</v>
      </c>
      <c r="H3855" s="2" t="s">
        <v>4820</v>
      </c>
      <c r="I3855" s="2" t="str">
        <v>+1 415-358-0868</v>
      </c>
      <c r="J3855" s="2" t="str">
        <v>001 9723980354</v>
      </c>
      <c r="K3855" s="1"/>
      <c r="L3855" s="1"/>
      <c r="M3855" s="1"/>
      <c r="N3855" s="1"/>
      <c r="O3855" s="1"/>
      <c r="P3855" s="1"/>
      <c r="Q3855" s="1"/>
      <c r="R3855" s="1"/>
      <c r="S3855" s="1"/>
    </row>
    <row r="3856">
      <c r="A3856" s="2" t="s">
        <v>5363</v>
      </c>
      <c r="B3856" s="2" t="str">
        <v>澳大利亞</v>
      </c>
      <c r="C3856" s="3" t="s">
        <v>5364</v>
      </c>
      <c r="D3856" s="2" t="str">
        <v>其他,办公文具,家具,电子消费品及信息产品,电子电气产品,餐厨用具</v>
      </c>
      <c r="E3856" s="2" t="str">
        <v>9次</v>
      </c>
      <c r="F3856" s="2" t="str">
        <v>1 Huntingwood Dve, 2148, Blacktown</v>
      </c>
      <c r="G3856" s="2" t="str">
        <v>Ross McLennan</v>
      </c>
      <c r="H3856" s="2" t="str">
        <v>--</v>
      </c>
      <c r="I3856" s="2" t="str">
        <v>+61-2-9830-4600,+61 1300 135 022</v>
      </c>
      <c r="J3856" s="2" t="str">
        <v>0061 3 0065 1750/0065 1050</v>
      </c>
      <c r="K3856" s="1"/>
      <c r="L3856" s="1"/>
      <c r="M3856" s="1"/>
      <c r="N3856" s="1"/>
      <c r="O3856" s="1"/>
      <c r="P3856" s="1"/>
      <c r="Q3856" s="1"/>
      <c r="R3856" s="1"/>
      <c r="S3856" s="1"/>
    </row>
    <row r="3857">
      <c r="A3857" s="2" t="s">
        <v>3255</v>
      </c>
      <c r="B3857" s="2" t="str">
        <v>馬達加斯加</v>
      </c>
      <c r="C3857" s="3" t="s">
        <v>3256</v>
      </c>
      <c r="D3857" s="2" t="s">
        <v>3253</v>
      </c>
      <c r="E3857" s="2" t="str">
        <v>10次</v>
      </c>
      <c r="F3857" s="2" t="str">
        <v>1,RUE RAINANDRIAMAMPANDRY,PLACE SOARANO,101 ANTANANARIVO</v>
      </c>
      <c r="G3857" s="2" t="str">
        <v>BADOURALY AZIM</v>
      </c>
      <c r="H3857" s="2" t="s">
        <v>3254</v>
      </c>
      <c r="I3857" s="2" t="str">
        <v>+261 20 22 286 47</v>
      </c>
      <c r="J3857" s="2" t="str">
        <v>00261 20 2222273</v>
      </c>
      <c r="K3857" s="1"/>
      <c r="L3857" s="1"/>
      <c r="M3857" s="1"/>
      <c r="N3857" s="1"/>
      <c r="O3857" s="1"/>
      <c r="P3857" s="1"/>
      <c r="Q3857" s="1"/>
      <c r="R3857" s="1"/>
      <c r="S3857" s="1"/>
    </row>
    <row r="3858">
      <c r="A3858" s="2" t="s">
        <v>1016</v>
      </c>
      <c r="B3858" s="2" t="str">
        <v>日本</v>
      </c>
      <c r="C3858" s="2" t="str">
        <v>--</v>
      </c>
      <c r="D3858" s="2" t="str">
        <v>餐厨用具</v>
      </c>
      <c r="E3858" s="2" t="str">
        <v>2次</v>
      </c>
      <c r="F3858" s="2" t="str">
        <v>SUGIMOTO BLDG. 11-8, SHINKAWA 1-CHOME CHUO-KU, TOKYO 1040033</v>
      </c>
      <c r="G3858" s="2" t="str">
        <v>SUGIMOTO, TADASHI</v>
      </c>
      <c r="H3858" s="2" t="str">
        <v>--</v>
      </c>
      <c r="I3858" s="2">
        <f>+81-3-6240-4747</f>
      </c>
      <c r="J3858" s="2" t="str">
        <v>0081 3 3551 0034</v>
      </c>
      <c r="K3858" s="1"/>
      <c r="L3858" s="1"/>
      <c r="M3858" s="1"/>
      <c r="N3858" s="1"/>
      <c r="O3858" s="1"/>
      <c r="P3858" s="1"/>
      <c r="Q3858" s="1"/>
      <c r="R3858" s="1"/>
      <c r="S3858" s="1"/>
    </row>
    <row r="3859">
      <c r="A3859" s="2" t="s">
        <v>3493</v>
      </c>
      <c r="B3859" s="2" t="str">
        <v>美國</v>
      </c>
      <c r="C3859" s="2" t="str">
        <v>--</v>
      </c>
      <c r="D3859" s="2" t="s">
        <v>3491</v>
      </c>
      <c r="E3859" s="2" t="str">
        <v>6次</v>
      </c>
      <c r="F3859" s="2" t="str">
        <v>3 MAINSAIL SQUARE, FREEHOLD,NJ 07728,U.S.A.</v>
      </c>
      <c r="G3859" s="2" t="str">
        <v>Futhi Maluleka</v>
      </c>
      <c r="H3859" s="2" t="s">
        <v>3492</v>
      </c>
      <c r="I3859" s="2" t="str">
        <v>+1 732-939-5238</v>
      </c>
      <c r="J3859" s="2" t="str">
        <v>001 7088760346</v>
      </c>
      <c r="K3859" s="1"/>
      <c r="L3859" s="1"/>
      <c r="M3859" s="1"/>
      <c r="N3859" s="1"/>
      <c r="O3859" s="1"/>
      <c r="P3859" s="1"/>
      <c r="Q3859" s="1"/>
      <c r="R3859" s="1"/>
      <c r="S3859" s="1"/>
    </row>
    <row r="3860">
      <c r="A3860" s="2" t="s">
        <v>5254</v>
      </c>
      <c r="B3860" s="2" t="str">
        <v>沙烏地阿拉伯</v>
      </c>
      <c r="C3860" s="2" t="str">
        <v>--</v>
      </c>
      <c r="D3860" s="2" t="str">
        <v>玻璃工艺品,餐厨用具</v>
      </c>
      <c r="E3860" s="2" t="str">
        <v>5次</v>
      </c>
      <c r="F3860" s="2" t="str">
        <v>P O BOX 41236 RIYADH 11521,SAUDI ARABIA</v>
      </c>
      <c r="G3860" s="2" t="str">
        <v>ISSAM KHEIR</v>
      </c>
      <c r="H3860" s="2" t="s">
        <v>5255</v>
      </c>
      <c r="I3860" s="2" t="str">
        <v>00966 1 4984555</v>
      </c>
      <c r="J3860" s="2" t="str">
        <v>00966 1 4984082</v>
      </c>
      <c r="K3860" s="1"/>
      <c r="L3860" s="1"/>
      <c r="M3860" s="1"/>
      <c r="N3860" s="1"/>
      <c r="O3860" s="1"/>
      <c r="P3860" s="1"/>
      <c r="Q3860" s="1"/>
      <c r="R3860" s="1"/>
      <c r="S3860" s="1"/>
    </row>
    <row r="3861">
      <c r="A3861" s="2" t="s">
        <v>3293</v>
      </c>
      <c r="B3861" s="2" t="str">
        <v>美國</v>
      </c>
      <c r="C3861" s="2" t="str">
        <v>--</v>
      </c>
      <c r="D3861" s="2" t="str">
        <v>餐厨用具</v>
      </c>
      <c r="E3861" s="2" t="str">
        <v>7次</v>
      </c>
      <c r="F3861" s="2" t="str">
        <v>1375 SEABURY AVE BRONXNEW YORK 10461,U.S.A.</v>
      </c>
      <c r="G3861" s="2" t="str">
        <v>--</v>
      </c>
      <c r="H3861" s="2" t="s">
        <v>3294</v>
      </c>
      <c r="I3861" s="2" t="str">
        <v>+1 718-931-6448</v>
      </c>
      <c r="J3861" s="2" t="str">
        <v>718 931 6692</v>
      </c>
      <c r="K3861" s="1"/>
      <c r="L3861" s="1"/>
      <c r="M3861" s="1"/>
      <c r="N3861" s="1"/>
      <c r="O3861" s="1"/>
      <c r="P3861" s="1"/>
      <c r="Q3861" s="1"/>
      <c r="R3861" s="1"/>
      <c r="S3861" s="1"/>
    </row>
    <row r="3862">
      <c r="A3862" s="2" t="s">
        <v>1055</v>
      </c>
      <c r="B3862" s="2" t="str">
        <v>加拿大</v>
      </c>
      <c r="C3862" s="2" t="str">
        <v>--</v>
      </c>
      <c r="D3862" s="2" t="str">
        <v>餐厨用具</v>
      </c>
      <c r="E3862" s="2" t="str">
        <v>6次</v>
      </c>
      <c r="F3862" s="2" t="str">
        <v>325-119 WEST PENDER STREET VANCOUVER , British Columbia</v>
      </c>
      <c r="G3862" s="2" t="str">
        <v>BRITISH CANADIAN IMPORTERS (VANCOUVER) LIMITED</v>
      </c>
      <c r="H3862" s="2" t="str">
        <v>--</v>
      </c>
      <c r="I3862" s="2" t="str">
        <v>001 604 681 3554</v>
      </c>
      <c r="J3862" s="2" t="str">
        <v>001 604 681 0567</v>
      </c>
      <c r="K3862" s="1"/>
      <c r="L3862" s="1"/>
      <c r="M3862" s="1"/>
      <c r="N3862" s="1"/>
      <c r="O3862" s="1"/>
      <c r="P3862" s="1"/>
      <c r="Q3862" s="1"/>
      <c r="R3862" s="1"/>
      <c r="S3862" s="1"/>
    </row>
    <row r="3863">
      <c r="A3863" s="2" t="s">
        <v>7013</v>
      </c>
      <c r="B3863" s="2" t="str">
        <v>南非</v>
      </c>
      <c r="C3863" s="3" t="s">
        <v>7014</v>
      </c>
      <c r="D3863" s="2" t="s">
        <v>7016</v>
      </c>
      <c r="E3863" s="2" t="str">
        <v>10次</v>
      </c>
      <c r="F3863" s="2" t="str">
        <v>10 Kabel Rd Avon Industrial</v>
      </c>
      <c r="G3863" s="2" t="str">
        <v>Eian Mathieson</v>
      </c>
      <c r="H3863" s="2" t="s">
        <v>7015</v>
      </c>
      <c r="I3863" s="2">
        <v>27824625000</v>
      </c>
      <c r="J3863" s="2">
        <v>27821314625000</v>
      </c>
      <c r="K3863" s="1"/>
      <c r="L3863" s="1"/>
      <c r="M3863" s="1"/>
      <c r="N3863" s="1"/>
      <c r="O3863" s="1"/>
      <c r="P3863" s="1"/>
      <c r="Q3863" s="1"/>
      <c r="R3863" s="1"/>
      <c r="S3863" s="1"/>
    </row>
    <row r="3864">
      <c r="A3864" s="2" t="s">
        <v>5290</v>
      </c>
      <c r="B3864" s="2" t="str">
        <v>加拿大</v>
      </c>
      <c r="C3864" s="3" t="s">
        <v>5291</v>
      </c>
      <c r="D3864" s="2" t="str">
        <v>家具,工艺陶瓷,照明产品,玻璃工艺品,餐厨用具</v>
      </c>
      <c r="E3864" s="2" t="str">
        <v>8次</v>
      </c>
      <c r="F3864" s="2" t="str">
        <v>60 Horner Avenue Toronto, Ontario</v>
      </c>
      <c r="G3864" s="2" t="str">
        <v>ISABELLIE</v>
      </c>
      <c r="H3864" s="2" t="s">
        <v>5289</v>
      </c>
      <c r="I3864" s="2">
        <f>+1-905-795-9380</f>
      </c>
      <c r="J3864" s="2" t="str">
        <v>001 416 2599303</v>
      </c>
      <c r="K3864" s="1"/>
      <c r="L3864" s="1"/>
      <c r="M3864" s="1"/>
      <c r="N3864" s="1"/>
      <c r="O3864" s="1"/>
      <c r="P3864" s="1"/>
      <c r="Q3864" s="1"/>
      <c r="R3864" s="1"/>
      <c r="S3864" s="1"/>
    </row>
    <row r="3865">
      <c r="A3865" s="2" t="s">
        <v>3180</v>
      </c>
      <c r="B3865" s="2" t="str">
        <v>沙烏地阿拉伯</v>
      </c>
      <c r="C3865" s="2" t="str">
        <v>--</v>
      </c>
      <c r="D3865" s="2" t="str">
        <v>家用电器,餐厨用具</v>
      </c>
      <c r="E3865" s="2" t="str">
        <v>9次</v>
      </c>
      <c r="F3865" s="2" t="str">
        <v>P.O.BOX 9575 JEDDAH</v>
      </c>
      <c r="G3865" s="2" t="str">
        <v>AHMED S BAGADER AL-AMOUDI</v>
      </c>
      <c r="H3865" s="2" t="str">
        <v>--</v>
      </c>
      <c r="I3865" s="2" t="str">
        <v>00966 2 6490901</v>
      </c>
      <c r="J3865" s="2" t="str">
        <v>00966 2 6491167</v>
      </c>
      <c r="K3865" s="1"/>
      <c r="L3865" s="1"/>
      <c r="M3865" s="1"/>
      <c r="N3865" s="1"/>
      <c r="O3865" s="1"/>
      <c r="P3865" s="1"/>
      <c r="Q3865" s="1"/>
      <c r="R3865" s="1"/>
      <c r="S3865" s="1"/>
    </row>
    <row r="3866">
      <c r="A3866" s="2" t="s">
        <v>930</v>
      </c>
      <c r="B3866" s="2" t="str">
        <v>利比亞</v>
      </c>
      <c r="C3866" s="3" t="s">
        <v>931</v>
      </c>
      <c r="D3866" s="2" t="str">
        <v>家用电器,餐厨用具</v>
      </c>
      <c r="E3866" s="2" t="str">
        <v>9次</v>
      </c>
      <c r="F3866" s="2" t="str">
        <v>P.O.BOX 83189 TRIPOLI (P.O.BOX:83189)</v>
      </c>
      <c r="G3866" s="2" t="str">
        <v>ADEM ABUSHOFA</v>
      </c>
      <c r="H3866" s="2" t="s">
        <v>929</v>
      </c>
      <c r="I3866" s="2" t="str">
        <v>00218 21 3602662</v>
      </c>
      <c r="J3866" s="2" t="str">
        <v>00218 21 3604332</v>
      </c>
      <c r="K3866" s="1"/>
      <c r="L3866" s="1"/>
      <c r="M3866" s="1"/>
      <c r="N3866" s="1"/>
      <c r="O3866" s="1"/>
      <c r="P3866" s="1"/>
      <c r="Q3866" s="1"/>
      <c r="R3866" s="1"/>
      <c r="S3866" s="1"/>
    </row>
    <row r="3867">
      <c r="A3867" s="2" t="s">
        <v>6920</v>
      </c>
      <c r="B3867" s="2" t="str">
        <v>韩国</v>
      </c>
      <c r="C3867" s="3" t="s">
        <v>6921</v>
      </c>
      <c r="D3867" s="2" t="str">
        <v>服装饰物及配件,餐厨用具</v>
      </c>
      <c r="E3867" s="2" t="str">
        <v>6次</v>
      </c>
      <c r="F3867" s="2" t="str">
        <v>4F DOGO B/D,356-2 MAEHWA-DONG,SHIHUNG CITY,KYEONGGI-DO</v>
      </c>
      <c r="G3867" s="2" t="str">
        <v>BOGO ENTERPRISE CO.,LTD.</v>
      </c>
      <c r="H3867" s="2" t="s">
        <v>6919</v>
      </c>
      <c r="I3867" s="2" t="str">
        <v>0082 31 3130056</v>
      </c>
      <c r="J3867" s="2" t="str">
        <v>0082 31 3160034</v>
      </c>
      <c r="K3867" s="1"/>
      <c r="L3867" s="1"/>
      <c r="M3867" s="1"/>
      <c r="N3867" s="1"/>
      <c r="O3867" s="1"/>
      <c r="P3867" s="1"/>
      <c r="Q3867" s="1"/>
      <c r="R3867" s="1"/>
      <c r="S3867" s="1"/>
    </row>
    <row r="3868">
      <c r="A3868" s="2" t="s">
        <v>5197</v>
      </c>
      <c r="B3868" s="2" t="str">
        <v>德國</v>
      </c>
      <c r="C3868" s="3" t="s">
        <v>5198</v>
      </c>
      <c r="D3868" s="2" t="str">
        <v>建筑及装饰材料,玻璃工艺品,餐厨用具</v>
      </c>
      <c r="E3868" s="2" t="str">
        <v>3次</v>
      </c>
      <c r="F3868" s="2" t="str">
        <v>Urftstrasse 1, DE 53947, Nettersheim</v>
      </c>
      <c r="G3868" s="2" t="str">
        <v>HAHM</v>
      </c>
      <c r="H3868" s="2" t="str">
        <v>--</v>
      </c>
      <c r="I3868" s="2" t="str">
        <v>+49 2486 790</v>
      </c>
      <c r="J3868" s="2" t="str">
        <v>0049 2486 79 35</v>
      </c>
      <c r="K3868" s="1"/>
      <c r="L3868" s="1"/>
      <c r="M3868" s="1"/>
      <c r="N3868" s="1"/>
      <c r="O3868" s="1"/>
      <c r="P3868" s="1"/>
      <c r="Q3868" s="1"/>
      <c r="R3868" s="1"/>
      <c r="S3868" s="1"/>
    </row>
    <row r="3869">
      <c r="A3869" s="2" t="s">
        <v>3216</v>
      </c>
      <c r="B3869" s="2" t="str">
        <v>澳大利亞</v>
      </c>
      <c r="C3869" s="2" t="str">
        <v>--</v>
      </c>
      <c r="D3869" s="2" t="str">
        <v>五金,餐厨用具</v>
      </c>
      <c r="E3869" s="2" t="str">
        <v>4次</v>
      </c>
      <c r="F3869" s="2" t="str">
        <v>UNIT 6/114 GILBA TD.,GIRRAWEEN,NSW (P.O.BOX 223 PENDLE HILL)</v>
      </c>
      <c r="G3869" s="2" t="str">
        <v>DEEPAK GIDWANI</v>
      </c>
      <c r="H3869" s="2" t="s">
        <v>3215</v>
      </c>
      <c r="I3869" s="2" t="str">
        <v>0061 2 96364321</v>
      </c>
      <c r="J3869" s="2" t="str">
        <v>0061 2 96367329</v>
      </c>
      <c r="K3869" s="1"/>
      <c r="L3869" s="1"/>
      <c r="M3869" s="1"/>
      <c r="N3869" s="1"/>
      <c r="O3869" s="1"/>
      <c r="P3869" s="1"/>
      <c r="Q3869" s="1"/>
      <c r="R3869" s="1"/>
      <c r="S3869" s="1"/>
    </row>
    <row r="3870">
      <c r="A3870" s="2" t="s">
        <v>969</v>
      </c>
      <c r="B3870" s="2" t="str">
        <v>印尼</v>
      </c>
      <c r="C3870" s="2" t="str">
        <v>--</v>
      </c>
      <c r="D3870" s="2" t="str">
        <v>家居装饰品,餐厨用具</v>
      </c>
      <c r="E3870" s="2" t="str">
        <v>3次</v>
      </c>
      <c r="F3870" s="2" t="str">
        <v>Jln S. Hasanuddin No.87, INDONESIA</v>
      </c>
      <c r="G3870" s="2" t="str">
        <v>ALI FEHMI DESILMEZ</v>
      </c>
      <c r="H3870" s="2" t="s">
        <v>970</v>
      </c>
      <c r="I3870" s="2" t="str">
        <v>+62 721 481132</v>
      </c>
      <c r="J3870" s="2" t="str">
        <v>0721-480232</v>
      </c>
      <c r="K3870" s="1"/>
      <c r="L3870" s="1"/>
      <c r="M3870" s="1"/>
      <c r="N3870" s="1"/>
      <c r="O3870" s="1"/>
      <c r="P3870" s="1"/>
      <c r="Q3870" s="1"/>
      <c r="R3870" s="1"/>
      <c r="S3870" s="1"/>
    </row>
    <row r="3871">
      <c r="A3871" s="2" t="s">
        <v>1668</v>
      </c>
      <c r="B3871" s="2" t="str">
        <v>日本</v>
      </c>
      <c r="C3871" s="3" t="s">
        <v>1670</v>
      </c>
      <c r="D3871" s="2" t="str">
        <v>餐厨用具</v>
      </c>
      <c r="E3871" s="2" t="str">
        <v>6次</v>
      </c>
      <c r="F3871" s="2" t="str">
        <v>12-20, IKEDA-CHO, NISHINOMIYA, Hyogo 662-0911 Japan</v>
      </c>
      <c r="G3871" s="2" t="str">
        <v>Mr SHUZO KITADA</v>
      </c>
      <c r="H3871" s="2" t="s">
        <v>1669</v>
      </c>
      <c r="I3871" s="2" t="str">
        <v>+81-798-26-3111,+81 6-4708-8042,+81 195-43-3874,+81 3-3455-2517,+81 52-937-0730,+81 78-362-5315,+81 22-302-4575,+81 92-432-3285,+81 297-74-6631,+81 48-788-2370,+81 798-33-6111,+81-6-4708-8042,+81-3-3455-2517,+81-92-432-3285,+81-798-33-6111,+81-22-302-4575,+81-48-788-2370,+81-297-74-6631,+81-52-937-0730,+81-78-362-5315,+81-195-43-3874</v>
      </c>
      <c r="J3871" s="2" t="str">
        <v>0081 798 34 5661</v>
      </c>
      <c r="K3871" s="1"/>
      <c r="L3871" s="1"/>
      <c r="M3871" s="1"/>
      <c r="N3871" s="1"/>
      <c r="O3871" s="1"/>
      <c r="P3871" s="1"/>
      <c r="Q3871" s="1"/>
      <c r="R3871" s="1"/>
      <c r="S3871" s="1"/>
    </row>
    <row r="3872">
      <c r="A3872" s="2" t="s">
        <v>5226</v>
      </c>
      <c r="B3872" s="2" t="str">
        <v>丹麥</v>
      </c>
      <c r="C3872" s="3" t="s">
        <v>5225</v>
      </c>
      <c r="D3872" s="2" t="str">
        <v>其他,餐厨用具</v>
      </c>
      <c r="E3872" s="2" t="str">
        <v>5次</v>
      </c>
      <c r="F3872" s="2" t="str">
        <v>Soroevej 11, 4200, Slagelse</v>
      </c>
      <c r="G3872" s="2" t="str">
        <v>NIKEAS PANDIW</v>
      </c>
      <c r="H3872" s="2" t="s">
        <v>5224</v>
      </c>
      <c r="I3872" s="2" t="str">
        <v>+45 58 56 53 53</v>
      </c>
      <c r="J3872" s="2" t="str">
        <v>0045 58 52 62 42</v>
      </c>
      <c r="K3872" s="1"/>
      <c r="L3872" s="1"/>
      <c r="M3872" s="1"/>
      <c r="N3872" s="1"/>
      <c r="O3872" s="1"/>
      <c r="P3872" s="1"/>
      <c r="Q3872" s="1"/>
      <c r="R3872" s="1"/>
      <c r="S3872" s="1"/>
    </row>
    <row r="3873">
      <c r="A3873" s="2" t="s">
        <v>3668</v>
      </c>
      <c r="B3873" s="2" t="str">
        <v>中國大陸</v>
      </c>
      <c r="C3873" s="2" t="str">
        <v>--</v>
      </c>
      <c r="D3873" s="2" t="str">
        <v>个人护理用具,医药保健品及医疗器械,玻璃工艺品,餐厨用具</v>
      </c>
      <c r="E3873" s="2" t="str">
        <v>5次</v>
      </c>
      <c r="F3873" s="2" t="str">
        <v>Heshan Guangdong China</v>
      </c>
      <c r="G3873" s="2" t="str">
        <v>--</v>
      </c>
      <c r="H3873" s="2" t="s">
        <v>3669</v>
      </c>
      <c r="I3873" s="2" t="str">
        <v>+86 750 896 7967</v>
      </c>
      <c r="J3873" s="2" t="str">
        <v>0750 8908787</v>
      </c>
      <c r="K3873" s="1"/>
      <c r="L3873" s="1"/>
      <c r="M3873" s="1"/>
      <c r="N3873" s="1"/>
      <c r="O3873" s="1"/>
      <c r="P3873" s="1"/>
      <c r="Q3873" s="1"/>
      <c r="R3873" s="1"/>
      <c r="S3873" s="1"/>
    </row>
    <row r="3874">
      <c r="A3874" s="2" t="s">
        <v>1472</v>
      </c>
      <c r="B3874" s="2" t="str">
        <v>中國香港</v>
      </c>
      <c r="C3874" s="3" t="s">
        <v>1473</v>
      </c>
      <c r="D3874" s="2" t="str">
        <v>体育及旅游休闲用品,园林用品,工艺陶瓷,餐厨用具</v>
      </c>
      <c r="E3874" s="2" t="str">
        <v>7次</v>
      </c>
      <c r="F3874" s="2" t="str">
        <v>193 PRINCE EDWARD ROAD WEST,KOWLOON</v>
      </c>
      <c r="G3874" s="2" t="str">
        <v>DEREK CHEUNG</v>
      </c>
      <c r="H3874" s="2">
        <v>14</v>
      </c>
      <c r="I3874" s="2" t="str">
        <v>(852)26226233</v>
      </c>
      <c r="J3874" s="2" t="str">
        <v>(852)26283383</v>
      </c>
      <c r="K3874" s="1"/>
      <c r="L3874" s="1"/>
      <c r="M3874" s="1"/>
      <c r="N3874" s="1"/>
      <c r="O3874" s="1"/>
      <c r="P3874" s="1"/>
      <c r="Q3874" s="1"/>
      <c r="R3874" s="1"/>
      <c r="S3874" s="1"/>
    </row>
    <row r="3875">
      <c r="A3875" s="2" t="s">
        <v>7287</v>
      </c>
      <c r="B3875" s="2" t="str">
        <v>烏克蘭</v>
      </c>
      <c r="C3875" s="3" t="s">
        <v>7290</v>
      </c>
      <c r="D3875" s="2" t="s">
        <v>7288</v>
      </c>
      <c r="E3875" s="2" t="str">
        <v>10次</v>
      </c>
      <c r="F3875" s="2" t="str">
        <v>FILADAWA94,, UKRAINE</v>
      </c>
      <c r="G3875" s="2" t="str">
        <v>Gorkem Ozer</v>
      </c>
      <c r="H3875" s="2" t="s">
        <v>7289</v>
      </c>
      <c r="I3875" s="2" t="str">
        <v>+380 48 749 8389</v>
      </c>
      <c r="J3875" s="2">
        <v>380487498389</v>
      </c>
      <c r="K3875" s="1"/>
      <c r="L3875" s="1"/>
      <c r="M3875" s="1"/>
      <c r="N3875" s="1"/>
      <c r="O3875" s="1"/>
      <c r="P3875" s="1"/>
      <c r="Q3875" s="1"/>
      <c r="R3875" s="1"/>
      <c r="S3875" s="1"/>
    </row>
    <row r="3876">
      <c r="A3876" s="2" t="s">
        <v>5620</v>
      </c>
      <c r="B3876" s="2" t="str">
        <v>瑞典</v>
      </c>
      <c r="C3876" s="3" t="s">
        <v>5621</v>
      </c>
      <c r="D3876" s="2" t="str">
        <v>其他,餐厨用具</v>
      </c>
      <c r="E3876" s="2" t="str">
        <v>5次</v>
      </c>
      <c r="F3876" s="2" t="str">
        <v>Box 54 (Hundhamravagen 150), S-145 01, NORSBORG</v>
      </c>
      <c r="G3876" s="2" t="str">
        <v>Bofo Restaurangkonsult AB</v>
      </c>
      <c r="H3876" s="2" t="s">
        <v>5622</v>
      </c>
      <c r="I3876" s="2" t="str">
        <v>+46 8 18 03 00</v>
      </c>
      <c r="J3876" s="2" t="str">
        <v>0046 8 645 80 36</v>
      </c>
      <c r="K3876" s="1"/>
      <c r="L3876" s="1"/>
      <c r="M3876" s="1"/>
      <c r="N3876" s="1"/>
      <c r="O3876" s="1"/>
      <c r="P3876" s="1"/>
      <c r="Q3876" s="1"/>
      <c r="R3876" s="1"/>
      <c r="S3876" s="1"/>
    </row>
    <row r="3877">
      <c r="A3877" s="2" t="s">
        <v>3704</v>
      </c>
      <c r="B3877" s="2" t="str">
        <v>阿富汗</v>
      </c>
      <c r="C3877" s="3" t="s">
        <v>3705</v>
      </c>
      <c r="D3877" s="2" t="str">
        <v>家用电器,餐厨用具</v>
      </c>
      <c r="E3877" s="2" t="str">
        <v>8次</v>
      </c>
      <c r="F3877" s="2" t="str">
        <v>erere rryttyt, AFGHANISTAN</v>
      </c>
      <c r="G3877" s="2" t="str">
        <v>LucMarie BRISSET</v>
      </c>
      <c r="H3877" s="2" t="s">
        <v>3706</v>
      </c>
      <c r="I3877" s="2" t="str">
        <v>+93 22 323 3443</v>
      </c>
      <c r="J3877" s="2">
        <v>4343454545</v>
      </c>
      <c r="K3877" s="1"/>
      <c r="L3877" s="1"/>
      <c r="M3877" s="1"/>
      <c r="N3877" s="1"/>
      <c r="O3877" s="1"/>
      <c r="P3877" s="1"/>
      <c r="Q3877" s="1"/>
      <c r="R3877" s="1"/>
      <c r="S3877" s="1"/>
    </row>
    <row r="3878">
      <c r="A3878" s="2" t="s">
        <v>1512</v>
      </c>
      <c r="B3878" s="2" t="str">
        <v>西班牙</v>
      </c>
      <c r="C3878" s="3" t="s">
        <v>1513</v>
      </c>
      <c r="D3878" s="2" t="str">
        <v>大型机械及设备,餐厨用具</v>
      </c>
      <c r="E3878" s="2" t="str">
        <v>2次</v>
      </c>
      <c r="F3878" s="2" t="str">
        <v>Navarra, 105, E 08320, El Masnou</v>
      </c>
      <c r="G3878" s="2" t="str">
        <v>--</v>
      </c>
      <c r="H3878" s="2" t="s">
        <v>1511</v>
      </c>
      <c r="I3878" s="2" t="str">
        <v>+34 935 40 33 03</v>
      </c>
      <c r="J3878" s="2" t="str">
        <v>0034 93 540 02 34</v>
      </c>
      <c r="K3878" s="1"/>
      <c r="L3878" s="1"/>
      <c r="M3878" s="1"/>
      <c r="N3878" s="1"/>
      <c r="O3878" s="1"/>
      <c r="P3878" s="1"/>
      <c r="Q3878" s="1"/>
      <c r="R3878" s="1"/>
      <c r="S3878" s="1"/>
    </row>
    <row r="3879">
      <c r="A3879" s="2" t="s">
        <v>7327</v>
      </c>
      <c r="B3879" s="2" t="str">
        <v>泰国</v>
      </c>
      <c r="C3879" s="2" t="str">
        <v>--</v>
      </c>
      <c r="D3879" s="2" t="str">
        <v>其他,食品,餐厨用具</v>
      </c>
      <c r="E3879" s="2" t="str">
        <v>8次</v>
      </c>
      <c r="F3879" s="2" t="str">
        <v>355/657 TALAT SIMUMMAUNG PHAHOLYOTHIN RD.,KOOKOT LAMLUKKA PHATUMTHANEETHAILAND 12130</v>
      </c>
      <c r="G3879" s="2" t="str">
        <v>tatiana</v>
      </c>
      <c r="H3879" s="2" t="s">
        <v>7328</v>
      </c>
      <c r="I3879" s="2" t="str">
        <v>(661)8368083</v>
      </c>
      <c r="J3879" s="2" t="str">
        <v>(662)9951030</v>
      </c>
      <c r="K3879" s="1"/>
      <c r="L3879" s="1"/>
      <c r="M3879" s="1"/>
      <c r="N3879" s="1"/>
      <c r="O3879" s="1"/>
      <c r="P3879" s="1"/>
      <c r="Q3879" s="1"/>
      <c r="R3879" s="1"/>
      <c r="S3879" s="1"/>
    </row>
    <row r="3880">
      <c r="A3880" s="2" t="s">
        <v>5658</v>
      </c>
      <c r="B3880" s="2" t="str">
        <v>未知國家</v>
      </c>
      <c r="C3880" s="2" t="str">
        <v>--</v>
      </c>
      <c r="D3880" s="2" t="str">
        <v>餐厨用具</v>
      </c>
      <c r="E3880" s="2" t="str">
        <v>6次</v>
      </c>
      <c r="F3880" s="2" t="str">
        <v>A.TAHIRI PN,38250 GJILAN KOSOVE</v>
      </c>
      <c r="G3880" s="2" t="str">
        <v>IBRAHIM KRIVAQA</v>
      </c>
      <c r="H3880" s="2" t="s">
        <v>5657</v>
      </c>
      <c r="I3880" s="2" t="str">
        <v>00381 280 22208</v>
      </c>
      <c r="J3880" s="2" t="str">
        <v>00381 280 28540</v>
      </c>
      <c r="K3880" s="1"/>
      <c r="L3880" s="1"/>
      <c r="M3880" s="1"/>
      <c r="N3880" s="1"/>
      <c r="O3880" s="1"/>
      <c r="P3880" s="1"/>
      <c r="Q3880" s="1"/>
      <c r="R3880" s="1"/>
      <c r="S3880" s="1"/>
    </row>
    <row r="3881">
      <c r="A3881" s="2" t="s">
        <v>3599</v>
      </c>
      <c r="B3881" s="2" t="str">
        <v>未知國家</v>
      </c>
      <c r="C3881" s="2" t="str">
        <v>--</v>
      </c>
      <c r="D3881" s="2" t="str">
        <v>其他,工艺陶瓷,服装饰物及配件,玻璃工艺品,餐厨用具</v>
      </c>
      <c r="E3881" s="2" t="str">
        <v>7次</v>
      </c>
      <c r="F3881" s="2" t="str">
        <v>no268-huanshi Zhong road guangzhou , CHINA</v>
      </c>
      <c r="G3881" s="2" t="str">
        <v>Ahmad Tourbah</v>
      </c>
      <c r="H3881" s="2" t="s">
        <v>3600</v>
      </c>
      <c r="I3881" s="2" t="str">
        <v>20 83517306</v>
      </c>
      <c r="J3881" s="2" t="str">
        <v>20 83517306</v>
      </c>
      <c r="K3881" s="1"/>
      <c r="L3881" s="1"/>
      <c r="M3881" s="1"/>
      <c r="N3881" s="1"/>
      <c r="O3881" s="1"/>
      <c r="P3881" s="1"/>
      <c r="Q3881" s="1"/>
      <c r="R3881" s="1"/>
      <c r="S3881" s="1"/>
    </row>
    <row r="3882">
      <c r="A3882" s="5" t="s">
        <v>1399</v>
      </c>
      <c r="B3882" s="5" t="str">
        <v>泰国</v>
      </c>
      <c r="C3882" s="4" t="s">
        <v>1400</v>
      </c>
      <c r="D3882" s="5" t="str">
        <v>卫浴设备,餐厨用具</v>
      </c>
      <c r="E3882" s="5" t="str">
        <v>9次</v>
      </c>
      <c r="F3882" s="5" t="str">
        <v>104/8,NONSEE RD.,CHONGNONSEE,YANNAWA,BANGKOK</v>
      </c>
      <c r="G3882" s="5" t="str">
        <v>BROTHER GROUP CO.,LTD.</v>
      </c>
      <c r="H3882" s="5" t="s">
        <v>1401</v>
      </c>
      <c r="I3882" s="5">
        <f>+66-229433448</f>
      </c>
      <c r="J3882" s="5" t="str">
        <v>0066 2 2945544</v>
      </c>
      <c r="K3882" s="1"/>
      <c r="L3882" s="1"/>
      <c r="M3882" s="1"/>
      <c r="N3882" s="1"/>
      <c r="O3882" s="1"/>
      <c r="P3882" s="1"/>
      <c r="Q3882" s="1"/>
      <c r="R3882" s="1"/>
      <c r="S3882" s="1"/>
    </row>
  </sheetData>
  <mergeCells>
    <mergeCell ref="L1:O1"/>
  </mergeCells>
  <hyperlinks>
    <hyperlink ref="H530" display="garussi@yahoo.com" r:id="rId1"/>
    <hyperlink ref="C3603" display="http://www.cherubini.it" r:id="rId2"/>
    <hyperlink ref="A176" display="POONGNEANCORPORATIONCO" r:id="rId3"/>
    <hyperlink ref="H2000" display="arxpress@shaw.ca" r:id="rId4"/>
    <hyperlink ref="A2445" display="FROBERG" r:id="rId5"/>
    <hyperlink ref="H2016" display="greendragon168@hotmail.com" r:id="rId6"/>
    <hyperlink ref="H1506" display="colin@knw.com.hk" r:id="rId7"/>
    <hyperlink ref="A380" display="AKADA" r:id="rId8"/>
    <hyperlink ref="C2845" display="http://www.laporcellanabianca.it" r:id="rId9"/>
    <hyperlink ref="H1803" display="bagfac@netvigator.cometvigator.com" r:id="rId10"/>
    <hyperlink ref="A227" display="LEE YUEN HOUSEWARES" r:id="rId11"/>
    <hyperlink ref="A2178" display="IDEAL BATHROOMS" r:id="rId12"/>
    <hyperlink ref="C3795" display="http://www.abho.dk" r:id="rId13"/>
    <hyperlink ref="H2217" display="yee122@juno.com" r:id="rId14"/>
    <hyperlink ref="A3708" display="A/S SALKO IMPORT A S" r:id="rId15"/>
    <hyperlink ref="C3538" display="http://www.thepartystore.org" r:id="rId16"/>
    <hyperlink ref="C351" display="http://www.creativehousewares.co.za" r:id="rId17"/>
    <hyperlink ref="C3313" display="http://www.hayzumcookware.com" r:id="rId18"/>
    <hyperlink ref="H3333" display="alkashgary@yahoo.com" r:id="rId19"/>
    <hyperlink ref="A485" display="JUVENIA S P R L" r:id="rId20"/>
    <hyperlink ref="A1418" display="SAKAMOTOYA" r:id="rId21"/>
    <hyperlink ref="A253" display="ONE WAY" r:id="rId22"/>
    <hyperlink ref="A24" display="JOSE ALBERO PUERTO S L" r:id="rId23"/>
    <hyperlink ref="A681" display="EASTERN RICE DUMPLING" r:id="rId24"/>
    <hyperlink ref="H3514" display="eric@daka.com.hk" r:id="rId25"/>
    <hyperlink ref="A3245" display="HORTICOM" r:id="rId26"/>
    <hyperlink ref="A3223" display="SODITOURS" r:id="rId27"/>
    <hyperlink ref="A579" display="MELITTA AROMATEKNIK" r:id="rId28"/>
    <hyperlink ref="H579" display="aromateknik@aromateknik.dk" r:id="rId29"/>
    <hyperlink ref="C1947" display="http://www.noguchi-ss.com" r:id="rId30"/>
    <hyperlink ref="A3019" display="PV-IMPORT" r:id="rId31"/>
    <hyperlink ref="A1570" display="DELMEN MOSQUITO SCREENS" r:id="rId32"/>
    <hyperlink ref="C3676" display="http://www.tiffany.it" r:id="rId33"/>
    <hyperlink ref="C3820" display="http://www.ceraworld.co.jp" r:id="rId34"/>
    <hyperlink ref="H178" display="tcburcher@hotmail.com" r:id="rId35"/>
    <hyperlink ref="C1611" display="http://www.benihana.com" r:id="rId36"/>
    <hyperlink ref="H242" display="mdiabove@adi.net.com.uy" r:id="rId37"/>
    <hyperlink ref="A1383" display="CAPRI" r:id="rId38"/>
    <hyperlink ref="C1020" display="http://www.ilabkinna.se" r:id="rId39"/>
    <hyperlink ref="H1925" display="ramiro611@hotmail.com" r:id="rId40"/>
    <hyperlink ref="A3830" display="BROOKS THOMAS SANDYFORD" r:id="rId41"/>
    <hyperlink ref="H2607" display="niigatac@info-niigata.or.jp" r:id="rId42"/>
    <hyperlink ref="C1196" display="http://www.bonbinsonknife.com" r:id="rId43"/>
    <hyperlink ref="A630" display="BALTIC KEY WEST" r:id="rId44"/>
    <hyperlink ref="H1515" display="mr55@erols.com" r:id="rId45"/>
    <hyperlink ref="H1671" display="mjkupp@worldnet.att.net" r:id="rId46"/>
    <hyperlink ref="A430" display="OAKRIDGE PRODUCTS" r:id="rId47"/>
    <hyperlink ref="C910" display="http://www.smg.sy" r:id="rId48"/>
    <hyperlink ref="A1250" display="ONION" r:id="rId49"/>
    <hyperlink ref="C2228" display="http://www.justgot2haveit.com" r:id="rId50"/>
    <hyperlink ref="H2031" display="shufong@shaw.ca" r:id="rId51"/>
    <hyperlink ref="A1880" display="HUA LUN ENTERPRISE" r:id="rId52"/>
    <hyperlink ref="C3711" display="http://www.takari.com" r:id="rId53"/>
    <hyperlink ref="A907" display="BELCOR INDUSTRIES" r:id="rId54"/>
    <hyperlink ref="A1515" display="REGESTER EQUIPMENT" r:id="rId55"/>
    <hyperlink ref="H3809" display="company@keycompany.cl" r:id="rId56"/>
    <hyperlink ref="A2634" display="SATEC" r:id="rId57"/>
    <hyperlink ref="A2075" display="F B A" r:id="rId58"/>
    <hyperlink ref="H1734" display="qasar52@hotmail.com" r:id="rId59"/>
    <hyperlink ref="H2214" display="ember@po.jaring.my" r:id="rId60"/>
    <hyperlink ref="H3173" display="silcol@silviocolombo.it" r:id="rId61"/>
    <hyperlink ref="A1558" display="SARL PARITEX" r:id="rId62"/>
    <hyperlink ref="A596" display="ARIQ INTERNATIONAL" r:id="rId63"/>
    <hyperlink ref="H1143" display="trisquar@ms12.hinet.net" r:id="rId64"/>
    <hyperlink ref="C320" display="http://www.amazinshuz.co.za" r:id="rId65"/>
    <hyperlink ref="A2335" display="BELLARI" r:id="rId66"/>
    <hyperlink ref="H2379" display="skmbag@singnet.com.sg" r:id="rId67"/>
    <hyperlink ref="H55" display="cadware@time.net.my" r:id="rId68"/>
    <hyperlink ref="A2485" display="BERDING GMBH &amp;" r:id="rId69"/>
    <hyperlink ref="H3230" display="ivw18@pacific.net.hk" r:id="rId70"/>
    <hyperlink ref="C322" display="http://www.scheie.no" r:id="rId71"/>
    <hyperlink ref="C2560" display="http://www.martinfoodequipment.com" r:id="rId72"/>
    <hyperlink ref="A1220" display="RICHIE ENTERPRISES" r:id="rId73"/>
    <hyperlink ref="H3420" display="rucheng42501@yahoo.com.cn" r:id="rId74"/>
    <hyperlink ref="A3288" display="INTERNATIONAL MARKETING ORGANIZATION" r:id="rId75"/>
    <hyperlink ref="C2796" display="http://www.online.be" r:id="rId76"/>
    <hyperlink ref="A3848" display="MOKKI" r:id="rId77"/>
    <hyperlink ref="C225" display="http://www.amig.es" r:id="rId78"/>
    <hyperlink ref="C3074" display="http://www.hinet.net" r:id="rId79"/>
    <hyperlink ref="A2160" display="BLUE DOT IMPORTS" r:id="rId80"/>
    <hyperlink ref="A774" display="AITOC" r:id="rId81"/>
    <hyperlink ref="H1017" display="info@homenoffice.com.pk" r:id="rId82"/>
    <hyperlink ref="A120" display="MAKI&amp;CO" r:id="rId83"/>
    <hyperlink ref="A1540" display="ASTRA INTERNATIONAL" r:id="rId84"/>
    <hyperlink ref="A2340" display="SCHNUERLE" r:id="rId85"/>
    <hyperlink ref="C3459" display="http://www.eeboo.com" r:id="rId86"/>
    <hyperlink ref="H443" display="hoshi-pr@po.iijnet.or.jp" r:id="rId87"/>
    <hyperlink ref="C2891" display="http://www.dse.co.nz" r:id="rId88"/>
    <hyperlink ref="A3214" display="AMERICAN CUSTOMS BROKERAGE" r:id="rId89"/>
    <hyperlink ref="A34" display="PREISCO FOODS" r:id="rId90"/>
    <hyperlink ref="H2197" display="teresa_focusind@yahoo.com" r:id="rId91"/>
    <hyperlink ref="A2800" display="FORTE ENTERPRISE" r:id="rId92"/>
    <hyperlink ref="A595" display="NEW THERMO SERVICE" r:id="rId93"/>
    <hyperlink ref="H2013" display="info@baumgarten-group.com" r:id="rId94"/>
    <hyperlink ref="C1510" display="http://www.globalzone.net.in" r:id="rId95"/>
    <hyperlink ref="C3519" display="http://www.mouldtec.de" r:id="rId96"/>
    <hyperlink ref="C2898" display="http://www.sunrise.co.jp" r:id="rId97"/>
    <hyperlink ref="A3638" display="SYSTEM &amp; MILJOEBELYSNING" r:id="rId98"/>
    <hyperlink ref="H2470" display="marketing@welltexshowerpro.com" r:id="rId99"/>
    <hyperlink ref="A942" display="CUSTOM MANUFACTURED IMPORT" r:id="rId100"/>
    <hyperlink ref="H353" display="utc7748@seed.net" r:id="rId101"/>
    <hyperlink ref="A3571" display="KAERE BESSEBERG" r:id="rId102"/>
    <hyperlink ref="A2457" display="EVAN MAXWELL INTL" r:id="rId103"/>
    <hyperlink ref="A2458" display="Q&amp; J BUSINESS GUIDE" r:id="rId104"/>
    <hyperlink ref="H2038" display="c.ruediger@hudora.de" r:id="rId105"/>
    <hyperlink ref="A3872" display="E BLOMBERG &amp;" r:id="rId106"/>
    <hyperlink ref="A2683" display="BE-A TRADING" r:id="rId107"/>
    <hyperlink ref="H2971" display="selami_b@hotmail.com" r:id="rId108"/>
    <hyperlink ref="A751" display="ABDULAZIZ A AL-RASHED" r:id="rId109"/>
    <hyperlink ref="H1046" display="panjeremy@hotmail.com" r:id="rId110"/>
    <hyperlink ref="C1356" display="http://www.frame-it2000.com" r:id="rId111"/>
    <hyperlink ref="C972" display="http://www.sharich.com" r:id="rId112"/>
    <hyperlink ref="A1580" display="SAYES INTERNATIONAL" r:id="rId113"/>
    <hyperlink ref="H1261" display="buy@shopagift.com" r:id="rId114"/>
    <hyperlink ref="C2697" display="http://www.termoluxe.com.ua" r:id="rId115"/>
    <hyperlink ref="A1012" display="AN EYE FOR IMPORTS" r:id="rId116"/>
    <hyperlink ref="H1950" display="tonyhealy7@optusnet.com.au" r:id="rId117"/>
    <hyperlink ref="C1564" display="http://www.trendcosupply.com" r:id="rId118"/>
    <hyperlink ref="C2324" display="http://www.horizondesigns.com" r:id="rId119"/>
    <hyperlink ref="C1890" display="http://www.lifenstyle.bh" r:id="rId120"/>
    <hyperlink ref="A2650" display="PARRIS BROS" r:id="rId121"/>
    <hyperlink ref="H1834" display="rancho@cytanet.com.cy" r:id="rId122"/>
    <hyperlink ref="H275" display="jar@ozemail.com.au" r:id="rId123"/>
    <hyperlink ref="H607" display="happyvivianwong@yahoo.com.hk" r:id="rId124"/>
    <hyperlink ref="A1312" display="CASA CAROLINA" r:id="rId125"/>
    <hyperlink ref="H2902" display="lumberc@netvigator.com" r:id="rId126"/>
    <hyperlink ref="A2798" display="RAMDA (GROUP) U" r:id="rId127"/>
    <hyperlink ref="C1060" display="http://www.challengeronline.com" r:id="rId128"/>
    <hyperlink ref="H1204" display="levbiksint@yahoo.com" r:id="rId129"/>
    <hyperlink ref="C2738" display="http://www.royalselangor.com" r:id="rId130"/>
    <hyperlink ref="A1294" display="KRISHNA IMPEX" r:id="rId131"/>
    <hyperlink ref="A2438" display="GLOBAX S L" r:id="rId132"/>
    <hyperlink ref="H2845" display="info@laporcellanabianca.it" r:id="rId133"/>
    <hyperlink ref="H2964" display="info@americasfoodequipment.com" r:id="rId134"/>
    <hyperlink ref="H2404" display="ember@po.jaring.my" r:id="rId135"/>
    <hyperlink ref="C729" display="http://www.euronova.si" r:id="rId136"/>
    <hyperlink ref="A2332" display="D AND D GENERAL ITEMS" r:id="rId137"/>
    <hyperlink ref="A1953" display="FAGNER" r:id="rId138"/>
    <hyperlink ref="H1306" display="rmoudeh@yahoo.com" r:id="rId139"/>
    <hyperlink ref="A2235" display="DANG INVESTMENT" r:id="rId140"/>
    <hyperlink ref="A2206" display="BEBECO SWEDEN" r:id="rId141"/>
    <hyperlink ref="H1820" display="cote.versailles@usa.net" r:id="rId142"/>
    <hyperlink ref="C3750" display="http://www.helamestarit.fi" r:id="rId143"/>
    <hyperlink ref="C1732" display="http://www.att.net.mx" r:id="rId144"/>
    <hyperlink ref="A1553" display="NIOKUNITARO SHOTEN" r:id="rId145"/>
    <hyperlink ref="A3682" display="RUUB KARCHER BOUWSTOFFEN" r:id="rId146"/>
    <hyperlink ref="C1113" display="http://www.shopbrs.com" r:id="rId147"/>
    <hyperlink ref="A3818" display="TAYLOR DAKOTA RESTAURANT EQUIPMENT AND" r:id="rId148"/>
    <hyperlink ref="C2311" display="http://www.rayesimports.com" r:id="rId149"/>
    <hyperlink ref="C3025" display="http://www.morningt.com" r:id="rId150"/>
    <hyperlink ref="C1303" display="http://www.globalbeauty.com.br" r:id="rId151"/>
    <hyperlink ref="H474" display="qie@tm.net.my" r:id="rId152"/>
    <hyperlink ref="H63" display="boxstore@skynet.be" r:id="rId153"/>
    <hyperlink ref="A3576" display="TOKYO DAIICHI" r:id="rId154"/>
    <hyperlink ref="A2472" display="SANSYU" r:id="rId155"/>
    <hyperlink ref="C3015" display="http://www.kronenburg-handel.de" r:id="rId156"/>
    <hyperlink ref="A587" display="S SARID" r:id="rId157"/>
    <hyperlink ref="A975" display="HOUSEHOLD" r:id="rId158"/>
    <hyperlink ref="C1236" display="http://www.midasimports.com" r:id="rId159"/>
    <hyperlink ref="C1894" display="http://www.sanclaudio.com" r:id="rId160"/>
    <hyperlink ref="A2451" display="PASLODE" r:id="rId161"/>
    <hyperlink ref="A3665" display="B&amp;J SOLID" r:id="rId162"/>
    <hyperlink ref="A2243" display="GOLDEN GIFTS INTERNATIONAL" r:id="rId163"/>
    <hyperlink ref="H3539" display="markson@luckyco.com" r:id="rId164"/>
    <hyperlink ref="A3772" display="SPRINGFIELD GROCERY" r:id="rId165"/>
    <hyperlink ref="H2643" display="enor@culina.no" r:id="rId166"/>
    <hyperlink ref="A1837" display="OITAKYOWA" r:id="rId167"/>
    <hyperlink ref="H2839" display="artalent@biznetvigator.com" r:id="rId168"/>
    <hyperlink ref="A1203" display="&#10;BARCELONA CASA DECORACION" r:id="rId169"/>
    <hyperlink ref="H365" display="rngfloral@attglobal.net" r:id="rId170"/>
    <hyperlink ref="A2176" display="MAINPACK (M) SDN" r:id="rId171"/>
    <hyperlink ref="C3714" display="http://www.orion-rancal.co.il" r:id="rId172"/>
    <hyperlink ref="A1415" display="GOOD THINGS INTERNATIONAL" r:id="rId173"/>
    <hyperlink ref="H784" display="ritachui@pacific.net.hk" r:id="rId174"/>
    <hyperlink ref="A2228" display="JUST GOT2 HAVE IT!" r:id="rId175"/>
    <hyperlink ref="H1934" display="nzhe@ihug.co.nz" r:id="rId176"/>
    <hyperlink ref="A1682" display="ERLEMANN &amp; HUCKENBECK GMBH &amp;" r:id="rId177"/>
    <hyperlink ref="A3563" display="FERID KHEMAKHEM" r:id="rId178"/>
    <hyperlink ref="C1097" display="http://www.hibefree.com" r:id="rId179"/>
    <hyperlink ref="A1267" display="RATIO SALES INTERNATIONAL" r:id="rId180"/>
    <hyperlink ref="A3237" display="MERKUR" r:id="rId181"/>
    <hyperlink ref="A2779" display="FORDHAM PLAND" r:id="rId182"/>
    <hyperlink ref="A2227" display="GRACE SHARP INDUSTRIAL" r:id="rId183"/>
    <hyperlink ref="H3325" display="gpslide@tm.net.my" r:id="rId184"/>
    <hyperlink ref="A3177" display="ENG LEONG AUTO SUPPLIES (PERLIS) SDN" r:id="rId185"/>
    <hyperlink ref="C3845" display="http://www.oggetti.co.jp" r:id="rId186"/>
    <hyperlink ref="H849" display="taguchi@usmart-web.com" r:id="rId187"/>
    <hyperlink ref="H325" display="ae-mexico@testritegroup.com" r:id="rId188"/>
    <hyperlink ref="H2122" display="axmedwali@hotmail.com" r:id="rId189"/>
    <hyperlink ref="C121" display="http://www.pl.jaring.my" r:id="rId190"/>
    <hyperlink ref="C2104" display="http://www.ramesh.com" r:id="rId191"/>
    <hyperlink ref="C1040" display="http://www.norrby-tra.se" r:id="rId192"/>
    <hyperlink ref="C1987" display="http://www.sobelpu.be" r:id="rId193"/>
    <hyperlink ref="A3482" display="CHERUBINI" r:id="rId194"/>
    <hyperlink ref="H2577" display="siewkhentan@pd.jaring.my" r:id="rId195"/>
    <hyperlink ref="H1219" display="domus_kr@hanmail.net" r:id="rId196"/>
    <hyperlink ref="H460" display="tommy@lch-bwl.com" r:id="rId197"/>
    <hyperlink ref="H2854" display="shivmetals@vsnl.com" r:id="rId198"/>
    <hyperlink ref="C3631" display="http://www.wanadoo.be" r:id="rId199"/>
    <hyperlink ref="C2215" display="http://www.kingswoodkitchen.com" r:id="rId200"/>
    <hyperlink ref="H2155" display="camsb@tm.net.my" r:id="rId201"/>
    <hyperlink ref="H2797" display="saleh90@batelco.com.bh" r:id="rId202"/>
    <hyperlink ref="A1320" display="HUMI MARKETING" r:id="rId203"/>
    <hyperlink ref="A1423" display="GOLDEN RICH SHENG TRADING" r:id="rId204"/>
    <hyperlink ref="A2347" display="SAMAX (HK)" r:id="rId205"/>
    <hyperlink ref="A2732" display="PACIFIC EAST" r:id="rId206"/>
    <hyperlink ref="A1169" display="LIENZO DE LOS GAZULES" r:id="rId207"/>
    <hyperlink ref="A1117" display="THOMAS &amp; JONES (TEJAY)" r:id="rId208"/>
    <hyperlink ref="H2687" display="amirmansourian@yahoo.com" r:id="rId209"/>
    <hyperlink ref="A857" display="JENG CHUAN INDUSTRIAL" r:id="rId210"/>
    <hyperlink ref="H2458" display="apachoken@yahoo.fr" r:id="rId211"/>
    <hyperlink ref="A2548" display="REYNARDS (UK)" r:id="rId212"/>
    <hyperlink ref="H2071" display="rku@fyns-kran.dk" r:id="rId213"/>
    <hyperlink ref="C2814" display="http://www.bourguignon.com" r:id="rId214"/>
    <hyperlink ref="C74" display="http://www.seiei.com" r:id="rId215"/>
    <hyperlink ref="H1942" display="ploy.sri@zebra-head.com" r:id="rId216"/>
    <hyperlink ref="C1978" display="http://www.kleemann.de" r:id="rId217"/>
    <hyperlink ref="C759" display="http://www.cascohome.com" r:id="rId218"/>
    <hyperlink ref="A2362" display="F SANSON CONTRACTS" r:id="rId219"/>
    <hyperlink ref="C2579" display="http://www.amcorgroupusa.com" r:id="rId220"/>
    <hyperlink ref="A1338" display="G &amp; G SVET" r:id="rId221"/>
    <hyperlink ref="H1239" display="slogan@alphalink.com.au" r:id="rId222"/>
    <hyperlink ref="C641" display="http://www.nigeria-consulate.org.hk" r:id="rId223"/>
    <hyperlink ref="H1229" display="farl.aphesteguy@free.fr" r:id="rId224"/>
    <hyperlink ref="H1727" display="purchasing@johnsonrose.ca" r:id="rId225"/>
    <hyperlink ref="C2566" display="http://www.astoria.tm.fr" r:id="rId226"/>
    <hyperlink ref="H3217" display="a.sasaya@eos.ocn.ne.jp" r:id="rId227"/>
    <hyperlink ref="C2783" display="http://www.alkema.nl" r:id="rId228"/>
    <hyperlink ref="A3629" display="APPOLLO ADVERTISING &amp; HOTEL SUPPLIER" r:id="rId229"/>
    <hyperlink ref="H1765" display="info@bender.nl" r:id="rId230"/>
    <hyperlink ref="C2547" display="http://www.contacto.co.uk" r:id="rId231"/>
    <hyperlink ref="C2431" display="http://www.top-kitchen.com" r:id="rId232"/>
    <hyperlink ref="A2262" display="SP SOLID INTERNATIONAL" r:id="rId233"/>
    <hyperlink ref="A1116" display="NIYUKTI INTERNATIONAL" r:id="rId234"/>
    <hyperlink ref="A3344" display="OR CHI DE A" r:id="rId235"/>
    <hyperlink ref="H2767" display="talpan_corp@yahoo.com" r:id="rId236"/>
    <hyperlink ref="C1358" display="http://www.atgroupasia.com" r:id="rId237"/>
    <hyperlink ref="A1506" display="KWANS NEW WORLD TRADING" r:id="rId238"/>
    <hyperlink ref="A403" display="KC NEW YORK CONSULTING" r:id="rId239"/>
    <hyperlink ref="C1476" display="http://www.lander.ee" r:id="rId240"/>
    <hyperlink ref="A3774" display="SRI VINAYAKA EXPORTS" r:id="rId241"/>
    <hyperlink ref="A1839" display="POLLUX OVERSEAS" r:id="rId242"/>
    <hyperlink ref="A743" display="LILA INTERNATIONAL" r:id="rId243"/>
    <hyperlink ref="C36" display="http://www.amigo-group.ru" r:id="rId244"/>
    <hyperlink ref="H2821" display="acastan@yubc.net" r:id="rId245"/>
    <hyperlink ref="H2220" display="eastman@eastman-intl.com" r:id="rId246"/>
    <hyperlink ref="A93" display="BOEZER IMPORT EXPORT" r:id="rId247"/>
    <hyperlink ref="H3038" display="info@albaline.dk" r:id="rId248"/>
    <hyperlink ref="H1999" display="michael@buffaloworld.com" r:id="rId249"/>
    <hyperlink ref="A395" display="JOBAR INTERNATIONAL" r:id="rId250"/>
    <hyperlink ref="C1763" display="http://www.lino-metaal.nl" r:id="rId251"/>
    <hyperlink ref="H854" display="trofeos@ya.com" r:id="rId252"/>
    <hyperlink ref="A2767" display="COPLEXI-ART" r:id="rId253"/>
    <hyperlink ref="H2138" display="dreamberry@earthlink.net" r:id="rId254"/>
    <hyperlink ref="A3855" display="PICNIC GIFT" r:id="rId255"/>
    <hyperlink ref="H3569" display="g.m.i@mindspring.com" r:id="rId256"/>
    <hyperlink ref="A3285" display="CREATIVE PROMOTIONAL PRODUCTS" r:id="rId257"/>
    <hyperlink ref="A3129" display="CRANE DISTRIBUTION LIMITED T/AS RAYMOR TAPWARE" r:id="rId258"/>
    <hyperlink ref="A1950" display="ANTHONY J HEALY ANTIQUES" r:id="rId259"/>
    <hyperlink ref="C90" display="http://www.compar.it" r:id="rId260"/>
    <hyperlink ref="H2615" display="jens.ludwig@diy-world.de" r:id="rId261"/>
    <hyperlink ref="A1744" display="BRAAT KWASTENFABRIEK" r:id="rId262"/>
    <hyperlink ref="H1794" display="sales@foreignimpex.com" r:id="rId263"/>
    <hyperlink ref="A2983" display="NEW MARCO POLO" r:id="rId264"/>
    <hyperlink ref="H2234" display="edisonsign@aol.com" r:id="rId265"/>
    <hyperlink ref="H3221" display="info@schepro.nl" r:id="rId266"/>
    <hyperlink ref="C2242" display="http://www.levent.com" r:id="rId267"/>
    <hyperlink ref="H69" display="info@victorinox.dk" r:id="rId268"/>
    <hyperlink ref="C1195" display="http://www.orionservice.it" r:id="rId269"/>
    <hyperlink ref="A1633" display="T A U" r:id="rId270"/>
    <hyperlink ref="H3262" display="coray@.netvigator.com" r:id="rId271"/>
    <hyperlink ref="A1495" display="TITGEMEYER ITALIANA" r:id="rId272"/>
    <hyperlink ref="A1645" display="S R INTERNATIONAL" r:id="rId273"/>
    <hyperlink ref="H919" display="agostini@teac.it" r:id="rId274"/>
    <hyperlink ref="H2972" display="altom@altom.com.pl" r:id="rId275"/>
    <hyperlink ref="H504" display="jetty@ms2.hinet.net" r:id="rId276"/>
    <hyperlink ref="A932" display="JACO UNION TRADING" r:id="rId277"/>
    <hyperlink ref="A2120" display="US WEBBING" r:id="rId278"/>
    <hyperlink ref="A2898" display="SUNRISE SYSTEM SERVICE" r:id="rId279"/>
    <hyperlink ref="H885" display="parket-zc@tom.com" r:id="rId280"/>
    <hyperlink ref="A3499" display="BENTA ENTERPRISES" r:id="rId281"/>
    <hyperlink ref="A3655" display="BUSHOFA GENERAL TRADING" r:id="rId282"/>
    <hyperlink ref="A2787" display="M/S REKHA STAINLESS" r:id="rId283"/>
    <hyperlink ref="H3010" display="oved@termoluxe.com.ua" r:id="rId284"/>
    <hyperlink ref="A3051" display="FERRETERIA LAS DOS ESTRELLAS" r:id="rId285"/>
    <hyperlink ref="H1207" display="xavier-crenn@wanadoo.fr" r:id="rId286"/>
    <hyperlink ref="A2188" display="KRANEL STOCKHOLM" r:id="rId287"/>
    <hyperlink ref="H2010" display="chinawindow@chinawindow.com" r:id="rId288"/>
    <hyperlink ref="A2804" display="ALENEX MERCHANDISING" r:id="rId289"/>
    <hyperlink ref="A2605" display="KORKMAZ DIS TICARET LTD STI" r:id="rId290"/>
    <hyperlink ref="H913" display="corbellaa@itochu.it" r:id="rId291"/>
    <hyperlink ref="H766" display="aly25la@aol.com" r:id="rId292"/>
    <hyperlink ref="C3040" display="http://www.sanko-gp.co.jp" r:id="rId293"/>
    <hyperlink ref="C2538" display="http://www.meldgaard.com" r:id="rId294"/>
    <hyperlink ref="H127" display="ip@sopris.net" r:id="rId295"/>
    <hyperlink ref="C1174" display="http://www.ijf.com.au" r:id="rId296"/>
    <hyperlink ref="C3472" display="http://www.hktarget.com" r:id="rId297"/>
    <hyperlink ref="C920" display="http://www.acohardware.net" r:id="rId298"/>
    <hyperlink ref="H3290" display="royalaccents@skyinet.net" r:id="rId299"/>
    <hyperlink ref="H3101" display="info@ibgregalos.com" r:id="rId300"/>
    <hyperlink ref="C1861" display="http://www.intelnet.net.gt" r:id="rId301"/>
    <hyperlink ref="C2107" display="http://www.antoniotahhan.com" r:id="rId302"/>
    <hyperlink ref="C367" display="http://www.artistickitchendesign.com" r:id="rId303"/>
    <hyperlink ref="H306" display="alliedimex@aol.com" r:id="rId304"/>
    <hyperlink ref="A941" display="NKOK" r:id="rId305"/>
    <hyperlink ref="H2651" display="info@gaefgen.de" r:id="rId306"/>
    <hyperlink ref="C3575" display="http://www.clavedenia.com" r:id="rId307"/>
    <hyperlink ref="A564" display="EVERBRIGHT MERCANTILE" r:id="rId308"/>
    <hyperlink ref="A2805" display="ADAC LABORATORIES" r:id="rId309"/>
    <hyperlink ref="A366" display="CHRISTIANE MARTIN VIVANT" r:id="rId310"/>
    <hyperlink ref="A2660" display="MARKANT TRADING ORGANISATION (FAR EAST)" r:id="rId311"/>
    <hyperlink ref="H12" display="jhsia@mikevin.com" r:id="rId312"/>
    <hyperlink ref="A1593" display="GLORY BRIGHT ENTERPRISE" r:id="rId313"/>
    <hyperlink ref="H3232" display="cyntyhialie@brabantia.com" r:id="rId314"/>
    <hyperlink ref="A476" display="J &amp; D INTERNATIONAL" r:id="rId315"/>
    <hyperlink ref="A800" display="FEMIKING TRADING INTERNATION" r:id="rId316"/>
    <hyperlink ref="C1423" display="http://www.taiwantrade.com.tw" r:id="rId317"/>
    <hyperlink ref="A1249" display="C MAHAKITYOTHA" r:id="rId318"/>
    <hyperlink ref="C1649" display="http://www.samba.com.sa" r:id="rId319"/>
    <hyperlink ref="C595" display="http://www.thermoserv.com" r:id="rId320"/>
    <hyperlink ref="A2823" display="AJMERA WIRE PRODUCTS" r:id="rId321"/>
    <hyperlink ref="H1085" display="schulkerafael@yahoo.com" r:id="rId322"/>
    <hyperlink ref="A1402" display="MULTIMAYA" r:id="rId323"/>
    <hyperlink ref="H1916" display="kandj@mint.ocn.ne.jp" r:id="rId324"/>
    <hyperlink ref="A2625" display="SAFSUT GIDA URN IMALAT ITHALAT IHRACCT &amp; SAN TIC LTD STI" r:id="rId325"/>
    <hyperlink ref="H2145" display="asken@asken2u.com" r:id="rId326"/>
    <hyperlink ref="A3181" display="BEW-UMFORMTECHNIK WESTHEIM" r:id="rId327"/>
    <hyperlink ref="A327" display="AITOC" r:id="rId328"/>
    <hyperlink ref="C3064" display="http://www.evergreenpropagators.com" r:id="rId329"/>
    <hyperlink ref="H1005" display="aslib@testrite.com.tr" r:id="rId330"/>
    <hyperlink ref="H2188" display="sthlm@kranel.se" r:id="rId331"/>
    <hyperlink ref="A1701" display="AROBEN ZIRAAT URUNLERI TURIZM INSAAT GUBER SAN VE TIC LTD STI" r:id="rId332"/>
    <hyperlink ref="A3131" display="RUFFO" r:id="rId333"/>
    <hyperlink ref="A46" display="THE HOUSE OF KNIVES" r:id="rId334"/>
    <hyperlink ref="C146" display="http://www.sigsales.com" r:id="rId335"/>
    <hyperlink ref="A994" display="CHINA WORLD TRADING" r:id="rId336"/>
    <hyperlink ref="C3359" display="http://www.ros.bergamo.it" r:id="rId337"/>
    <hyperlink ref="H2075" display="alan.ali@fba.com.au" r:id="rId338"/>
    <hyperlink ref="A2280" display="C &amp; J FOREST INTERNATIONAL" r:id="rId339"/>
    <hyperlink ref="A1621" display="JOSTEN HANDEL &amp; FRANCHISE GMBH &amp;" r:id="rId340"/>
    <hyperlink ref="H2473" display="paolo.ramela@somova.it" r:id="rId341"/>
    <hyperlink ref="A2304" display="CROWN BRITISH TRADING" r:id="rId342"/>
    <hyperlink ref="A620" display="HANIL STS" r:id="rId343"/>
    <hyperlink ref="H2397" display="info@splash.on.ca" r:id="rId344"/>
    <hyperlink ref="A3780" display="BICRIMO" r:id="rId345"/>
    <hyperlink ref="C590" display="http://www.luxaplast.be" r:id="rId346"/>
    <hyperlink ref="H2064" display="advexp@xtra.co.nz" r:id="rId347"/>
    <hyperlink ref="A1754" display="LOGICO" r:id="rId348"/>
    <hyperlink ref="A910" display="SMG" r:id="rId349"/>
    <hyperlink ref="A2337" display="FIRECO" r:id="rId350"/>
    <hyperlink ref="A2254" display="SINOWAY MANUFACTURE" r:id="rId351"/>
    <hyperlink ref="C357" display="http://www.qindustries.com" r:id="rId352"/>
    <hyperlink ref="H2491" display="hlee@sunflowerpkg.com" r:id="rId353"/>
    <hyperlink ref="C3234" display="http://www.tepol.com.mx" r:id="rId354"/>
    <hyperlink ref="A3519" display="MOULDTEC KUNSTSTOFF" r:id="rId355"/>
    <hyperlink ref="A926" display="MENNENS &amp;" r:id="rId356"/>
    <hyperlink ref="C2026" display="http://www.stalad.nl" r:id="rId357"/>
    <hyperlink ref="C1220" display="http://www.shopagift.com" r:id="rId358"/>
    <hyperlink ref="A54" display="NOBEL SYSCO FOOD SERVICES" r:id="rId359"/>
    <hyperlink ref="H1416" display="j.ziemski@dietsche.pl" r:id="rId360"/>
    <hyperlink ref="C2730" display="http://www.cwcom.net" r:id="rId361"/>
    <hyperlink ref="A3564" display="BOETTGER" r:id="rId362"/>
    <hyperlink ref="H167" display="alia@dhivehinet.net" r:id="rId363"/>
    <hyperlink ref="A489" display="ASHDENE MANUFACTURING" r:id="rId364"/>
    <hyperlink ref="A632" display="ALMACENES EXITO" r:id="rId365"/>
    <hyperlink ref="A62" display="CORPORATE DISCRETION" r:id="rId366"/>
    <hyperlink ref="A1304" display="SINEXIMCO" r:id="rId367"/>
    <hyperlink ref="C1078" display="http://www.wt.net" r:id="rId368"/>
    <hyperlink ref="H80" display="vertriet@plastipol.de" r:id="rId369"/>
    <hyperlink ref="C2800" display="http://www.ionq.com" r:id="rId370"/>
    <hyperlink ref="A631" display="SAPPHIRE INTERNATIONAL" r:id="rId371"/>
    <hyperlink ref="A1769" display="TANGO TRAVELS" r:id="rId372"/>
    <hyperlink ref="C2456" display="http://www.igrelgon.com" r:id="rId373"/>
    <hyperlink ref="H3177" display="koksean@streamyx.com" r:id="rId374"/>
    <hyperlink ref="A134" display="SRIWANI HOLDINGS BERHAD" r:id="rId375"/>
    <hyperlink ref="A644" display="BUCK PAPER" r:id="rId376"/>
    <hyperlink ref="H3795" display="info@abho.dk" r:id="rId377"/>
    <hyperlink ref="A3619" display="SCAN-CO DANMARK" r:id="rId378"/>
    <hyperlink ref="A2628" display="AMAZING GRACE ELEPHANT" r:id="rId379"/>
    <hyperlink ref="H2494" display="fairtrade@hotmail.com" r:id="rId380"/>
    <hyperlink ref="A2751" display="KEL AIR VACANCES" r:id="rId381"/>
    <hyperlink ref="C1574" display="http://www.pare.nl" r:id="rId382"/>
    <hyperlink ref="A707" display="INNOVATIONS" r:id="rId383"/>
    <hyperlink ref="A3067" display="AMEFA(U K )LTD" r:id="rId384"/>
    <hyperlink ref="C3035" display="http://www.design-spectrum.net" r:id="rId385"/>
    <hyperlink ref="A1732" display="ASIA LINK PROMOTIONS" r:id="rId386"/>
    <hyperlink ref="C1256" display="http://www.silnox.com" r:id="rId387"/>
    <hyperlink ref="A1382" display="CHINA INTERNATIONAL (ASIA)LTD" r:id="rId388"/>
    <hyperlink ref="A2063" display="&#10;ECLAT STANDARD VENTURES" r:id="rId389"/>
    <hyperlink ref="C2807" display="http://www.asahi-net.or.jp" r:id="rId390"/>
    <hyperlink ref="H271" display="jsp962@cbn.net.id" r:id="rId391"/>
    <hyperlink ref="C698" display="http://www.lacafetiere.com" r:id="rId392"/>
    <hyperlink ref="H2763" display="in1881@yahoo.com" r:id="rId393"/>
    <hyperlink ref="A2581" display="DURATRON INDUSTRIES" r:id="rId394"/>
    <hyperlink ref="H3371" display="armin.pfeifer@berner.it" r:id="rId395"/>
    <hyperlink ref="H1471" display="maneytolk@yahoo.com" r:id="rId396"/>
    <hyperlink ref="H658" display="colin@trenton.com.au" r:id="rId397"/>
    <hyperlink ref="H252" display="jasco@ms11.hinet.net" r:id="rId398"/>
    <hyperlink ref="A2580" display="PIONEER CATERING EQUIPMENT &amp; ENGINEERING" r:id="rId399"/>
    <hyperlink ref="H1704" display="doojee7@hotmail.com" r:id="rId400"/>
    <hyperlink ref="H2146" display="info@premium-nieuwkoop.nl" r:id="rId401"/>
    <hyperlink ref="H1305" display="hsutedjo@cbn.net.id" r:id="rId402"/>
    <hyperlink ref="H3402" display="t.aub1800@aol.com" r:id="rId403"/>
    <hyperlink ref="H1519" display="ahajiva@spidernet.com.cy" r:id="rId404"/>
    <hyperlink ref="C712" display="http://www.burtcompany.com" r:id="rId405"/>
    <hyperlink ref="H783" display="claudezemour@hotmail.com" r:id="rId406"/>
    <hyperlink ref="C3717" display="http://www.student.cbs.dk" r:id="rId407"/>
    <hyperlink ref="H2506" display="seguychristian@aol.com" r:id="rId408"/>
    <hyperlink ref="H1755" display="quezada@entelchile.net" r:id="rId409"/>
    <hyperlink ref="A2636" display="SOJIDZ" r:id="rId410"/>
    <hyperlink ref="C2470" display="http://www.welltexshowerpro.com" r:id="rId411"/>
    <hyperlink ref="C215" display="http://www.simnet.org" r:id="rId412"/>
    <hyperlink ref="A3703" display="HELA CHINA TRADING" r:id="rId413"/>
    <hyperlink ref="C2487" display="http://www.raymor.com.au" r:id="rId414"/>
    <hyperlink ref="H2690" display="junaedy20@hotmail.com" r:id="rId415"/>
    <hyperlink ref="C3053" display="http://www.felederia.com" r:id="rId416"/>
    <hyperlink ref="H779" display="ulf@ulfto.se" r:id="rId417"/>
    <hyperlink ref="H1411" display="topeye@lycos.co" r:id="rId418"/>
    <hyperlink ref="C190" display="http://www.gobot.com" r:id="rId419"/>
    <hyperlink ref="A1343" display="ADAMS SALES" r:id="rId420"/>
    <hyperlink ref="C3012" display="http://www.nu-international.com" r:id="rId421"/>
    <hyperlink ref="C2248" display="http://www.brightway.ca" r:id="rId422"/>
    <hyperlink ref="H2814" display="achatbourguignon@wanadoo.fr" r:id="rId423"/>
    <hyperlink ref="C170" display="http://www.stclairsupply.com" r:id="rId424"/>
    <hyperlink ref="H2047" display="flexico@matavnet.hu" r:id="rId425"/>
    <hyperlink ref="H3791" display="aa056781@syd.odn.ne.jp" r:id="rId426"/>
    <hyperlink ref="H3141" display="big_centre_co@yahoo.com.hk" r:id="rId427"/>
    <hyperlink ref="H3792" display="aquinto@terra.com.gt" r:id="rId428"/>
    <hyperlink ref="C3272" display="http://www.armyvarer.dk" r:id="rId429"/>
    <hyperlink ref="A1334" display="ATLANTIC REFRIGERATION" r:id="rId430"/>
    <hyperlink ref="A2440" display="BOEHRINGER GASTRO PROFI" r:id="rId431"/>
    <hyperlink ref="A3259" display="MADISON INDUSTRIAL" r:id="rId432"/>
    <hyperlink ref="C95" display="http://www.dgnet.gd.cn" r:id="rId433"/>
    <hyperlink ref="A698" display="LA CAFETIERE" r:id="rId434"/>
    <hyperlink ref="A414" display="SA D EXPLOITATION MAISON MILHAU" r:id="rId435"/>
    <hyperlink ref="A2694" display="CEYFIELD ENTERPRISES" r:id="rId436"/>
    <hyperlink ref="A3092" display="PARAMOUNT LIFE &amp; GENERAL INSURANCE" r:id="rId437"/>
    <hyperlink ref="H1866" display="ozone@mantraonline.com" r:id="rId438"/>
    <hyperlink ref="C841" display="http://www.eskay.co.in" r:id="rId439"/>
    <hyperlink ref="H2661" display="manager@fosterint.com" r:id="rId440"/>
    <hyperlink ref="A1725" display="KITCHEN LINE" r:id="rId441"/>
    <hyperlink ref="A794" display="ABLE CHINA INDUSTRIAL" r:id="rId442"/>
    <hyperlink ref="A786" display="ROMAGNA PLASTIC" r:id="rId443"/>
    <hyperlink ref="H1394" display="albert@matco.co.nz" r:id="rId444"/>
    <hyperlink ref="C2199" display="http://www.gye.satnet.net" r:id="rId445"/>
    <hyperlink ref="C277" display="http://www.mx21.tiki.ne.jp" r:id="rId446"/>
    <hyperlink ref="H619" display="gote.jansson@swedetrade.se" r:id="rId447"/>
    <hyperlink ref="H2857" display="mail@aida.dk" r:id="rId448"/>
    <hyperlink ref="H35" display="pli_cana_ro@yahoo.co.in" r:id="rId449"/>
    <hyperlink ref="H2808" display="cathyypchan.hk@lifung.com.hk" r:id="rId450"/>
    <hyperlink ref="C3875" display="http://www.tekom.odessa.ua" r:id="rId451"/>
    <hyperlink ref="A1099" display="E &amp; V INTERNATIONAL" r:id="rId452"/>
    <hyperlink ref="C796" display="http://www.paularosa.com" r:id="rId453"/>
    <hyperlink ref="H3414" display="info@hamo-as.dk" r:id="rId454"/>
    <hyperlink ref="C3115" display="http://www.sunburstbottle.com" r:id="rId455"/>
    <hyperlink ref="A281" display="MAP &amp;" r:id="rId456"/>
    <hyperlink ref="C810" display="http://www.neyonline.be" r:id="rId457"/>
    <hyperlink ref="A446" display="MHZ HACHTEL GMBH &amp;" r:id="rId458"/>
    <hyperlink ref="A487" display="SAN MARCIANO" r:id="rId459"/>
    <hyperlink ref="A2202" display="DE GASPERI ENZO IMPRESA INDIVIDUALE" r:id="rId460"/>
    <hyperlink ref="H3419" display="ian.davies@cannockgates.co.uk" r:id="rId461"/>
    <hyperlink ref="A1296" display="BARNES" r:id="rId462"/>
    <hyperlink ref="H2457" display="evanmaxwell@comcast.net" r:id="rId463"/>
    <hyperlink ref="H953" display="henry@sunsingtea.com" r:id="rId464"/>
    <hyperlink ref="H3323" display="ariel.eskenazi@plazareg.com" r:id="rId465"/>
    <hyperlink ref="A3857" display="BE KINTANA" r:id="rId466"/>
    <hyperlink ref="A2872" display="BRITISH FITTINGS CO (SCOTLAND)" r:id="rId467"/>
    <hyperlink ref="H1291" display="gaggenau.kodinkonehuolto@bshg.com" r:id="rId468"/>
    <hyperlink ref="H1768" display="jouko.jarvellainen@wilsa.fi" r:id="rId469"/>
    <hyperlink ref="C3170" display="http://www.hindborg.dk" r:id="rId470"/>
    <hyperlink ref="H3790" display="andyccchen@pagic.net" r:id="rId471"/>
    <hyperlink ref="C1623" display="http://www.stockbags.com" r:id="rId472"/>
    <hyperlink ref="C1804" display="http://www.candykaluminium.nl" r:id="rId473"/>
    <hyperlink ref="H81" display="o.pardini.srl@lunet.it" r:id="rId474"/>
    <hyperlink ref="C2370" display="http://www.bnproducts.com" r:id="rId475"/>
    <hyperlink ref="H3545" display="normandcom@wanadoo.fr" r:id="rId476"/>
    <hyperlink ref="C1626" display="http://www.samba.com.sa" r:id="rId477"/>
    <hyperlink ref="A1834" display="RANCHO BAR &amp; GRILL" r:id="rId478"/>
    <hyperlink ref="A2089" display="AMTES INTERNATIONAL" r:id="rId479"/>
    <hyperlink ref="H3399" display="richardw@eddingtons.co.uk" r:id="rId480"/>
    <hyperlink ref="A2568" display="NOVELLE PLAST" r:id="rId481"/>
    <hyperlink ref="A1371" display="GREEN APPLE (HONG KONG)" r:id="rId482"/>
    <hyperlink ref="H774" display="j-itoh@aidoc.co" r:id="rId483"/>
    <hyperlink ref="H1688" display="cffbox@nyc.odn.ne.jp" r:id="rId484"/>
    <hyperlink ref="C1782" display="http://www.dpunjani.fsbusiness.co.uk" r:id="rId485"/>
    <hyperlink ref="A3397" display="FRANCE MAIA" r:id="rId486"/>
    <hyperlink ref="H1018" display="futureahmed@hotmail.com" r:id="rId487"/>
    <hyperlink ref="A193" display="KEITH SPICER" r:id="rId488"/>
    <hyperlink ref="C3342" display="http://www.basictrust.dk" r:id="rId489"/>
    <hyperlink ref="A2875" display="ALDE INTERNATIONAL UK" r:id="rId490"/>
    <hyperlink ref="A1448" display="MAXIS MARBLE ENTERPRISE" r:id="rId491"/>
    <hyperlink ref="A1297" display="MERCATOR LIGHTING" r:id="rId492"/>
    <hyperlink ref="C2428" display="http://www.kolobthailand.com" r:id="rId493"/>
    <hyperlink ref="H1262" display="bgordon@gocontinuum.com" r:id="rId494"/>
    <hyperlink ref="H2887" display="selassiea2000@yahoo.com" r:id="rId495"/>
    <hyperlink ref="H559" display="andreas.engdahl@memo.ikea.com" r:id="rId496"/>
    <hyperlink ref="A1854" display="FARM FRESH" r:id="rId497"/>
    <hyperlink ref="C1080" display="http://www.linido.nl" r:id="rId498"/>
    <hyperlink ref="H2219" display="mrthomasmo@hotmail.com" r:id="rId499"/>
    <hyperlink ref="H1094" display="clell@kenianimports.com" r:id="rId500"/>
    <hyperlink ref="H3244" display="ijaz@biinternational.co.uk" r:id="rId501"/>
    <hyperlink ref="H427" display="aluart@aluart.nl" r:id="rId502"/>
    <hyperlink ref="C874" display="http://www.abigrouplogistics.com" r:id="rId503"/>
    <hyperlink ref="H1745" display="feinstin@netvision.net" r:id="rId504"/>
    <hyperlink ref="A1842" display="SYSTEM 14" r:id="rId505"/>
    <hyperlink ref="C544" display="http://www.mitsui.com.ph" r:id="rId506"/>
    <hyperlink ref="C1727" display="http://www.johnsonrose.ca" r:id="rId507"/>
    <hyperlink ref="A2031" display="BUCKY S HOUSE" r:id="rId508"/>
    <hyperlink ref="A2080" display="CARIBBEAN ASIAN IMPORT/EXPORT" r:id="rId509"/>
    <hyperlink ref="H3735" display="robert@fabricimport.cz" r:id="rId510"/>
    <hyperlink ref="H47" display="info@happyjump.com" r:id="rId511"/>
    <hyperlink ref="H3347" display="chankim@hanmir.com" r:id="rId512"/>
    <hyperlink ref="C3065" display="http://www.sansyu.co.jp" r:id="rId513"/>
    <hyperlink ref="H2684" display="lililacoque@yahoo.com" r:id="rId514"/>
    <hyperlink ref="H3760" display="kimmo.ikonen@pp.inet.fi" r:id="rId515"/>
    <hyperlink ref="C2746" display="http://www.labruche.fr" r:id="rId516"/>
    <hyperlink ref="C1401" display="http://www.frigicoll.es" r:id="rId517"/>
    <hyperlink ref="H2441" display="shay-ltd@netvision.net" r:id="rId518"/>
    <hyperlink ref="A3381" display="B&amp;J SOLID" r:id="rId519"/>
    <hyperlink ref="A3004" display="RAHMOUNTEX TRADING EST" r:id="rId520"/>
    <hyperlink ref="H3617" display="rosamper@etb.com" r:id="rId521"/>
    <hyperlink ref="C2105" display="http://www.worldnet.fr" r:id="rId522"/>
    <hyperlink ref="A3071" display="SARL LE MOULIN DES AFFAIRES" r:id="rId523"/>
    <hyperlink ref="A1346" display="KANTINESERVICE" r:id="rId524"/>
    <hyperlink ref="C2194" display="http://www.trinitythai.com" r:id="rId525"/>
    <hyperlink ref="C3704" display="http://www.emrad.net" r:id="rId526"/>
    <hyperlink ref="H1881" display="yunjin5@chol.net" r:id="rId527"/>
    <hyperlink ref="H2374" display="liuyan0429@hotmail.com" r:id="rId528"/>
    <hyperlink ref="H994" display="errol@cwtl.com.hk" r:id="rId529"/>
    <hyperlink ref="C857" display="http://www.ms4.seeder.net" r:id="rId530"/>
    <hyperlink ref="A2954" display="ELITE GLOBAL SOURCING" r:id="rId531"/>
    <hyperlink ref="H3787" display="redai@net.sy" r:id="rId532"/>
    <hyperlink ref="H2709" display="shlopshli@netvigator.com" r:id="rId533"/>
    <hyperlink ref="A3641" display="OY SABOURE" r:id="rId534"/>
    <hyperlink ref="H3470" display="clam@lowes.com" r:id="rId535"/>
    <hyperlink ref="H631" display="exports@sapphire-intl.com" r:id="rId536"/>
    <hyperlink ref="A3360" display="FINE" r:id="rId537"/>
    <hyperlink ref="A2865" display="SALEH AL SALEH" r:id="rId538"/>
    <hyperlink ref="H3122" display="roongnapa@alliedmetals.com" r:id="rId539"/>
    <hyperlink ref="C2148" display="http://www.canada.com" r:id="rId540"/>
    <hyperlink ref="H793" display="info@heckelmann.com" r:id="rId541"/>
    <hyperlink ref="C2155" display="http://www.melamineware.com.my" r:id="rId542"/>
    <hyperlink ref="H3837" display="linaflb@yahoo.com" r:id="rId543"/>
    <hyperlink ref="C3163" display="http://www.ekort.ru" r:id="rId544"/>
    <hyperlink ref="H3069" display="cywong@dbtech.com.hk" r:id="rId545"/>
    <hyperlink ref="H2730" display="costas@cwcom.net" r:id="rId546"/>
    <hyperlink ref="A818" display="FORM FURNITURE" r:id="rId547"/>
    <hyperlink ref="A2793" display="IBG REGALOS" r:id="rId548"/>
    <hyperlink ref="A1329" display="APPIA312" r:id="rId549"/>
    <hyperlink ref="H1983" display="andersens@andersens.no" r:id="rId550"/>
    <hyperlink ref="C2274" display="http://www.gvrac.com" r:id="rId551"/>
    <hyperlink ref="H1601" display="william72188@hotmail.com" r:id="rId552"/>
    <hyperlink ref="C2653" display="http://www.cs-gifts.com" r:id="rId553"/>
    <hyperlink ref="H331" display="cherry@amarttrading.com" r:id="rId554"/>
    <hyperlink ref="H776" display="soumu-osk@chatani.co" r:id="rId555"/>
    <hyperlink ref="C638" display="http://www.baystate.com" r:id="rId556"/>
    <hyperlink ref="A3183" display="SEIKO" r:id="rId557"/>
    <hyperlink ref="A440" display="TROUVAILLE RELATIEGESCHENKEN" r:id="rId558"/>
    <hyperlink ref="A3301" display="GOLDEN BRIDGE" r:id="rId559"/>
    <hyperlink ref="H3657" display="satnamimports@ozemail.com.au" r:id="rId560"/>
    <hyperlink ref="C3221" display="http://www.schepro.nl" r:id="rId561"/>
    <hyperlink ref="H861" display="88jin@hananet.net" r:id="rId562"/>
    <hyperlink ref="H886" display="fundex@public.szptt.net.cn" r:id="rId563"/>
    <hyperlink ref="A280" display="ARCOBALENO TRADING" r:id="rId564"/>
    <hyperlink ref="H1731" display="prestapp@optushome.com.au" r:id="rId565"/>
    <hyperlink ref="A1290" display="BEN ARI ARTS" r:id="rId566"/>
    <hyperlink ref="C1123" display="http://www.st-future.com" r:id="rId567"/>
    <hyperlink ref="H2322" display="kuntal@rpintl.com" r:id="rId568"/>
    <hyperlink ref="H314" display="almustafagmts@yahoo.com" r:id="rId569"/>
    <hyperlink ref="C3725" display="http://www.fine.ocn.ne.jp" r:id="rId570"/>
    <hyperlink ref="C2756" display="http://www.felisati.it" r:id="rId571"/>
    <hyperlink ref="A1030" display="APS" r:id="rId572"/>
    <hyperlink ref="A2493" display="AL SHROUQ IMP EXP &amp; COMM AGENCIES" r:id="rId573"/>
    <hyperlink ref="H3869" display="satnamimports@ozemail.com.au" r:id="rId574"/>
    <hyperlink ref="A2468" display="RAPID FREIGHTWAYS" r:id="rId575"/>
    <hyperlink ref="H3344" display="or.chi.de" r:id="rId576"/>
    <hyperlink ref="H21" display="travisbush@hotmail.com" r:id="rId577"/>
    <hyperlink ref="A350" display="NOUR ELDIN KASSAR" r:id="rId578"/>
    <hyperlink ref="C3548" display="http://www.scandicrasts.com" r:id="rId579"/>
    <hyperlink ref="C1967" display="http://www.evergreen-hk.com" r:id="rId580"/>
    <hyperlink ref="H487" display="info@sanmarciano.it" r:id="rId581"/>
    <hyperlink ref="H326" display="mehbir@yahoo.com" r:id="rId582"/>
    <hyperlink ref="H2085" display="sinyoke@t-online.de" r:id="rId583"/>
    <hyperlink ref="C2955" display="http://www.g-h-g.de" r:id="rId584"/>
    <hyperlink ref="C2754" display="http://www.silentgliss.fi" r:id="rId585"/>
    <hyperlink ref="A1490" display="A &amp; Y TRADING" r:id="rId586"/>
    <hyperlink ref="H2644" display="brian@jig.co.uk" r:id="rId587"/>
    <hyperlink ref="A2525" display="P H SABA IMPORT - EKSPORT" r:id="rId588"/>
    <hyperlink ref="C1421" display="http://www.primescapeproducts.com" r:id="rId589"/>
    <hyperlink ref="C1449" display="http://www.stanley.com" r:id="rId590"/>
    <hyperlink ref="A815" display="LAI`S INDUSTRY" r:id="rId591"/>
    <hyperlink ref="H1434" display="stab.metallurgico@tin.it" r:id="rId592"/>
    <hyperlink ref="A2566" display="ASTORIA DIFFUSION" r:id="rId593"/>
    <hyperlink ref="A69" display="NOERGAARD TRADING" r:id="rId594"/>
    <hyperlink ref="H3387" display="r8yau@aol.com" r:id="rId595"/>
    <hyperlink ref="C2603" display="http://www.bargreen.com" r:id="rId596"/>
    <hyperlink ref="A1477" display="AGIO INTERNATIONAL" r:id="rId597"/>
    <hyperlink ref="C906" display="http://www.cwtl.com.hk" r:id="rId598"/>
    <hyperlink ref="C1217" display="http://www.kcpenn.com.hk" r:id="rId599"/>
    <hyperlink ref="A3743" display="COMPLEX INDUSTRIES" r:id="rId600"/>
    <hyperlink ref="A1351" display="GUANGDONG-LYON TRADING" r:id="rId601"/>
    <hyperlink ref="C710" display="http://www.aniketexports.com" r:id="rId602"/>
    <hyperlink ref="H647" display="ship@harmsmarcus.com" r:id="rId603"/>
    <hyperlink ref="C2857" display="http://www.soholm-dk.com" r:id="rId604"/>
    <hyperlink ref="H3494" display="info@commercial-alliance.com" r:id="rId605"/>
    <hyperlink ref="A500" display="BML IMPEX" r:id="rId606"/>
    <hyperlink ref="H117" display="maruichi@d5.dion.ne.jp" r:id="rId607"/>
    <hyperlink ref="C2601" display="http://www.acemk.com.hk" r:id="rId608"/>
    <hyperlink ref="A3000" display="81118741 MORETON HIRE SERVICE" r:id="rId609"/>
    <hyperlink ref="H1774" display="orna_bn@netvision.net" r:id="rId610"/>
    <hyperlink ref="A3032" display="GELAS PRODUCTS" r:id="rId611"/>
    <hyperlink ref="A867" display="SUN SING TEA" r:id="rId612"/>
    <hyperlink ref="H3112" display="chhightr@public.guangzhou.gd.cn" r:id="rId613"/>
    <hyperlink ref="C3663" display="http://www.osram.co.uk" r:id="rId614"/>
    <hyperlink ref="H3364" display="munlu@img.com.tr" r:id="rId615"/>
    <hyperlink ref="A1180" display="A N J P" r:id="rId616"/>
    <hyperlink ref="C1190" display="http://www.kawanlama.com" r:id="rId617"/>
    <hyperlink ref="A2681" display="TL ARGENTUM HANSEATISCHE SILBERHANDELSGESELLSCHAFT MBH" r:id="rId618"/>
    <hyperlink ref="H918" display="info@conplexinternational.com" r:id="rId619"/>
    <hyperlink ref="A2841" display="FIDEOS CAROZZI" r:id="rId620"/>
    <hyperlink ref="A3442" display="BARUBIZON FUJI" r:id="rId621"/>
    <hyperlink ref="H3146" display="itagaki.tokyousi@mbc.nifty.com" r:id="rId622"/>
    <hyperlink ref="A3458" display="OKUDA" r:id="rId623"/>
    <hyperlink ref="C3436" display="http://www.keytoss.com.tw" r:id="rId624"/>
    <hyperlink ref="A2021" display="CONTINENTAL CONAIR" r:id="rId625"/>
    <hyperlink ref="H1980" display="we@netvigator.com" r:id="rId626"/>
    <hyperlink ref="C2562" display="http://www.rodelle.com" r:id="rId627"/>
    <hyperlink ref="H3255" display="linaflb@yahoo.com" r:id="rId628"/>
    <hyperlink ref="A2091" display="OWASCO BEVERAGE" r:id="rId629"/>
    <hyperlink ref="A3515" display="ABBEY PACIFIC" r:id="rId630"/>
    <hyperlink ref="C1212" display="http://www.fantasyinterlain.com" r:id="rId631"/>
    <hyperlink ref="C3822" display="http://www.ancora.com.ar" r:id="rId632"/>
    <hyperlink ref="H27" display="iqbalkh@dhaka.net" r:id="rId633"/>
    <hyperlink ref="A2018" display="ANTHONY J HEALY ANTIQUES" r:id="rId634"/>
    <hyperlink ref="H1439" display="info@marhabalubnan.org" r:id="rId635"/>
    <hyperlink ref="C1673" display="http://www.watanistores.com" r:id="rId636"/>
    <hyperlink ref="H2790" display="kaldig@qldnet.com.au" r:id="rId637"/>
    <hyperlink ref="A2124" display="LU PHAT" r:id="rId638"/>
    <hyperlink ref="H3305" display="dinnersupply@yahoo.com" r:id="rId639"/>
    <hyperlink ref="H3788" display="roylacewood@thai.com" r:id="rId640"/>
    <hyperlink ref="C1426" display="http://www.titgemeyer.de" r:id="rId641"/>
    <hyperlink ref="C859" display="http://www.telia.se" r:id="rId642"/>
    <hyperlink ref="C2416" display="http://www.networld.com" r:id="rId643"/>
    <hyperlink ref="C2095" display="http://www.ermoffat.com" r:id="rId644"/>
    <hyperlink ref="H2749" display="cwbiz@singnet.com.sg" r:id="rId645"/>
    <hyperlink ref="A345" display="J D MILNER &amp; ASSOCIATES" r:id="rId646"/>
    <hyperlink ref="C3764" display="http://www.bharatin.com" r:id="rId647"/>
    <hyperlink ref="C822" display="http://www.tv-showroom.com" r:id="rId648"/>
    <hyperlink ref="A2674" display="BIJL BIJOU" r:id="rId649"/>
    <hyperlink ref="C222" display="http://www.shoprite.co.za" r:id="rId650"/>
    <hyperlink ref="A1119" display="ASIA LINK" r:id="rId651"/>
    <hyperlink ref="H3476" display="trigoldn@vip.163.com" r:id="rId652"/>
    <hyperlink ref="H1429" display="dakhan@omniaworld.net" r:id="rId653"/>
    <hyperlink ref="A3298" display="THONG NAM POTTERY(PTE)LTD" r:id="rId654"/>
    <hyperlink ref="A434" display="ABBASSI WHOLESALE &amp; DISTRIBUTORS" r:id="rId655"/>
    <hyperlink ref="C1592" display="http://www.nefse.com" r:id="rId656"/>
    <hyperlink ref="H1091" display="jenny@galleryasia.com.hk" r:id="rId657"/>
    <hyperlink ref="C570" display="http://www.bellavita.com.br" r:id="rId658"/>
    <hyperlink ref="C2412" display="http://www.delfi.lv" r:id="rId659"/>
    <hyperlink ref="C251" display="http://www.sehdel.com" r:id="rId660"/>
    <hyperlink ref="H3819" display="hk@quartic.hk" r:id="rId661"/>
    <hyperlink ref="A2710" display="ROPAX" r:id="rId662"/>
    <hyperlink ref="A653" display="THE STEVENS MARKETING GROUP" r:id="rId663"/>
    <hyperlink ref="H1535" display="info@kennic.com" r:id="rId664"/>
    <hyperlink ref="H1087" display="orion-service@libero.it" r:id="rId665"/>
    <hyperlink ref="H234" display="jmpnet@indosat.net.id" r:id="rId666"/>
    <hyperlink ref="A3465" display="C R PETERSON ASSOC" r:id="rId667"/>
    <hyperlink ref="H2546" display="anders.ingstrom@schneider-fin.fi" r:id="rId668"/>
    <hyperlink ref="A481" display="SAEAM INDUSTRIAL" r:id="rId669"/>
    <hyperlink ref="A2602" display="BSS(S)PTE" r:id="rId670"/>
    <hyperlink ref="H1855" display="office@maritime-partner.com" r:id="rId671"/>
    <hyperlink ref="H1097" display="henry@hibefree.com" r:id="rId672"/>
    <hyperlink ref="H2883" display="hhtfco@netvigator.com" r:id="rId673"/>
    <hyperlink ref="H2323" display="duni@duni.fi" r:id="rId674"/>
    <hyperlink ref="A3864" display="SCANTRADE INTERNATIONAL" r:id="rId675"/>
    <hyperlink ref="H2411" display="ett.gz@lycos.com" r:id="rId676"/>
    <hyperlink ref="A213" display="J MEIJER &amp; ZN" r:id="rId677"/>
    <hyperlink ref="C1309" display="http://www.fnd.com.tn" r:id="rId678"/>
    <hyperlink ref="A2215" display="ALLIED MANUFACTURING" r:id="rId679"/>
    <hyperlink ref="H1321" display="houseane@titan.seed.net" r:id="rId680"/>
    <hyperlink ref="H3105" display="klan@ekort.ru" r:id="rId681"/>
    <hyperlink ref="H1588" display="charlotte@assudamal.com" r:id="rId682"/>
    <hyperlink ref="C3803" display="http://www.hoarderball.com" r:id="rId683"/>
    <hyperlink ref="H859" display="allan.chemical@telia.se" r:id="rId684"/>
    <hyperlink ref="H3481" display="agarwalg@hotmail.com" r:id="rId685"/>
    <hyperlink ref="A817" display="ARKAU HEERA SONS" r:id="rId686"/>
    <hyperlink ref="C1224" display="http://www.stanley.com" r:id="rId687"/>
    <hyperlink ref="A614" display="REKORD TEKNIK &amp; TRANSMISSION" r:id="rId688"/>
    <hyperlink ref="C2912" display="http://www.frobergs.se" r:id="rId689"/>
    <hyperlink ref="A1963" display="LIBBEY" r:id="rId690"/>
    <hyperlink ref="C1776" display="http://www.telpacific.com.au" r:id="rId691"/>
    <hyperlink ref="A3843" display="MADI TRADING" r:id="rId692"/>
    <hyperlink ref="A2313" display="HOCOM INTERNATIONAL" r:id="rId693"/>
    <hyperlink ref="A2559" display="EXECUTIVE LIN INVESTMENTS" r:id="rId694"/>
    <hyperlink ref="H212" display="neweast2008@yahoo.com.cn" r:id="rId695"/>
    <hyperlink ref="A3555" display="ROBERT MARCOS" r:id="rId696"/>
    <hyperlink ref="C735" display="http://www.dreierdigital.com" r:id="rId697"/>
    <hyperlink ref="H3302" display="safi1962@sbcglobal.net" r:id="rId698"/>
    <hyperlink ref="C2671" display="http://www.nova.net.ng" r:id="rId699"/>
    <hyperlink ref="H883" display="mokeaka@yahoo.com" r:id="rId700"/>
    <hyperlink ref="A1866" display="OZONE OVERSEAS" r:id="rId701"/>
    <hyperlink ref="A610" display="ALAN WINACO TRADING" r:id="rId702"/>
    <hyperlink ref="H1892" display="tajindia@rediffmail.com" r:id="rId703"/>
    <hyperlink ref="C3655" display="http://www.usabizs.com" r:id="rId704"/>
    <hyperlink ref="H3071" display="moulindesaffaires@wanadoo.fr" r:id="rId705"/>
    <hyperlink ref="C1173" display="http://www.ace-trading.co.kr" r:id="rId706"/>
    <hyperlink ref="H2074" display="parsallan@hotmail.com" r:id="rId707"/>
    <hyperlink ref="A3333" display="AL KASHGARY EST" r:id="rId708"/>
    <hyperlink ref="A2739" display="JAPAN CONSTRUCTION TRADING" r:id="rId709"/>
    <hyperlink ref="A2482" display="GLEAM MARKETING SERVICES" r:id="rId710"/>
    <hyperlink ref="H3139" display="hindborg@hindborg.dk" r:id="rId711"/>
    <hyperlink ref="C844" display="http://www.thelmawood.com" r:id="rId712"/>
    <hyperlink ref="H1163" display="besterm@pacific.net.ph" r:id="rId713"/>
    <hyperlink ref="C337" display="http://www.global-instruments.com" r:id="rId714"/>
    <hyperlink ref="H1441" display="anselmia@tin.it" r:id="rId715"/>
    <hyperlink ref="H1502" display="dannyklsin@skb.com.my" r:id="rId716"/>
    <hyperlink ref="H3589" display="email@butchartgardens.com" r:id="rId717"/>
    <hyperlink ref="C540" display="http://www.pcnet.or.jp" r:id="rId718"/>
    <hyperlink ref="H2988" display="jcy_cherry@hotmail.com" r:id="rId719"/>
    <hyperlink ref="C232" display="http://www.cell-center.com" r:id="rId720"/>
    <hyperlink ref="A3690" display="HEGEMATIC" r:id="rId721"/>
    <hyperlink ref="A3716" display="JNL" r:id="rId722"/>
    <hyperlink ref="H3796" display="emd@hotelisboa.com" r:id="rId723"/>
    <hyperlink ref="A1493" display="DATZER" r:id="rId724"/>
    <hyperlink ref="A2849" display="ENTECH LOGISTICS" r:id="rId725"/>
    <hyperlink ref="A2038" display="HUDORA" r:id="rId726"/>
    <hyperlink ref="A1067" display="ORIKEI" r:id="rId727"/>
    <hyperlink ref="C559" display="http://www.memo.ikea.com" r:id="rId728"/>
    <hyperlink ref="A3879" display="F U" r:id="rId729"/>
    <hyperlink ref="H3130" display="design20@telia.com" r:id="rId730"/>
    <hyperlink ref="A1955" display="JACO BELGIUM" r:id="rId731"/>
    <hyperlink ref="A3152" display="SUPERMARKET EQUIPMENT RESALE" r:id="rId732"/>
    <hyperlink ref="A866" display="METAALWARENFABRIEK DEMA" r:id="rId733"/>
    <hyperlink ref="C658" display="http://www.trenton.com.au" r:id="rId734"/>
    <hyperlink ref="H3405" display="btcyltd@ctimail.com" r:id="rId735"/>
    <hyperlink ref="A270" display="HANYOUNG BEST" r:id="rId736"/>
    <hyperlink ref="A2177" display="ALLWAYS TRADING" r:id="rId737"/>
    <hyperlink ref="A1331" display="PLASTINOX" r:id="rId738"/>
    <hyperlink ref="C2616" display="http://www.carrefour.com" r:id="rId739"/>
    <hyperlink ref="C3505" display="http://www.anglohwi.com" r:id="rId740"/>
    <hyperlink ref="C1332" display="http://www.bhalaria.com" r:id="rId741"/>
    <hyperlink ref="A461" display="TMD INTERNATIONAL" r:id="rId742"/>
    <hyperlink ref="H62" display="cdic@pacific.net.sg" r:id="rId743"/>
    <hyperlink ref="A447" display="INNOVATIVE TEAMWORK SDN" r:id="rId744"/>
    <hyperlink ref="H3558" display="info@isco.nl" r:id="rId745"/>
    <hyperlink ref="A401" display="ANHUI FUYANG TEXTILE GROUP" r:id="rId746"/>
    <hyperlink ref="A553" display="DABIN WORLD" r:id="rId747"/>
    <hyperlink ref="A2279" display="KAYEE EUROPE" r:id="rId748"/>
    <hyperlink ref="A2158" display="ABDUL AZIZ R AL-KATHIRY TRADING EST" r:id="rId749"/>
    <hyperlink ref="H923" display="merle@amazinshuz.co" r:id="rId750"/>
    <hyperlink ref="H3609" display="btcyltd@ctimail.com" r:id="rId751"/>
    <hyperlink ref="H2897" display="optimal.service@wanadoo.fr" r:id="rId752"/>
    <hyperlink ref="C933" display="http://www.inka-impex.si" r:id="rId753"/>
    <hyperlink ref="H2787" display="indiaking@eth.net" r:id="rId754"/>
    <hyperlink ref="H2807" display="ab6t-smmt@asahi-net.or.jp" r:id="rId755"/>
    <hyperlink ref="A1079" display="REAC JAPAN" r:id="rId756"/>
    <hyperlink ref="A1681" display="GUPPY PLASTIC INDUSTRIES SDN" r:id="rId757"/>
    <hyperlink ref="H1926" display="daewoong@dae-woong.co" r:id="rId758"/>
    <hyperlink ref="H1440" display="wanrui@abouticc.com" r:id="rId759"/>
    <hyperlink ref="A2617" display="CHIMA HOLDINIGS" r:id="rId760"/>
    <hyperlink ref="H3319" display="ac8general@hotmail.com" r:id="rId761"/>
    <hyperlink ref="C1071" display="http://www.homepro.co.th" r:id="rId762"/>
    <hyperlink ref="A2050" display="KOBEISSI TRADING" r:id="rId763"/>
    <hyperlink ref="A407" display="KOIVUPUISTO" r:id="rId764"/>
    <hyperlink ref="A766" display="FACTORY OUTLET" r:id="rId765"/>
    <hyperlink ref="C19" display="http://www.daka.com.hk" r:id="rId766"/>
    <hyperlink ref="C2098" display="http://www.orientoriginals.com" r:id="rId767"/>
    <hyperlink ref="H1132" display="rpt@rptinternational.com.hk" r:id="rId768"/>
    <hyperlink ref="A3723" display="PACIFIC REALM IMPORT" r:id="rId769"/>
    <hyperlink ref="C1548" display="http://www.titan.seed.net.tw" r:id="rId770"/>
    <hyperlink ref="A202" display="CERAFORM" r:id="rId771"/>
    <hyperlink ref="C3823" display="http://www.babcotucson.com" r:id="rId772"/>
    <hyperlink ref="A164" display="AROMAZA" r:id="rId773"/>
    <hyperlink ref="A57" display="DREAMWORKS U S A &amp;" r:id="rId774"/>
    <hyperlink ref="A1554" display="ARLINI FRERES" r:id="rId775"/>
    <hyperlink ref="A1433" display="BUBBA S BAR B Q OVENS" r:id="rId776"/>
    <hyperlink ref="C168" display="http://www.shamrockfoods.com" r:id="rId777"/>
    <hyperlink ref="C2795" display="http://www.ottoasia.com" r:id="rId778"/>
    <hyperlink ref="C3755" display="http://www.hunghing.com" r:id="rId779"/>
    <hyperlink ref="C363" display="http://www.mhz.de" r:id="rId780"/>
    <hyperlink ref="H3881" display="mahamedsg@yahoo.com" r:id="rId781"/>
    <hyperlink ref="C2130" display="http://www.penpaper.co.nz" r:id="rId782"/>
    <hyperlink ref="A2487" display="CRANE DISTRIBUTION LIMITED T/AS RAYMOR TAPWARE" r:id="rId783"/>
    <hyperlink ref="C1660" display="http://www.sunpanimports.com" r:id="rId784"/>
    <hyperlink ref="A2182" display="THE READER S DIGEST ASSOCIATION (CANADA)" r:id="rId785"/>
    <hyperlink ref="H637" display="erik@fritzatorpet.com" r:id="rId786"/>
    <hyperlink ref="C1515" display="http://www.mr55.com" r:id="rId787"/>
    <hyperlink ref="H1508" display="scanmarc@post.tele.dk" r:id="rId788"/>
    <hyperlink ref="A885" display="HONGKONG PARKET GYOUP" r:id="rId789"/>
    <hyperlink ref="C1334" display="http://www.atlanticice.com" r:id="rId790"/>
    <hyperlink ref="H679" display="elite@gate2city.com" r:id="rId791"/>
    <hyperlink ref="H71" display="anex1@vsnl.com" r:id="rId792"/>
    <hyperlink ref="A2838" display="G-SOURCE PHILIPPINES" r:id="rId793"/>
    <hyperlink ref="H2682" display="making@triester.at" r:id="rId794"/>
    <hyperlink ref="A2456" display="SUNNY KITCHEN" r:id="rId795"/>
    <hyperlink ref="C2790" display="http://www.qldnet.com.au" r:id="rId796"/>
    <hyperlink ref="H2200" display="sfinegold@yahoo.com" r:id="rId797"/>
    <hyperlink ref="C2437" display="http://www.sekon.com.hk" r:id="rId798"/>
    <hyperlink ref="A1637" display="BRIDGEWAY TAVERNS" r:id="rId799"/>
    <hyperlink ref="A1375" display="MITIAL STEEL WORKS" r:id="rId800"/>
    <hyperlink ref="A3758" display="TAKAIWA HONTEN" r:id="rId801"/>
    <hyperlink ref="C1725" display="http://www.kitchenlinegroup.com" r:id="rId802"/>
    <hyperlink ref="A785" display="FAVEL SPRL" r:id="rId803"/>
    <hyperlink ref="A3185" display="THE LAKES" r:id="rId804"/>
    <hyperlink ref="A3042" display="CIEL" r:id="rId805"/>
    <hyperlink ref="A2093" display="A-L ISENKRAM EN GROS" r:id="rId806"/>
    <hyperlink ref="A2517" display="MOTTO" r:id="rId807"/>
    <hyperlink ref="H3472" display="info@hktarget.com" r:id="rId808"/>
    <hyperlink ref="A3551" display="FULL BILLION" r:id="rId809"/>
    <hyperlink ref="A1410" display="APPIA312" r:id="rId810"/>
    <hyperlink ref="C1728" display="http://www.filuet.com" r:id="rId811"/>
    <hyperlink ref="C767" display="http://www.o2.pl" r:id="rId812"/>
    <hyperlink ref="A1486" display="SUN" r:id="rId813"/>
    <hyperlink ref="C3882" display="http://www.mahprinting.com" r:id="rId814"/>
    <hyperlink ref="A1625" display="PARKANON AUTOVARAOSA" r:id="rId815"/>
    <hyperlink ref="A3455" display="ROMA INTERNATIONAL P L C" r:id="rId816"/>
    <hyperlink ref="A2716" display="MALL BARGAIN" r:id="rId817"/>
    <hyperlink ref="C1269" display="http://www.klir.co.il" r:id="rId818"/>
    <hyperlink ref="C3528" display="http://www.hktarget.com" r:id="rId819"/>
    <hyperlink ref="C2464" display="http://www.willer.com.hk" r:id="rId820"/>
    <hyperlink ref="A2842" display="SHERMAN INTERNATIONAL INDUSTRIAL" r:id="rId821"/>
    <hyperlink ref="A1034" display="GEM INTERNATIONAL TRADING" r:id="rId822"/>
    <hyperlink ref="A3507" display="HOPE LAND (HK) ENTERPRISE" r:id="rId823"/>
    <hyperlink ref="C3209" display="http://www.tisbee.com" r:id="rId824"/>
    <hyperlink ref="A1975" display="INTROPA" r:id="rId825"/>
    <hyperlink ref="H3466" display="m.wehrmann@etol-vertrieb-nord.de" r:id="rId826"/>
    <hyperlink ref="H3380" display="info@richie-target.com.hk" r:id="rId827"/>
    <hyperlink ref="A2334" display="HAYTHAM MOUSTAFA NASSER IMPORT &amp; EXPORT" r:id="rId828"/>
    <hyperlink ref="A2386" display="C JAY VENTURES NIG" r:id="rId829"/>
    <hyperlink ref="C581" display="http://www.supremesteel.com" r:id="rId830"/>
    <hyperlink ref="C1636" display="http://www.micwks.com" r:id="rId831"/>
    <hyperlink ref="H2960" display="h-salehico@yahoo.com" r:id="rId832"/>
    <hyperlink ref="H3045" display="bigtr@bigtr.co.uk" r:id="rId833"/>
    <hyperlink ref="A505" display="MOHAMAD TAHER GHALI" r:id="rId834"/>
    <hyperlink ref="A2358" display="BOON &amp; COMPANY(PTE)LTD" r:id="rId835"/>
    <hyperlink ref="A525" display="DINH PARTNERS" r:id="rId836"/>
    <hyperlink ref="A2708" display="TIEN THINH" r:id="rId837"/>
    <hyperlink ref="A2561" display="SALAM ORFEVRES" r:id="rId838"/>
    <hyperlink ref="H517" display="apex@walden.co" r:id="rId839"/>
    <hyperlink ref="A273" display="JORDAN SPECALITY PLASTICS ASIA" r:id="rId840"/>
    <hyperlink ref="C1591" display="http://www.sellfast.com" r:id="rId841"/>
    <hyperlink ref="A3420" display="KING BUFFET" r:id="rId842"/>
    <hyperlink ref="H3198" display="roland@cutcraft.com" r:id="rId843"/>
    <hyperlink ref="C1916" display="http://www.mint.ocn.ne.jp" r:id="rId844"/>
    <hyperlink ref="A699" display="BARGAIN HUNTERS (KZN)" r:id="rId845"/>
    <hyperlink ref="A3155" display="JOHN LEE" r:id="rId846"/>
    <hyperlink ref="H269" display="hamid@scantrad.no" r:id="rId847"/>
    <hyperlink ref="H2274" display="shipping@gvrac.com" r:id="rId848"/>
    <hyperlink ref="H1437" display="ckawjr@yahoo.ca" r:id="rId849"/>
    <hyperlink ref="C912" display="http://www.fu-tian.com.tw" r:id="rId850"/>
    <hyperlink ref="A1469" display="TECNOFORM" r:id="rId851"/>
    <hyperlink ref="A981" display="ROH S TRADING" r:id="rId852"/>
    <hyperlink ref="C1868" display="http://www.norplanas.no" r:id="rId853"/>
    <hyperlink ref="H2676" display="tjco@d9.dion.ne.jp" r:id="rId854"/>
    <hyperlink ref="H1805" display="aka.co.ltd@eudoramail.com" r:id="rId855"/>
    <hyperlink ref="A167" display="ALIA GROUP" r:id="rId856"/>
    <hyperlink ref="C67" display="http://www.idcn.com" r:id="rId857"/>
    <hyperlink ref="H2185" display="bogonara@daum.net" r:id="rId858"/>
    <hyperlink ref="H3789" display="alkashgary@yahoo.com" r:id="rId859"/>
    <hyperlink ref="H3759" display="phatchara@tre-atthaboon.com" r:id="rId860"/>
    <hyperlink ref="A2263" display="GRAFOVISON SA DE" r:id="rId861"/>
    <hyperlink ref="A3086" display="DANG INVESTMENT" r:id="rId862"/>
    <hyperlink ref="C454" display="http://www.luxo.fi" r:id="rId863"/>
    <hyperlink ref="A2514" display="SADRA GENERAL TRADE" r:id="rId864"/>
    <hyperlink ref="H611" display="interieur-decor@wanadoo.fr" r:id="rId865"/>
    <hyperlink ref="A2292" display="OY SUOMEN SCHNEIDER" r:id="rId866"/>
    <hyperlink ref="H1868" display="norplan.stokj@ah.telia.no" r:id="rId867"/>
    <hyperlink ref="A463" display="ARTURO SALICE" r:id="rId868"/>
    <hyperlink ref="H3243" display="kambe@ceraworld.co" r:id="rId869"/>
    <hyperlink ref="A1009" display="LA CAFETIERE" r:id="rId870"/>
    <hyperlink ref="A2713" display="SHIVA INTERNATIONAL" r:id="rId871"/>
    <hyperlink ref="A735" display="DREIER AGENTUR" r:id="rId872"/>
    <hyperlink ref="H289" display="dvardan@moraviapropag.cz" r:id="rId873"/>
    <hyperlink ref="C2285" display="http://www.unoglass.com" r:id="rId874"/>
    <hyperlink ref="A3487" display="SUNTERRA" r:id="rId875"/>
    <hyperlink ref="A629" display="APS LIGHTS" r:id="rId876"/>
    <hyperlink ref="C3230" display="http://www.septembermoon.com.hk" r:id="rId877"/>
    <hyperlink ref="A3738" display="EXCELSIS GROUP" r:id="rId878"/>
    <hyperlink ref="H865" display="da.jen@msa.hinet.net" r:id="rId879"/>
    <hyperlink ref="H2227" display="gracesha@netvigator.com" r:id="rId880"/>
    <hyperlink ref="A2907" display="BAIG ENTERPRISES" r:id="rId881"/>
    <hyperlink ref="A1385" display="JAMISON &amp; GREEN" r:id="rId882"/>
    <hyperlink ref="H3674" display="info@soritsu.co" r:id="rId883"/>
    <hyperlink ref="A2611" display="ABDULLAHI AL BAIJAN TRADING EST" r:id="rId884"/>
    <hyperlink ref="A1252" display="AGRINATIONAL" r:id="rId885"/>
    <hyperlink ref="H2660" display="kazelles@markant.com.hk" r:id="rId886"/>
    <hyperlink ref="H2247" display="info@crafts-web.com" r:id="rId887"/>
    <hyperlink ref="C2164" display="http://www.idealbusiness.com" r:id="rId888"/>
    <hyperlink ref="C1791" display="http://www.pare.nl" r:id="rId889"/>
    <hyperlink ref="H978" display="sajstf25@aol.com" r:id="rId890"/>
    <hyperlink ref="C269" display="http://www.scantrad.no" r:id="rId891"/>
    <hyperlink ref="H1156" display="juves@juves.fi" r:id="rId892"/>
    <hyperlink ref="A1531" display="GAIL CAPLE SEASCAPES" r:id="rId893"/>
    <hyperlink ref="A2057" display="L T WILLIAMS" r:id="rId894"/>
    <hyperlink ref="C598" display="http://www.ebonushk.com" r:id="rId895"/>
    <hyperlink ref="C3702" display="http://www.euro-compect.nl" r:id="rId896"/>
    <hyperlink ref="C1211" display="http://www.kasinda.com.hk" r:id="rId897"/>
    <hyperlink ref="H1257" display="spectrum_inc@hotmail.com" r:id="rId898"/>
    <hyperlink ref="A496" display="THORN LIGHTING (NZ)" r:id="rId899"/>
    <hyperlink ref="A2247" display="MEW YORK CRAFT &amp; SOUVENIR" r:id="rId900"/>
    <hyperlink ref="C118" display="http://www.robertbosch.nl" r:id="rId901"/>
    <hyperlink ref="H2014" display="ahmedzikry@hotmail.com" r:id="rId902"/>
    <hyperlink ref="H1456" display="info@te-pa.de" r:id="rId903"/>
    <hyperlink ref="A2918" display="NIPPON YO-KO BOEKI" r:id="rId904"/>
    <hyperlink ref="A905" display="LEWINTEC (LNTERNATIONAL)" r:id="rId905"/>
    <hyperlink ref="H1101" display="contact@pahmeyer-export.de" r:id="rId906"/>
    <hyperlink ref="C1814" display="http://www.k-onishi.co.jp" r:id="rId907"/>
    <hyperlink ref="C473" display="http://www.bsi-globaldecor.com" r:id="rId908"/>
    <hyperlink ref="H2412" display="cesana@delfi.lv" r:id="rId909"/>
    <hyperlink ref="H3679" display="yves_leroux@parmalat.ca" r:id="rId910"/>
    <hyperlink ref="A3538" display="PARTY STORE" r:id="rId911"/>
    <hyperlink ref="H2386" display="cjayvent@yahoo.com" r:id="rId912"/>
    <hyperlink ref="H801" display="eliteeii@aol.com" r:id="rId913"/>
    <hyperlink ref="H730" display="alliedimex@aol.com" r:id="rId914"/>
    <hyperlink ref="A3649" display="AL-SULTAN FACTORY FOR KITCHENWARE UTENSILS" r:id="rId915"/>
    <hyperlink ref="C92" display="http://www.ridgewritingretreats.com" r:id="rId916"/>
    <hyperlink ref="H2308" display="chootzeann@pacific.net.sg" r:id="rId917"/>
    <hyperlink ref="A1951" display="SCANDINAVIA DIRECT" r:id="rId918"/>
    <hyperlink ref="A671" display="TRADING HEIGHT" r:id="rId919"/>
    <hyperlink ref="C636" display="http://www.adm.nl" r:id="rId920"/>
    <hyperlink ref="C2871" display="http://www.borifa.be" r:id="rId921"/>
    <hyperlink ref="A3512" display="TEXAS KNIFEMAKERS" r:id="rId922"/>
    <hyperlink ref="H1532" display="info@lino-metaal.nl" r:id="rId923"/>
    <hyperlink ref="H1075" display="info@aerodesign.com.au" r:id="rId924"/>
    <hyperlink ref="A1145" display="IOD IMPORT-EXPORT" r:id="rId925"/>
    <hyperlink ref="H3210" display="pokhrelkp@hotmail.com" r:id="rId926"/>
    <hyperlink ref="A757" display="DREAMWORKS U S A &amp;" r:id="rId927"/>
    <hyperlink ref="H1144" display="mvargas@imusa.com.co" r:id="rId928"/>
    <hyperlink ref="A3480" display="H HADAYAT ULLAH GROUP OF INCUSTRIES" r:id="rId929"/>
    <hyperlink ref="C1740" display="http://www.srinternational.com" r:id="rId930"/>
    <hyperlink ref="H2510" display="naeem_m.ukadam@hotmail.com" r:id="rId931"/>
    <hyperlink ref="H608" display="aiyara@ceradecor.com" r:id="rId932"/>
    <hyperlink ref="H2443" display="indochine@sh163.net" r:id="rId933"/>
    <hyperlink ref="A2490" display="ROSSIGNOL" r:id="rId934"/>
    <hyperlink ref="C2718" display="http://www.arslantrader.com" r:id="rId935"/>
    <hyperlink ref="A1237" display="H &amp; K TEXTILE" r:id="rId936"/>
    <hyperlink ref="C78" display="http://www.newcenturyeye.de" r:id="rId937"/>
    <hyperlink ref="C2498" display="http://www.jc-sys.co.jp" r:id="rId938"/>
    <hyperlink ref="H3526" display="drterrance@hotmail.com" r:id="rId939"/>
    <hyperlink ref="A1649" display="SAUDI AMERICAN BANK" r:id="rId940"/>
    <hyperlink ref="A790" display="C &amp; M LIQUIDATORS" r:id="rId941"/>
    <hyperlink ref="A1005" display="TEST RITE INTERNATIONAL TR DIS TIC" r:id="rId942"/>
    <hyperlink ref="H3279" display="kheatari@netvigator.com" r:id="rId943"/>
    <hyperlink ref="C2542" display="http://www.jmu.dk" r:id="rId944"/>
    <hyperlink ref="C1889" display="http://www.nal.be" r:id="rId945"/>
    <hyperlink ref="H2936" display="jkchoi0419@dreamx.net" r:id="rId946"/>
    <hyperlink ref="C3877" display="http://www.sdsdd.cn" r:id="rId947"/>
    <hyperlink ref="A1793" display="TREMBATH DAVID AGENCIES PTY LTD (INCORPORATED IN SA)" r:id="rId948"/>
    <hyperlink ref="A1912" display="UNILEVER THAI TRADING" r:id="rId949"/>
    <hyperlink ref="H509" display="pw.harish@vsnl.com" r:id="rId950"/>
    <hyperlink ref="H2926" display="kanti@brabys.co" r:id="rId951"/>
    <hyperlink ref="A3375" display="TATSUMIYA" r:id="rId952"/>
    <hyperlink ref="C3771" display="http://www.norelem.de" r:id="rId953"/>
    <hyperlink ref="A1370" display="APELDOORNSE MESSENFABRIEK AMEFA" r:id="rId954"/>
    <hyperlink ref="A3274" display="SALTON" r:id="rId955"/>
    <hyperlink ref="A3149" display="GTL NETWORKS" r:id="rId956"/>
    <hyperlink ref="A1078" display="AMERICA ASIA ECONOMIC &amp; TRADE CENTER" r:id="rId957"/>
    <hyperlink ref="A3156" display="BEW-UMFORMTECHNIK WESTHEIM" r:id="rId958"/>
    <hyperlink ref="C1655" display="http://www.acu.city" r:id="rId959"/>
    <hyperlink ref="A3392" display="BFC IMPORT &amp; EXPORT (PVT)" r:id="rId960"/>
    <hyperlink ref="H3443" display="aribp@mail.datanet.hu" r:id="rId961"/>
    <hyperlink ref="H3516" display="travisbush@hotmail.com" r:id="rId962"/>
    <hyperlink ref="H2406" display="sales@benjac.com" r:id="rId963"/>
    <hyperlink ref="H2235" display="davies@yahoo.co.uk" r:id="rId964"/>
    <hyperlink ref="H741" display="imkcoltd@hotmail.com" r:id="rId965"/>
    <hyperlink ref="H903" display="verkauf@rwheim.de" r:id="rId966"/>
    <hyperlink ref="C792" display="http://www.advantagemaint.com" r:id="rId967"/>
    <hyperlink ref="H2825" display="mgfmail@mgf.ca" r:id="rId968"/>
    <hyperlink ref="A28" display="NEW ORIENT TRADING" r:id="rId969"/>
    <hyperlink ref="A2810" display="SAKAI ISHITO" r:id="rId970"/>
    <hyperlink ref="H1465" display="tarif_awa@37.com" r:id="rId971"/>
    <hyperlink ref="H2501" display="juliana.alexander@talk21.com" r:id="rId972"/>
    <hyperlink ref="A2588" display="SHAY HANDBAGS" r:id="rId973"/>
    <hyperlink ref="A443" display="&#10;HOSHI SHOJI" r:id="rId974"/>
    <hyperlink ref="C2410" display="http://www.eastman-intl.com" r:id="rId975"/>
    <hyperlink ref="A326" display="BIRLIK FOREIGN TRADE" r:id="rId976"/>
    <hyperlink ref="C1395" display="http://www.pine-corp.com" r:id="rId977"/>
    <hyperlink ref="A1604" display="FRAIJAT TRADING EST" r:id="rId978"/>
    <hyperlink ref="H2205" display="charlesgarrigos@yahoo.com" r:id="rId979"/>
    <hyperlink ref="C2597" display="http://www.amcorgroupusa.com" r:id="rId980"/>
    <hyperlink ref="H1561" display="h.matsui@k-onishi.co.jp" r:id="rId981"/>
    <hyperlink ref="A918" display="CONPLEX INTERNATIONAL" r:id="rId982"/>
    <hyperlink ref="A362" display="FLEETWOOD CANADA" r:id="rId983"/>
    <hyperlink ref="C402" display="http://www.tatungusa.com" r:id="rId984"/>
    <hyperlink ref="H2575" display="verkauf@kaheku.com" r:id="rId985"/>
    <hyperlink ref="H914" display="eblossom@public.qz.fj.cn" r:id="rId986"/>
    <hyperlink ref="C1498" display="http://www.omniaworld.net" r:id="rId987"/>
    <hyperlink ref="C2439" display="http://www.moritani.co.jp" r:id="rId988"/>
    <hyperlink ref="H982" display="joelbertet@yahoo.com" r:id="rId989"/>
    <hyperlink ref="C3515" display="http://www.paradise.net.nz" r:id="rId990"/>
    <hyperlink ref="A236" display="A &amp; A TRADING" r:id="rId991"/>
    <hyperlink ref="H447" display="innoteam@po.jaring.my" r:id="rId992"/>
    <hyperlink ref="A3165" display="JASON WONDERFUL" r:id="rId993"/>
    <hyperlink ref="H390" display="rmoore@dynamicdsgns.com" r:id="rId994"/>
    <hyperlink ref="C2028" display="http://www.otter-kontorsvaror.com" r:id="rId995"/>
    <hyperlink ref="C1787" display="http://www.rosenthal.de" r:id="rId996"/>
    <hyperlink ref="C2975" display="http://www.beha-hedo.no" r:id="rId997"/>
    <hyperlink ref="H676" display="ehsan@ms2.hinet.net" r:id="rId998"/>
    <hyperlink ref="A75" display="ADAPTATRUCK" r:id="rId999"/>
    <hyperlink ref="H3777" display="thaparinternational@yahoo.com" r:id="rId1000"/>
    <hyperlink ref="C2109" display="http://www.brunettipg.it" r:id="rId1001"/>
    <hyperlink ref="A3230" display="SEPTEMBER MOON" r:id="rId1002"/>
    <hyperlink ref="C3113" display="http://www.sabita.it" r:id="rId1003"/>
    <hyperlink ref="H2367" display="horizont@ms10.hi.net.net" r:id="rId1004"/>
    <hyperlink ref="H166" display="riwi.armann@t-online.de" r:id="rId1005"/>
    <hyperlink ref="H763" display="info@morinders.se" r:id="rId1006"/>
    <hyperlink ref="A3786" display="MIPAC" r:id="rId1007"/>
    <hyperlink ref="A551" display="JNK BUSINESS" r:id="rId1008"/>
    <hyperlink ref="A2479" display="HAKLIFT ABT" r:id="rId1009"/>
    <hyperlink ref="H1831" display="kamalsunam@rediffmail.com" r:id="rId1010"/>
    <hyperlink ref="A669" display="OKA INTERNATIONAL" r:id="rId1011"/>
    <hyperlink ref="A1731" display="IMPORTERSDIRECT AUSTRALIA" r:id="rId1012"/>
    <hyperlink ref="A149" display="LA MAISON DU CAOUTCHOUC" r:id="rId1013"/>
    <hyperlink ref="C2822" display="http://www.shivkitchenware.com" r:id="rId1014"/>
    <hyperlink ref="H3595" display="lqg2921982@163.com" r:id="rId1015"/>
    <hyperlink ref="A3474" display="ENUTISANGYO" r:id="rId1016"/>
    <hyperlink ref="C1439" display="http://www.marhabalubnan.org" r:id="rId1017"/>
    <hyperlink ref="A2510" display="MILLFORD" r:id="rId1018"/>
    <hyperlink ref="A762" display="BOSCH" r:id="rId1019"/>
    <hyperlink ref="H45" display="donna@formfurniture.com.au" r:id="rId1020"/>
    <hyperlink ref="C1634" display="http://www.gah-alberts.com" r:id="rId1021"/>
    <hyperlink ref="A2576" display="NEWKO TRADING" r:id="rId1022"/>
    <hyperlink ref="H1697" display="hamidbut@brain.net" r:id="rId1023"/>
    <hyperlink ref="A559" display="IKEA INDIRECT MATERIAL &amp; SERVICES" r:id="rId1024"/>
    <hyperlink ref="A404" display="BRENNAN &amp;" r:id="rId1025"/>
    <hyperlink ref="C978" display="http://www.shrinkpackaging.com" r:id="rId1026"/>
    <hyperlink ref="C819" display="http://www.tabasa.com" r:id="rId1027"/>
    <hyperlink ref="H518" display="headoffice@devico.be" r:id="rId1028"/>
    <hyperlink ref="A1537" display="IVORY PIANO" r:id="rId1029"/>
    <hyperlink ref="A330" display="ROSSANO LEOPOLDO" r:id="rId1030"/>
    <hyperlink ref="A3432" display="ROESLER" r:id="rId1031"/>
    <hyperlink ref="C981" display="http://www.womantouch.com" r:id="rId1032"/>
    <hyperlink ref="A2743" display="AKUTEKKU" r:id="rId1033"/>
    <hyperlink ref="A170" display="ST CLAIR" r:id="rId1034"/>
    <hyperlink ref="A2963" display="MAHR EXIM" r:id="rId1035"/>
    <hyperlink ref="C2440" display="http://www.gastroprofi.de" r:id="rId1036"/>
    <hyperlink ref="H2036" display="cml@lazzerini.it" r:id="rId1037"/>
    <hyperlink ref="A1739" display="PRINCEWARE BUILDING PROCUCTS (P)" r:id="rId1038"/>
    <hyperlink ref="A722" display="BOEZER IMPORT EXPORT" r:id="rId1039"/>
    <hyperlink ref="H2952" display="waynenikka26@hotmail.com" r:id="rId1040"/>
    <hyperlink ref="A241" display="CHINNAWORN MARKETING" r:id="rId1041"/>
    <hyperlink ref="A3033" display="TIONG SENG LEATHER GOODS(PTE)LTD" r:id="rId1042"/>
    <hyperlink ref="A453" display="PYUA RAIFU" r:id="rId1043"/>
    <hyperlink ref="C2142" display="http://www.wokcooker.fs.net.co" r:id="rId1044"/>
    <hyperlink ref="A2899" display="KOPAL FORSALJNINGS" r:id="rId1045"/>
    <hyperlink ref="A509" display="PULSE MARKETING" r:id="rId1046"/>
    <hyperlink ref="H2920" display="armhostel@groupefirst.com" r:id="rId1047"/>
    <hyperlink ref="A249" display="BOSCH" r:id="rId1048"/>
    <hyperlink ref="H1864" display="tristar@tristar.dk" r:id="rId1049"/>
    <hyperlink ref="H2616" display="heivy_leung@carrefour.com" r:id="rId1050"/>
    <hyperlink ref="A3684" display="Q-TEK" r:id="rId1051"/>
    <hyperlink ref="A747" display="AMIGO GROUP" r:id="rId1052"/>
    <hyperlink ref="A982" display="BERTET INVESTMENT GROUP" r:id="rId1053"/>
    <hyperlink ref="H3011" display="pacrim88@aol.com" r:id="rId1054"/>
    <hyperlink ref="H2898" display="sunrise@nisiq.net" r:id="rId1055"/>
    <hyperlink ref="C3240" display="http://www.lifetime.com.au" r:id="rId1056"/>
    <hyperlink ref="A2964" display="AMERICA S FOOD EQUIPMENT" r:id="rId1057"/>
    <hyperlink ref="A2256" display="SMICO" r:id="rId1058"/>
    <hyperlink ref="H3723" display="andysanpokasup@sbcglobal.net" r:id="rId1059"/>
    <hyperlink ref="H395" display="t.baker@jobar.com" r:id="rId1060"/>
    <hyperlink ref="A1936" display="AFRICAN DIAMOND GENERAL TRADING" r:id="rId1061"/>
    <hyperlink ref="H1077" display="info@cni.co.id" r:id="rId1062"/>
    <hyperlink ref="C390" display="http://www.dynamicdsgns.com" r:id="rId1063"/>
    <hyperlink ref="C3169" display="http://www.manuthiers.com" r:id="rId1064"/>
    <hyperlink ref="C2358" display="http://www.boon.com" r:id="rId1065"/>
    <hyperlink ref="H929" display="info@smartmaple.com" r:id="rId1066"/>
    <hyperlink ref="H3701" display="ptthuyml@yahoo.com" r:id="rId1067"/>
    <hyperlink ref="H2335" display="tchoy@starhub.net.sg" r:id="rId1068"/>
    <hyperlink ref="C3364" display="http://www.img.com.tr" r:id="rId1069"/>
    <hyperlink ref="A3561" display="ROESLER" r:id="rId1070"/>
    <hyperlink ref="H561" display="b_hmarketing@iafrica.com" r:id="rId1071"/>
    <hyperlink ref="A1438" display="TK INOVACOES" r:id="rId1072"/>
    <hyperlink ref="A1949" display="NORTH SOUTH IMPORTER &amp; WHOLESALE" r:id="rId1073"/>
    <hyperlink ref="A37" display="MIAMI CONNECTION" r:id="rId1074"/>
    <hyperlink ref="A2755" display="BAMIX" r:id="rId1075"/>
    <hyperlink ref="C2208" display="http://www.international-trading.com" r:id="rId1076"/>
    <hyperlink ref="C1203" display="http://www.bases3.com" r:id="rId1077"/>
    <hyperlink ref="H1104" display="clairechen@rogers.com" r:id="rId1078"/>
    <hyperlink ref="A849" display="HYPER CONVENICNECE US MART" r:id="rId1079"/>
    <hyperlink ref="A2654" display="HANSON (UK)" r:id="rId1080"/>
    <hyperlink ref="H1131" display="thrilling@nitoms.co" r:id="rId1081"/>
    <hyperlink ref="A2027" display="THAISIRI TOURS" r:id="rId1082"/>
    <hyperlink ref="A1084" display="TA FONG" r:id="rId1083"/>
    <hyperlink ref="C1470" display="http://www.flowerfactoryinc.com" r:id="rId1084"/>
    <hyperlink ref="H243" display="info@demuynck.be" r:id="rId1085"/>
    <hyperlink ref="H3205" display="shmse@bom5.vsnl.net.in" r:id="rId1086"/>
    <hyperlink ref="H2245" display="khurley@mixto.com" r:id="rId1087"/>
    <hyperlink ref="A2619" display="AMERICAN BEVERAGE SYSTEMS" r:id="rId1088"/>
    <hyperlink ref="C156" display="http://www.colby.com.hk" r:id="rId1089"/>
    <hyperlink ref="C3760" display="http://www.pp.inet.fi" r:id="rId1090"/>
    <hyperlink ref="A2126" display="AR DUE" r:id="rId1091"/>
    <hyperlink ref="C740" display="http://www.thomasrondeal.com" r:id="rId1092"/>
    <hyperlink ref="C262" display="http://www.gaggia.net" r:id="rId1093"/>
    <hyperlink ref="C3311" display="http://www.graphitem.com" r:id="rId1094"/>
    <hyperlink ref="A2142" display="ADVANCED COMMERCIAL KITCHENS" r:id="rId1095"/>
    <hyperlink ref="A871" display="SHRI SHAKUN AGENCIES" r:id="rId1096"/>
    <hyperlink ref="H24" display="mariajose@secaneta.com" r:id="rId1097"/>
    <hyperlink ref="A3789" display="AL KASHGARY EST" r:id="rId1098"/>
    <hyperlink ref="A882" display="BREDEMEIJER" r:id="rId1099"/>
    <hyperlink ref="H879" display="n-maeda@geimudo.co" r:id="rId1100"/>
    <hyperlink ref="A3340" display="TECHNO RALCO" r:id="rId1101"/>
    <hyperlink ref="A2770" display="BEERNINK PRODUCTIONS HOLLAND" r:id="rId1102"/>
    <hyperlink ref="A2645" display="ALSHOWIHDI COMPNY" r:id="rId1103"/>
    <hyperlink ref="H1630" display="bartondesignsource@hotmail.com" r:id="rId1104"/>
    <hyperlink ref="C446" display="http://www.mhz.de" r:id="rId1105"/>
    <hyperlink ref="C2171" display="http://www.bostoninternational.com" r:id="rId1106"/>
    <hyperlink ref="A2962" display="THC ROYAL MDSE" r:id="rId1107"/>
    <hyperlink ref="C1092" display="http://www.kennic.com" r:id="rId1108"/>
    <hyperlink ref="A1944" display="AL-MISBAH IND L /TRDG" r:id="rId1109"/>
    <hyperlink ref="C1513" display="http://www.carmen.nl" r:id="rId1110"/>
    <hyperlink ref="A3492" display="BRITISH ASSOCIATE OF BUSINESS ADMINISTRATORS AND CONSULTANTS" r:id="rId1111"/>
    <hyperlink ref="H1332" display="bhalaria@vsnl.com" r:id="rId1112"/>
    <hyperlink ref="A2524" display="RAGHUNATH OVERSEAS" r:id="rId1113"/>
    <hyperlink ref="C1854" display="http://www.farmfresh.com" r:id="rId1114"/>
    <hyperlink ref="C3415" display="http://www.oates.com.au" r:id="rId1115"/>
    <hyperlink ref="A1465" display="T A U" r:id="rId1116"/>
    <hyperlink ref="C3705" display="http://www.lacor.com" r:id="rId1117"/>
    <hyperlink ref="H1494" display="free20@sohu.com" r:id="rId1118"/>
    <hyperlink ref="C2160" display="http://www.bluedotimports.com" r:id="rId1119"/>
    <hyperlink ref="C2401" display="http://www.entrading.co" r:id="rId1120"/>
    <hyperlink ref="H2230" display="kshtrade@singnet.com.sg" r:id="rId1121"/>
    <hyperlink ref="A2103" display="KIRAZ" r:id="rId1122"/>
    <hyperlink ref="C3132" display="http://www.avantel.net" r:id="rId1123"/>
    <hyperlink ref="C2819" display="http://www.g-vision.com.hk" r:id="rId1124"/>
    <hyperlink ref="C466" display="http://www.ccom.or.jp" r:id="rId1125"/>
    <hyperlink ref="A3756" display="RICHIE TARGET" r:id="rId1126"/>
    <hyperlink ref="H1600" display="saad_naja@yahoo.com" r:id="rId1127"/>
    <hyperlink ref="A1575" display="NICE STAR INTERNATIONAL" r:id="rId1128"/>
    <hyperlink ref="H3390" display="avi2000@adinet.com.uy" r:id="rId1129"/>
    <hyperlink ref="A365" display="R N G FLORAL" r:id="rId1130"/>
    <hyperlink ref="A1023" display="AHMED J EL-ZEINY" r:id="rId1131"/>
    <hyperlink ref="C3034" display="http://www.genkisalon.jp" r:id="rId1132"/>
    <hyperlink ref="A3497" display="SUNFLOWER RESTAURANT" r:id="rId1133"/>
    <hyperlink ref="C370" display="http://www.teka.net" r:id="rId1134"/>
    <hyperlink ref="A501" display="SELLER PLAST" r:id="rId1135"/>
    <hyperlink ref="H2051" display="sussanah@nylexpackaging.com.au" r:id="rId1136"/>
    <hyperlink ref="H1563" display="ablinds@telpacific.com.au" r:id="rId1137"/>
    <hyperlink ref="H860" display="jennytyus@hotmail.com" r:id="rId1138"/>
    <hyperlink ref="A880" display="SWISS PACK" r:id="rId1139"/>
    <hyperlink ref="A2240" display="MAX ITALIA" r:id="rId1140"/>
    <hyperlink ref="A541" display="KIKI DESIGN" r:id="rId1141"/>
    <hyperlink ref="H3287" display="info@artrdg.com" r:id="rId1142"/>
    <hyperlink ref="A1045" display="FULLMAX IMPORT &amp; EXPORT" r:id="rId1143"/>
    <hyperlink ref="H2683" display="america@globalmarket.com" r:id="rId1144"/>
    <hyperlink ref="H294" display="accounting@hilow.com" r:id="rId1145"/>
    <hyperlink ref="H2933" display="ntn@pacific.net.hk" r:id="rId1146"/>
    <hyperlink ref="A2481" display="CONMOTO ENTERPRISE" r:id="rId1147"/>
    <hyperlink ref="H3810" display="info@staalmex.nl" r:id="rId1148"/>
    <hyperlink ref="A2452" display="JACKEL INT L (ASIA)" r:id="rId1149"/>
    <hyperlink ref="H2630" display="somerville@pacific.net.sg" r:id="rId1150"/>
    <hyperlink ref="H2366" display="fatih.con@mudo.com.tr" r:id="rId1151"/>
    <hyperlink ref="H2995" display="gmi@greatchinaproducts.com" r:id="rId1152"/>
    <hyperlink ref="H513" display="mail@briasdenon.nl" r:id="rId1153"/>
    <hyperlink ref="A536" display="DANSKE MEJERIERS FAELLESINDKOEB AMBA" r:id="rId1154"/>
    <hyperlink ref="H1227" display="caballo.blanco@msa.hinet.net" r:id="rId1155"/>
    <hyperlink ref="A3028" display="BRISTEK" r:id="rId1156"/>
    <hyperlink ref="A695" display="PARAGON HOLDINGS" r:id="rId1157"/>
    <hyperlink ref="A1535" display="KENNIC" r:id="rId1158"/>
    <hyperlink ref="H3411" display="abbas.f@cyber.net.pk" r:id="rId1159"/>
    <hyperlink ref="A3233" display="FINE LIVING" r:id="rId1160"/>
    <hyperlink ref="A175" display="KL-KEPONG RUBBER PRODUCTS SDN" r:id="rId1161"/>
    <hyperlink ref="A2968" display="KAURO RESINS" r:id="rId1162"/>
    <hyperlink ref="H417" display="sila@post.com" r:id="rId1163"/>
    <hyperlink ref="A2191" display="AOA" r:id="rId1164"/>
    <hyperlink ref="A3217" display="EF NET" r:id="rId1165"/>
    <hyperlink ref="A2478" display="SARL LE MOULIN DES AFFAIRES" r:id="rId1166"/>
    <hyperlink ref="H3478" display="hauser@kompernass.de" r:id="rId1167"/>
    <hyperlink ref="A1321" display="HOUSE ANNE FURNITURE" r:id="rId1168"/>
    <hyperlink ref="H1221" display="bgordon@gocontinuum.com" r:id="rId1169"/>
    <hyperlink ref="A2982" display="BOURGUIGNON" r:id="rId1170"/>
    <hyperlink ref="A2791" display="TABA TABAEI TRADING" r:id="rId1171"/>
    <hyperlink ref="A123" display="&#10;JAYALAKSHMI ENGG ENTERPRISES" r:id="rId1172"/>
    <hyperlink ref="A2428" display="KOLOB INTERTRADE" r:id="rId1173"/>
    <hyperlink ref="H3074" display="86793523@hinet.net" r:id="rId1174"/>
    <hyperlink ref="C2578" display="http://www.norix.com" r:id="rId1175"/>
    <hyperlink ref="H1388" display="calderoni@sielco.it" r:id="rId1176"/>
    <hyperlink ref="A2380" display="DAO-SERVISE" r:id="rId1177"/>
    <hyperlink ref="H853" display="apsgifts@hotmail.com" r:id="rId1178"/>
    <hyperlink ref="A1319" display="ALLIDAN" r:id="rId1179"/>
    <hyperlink ref="H2487" display="barbara.fox@raymor.com.au" r:id="rId1180"/>
    <hyperlink ref="C346" display="http://www.ccom.or.jp" r:id="rId1181"/>
    <hyperlink ref="A1015" display="KELLOGG CANADA" r:id="rId1182"/>
    <hyperlink ref="C2382" display="http://www.mariteam.dk" r:id="rId1183"/>
    <hyperlink ref="A1126" display="AMPCO METAL WOERDEN (NEDERLAND)" r:id="rId1184"/>
    <hyperlink ref="H3705" display="lacor.oporto@lacor.com" r:id="rId1185"/>
    <hyperlink ref="H2745" display="juliana.alexander@talk21.com" r:id="rId1186"/>
    <hyperlink ref="A3069" display="DB TECH SERVICES" r:id="rId1187"/>
    <hyperlink ref="H3426" display="halabibasem2002@yahoo.com" r:id="rId1188"/>
    <hyperlink ref="H2084" display="miramar123@hotmail.com" r:id="rId1189"/>
    <hyperlink ref="C286" display="http://www.craven-solutions.com" r:id="rId1190"/>
    <hyperlink ref="A415" display="ROBERT BOSCH" r:id="rId1191"/>
    <hyperlink ref="A2598" display="PIONEER CATERING EQUIPMENT &amp; ENGINEERING" r:id="rId1192"/>
    <hyperlink ref="C2451" display="http://www.paslode.co.uk" r:id="rId1193"/>
    <hyperlink ref="A1051" display="APS" r:id="rId1194"/>
    <hyperlink ref="H3163" display="klan@ekort.ru" r:id="rId1195"/>
    <hyperlink ref="A1107" display="LYSBERG HANSEN &amp; THERP" r:id="rId1196"/>
    <hyperlink ref="A3127" display="TIPEX TRADING" r:id="rId1197"/>
    <hyperlink ref="C360" display="http://www.wilong.com" r:id="rId1198"/>
    <hyperlink ref="A1217" display="K C PENN" r:id="rId1199"/>
    <hyperlink ref="H90" display="info@compar.it" r:id="rId1200"/>
    <hyperlink ref="A999" display="TRANSMARKET EXPORT" r:id="rId1201"/>
    <hyperlink ref="A277" display="ALPHA" r:id="rId1202"/>
    <hyperlink ref="H3408" display="tlik@tm.net.my" r:id="rId1203"/>
    <hyperlink ref="H1110" display="euatc@ms75.hinet.net" r:id="rId1204"/>
    <hyperlink ref="H649" display="ngeleong@singnet.com.sg" r:id="rId1205"/>
    <hyperlink ref="C3775" display="http://www.iperaction.gr" r:id="rId1206"/>
    <hyperlink ref="H3598" display="hauser@kompernass.de" r:id="rId1207"/>
    <hyperlink ref="A2268" display="CAMERON ROBB" r:id="rId1208"/>
    <hyperlink ref="A3770" display="CANGO (HONG KONG)" r:id="rId1209"/>
    <hyperlink ref="C2019" display="http://www.scandinaviadirect.com" r:id="rId1210"/>
    <hyperlink ref="A3580" display="FLASH INVESTMENT" r:id="rId1211"/>
    <hyperlink ref="C103" display="http://www.gtelectricfl.com" r:id="rId1212"/>
    <hyperlink ref="C24" display="http://www.secaneta.com" r:id="rId1213"/>
    <hyperlink ref="A1181" display="PRIDE PRODUCTS" r:id="rId1214"/>
    <hyperlink ref="H1904" display="kngun@yahoo.com" r:id="rId1215"/>
    <hyperlink ref="A3126" display="RWD DISTRIBUTORS" r:id="rId1216"/>
    <hyperlink ref="A1569" display="TAKASEI SHOKAI GS" r:id="rId1217"/>
    <hyperlink ref="A1152" display="INDENT DIRECT" r:id="rId1218"/>
    <hyperlink ref="A1071" display="HOME PRODUCT CENTER PUBLIC" r:id="rId1219"/>
    <hyperlink ref="A814" display="DAILY PROGRESS ENTERPRISES" r:id="rId1220"/>
    <hyperlink ref="A864" display="DES" r:id="rId1221"/>
    <hyperlink ref="C2905" display="http://www.essenpolymers.com" r:id="rId1222"/>
    <hyperlink ref="H204" display="jason@dealsonic.com" r:id="rId1223"/>
    <hyperlink ref="H2938" display="samirpatel@sbcglobal.net" r:id="rId1224"/>
    <hyperlink ref="H2080" display="franklyn_robinson@hotmail.com" r:id="rId1225"/>
    <hyperlink ref="C3598" display="http://www.kompernass.de" r:id="rId1226"/>
    <hyperlink ref="C719" display="http://www.zenexonline.com" r:id="rId1227"/>
    <hyperlink ref="A379" display="KENG FATT SDN" r:id="rId1228"/>
    <hyperlink ref="A336" display="BENAKA MUDRANA" r:id="rId1229"/>
    <hyperlink ref="H3229" display="ben.ho@sisa.com" r:id="rId1230"/>
    <hyperlink ref="A1522" display="PROSPERITY USA" r:id="rId1231"/>
    <hyperlink ref="H644" display="info@buckpaper.com" r:id="rId1232"/>
    <hyperlink ref="H1064" display="david.ho@bigfoot.com" r:id="rId1233"/>
    <hyperlink ref="A2224" display="KIMBERLY-CLARK" r:id="rId1234"/>
    <hyperlink ref="A1337" display="IVYSKY INVESTMENT" r:id="rId1235"/>
    <hyperlink ref="H77" display="kusherinternational@hotmail.com" r:id="rId1236"/>
    <hyperlink ref="A2104" display="ROYAL TAJMAHAL" r:id="rId1237"/>
    <hyperlink ref="H1853" display="alvarino@entelchile.net" r:id="rId1238"/>
    <hyperlink ref="C2272" display="http://www.shaheenent.com" r:id="rId1239"/>
    <hyperlink ref="C3710" display="http://www.onetel.net.uk" r:id="rId1240"/>
    <hyperlink ref="C1898" display="http://www.farmfresh.com" r:id="rId1241"/>
    <hyperlink ref="A2387" display="SCHMID-DEWLAND ASSOC" r:id="rId1242"/>
    <hyperlink ref="H232" display="willy@cell-center.com" r:id="rId1243"/>
    <hyperlink ref="A3681" display="CLASSI HOGAR" r:id="rId1244"/>
    <hyperlink ref="C3031" display="http://www.sammonsenterprises.com" r:id="rId1245"/>
    <hyperlink ref="H3121" display="arico@telus.net" r:id="rId1246"/>
    <hyperlink ref="H1165" display="degalicia@plasticosdegalicia.com" r:id="rId1247"/>
    <hyperlink ref="H214" display="kmowling@sympatico.ca" r:id="rId1248"/>
    <hyperlink ref="H2788" display="knut@knivogaffel.no" r:id="rId1249"/>
    <hyperlink ref="A2596" display="NORIX" r:id="rId1250"/>
    <hyperlink ref="A383" display="OTURAKCI ELEKTRONIK SAN TIC LTD STI" r:id="rId1251"/>
    <hyperlink ref="C2644" display="http://www.jig.co.uk" r:id="rId1252"/>
    <hyperlink ref="A133" display="IKEA TRADING (HONGKONG) CO LTD QINGDAO OFFICE" r:id="rId1253"/>
    <hyperlink ref="H2820" display="aaa@ebertoysab.se" r:id="rId1254"/>
    <hyperlink ref="H1402" display="lax@multimaya.com.au" r:id="rId1255"/>
    <hyperlink ref="H1961" display="cm@atron.ca" r:id="rId1256"/>
    <hyperlink ref="H2927" display="john@prowellusa.com" r:id="rId1257"/>
    <hyperlink ref="C3555" display="http://www.robertmarcosinc.com" r:id="rId1258"/>
    <hyperlink ref="H3504" display="james_kang@naver.com" r:id="rId1259"/>
    <hyperlink ref="A2328" display="ETS DES VENTES POUR L AFRIQUE" r:id="rId1260"/>
    <hyperlink ref="A3876" display="BOFO RESTAURANGKONSULT" r:id="rId1261"/>
    <hyperlink ref="H175" display="michellema@masif.com.my" r:id="rId1262"/>
    <hyperlink ref="A99" display="BHATTI ENGINEERS" r:id="rId1263"/>
    <hyperlink ref="A1592" display="NORTHEAST FOOD SERVICE EQUIPMENT &amp;" r:id="rId1264"/>
    <hyperlink ref="C3510" display="http://www.sbl.nu" r:id="rId1265"/>
    <hyperlink ref="H2272" display="sh_enterprises@hotmail.com" r:id="rId1266"/>
    <hyperlink ref="H1136" display="info.getam@getam.it" r:id="rId1267"/>
    <hyperlink ref="H2834" display="astromonica@infonegocio.com" r:id="rId1268"/>
    <hyperlink ref="A406" display="AMBACH" r:id="rId1269"/>
    <hyperlink ref="H2610" display="rsmchou1@yahoo.com" r:id="rId1270"/>
    <hyperlink ref="H1298" display="niklas.swalling@swalling.se" r:id="rId1271"/>
    <hyperlink ref="A2772" display="NISHIJIMA" r:id="rId1272"/>
    <hyperlink ref="H173" display="trashcan@flashmail.com" r:id="rId1273"/>
    <hyperlink ref="A3603" display="CHERUBINI" r:id="rId1274"/>
    <hyperlink ref="A3289" display="CATECO ESTABLISHMENT" r:id="rId1275"/>
    <hyperlink ref="C2125" display="http://www.housingjusticeleague.org" r:id="rId1276"/>
    <hyperlink ref="A3258" display="SLH MARKETING &amp; CONSULTING" r:id="rId1277"/>
    <hyperlink ref="H3351" display="afisa@afisa.com" r:id="rId1278"/>
    <hyperlink ref="C656" display="http://www.euro-home.com" r:id="rId1279"/>
    <hyperlink ref="A3622" display="NEW ASIAN ENTERPRISES" r:id="rId1280"/>
    <hyperlink ref="A3828" display="EL G B WEST VLAANDEREN" r:id="rId1281"/>
    <hyperlink ref="H2846" display="info@suretyice.com" r:id="rId1282"/>
    <hyperlink ref="C1112" display="http://www.cm1.ethome.net.tw" r:id="rId1283"/>
    <hyperlink ref="H2032" display="bos.feh@superonline.com" r:id="rId1284"/>
    <hyperlink ref="C3479" display="http://www.onbeckltd.co.uk" r:id="rId1285"/>
    <hyperlink ref="A248" display="GEM IN GEMS INTERNATIONAL GROUP" r:id="rId1286"/>
    <hyperlink ref="C1492" display="http://www.hyper.ocn.ne.jp" r:id="rId1287"/>
    <hyperlink ref="A2635" display="JIAMEI HOUSEWARE INDUSTRIAL" r:id="rId1288"/>
    <hyperlink ref="H1616" display="artex.europe@belgacom.net" r:id="rId1289"/>
    <hyperlink ref="H2137" display="eddie@homeline.cn" r:id="rId1290"/>
    <hyperlink ref="A359" display="BEE JAY ENTEPRISES (" r:id="rId1291"/>
    <hyperlink ref="H614" display="rekord@rtt.dk" r:id="rId1292"/>
    <hyperlink ref="C1703" display="http://www.fengshui.es" r:id="rId1293"/>
    <hyperlink ref="A2153" display="IMPEX JAPAN" r:id="rId1294"/>
    <hyperlink ref="A1387" display="BRAND PROMOTIONS" r:id="rId1295"/>
    <hyperlink ref="H2809" display="pat@bgigroup.com" r:id="rId1296"/>
    <hyperlink ref="A2003" display="SPORT CHEF" r:id="rId1297"/>
    <hyperlink ref="H740" display="jfrank@thomasrondeal.com" r:id="rId1298"/>
    <hyperlink ref="H3248" display="reguitti@reguitti.it" r:id="rId1299"/>
    <hyperlink ref="H3566" display="gzo@kowling.com" r:id="rId1300"/>
    <hyperlink ref="C3448" display="http://www.aamovers.com.mx" r:id="rId1301"/>
    <hyperlink ref="C686" display="http://www.linclnpoultry.com" r:id="rId1302"/>
    <hyperlink ref="H571" display="info@normarkcanada.com" r:id="rId1303"/>
    <hyperlink ref="C503" display="http://www.lazada.com.ph" r:id="rId1304"/>
    <hyperlink ref="H2356" display="info@braucke.com" r:id="rId1305"/>
    <hyperlink ref="A3046" display="SUNNY KITCHEN" r:id="rId1306"/>
    <hyperlink ref="A1471" display="BAYER ABDIQANE" r:id="rId1307"/>
    <hyperlink ref="C2452" display="http://www.jackelhk.com.hk" r:id="rId1308"/>
    <hyperlink ref="A2808" display="LI &amp; FUNG (TRADING)" r:id="rId1309"/>
    <hyperlink ref="C949" display="http://www.cellynne.com" r:id="rId1310"/>
    <hyperlink ref="C3286" display="http://www.arplex.com" r:id="rId1311"/>
    <hyperlink ref="A1616" display="CHINA DISTRIBUTION CENTRE EUROPE" r:id="rId1312"/>
    <hyperlink ref="C85" display="http://www.fotobox.be" r:id="rId1313"/>
    <hyperlink ref="H3006" display="adimur@rad.net.id" r:id="rId1314"/>
    <hyperlink ref="H1572" display="nicolai@nicolai-bv.nl" r:id="rId1315"/>
    <hyperlink ref="H2060" display="dsheppard@polarispool.com" r:id="rId1316"/>
    <hyperlink ref="H1836" display="andrewnsit@gmail.com" r:id="rId1317"/>
    <hyperlink ref="A1555" display="RAJASET" r:id="rId1318"/>
    <hyperlink ref="H3088" display="alkathiri9@hotmail.com" r:id="rId1319"/>
    <hyperlink ref="H3107" display="frescuraporcellane@iot.it" r:id="rId1320"/>
    <hyperlink ref="H1457" display="calderoni@sielco.it" r:id="rId1321"/>
    <hyperlink ref="A3065" display="SANSYU" r:id="rId1322"/>
    <hyperlink ref="A2433" display="P T SENTOSAJAYA EXPORT" r:id="rId1323"/>
    <hyperlink ref="H2701" display="wilhelmus@kronenburg-handel.de" r:id="rId1324"/>
    <hyperlink ref="H3468" display="caryrich@netvigator.com" r:id="rId1325"/>
    <hyperlink ref="A3642" display="CLASSIC IMPORTS" r:id="rId1326"/>
    <hyperlink ref="H1458" display="doug@beforetv.com" r:id="rId1327"/>
    <hyperlink ref="H1413" display="mspong@earthlink.net" r:id="rId1328"/>
    <hyperlink ref="A908" display="ALMA" r:id="rId1329"/>
    <hyperlink ref="H2349" display="bbcinternational@casanet.net" r:id="rId1330"/>
    <hyperlink ref="H2704" display="mgascon@sbcglobal.net" r:id="rId1331"/>
    <hyperlink ref="H3000" display="brisbane@moretonhire.com.au" r:id="rId1332"/>
    <hyperlink ref="C1940" display="http://www.hotri.dk" r:id="rId1333"/>
    <hyperlink ref="H3772" display="jtynes@sgclink.com" r:id="rId1334"/>
    <hyperlink ref="A2677" display="RODENSTOCK NEDERLAND" r:id="rId1335"/>
    <hyperlink ref="H473" display="globaldecor@aol.com" r:id="rId1336"/>
    <hyperlink ref="H2111" display="al.dust@oneida.com" r:id="rId1337"/>
    <hyperlink ref="H283" display="mark.jones@applico.co.nz" r:id="rId1338"/>
    <hyperlink ref="C2216" display="http://www.benjac.com" r:id="rId1339"/>
    <hyperlink ref="H934" display="ametec.trading.co.ltd@nifty.com" r:id="rId1340"/>
    <hyperlink ref="H1353" display="tbee@ksc.th.com" r:id="rId1341"/>
    <hyperlink ref="A3532" display="CECIL RICHARD" r:id="rId1342"/>
    <hyperlink ref="H2735" display="fairtrade@hotmail.com" r:id="rId1343"/>
    <hyperlink ref="C3813" display="http://www.scan-co.dk" r:id="rId1344"/>
    <hyperlink ref="H1585" display="www.karazuon@yahoo.com" r:id="rId1345"/>
    <hyperlink ref="A916" display="G C I SPRL" r:id="rId1346"/>
    <hyperlink ref="C3802" display="http://www.nikomgroup.com" r:id="rId1347"/>
    <hyperlink ref="H3675" display="clarapdegomez@hotmail.com" r:id="rId1348"/>
    <hyperlink ref="A3418" display="GREEN MAXI" r:id="rId1349"/>
    <hyperlink ref="A2601" display="ACEMARK EXPORTS (H K )" r:id="rId1350"/>
    <hyperlink ref="H3081" display="cobshkgling@hutchcity.com" r:id="rId1351"/>
    <hyperlink ref="H2525" display="info@sabakatowice.pl" r:id="rId1352"/>
    <hyperlink ref="H492" display="ldn04343@niftyserve.or.jp" r:id="rId1353"/>
    <hyperlink ref="A2374" display="FUNWAI TRADING" r:id="rId1354"/>
    <hyperlink ref="C3546" display="http://www.abcol.com" r:id="rId1355"/>
    <hyperlink ref="H523" display="mor-gy@online.no" r:id="rId1356"/>
    <hyperlink ref="H291" display="keter@keter.co" r:id="rId1357"/>
    <hyperlink ref="H3464" display="waysroll@hkstar.com" r:id="rId1358"/>
    <hyperlink ref="A750" display="CHEREAULT ET CIE" r:id="rId1359"/>
    <hyperlink ref="H1910" display="ssparkes@heavenly.com.au" r:id="rId1360"/>
    <hyperlink ref="H3509" display="kjttcargo@hanmail.net" r:id="rId1361"/>
    <hyperlink ref="A1159" display="ORIENTAL HOME FURNISHINGS" r:id="rId1362"/>
    <hyperlink ref="C811" display="http://www.fromart.com.au" r:id="rId1363"/>
    <hyperlink ref="H1917" display="al-khomasya@hotmail.com" r:id="rId1364"/>
    <hyperlink ref="H3823" display="contactus@babcotucson.com" r:id="rId1365"/>
    <hyperlink ref="A2410" display="EASTMAN INTERNATIONAL" r:id="rId1366"/>
    <hyperlink ref="H1498" display="dakhan@omniaworld.net" r:id="rId1367"/>
    <hyperlink ref="C3244" display="http://www.biinternational.co.uk" r:id="rId1368"/>
    <hyperlink ref="A2670" display="ADVANCE TECH" r:id="rId1369"/>
    <hyperlink ref="A1695" display="WILDBERRY" r:id="rId1370"/>
    <hyperlink ref="C893" display="http://www.mirvick.com" r:id="rId1371"/>
    <hyperlink ref="H1617" display="info.getam@getam.it" r:id="rId1372"/>
    <hyperlink ref="A2234" display="EDISON SIGN" r:id="rId1373"/>
    <hyperlink ref="A2879" display="GANTREX (PTE)" r:id="rId1374"/>
    <hyperlink ref="A1508" display="SCANMARC TRADING" r:id="rId1375"/>
    <hyperlink ref="C575" display="http://www.bengtssongedeluis.se" r:id="rId1376"/>
    <hyperlink ref="H2429" display="giftway52@cs.com" r:id="rId1377"/>
    <hyperlink ref="H3744" display="paramountpacific@aol.com" r:id="rId1378"/>
    <hyperlink ref="H1689" display="biosystem@origin.dp.ua" r:id="rId1379"/>
    <hyperlink ref="A2209" display="NAM SHIANG AND" r:id="rId1380"/>
    <hyperlink ref="A1221" display="CONTINUUM SALE &amp; MARKETING" r:id="rId1381"/>
    <hyperlink ref="A3815" display="PACIFIC GLOBAL ENTERPRISES" r:id="rId1382"/>
    <hyperlink ref="H2391" display="cambow138@hotmail.com" r:id="rId1383"/>
    <hyperlink ref="C1830" display="http://www.alma.no" r:id="rId1384"/>
    <hyperlink ref="H1713" display="ken@titanpro.com" r:id="rId1385"/>
    <hyperlink ref="C2518" display="http://www.siacweb.it" r:id="rId1386"/>
    <hyperlink ref="H3157" display="eager@zeus.eo.net" r:id="rId1387"/>
    <hyperlink ref="A978" display="SHRINK PACKAGING SYSTEM" r:id="rId1388"/>
    <hyperlink ref="H2516" display="adong21@netsgo.com" r:id="rId1389"/>
    <hyperlink ref="H1133" display="piffaut@piffaut.com" r:id="rId1390"/>
    <hyperlink ref="A346" display="MARUMATSU TRADING" r:id="rId1391"/>
    <hyperlink ref="C3108" display="http://www.amarelle.com" r:id="rId1392"/>
    <hyperlink ref="H1642" display="obrien5@hotmail.com" r:id="rId1393"/>
    <hyperlink ref="A1374" display="BARDENHEWER GMBH &amp;" r:id="rId1394"/>
    <hyperlink ref="C2373" display="http://www.funmax.com.hk" r:id="rId1395"/>
    <hyperlink ref="A3409" display="NEXGEN" r:id="rId1396"/>
    <hyperlink ref="A3268" display="ETS HAFEDH KACEM" r:id="rId1397"/>
    <hyperlink ref="H1148" display="modus@omniway.sm" r:id="rId1398"/>
    <hyperlink ref="C258" display="http://www.i-are.com" r:id="rId1399"/>
    <hyperlink ref="A2377" display="NICAN TRADING" r:id="rId1400"/>
    <hyperlink ref="C2906" display="http://www.ukf.net" r:id="rId1401"/>
    <hyperlink ref="A1476" display="LANDER" r:id="rId1402"/>
    <hyperlink ref="H455" display="bangyoun@empal.com" r:id="rId1403"/>
    <hyperlink ref="H2097" display="tom.ferguson@rchagen.com" r:id="rId1404"/>
    <hyperlink ref="H3002" display="junaedy20@hotmail.com" r:id="rId1405"/>
    <hyperlink ref="H3793" display="samimi@parssunsam.com" r:id="rId1406"/>
    <hyperlink ref="A1183" display="L HOME" r:id="rId1407"/>
    <hyperlink ref="H1531" display="seascapes@bigpond.com.au" r:id="rId1408"/>
    <hyperlink ref="A599" display="D &amp; P" r:id="rId1409"/>
    <hyperlink ref="H502" display="ischk@hkstar.com" r:id="rId1410"/>
    <hyperlink ref="C913" display="http://www.itochu.it" r:id="rId1411"/>
    <hyperlink ref="H2276" display="info@dottus.com" r:id="rId1412"/>
    <hyperlink ref="A819" display="TABACOS SAN ANDRES" r:id="rId1413"/>
    <hyperlink ref="A1188" display="HARDEX-COMPONENT" r:id="rId1414"/>
    <hyperlink ref="C1111" display="http://www.chinesedumpling.com" r:id="rId1415"/>
    <hyperlink ref="A3592" display="ALAIN DHOLLANDER" r:id="rId1416"/>
    <hyperlink ref="A758" display="HASERCE IMPORT EXPORT" r:id="rId1417"/>
    <hyperlink ref="A3079" display="PRESENT TIME HK" r:id="rId1418"/>
    <hyperlink ref="H633" display="bpgrandemanger.bsb@wanadoo.fr" r:id="rId1419"/>
    <hyperlink ref="C2101" display="http://www.cookscorrectional.com" r:id="rId1420"/>
    <hyperlink ref="H777" display="info@gate11.it" r:id="rId1421"/>
    <hyperlink ref="A81" display="ORESTE PARDINI" r:id="rId1422"/>
    <hyperlink ref="H229" display="daarbak@daarbak.dk" r:id="rId1423"/>
    <hyperlink ref="H131" display="ocetin@home.nl" r:id="rId1424"/>
    <hyperlink ref="C2892" display="http://www.cna-trading.com" r:id="rId1425"/>
    <hyperlink ref="A3813" display="SCAN-CO DANMARK" r:id="rId1426"/>
    <hyperlink ref="C2982" display="http://www.bourguignon.com" r:id="rId1427"/>
    <hyperlink ref="A1120" display="ASKAR INTERNATIONAL IMPORTS &amp; EXPORTS" r:id="rId1428"/>
    <hyperlink ref="A1667" display="DASTGIR ENGINEERING" r:id="rId1429"/>
    <hyperlink ref="C2619" display="http://www.americanbev.com" r:id="rId1430"/>
    <hyperlink ref="H968" display="abrafox@fox.taipei.com" r:id="rId1431"/>
    <hyperlink ref="C973" display="http://www.bredemeijer.com" r:id="rId1432"/>
    <hyperlink ref="H3389" display="ferid.khemakhem@catering.com" r:id="rId1433"/>
    <hyperlink ref="A3429" display="ALMACEN EL GANADOR" r:id="rId1434"/>
    <hyperlink ref="C166" display="http://www.fwglas.com" r:id="rId1435"/>
    <hyperlink ref="A1697" display="ALPHA HARDWARE" r:id="rId1436"/>
    <hyperlink ref="H1009" display="martyn.cooling@knitmesh.com" r:id="rId1437"/>
    <hyperlink ref="A3713" display="ARAGANE SHOJI" r:id="rId1438"/>
    <hyperlink ref="A2904" display="ARTECHNIC" r:id="rId1439"/>
    <hyperlink ref="H3715" display="thierry.chardon@nr-europe.com" r:id="rId1440"/>
    <hyperlink ref="H2095" display="sales@ermoffat.com" r:id="rId1441"/>
    <hyperlink ref="A1584" display="ARTIA IMPORT" r:id="rId1442"/>
    <hyperlink ref="C3200" display="http://www.e-scooter.com.tr" r:id="rId1443"/>
    <hyperlink ref="A3148" display="CLICK LIMITED UK" r:id="rId1444"/>
    <hyperlink ref="H2589" display="ferrocentro@ferrocentro.com" r:id="rId1445"/>
    <hyperlink ref="C856" display="http://www.demon.co.uk" r:id="rId1446"/>
    <hyperlink ref="A1982" display="CLAUSEN AKSJESELSKAP" r:id="rId1447"/>
    <hyperlink ref="A2327" display="AKSARBEN FIXTURE &amp;" r:id="rId1448"/>
    <hyperlink ref="H408" display="viroon.kiratipanich@fourseasons.com" r:id="rId1449"/>
    <hyperlink ref="H2130" display="ceratelle@penpaper.co.nz" r:id="rId1450"/>
    <hyperlink ref="H2037" display="mca_vizyon@yahoo.com" r:id="rId1451"/>
    <hyperlink ref="C1864" display="http://www.tristar.dk" r:id="rId1452"/>
    <hyperlink ref="C3806" display="http://www.ros.bergamo.it" r:id="rId1453"/>
    <hyperlink ref="A3380" display="RICHIE TARGET" r:id="rId1454"/>
    <hyperlink ref="H1634" display="info@gah.de" r:id="rId1455"/>
    <hyperlink ref="A1341" display="TAG" r:id="rId1456"/>
    <hyperlink ref="H48" display="mourtagatrd@yahoo.com" r:id="rId1457"/>
    <hyperlink ref="A263" display="QUARRY CONNECTION" r:id="rId1458"/>
    <hyperlink ref="H1100" display="info@gotpapper.se" r:id="rId1459"/>
    <hyperlink ref="C837" display="http://www.kabelfoon.nl" r:id="rId1460"/>
    <hyperlink ref="A921" display="T &amp; A BOGHDADI" r:id="rId1461"/>
    <hyperlink ref="H10" display="agathocleous@cytanet.com.cy" r:id="rId1462"/>
    <hyperlink ref="C139" display="http://www.spice.or.jp" r:id="rId1463"/>
    <hyperlink ref="H554" display="h.hamid@worldnet.att.net" r:id="rId1464"/>
    <hyperlink ref="A1163" display="&#10;BESTERM INTERNATIONAL" r:id="rId1465"/>
    <hyperlink ref="C3808" display="http://www.ktnet.co.kr" r:id="rId1466"/>
    <hyperlink ref="C786" display="http://www.romagnaplastic.com" r:id="rId1467"/>
    <hyperlink ref="H465" display="john@milner.com.au" r:id="rId1468"/>
    <hyperlink ref="H2588" display="shay-ltd@netvision.net" r:id="rId1469"/>
    <hyperlink ref="H1861" display="dluz@intelnet.net.gt" r:id="rId1470"/>
    <hyperlink ref="A1568" display="AZAD USA AM-TRADE ENTERPRISES" r:id="rId1471"/>
    <hyperlink ref="H312" display="hhmelvvs@post4.tele.dk" r:id="rId1472"/>
    <hyperlink ref="C2895" display="http://www.one68.co.uk" r:id="rId1473"/>
    <hyperlink ref="H950" display="antonio.buraschi@virgilio.it" r:id="rId1474"/>
    <hyperlink ref="A374" display="SA D EXPLOITATION MAISON MILHAU" r:id="rId1475"/>
    <hyperlink ref="A2600" display="BASEL" r:id="rId1476"/>
    <hyperlink ref="C533" display="http://www.woodiesdiy.com" r:id="rId1477"/>
    <hyperlink ref="A1753" display="EURL BRAOLAND IMPORT-EXPORT" r:id="rId1478"/>
    <hyperlink ref="H2212" display="marketing@entrading.com" r:id="rId1479"/>
    <hyperlink ref="H3629" display="apollo_adv@ctimail3.com" r:id="rId1480"/>
    <hyperlink ref="C3410" display="http://www.all-saf.com" r:id="rId1481"/>
    <hyperlink ref="A3614" display="ALL-SAF FIRE PROTECTION" r:id="rId1482"/>
    <hyperlink ref="C2841" display="http://www.carozzi.cl" r:id="rId1483"/>
    <hyperlink ref="H318" display="babaisale2002@yahoo.com" r:id="rId1484"/>
    <hyperlink ref="A267" display="RAMSONS INDUSTRIES" r:id="rId1485"/>
    <hyperlink ref="H1584" display="artia@yahoo.com" r:id="rId1486"/>
    <hyperlink ref="A1923" display="&#10;GOD S BLESSINGTRADING" r:id="rId1487"/>
    <hyperlink ref="A693" display="FADIA S R O" r:id="rId1488"/>
    <hyperlink ref="C1824" display="http://www.bb.mbn.or.jp" r:id="rId1489"/>
    <hyperlink ref="H2278" display="jhambala@wlink.com" r:id="rId1490"/>
    <hyperlink ref="C3175" display="http://www.beh.com.tn" r:id="rId1491"/>
    <hyperlink ref="H2796" display="b.g.t@online.be" r:id="rId1492"/>
    <hyperlink ref="C2627" display="http://www.haaning.dk" r:id="rId1493"/>
    <hyperlink ref="A2322" display="R &amp; P INT L" r:id="rId1494"/>
    <hyperlink ref="H1076" display="beldts@skynet.be" r:id="rId1495"/>
    <hyperlink ref="C3563" display="http://www.catering.com.tn" r:id="rId1496"/>
    <hyperlink ref="H1809" display="pobcoworld@hotmail.com" r:id="rId1497"/>
    <hyperlink ref="C3110" display="http://www.artedanze.com" r:id="rId1498"/>
    <hyperlink ref="A3007" display="ALMACEN TODO EL MUNDO" r:id="rId1499"/>
    <hyperlink ref="A1052" display="TAIWAN SAKURA" r:id="rId1500"/>
    <hyperlink ref="H824" display="info@demuynck.be" r:id="rId1501"/>
    <hyperlink ref="C1571" display="http://www.rosenthal.de" r:id="rId1502"/>
    <hyperlink ref="A2937" display="GALLEY MATRIX" r:id="rId1503"/>
    <hyperlink ref="A983" display="NOAM RAPOPORT EXPORT" r:id="rId1504"/>
    <hyperlink ref="H843" display="info@alma.nl" r:id="rId1505"/>
    <hyperlink ref="C2913" display="http://www.mls.net" r:id="rId1506"/>
    <hyperlink ref="C2533" display="http://www.pansunireland.com" r:id="rId1507"/>
    <hyperlink ref="A1420" display="INTERNATIONAL TRADING TEAM" r:id="rId1508"/>
    <hyperlink ref="H726" display="sanko@netvigator.com" r:id="rId1509"/>
    <hyperlink ref="A1204" display="LEVBIKS INTERNATIONAL" r:id="rId1510"/>
    <hyperlink ref="C2387" display="http://www.schmiddewland.com" r:id="rId1511"/>
    <hyperlink ref="H616" display="junot@telus.net" r:id="rId1512"/>
    <hyperlink ref="H1504" display="info@heibi-metall.de" r:id="rId1513"/>
    <hyperlink ref="C3460" display="http://www.sunshy.com.au" r:id="rId1514"/>
    <hyperlink ref="H2800" display="forte@hotmail.com" r:id="rId1515"/>
    <hyperlink ref="H863" display="info@sinocomhk.com" r:id="rId1516"/>
    <hyperlink ref="H3756" display="info@richie-target.com.hk" r:id="rId1517"/>
    <hyperlink ref="H394" display="moor@cyberspace.net" r:id="rId1518"/>
    <hyperlink ref="H254" display="info@alma.nl" r:id="rId1519"/>
    <hyperlink ref="H3480" display="zafar@khokhars.com" r:id="rId1520"/>
    <hyperlink ref="H2562" display="info@rodelle.be" r:id="rId1521"/>
    <hyperlink ref="C3851" display="http://www.tisselva.com" r:id="rId1522"/>
    <hyperlink ref="H1769" display="sureshrohira@hotmail.com" r:id="rId1523"/>
    <hyperlink ref="H2922" display="spotglobo@rediffmail.com" r:id="rId1524"/>
    <hyperlink ref="A2869" display="SOLOTOP" r:id="rId1525"/>
    <hyperlink ref="A1582" display="SHIN NIPPON TSUSHO" r:id="rId1526"/>
    <hyperlink ref="H2578" display="norix-oy@compuserve.com" r:id="rId1527"/>
    <hyperlink ref="H1256" display="silnox@silnox.com" r:id="rId1528"/>
    <hyperlink ref="C1416" display="http://www.dietsche.pl" r:id="rId1529"/>
    <hyperlink ref="H3299" display="casaguardi@optusnet.com.au" r:id="rId1530"/>
    <hyperlink ref="C2103" display="http://www.kiraz.com" r:id="rId1531"/>
    <hyperlink ref="C2055" display="http://www.atron.ca" r:id="rId1532"/>
    <hyperlink ref="H939" display="colin.woodfall@atlstfix.com" r:id="rId1533"/>
    <hyperlink ref="C282" display="http://www.mitsukoshi.co.jp" r:id="rId1534"/>
    <hyperlink ref="C2468" display="http://www.rapidfreight.com" r:id="rId1535"/>
    <hyperlink ref="H3640" display="qlao@msn.com" r:id="rId1536"/>
    <hyperlink ref="C1931" display="http://www.oml.it" r:id="rId1537"/>
    <hyperlink ref="A233" display="FUKUSHO BUSSAN" r:id="rId1538"/>
    <hyperlink ref="H2222" display="cesana@delfi.lv" r:id="rId1539"/>
    <hyperlink ref="C813" display="http://www.byson.com.tw" r:id="rId1540"/>
    <hyperlink ref="C438" display="http://www.ara.co.uk" r:id="rId1541"/>
    <hyperlink ref="A1000" display="BAR ZION LIGHTING SERVICES IMPORT &amp; MARKETING" r:id="rId1542"/>
    <hyperlink ref="H2167" display="arko@arkofoto.es" r:id="rId1543"/>
    <hyperlink ref="A417" display="SILA" r:id="rId1544"/>
    <hyperlink ref="C1160" display="http://www.redietz.com" r:id="rId1545"/>
    <hyperlink ref="H3068" display="swadjeddah@hotmail.com" r:id="rId1546"/>
    <hyperlink ref="A3005" display="K &amp; F" r:id="rId1547"/>
    <hyperlink ref="A606" display="TEST RITE INTERNATIONAL TR DIS TIC" r:id="rId1548"/>
    <hyperlink ref="A3066" display="SOMOVA" r:id="rId1549"/>
    <hyperlink ref="A949" display="CELLYNNE" r:id="rId1550"/>
    <hyperlink ref="H1576" display="dta@senet.com.au" r:id="rId1551"/>
    <hyperlink ref="H542" display="chenqiao_422519@163.com" r:id="rId1552"/>
    <hyperlink ref="C143" display="http://www.compar.it" r:id="rId1553"/>
    <hyperlink ref="A1318" display="SILIT FRANCE" r:id="rId1554"/>
    <hyperlink ref="A3746" display="SAHEB ENGINEERING ASSOCIATES" r:id="rId1555"/>
    <hyperlink ref="C2850" display="http://www.g-vision.com.hk" r:id="rId1556"/>
    <hyperlink ref="H3659" display="kitada-shuuzou@araigumi.co" r:id="rId1557"/>
    <hyperlink ref="A3053" display="ABE" r:id="rId1558"/>
    <hyperlink ref="C2846" display="http://www.suretyice.com" r:id="rId1559"/>
    <hyperlink ref="H3532" display="trigoldn@vip.163.com" r:id="rId1560"/>
    <hyperlink ref="A3694" display="DECOPLANTUA/S" r:id="rId1561"/>
    <hyperlink ref="A1974" display="POLYUE GAS APPLIANCES" r:id="rId1562"/>
    <hyperlink ref="C405" display="http://www.trgovinetus.com" r:id="rId1563"/>
    <hyperlink ref="C1771" display="http://www.cabmarketing.net" r:id="rId1564"/>
    <hyperlink ref="A284" display="ALI H AL DAHAN &amp; SONS" r:id="rId1565"/>
    <hyperlink ref="H2722" display="derekzhao@yahoo.com" r:id="rId1566"/>
    <hyperlink ref="A2359" display="FLUNCH" r:id="rId1567"/>
    <hyperlink ref="H1654" display="david@conik.com.au" r:id="rId1568"/>
    <hyperlink ref="A178" display="TCB CONTRACTING" r:id="rId1569"/>
    <hyperlink ref="A2258" display="SERTAS ZUCCACIYE TIC VE SAN LTD STI" r:id="rId1570"/>
    <hyperlink ref="A3878" display="SISTEMAS INTEGRALES MERSATEL S L" r:id="rId1571"/>
    <hyperlink ref="H2169" display="hudsond@carreterozl.com" r:id="rId1572"/>
    <hyperlink ref="A9" display="KOLBO TRADING" r:id="rId1573"/>
    <hyperlink ref="H3270" display="rucheng42501@yahoo.com.cn" r:id="rId1574"/>
    <hyperlink ref="C2317" display="http://www.avantiproducts.com" r:id="rId1575"/>
    <hyperlink ref="A2296" display="GASGERAETE- UND HEIZUNGSGESELLSCHAFT MBH" r:id="rId1576"/>
    <hyperlink ref="H1583" display="doojee7@hotmail.com" r:id="rId1577"/>
    <hyperlink ref="A1065" display="GAGGIA ESPANOLA" r:id="rId1578"/>
    <hyperlink ref="H1323" display="info@anvic.co" r:id="rId1579"/>
    <hyperlink ref="A3476" display="CECIL RICHARD" r:id="rId1580"/>
    <hyperlink ref="C127" display="http://www.hotgeardiv.com" r:id="rId1581"/>
    <hyperlink ref="A1536" display="SUNRISE TECHNOLOGY SYSTEMS" r:id="rId1582"/>
    <hyperlink ref="A3811" display="PROMAL (M) SDN" r:id="rId1583"/>
    <hyperlink ref="C915" display="http://www.aromateknik.dk" r:id="rId1584"/>
    <hyperlink ref="H1194" display="eycm@nasioncom.net" r:id="rId1585"/>
    <hyperlink ref="H2464" display="sales@willer.com.hk" r:id="rId1586"/>
    <hyperlink ref="C3381" display="http://www.bjsolid.hk" r:id="rId1587"/>
    <hyperlink ref="C1942" display="http://www.zebra-head.com" r:id="rId1588"/>
    <hyperlink ref="C1103" display="http://www.jebens.no" r:id="rId1589"/>
    <hyperlink ref="H927" display="commercial@somagic.fr" r:id="rId1590"/>
    <hyperlink ref="A3853" display="A S IMPEX TRADERS" r:id="rId1591"/>
    <hyperlink ref="C2475" display="http://www.swad.pk" r:id="rId1592"/>
    <hyperlink ref="A48" display="MOURTAGA TRADING AGEN" r:id="rId1593"/>
    <hyperlink ref="C293" display="http://www.lhr.comsats.net.pk" r:id="rId1594"/>
    <hyperlink ref="A1309" display="FERSI NEGOCE &amp; DISTRIBUTION (FND)" r:id="rId1595"/>
    <hyperlink ref="A3367" display="PINDER BROS" r:id="rId1596"/>
    <hyperlink ref="A1330" display="DEBAS BAS ENTERPRICES" r:id="rId1597"/>
    <hyperlink ref="A2535" display="PARAGON INTERNATIONAL" r:id="rId1598"/>
    <hyperlink ref="H23" display="info@depoelgromimgem.nl" r:id="rId1599"/>
    <hyperlink ref="A3423" display="AB ALIINDUSTRIER" r:id="rId1600"/>
    <hyperlink ref="H930" display="cn-sunshine@263.net" r:id="rId1601"/>
    <hyperlink ref="C839" display="http://www.jasco.com.tw" r:id="rId1602"/>
    <hyperlink ref="C3441" display="http://www.warman.com.pl" r:id="rId1603"/>
    <hyperlink ref="C1485" display="http://www.sina.com.hk" r:id="rId1604"/>
    <hyperlink ref="H1615" display="select@select.dk" r:id="rId1605"/>
    <hyperlink ref="A1129" display="MABEL MARKETING" r:id="rId1606"/>
    <hyperlink ref="C2052" display="http://www.ncr.com" r:id="rId1607"/>
    <hyperlink ref="A848" display="AMERICA WORLD CARGO" r:id="rId1608"/>
    <hyperlink ref="C490" display="http://www.chirsourcing.com" r:id="rId1609"/>
    <hyperlink ref="A1740" display="S R INTERNATIONAL" r:id="rId1610"/>
    <hyperlink ref="C684" display="http://www.k-kjeldgaard.dk" r:id="rId1611"/>
    <hyperlink ref="C3068" display="http://www.swad.pk" r:id="rId1612"/>
    <hyperlink ref="C531" display="http://www.arcoimp.com" r:id="rId1613"/>
    <hyperlink ref="H424" display="zariss@elariss.com" r:id="rId1614"/>
    <hyperlink ref="H1624" display="a_bintaleb@hotmail.com" r:id="rId1615"/>
    <hyperlink ref="A90" display="COMPAR" r:id="rId1616"/>
    <hyperlink ref="H3808" display="fine001@ktnet.co" r:id="rId1617"/>
    <hyperlink ref="H3829" display="alamolugano@telcel.net.ve" r:id="rId1618"/>
    <hyperlink ref="A1910" display="THE HEAVENLY GROUP OF COMPANIES" r:id="rId1619"/>
    <hyperlink ref="C2973" display="http://www.sagems.net" r:id="rId1620"/>
    <hyperlink ref="A1211" display="CRESER HONG KONG" r:id="rId1621"/>
    <hyperlink ref="A1830" display="ALNA MARGARINFABRIK" r:id="rId1622"/>
    <hyperlink ref="A3239" display="GIUDICI ENRICO &amp; C" r:id="rId1623"/>
    <hyperlink ref="C1701" display="http://www.isbank.net.tr" r:id="rId1624"/>
    <hyperlink ref="C3159" display="http://www.surplusherbys.com" r:id="rId1625"/>
    <hyperlink ref="A3396" display="INETRNATIONAL PATENT CONSULTANTS" r:id="rId1626"/>
    <hyperlink ref="H877" display="info@giftech.com.hk" r:id="rId1627"/>
    <hyperlink ref="C1871" display="http://www.home.ro" r:id="rId1628"/>
    <hyperlink ref="H2894" display="expertm@tm.net.my" r:id="rId1629"/>
    <hyperlink ref="H2253" display="seguychristian@aol.com" r:id="rId1630"/>
    <hyperlink ref="H3624" display="hg@maitritrading.com" r:id="rId1631"/>
    <hyperlink ref="H706" display="webmaster@idcn.com" r:id="rId1632"/>
    <hyperlink ref="A2742" display="NICOLS FRANCE" r:id="rId1633"/>
    <hyperlink ref="C3103" display="http://www.andersontully.com" r:id="rId1634"/>
    <hyperlink ref="C2528" display="http://www.sourceabroad.com" r:id="rId1635"/>
    <hyperlink ref="A3406" display="PACIFIC PROMOS" r:id="rId1636"/>
    <hyperlink ref="A3173" display="SILVIO COLOMBO" r:id="rId1637"/>
    <hyperlink ref="H1026" display="awong@brookstone.com.hk" r:id="rId1638"/>
    <hyperlink ref="A820" display="CHEFF GOURMET" r:id="rId1639"/>
    <hyperlink ref="A896" display="PUNJAB CROCKERY STORE" r:id="rId1640"/>
    <hyperlink ref="A1358" display="A T IMPORT Y ASOCIADOS S L" r:id="rId1641"/>
    <hyperlink ref="A2486" display="RED DE ELECTRODOMESTICOS DE EXTREMADURA" r:id="rId1642"/>
    <hyperlink ref="A113" display="FLAXMER" r:id="rId1643"/>
    <hyperlink ref="C140" display="http://www.pardini-srl.it" r:id="rId1644"/>
    <hyperlink ref="H1325" display="alihuang2003@yahoo.com" r:id="rId1645"/>
    <hyperlink ref="H1900" display="tadco@mail.pf" r:id="rId1646"/>
    <hyperlink ref="A157" display="OASIS GRIFFITHS" r:id="rId1647"/>
    <hyperlink ref="H2023" display="afiore@illiniline.com" r:id="rId1648"/>
    <hyperlink ref="C2686" display="http://www.alifrut.cl" r:id="rId1649"/>
    <hyperlink ref="H1897" display="alvarino@entelchile.net" r:id="rId1650"/>
    <hyperlink ref="A1547" display="FAVOR BRIDGE" r:id="rId1651"/>
    <hyperlink ref="A945" display="AARSKOG" r:id="rId1652"/>
    <hyperlink ref="A2398" display="DALTON BAKERY EQUIPMENT" r:id="rId1653"/>
    <hyperlink ref="A1504" display="HEIBI-METALL BIRMANN" r:id="rId1654"/>
    <hyperlink ref="A1603" display="&#10;PANAKKAL AGENCIES" r:id="rId1655"/>
    <hyperlink ref="A3583" display="&#10;AIG TRADING" r:id="rId1656"/>
    <hyperlink ref="C3032" display="http://www.gelaspro.com" r:id="rId1657"/>
    <hyperlink ref="A1149" display="GENUITY GROUP" r:id="rId1658"/>
    <hyperlink ref="C3085" display="http://www.jkenterprisellc.org" r:id="rId1659"/>
    <hyperlink ref="A3441" display="GLUCK INT L POLAND SP Z O O" r:id="rId1660"/>
    <hyperlink ref="C1231" display="http://www.ausinfo.com.au" r:id="rId1661"/>
    <hyperlink ref="A1721" display="BIOSYSTEM" r:id="rId1662"/>
    <hyperlink ref="C1035" display="http://www.fort-fimll.sc.us" r:id="rId1663"/>
    <hyperlink ref="A1676" display="PT SKY WORLDWIDE INDONESIA" r:id="rId1664"/>
    <hyperlink ref="A1831" display="DHIR DIAMOND JEWELLERS" r:id="rId1665"/>
    <hyperlink ref="A1767" display="ASTRA INTERNATIONAL" r:id="rId1666"/>
    <hyperlink ref="H1560" display="equipcatering@hotmail.com" r:id="rId1667"/>
    <hyperlink ref="H2759" display="primacash@skynet.be" r:id="rId1668"/>
    <hyperlink ref="A2400" display="SOFOEST" r:id="rId1669"/>
    <hyperlink ref="A604" display="KARO" r:id="rId1670"/>
    <hyperlink ref="C2655" display="http://www.leomardo.de" r:id="rId1671"/>
    <hyperlink ref="A582" display="DEMETER HESPERIDES CANADA" r:id="rId1672"/>
    <hyperlink ref="A1979" display="YOUSEF&amp;SONS GENERAL TRAIDING EST" r:id="rId1673"/>
    <hyperlink ref="C1713" display="http://www.titanpro.com" r:id="rId1674"/>
    <hyperlink ref="A265" display="AE INTERNATIONAL TRADING" r:id="rId1675"/>
    <hyperlink ref="C167" display="http://www.dhivehinet.net.mv" r:id="rId1676"/>
    <hyperlink ref="H1442" display="gtlchina@msn.com" r:id="rId1677"/>
    <hyperlink ref="A2261" display="NOUR INTERNATIONAL" r:id="rId1678"/>
    <hyperlink ref="C281" display="http://www.lvcm.com" r:id="rId1679"/>
    <hyperlink ref="C2607" display="http://www.info-niigata.or.jp" r:id="rId1680"/>
    <hyperlink ref="H634" display="info@cabinetsanddesigns.net" r:id="rId1681"/>
    <hyperlink ref="H1474" display="jacquemin@jacquemin.fr" r:id="rId1682"/>
    <hyperlink ref="A195" display="KNUERR-MECHANIK FUER DIE ELEKTRONIK" r:id="rId1683"/>
    <hyperlink ref="C117" display="http://www.d5.dion.ne.jp" r:id="rId1684"/>
    <hyperlink ref="A3386" display="CHIDUBEM INVESTMENTS" r:id="rId1685"/>
    <hyperlink ref="H771" display="damione@nagami.com.au" r:id="rId1686"/>
    <hyperlink ref="H812" display="byco@byco.com.br" r:id="rId1687"/>
    <hyperlink ref="A1566" display="BABEE JARDIN" r:id="rId1688"/>
    <hyperlink ref="H159" display="vivian.li@sbcglobal.net" r:id="rId1689"/>
    <hyperlink ref="C2545" display="http://www.ahmedfood.com.pk" r:id="rId1690"/>
    <hyperlink ref="H2731" display="info@mondialgifts.be" r:id="rId1691"/>
    <hyperlink ref="H3382" display="k_artz@yahoo.com" r:id="rId1692"/>
    <hyperlink ref="A2829" display="ECONOMIC TEXTILES" r:id="rId1693"/>
    <hyperlink ref="H1089" display="greensons@mweb.co" r:id="rId1694"/>
    <hyperlink ref="A2316" display="I-MODE" r:id="rId1695"/>
    <hyperlink ref="C113" display="http://www.flaxmer.com" r:id="rId1696"/>
    <hyperlink ref="H132" display="ekwuogor@yahoo.com" r:id="rId1697"/>
    <hyperlink ref="A3241" display="CREATIVE PROMOTIONAL PRODUCTS" r:id="rId1698"/>
    <hyperlink ref="A2562" display="RODELLE" r:id="rId1699"/>
    <hyperlink ref="A1924" display="TOLMAN ULUSLARARASI INS TIC VE TURIZM LTD STI" r:id="rId1700"/>
    <hyperlink ref="H126" display="basheeruddin@hotmail.com" r:id="rId1701"/>
    <hyperlink ref="C1185" display="http://www.wt.net" r:id="rId1702"/>
    <hyperlink ref="C197" display="http://www.ms4.seeder.net" r:id="rId1703"/>
    <hyperlink ref="A2942" display="INDOCHINE MARKETING" r:id="rId1704"/>
    <hyperlink ref="C3596" display="http://www.minos.ocn.ne.jp" r:id="rId1705"/>
    <hyperlink ref="C3627" display="http://www.dinnerperiod.com" r:id="rId1706"/>
    <hyperlink ref="A1101" display="PAHMEYER &amp;" r:id="rId1707"/>
    <hyperlink ref="A1243" display="BARDENHEWER GMBH &amp;" r:id="rId1708"/>
    <hyperlink ref="A617" display="BEE B GIFTS" r:id="rId1709"/>
    <hyperlink ref="H3864" display="scantrade@scantrade.ca" r:id="rId1710"/>
    <hyperlink ref="A220" display="GROS MARKET LOMBARDINI" r:id="rId1711"/>
    <hyperlink ref="A2117" display="CV ARJUNA MULTI AGRIBIS" r:id="rId1712"/>
    <hyperlink ref="C2890" display="http://www.alhuraizgroup.com" r:id="rId1713"/>
    <hyperlink ref="C1414" display="http://www.prideproducts.com" r:id="rId1714"/>
    <hyperlink ref="A3272" display="ARMY-VARER" r:id="rId1715"/>
    <hyperlink ref="C2565" display="http://www.prina-international.com" r:id="rId1716"/>
    <hyperlink ref="C853" display="http://www.bombaysocks.com" r:id="rId1717"/>
    <hyperlink ref="A835" display="AMARAS" r:id="rId1718"/>
    <hyperlink ref="A3613" display="NEXGEN" r:id="rId1719"/>
    <hyperlink ref="A1077" display="PT CENTRANUSA INSANCEMERLANG" r:id="rId1720"/>
    <hyperlink ref="A3460" display="SUNSHY" r:id="rId1721"/>
    <hyperlink ref="C508" display="http://www.fleggaard.dk" r:id="rId1722"/>
    <hyperlink ref="A2774" display="SA ELIPRO" r:id="rId1723"/>
    <hyperlink ref="A3110" display="ARTEDANZE" r:id="rId1724"/>
    <hyperlink ref="H3762" display="pt_interfood@hotmail.com" r:id="rId1725"/>
    <hyperlink ref="C2300" display="http://www.agenturhuset.no" r:id="rId1726"/>
    <hyperlink ref="H1662" display="shiva@whitefieldcotton.net" r:id="rId1727"/>
    <hyperlink ref="H2365" display="juliana.owusuasarpong@uniglobemandtravel.com" r:id="rId1728"/>
    <hyperlink ref="H1468" display="gpwalsh1@eircom.net" r:id="rId1729"/>
    <hyperlink ref="H1199" display="feinstin@netvision.net" r:id="rId1730"/>
    <hyperlink ref="C2575" display="http://www.kaheku.com" r:id="rId1731"/>
    <hyperlink ref="H273" display="matthewi@sate-lite.com.cn" r:id="rId1732"/>
    <hyperlink ref="H1214" display="bcannon@pacific.net.hk" r:id="rId1733"/>
    <hyperlink ref="C1259" display="http://www.accordbd.com" r:id="rId1734"/>
    <hyperlink ref="A2901" display="MYODO" r:id="rId1735"/>
    <hyperlink ref="A570" display="BELLA VITA COMERCIAL" r:id="rId1736"/>
    <hyperlink ref="H606" display="aslib@testrite.com.tr" r:id="rId1737"/>
    <hyperlink ref="C2045" display="http://www.nbip.net" r:id="rId1738"/>
    <hyperlink ref="H3608" display="brigita.ribnikar@merkur.si" r:id="rId1739"/>
    <hyperlink ref="C573" display="http://www.sony.ie" r:id="rId1740"/>
    <hyperlink ref="H833" display="nanking@mail1.stofanet.dk" r:id="rId1741"/>
    <hyperlink ref="A1587" display="MARTIN-BROWER OF CANADA" r:id="rId1742"/>
    <hyperlink ref="H3354" display="elaine@berkpaper.com" r:id="rId1743"/>
    <hyperlink ref="C3301" display="http://www.exsite.com" r:id="rId1744"/>
    <hyperlink ref="H2369" display="okoray@bms-ace.com" r:id="rId1745"/>
    <hyperlink ref="C49" display="http://www.designermoulding.com" r:id="rId1746"/>
    <hyperlink ref="A1911" display="AROUNDRIYADH EST FOR TRADING" r:id="rId1747"/>
    <hyperlink ref="H349" display="abt@al-babtain-himb.com" r:id="rId1748"/>
    <hyperlink ref="C2482" display="http://www.corrpsionX.com" r:id="rId1749"/>
    <hyperlink ref="A3711" display="TAKARI INTERNATIONAL" r:id="rId1750"/>
    <hyperlink ref="H2766" display="network@mpx.com.au" r:id="rId1751"/>
    <hyperlink ref="C2269" display="http://www.hangmei.com" r:id="rId1752"/>
    <hyperlink ref="A3243" display="CERAWORLD" r:id="rId1753"/>
    <hyperlink ref="H2001" display="all_tronics@yahoo.com" r:id="rId1754"/>
    <hyperlink ref="A3736" display="COOLER JUG PTYLTD" r:id="rId1755"/>
    <hyperlink ref="A580" display="G C I SPRL" r:id="rId1756"/>
    <hyperlink ref="C460" display="http://www.lch-bwl.com.tw" r:id="rId1757"/>
    <hyperlink ref="A1417" display="FARCO" r:id="rId1758"/>
    <hyperlink ref="A3076" display="TISSAGE CHRISTOREE" r:id="rId1759"/>
    <hyperlink ref="A1279" display="BRAND PROMOTIONS" r:id="rId1760"/>
    <hyperlink ref="H2242" display="gmentes@levent.com" r:id="rId1761"/>
    <hyperlink ref="A1115" display="CROWN HOLDINGS H K" r:id="rId1762"/>
    <hyperlink ref="A2336" display="ABU HARB EST" r:id="rId1763"/>
    <hyperlink ref="A2993" display="BE-A TRADING" r:id="rId1764"/>
    <hyperlink ref="H797" display="joan@porcelanasmataro.com" r:id="rId1765"/>
    <hyperlink ref="H368" display="cee@engholm.dk" r:id="rId1766"/>
    <hyperlink ref="H2368" display="polymech@eth.net" r:id="rId1767"/>
    <hyperlink ref="A2051" display="NYLEX CORPORATION PTY LTD - PACKAGING DIVISION" r:id="rId1768"/>
    <hyperlink ref="A2836" display="PRO-WELL SEA USA" r:id="rId1769"/>
    <hyperlink ref="H1398" display="eric@lnlinc.com" r:id="rId1770"/>
    <hyperlink ref="H724" display="sell@northernshop.ca" r:id="rId1771"/>
    <hyperlink ref="C3052" display="http://www.jestar.com.hk" r:id="rId1772"/>
    <hyperlink ref="C2523" display="http://www.toa-corp.com" r:id="rId1773"/>
    <hyperlink ref="A3528" display="HKTARGET INTERNATIONAL" r:id="rId1774"/>
    <hyperlink ref="C1431" display="http://www.azg.com.pk" r:id="rId1775"/>
    <hyperlink ref="A1406" display="CARLISLE BRASS" r:id="rId1776"/>
    <hyperlink ref="A3627" display="DINNER" r:id="rId1777"/>
    <hyperlink ref="A3595" display="SHENZHEN GOOD&amp;SANT INDUSTRIAL" r:id="rId1778"/>
    <hyperlink ref="C3406" display="http://www.pacificpromos.biz" r:id="rId1779"/>
    <hyperlink ref="A657" display="ALPARI" r:id="rId1780"/>
    <hyperlink ref="A875" display="KITCHEN PLAST" r:id="rId1781"/>
    <hyperlink ref="A744" display="MILLION GAIN (ASIA)" r:id="rId1782"/>
    <hyperlink ref="A1381" display="KISHYAM" r:id="rId1783"/>
    <hyperlink ref="C2357" display="http://www.ig-gruppen.dk" r:id="rId1784"/>
    <hyperlink ref="A808" display="AROMA HOUSEWARES" r:id="rId1785"/>
    <hyperlink ref="H3698" display="hanleyglass@china5.globalnet.co.uk" r:id="rId1786"/>
    <hyperlink ref="A1659" display="ORYX DAN" r:id="rId1787"/>
    <hyperlink ref="C2509" display="http://www.carreterozl.com" r:id="rId1788"/>
    <hyperlink ref="C1319" display="http://www.foxcs.com" r:id="rId1789"/>
    <hyperlink ref="H1938" display="pomijeusa@yahoo.com" r:id="rId1790"/>
    <hyperlink ref="C3275" display="http://www.onetelhk.net" r:id="rId1791"/>
    <hyperlink ref="A1162" display="TOYS R US" r:id="rId1792"/>
    <hyperlink ref="H2549" display="info@romberg.de" r:id="rId1793"/>
    <hyperlink ref="H3818" display="sales@therestaurantoutfitter.com" r:id="rId1794"/>
    <hyperlink ref="H3383" display="shabbireran@hotmail.com" r:id="rId1795"/>
    <hyperlink ref="A2811" display="AMITY INTERNATIONAL CO LTD FUZHOU OFFICE" r:id="rId1796"/>
    <hyperlink ref="C1469" display="http://www.tecnoform.es" r:id="rId1797"/>
    <hyperlink ref="A3464" display="FORTUNE CHINA" r:id="rId1798"/>
    <hyperlink ref="A124" display="GREEN HILL METAL TRADING" r:id="rId1799"/>
    <hyperlink ref="A3338" display="MICROBRIDGE" r:id="rId1800"/>
    <hyperlink ref="H527" display="djafaraly@wanadoo.fr" r:id="rId1801"/>
    <hyperlink ref="C843" display="http://www.alma.nl" r:id="rId1802"/>
    <hyperlink ref="A3422" display="ANDERSON TRADING" r:id="rId1803"/>
    <hyperlink ref="H2505" display="bassi.monic@phoenix-mecano.com" r:id="rId1804"/>
    <hyperlink ref="H3056" display="s.lorch@inovatec.net" r:id="rId1805"/>
    <hyperlink ref="A2575" display="KAHEKU SCHOENES WOHNEN" r:id="rId1806"/>
    <hyperlink ref="H3194" display="zdeshmukh@yahoo.co.uk" r:id="rId1807"/>
    <hyperlink ref="A3471" display="MITTAL REFRIGERATIONS" r:id="rId1808"/>
    <hyperlink ref="A341" display="ART PACIFIC ENTERPRISE" r:id="rId1809"/>
    <hyperlink ref="C2766" display="http://www.mpx.com.au" r:id="rId1810"/>
    <hyperlink ref="C333" display="http://www.unitedpartnersinternational.com.cn" r:id="rId1811"/>
    <hyperlink ref="C3868" display="http://www.schmitz-nettersheim.de" r:id="rId1812"/>
    <hyperlink ref="A208" display="JOY FASHIONS (FINE ART)" r:id="rId1813"/>
    <hyperlink ref="H1657" display="dastgir@dastgirengineering.com" r:id="rId1814"/>
    <hyperlink ref="H3108" display="info@amarelle.com" r:id="rId1815"/>
    <hyperlink ref="H344" display="charles@ankors.com" r:id="rId1816"/>
    <hyperlink ref="H581" display="email@supremesteel.com" r:id="rId1817"/>
    <hyperlink ref="H498" display="ddawud@linkline.com" r:id="rId1818"/>
    <hyperlink ref="A334" display="KOREACLAD TECH" r:id="rId1819"/>
    <hyperlink ref="A1463" display="MIELE" r:id="rId1820"/>
    <hyperlink ref="A1356" display="FRAME-IT" r:id="rId1821"/>
    <hyperlink ref="C1581" display="http://www.arkolat.lv" r:id="rId1822"/>
    <hyperlink ref="A2549" display="ROMBERG &amp; SOHN (GMBH &amp; CO )" r:id="rId1823"/>
    <hyperlink ref="H1374" display="info@bardenhewer.de" r:id="rId1824"/>
    <hyperlink ref="A373" display="PT TRIAS INTERBUANA" r:id="rId1825"/>
    <hyperlink ref="C3540" display="http://www.daka.com.hk" r:id="rId1826"/>
    <hyperlink ref="A68" display="INNOVATIONS" r:id="rId1827"/>
    <hyperlink ref="H1520" display="amannheim@pierrebelvedere.com" r:id="rId1828"/>
    <hyperlink ref="A1589" display="QAMRIA AHMED M HAZAZI EST" r:id="rId1829"/>
    <hyperlink ref="H18" display="markson@luckyco.com" r:id="rId1830"/>
    <hyperlink ref="A137" display="ADAPTATRUCK" r:id="rId1831"/>
    <hyperlink ref="A1039" display="AESA" r:id="rId1832"/>
    <hyperlink ref="C1933" display="http://www.hkg.odn.ne.jp" r:id="rId1833"/>
    <hyperlink ref="A3099" display="SCHMID-DEWLAND ASSOC" r:id="rId1834"/>
    <hyperlink ref="H2948" display="ballarini.export@ballarini.it" r:id="rId1835"/>
    <hyperlink ref="H154" display="gifts@staat.nl" r:id="rId1836"/>
    <hyperlink ref="C2711" display="http://www.giftlanindia.com" r:id="rId1837"/>
    <hyperlink ref="A822" display="AS SEEN ON TV" r:id="rId1838"/>
    <hyperlink ref="H231" display="bolge@bolge.no" r:id="rId1839"/>
    <hyperlink ref="C1757" display="http://www.federicogili.cl" r:id="rId1840"/>
    <hyperlink ref="C2976" display="http://www.reksa.com" r:id="rId1841"/>
    <hyperlink ref="H1161" display="rosental@netvigator.com" r:id="rId1842"/>
    <hyperlink ref="A2608" display="TRADEPRO" r:id="rId1843"/>
    <hyperlink ref="C2831" display="http://www.andrewsparke.co.uk" r:id="rId1844"/>
    <hyperlink ref="A2965" display="FUJI CORK" r:id="rId1845"/>
    <hyperlink ref="A1498" display="TRANS MIDDLE EAST" r:id="rId1846"/>
    <hyperlink ref="A812" display="BY" r:id="rId1847"/>
    <hyperlink ref="H2717" display="bunty@ms74.hinet.net" r:id="rId1848"/>
    <hyperlink ref="H3866" display="t_abushufa@hotmail.com" r:id="rId1849"/>
    <hyperlink ref="A1274" display="SUNBIRDO" r:id="rId1850"/>
    <hyperlink ref="A3842" display="SUNDERLAND TRADING" r:id="rId1851"/>
    <hyperlink ref="H1377" display="hanosk@sea.plala.or.jp" r:id="rId1852"/>
    <hyperlink ref="A303" display="AMMAR &amp; EL-MOBARAK CO GROUP" r:id="rId1853"/>
    <hyperlink ref="A3125" display="STYLES FACTORY" r:id="rId1854"/>
    <hyperlink ref="H49" display="lmcclave@designermoulding.com" r:id="rId1855"/>
    <hyperlink ref="H1277" display="jamisongreen@btinternet.com" r:id="rId1856"/>
    <hyperlink ref="A1165" display="PLASTICOS DE GALICIA" r:id="rId1857"/>
    <hyperlink ref="A1264" display="RAFCO FOR ALUMINIUM" r:id="rId1858"/>
    <hyperlink ref="A1852" display="NEW ANES TRADING" r:id="rId1859"/>
    <hyperlink ref="A493" display="SAVO DESIGN &amp; TECHNIC" r:id="rId1860"/>
    <hyperlink ref="H1234" display="ffuture@hotmail.com" r:id="rId1861"/>
    <hyperlink ref="C943" display="http://www.online.net.pg" r:id="rId1862"/>
    <hyperlink ref="A682" display="HOUSE OF MO" r:id="rId1863"/>
    <hyperlink ref="H986" display="jacksland@hotmail.com" r:id="rId1864"/>
    <hyperlink ref="C682" display="http://www.houseofmo.com" r:id="rId1865"/>
    <hyperlink ref="H719" display="shai@zenexonline.com" r:id="rId1866"/>
    <hyperlink ref="C1659" display="http://www.oryx.co.il" r:id="rId1867"/>
    <hyperlink ref="C213" display="http://www.semmeran.nl" r:id="rId1868"/>
    <hyperlink ref="A2758" display="SUPER SHARP CUTLERY INTL" r:id="rId1869"/>
    <hyperlink ref="A3693" display="HIRAM WILD" r:id="rId1870"/>
    <hyperlink ref="H290" display="charlie.wu@interdesignusa.com" r:id="rId1871"/>
    <hyperlink ref="H2257" display="adong21@netsgo.com" r:id="rId1872"/>
    <hyperlink ref="H2969" display="shincho@ms19.hinet.net" r:id="rId1873"/>
    <hyperlink ref="A1724" display="SCHOTT SVENSKA" r:id="rId1874"/>
    <hyperlink ref="H3876" display="info@bofo.se" r:id="rId1875"/>
    <hyperlink ref="H1547" display="fbc.a6@msa.hinet.net" r:id="rId1876"/>
    <hyperlink ref="H268" display="be-export@telesat.com.co" r:id="rId1877"/>
    <hyperlink ref="A3189" display="PAK ENTERPRISES" r:id="rId1878"/>
    <hyperlink ref="A2678" display="HOMELINE CREATION" r:id="rId1879"/>
    <hyperlink ref="A36" display="AMIGO GROUP" r:id="rId1880"/>
    <hyperlink ref="C472" display="http://www.urabi.com" r:id="rId1881"/>
    <hyperlink ref="C1887" display="http://www.au-star.com" r:id="rId1882"/>
    <hyperlink ref="C1578" display="http://www.josannewyork.com" r:id="rId1883"/>
    <hyperlink ref="H2209" display="chootzeann@pacific.net.sg" r:id="rId1884"/>
    <hyperlink ref="A3747" display="CARA CRAFT" r:id="rId1885"/>
    <hyperlink ref="C1637" display="http://www.lcogoef.ie" r:id="rId1886"/>
    <hyperlink ref="C2897" display="http://www.optimalservicegroup.com" r:id="rId1887"/>
    <hyperlink ref="A1628" display="LIMATTAN" r:id="rId1888"/>
    <hyperlink ref="C724" display="http://www.thenorthernshop.com" r:id="rId1889"/>
    <hyperlink ref="H1811" display="stab.metallurgico@tin.it" r:id="rId1890"/>
    <hyperlink ref="C3574" display="http://www.tusgadgets.com" r:id="rId1891"/>
    <hyperlink ref="H770" display="disanti@ono.com" r:id="rId1892"/>
    <hyperlink ref="H1567" display="ellen@ebase4.com" r:id="rId1893"/>
    <hyperlink ref="A962" display="CHICAGO INTERNATIONAL TRADING" r:id="rId1894"/>
    <hyperlink ref="A2676" display="TOKI JAPAN" r:id="rId1895"/>
    <hyperlink ref="H598" display="info@ebonushk.com" r:id="rId1896"/>
    <hyperlink ref="C285" display="http://www.busser-gmbh.de" r:id="rId1897"/>
    <hyperlink ref="C3164" display="http://www.surplusherbys.com" r:id="rId1898"/>
    <hyperlink ref="C1293" display="http://www.aquilab.cl" r:id="rId1899"/>
    <hyperlink ref="H2176" display="ongbguan@tm.net.my" r:id="rId1900"/>
    <hyperlink ref="A3814" display="CLEARFAST SERVICE" r:id="rId1901"/>
    <hyperlink ref="C98" display="http://www.albashirco.com" r:id="rId1902"/>
    <hyperlink ref="C576" display="http://www.fu-tian.com.tw" r:id="rId1903"/>
    <hyperlink ref="A255" display="SV DELAHUNT &amp;" r:id="rId1904"/>
    <hyperlink ref="A557" display="HUP KUNG TRADING" r:id="rId1905"/>
    <hyperlink ref="A755" display="SOFUE JAPAN" r:id="rId1906"/>
    <hyperlink ref="A2573" display="TANZOREN" r:id="rId1907"/>
    <hyperlink ref="A1456" display="T E - P -A" r:id="rId1908"/>
    <hyperlink ref="A2297" display="RHODES BAKERY EQUIPMENT" r:id="rId1909"/>
    <hyperlink ref="A3670" display="S G THAINE (E I )" r:id="rId1910"/>
    <hyperlink ref="A110" display="KUCHINOX SP Z O O" r:id="rId1911"/>
    <hyperlink ref="H2740" display="carlocasagrande@carlocasagrande.fi" r:id="rId1912"/>
    <hyperlink ref="A2783" display="ALKEMA IJZERHANDEL" r:id="rId1913"/>
    <hyperlink ref="H3716" display="jnlmetal@kornet.net" r:id="rId1914"/>
    <hyperlink ref="H1481" display="yousuf_patel@hotmail.com" r:id="rId1915"/>
    <hyperlink ref="H1773" display="candice_chan@msn.com" r:id="rId1916"/>
    <hyperlink ref="C1520" display="http://www.pierrebelvedere.com" r:id="rId1917"/>
    <hyperlink ref="H671" display="tia@global.co" r:id="rId1918"/>
    <hyperlink ref="H2656" display="info@mohrmann.nl" r:id="rId1919"/>
    <hyperlink ref="A529" display="FINESSE FURNISHINGS" r:id="rId1920"/>
    <hyperlink ref="C585" display="http://www.hallmarc.com.hk" r:id="rId1921"/>
    <hyperlink ref="C309" display="http://www.creativecane.com" r:id="rId1922"/>
    <hyperlink ref="A589" display="GANPATI OVERSEAS" r:id="rId1923"/>
    <hyperlink ref="A1216" display="ISAKSSON GRUPPEN" r:id="rId1924"/>
    <hyperlink ref="A1796" display="DIVERTEC" r:id="rId1925"/>
    <hyperlink ref="A1856" display="TAHITI DISTRIBUTION" r:id="rId1926"/>
    <hyperlink ref="H1069" display="rimjin@hanmail.net" r:id="rId1927"/>
    <hyperlink ref="A2390" display="CORNERSTONE DEVELOPMENT" r:id="rId1928"/>
    <hyperlink ref="A1233" display="AMBOUW" r:id="rId1929"/>
    <hyperlink ref="H3368" display="contact@faratex.fr" r:id="rId1930"/>
    <hyperlink ref="C3483" display="http://www.mikevin.com" r:id="rId1931"/>
    <hyperlink ref="A1685" display="BATAVIA RESTAURANT" r:id="rId1932"/>
    <hyperlink ref="A2141" display="SHREE KRISHNA OVERSEAS" r:id="rId1933"/>
    <hyperlink ref="A1596" display="NIYUKTI INTERNATIONAL" r:id="rId1934"/>
    <hyperlink ref="H825" display="info@nobelsysco.com" r:id="rId1935"/>
    <hyperlink ref="A3605" display="HOLLYSEAFOOD" r:id="rId1936"/>
    <hyperlink ref="C280" display="http://www.tri-isys.com" r:id="rId1937"/>
    <hyperlink ref="C1576" display="http://www.trembath.com.au" r:id="rId1938"/>
    <hyperlink ref="H1147" display="spring2002_co.@yahoo.com" r:id="rId1939"/>
    <hyperlink ref="A3860" display="AL-SULTAN FACTORY FOR KITCHENWARE UTENSILS" r:id="rId1940"/>
    <hyperlink ref="H2306" display="eporce@netvigator.com" r:id="rId1941"/>
    <hyperlink ref="A2017" display="NOGUCHI" r:id="rId1942"/>
    <hyperlink ref="H2376" display="boom@blingandboomwholesale.com" r:id="rId1943"/>
    <hyperlink ref="C802" display="http://www.allplastics.co.nz" r:id="rId1944"/>
    <hyperlink ref="A3271" display="PAPETERIE ANGLAISE SA-NV" r:id="rId1945"/>
    <hyperlink ref="H2968" display="suneelswaika@rediffmail.com" r:id="rId1946"/>
    <hyperlink ref="H180" display="aliti@126.com" r:id="rId1947"/>
    <hyperlink ref="A3122" display="ALLIED METALS (THAILAND)CO" r:id="rId1948"/>
    <hyperlink ref="H2177" display="allways@icare.com.hk" r:id="rId1949"/>
    <hyperlink ref="H1022" display="antiqueron@msn.com" r:id="rId1950"/>
    <hyperlink ref="C2415" display="http://www.aline.pf" r:id="rId1951"/>
    <hyperlink ref="C1688" display="http://www.nyc.odn.ne.jp" r:id="rId1952"/>
    <hyperlink ref="C3592" display="http://www.dhollander.be" r:id="rId1953"/>
    <hyperlink ref="C3292" display="http://www.sodepm.com" r:id="rId1954"/>
    <hyperlink ref="C3567" display="http://www.golden.net" r:id="rId1955"/>
    <hyperlink ref="C1360" display="http://www.kkmerchandise.com" r:id="rId1956"/>
    <hyperlink ref="A1656" display="HONG KONG TOP BRASS TRADING" r:id="rId1957"/>
    <hyperlink ref="H2545" display="afipkltd@cyber.net.pk" r:id="rId1958"/>
    <hyperlink ref="A3267" display="PICNIC GIFT" r:id="rId1959"/>
    <hyperlink ref="H809" display="sales@keith-spicers.co.uk" r:id="rId1960"/>
    <hyperlink ref="A1324" display="M S V" r:id="rId1961"/>
    <hyperlink ref="A2229" display="OFDIF" r:id="rId1962"/>
    <hyperlink ref="C2794" display="http://www.embassysuites.net" r:id="rId1963"/>
    <hyperlink ref="H3433" display="majococorp@aol.com" r:id="rId1964"/>
    <hyperlink ref="H123" display="jeejap@satyam.net.in" r:id="rId1965"/>
    <hyperlink ref="H699" display="zegrys@sai.co" r:id="rId1966"/>
    <hyperlink ref="A3706" display="RENE VAN DER POL" r:id="rId1967"/>
    <hyperlink ref="H2153" display="impexj@carrot.ocn.ne.jp" r:id="rId1968"/>
    <hyperlink ref="H3506" display="mail@simona.de" r:id="rId1969"/>
    <hyperlink ref="H2978" display="roula.company@hotmail.com" r:id="rId1970"/>
    <hyperlink ref="H1375" display="msw@vsnl.com" r:id="rId1971"/>
    <hyperlink ref="C3715" display="http://www.nr-europe.com" r:id="rId1972"/>
    <hyperlink ref="C1998" display="http://www.armobel.net" r:id="rId1973"/>
    <hyperlink ref="A1271" display="C A A C INTERNATIONAL" r:id="rId1974"/>
    <hyperlink ref="A1378" display="L Y UNITED" r:id="rId1975"/>
    <hyperlink ref="C1135" display="http://www.belgacom.net" r:id="rId1976"/>
    <hyperlink ref="H1554" display="cerome@arlini.fr" r:id="rId1977"/>
    <hyperlink ref="H3242" display="stephanie.arplex@wanadoo.fr" r:id="rId1978"/>
    <hyperlink ref="A3481" display="SPONTE INTERNATIONAL(P)LTD" r:id="rId1979"/>
    <hyperlink ref="A2550" display="AGENTURHUSET" r:id="rId1980"/>
    <hyperlink ref="H1940" display="hotri@hotri.dk" r:id="rId1981"/>
    <hyperlink ref="A1340" display="THORNHILL BROS ELECTRICAL" r:id="rId1982"/>
    <hyperlink ref="A1409" display="GLOBAL SOURCING SERVICES" r:id="rId1983"/>
    <hyperlink ref="C2803" display="http://www.langtonltd.com" r:id="rId1984"/>
    <hyperlink ref="A1031" display="SHARK" r:id="rId1985"/>
    <hyperlink ref="H2116" display="diad@tischler.it" r:id="rId1986"/>
    <hyperlink ref="A1820" display="COTE VERSAILLES" r:id="rId1987"/>
    <hyperlink ref="C3606" display="http://www.sunterra.com" r:id="rId1988"/>
    <hyperlink ref="C905" display="http://www.lewintec.com" r:id="rId1989"/>
    <hyperlink ref="H1409" display="1samdelapa@gmail.com" r:id="rId1990"/>
    <hyperlink ref="H2628" display="cindychauhk@gmail.com" r:id="rId1991"/>
    <hyperlink ref="C2041" display="http://www.intekom.co.za" r:id="rId1992"/>
    <hyperlink ref="H1902" display="luckytomyu@hotmail.com" r:id="rId1993"/>
    <hyperlink ref="C3361" display="http://www.staalmex.nl" r:id="rId1994"/>
    <hyperlink ref="A1872" display="GLASS WORTH MANUFACTORING" r:id="rId1995"/>
    <hyperlink ref="H155" display="admin@norman-intl.com" r:id="rId1996"/>
    <hyperlink ref="H3048" display="evanmaxwell@comcast.net" r:id="rId1997"/>
    <hyperlink ref="A3278" display="MOHAMMED ABDULRAHMAN AL-BAHAR" r:id="rId1998"/>
    <hyperlink ref="H1929" display="82042666@sinaman.com" r:id="rId1999"/>
    <hyperlink ref="H486" display="htcucine@tin.it" r:id="rId2000"/>
    <hyperlink ref="H3861" display="z6448@yahoo.com" r:id="rId2001"/>
    <hyperlink ref="A1178" display="TROFINA" r:id="rId2002"/>
    <hyperlink ref="A18" display="LUCKY INDUSTRIAL" r:id="rId2003"/>
    <hyperlink ref="A576" display="FU TIAN INDUSTRIAL" r:id="rId2004"/>
    <hyperlink ref="A2130" display="CERATELLE MARKETING" r:id="rId2005"/>
    <hyperlink ref="C2788" display="http://www.knivogaffel.no" r:id="rId2006"/>
    <hyperlink ref="H3525" display="gaurav_mi@yahoo.com" r:id="rId2007"/>
    <hyperlink ref="A3318" display="SWED THINGS" r:id="rId2008"/>
    <hyperlink ref="A1763" display="LINO METAALWARENFABRIKAGE" r:id="rId2009"/>
    <hyperlink ref="A787" display="CANFLOYD TRADING" r:id="rId2010"/>
    <hyperlink ref="A1201" display="RALPH TAWIL" r:id="rId2011"/>
    <hyperlink ref="C1430" display="http://www.integrate.com.hk" r:id="rId2012"/>
    <hyperlink ref="C3253" display="http://www.ggs-bestecke.de" r:id="rId2013"/>
    <hyperlink ref="A3805" display="LINK TRADING" r:id="rId2014"/>
    <hyperlink ref="A3709" display="HENTON INTERNATIONAL" r:id="rId2015"/>
    <hyperlink ref="A2895" display="JUST IN TIME TRADING" r:id="rId2016"/>
    <hyperlink ref="A1594" display="DOZIEA INVEST" r:id="rId2017"/>
    <hyperlink ref="H841" display="ram@eskay.co.in" r:id="rId2018"/>
    <hyperlink ref="A1439" display="CLASSICA KITCHEN &amp; GIFTWARE P/L" r:id="rId2019"/>
    <hyperlink ref="C964" display="http://www.atend.co.jp" r:id="rId2020"/>
    <hyperlink ref="A1828" display="M/S MANZOOR &amp;" r:id="rId2021"/>
    <hyperlink ref="H482" display="jason@dealsonic.com" r:id="rId2022"/>
    <hyperlink ref="H1718" display="jimmy987@chol.com" r:id="rId2023"/>
    <hyperlink ref="H3820" display="kambe@ceraworld.co" r:id="rId2024"/>
    <hyperlink ref="H2055" display="cm@atron.ca" r:id="rId2025"/>
    <hyperlink ref="C2050" display="http://www.kobeissi.com" r:id="rId2026"/>
    <hyperlink ref="H361" display="malaysiakopitiam@yahoo.co.uk" r:id="rId2027"/>
    <hyperlink ref="C260" display="http://www.bigfoot.com" r:id="rId2028"/>
    <hyperlink ref="A700" display="INTERIOR DETAIL" r:id="rId2029"/>
    <hyperlink ref="C2501" display="http://www.workuniformsdirect.com" r:id="rId2030"/>
    <hyperlink ref="H389" display="ann.de.troch@itw-belgium.com" r:id="rId2031"/>
    <hyperlink ref="H3276" display="alkhtyar7@yahoo.com" r:id="rId2032"/>
    <hyperlink ref="H1856" display="tadco@mail.pf" r:id="rId2033"/>
    <hyperlink ref="H1681" display="guppy@po.jaring.my" r:id="rId2034"/>
    <hyperlink ref="A1328" display="GLOBAL SOURCING SERVICES" r:id="rId2035"/>
    <hyperlink ref="H1333" display="firmapost@mtkas.no" r:id="rId2036"/>
    <hyperlink ref="H3619" display="scan-co@scan-co.dk" r:id="rId2037"/>
    <hyperlink ref="C975" display="http://www.household.org.ua" r:id="rId2038"/>
    <hyperlink ref="H2160" display="info@bluedotimports.com" r:id="rId2039"/>
    <hyperlink ref="H2680" display="khantrader786@yahoo.com.cn" r:id="rId2040"/>
    <hyperlink ref="H1033" display="enterpola@yahoo.com" r:id="rId2041"/>
    <hyperlink ref="C1756" display="http://www.prinal.cl" r:id="rId2042"/>
    <hyperlink ref="H488" display="seloka@tm.net.my" r:id="rId2043"/>
    <hyperlink ref="A1102" display="ARKIV &amp; LAGER" r:id="rId2044"/>
    <hyperlink ref="A432" display="IKEA TRADING (HONGKONG) CO LTD QINGDAO OFFICE" r:id="rId2045"/>
    <hyperlink ref="A183" display="ELITE INTERIORS" r:id="rId2046"/>
    <hyperlink ref="A3835" display="ALAN-TRADE" r:id="rId2047"/>
    <hyperlink ref="C2236" display="http://www.growellcoebaystores.com" r:id="rId2048"/>
    <hyperlink ref="A215" display="SIM ENTERPRISE" r:id="rId2049"/>
    <hyperlink ref="H2884" display="info@goldendoor.fi" r:id="rId2050"/>
    <hyperlink ref="H1040" display="norrby@norrby-tra.se" r:id="rId2051"/>
    <hyperlink ref="A2449" display="SK ENGROS" r:id="rId2052"/>
    <hyperlink ref="H622" display="conniel@readerstw.com" r:id="rId2053"/>
    <hyperlink ref="A2644" display="JIG UK" r:id="rId2054"/>
    <hyperlink ref="H2824" display="limk19@yahoo.com" r:id="rId2055"/>
    <hyperlink ref="C1183" display="http://www.nta.co.jp" r:id="rId2056"/>
    <hyperlink ref="H828" display="aikseng8@tm.net.my" r:id="rId2057"/>
    <hyperlink ref="A3117" display="CITRUS DESIGN GROUP" r:id="rId2058"/>
    <hyperlink ref="H3688" display="eric@protrade.hk" r:id="rId2059"/>
    <hyperlink ref="C678" display="http://www.buchtryk.dk" r:id="rId2060"/>
    <hyperlink ref="H1253" display="order@isakssongruppen.se" r:id="rId2061"/>
    <hyperlink ref="H2162" display="pallasalim@hotmail.com" r:id="rId2062"/>
    <hyperlink ref="A11" display="CECIL RICHARD" r:id="rId2063"/>
    <hyperlink ref="H2428" display="pum@kolobthailand.com" r:id="rId2064"/>
    <hyperlink ref="H467" display="rfisher268@aol.com" r:id="rId2065"/>
    <hyperlink ref="C1810" display="http://www.bubbasovens.com" r:id="rId2066"/>
    <hyperlink ref="C3309" display="http://www.wanadoo.be" r:id="rId2067"/>
    <hyperlink ref="C1509" display="http://www.tilcoweb.com" r:id="rId2068"/>
    <hyperlink ref="C2656" display="http://www.mohrmann.nl" r:id="rId2069"/>
    <hyperlink ref="A3687" display="AISIAN INNOVATIVE MERCHANDISING" r:id="rId2070"/>
    <hyperlink ref="A2330" display="MALTESER-STAHLWARENFABRIK WILLI BALS GMBH &amp;" r:id="rId2071"/>
    <hyperlink ref="H3064" display="preetk@shaw.ca" r:id="rId2072"/>
    <hyperlink ref="A619" display="SWEDE-TRADE INNOVATION" r:id="rId2073"/>
    <hyperlink ref="C3562" display="http://www.majoco.com" r:id="rId2074"/>
    <hyperlink ref="C3291" display="http://www.designwise.com" r:id="rId2075"/>
    <hyperlink ref="H2007" display="pomijeusa@yahoo.com" r:id="rId2076"/>
    <hyperlink ref="C2725" display="http://www.voila.fr" r:id="rId2077"/>
    <hyperlink ref="H3846" display="suli.huang@freenet.de" r:id="rId2078"/>
    <hyperlink ref="A1144" display="IMUSA" r:id="rId2079"/>
    <hyperlink ref="H2827" display="marked@beha-hedo.com" r:id="rId2080"/>
    <hyperlink ref="A98" display="ALBASHIR INTERNATIONAL CENTER GROUP OF COMPANIES" r:id="rId2081"/>
    <hyperlink ref="C1328" display="http://www.globalsourcingservices.com" r:id="rId2082"/>
    <hyperlink ref="A1166" display="SHINSENDO" r:id="rId2083"/>
    <hyperlink ref="H575" display="stefan.gillberg@bengtsson-gedelius.se" r:id="rId2084"/>
    <hyperlink ref="A184" display="OLATUNDE BABS VENTURE NIGERIA" r:id="rId2085"/>
    <hyperlink ref="H1664" display="zkarawi@hotmail.com" r:id="rId2086"/>
    <hyperlink ref="H3882" display="chayanon@mahprinting.com" r:id="rId2087"/>
    <hyperlink ref="A1652" display="TROPICO IMPORTS" r:id="rId2088"/>
    <hyperlink ref="H3445" display="roland@cutcraft.com" r:id="rId2089"/>
    <hyperlink ref="A1509" display="KEVIN TUNG" r:id="rId2090"/>
    <hyperlink ref="A3044" display="TOP WORLD MARKETING" r:id="rId2091"/>
    <hyperlink ref="A507" display="IBRAHIM FARGHALY SONS" r:id="rId2092"/>
    <hyperlink ref="H682" display="contact@houseofmo.com" r:id="rId2093"/>
    <hyperlink ref="H540" display="tonari@pcnet.or.jp" r:id="rId2094"/>
    <hyperlink ref="C1798" display="http://www.sharmabrothersethnic.com" r:id="rId2095"/>
    <hyperlink ref="C620" display="http://www.man.com" r:id="rId2096"/>
    <hyperlink ref="H1140" display="daniel.bral@colruyt.be" r:id="rId2097"/>
    <hyperlink ref="H2243" display="abdulsbrass@hotmail.com" r:id="rId2098"/>
    <hyperlink ref="H668" display="ian.eberle@richardson-sheffield.co.uk" r:id="rId2099"/>
    <hyperlink ref="A115" display="G TAKOUSSIS &amp;" r:id="rId2100"/>
    <hyperlink ref="C606" display="http://www.testrite.com.tr" r:id="rId2101"/>
    <hyperlink ref="H1714" display="selfast@cyberia.net" r:id="rId2102"/>
    <hyperlink ref="H3779" display="treeprogress@yahoo.com" r:id="rId2103"/>
    <hyperlink ref="H814" display="dpec@hotmail.com" r:id="rId2104"/>
    <hyperlink ref="H298" display="info@culimax.nl" r:id="rId2105"/>
    <hyperlink ref="C1194" display="http://www.nasioncom.net" r:id="rId2106"/>
    <hyperlink ref="H1984" display="poc@iinet.net.au" r:id="rId2107"/>
    <hyperlink ref="A2489" display="CHINA OVERSEAS BUYING SERVICE (HK)" r:id="rId2108"/>
    <hyperlink ref="H2498" display="jctokita@jc-sys.co" r:id="rId2109"/>
    <hyperlink ref="A2892" display="CNA INTEMATIONAL" r:id="rId2110"/>
    <hyperlink ref="A1775" display="G VERMES" r:id="rId2111"/>
    <hyperlink ref="A3705" display="LACOR INTERNATIONAL TRADING" r:id="rId2112"/>
    <hyperlink ref="C809" display="http://www.keith-spicer.co.uk" r:id="rId2113"/>
    <hyperlink ref="A618" display="ATEF SHOPPING CENTER" r:id="rId2114"/>
    <hyperlink ref="A868" display="PACIFIC HONG KONG" r:id="rId2115"/>
    <hyperlink ref="H2910" display="institut@lancome.com" r:id="rId2116"/>
    <hyperlink ref="H2621" display="cworkz@tig.com.au" r:id="rId2117"/>
    <hyperlink ref="A163" display="ALPHA LOG HOUSES GREECE" r:id="rId2118"/>
    <hyperlink ref="H2667" display="ceratelle@penpaper.co.nz" r:id="rId2119"/>
    <hyperlink ref="C2338" display="http://www.galler.de" r:id="rId2120"/>
    <hyperlink ref="A1275" display="CAPRI" r:id="rId2121"/>
    <hyperlink ref="H2262" display="sndl@hotmail.com" r:id="rId2122"/>
    <hyperlink ref="H2377" display="nicanti@yahoo.com" r:id="rId2123"/>
    <hyperlink ref="H2106" display="beauyarnold@hotmail.com" r:id="rId2124"/>
    <hyperlink ref="A1810" display="BUBBA S BAR B Q OVENS" r:id="rId2125"/>
    <hyperlink ref="C52" display="http://www.mail.orbitel.bg" r:id="rId2126"/>
    <hyperlink ref="A1655" display="C A I" r:id="rId2127"/>
    <hyperlink ref="H1378" display="ray888yg@msn.com" r:id="rId2128"/>
    <hyperlink ref="A640" display="FOOD-WELL FACTORY" r:id="rId2129"/>
    <hyperlink ref="H2503" display="utranslucent@hotmail.com" r:id="rId2130"/>
    <hyperlink ref="C487" display="http://www.sanmarciano.it" r:id="rId2131"/>
    <hyperlink ref="H1783" display="randbimport@yahoo.com" r:id="rId2132"/>
    <hyperlink ref="A1664" display="KARAWI" r:id="rId2133"/>
    <hyperlink ref="C3320" display="http://www.knightqueengroup.com" r:id="rId2134"/>
    <hyperlink ref="A1444" display="FANTASY INTERLAIN" r:id="rId2135"/>
    <hyperlink ref="A1928" display="B&amp;Q INTERNATIONAL" r:id="rId2136"/>
    <hyperlink ref="C900" display="http://www.ccsl.com.np" r:id="rId2137"/>
    <hyperlink ref="A2853" display="AJMERA WIRE PRODUCTS" r:id="rId2138"/>
    <hyperlink ref="C899" display="http://www.chirag-imp.com" r:id="rId2139"/>
    <hyperlink ref="C617" display="http://www.smartchat.net.au" r:id="rId2140"/>
    <hyperlink ref="A3832" display="TIMPOLAR INTERNATIONAL" r:id="rId2141"/>
    <hyperlink ref="H2517" display="office@motto.dk" r:id="rId2142"/>
    <hyperlink ref="A807" display="MAA ABINA ENTERPRISE" r:id="rId2143"/>
    <hyperlink ref="H2127" display="bdgs@vsnl.com" r:id="rId2144"/>
    <hyperlink ref="A1663" display="&#10;PATEL CLOTH STORE" r:id="rId2145"/>
    <hyperlink ref="H1761" display="info@sarba.it" r:id="rId2146"/>
    <hyperlink ref="A2122" display="ASLY TRADING" r:id="rId2147"/>
    <hyperlink ref="C2191" display="http://www.aoa.co.kr" r:id="rId2148"/>
    <hyperlink ref="C93" display="http://www.boezerbv.nl" r:id="rId2149"/>
    <hyperlink ref="C919" display="http://www.teac.it" r:id="rId2150"/>
    <hyperlink ref="A2077" display="ALL GOOD INDUSTRIES (HK)" r:id="rId2151"/>
    <hyperlink ref="A2543" display="BOKJUNG SCALE" r:id="rId2152"/>
    <hyperlink ref="H3637" display="skytiger@usa.com" r:id="rId2153"/>
    <hyperlink ref="A3755" display="QUATEX" r:id="rId2154"/>
    <hyperlink ref="H1454" display="chinas88@netvigator.com" r:id="rId2155"/>
    <hyperlink ref="A3671" display="TSUCHIHASHI" r:id="rId2156"/>
    <hyperlink ref="A1369" display="S A ASSAFI TRADING EST" r:id="rId2157"/>
    <hyperlink ref="H729" display="hudej@hotmail.com" r:id="rId2158"/>
    <hyperlink ref="A2054" display="RICHMONT DIRECT" r:id="rId2159"/>
    <hyperlink ref="H2645" display="nader2734@yahoo.co.uk" r:id="rId2160"/>
    <hyperlink ref="H1034" display="youaremy@37.com" r:id="rId2161"/>
    <hyperlink ref="A3026" display="SANWASEIKI SEISAKUSHO" r:id="rId2162"/>
    <hyperlink ref="A3871" display="ARAI-GUMI" r:id="rId2163"/>
    <hyperlink ref="H1030" display="hwang@apureshop.com" r:id="rId2164"/>
    <hyperlink ref="A2721" display="ALPLUS TRADING" r:id="rId2165"/>
    <hyperlink ref="C2532" display="http://www.bklimited.net" r:id="rId2166"/>
    <hyperlink ref="A1475" display="REELS" r:id="rId2167"/>
    <hyperlink ref="C776" display="http://www.chatani.co.jp" r:id="rId2168"/>
    <hyperlink ref="H906" display="errol@cwtl.com.hk" r:id="rId2169"/>
    <hyperlink ref="C2406" display="http://www.benjac.com" r:id="rId2170"/>
    <hyperlink ref="H1844" display="rancho@cytanet.com.cy" r:id="rId2171"/>
    <hyperlink ref="A1199" display="G &amp; S FEINSTEIN" r:id="rId2172"/>
    <hyperlink ref="H3286" display="stephanie.arplex@wanadoo.fr" r:id="rId2173"/>
    <hyperlink ref="C3315" display="http://www.lifung.com" r:id="rId2174"/>
    <hyperlink ref="A2107" display="TAHHAN" r:id="rId2175"/>
    <hyperlink ref="C630" display="http://www.libertybrass.com" r:id="rId2176"/>
    <hyperlink ref="C2901" display="http://www.myodo.co.jp" r:id="rId2177"/>
    <hyperlink ref="H3020" display="riautama@indo.net.id" r:id="rId2178"/>
    <hyperlink ref="C2958" display="http://www.develop7.com" r:id="rId2179"/>
    <hyperlink ref="H91" display="info@ridder.net" r:id="rId2180"/>
    <hyperlink ref="A3097" display="KOKUSAI-KAKO" r:id="rId2181"/>
    <hyperlink ref="C1038" display="http://www.metro.rs" r:id="rId2182"/>
    <hyperlink ref="H609" display="seanchang79@hotmail.com" r:id="rId2183"/>
    <hyperlink ref="C2008" display="http://www.arsima.dk" r:id="rId2184"/>
    <hyperlink ref="H2158" display="alkathiri9@hotmail.com" r:id="rId2185"/>
    <hyperlink ref="H2129" display="info@greyland.com.hk" r:id="rId2186"/>
    <hyperlink ref="A3557" display="CALSUN" r:id="rId2187"/>
    <hyperlink ref="A1395" display="AEC" r:id="rId2188"/>
    <hyperlink ref="C461" display="http://www.tmdinternational.co.uk" r:id="rId2189"/>
    <hyperlink ref="H1462" display="albert@matco.co.nz" r:id="rId2190"/>
    <hyperlink ref="A571" display="NORMARK" r:id="rId2191"/>
    <hyperlink ref="H3712" display="jho@rema1000.dk" r:id="rId2192"/>
    <hyperlink ref="A2474" display="AMEFA(U K )LTD" r:id="rId2193"/>
    <hyperlink ref="C2002" display="http://www.aprilsourcing.com" r:id="rId2194"/>
    <hyperlink ref="C1988" display="http://www.ozone-india.com" r:id="rId2195"/>
    <hyperlink ref="A1315" display="QUEST TRADING" r:id="rId2196"/>
    <hyperlink ref="A361" display="MALAYSIA KOPITIAM" r:id="rId2197"/>
    <hyperlink ref="H2642" display="tsangfan618@hotmail.com" r:id="rId2198"/>
    <hyperlink ref="C164" display="http://www.aromaza.com" r:id="rId2199"/>
    <hyperlink ref="C2292" display="http://www.schneider-fin.fi" r:id="rId2200"/>
    <hyperlink ref="A1125" display="ARREDAMENTI MONTEGRAPPA" r:id="rId2201"/>
    <hyperlink ref="A985" display="PUDDIFOOT" r:id="rId2202"/>
    <hyperlink ref="A2324" display="HORIZON DESIGNS" r:id="rId2203"/>
    <hyperlink ref="A495" display="THE STEVENS MARKETING GROUP" r:id="rId2204"/>
    <hyperlink ref="H3393" display="marie.ng@coastalsec.com" r:id="rId2205"/>
    <hyperlink ref="C1024" display="http://www.albemarobema.nl" r:id="rId2206"/>
    <hyperlink ref="H30" display="eufdcash@dial.bleane.com" r:id="rId2207"/>
    <hyperlink ref="H3636" display="qaswaa2000@yahoo.com" r:id="rId2208"/>
    <hyperlink ref="H1459" display="info@klaassen.nl" r:id="rId2209"/>
    <hyperlink ref="C733" display="http://www.creativecane.com" r:id="rId2210"/>
    <hyperlink ref="H780" display="tcburcher@hotmail.com" r:id="rId2211"/>
    <hyperlink ref="A3542" display="FACTORY DIRECT SALES GROUP" r:id="rId2212"/>
    <hyperlink ref="A2267" display="HANOUF HOUSEWARE APPLIANCES" r:id="rId2213"/>
    <hyperlink ref="C219" display="http://www.palos-solingen.de" r:id="rId2214"/>
    <hyperlink ref="H83" display="moconnor9@sbcglobal.net" r:id="rId2215"/>
    <hyperlink ref="A1943" display="&#10;BAUMGARTEN" r:id="rId2216"/>
    <hyperlink ref="A1154" display="CMI" r:id="rId2217"/>
    <hyperlink ref="A1715" display="NORTHEAST FOOD SERVICE EQUIPMENT &amp;" r:id="rId2218"/>
    <hyperlink ref="H480" display="carpio_lee@pacbell.net" r:id="rId2219"/>
    <hyperlink ref="A2633" display="INNOVATIVE GRAPHICS" r:id="rId2220"/>
    <hyperlink ref="H1696" display="isuralak@sltnet.lk" r:id="rId2221"/>
    <hyperlink ref="C2170" display="http://www.millford.plymouth.sch.uk" r:id="rId2222"/>
    <hyperlink ref="H3148" display="christina_pisces@hotmail.com" r:id="rId2223"/>
    <hyperlink ref="H29" display="imkcoltd@hotmail.com" r:id="rId2224"/>
    <hyperlink ref="A1716" display="GLORY BRIGHT ENTERPRISE" r:id="rId2225"/>
    <hyperlink ref="H1598" display="mb111067@aol.com" r:id="rId2226"/>
    <hyperlink ref="A3052" display="JESTAR (HONG KONG) INTERNATIONAL" r:id="rId2227"/>
    <hyperlink ref="A655" display="BUYRITE WHOLESALE" r:id="rId2228"/>
    <hyperlink ref="A825" display="NOBEL SYSCO FOOD SERVICES" r:id="rId2229"/>
    <hyperlink ref="H2981" display="citeranu@cbn.net.id" r:id="rId2230"/>
    <hyperlink ref="A1577" display="FOREIGN IMPEX MANUFACTURERS" r:id="rId2231"/>
    <hyperlink ref="C2809" display="http://www.bgigroup.com" r:id="rId2232"/>
    <hyperlink ref="A1207" display="AGENCE COMMERC XAVIER CRENN" r:id="rId2233"/>
    <hyperlink ref="H1509" display="kevin@tilcoweb.com" r:id="rId2234"/>
    <hyperlink ref="H2703" display="amcam@idm.net" r:id="rId2235"/>
    <hyperlink ref="H481" display="saeam@kotis.net" r:id="rId2236"/>
    <hyperlink ref="A2011" display="PROMT" r:id="rId2237"/>
    <hyperlink ref="H1309" display="fnd@fnd.com" r:id="rId2238"/>
    <hyperlink ref="H514" display="medoc2@wanadoo.fr" r:id="rId2239"/>
    <hyperlink ref="H2973" display="prburges@sagems.net" r:id="rId2240"/>
    <hyperlink ref="H623" display="info@alberto-trading.com" r:id="rId2241"/>
    <hyperlink ref="H1720" display="cffbox@nyc.odn.ne.jp" r:id="rId2242"/>
    <hyperlink ref="C304" display="http://www.palux.nl" r:id="rId2243"/>
    <hyperlink ref="C701" display="http://www.panduro.se" r:id="rId2244"/>
    <hyperlink ref="A1002" display="SEA VIEW MABLE INTERNATIONAL" r:id="rId2245"/>
    <hyperlink ref="A2795" display="OTTO INTERNATIONAL (HK) DONGGUAN OFFICE" r:id="rId2246"/>
    <hyperlink ref="A1617" display="GETAM" r:id="rId2247"/>
    <hyperlink ref="A1380" display="BENGAL TECHNOLOGICAL" r:id="rId2248"/>
    <hyperlink ref="A2723" display="ASAHI TECHNO GLASS" r:id="rId2249"/>
    <hyperlink ref="C824" display="http://www.demuynck.be" r:id="rId2250"/>
    <hyperlink ref="A901" display="HELLADES WORLD DIFFUSION" r:id="rId2251"/>
    <hyperlink ref="H1464" display="mtrade@singnet.com.sg" r:id="rId2252"/>
    <hyperlink ref="H3452" display="info@lapaco.com" r:id="rId2253"/>
    <hyperlink ref="H2193" display="pacspec@webtv.net" r:id="rId2254"/>
    <hyperlink ref="C3531" display="http://www.agathocleous.com.cy" r:id="rId2255"/>
    <hyperlink ref="A3809" display="KEY" r:id="rId2256"/>
    <hyperlink ref="A1018" display="FUTURE ITERNATIONAL TRADING" r:id="rId2257"/>
    <hyperlink ref="C308" display="http://www.betras.com" r:id="rId2258"/>
    <hyperlink ref="A2585" display="ELLIS SOURCING CONSULTANCY" r:id="rId2259"/>
    <hyperlink ref="H3070" display="teckhoe@pacific.net.sg" r:id="rId2260"/>
    <hyperlink ref="C1333" display="http://www.mtkas.no" r:id="rId2261"/>
    <hyperlink ref="H3590" display="silvertime001@gmail.com" r:id="rId2262"/>
    <hyperlink ref="C2516" display="http://www.netsgo.com" r:id="rId2263"/>
    <hyperlink ref="A1479" display="SALEH BIN FAWAZ TRADING" r:id="rId2264"/>
    <hyperlink ref="C3819" display="http://www.quartic.hk" r:id="rId2265"/>
    <hyperlink ref="A3635" display="SONY PLAZA" r:id="rId2266"/>
    <hyperlink ref="H2066" display="exetersurplus@hotmail.com" r:id="rId2267"/>
    <hyperlink ref="H508" display="jse@fleggaard.dk" r:id="rId2268"/>
    <hyperlink ref="A884" display="ABEGGLEN-PFISTER" r:id="rId2269"/>
    <hyperlink ref="C1500" display="http://www.dgglobalsourcing.com" r:id="rId2270"/>
    <hyperlink ref="A2138" display="THE DREAMBERRY" r:id="rId2271"/>
    <hyperlink ref="A2622" display="PRIVATE NUMBER" r:id="rId2272"/>
    <hyperlink ref="C1148" display="http://www.modus-sa.com" r:id="rId2273"/>
    <hyperlink ref="H491" display="info@buckpaper.com" r:id="rId2274"/>
    <hyperlink ref="A1972" display="MULTI STORKJOEKKEN A S" r:id="rId2275"/>
    <hyperlink ref="A2618" display="INSIGHT FAR EAST" r:id="rId2276"/>
    <hyperlink ref="H54" display="info@nobelsysco.com" r:id="rId2277"/>
    <hyperlink ref="A805" display="CAMBRO MANUFACTURING" r:id="rId2278"/>
    <hyperlink ref="C852" display="http://www.migo.net" r:id="rId2279"/>
    <hyperlink ref="C3664" display="http://www.contacto.de" r:id="rId2280"/>
    <hyperlink ref="H1246" display="hanosk@sea.plala.or.jp" r:id="rId2281"/>
    <hyperlink ref="H565" display="g1das@yahoo.com" r:id="rId2282"/>
    <hyperlink ref="C2936" display="http://www.dreamx.net" r:id="rId2283"/>
    <hyperlink ref="A52" display="SKYR GROUP" r:id="rId2284"/>
    <hyperlink ref="C1694" display="http://www.librogroup.com" r:id="rId2285"/>
    <hyperlink ref="A2396" display="ROM-MAN" r:id="rId2286"/>
    <hyperlink ref="C1227" display="http://www.caballo.com.tw" r:id="rId2287"/>
    <hyperlink ref="A2930" display="ELITE GROUP" r:id="rId2288"/>
    <hyperlink ref="A2462" display="ABE" r:id="rId2289"/>
    <hyperlink ref="A2718" display="ARSLAN TRADER" r:id="rId2290"/>
    <hyperlink ref="C306" display="http://www.alliedimex.com" r:id="rId2291"/>
    <hyperlink ref="A2145" display="ASKEN MARKETING &amp; SERVICES (M) SDN" r:id="rId2292"/>
    <hyperlink ref="H1285" display="jackey@handktex.com" r:id="rId2293"/>
    <hyperlink ref="H3623" display="shepley.spring@virgin.net" r:id="rId2294"/>
    <hyperlink ref="A2979" display="G-SOURCE PHILIPPINES" r:id="rId2295"/>
    <hyperlink ref="H201" display="mptelectrical@iol.ie" r:id="rId2296"/>
    <hyperlink ref="A860" display="INTERNATIONAL CRAFT" r:id="rId2297"/>
    <hyperlink ref="C3073" display="http://www.aisen.co.jp" r:id="rId2298"/>
    <hyperlink ref="H3303" display="griliekk@vespa.ocn.ne.jp" r:id="rId2299"/>
    <hyperlink ref="A2623" display="ALMAZEN IMPORT" r:id="rId2300"/>
    <hyperlink ref="C991" display="http://www.rwheim.de" r:id="rId2301"/>
    <hyperlink ref="C1150" display="http://www.safineh.net" r:id="rId2302"/>
    <hyperlink ref="A3836" display="OY SABOURE" r:id="rId2303"/>
    <hyperlink ref="H1782" display="dpi@dpunjani.fsbusiness.co.uk" r:id="rId2304"/>
    <hyperlink ref="A3024" display="ALJERAWY HOUSEHOLD MANUFACTURING" r:id="rId2305"/>
    <hyperlink ref="A144" display="RUFFER HALO GASTROCENTRO" r:id="rId2306"/>
    <hyperlink ref="A3589" display="THE BUTCHART GARDENS" r:id="rId2307"/>
    <hyperlink ref="C3341" display="http://www.socadis-cadeau.com" r:id="rId2308"/>
    <hyperlink ref="C3757" display="http://www.aksoyzuccaciye.com" r:id="rId2309"/>
    <hyperlink ref="C1084" display="http://www.tafongusa.com" r:id="rId2310"/>
    <hyperlink ref="A1693" display="SHIMIZUKYOJURO SHOTEN" r:id="rId2311"/>
    <hyperlink ref="A2749" display="SANTINA IMP/EXP TRADING ENT" r:id="rId2312"/>
    <hyperlink ref="C1855" display="http://www.maritime-partner.com" r:id="rId2313"/>
    <hyperlink ref="C2102" display="http://www.trend.ie" r:id="rId2314"/>
    <hyperlink ref="C3409" display="http://www.satachk.com" r:id="rId2315"/>
    <hyperlink ref="C1026" display="http://www.brookstone.com" r:id="rId2316"/>
    <hyperlink ref="A246" display="TECHNICAL (HK)" r:id="rId2317"/>
    <hyperlink ref="A3286" display="ARPLEX" r:id="rId2318"/>
    <hyperlink ref="C3522" display="http://www.broadwaytrading.hk" r:id="rId2319"/>
    <hyperlink ref="H1251" display="bcannon@pacific.net.hk" r:id="rId2320"/>
    <hyperlink ref="C3594" display="http://www.inventorskorner.com" r:id="rId2321"/>
    <hyperlink ref="H3082" display="chiragmkt@cworld.com" r:id="rId2322"/>
    <hyperlink ref="C2260" display="http://www.manquehue.net" r:id="rId2323"/>
    <hyperlink ref="C152" display="http://www.gh-tex.com" r:id="rId2324"/>
    <hyperlink ref="A542" display="JIXIANGHONGKONG" r:id="rId2325"/>
    <hyperlink ref="A1961" display="ATRON" r:id="rId2326"/>
    <hyperlink ref="A3597" display="FOURSTAR GROUP HK" r:id="rId2327"/>
    <hyperlink ref="A2786" display="BECK &amp; JOERGENSEN" r:id="rId2328"/>
    <hyperlink ref="A1353" display="S P TRADING 1993" r:id="rId2329"/>
    <hyperlink ref="C2540" display="http://www.beijer.nl" r:id="rId2330"/>
    <hyperlink ref="C154" display="http://www.staat.nl" r:id="rId2331"/>
    <hyperlink ref="A63" display="&#10;THE BOX STORE" r:id="rId2332"/>
    <hyperlink ref="A2924" display="AL-CA LTD STI" r:id="rId2333"/>
    <hyperlink ref="H3621" display="norman@norshel.com" r:id="rId2334"/>
    <hyperlink ref="A555" display="OCEAN TRADING" r:id="rId2335"/>
    <hyperlink ref="H3797" display="hardware@cyber.net.pk" r:id="rId2336"/>
    <hyperlink ref="A2789" display="JETGO INTERNATIONAL" r:id="rId2337"/>
    <hyperlink ref="A1548" display="HOUSE ANNE FURNITURE" r:id="rId2338"/>
    <hyperlink ref="A1148" display="MODUS" r:id="rId2339"/>
    <hyperlink ref="A3140" display="HILLCARE PRODUCTS (HK)" r:id="rId2340"/>
    <hyperlink ref="A986" display="ALPHA TRADING" r:id="rId2341"/>
    <hyperlink ref="A1416" display="DIETSCHE" r:id="rId2342"/>
    <hyperlink ref="H218" display="almahroos@mahroos.com" r:id="rId2343"/>
    <hyperlink ref="A1700" display="SPILLANE S TRADING" r:id="rId2344"/>
    <hyperlink ref="C1055" display="http://www.sharkltd.com" r:id="rId2345"/>
    <hyperlink ref="H893" display="mktg@mirvick.com" r:id="rId2346"/>
    <hyperlink ref="H2658" display="nir_las@zahav.net" r:id="rId2347"/>
    <hyperlink ref="A1653" display="MS INTERNATIONAL GROUP" r:id="rId2348"/>
    <hyperlink ref="A1088" display="BONBINSON KNIFE" r:id="rId2349"/>
    <hyperlink ref="H14" display="rs_canada@rs1885.com" r:id="rId2350"/>
    <hyperlink ref="H857" display="jenchuan@ms4.seeder.net" r:id="rId2351"/>
    <hyperlink ref="C2917" display="http://www.kimex.co.kr" r:id="rId2352"/>
    <hyperlink ref="C188" display="http://www.cambro.com" r:id="rId2353"/>
    <hyperlink ref="A2632" display="BRILLIANT STANDARD" r:id="rId2354"/>
    <hyperlink ref="H1779" display="jmasudal@reximinternational.com" r:id="rId2355"/>
    <hyperlink ref="C3772" display="http://www.sgclink.com" r:id="rId2356"/>
    <hyperlink ref="A1168" display="SUN YEE INT DP" r:id="rId2357"/>
    <hyperlink ref="H704" display="dahirusolar@yahoo.com" r:id="rId2358"/>
    <hyperlink ref="H3029" display="masrico@inco.com" r:id="rId2359"/>
    <hyperlink ref="H3859" display="shanechow01@yahoo.com" r:id="rId2360"/>
    <hyperlink ref="A1172" display="DE NIL" r:id="rId2361"/>
    <hyperlink ref="A833" display="E TRADE" r:id="rId2362"/>
    <hyperlink ref="C1331" display="http://www.diet.com" r:id="rId2363"/>
    <hyperlink ref="A287" display="EMTEE GROUP OF" r:id="rId2364"/>
    <hyperlink ref="H1767" display="astrainter@aol.com" r:id="rId2365"/>
    <hyperlink ref="A2541" display="CHINACOTTAGE TRD EST" r:id="rId2366"/>
    <hyperlink ref="A1242" display="BEN ARI ARTS" r:id="rId2367"/>
    <hyperlink ref="A2893" display="FANTASIA MARKETING" r:id="rId2368"/>
    <hyperlink ref="A1565" display="NOOR ASSOCIATES" r:id="rId2369"/>
    <hyperlink ref="C2072" display="http://www.city.dk" r:id="rId2370"/>
    <hyperlink ref="H391" display="goldf2000@yahoo.com" r:id="rId2371"/>
    <hyperlink ref="A2162" display="NATIONAL BROKERS" r:id="rId2372"/>
    <hyperlink ref="A2607" display="NIIGATA BOEKI" r:id="rId2373"/>
    <hyperlink ref="A3787" display="AL REDAI" r:id="rId2374"/>
    <hyperlink ref="H1908" display="oscar.hornsleth@email.dk" r:id="rId2375"/>
    <hyperlink ref="H666" display="sales3@sharonco.com" r:id="rId2376"/>
    <hyperlink ref="H328" display="shebden@twl.co.nz" r:id="rId2377"/>
    <hyperlink ref="H1709" display="charlotte@assudamal.com" r:id="rId2378"/>
    <hyperlink ref="H3533" display="jhsia@mikevin.com" r:id="rId2379"/>
    <hyperlink ref="H2606" display="summaint@planet.nl" r:id="rId2380"/>
    <hyperlink ref="H728" display="contactqueens@evhr.net" r:id="rId2381"/>
    <hyperlink ref="H800" display="femiking@consultant.com" r:id="rId2382"/>
    <hyperlink ref="A1295" display="TITAN CUTLERY" r:id="rId2383"/>
    <hyperlink ref="C1144" display="http://www.imusa.com.co" r:id="rId2384"/>
    <hyperlink ref="A3192" display="SCOTT AGENCIES" r:id="rId2385"/>
    <hyperlink ref="A2037" display="MCA V軿YON 輒P EXP DISTRUBUTION" r:id="rId2386"/>
    <hyperlink ref="A2947" display="GLOBAL IMPORTS" r:id="rId2387"/>
    <hyperlink ref="A3334" display="CHENQUANWEI INT L" r:id="rId2388"/>
    <hyperlink ref="H722" display="r.botman@boezerbv.nl" r:id="rId2389"/>
    <hyperlink ref="A2172" display="BERTELOOT" r:id="rId2390"/>
    <hyperlink ref="H1969" display="mmo_1@yahoo.com" r:id="rId2391"/>
    <hyperlink ref="A3348" display="KB NEB-SAILS" r:id="rId2392"/>
    <hyperlink ref="A2287" display="HOT SHOTS (AUST )" r:id="rId2393"/>
    <hyperlink ref="A1562" display="HM TOYS" r:id="rId2394"/>
    <hyperlink ref="C2867" display="http://www.comkit.dk" r:id="rId2395"/>
    <hyperlink ref="C2137" display="http://www.homeline.cn" r:id="rId2396"/>
    <hyperlink ref="C3125" display="http://www.trophy.com.au" r:id="rId2397"/>
    <hyperlink ref="H3622" display="jlam258702@aol.com" r:id="rId2398"/>
    <hyperlink ref="A2010" display="CHINA WINDOW INDUSTRY" r:id="rId2399"/>
    <hyperlink ref="C1051" display="http://www.apureshop.com" r:id="rId2400"/>
    <hyperlink ref="C2181" display="http://www.becchettibal.com" r:id="rId2401"/>
    <hyperlink ref="C32" display="http://www.schuurman.nl" r:id="rId2402"/>
    <hyperlink ref="H980" display="mktg@mirvick.com" r:id="rId2403"/>
    <hyperlink ref="C3619" display="http://www.scan-co.dk" r:id="rId2404"/>
    <hyperlink ref="H1883" display="eurobuild@mailbg.com" r:id="rId2405"/>
    <hyperlink ref="C180" display="http://www.internationalgift.in" r:id="rId2406"/>
    <hyperlink ref="A2068" display="GOLDMAN &amp; MORGEN" r:id="rId2407"/>
    <hyperlink ref="A1171" display="A ZUCKER &amp; SON" r:id="rId2408"/>
    <hyperlink ref="C1602" display="http://www.kellomiehet.fi" r:id="rId2409"/>
    <hyperlink ref="C79" display="http://www.spice.or.jp" r:id="rId2410"/>
    <hyperlink ref="A3838" display="SETRON (MALAYSIA)" r:id="rId2411"/>
    <hyperlink ref="H2811" display="amity88@public.fz.fj.cn" r:id="rId2412"/>
    <hyperlink ref="H2282" display="info@vandoornbv.nl" r:id="rId2413"/>
    <hyperlink ref="H3292" display="sodepm@sodepm.com" r:id="rId2414"/>
    <hyperlink ref="H3282" display="mycheng@e2oinc.com" r:id="rId2415"/>
    <hyperlink ref="C3197" display="http://www.sbtcindia.com" r:id="rId2416"/>
    <hyperlink ref="A2257" display="ADONG INDUSTRIAL" r:id="rId2417"/>
    <hyperlink ref="C2761" display="http://www.mccomassales.com" r:id="rId2418"/>
    <hyperlink ref="C1308" display="http://www.shoueigp.jp" r:id="rId2419"/>
    <hyperlink ref="A2693" display="CAMPFIRE&amp;CORP" r:id="rId2420"/>
    <hyperlink ref="A1113" display="BATAVIA RESTAURANT" r:id="rId2421"/>
    <hyperlink ref="C1992" display="http://www.home.ro" r:id="rId2422"/>
    <hyperlink ref="C1030" display="http://www.apureshop.com" r:id="rId2423"/>
    <hyperlink ref="A3039" display="INDUSTRIA" r:id="rId2424"/>
    <hyperlink ref="C2923" display="http://www.proviro.net" r:id="rId2425"/>
    <hyperlink ref="H3109" display="manager@hksic.com" r:id="rId2426"/>
    <hyperlink ref="C1258" display="http://www.johnsonrose.ca" r:id="rId2427"/>
    <hyperlink ref="A3683" display="CCI FORMATIONS" r:id="rId2428"/>
    <hyperlink ref="H1959" display="pobcoworld@hotmail.com" r:id="rId2429"/>
    <hyperlink ref="A997" display="CBL" r:id="rId2430"/>
    <hyperlink ref="H617" display="executime@smartchat.net.au" r:id="rId2431"/>
    <hyperlink ref="C1996" display="http://www.eurodib.com" r:id="rId2432"/>
    <hyperlink ref="A2902" display="CHUEN KEE BUILDING MATERIAL" r:id="rId2433"/>
    <hyperlink ref="C3056" display="http://www.inovatec.net" r:id="rId2434"/>
    <hyperlink ref="H1710" display="toeishoji@aol.com" r:id="rId2435"/>
    <hyperlink ref="H280" display="artformjon@tri-isys.com" r:id="rId2436"/>
    <hyperlink ref="A2533" display="BMQ TV SERVICES" r:id="rId2437"/>
    <hyperlink ref="A865" display="KINMEN HORNG BO PORCELAIN" r:id="rId2438"/>
    <hyperlink ref="C3095" display="http://www.knivogaffel.no" r:id="rId2439"/>
    <hyperlink ref="H1376" display="helpdesk@thebodyshop.ca" r:id="rId2440"/>
    <hyperlink ref="A1157" display="BIG JOE ENTERPRISE" r:id="rId2441"/>
    <hyperlink ref="H1497" display="claudema@iprimus.com.au" r:id="rId2442"/>
    <hyperlink ref="H2226" display="wayne@cheerful.com" r:id="rId2443"/>
    <hyperlink ref="A1898" display="FARM FRESH" r:id="rId2444"/>
    <hyperlink ref="C229" display="http://www.daarbak.dk" r:id="rId2445"/>
    <hyperlink ref="C35" display="http://www.ecoglo.us" r:id="rId2446"/>
    <hyperlink ref="C3396" display="http://www.inventorskorner.com" r:id="rId2447"/>
    <hyperlink ref="H566" display="ankita_jbp@yahoo.com" r:id="rId2448"/>
    <hyperlink ref="A431" display="C N EKWUOGOR INVESTMENT (NIG)" r:id="rId2449"/>
    <hyperlink ref="C450" display="http://www.bbl.com.pk" r:id="rId2450"/>
    <hyperlink ref="H1795" display="akg1@india.com" r:id="rId2451"/>
    <hyperlink ref="H2293" display="steve@contacto.co.uk" r:id="rId2452"/>
    <hyperlink ref="A3851" display="TISSELVA" r:id="rId2453"/>
    <hyperlink ref="A3477" display="SHENZHEN GOOD&amp;SANT INDUSTRIAL" r:id="rId2454"/>
    <hyperlink ref="C1760" display="http://www.sessing.de" r:id="rId2455"/>
    <hyperlink ref="C3749" display="http://www.chefrandall.com" r:id="rId2456"/>
    <hyperlink ref="C939" display="http://www.atlanticstorefixture.com" r:id="rId2457"/>
    <hyperlink ref="H1412" display="rosa563@mail.hongkong.com" r:id="rId2458"/>
    <hyperlink ref="H870" display="estuardopassa@hotmail.com" r:id="rId2459"/>
    <hyperlink ref="A1524" display="HILMARS AGENTUR" r:id="rId2460"/>
    <hyperlink ref="C55" display="http://www.cadware.com.my" r:id="rId2461"/>
    <hyperlink ref="A1917" display="AL-KHOMASYA EST" r:id="rId2462"/>
    <hyperlink ref="A727" display="CULIMAX" r:id="rId2463"/>
    <hyperlink ref="C2432" display="http://www.giftsatprincess.com" r:id="rId2464"/>
    <hyperlink ref="C2314" display="http://www.modalserve.com" r:id="rId2465"/>
    <hyperlink ref="H1806" display="cerome@arlini.fr" r:id="rId2466"/>
    <hyperlink ref="C1839" display="http://www.pollux-group.com" r:id="rId2467"/>
    <hyperlink ref="A111" display="HASCHAI INTERNATIONAL ENTERPRISES" r:id="rId2468"/>
    <hyperlink ref="A242" display="CRISWELL" r:id="rId2469"/>
    <hyperlink ref="A2346" display="FERROCENTRO" r:id="rId2470"/>
    <hyperlink ref="H3152" display="info@serinc.com" r:id="rId2471"/>
    <hyperlink ref="H901" display="m.vilallonga@hellades.com" r:id="rId2472"/>
    <hyperlink ref="A1846" display="CUTE IRONWARE" r:id="rId2473"/>
    <hyperlink ref="A2048" display="EUROBUILD" r:id="rId2474"/>
    <hyperlink ref="A2595" display="KENIX STATIONERIES &amp; GIFTS" r:id="rId2475"/>
    <hyperlink ref="A3725" display="SEIKIKOHAN" r:id="rId2476"/>
    <hyperlink ref="H96" display="cammy@pj2500.com" r:id="rId2477"/>
    <hyperlink ref="C3067" display="http://www.amefa.co.uk" r:id="rId2478"/>
    <hyperlink ref="A2236" display="GROWELL" r:id="rId2479"/>
    <hyperlink ref="A2792" display="PEARL S ARTS &amp; GIFTS" r:id="rId2480"/>
    <hyperlink ref="A1561" display="K ONISHI" r:id="rId2481"/>
    <hyperlink ref="C651" display="http://www.arabcircle.net.sa" r:id="rId2482"/>
    <hyperlink ref="H1756" display="contacto@prinal.cl" r:id="rId2483"/>
    <hyperlink ref="A2944" display="NAMASTE NEPAL" r:id="rId2484"/>
    <hyperlink ref="H1090" display="shasaleh@yahoo.com" r:id="rId2485"/>
    <hyperlink ref="C1482" display="http://www.calormatic.com" r:id="rId2486"/>
    <hyperlink ref="H2593" display="boonco@pacific.net.sg" r:id="rId2487"/>
    <hyperlink ref="A2652" display="HONEYWELL KUWAIT" r:id="rId2488"/>
    <hyperlink ref="A247" display="AMWAY ITALIA" r:id="rId2489"/>
    <hyperlink ref="C2126" display="http://www.gruppoatma.it" r:id="rId2490"/>
    <hyperlink ref="H3541" display="barons@paradise.net.nz" r:id="rId2491"/>
    <hyperlink ref="C7" display="http://www.hktarget.com" r:id="rId2492"/>
    <hyperlink ref="C279" display="http://www.soler-palau.com" r:id="rId2493"/>
    <hyperlink ref="A2667" display="CERATELLE MARKETING" r:id="rId2494"/>
    <hyperlink ref="H1335" display="bobrudman@aol.com" r:id="rId2495"/>
    <hyperlink ref="A518" display="DEVICO" r:id="rId2496"/>
    <hyperlink ref="A1745" display="G &amp; S FEINSTEIN" r:id="rId2497"/>
    <hyperlink ref="H3306" display="apollo_adv@ctimail3.com" r:id="rId2498"/>
    <hyperlink ref="H1284" display="stefan.velthaus@emsa.de" r:id="rId2499"/>
    <hyperlink ref="A1615" display="SELECT SPORT" r:id="rId2500"/>
    <hyperlink ref="H1638" display="adilcare@netvigator.com" r:id="rId2501"/>
    <hyperlink ref="A1282" display="BUD IND" r:id="rId2502"/>
    <hyperlink ref="C2775" display="http://www.icare.com.hk" r:id="rId2503"/>
    <hyperlink ref="C2558" display="http://www.americasfoodequipment.com" r:id="rId2504"/>
    <hyperlink ref="A3060" display="LE-GO GARMENT INDUSTRIES" r:id="rId2505"/>
    <hyperlink ref="H2117" display="antony_kwee@yahoo.com" r:id="rId2506"/>
    <hyperlink ref="A1704" display="G L TRADING" r:id="rId2507"/>
    <hyperlink ref="H1895" display="tsack@sackfields.com" r:id="rId2508"/>
    <hyperlink ref="C91" display="http://www.ridder.net" r:id="rId2509"/>
    <hyperlink ref="H2426" display="daniel@procook.co.uk" r:id="rId2510"/>
    <hyperlink ref="A3146" display="NAKAI ENTERPRISES" r:id="rId2511"/>
    <hyperlink ref="H977" display="lk53929@netvigator.com" r:id="rId2512"/>
    <hyperlink ref="H1526" display="eiderindia@yahoo.com" r:id="rId2513"/>
    <hyperlink ref="C2268" display="http://www.cameron-robb.co.uk" r:id="rId2514"/>
    <hyperlink ref="H3315" display="adatsang.im@lifung.com.hk" r:id="rId2515"/>
    <hyperlink ref="A719" display="ZENEX INTERNATIONAL" r:id="rId2516"/>
    <hyperlink ref="A1658" display="ROYAL PAPER CONVERTING" r:id="rId2517"/>
    <hyperlink ref="C3433" display="http://www.majoco.com" r:id="rId2518"/>
    <hyperlink ref="A3496" display="ARMY-VARER" r:id="rId2519"/>
    <hyperlink ref="A2859" display="BACK TO" r:id="rId2520"/>
    <hyperlink ref="A578" display="EVER BLOSSOM INTERMATIONAL" r:id="rId2521"/>
    <hyperlink ref="H3009" display="hanul-99@orgio.net" r:id="rId2522"/>
    <hyperlink ref="A1124" display="CENTRAL OF INGINEERING AND TECHNICAL ASSISTANCE" r:id="rId2523"/>
    <hyperlink ref="C1480" display="http://www.cosmic.co.uk" r:id="rId2524"/>
    <hyperlink ref="H2360" display="forumint@mweb.co" r:id="rId2525"/>
    <hyperlink ref="H1469" display="tecnoform@tecnoform.es" r:id="rId2526"/>
    <hyperlink ref="A847" display="HENWISH INTERNATION" r:id="rId2527"/>
    <hyperlink ref="C2429" display="http://www.giftway.com" r:id="rId2528"/>
    <hyperlink ref="H899" display="contact@chirag-imp.com" r:id="rId2529"/>
    <hyperlink ref="A302" display="DAVAMAT" r:id="rId2530"/>
    <hyperlink ref="A1146" display="C V WERKMAN &amp;" r:id="rId2531"/>
    <hyperlink ref="H2979" display="gsource@pacific.net.ph" r:id="rId2532"/>
    <hyperlink ref="C3856" display="http://www.sharp.net.au" r:id="rId2533"/>
    <hyperlink ref="A1782" display="D P I IMPORTERS" r:id="rId2534"/>
    <hyperlink ref="A3440" display="BIORDI ART IMP" r:id="rId2535"/>
    <hyperlink ref="A472" display="SAIED URABI &amp; PARTNERS" r:id="rId2536"/>
    <hyperlink ref="A2604" display="AREEN ALSHARQ EST" r:id="rId2537"/>
    <hyperlink ref="H1478" display="ang_tonio@yahoo.com.sg" r:id="rId2538"/>
    <hyperlink ref="H2542" display="jmu@jmu.dk" r:id="rId2539"/>
    <hyperlink ref="A2627" display="HAANING" r:id="rId2540"/>
    <hyperlink ref="A1786" display="DELMEN MOSQUITO SCREENS" r:id="rId2541"/>
    <hyperlink ref="A1473" display="MAXIM S CATERERS" r:id="rId2542"/>
    <hyperlink ref="C3461" display="http://www.itckwt.com" r:id="rId2543"/>
    <hyperlink ref="H2782" display="aspeno@manquehue.net" r:id="rId2544"/>
    <hyperlink ref="A266" display="PVE" r:id="rId2545"/>
    <hyperlink ref="A162" display="KUHN RIKON" r:id="rId2546"/>
    <hyperlink ref="H2601" display="acehk@acemk.com.hk" r:id="rId2547"/>
    <hyperlink ref="H400" display="caron@nuset.com" r:id="rId2548"/>
    <hyperlink ref="C702" display="http://www.imonge.com" r:id="rId2549"/>
    <hyperlink ref="H1799" display="alam@asiacomb.com.hk" r:id="rId2550"/>
    <hyperlink ref="A3877" display="ASDFFG" r:id="rId2551"/>
    <hyperlink ref="A424" display="DALEB FACTORY" r:id="rId2552"/>
    <hyperlink ref="A181" display="JAN GITS" r:id="rId2553"/>
    <hyperlink ref="A1986" display="CLYDESTYLE FURNITURE" r:id="rId2554"/>
    <hyperlink ref="A1095" display="GLOBAL HOME PRODUCTS" r:id="rId2555"/>
    <hyperlink ref="A2408" display="CIRCLE SHOE" r:id="rId2556"/>
    <hyperlink ref="A759" display="C A SOI &amp;" r:id="rId2557"/>
    <hyperlink ref="H174" display="rezek2001@hotmail.com" r:id="rId2558"/>
    <hyperlink ref="A1771" display="CAB MARKETING" r:id="rId2559"/>
    <hyperlink ref="H1595" display="jimmy987@chol.com" r:id="rId2560"/>
    <hyperlink ref="A1999" display="SUN NEW STAINLESS STEEL INDUSTRIES" r:id="rId2561"/>
    <hyperlink ref="A1076" display="BELDIS G C V" r:id="rId2562"/>
    <hyperlink ref="A1543" display="ALLIDAN" r:id="rId2563"/>
    <hyperlink ref="H2693" display="lisa@revoace.com" r:id="rId2564"/>
    <hyperlink ref="A1094" display="KENIAN IMPORTS" r:id="rId2565"/>
    <hyperlink ref="H1706" display="www.karazuon@yahoo.com" r:id="rId2566"/>
    <hyperlink ref="A1764" display="ATLANTIC DISTRIBUTORS" r:id="rId2567"/>
    <hyperlink ref="H2891" display="enquiries@dse.co.nz" r:id="rId2568"/>
    <hyperlink ref="C2337" display="http://www.fireco.com" r:id="rId2569"/>
    <hyperlink ref="A608" display="AIYARA HOMESTORE" r:id="rId2570"/>
    <hyperlink ref="C3087" display="http://www.growellcoebaystores.com" r:id="rId2571"/>
    <hyperlink ref="A1096" display="PACIFIC FALCON" r:id="rId2572"/>
    <hyperlink ref="H507" display="ifsalex@hotmail.com" r:id="rId2573"/>
    <hyperlink ref="C779" display="http://www.ulfto.se" r:id="rId2574"/>
    <hyperlink ref="A1037" display="2001 OUT LET" r:id="rId2575"/>
    <hyperlink ref="A1123" display="&#10;ST FUTURE ( EUROPE)" r:id="rId2576"/>
    <hyperlink ref="A3275" display="BENTA ENTERPRISES" r:id="rId2577"/>
    <hyperlink ref="C1475" display="http://www.reels.be" r:id="rId2578"/>
    <hyperlink ref="A1128" display="MTN" r:id="rId2579"/>
    <hyperlink ref="H1303" display="enrique@globalbeauty.com.br" r:id="rId2580"/>
    <hyperlink ref="C2990" display="http://www.ellisconsultancy.co.uk" r:id="rId2581"/>
    <hyperlink ref="A3302" display="DISCOUNTS" r:id="rId2582"/>
    <hyperlink ref="A1983" display="&#10;ANDERSEN S" r:id="rId2583"/>
    <hyperlink ref="H362" display="ed.grass@fleetwood.com" r:id="rId2584"/>
    <hyperlink ref="H1677" display="odense@dph-trading.dk" r:id="rId2585"/>
    <hyperlink ref="A1208" display="PIONEER GIFT" r:id="rId2586"/>
    <hyperlink ref="C3142" display="http://www.silviocolombo.it" r:id="rId2587"/>
    <hyperlink ref="C1046" display="http://www.panballoon.com" r:id="rId2588"/>
    <hyperlink ref="A2086" display="ANANT" r:id="rId2589"/>
    <hyperlink ref="C3334" display="http://www.ttnet.net" r:id="rId2590"/>
    <hyperlink ref="C659" display="http://www.aiso.com" r:id="rId2591"/>
    <hyperlink ref="C3591" display="http://www.roberts-metpack.co.uk" r:id="rId2592"/>
    <hyperlink ref="H2774" display="ste.elipro@wanadoo.fr" r:id="rId2593"/>
    <hyperlink ref="A1539" display="HUSSAIN &amp; MALIK TRADE &amp; CONTR" r:id="rId2594"/>
    <hyperlink ref="C324" display="http://www.damilrain.com.au" r:id="rId2595"/>
    <hyperlink ref="A3211" display="CCA SOURCING" r:id="rId2596"/>
    <hyperlink ref="H3035" display="jurrysingh@yahoo.com" r:id="rId2597"/>
    <hyperlink ref="C1493" display="http://www.datzer.de" r:id="rId2598"/>
    <hyperlink ref="A50" display="BROESTE" r:id="rId2599"/>
    <hyperlink ref="A474" display="Q INDUSTRIES &amp; ENTERPRISE (M) SDN" r:id="rId2600"/>
    <hyperlink ref="H183" display="eliteeii@aol.com" r:id="rId2601"/>
    <hyperlink ref="H2853" display="ajmerap@ajmerawire.com" r:id="rId2602"/>
    <hyperlink ref="A1194" display="ESSENTIAL AIR &amp; SEA SDN" r:id="rId2603"/>
    <hyperlink ref="H2723" display="nobufumi_mizuhara@atgc.co" r:id="rId2604"/>
    <hyperlink ref="H3700" display="hoyfong@ihug.co.nz" r:id="rId2605"/>
    <hyperlink ref="H2940" display="bvba.picard@ping.be" r:id="rId2606"/>
    <hyperlink ref="A3737" display="SIMPLY THE BEST" r:id="rId2607"/>
    <hyperlink ref="C1519" display="http://www.lse.ac.uk" r:id="rId2608"/>
    <hyperlink ref="C1794" display="http://www.foreignimpex.com" r:id="rId2609"/>
    <hyperlink ref="C1300" display="http://www.henrygross.co.uk" r:id="rId2610"/>
    <hyperlink ref="H1484" display="papperssnabben@papperssnabben.se" r:id="rId2611"/>
    <hyperlink ref="C1079" display="http://www.reacjapan.com" r:id="rId2612"/>
    <hyperlink ref="C1499" display="http://www.integrate.com.hk" r:id="rId2613"/>
    <hyperlink ref="H3648" display="shanechow01@yahoo.com" r:id="rId2614"/>
    <hyperlink ref="H3755" display="info@hunghing.com" r:id="rId2615"/>
    <hyperlink ref="A3054" display="CLAYMORE TRADING" r:id="rId2616"/>
    <hyperlink ref="H3421" display="aswa@sotelgui.net" r:id="rId2617"/>
    <hyperlink ref="C2491" display="http://www.sunflowerpkg.com" r:id="rId2618"/>
    <hyperlink ref="A2702" display="M K ESMAEL &amp;" r:id="rId2619"/>
    <hyperlink ref="A906" display="CHINA WORLD TRADING" r:id="rId2620"/>
    <hyperlink ref="A1792" display="NICE STAR INTERNATIONAL" r:id="rId2621"/>
    <hyperlink ref="A3405" display="BEAUTY CYCLE" r:id="rId2622"/>
    <hyperlink ref="C1243" display="http://www.bardenhewer.de" r:id="rId2623"/>
    <hyperlink ref="A388" display="SIGNUM DESIGN ASSOCIATES" r:id="rId2624"/>
    <hyperlink ref="A1822" display="NORROENA VEKTER &amp; MASKINER" r:id="rId2625"/>
    <hyperlink ref="H1452" display="info@trabert-fulda.de" r:id="rId2626"/>
    <hyperlink ref="A827" display="CADWARE SDN" r:id="rId2627"/>
    <hyperlink ref="H1215" display="hnung@agrinational.com.au" r:id="rId2628"/>
    <hyperlink ref="C1484" display="http://www.papperssnabben.se" r:id="rId2629"/>
    <hyperlink ref="H150" display="bangyoun@empal.com" r:id="rId2630"/>
    <hyperlink ref="H3412" display="abdulkarim_munshi@sol.net.sa" r:id="rId2631"/>
    <hyperlink ref="H1785" display="sales@harrisonandsons.co.uk" r:id="rId2632"/>
    <hyperlink ref="A148" display="KS IMPEX" r:id="rId2633"/>
    <hyperlink ref="C2665" display="http://www.ottoasia.com" r:id="rId2634"/>
    <hyperlink ref="C2910" display="http://www.lancome.com" r:id="rId2635"/>
    <hyperlink ref="H2107" display="tahhan@live.com" r:id="rId2636"/>
    <hyperlink ref="H3362" display="einar@enevoldsen.no" r:id="rId2637"/>
    <hyperlink ref="A1352" display="RICHARD NOONAN PACKAGING" r:id="rId2638"/>
    <hyperlink ref="H2791" display="sm-tabatabaei2003@yahoo.com" r:id="rId2639"/>
    <hyperlink ref="H2514" display="sadra_gtco@yahoo.com" r:id="rId2640"/>
    <hyperlink ref="C1866" display="http://www.ozone-india.com" r:id="rId2641"/>
    <hyperlink ref="C1779" display="http://www.reximinternational.com" r:id="rId2642"/>
    <hyperlink ref="A2816" display="LA PORCELLANA BIANCA" r:id="rId2643"/>
    <hyperlink ref="H1722" display="mb111067@aol.com" r:id="rId2644"/>
    <hyperlink ref="A188" display="CAMBRO MANUFACTURING" r:id="rId2645"/>
    <hyperlink ref="A850" display="THE WAREHOUSE GROUP" r:id="rId2646"/>
    <hyperlink ref="A980" display="MIRVICK INTERNATIONAL" r:id="rId2647"/>
    <hyperlink ref="C3643" display="http://www.mueller-safe.de" r:id="rId2648"/>
    <hyperlink ref="A3438" display="HI-STEP TECHNOLOGY" r:id="rId2649"/>
    <hyperlink ref="H236" display="rajchugh@aatrading20.com" r:id="rId2650"/>
    <hyperlink ref="C371" display="http://www.brassworksinc.com" r:id="rId2651"/>
    <hyperlink ref="C3070" display="http://www.teckhoe.com.sg" r:id="rId2652"/>
    <hyperlink ref="A2978" display="ROULA" r:id="rId2653"/>
    <hyperlink ref="H381" display="bdintlhk@yahoo.com.cn" r:id="rId2654"/>
    <hyperlink ref="C3835" display="http://www.alancargo.co.ru" r:id="rId2655"/>
    <hyperlink ref="C806" display="http://www.secaneta.com" r:id="rId2656"/>
    <hyperlink ref="C3668" display="http://www.hihostels.ca" r:id="rId2657"/>
    <hyperlink ref="A2621" display="D&amp;L CRAFTWORKZ" r:id="rId2658"/>
    <hyperlink ref="C2018" display="http://www.pacific.net.au" r:id="rId2659"/>
    <hyperlink ref="H807" display="budgetprofile@yahoo.com" r:id="rId2660"/>
    <hyperlink ref="H1546" display="kwliu888@netvigator.com" r:id="rId2661"/>
    <hyperlink ref="A2761" display="MC COMAS SALES" r:id="rId2662"/>
    <hyperlink ref="A939" display="ATLANTIC STORE FIXTURE" r:id="rId2663"/>
    <hyperlink ref="H2466" display="hakan@koseogullari.com.tr" r:id="rId2664"/>
    <hyperlink ref="A1104" display="BENICK BRANDS" r:id="rId2665"/>
    <hyperlink ref="H2863" display="b.g.t@online.be" r:id="rId2666"/>
    <hyperlink ref="H3095" display="knut@knivogaffel.no" r:id="rId2667"/>
    <hyperlink ref="C747" display="http://www.amigo-group.ru" r:id="rId2668"/>
    <hyperlink ref="C560" display="http://www.americanlinens.com" r:id="rId2669"/>
    <hyperlink ref="H3776" display="peter@sunpacific.com.au" r:id="rId2670"/>
    <hyperlink ref="A218" display="ALMAHROOS" r:id="rId2671"/>
    <hyperlink ref="C1881" display="http://www.geos-corp.com" r:id="rId2672"/>
    <hyperlink ref="C2365" display="http://www.uniglobemandtravel.com" r:id="rId2673"/>
    <hyperlink ref="H5" display="drterrance@hotmail.com" r:id="rId2674"/>
    <hyperlink ref="H1701" display="aroben2000@isbank.net.tr" r:id="rId2675"/>
    <hyperlink ref="C2747" display="http://www.tse-group.com" r:id="rId2676"/>
    <hyperlink ref="C1683" display="http://www.chinesedumpling.com" r:id="rId2677"/>
    <hyperlink ref="C1736" display="http://www.isbank.net.tr" r:id="rId2678"/>
    <hyperlink ref="C2450" display="http://www.asl-supplies.co.uk" r:id="rId2679"/>
    <hyperlink ref="C3848" display="http://www.mokki.fi" r:id="rId2680"/>
    <hyperlink ref="H472" display="info@urabi.com" r:id="rId2681"/>
    <hyperlink ref="C2327" display="http://www.aksarbenfixture.com" r:id="rId2682"/>
    <hyperlink ref="C1486" display="http://www.sunsolutionsusa.com" r:id="rId2683"/>
    <hyperlink ref="H648" display="pw.harish@vsnl.com" r:id="rId2684"/>
    <hyperlink ref="A2658" display="KITO MAROM" r:id="rId2685"/>
    <hyperlink ref="A1348" display="MEGAIR IMPORTACAO EXPORTACAO" r:id="rId2686"/>
    <hyperlink ref="H1793" display="dta@senet.com.au" r:id="rId2687"/>
    <hyperlink ref="A3511" display="PAPIRCENTRALEN ATK" r:id="rId2688"/>
    <hyperlink ref="C2077" display="http://www.exasia.net" r:id="rId2689"/>
    <hyperlink ref="C748" display="http://www.henniguk.com" r:id="rId2690"/>
    <hyperlink ref="C1772" display="http://www.essenergy.com" r:id="rId2691"/>
    <hyperlink ref="A2275" display="BUNNINGS BUILDING SUPPLIES" r:id="rId2692"/>
    <hyperlink ref="H959" display="luisa@smartra.biz.com.hk" r:id="rId2693"/>
    <hyperlink ref="A633" display="BOIS SECS DE BOURGOGNE" r:id="rId2694"/>
    <hyperlink ref="H1123" display="echo@st-future.com" r:id="rId2695"/>
    <hyperlink ref="H3285" display="cpphk@netvigator.com" r:id="rId2696"/>
    <hyperlink ref="A1108" display="KJELLERUP PEJSE &amp; ENERGICENTER" r:id="rId2697"/>
    <hyperlink ref="C2366" display="http://www.mudo.com.tr" r:id="rId2698"/>
    <hyperlink ref="C1072" display="http://www.kitek.no" r:id="rId2699"/>
    <hyperlink ref="A2897" display="OPTIMAL SERVICE" r:id="rId2700"/>
    <hyperlink ref="H2361" display="bo.uk@pc.jaring.my" r:id="rId2701"/>
    <hyperlink ref="H2078" display="choudray786@hotmail.com" r:id="rId2702"/>
    <hyperlink ref="A3281" display="K J T T" r:id="rId2703"/>
    <hyperlink ref="A967" display="GEIMUDO" r:id="rId2704"/>
    <hyperlink ref="H1390" display="federica.franchi@schoenhuberfranchi.com" r:id="rId2705"/>
    <hyperlink ref="C1910" display="http://www.heavenly.com.au" r:id="rId2706"/>
    <hyperlink ref="H3084" display="yasu@planet-inter.co" r:id="rId2707"/>
    <hyperlink ref="C3059" display="http://www.koseogullari.com.tr" r:id="rId2708"/>
    <hyperlink ref="C2051" display="http://www.nylexpackaging.com.au" r:id="rId2709"/>
    <hyperlink ref="A2890" display="AL HURAIZ ESTABLISHMENT FOR INDUSTRY" r:id="rId2710"/>
    <hyperlink ref="C2784" display="http://www.sabroe-stephensen.dk" r:id="rId2711"/>
    <hyperlink ref="H2444" display="jcornell@chlimited.com" r:id="rId2712"/>
    <hyperlink ref="A1705" display="ARTIA IMPORT" r:id="rId2713"/>
    <hyperlink ref="H2026" display="stalad@stalad.nl" r:id="rId2714"/>
    <hyperlink ref="H2965" display="ab6t-smmt@asahi-net.or.jp" r:id="rId2715"/>
    <hyperlink ref="C1146" display="http://www.werkman.nl" r:id="rId2716"/>
    <hyperlink ref="C2503" display="http://www.translucenttb.com" r:id="rId2717"/>
    <hyperlink ref="C2930" display="http://www.eliteclassics.com" r:id="rId2718"/>
    <hyperlink ref="H2281" display="trades@vsnl.com" r:id="rId2719"/>
    <hyperlink ref="C515" display="http://www.bradcokitchen.com" r:id="rId2720"/>
    <hyperlink ref="A1511" display="SUN STAR ENTERPRISE" r:id="rId2721"/>
    <hyperlink ref="A3695" display="MADONE" r:id="rId2722"/>
    <hyperlink ref="H1404" display="caowei@hengyuan.corp.com.hk" r:id="rId2723"/>
    <hyperlink ref="A2571" display="ADAR AUDIO AGENCIES MARKETING (1991)" r:id="rId2724"/>
    <hyperlink ref="A544" display="MITSUI TRADING PHILIPPINES" r:id="rId2725"/>
    <hyperlink ref="C687" display="http://www.freedom.com.au" r:id="rId2726"/>
    <hyperlink ref="A2919" display="FASE 3 IMPORTACIONES" r:id="rId2727"/>
    <hyperlink ref="A3030" display="SPRINGWELL INTERNATIONAL" r:id="rId2728"/>
    <hyperlink ref="H36" display="amiggo@pochta.ru" r:id="rId2729"/>
    <hyperlink ref="A3310" display="ADRIANO BANDEIRA" r:id="rId2730"/>
    <hyperlink ref="H2144" display="echristi@mercury-plastics.com" r:id="rId2731"/>
    <hyperlink ref="H2917" display="cosmepics@kimex.co" r:id="rId2732"/>
    <hyperlink ref="C2282" display="http://www.vandoornbv.nl" r:id="rId2733"/>
    <hyperlink ref="C1902" display="http://www.luckyerainternational.com" r:id="rId2734"/>
    <hyperlink ref="A1391" display="BUD IND" r:id="rId2735"/>
    <hyperlink ref="A2349" display="B B C I" r:id="rId2736"/>
    <hyperlink ref="C368" display="http://www.engholm.dk" r:id="rId2737"/>
    <hyperlink ref="H2713" display="jsingh@wxs.nl" r:id="rId2738"/>
    <hyperlink ref="A726" display="SANKO TRADING" r:id="rId2739"/>
    <hyperlink ref="C2596" display="http://www.norix.com" r:id="rId2740"/>
    <hyperlink ref="H3747" display="agsen@dps.centrin.net.id" r:id="rId2741"/>
    <hyperlink ref="A2653" display="CS GIFTS" r:id="rId2742"/>
    <hyperlink ref="C3417" display="http://www.marsh.net" r:id="rId2743"/>
    <hyperlink ref="H2112" display="apse.plastica@libero.it" r:id="rId2744"/>
    <hyperlink ref="C3350" display="http://www.ae-sewingmachines.com" r:id="rId2745"/>
    <hyperlink ref="A2614" display="NORCREST CHINA" r:id="rId2746"/>
    <hyperlink ref="H3078" display="alisonaua@yahoo.ca" r:id="rId2747"/>
    <hyperlink ref="C1262" display="http://www.gocontinuum.com" r:id="rId2748"/>
    <hyperlink ref="C2225" display="http://www.swartzco.com" r:id="rId2749"/>
    <hyperlink ref="C3857" display="http://www.dts.mg" r:id="rId2750"/>
    <hyperlink ref="C1140" display="http://www.colruyt.be" r:id="rId2751"/>
    <hyperlink ref="H3353" display="sales@van-kempen.nl" r:id="rId2752"/>
    <hyperlink ref="H568" display="mota88@gmail.com" r:id="rId2753"/>
    <hyperlink ref="A1864" display="TRISTAR" r:id="rId2754"/>
    <hyperlink ref="A234" display="PT JAYA MULYA PERKASA" r:id="rId2755"/>
    <hyperlink ref="A3524" display="INTERPRO MANUFACTURING" r:id="rId2756"/>
    <hyperlink ref="C2634" display="http://www.cs.com.uy" r:id="rId2757"/>
    <hyperlink ref="A662" display="IMPACT PROMOTIONS" r:id="rId2758"/>
    <hyperlink ref="H2663" display="shirwyn@singnet.com.sg" r:id="rId2759"/>
    <hyperlink ref="C312" display="http://www.post4.tele.dk" r:id="rId2760"/>
    <hyperlink ref="A1020" display="I L A B" r:id="rId2761"/>
    <hyperlink ref="H187" display="creative-collections@xtra.co.nz" r:id="rId2762"/>
    <hyperlink ref="C1221" display="http://www.gocontinuum.com" r:id="rId2763"/>
    <hyperlink ref="H3633" display="adriano.bandeira@mail.ptprime.pt" r:id="rId2764"/>
    <hyperlink ref="H551" display="gjk_2119@yahoo.co.in" r:id="rId2765"/>
    <hyperlink ref="C1939" display="http://www.arsima.dk" r:id="rId2766"/>
    <hyperlink ref="A1518" display="CANADA SUI-XING TRADING" r:id="rId2767"/>
    <hyperlink ref="A259" display="A-L ROREN AGENTUR-IMPORT" r:id="rId2768"/>
    <hyperlink ref="C2505" display="http://www.phoenix-mecano.com" r:id="rId2769"/>
    <hyperlink ref="C1652" display="http://www.tropico.us" r:id="rId2770"/>
    <hyperlink ref="H3416" display="a7517031@ms59.hinet.net" r:id="rId2771"/>
    <hyperlink ref="H2315" display="jun-nippon@nyc.ocn.ne.jp" r:id="rId2772"/>
    <hyperlink ref="H983" display="noam.r@012.net" r:id="rId2773"/>
    <hyperlink ref="A2446" display="KEY CATERING P L C" r:id="rId2774"/>
    <hyperlink ref="A1460" display="SAMSUNG ELECTRONICS ITALIA" r:id="rId2775"/>
    <hyperlink ref="A1197" display="BEN GREENBERG &amp; SONS (PTY)LTD" r:id="rId2776"/>
    <hyperlink ref="A2832" display="KRIGSVOLL" r:id="rId2777"/>
    <hyperlink ref="C986" display="http://www.woo-ri.com" r:id="rId2778"/>
    <hyperlink ref="H477" display="info@nalex.co.uk" r:id="rId2779"/>
    <hyperlink ref="H3813" display="scan-co@scan-co.dk" r:id="rId2780"/>
    <hyperlink ref="A357" display="Q INDUSTRIES &amp; ENTERPRISE (M) SDN" r:id="rId2781"/>
    <hyperlink ref="A1932" display="AYAD GROUP" r:id="rId2782"/>
    <hyperlink ref="A1229" display="APHESTEGUY" r:id="rId2783"/>
    <hyperlink ref="H407" display="hannu.koivupuisto@koivupuisto.fi" r:id="rId2784"/>
    <hyperlink ref="A2419" display="BOON TECK TRADING" r:id="rId2785"/>
    <hyperlink ref="C882" display="http://www.bredemeijer.com" r:id="rId2786"/>
    <hyperlink ref="C3669" display="http://www.sia-bcollbction.com" r:id="rId2787"/>
    <hyperlink ref="C3821" display="http://www.premiuminc.net" r:id="rId2788"/>
    <hyperlink ref="A1618" display="BRUEGGERSHEMKE &amp; REINKEMEIER" r:id="rId2789"/>
    <hyperlink ref="C3462" display="http://www.peyam.net" r:id="rId2790"/>
    <hyperlink ref="H610" display="awt@sympatico.ca" r:id="rId2791"/>
    <hyperlink ref="A1225" display="ANG LEE SENG(PTE)LTD" r:id="rId2792"/>
    <hyperlink ref="C1246" display="http://www.infoseek.co.jp" r:id="rId2793"/>
    <hyperlink ref="C2254" display="http://www.sinowayhk.com.hk" r:id="rId2794"/>
    <hyperlink ref="C3723" display="http://www.pacific.com" r:id="rId2795"/>
    <hyperlink ref="A1257" display="SPECTRUM INTERNATIONAL" r:id="rId2796"/>
    <hyperlink ref="A3337" display="ANWER HARDWARE" r:id="rId2797"/>
    <hyperlink ref="A3548" display="S C I" r:id="rId2798"/>
    <hyperlink ref="C3332" display="http://www.royallacewood.com" r:id="rId2799"/>
    <hyperlink ref="H2538" display="meldgaard@meldgaard.com" r:id="rId2800"/>
    <hyperlink ref="H1103" display="office@jebens.no" r:id="rId2801"/>
    <hyperlink ref="H3547" display="portiz@gerardoortiz.com" r:id="rId2802"/>
    <hyperlink ref="H1574" display="info@pare.nl" r:id="rId2803"/>
    <hyperlink ref="H89" display="emma.broster@grahambrown.com" r:id="rId2804"/>
    <hyperlink ref="A1228" display="SPRINGBOARD GROUP" r:id="rId2805"/>
    <hyperlink ref="A1994" display="LA VAISSELLE" r:id="rId2806"/>
    <hyperlink ref="A756" display="MUST HAVE IT!" r:id="rId2807"/>
    <hyperlink ref="A3261" display="JEDE OSLO-ANDERS LORANGE SERVERINGSAUTOMATER" r:id="rId2808"/>
    <hyperlink ref="H3241" display="cpphk@netvigator.com" r:id="rId2809"/>
    <hyperlink ref="A1875" display="SARL RENZ" r:id="rId2810"/>
    <hyperlink ref="C51" display="http://www.cm1.ethome.net.tw" r:id="rId2811"/>
    <hyperlink ref="H1383" display="info@capri.se" r:id="rId2812"/>
    <hyperlink ref="A2436" display="ALL PRODUCTS IMPORTS / EXPORTS ENT" r:id="rId2813"/>
    <hyperlink ref="A838" display="JLR ENGINEERING" r:id="rId2814"/>
    <hyperlink ref="A1571" display="RASENTHAL GMBIL" r:id="rId2815"/>
    <hyperlink ref="A3720" display="LURCA UTILIDADES DO LAR" r:id="rId2816"/>
    <hyperlink ref="H3335" display="aa056781@syd.odn.ne.jp" r:id="rId2817"/>
    <hyperlink ref="A754" display="AL MUSTAFA GARMENTS" r:id="rId2818"/>
    <hyperlink ref="H3277" display="chkrcl@netvigator.com" r:id="rId2819"/>
    <hyperlink ref="A314" display="AL MUSTAFA GARMENTS" r:id="rId2820"/>
    <hyperlink ref="A1644" display="KESHO RAM INDUSTRIES" r:id="rId2821"/>
    <hyperlink ref="C2364" display="http://www.pro-promotion.de" r:id="rId2822"/>
    <hyperlink ref="C3535" display="http://www.royalselangor.com" r:id="rId2823"/>
    <hyperlink ref="H1705" display="artia@yahoo.com" r:id="rId2824"/>
    <hyperlink ref="H2030" display="paul.hamilton@intersourcegroup.com" r:id="rId2825"/>
    <hyperlink ref="A435" display="LEXINGTON" r:id="rId2826"/>
    <hyperlink ref="A1639" display="AUNTIES ANTIQUES" r:id="rId2827"/>
    <hyperlink ref="A1430" display="INTEGRATE INDUSTRIAL" r:id="rId2828"/>
    <hyperlink ref="H3529" display="abidtrade@yahoo.com" r:id="rId2829"/>
    <hyperlink ref="C550" display="http://www.cpm.fr" r:id="rId2830"/>
    <hyperlink ref="H1924" display="tolgas@tolman.com.tr" r:id="rId2831"/>
    <hyperlink ref="A3453" display="SAWA RYO" r:id="rId2832"/>
    <hyperlink ref="C136" display="http://www.itelgua.com" r:id="rId2833"/>
    <hyperlink ref="C3480" display="http://www.khokhars.com" r:id="rId2834"/>
    <hyperlink ref="A140" display="ORESTE PARDINI" r:id="rId2835"/>
    <hyperlink ref="A3362" display="ENEVOLDSEN" r:id="rId2836"/>
    <hyperlink ref="A739" display="GLOBAL CONCEPT TRADING" r:id="rId2837"/>
    <hyperlink ref="H2932" display="logo.comp@hotmail.com" r:id="rId2838"/>
    <hyperlink ref="A3791" display="EXCEL" r:id="rId2839"/>
    <hyperlink ref="A14" display="ROYAL SELANGOR" r:id="rId2840"/>
    <hyperlink ref="A3179" display="BRAGLIA CUCINE COMPONIBILI" r:id="rId2841"/>
    <hyperlink ref="H114" display="anku93@hotmail.com" r:id="rId2842"/>
    <hyperlink ref="H1206" display="renint@hotmail.com" r:id="rId2843"/>
    <hyperlink ref="A2956" display="RHODES BAKERY EQUIPMENT" r:id="rId2844"/>
    <hyperlink ref="A2270" display="SEIDEL" r:id="rId2845"/>
    <hyperlink ref="H1058" display="youaremy@37.com" r:id="rId2846"/>
    <hyperlink ref="A1848" display="AREX PROPERTIES" r:id="rId2847"/>
    <hyperlink ref="H1953" display="tonyliane008@hotmail.com" r:id="rId2848"/>
    <hyperlink ref="C600" display="http://www.plaisir-ltd.co.jp" r:id="rId2849"/>
    <hyperlink ref="A2697" display="ELIT" r:id="rId2850"/>
    <hyperlink ref="H3322" display="skytiger@usa.com" r:id="rId2851"/>
    <hyperlink ref="A3300" display="MORDERN" r:id="rId2852"/>
    <hyperlink ref="A3795" display="AB CATERING HOLSTEBRO" r:id="rId2853"/>
    <hyperlink ref="A3034" display="SUNSTAR" r:id="rId2854"/>
    <hyperlink ref="H3493" display="hafedh.kacem@gnet.tn" r:id="rId2855"/>
    <hyperlink ref="C1920" display="http://www.hariyanagroup.com" r:id="rId2856"/>
    <hyperlink ref="C2757" display="http://www.inventarlana.dk" r:id="rId2857"/>
    <hyperlink ref="C445" display="http://www.jokosponges.com" r:id="rId2858"/>
    <hyperlink ref="H2317" display="aroix@avantiproducts.com" r:id="rId2859"/>
    <hyperlink ref="A1942" display="SATIEN STAINLESS STEEL PUBLIC" r:id="rId2860"/>
    <hyperlink ref="C1122" display="http://www.marc-gerard.be" r:id="rId2861"/>
    <hyperlink ref="H3044" display="twmc@netvigator.com" r:id="rId2862"/>
    <hyperlink ref="H3297" display="targetexp@i-cable.com" r:id="rId2863"/>
    <hyperlink ref="A948" display="SINOCOM INDUSTRIES" r:id="rId2864"/>
    <hyperlink ref="C3091" display="http://www.giantino.com" r:id="rId2865"/>
    <hyperlink ref="C2310" display="http://www.fibro.cl" r:id="rId2866"/>
    <hyperlink ref="H222" display="dfraser@shoprite.co" r:id="rId2867"/>
    <hyperlink ref="A2070" display="NON-FOOD HUNGARIA KFT" r:id="rId2868"/>
    <hyperlink ref="C3642" display="http://www.classicimports.com.br" r:id="rId2869"/>
    <hyperlink ref="C3420" display="http://www.kingbuffetgreenville.com" r:id="rId2870"/>
    <hyperlink ref="H3697" display="pgerson@gersoncompany.com" r:id="rId2871"/>
    <hyperlink ref="A226" display="SERVEQUIP" r:id="rId2872"/>
    <hyperlink ref="A1590" display="TITAN PRODUCTS" r:id="rId2873"/>
    <hyperlink ref="H1667" display="dastgir@dastgirengineering.com" r:id="rId2874"/>
    <hyperlink ref="H2495" display="debbie.henneberg@magasin.dk" r:id="rId2875"/>
    <hyperlink ref="C2353" display="http://www.buhler.be" r:id="rId2876"/>
    <hyperlink ref="H2669" display="jiayi@jiayidq.com" r:id="rId2877"/>
    <hyperlink ref="C2983" display="http://www.newmarcopolo.com" r:id="rId2878"/>
    <hyperlink ref="H2547" display="steve@contacto.co.uk" r:id="rId2879"/>
    <hyperlink ref="H3662" display="mingjun-heshan@vip.sina.com" r:id="rId2880"/>
    <hyperlink ref="C2185" display="http://www.bogo49.co.kr" r:id="rId2881"/>
    <hyperlink ref="H490" display="info@chrilsourcing.com" r:id="rId2882"/>
    <hyperlink ref="H1879" display="dglick284@aol.com" r:id="rId2883"/>
    <hyperlink ref="H1231" display=".aus.tralianaproducts@.ausinfo.com.au" r:id="rId2884"/>
    <hyperlink ref="H1338" display="upendra@orc.ru" r:id="rId2885"/>
    <hyperlink ref="A3454" display="AJ S HOME FASHIONS" r:id="rId2886"/>
    <hyperlink ref="A2557" display="BEJOKEN" r:id="rId2887"/>
    <hyperlink ref="C2753" display="http://www.motto.dk" r:id="rId2888"/>
    <hyperlink ref="H190" display="budgetprofile@yahoo.com" r:id="rId2889"/>
    <hyperlink ref="C1620" display="http://www.igefa.de" r:id="rId2890"/>
    <hyperlink ref="C1247" display="http://www.amefa.de" r:id="rId2891"/>
    <hyperlink ref="A2203" display="NICE ONE INTERNATIONAL DEVELOPMENT" r:id="rId2892"/>
    <hyperlink ref="A3196" display="ALI BEY GIDA VE TEMEL IHTIYAC MADDELERI MUESSESELERI A S" r:id="rId2893"/>
    <hyperlink ref="A2778" display="THE READER S DIGEST ASSOCIATION (CANADA)" r:id="rId2894"/>
    <hyperlink ref="H2866" display="tnh-trad@msn.com" r:id="rId2895"/>
    <hyperlink ref="A2250" display="ELCO HOME FASHIONS" r:id="rId2896"/>
    <hyperlink ref="H388" display="signum@pacific.net.sg" r:id="rId2897"/>
    <hyperlink ref="H3110" display="faiguade@artedanze.com" r:id="rId2898"/>
    <hyperlink ref="A3142" display="SILVIO COLOMBO" r:id="rId2899"/>
    <hyperlink ref="A2852" display="OMNIPROMET IMPORT-EXPORT &amp;" r:id="rId2900"/>
    <hyperlink ref="H56" display="aikseng8@tm.net.my" r:id="rId2901"/>
    <hyperlink ref="C3348" display="http://www.nebsails.fi" r:id="rId2902"/>
    <hyperlink ref="C1001" display="http://www.atombiz.co.kr" r:id="rId2903"/>
    <hyperlink ref="C1209" display="http://www.ryu.co.jp" r:id="rId2904"/>
    <hyperlink ref="A3493" display="ETS HAFEDH KACEM" r:id="rId2905"/>
    <hyperlink ref="A1904" display="GURUP YAG SAN LTD STI" r:id="rId2906"/>
    <hyperlink ref="C3852" display="http://www.alibaba.com" r:id="rId2907"/>
    <hyperlink ref="H2761" display="mccomas@aol.com" r:id="rId2908"/>
    <hyperlink ref="C3061" display="http://www.rapidfreight.com" r:id="rId2909"/>
    <hyperlink ref="H3768" display="elui@thomascrowninc.com" r:id="rId2910"/>
    <hyperlink ref="C2864" display="http://www.morva.net" r:id="rId2911"/>
    <hyperlink ref="A2826" display="SOEHOLM" r:id="rId2912"/>
    <hyperlink ref="H421" display="ip@sopris.net" r:id="rId2913"/>
    <hyperlink ref="A3633" display="ADRIANO BANDEIRA" r:id="rId2914"/>
    <hyperlink ref="A1612" display="CHACO INVESTMENT" r:id="rId2915"/>
    <hyperlink ref="A2432" display="PRINCESS INTERNATIONAL" r:id="rId2916"/>
    <hyperlink ref="H2552" display="smillersimms@hotmail.com" r:id="rId2917"/>
    <hyperlink ref="C3318" display="http://www.swedthings.se" r:id="rId2918"/>
    <hyperlink ref="H1890" display="lifenstyle1@hotmail.com" r:id="rId2919"/>
    <hyperlink ref="H475" display="agora.tec.jf@wanadoo.fr" r:id="rId2920"/>
    <hyperlink ref="A2526" display="R M HALL" r:id="rId2921"/>
    <hyperlink ref="A1859" display="SOULET BELGIUM" r:id="rId2922"/>
    <hyperlink ref="A2657" display="TAK TRADING" r:id="rId2923"/>
    <hyperlink ref="C3267" display="http://www.picnicgift.com" r:id="rId2924"/>
    <hyperlink ref="C1202" display="http://www.simexnl.com" r:id="rId2925"/>
    <hyperlink ref="H2716" display="bobashlizdon@msn.com" r:id="rId2926"/>
    <hyperlink ref="C2621" display="http://www.tig.com.au" r:id="rId2927"/>
    <hyperlink ref="C1442" display="http://www.gtlchina.com" r:id="rId2928"/>
    <hyperlink ref="C3173" display="http://www.silviocolombo.it" r:id="rId2929"/>
    <hyperlink ref="C2097" display="http://www.rchagen.com" r:id="rId2930"/>
    <hyperlink ref="H1632" display="mtrade@singnet.com.sg" r:id="rId2931"/>
    <hyperlink ref="A2466" display="KOSEOGULLARI HALI VE GEYIZ MAGAZALARI" r:id="rId2932"/>
    <hyperlink ref="C730" display="http://www.alliedimex.com" r:id="rId2933"/>
    <hyperlink ref="H586" display="microind2@hotmail.com" r:id="rId2934"/>
    <hyperlink ref="H2515" display="sir@sirmailorder.ca" r:id="rId2935"/>
    <hyperlink ref="A3646" display="BE KINTANA" r:id="rId2936"/>
    <hyperlink ref="H541" display="info@kiki.dk" r:id="rId2937"/>
    <hyperlink ref="A2461" display="JESTAR (HONG KONG) INTERNATIONAL" r:id="rId2938"/>
    <hyperlink ref="A1437" display="CTK IMPORTS" r:id="rId2939"/>
    <hyperlink ref="C1249" display="http://www.asianet.co.th" r:id="rId2940"/>
    <hyperlink ref="A2190" display="SATOMI&amp;CO" r:id="rId2941"/>
    <hyperlink ref="C3556" display="http://www.dhollander.be" r:id="rId2942"/>
    <hyperlink ref="H787" display="custserv@canfloydtrading.com" r:id="rId2943"/>
    <hyperlink ref="A773" display="BIRLIK FOREIGN TRADE" r:id="rId2944"/>
    <hyperlink ref="A2223" display="BIJL BIJOU" r:id="rId2945"/>
    <hyperlink ref="H3560" display="mail@keul-badkissingen.de" r:id="rId2946"/>
    <hyperlink ref="H3052" display="jestar@jestar.com.hk" r:id="rId2947"/>
    <hyperlink ref="H605" display="dipen@kraftwares.com" r:id="rId2948"/>
    <hyperlink ref="A313" display="AFTAB JAWAID &amp;" r:id="rId2949"/>
    <hyperlink ref="A390" display="DYNAMIC DESIGN" r:id="rId2950"/>
    <hyperlink ref="C571" display="http://www.normarkcanada.com" r:id="rId2951"/>
    <hyperlink ref="C1803" display="http://www.netvigator.cometvigator.com" r:id="rId2952"/>
    <hyperlink ref="C675" display="http://www.gngholding.com" r:id="rId2953"/>
    <hyperlink ref="A927" display="SOMAGIC BARBECUES" r:id="rId2954"/>
    <hyperlink ref="C534" display="http://www.generalmarinespares.de" r:id="rId2955"/>
    <hyperlink ref="A3221" display="SCHEPRO" r:id="rId2956"/>
    <hyperlink ref="A2803" display="LANGTON" r:id="rId2957"/>
    <hyperlink ref="H3253" display="ggs-bestecke@ggs-bestecke.de" r:id="rId2958"/>
    <hyperlink ref="A2973" display="SAGE MS" r:id="rId2959"/>
    <hyperlink ref="C3375" display="http://www.hakoya.co.jp" r:id="rId2960"/>
    <hyperlink ref="A1246" display="HANNA" r:id="rId2961"/>
    <hyperlink ref="A3510" display="SALJBOLAGET LULEA" r:id="rId2962"/>
    <hyperlink ref="H3172" display="big_centre_co@yahoo.com.hk" r:id="rId2963"/>
    <hyperlink ref="H3186" display="malcolm@malcolmgroup.com" r:id="rId2964"/>
    <hyperlink ref="A159" display="TMD INTERNATIONAL" r:id="rId2965"/>
    <hyperlink ref="A612" display="PT GOLDENWAY TRINITY" r:id="rId2966"/>
    <hyperlink ref="A3498" display="SALTON" r:id="rId2967"/>
    <hyperlink ref="H820" display="itzhack@spectorg.co" r:id="rId2968"/>
    <hyperlink ref="A161" display="SUNBEAM" r:id="rId2969"/>
    <hyperlink ref="A1213" display="ONION" r:id="rId2970"/>
    <hyperlink ref="C3432" display="http://www.roesler.at" r:id="rId2971"/>
    <hyperlink ref="A1050" display="ALPHA INTERNATIONAL" r:id="rId2972"/>
    <hyperlink ref="H3039" display="kathy@inudstria-corp.com" r:id="rId2973"/>
    <hyperlink ref="A874" display="ABI LOGISTICS" r:id="rId2974"/>
    <hyperlink ref="C1120" display="http://www.askarint.com" r:id="rId2975"/>
    <hyperlink ref="H2263" display="gibazan@aol.com" r:id="rId2976"/>
    <hyperlink ref="H138" display="vertriet@plastipol.de" r:id="rId2977"/>
    <hyperlink ref="C3577" display="http://www.avendis.com" r:id="rId2978"/>
    <hyperlink ref="A1042" display="TOMEN CORP NIIGATA BRANCH" r:id="rId2979"/>
    <hyperlink ref="A3802" display="NIKOM INTERNATIONAL GROUP" r:id="rId2980"/>
    <hyperlink ref="H936" display="bhrigu_int@indiatimes.com" r:id="rId2981"/>
    <hyperlink ref="H2780" display="jbreitman@ciudad.com.ar" r:id="rId2982"/>
    <hyperlink ref="A1241" display="TRUST" r:id="rId2983"/>
    <hyperlink ref="H737" display="mandarinslovenia@yahoo.co.uk" r:id="rId2984"/>
    <hyperlink ref="H3652" display="iceh@yebo.co" r:id="rId2985"/>
    <hyperlink ref="A2137" display="HOMELINE CREATION" r:id="rId2986"/>
    <hyperlink ref="H3004" display="rahmountex@mail.sy" r:id="rId2987"/>
    <hyperlink ref="C805" display="http://www.cambro.com" r:id="rId2988"/>
    <hyperlink ref="C1552" display="http://www.grupocyos.com" r:id="rId2989"/>
    <hyperlink ref="A244" display="TOKIWA SHOKAI" r:id="rId2990"/>
    <hyperlink ref="A3792" display="ALPHA MEDICA" r:id="rId2991"/>
    <hyperlink ref="H2923" display="proviro@iol.ie" r:id="rId2992"/>
    <hyperlink ref="C1631" display="http://www.miele.fi" r:id="rId2993"/>
    <hyperlink ref="H781" display="amiller@us.bombayco.com" r:id="rId2994"/>
    <hyperlink ref="A1981" display="NEW ANES TRADING" r:id="rId2995"/>
    <hyperlink ref="A3764" display="BHARAT" r:id="rId2996"/>
    <hyperlink ref="C102" display="http://www.masterwood.biz.com.hk" r:id="rId2997"/>
    <hyperlink ref="H181" display="jan.gits@perso.be" r:id="rId2998"/>
    <hyperlink ref="H2895" display="sfok@one68.co.uk" r:id="rId2999"/>
    <hyperlink ref="H1728" display="admin@filuet.com" r:id="rId3000"/>
    <hyperlink ref="A3483" display="FILGO" r:id="rId3001"/>
    <hyperlink ref="H2239" display="karla@redworks.com.au" r:id="rId3002"/>
    <hyperlink ref="C2119" display="http://www.paradesingapore.com" r:id="rId3003"/>
    <hyperlink ref="C851" display="http://www.odf.fr" r:id="rId3004"/>
    <hyperlink ref="C1961" display="http://www.atron.ca" r:id="rId3005"/>
    <hyperlink ref="A2905" display="SYNERGY INTERNATIONAL" r:id="rId3006"/>
    <hyperlink ref="H786" display="info@romagnaplastic.com" r:id="rId3007"/>
    <hyperlink ref="C1107" display="http://www.lysberg.com" r:id="rId3008"/>
    <hyperlink ref="H169" display="mc@alpha-international.ml" r:id="rId3009"/>
    <hyperlink ref="H966" display="davidtravis2@aol.com" r:id="rId3010"/>
    <hyperlink ref="H1880" display="clee@cplabels.com.hk" r:id="rId3011"/>
    <hyperlink ref="A2391" display="CAM BOW TRADING P/L" r:id="rId3012"/>
    <hyperlink ref="A2844" display="G &amp; S PRODUKTE" r:id="rId3013"/>
    <hyperlink ref="H2844" display="gusgmbh@aol.com" r:id="rId3014"/>
    <hyperlink ref="C2219" display="http://www.millennium-hk.com" r:id="rId3015"/>
    <hyperlink ref="A1737" display="ROMAN INTERNATIONAL" r:id="rId3016"/>
    <hyperlink ref="A1153" display="PERFECT TECHNICALSERVICES" r:id="rId3017"/>
    <hyperlink ref="H2829" display="ecotext@yahoo.com" r:id="rId3018"/>
    <hyperlink ref="C434" display="http://www.abbassi.com" r:id="rId3019"/>
    <hyperlink ref="A3213" display="RICHMAN GORDMAN PRICE" r:id="rId3020"/>
    <hyperlink ref="A1137" display="C A I" r:id="rId3021"/>
    <hyperlink ref="H1157" display="theosess@yahoo.com" r:id="rId3022"/>
    <hyperlink ref="A1461" display="ALADDIN TEMP-RITE CANADA" r:id="rId3023"/>
    <hyperlink ref="C1355" display="http://www.baycitysupply.com" r:id="rId3024"/>
    <hyperlink ref="A3632" display="S T L" r:id="rId3025"/>
    <hyperlink ref="H1830" display="joern@alma.no" r:id="rId3026"/>
    <hyperlink ref="H2403" display="info@nordwest.com" r:id="rId3027"/>
    <hyperlink ref="C483" display="http://www.aristocasa.com" r:id="rId3028"/>
    <hyperlink ref="A1742" display="AFE INTL GROUP" r:id="rId3029"/>
    <hyperlink ref="H1992" display="easternmarkets@home.ro" r:id="rId3030"/>
    <hyperlink ref="A3513" display="TSE (CATERING EQUIPMENT)" r:id="rId3031"/>
    <hyperlink ref="C2570" display="http://www.rubbermaid.com" r:id="rId3032"/>
    <hyperlink ref="C358" display="http://www.calco.com.au" r:id="rId3033"/>
    <hyperlink ref="H3853" display="aps_impex@yahoo.co.in" r:id="rId3034"/>
    <hyperlink ref="H1255" display="kcpenn@kcpenn.com.hk" r:id="rId3035"/>
    <hyperlink ref="A3639" display="HANDASAT MIZOG AVIR L T D" r:id="rId3036"/>
    <hyperlink ref="H1736" display="aroben2000@isbank.net.tr" r:id="rId3037"/>
    <hyperlink ref="C2639" display="http://www.onyxhouseware.com" r:id="rId3038"/>
    <hyperlink ref="H3692" display="alce@alce.com" r:id="rId3039"/>
    <hyperlink ref="H2099" display="knuinvests2@hotmail.com" r:id="rId3040"/>
    <hyperlink ref="H3202" display="info@lapaco.com" r:id="rId3041"/>
    <hyperlink ref="A3680" display="HEEZIK HANDELSONDERNEMING B M VAN" r:id="rId3042"/>
    <hyperlink ref="C3735" display="http://www.fabricimport.cz" r:id="rId3043"/>
    <hyperlink ref="A3579" display="JK TEES" r:id="rId3044"/>
    <hyperlink ref="C690" display="http://www.akamatsu.co.jp" r:id="rId3045"/>
    <hyperlink ref="A2690" display="CITRA MOTOR" r:id="rId3046"/>
    <hyperlink ref="A1954" display="TECK TAI HARDWARE(S)PTE" r:id="rId3047"/>
    <hyperlink ref="H2345" display="calibre@calibre.on.ca" r:id="rId3048"/>
    <hyperlink ref="C3569" display="http://www.gmi-inc.net" r:id="rId3049"/>
    <hyperlink ref="A2707" display="SAIDI" r:id="rId3050"/>
    <hyperlink ref="A970" display="POWER 99 DISTRIBUTORS" r:id="rId3051"/>
    <hyperlink ref="H1817" display="anselmia@tin.it" r:id="rId3052"/>
    <hyperlink ref="A625" display="ABD AL-RAZAK DAHHAN" r:id="rId3053"/>
    <hyperlink ref="A3678" display="CADEPAQ IMPORT EXPORT" r:id="rId3054"/>
    <hyperlink ref="H2537" display="abhishree@vsnl.com" r:id="rId3055"/>
    <hyperlink ref="C2504" display="http://www.siemens.fi" r:id="rId3056"/>
    <hyperlink ref="A2863" display="AHMED TANNAF TRADING(L L C)" r:id="rId3057"/>
    <hyperlink ref="A2547" display="CONTACTO" r:id="rId3058"/>
    <hyperlink ref="A2931" display="NORDECARE" r:id="rId3059"/>
    <hyperlink ref="H1828" display="hakimi-heena@cyber.net.pk" r:id="rId3060"/>
    <hyperlink ref="H3720" display="giestas@falgi.pt" r:id="rId3061"/>
    <hyperlink ref="C392" display="http://www.reinmechmotor.com" r:id="rId3062"/>
    <hyperlink ref="A636" display="A D M AUTOMATEN" r:id="rId3063"/>
    <hyperlink ref="A2733" display="SUNNY KITCHEN S" r:id="rId3064"/>
    <hyperlink ref="H2070" display="zsolt.hrabovszki@butorasz.hu" r:id="rId3065"/>
    <hyperlink ref="A687" display="FREEDOM FURNITURE" r:id="rId3066"/>
    <hyperlink ref="H1928" display="jackson.hsiao@mail.b-and-q.com" r:id="rId3067"/>
    <hyperlink ref="H3129" display="barbara.fox@raymor.com.au" r:id="rId3068"/>
    <hyperlink ref="A3486" display="HOLLYSEAFOOD" r:id="rId3069"/>
    <hyperlink ref="C588" display="http://www.siematic.com" r:id="rId3070"/>
    <hyperlink ref="C3269" display="http://www.commercial-alliance.com" r:id="rId3071"/>
    <hyperlink ref="C2247" display="http://www.crafts-web.com" r:id="rId3072"/>
    <hyperlink ref="A3141" display="BIG CENTRE" r:id="rId3073"/>
    <hyperlink ref="C2926" display="http://www.brabys.co.za" r:id="rId3074"/>
    <hyperlink ref="A584" display="CHARLIE LAN ENTERPRISE" r:id="rId3075"/>
    <hyperlink ref="A3462" display="DAYANI TRADING" r:id="rId3076"/>
    <hyperlink ref="A210" display="ATRINA" r:id="rId3077"/>
    <hyperlink ref="A1478" display="EFFECTIVE DISTRIBUTORS" r:id="rId3078"/>
    <hyperlink ref="H1461" display="nmiles@aladdintempritecdn.com" r:id="rId3079"/>
    <hyperlink ref="H3593" display="r8yau@aol.com" r:id="rId3080"/>
    <hyperlink ref="A3390" display="AVINAL" r:id="rId3081"/>
    <hyperlink ref="A2435" display="MYANMAR ANANDA" r:id="rId3082"/>
    <hyperlink ref="A690" display="AKAMATSU" r:id="rId3083"/>
    <hyperlink ref="A881" display="SANLUI" r:id="rId3084"/>
    <hyperlink ref="C2525" display="http://www.sabakatowice.pl" r:id="rId3085"/>
    <hyperlink ref="A3776" display="SUN PACIFIC (NSW)" r:id="rId3086"/>
    <hyperlink ref="A668" display="RICHARDSON SHEFFIELD" r:id="rId3087"/>
    <hyperlink ref="H2187" display="dynamic2@netvigator.com" r:id="rId3088"/>
    <hyperlink ref="A3748" display="AZAD INTERNATIONAL (H K )" r:id="rId3089"/>
    <hyperlink ref="A458" display="NAMKANG TRADING" r:id="rId3090"/>
    <hyperlink ref="C1997" display="http://www.dutchi.nl" r:id="rId3091"/>
    <hyperlink ref="H1160" display="dietzint@redietz.com" r:id="rId3092"/>
    <hyperlink ref="A1073" display="TRIUMPH DISTRIBUTION &amp; MARKETING" r:id="rId3093"/>
    <hyperlink ref="C2858" display="http://www.iaswww.com" r:id="rId3094"/>
    <hyperlink ref="A585" display="HALLMARC INTERNATIONAL (HONG KONG)" r:id="rId3095"/>
    <hyperlink ref="A2659" display="BARENTHAL" r:id="rId3096"/>
    <hyperlink ref="A1812" display="SCHWER PRAEZISION" r:id="rId3097"/>
    <hyperlink ref="C2088" display="http://www.proimpo.com.co" r:id="rId3098"/>
    <hyperlink ref="C3793" display="http://www.parssunsam.com" r:id="rId3099"/>
    <hyperlink ref="A2932" display="RS AGENCIES" r:id="rId3100"/>
    <hyperlink ref="A2814" display="BOURGUIGNON" r:id="rId3101"/>
    <hyperlink ref="C3370" display="http://www.comnet.com.ar" r:id="rId3102"/>
    <hyperlink ref="H1443" display="lx_prosperity@yahoo.com" r:id="rId3103"/>
    <hyperlink ref="C941" display="http://www.nkok.com" r:id="rId3104"/>
    <hyperlink ref="H838" display="jlroussety@intnet.mu" r:id="rId3105"/>
    <hyperlink ref="C2828" display="http://www.reksa.com" r:id="rId3106"/>
    <hyperlink ref="A3276" display="ORBIT STAR EST" r:id="rId3107"/>
    <hyperlink ref="H3099" display="info@schmiddewland.com" r:id="rId3108"/>
    <hyperlink ref="C1960" display="http://www.richmontdirect.com" r:id="rId3109"/>
    <hyperlink ref="H2128" display="info@betechseals.dk" r:id="rId3110"/>
    <hyperlink ref="C1031" display="http://www.sharkltd.com" r:id="rId3111"/>
    <hyperlink ref="H3782" display="accc@link.net" r:id="rId3112"/>
    <hyperlink ref="C2120" display="http://www.uswebbing.com" r:id="rId3113"/>
    <hyperlink ref="H2556" display="primacash@skynet.be" r:id="rId3114"/>
    <hyperlink ref="C697" display="http://www.macauregency.com" r:id="rId3115"/>
    <hyperlink ref="A2061" display="T SAPANHUN KITCHENWARE" r:id="rId3116"/>
    <hyperlink ref="A947" display="PHO CHEONG TRADING" r:id="rId3117"/>
    <hyperlink ref="H3522" display="broadway@netvigator.com" r:id="rId3118"/>
    <hyperlink ref="C1607" display="http://www.filuet.com" r:id="rId3119"/>
    <hyperlink ref="H2126" display="ardue@gruppoatma.it" r:id="rId3120"/>
    <hyperlink ref="C1601" display="http://www.diamondstarclass.com" r:id="rId3121"/>
    <hyperlink ref="C591" display="http://www.oficina.biz.com.hk" r:id="rId3122"/>
    <hyperlink ref="A1755" display="QUEZADA Y COMPANIA" r:id="rId3123"/>
    <hyperlink ref="C288" display="http://www.kingfisherasia.com.hk" r:id="rId3124"/>
    <hyperlink ref="C661" display="http://www.exmktg.com" r:id="rId3125"/>
    <hyperlink ref="A1709" display="ASSUDAMAL &amp; SONS (HK)" r:id="rId3126"/>
    <hyperlink ref="A2945" display="KAYEE EUROPE" r:id="rId3127"/>
    <hyperlink ref="H301" display="goldensilk@hotmail.com" r:id="rId3128"/>
    <hyperlink ref="H2309" display="james.allen@brandsint.com" r:id="rId3129"/>
    <hyperlink ref="H1988" display="ozone@mantraonline.com" r:id="rId3130"/>
    <hyperlink ref="A217" display="LIIKETUONTI" r:id="rId3131"/>
    <hyperlink ref="H656" display="fanita@otenet.gr" r:id="rId3132"/>
    <hyperlink ref="H2471" display="preetk@shaw.ca" r:id="rId3133"/>
    <hyperlink ref="H675" display="anistyre@aol.com" r:id="rId3134"/>
    <hyperlink ref="H612" display="www.anthony_soe@lycos.com" r:id="rId3135"/>
    <hyperlink ref="H1807" display="yy8681@yahoo.com" r:id="rId3136"/>
    <hyperlink ref="A535" display="K WAH CONSTRUCTION MATERIALS (HK)" r:id="rId3137"/>
    <hyperlink ref="H3080" display="al_rathaan@hotmail.com" r:id="rId3138"/>
    <hyperlink ref="A191" display="CONNECTION IMPORTS" r:id="rId3139"/>
    <hyperlink ref="C867" display="http://www.sunsingtea.com" r:id="rId3140"/>
    <hyperlink ref="A2938" display="JAY S WHOLESALE" r:id="rId3141"/>
    <hyperlink ref="C3257" display="http://www.sunderlandtrading.com" r:id="rId3142"/>
    <hyperlink ref="A2109" display="BRUNETTI P G" r:id="rId3143"/>
    <hyperlink ref="C2648" display="http://www.sanadaseiko.co.jp" r:id="rId3144"/>
    <hyperlink ref="H3269" display="info@commercial-alliance.com" r:id="rId3145"/>
    <hyperlink ref="H1775" display="info@vermes.nl" r:id="rId3146"/>
    <hyperlink ref="H847" display="vic@biznetvigator.com" r:id="rId3147"/>
    <hyperlink ref="A3757" display="AKSOY TICARET VE SANAYI A S" r:id="rId3148"/>
    <hyperlink ref="C1436" display="http://www.qindustries.com" r:id="rId3149"/>
    <hyperlink ref="C2772" display="http://www.nishijima.co.jp" r:id="rId3150"/>
    <hyperlink ref="C3146" display="http://www.mbc.nifty.com" r:id="rId3151"/>
    <hyperlink ref="C3638" display="http://www.smlys.no" r:id="rId3152"/>
    <hyperlink ref="A4" display="MITTAL REFRIGERATIONS" r:id="rId3153"/>
    <hyperlink ref="A2323" display="DUNI" r:id="rId3154"/>
    <hyperlink ref="H2534" display="waipoitl@yahoo.com.cn" r:id="rId3155"/>
    <hyperlink ref="C2836" display="http://www.prowellusa.com" r:id="rId3156"/>
    <hyperlink ref="H3341" display="socadis@socadis.com" r:id="rId3157"/>
    <hyperlink ref="H1387" display="don@brand.com.au" r:id="rId3158"/>
    <hyperlink ref="A94" display="ARNOTT AGENCIES" r:id="rId3159"/>
    <hyperlink ref="C348" display="http://www.overtons.com" r:id="rId3160"/>
    <hyperlink ref="C3373" display="http://www.funai.de" r:id="rId3161"/>
    <hyperlink ref="A925" display="SV DELAHUNT &amp;" r:id="rId3162"/>
    <hyperlink ref="C1175" display="http://www.carlislebrass.co.uk" r:id="rId3163"/>
    <hyperlink ref="C2021" display="http://www.conair.com" r:id="rId3164"/>
    <hyperlink ref="C125" display="http://www.bhlgroup.co.uk" r:id="rId3165"/>
    <hyperlink ref="H2868" display="info@hotelslaviero.com.br" r:id="rId3166"/>
    <hyperlink ref="A1668" display="ROYAL PAPER CONVERTING" r:id="rId3167"/>
    <hyperlink ref="A2441" display="SHAY HANDBAGS" r:id="rId3168"/>
    <hyperlink ref="A2846" display="SURETY FOODS" r:id="rId3169"/>
    <hyperlink ref="A251" display="SAWHNEY EXPORT HOUSE" r:id="rId3170"/>
    <hyperlink ref="A2981" display="PT CITERANUSA MESINDO" r:id="rId3171"/>
    <hyperlink ref="A1068" display="CILABENE PRATAMA" r:id="rId3172"/>
    <hyperlink ref="H3138" display="houssamalmassri@hotmail.com" r:id="rId3173"/>
    <hyperlink ref="C186" display="http://www.silver.ocn.ne.jp" r:id="rId3174"/>
    <hyperlink ref="A3608" display="MERKUR" r:id="rId3175"/>
    <hyperlink ref="C2409" display="http://www.millennium-hk.com" r:id="rId3176"/>
    <hyperlink ref="A2759" display="PRIMA CASH" r:id="rId3177"/>
    <hyperlink ref="A3013" display="ZHONGSHENG INTERNATIONAL (THAILAND)" r:id="rId3178"/>
    <hyperlink ref="H2736" display="debbie.henneberg@magasin.dk" r:id="rId3179"/>
    <hyperlink ref="A843" display="ALMA RESTAURANTINRICHTERS" r:id="rId3180"/>
    <hyperlink ref="C2" display="http://www.cabina.dk" r:id="rId3181"/>
    <hyperlink ref="A1609" display="EMA" r:id="rId3182"/>
    <hyperlink ref="C750" display="http://www.sentoo.sn" r:id="rId3183"/>
    <hyperlink ref="A689" display="K PLANNING" r:id="rId3184"/>
    <hyperlink ref="C2293" display="http://www.contacto.co.uk" r:id="rId3185"/>
    <hyperlink ref="C3579" display="http://www.billsanders.com" r:id="rId3186"/>
    <hyperlink ref="C728" display="http://www.evhr.net" r:id="rId3187"/>
    <hyperlink ref="C3072" display="http://www.haklift.com" r:id="rId3188"/>
    <hyperlink ref="A3316" display="NIPPON SYSTEMS" r:id="rId3189"/>
    <hyperlink ref="A990" display="CITY SUPERMARKET" r:id="rId3190"/>
    <hyperlink ref="C2880" display="http://www.selena.com" r:id="rId3191"/>
    <hyperlink ref="H732" display="betras@betras.com" r:id="rId3192"/>
    <hyperlink ref="A1344" display="FAR EAST MERCHANTS" r:id="rId3193"/>
    <hyperlink ref="C1682" display="http://www.erlemann-huckenbeck.de" r:id="rId3194"/>
    <hyperlink ref="C3756" display="http://www.richie-target.com.hk" r:id="rId3195"/>
    <hyperlink ref="C1254" display="http://www.dcdcap.ital.com" r:id="rId3196"/>
    <hyperlink ref="H1766" display="yenas62@yahoo.com" r:id="rId3197"/>
    <hyperlink ref="C2118" display="http://www.ctrmcenter.com" r:id="rId3198"/>
    <hyperlink ref="A3721" display="FANCY POP" r:id="rId3199"/>
    <hyperlink ref="C1702" display="http://www.publiplast.de" r:id="rId3200"/>
    <hyperlink ref="C1628" display="http://www.limattan.com" r:id="rId3201"/>
    <hyperlink ref="A3306" display="APPOLLO ADVERTISING &amp; HOTEL SUPPLIER" r:id="rId3202"/>
    <hyperlink ref="A3567" display="DRS TECHNOLOGIES" r:id="rId3203"/>
    <hyperlink ref="H3693" display="sales@hiramwild.com" r:id="rId3204"/>
    <hyperlink ref="A437" display="SIGNATURE SALES" r:id="rId3205"/>
    <hyperlink ref="C451" display="http://www.engholm.dk" r:id="rId3206"/>
    <hyperlink ref="A955" display="H D ADCOCK" r:id="rId3207"/>
    <hyperlink ref="C960" display="http://www.abigrouplogistics.com" r:id="rId3208"/>
    <hyperlink ref="C3280" display="http://www.anglohwi.com" r:id="rId3209"/>
    <hyperlink ref="H1801" display="otto_rottmann@rest-o-pan.com" r:id="rId3210"/>
    <hyperlink ref="C1561" display="http://www.k-onishi.co.jp" r:id="rId3211"/>
    <hyperlink ref="A3840" display="CLASSIC IMPORTS" r:id="rId3212"/>
    <hyperlink ref="H1845" display="gkang@unitel.co" r:id="rId3213"/>
    <hyperlink ref="H620" display="hanilsts@man.com" r:id="rId3214"/>
    <hyperlink ref="C772" display="http://www.i-are.com" r:id="rId3215"/>
    <hyperlink ref="C3632" display="http://www.edithabitat.com" r:id="rId3216"/>
    <hyperlink ref="H2009" display="hotri@hotri.dk" r:id="rId3217"/>
    <hyperlink ref="H969" display="astrolanson@yahoo.com" r:id="rId3218"/>
    <hyperlink ref="A3373" display="FUNAI ELECTRIC TRADING" r:id="rId3219"/>
    <hyperlink ref="H1050" display="k.itty@alphainternational.com.hk" r:id="rId3220"/>
    <hyperlink ref="A2714" display="SAKAJU" r:id="rId3221"/>
    <hyperlink ref="A2278" display="NAMASTE NEPAL" r:id="rId3222"/>
    <hyperlink ref="A1090" display="PARANDAR INTERNATIONAL" r:id="rId3223"/>
    <hyperlink ref="A658" display="TRENTON" r:id="rId3224"/>
    <hyperlink ref="A20" display="ABBEY PACIFIC" r:id="rId3225"/>
    <hyperlink ref="A2026" display="STALAD WESTERKWARTIER" r:id="rId3226"/>
    <hyperlink ref="A3527" display="OYA SHOTEN" r:id="rId3227"/>
    <hyperlink ref="H195" display="knuerr.info@knuerr.com" r:id="rId3228"/>
    <hyperlink ref="H3826" display="pushart@chollian.net" r:id="rId3229"/>
    <hyperlink ref="A1855" display="MARITIME PARTNER" r:id="rId3230"/>
    <hyperlink ref="C69" display="http://www.victorinox.dk" r:id="rId3231"/>
    <hyperlink ref="A1291" display="BSH KODINKONEET" r:id="rId3232"/>
    <hyperlink ref="H888" display="galerymulo@aol.com" r:id="rId3233"/>
    <hyperlink ref="A1196" display="BONBINSON KNIFE" r:id="rId3234"/>
    <hyperlink ref="C359" display="http://www.beejay.com.hk" r:id="rId3235"/>
    <hyperlink ref="H3596" display="enti@minos.ocn.ne.jp" r:id="rId3236"/>
    <hyperlink ref="H703" display="mal_pak@yahoo.com" r:id="rId3237"/>
    <hyperlink ref="C2605" display="http://www.korkmaz.com.tr" r:id="rId3238"/>
    <hyperlink ref="H2994" display="tracinte@prodigy.net.mx" r:id="rId3239"/>
    <hyperlink ref="A2943" display="COM S TOP ( HONG KONG )" r:id="rId3240"/>
    <hyperlink ref="H2605" display="tarik@korkmaz.com.tr" r:id="rId3241"/>
    <hyperlink ref="A661" display="EXCLAMATION MARKETING" r:id="rId3242"/>
    <hyperlink ref="H194" display="trofeos@ya.com" r:id="rId3243"/>
    <hyperlink ref="A441" display="T T F IMPORT &amp; EXPORT GROUP" r:id="rId3244"/>
    <hyperlink ref="A1305" display="PT JATAKE KERAMINDO KHARISMA" r:id="rId3245"/>
    <hyperlink ref="H483" display="info@aristocasa.com" r:id="rId3246"/>
    <hyperlink ref="A2417" display="LEGEND WHOLESALE" r:id="rId3247"/>
    <hyperlink ref="A484" display="RICHMAN GROUP" r:id="rId3248"/>
    <hyperlink ref="A546" display="FLEETWOOD CANADA" r:id="rId3249"/>
    <hyperlink ref="A1865" display="SOBELPU SPRL" r:id="rId3250"/>
    <hyperlink ref="C1205" display="http://www.kcc.com" r:id="rId3251"/>
    <hyperlink ref="H1329" display="appia312@hanmail.net" r:id="rId3252"/>
    <hyperlink ref="A1757" display="GILI IMPORTACIONES" r:id="rId3253"/>
    <hyperlink ref="A2266" display="HACKMAN METOS" r:id="rId3254"/>
    <hyperlink ref="A197" display="JENG CHUAN INDUSTRIAL" r:id="rId3255"/>
    <hyperlink ref="A3752" display="BULL FABRICATORS" r:id="rId3256"/>
    <hyperlink ref="C335" display="http://www.sony.fi" r:id="rId3257"/>
    <hyperlink ref="H2532" display="dgmock@bklimited.net" r:id="rId3258"/>
    <hyperlink ref="H3237" display="brigita.ribnikar@merkur.si" r:id="rId3259"/>
    <hyperlink ref="H385" display="jlmtrading@pacific.net.sg" r:id="rId3260"/>
    <hyperlink ref="H887" display="c.maniotis@theobros.gr" r:id="rId3261"/>
    <hyperlink ref="C3274" display="http://www.saltonusa.com" r:id="rId3262"/>
    <hyperlink ref="H3359" display="info@ros.bergamo.it" r:id="rId3263"/>
    <hyperlink ref="C3709" display="http://www.henton.net" r:id="rId3264"/>
    <hyperlink ref="A2640" display="BIJTTEBIER-VANDEN AVENNE" r:id="rId3265"/>
    <hyperlink ref="A3414" display="HAMO" r:id="rId3266"/>
    <hyperlink ref="C3566" display="http://www.kowling.com" r:id="rId3267"/>
    <hyperlink ref="A3250" display="GRAND VENTURE (HONG KONG)" r:id="rId3268"/>
    <hyperlink ref="C3659" display="http://www.araigumi.co.jp" r:id="rId3269"/>
    <hyperlink ref="A92" display="THOW SAY" r:id="rId3270"/>
    <hyperlink ref="C850" display="http://www.twl.co.nz" r:id="rId3271"/>
    <hyperlink ref="A3801" display="LA PRUDENTIAL INDUSTRIAL" r:id="rId3272"/>
    <hyperlink ref="C2710" display="http://www.ropax.se" r:id="rId3273"/>
    <hyperlink ref="H3664" display="post@contacto.de" r:id="rId3274"/>
    <hyperlink ref="C2495" display="http://www.magasin.dk" r:id="rId3275"/>
    <hyperlink ref="A1623" display="&#10;AP" r:id="rId3276"/>
    <hyperlink ref="C631" display="http://www.sapphire-intl.com" r:id="rId3277"/>
    <hyperlink ref="A729" display="EURONOVA D O O" r:id="rId3278"/>
    <hyperlink ref="A1396" display="GALLER" r:id="rId3279"/>
    <hyperlink ref="C3496" display="http://www.armyvarer.dk" r:id="rId3280"/>
    <hyperlink ref="A1727" display="JOHNSON-ROSE" r:id="rId3281"/>
    <hyperlink ref="H1489" display="sales@dhhaden.co.uk" r:id="rId3282"/>
    <hyperlink ref="C291" display="http://www.keter.co.il" r:id="rId3283"/>
    <hyperlink ref="H723" display="vinoadgupta@rediffmail.com" r:id="rId3284"/>
    <hyperlink ref="C1404" display="http://www.hengyuan.corp.com.hk" r:id="rId3285"/>
    <hyperlink ref="A3349" display="AUTOMODE SDN" r:id="rId3286"/>
    <hyperlink ref="A1608" display="PANY ENTERPRISE LIITED" r:id="rId3287"/>
    <hyperlink ref="A1047" display="JARIBU CREDIT TRADERS" r:id="rId3288"/>
    <hyperlink ref="C411" display="http://www.alcan.com" r:id="rId3289"/>
    <hyperlink ref="C3327" display="http://www.bgclean.co.uk" r:id="rId3290"/>
    <hyperlink ref="A397" display="TRESKA" r:id="rId3291"/>
    <hyperlink ref="H476" display="david@wilong.com" r:id="rId3292"/>
    <hyperlink ref="C2257" display="http://www.netsgo.com" r:id="rId3293"/>
    <hyperlink ref="H707" display="r2320611@mantraonline.com" r:id="rId3294"/>
    <hyperlink ref="H305" display="hudej@hotmail.com" r:id="rId3295"/>
    <hyperlink ref="C764" display="http://www.hewi.it" r:id="rId3296"/>
    <hyperlink ref="H1695" display="wildberryltd@hotmail.com" r:id="rId3297"/>
    <hyperlink ref="C1517" display="http://www.muster-dikson.com" r:id="rId3298"/>
    <hyperlink ref="A3081" display="CHINA OVERSEAS BUYING SERVICE (HK)" r:id="rId3299"/>
    <hyperlink ref="H1923" display="janet_noah79@yahoo.com" r:id="rId3300"/>
    <hyperlink ref="C1927" display="http://www.samuelstravel.com" r:id="rId3301"/>
    <hyperlink ref="C1392" display="http://www.samsung.it" r:id="rId3302"/>
    <hyperlink ref="A959" display="NKOVA INTL" r:id="rId3303"/>
    <hyperlink ref="H3060" display="j.gon@computer.org" r:id="rId3304"/>
    <hyperlink ref="C298" display="http://www.hghculinix.nl" r:id="rId3305"/>
    <hyperlink ref="C3393" display="http://www.coastalsec.com" r:id="rId3306"/>
    <hyperlink ref="C1415" display="http://www.goodthings.com.tw" r:id="rId3307"/>
    <hyperlink ref="C1525" display="http://www.taipanexports.com" r:id="rId3308"/>
    <hyperlink ref="H1668" display="sy@royalpaperconverting.com" r:id="rId3309"/>
    <hyperlink ref="H350" display="norkassar@mail.sy" r:id="rId3310"/>
    <hyperlink ref="C3079" display="http://www.presenttime.com" r:id="rId3311"/>
    <hyperlink ref="H1619" display="cp.friends@.hk.net.com" r:id="rId3312"/>
    <hyperlink ref="C2624" display="http://www.blomertextiel.nl" r:id="rId3313"/>
    <hyperlink ref="H2901" display="asama@myodo.co" r:id="rId3314"/>
    <hyperlink ref="H1381" display="kishyam_mab@yahoo.com" r:id="rId3315"/>
    <hyperlink ref="A664" display="BONSUTA HAMBAI" r:id="rId3316"/>
    <hyperlink ref="H1137" display="www.cjustinny@.com" r:id="rId3317"/>
    <hyperlink ref="H1086" display="eycm@nasioncom.net" r:id="rId3318"/>
    <hyperlink ref="C233" display="http://www.violin.ocn.ne.jp" r:id="rId3319"/>
    <hyperlink ref="A3290" display="ROYAL ACCENTS" r:id="rId3320"/>
    <hyperlink ref="C3129" display="http://www.raymor.com.au" r:id="rId3321"/>
    <hyperlink ref="A339" display="ALUART ALUMINIUM" r:id="rId3322"/>
    <hyperlink ref="H32" display="schuurmanelektrotechnische@wxs.nl" r:id="rId3323"/>
    <hyperlink ref="A1870" display="APEXA HANDELSGESELLSCHAFT" r:id="rId3324"/>
    <hyperlink ref="H1004" display="k.planning.inc2@kutsuwa.co.jp" r:id="rId3325"/>
    <hyperlink ref="A3043" display="INTER-CONTINENTAL MERCANTILE" r:id="rId3326"/>
    <hyperlink ref="H2299" display="info@romberg.de" r:id="rId3327"/>
    <hyperlink ref="A1674" display="HSS-M6-RTL GROUP" r:id="rId3328"/>
    <hyperlink ref="A321" display="MUST HAVE IT!" r:id="rId3329"/>
    <hyperlink ref="H1051" display="hwang@apureshop.com" r:id="rId3330"/>
    <hyperlink ref="C2827" display="http://www.beha-hedo.no" r:id="rId3331"/>
    <hyperlink ref="A1350" display="MEULEMAN SPECIAL GIFTS &amp; PREMIUMS" r:id="rId3332"/>
    <hyperlink ref="H426" display="ocetin@home.nl" r:id="rId3333"/>
    <hyperlink ref="A2127" display="BHAGWAN DASS GUPTA &amp; SONS" r:id="rId3334"/>
    <hyperlink ref="H3374" display="mbahobail@hotmail.com" r:id="rId3335"/>
    <hyperlink ref="A2679" display="THE DREAMBERRY" r:id="rId3336"/>
    <hyperlink ref="A2282" display="J VAN DOORN" r:id="rId3337"/>
    <hyperlink ref="H3703" display="catherine@hela.com" r:id="rId3338"/>
    <hyperlink ref="A3202" display="LAPACO PAPER PRODUCTS" r:id="rId3339"/>
    <hyperlink ref="A1466" display="ALBERTS GMBH +" r:id="rId3340"/>
    <hyperlink ref="H1038" display="momir.samoilovic@metro.rs" r:id="rId3341"/>
    <hyperlink ref="A2837" display="INTERBAR" r:id="rId3342"/>
    <hyperlink ref="A271" display="PT JUSINDO SUMBERPRAKARSA" r:id="rId3343"/>
    <hyperlink ref="C1502" display="http://www.skb-shutters.com" r:id="rId3344"/>
    <hyperlink ref="C1563" display="http://www.telpacific.com.au" r:id="rId3345"/>
    <hyperlink ref="C1461" display="http://www.aladdin.com" r:id="rId3346"/>
    <hyperlink ref="H3507" display="vickytsoi@hopeland.biz.com.hk" r:id="rId3347"/>
    <hyperlink ref="C1838" display="http://www.cdhk.net" r:id="rId3348"/>
    <hyperlink ref="C821" display="http://www.netpci.com" r:id="rId3349"/>
    <hyperlink ref="C2830" display="http://www.btbproducts.com" r:id="rId3350"/>
    <hyperlink ref="A547" display="DE SLEUTELBAL" r:id="rId3351"/>
    <hyperlink ref="C974" display="http://www.joyhi-ho.ne.jp" r:id="rId3352"/>
    <hyperlink ref="A2121" display="AIKOGEI" r:id="rId3353"/>
    <hyperlink ref="C2169" display="http://www.carreterozl.com" r:id="rId3354"/>
    <hyperlink ref="C395" display="http://www.jobar.com" r:id="rId3355"/>
    <hyperlink ref="A1751" display="SUNLIGHT TRADING" r:id="rId3356"/>
    <hyperlink ref="C2283" display="http://www.alluflon.com" r:id="rId3357"/>
    <hyperlink ref="A514" display="SARL MEDOC" r:id="rId3358"/>
    <hyperlink ref="C3727" display="http://www.la-vie-en-vert.be" r:id="rId3359"/>
    <hyperlink ref="A2298" display="REYNARDS (UK)" r:id="rId3360"/>
    <hyperlink ref="C2290" display="http://www.polspotten.nl" r:id="rId3361"/>
    <hyperlink ref="A1599" display="SOCIETE D IMPORTATION DE TOUT PRODUTS S I T O P" r:id="rId3362"/>
    <hyperlink ref="C2162" display="http://www.nationalbrokers.net" r:id="rId3363"/>
    <hyperlink ref="A1269" display="KLIR CHEMICALS MARKETING (1994)" r:id="rId3364"/>
    <hyperlink ref="C3418" display="http://www.greenmaxi.com" r:id="rId3365"/>
    <hyperlink ref="A114" display="SUNSHINE CONCERN" r:id="rId3366"/>
    <hyperlink ref="H2068" display="lavie.int@vericon.net" r:id="rId3367"/>
    <hyperlink ref="A2748" display="TRANSLUCENT" r:id="rId3368"/>
    <hyperlink ref="A540" display="TONARI" r:id="rId3369"/>
    <hyperlink ref="H1903" display="patt@maestromosaics.com" r:id="rId3370"/>
    <hyperlink ref="A792" display="ADVANTAGE MAINTENANCE PRODUCTS" r:id="rId3371"/>
    <hyperlink ref="H3650" display="z6448@yahoo.com" r:id="rId3372"/>
    <hyperlink ref="A1434" display="STABILIMENTO METALLURGICO" r:id="rId3373"/>
    <hyperlink ref="A2874" display="HINDUSTHAN ENTERPRISES" r:id="rId3374"/>
    <hyperlink ref="A2858" display="ECONOMIC TEXTILES" r:id="rId3375"/>
    <hyperlink ref="C1172" display="http://www.primarybags-europe.com" r:id="rId3376"/>
    <hyperlink ref="A2106" display="NEW ASIA PACIFIC MARKETING DEVELOPMENT COMANY" r:id="rId3377"/>
    <hyperlink ref="H2029" display="info@bohemiacristal.de" r:id="rId3378"/>
    <hyperlink ref="C885" display="http://www.parket.com.cn" r:id="rId3379"/>
    <hyperlink ref="H965" display="info@giftech.com.hk" r:id="rId3380"/>
    <hyperlink ref="A2589" display="FERROCENTRO" r:id="rId3381"/>
    <hyperlink ref="C2863" display="http://www.online.be" r:id="rId3382"/>
    <hyperlink ref="C181" display="http://www.perso.be" r:id="rId3383"/>
    <hyperlink ref="A1960" display="RICHMONT DIRECT" r:id="rId3384"/>
    <hyperlink ref="C2266" display="http://www.metos.com" r:id="rId3385"/>
    <hyperlink ref="A575" display="BENGTSSON &amp; GEDELIUS" r:id="rId3386"/>
    <hyperlink ref="A122" display="MAMA S POTTERY &amp; GIFTS" r:id="rId3387"/>
    <hyperlink ref="C2877" display="http://www.koreajc.kr" r:id="rId3388"/>
    <hyperlink ref="C1903" display="http://www.granite.com" r:id="rId3389"/>
    <hyperlink ref="C3401" display="http://www.kowling.com" r:id="rId3390"/>
    <hyperlink ref="H2919" display="secre@conairmexico.com" r:id="rId3391"/>
    <hyperlink ref="A2497" display="ROYAL SELANGOR (S)" r:id="rId3392"/>
    <hyperlink ref="H2934" display="amipol@sepia.ocn.ne.jp" r:id="rId3393"/>
    <hyperlink ref="C420" display="http://www.unitedpartnersinternational.com.cn" r:id="rId3394"/>
    <hyperlink ref="A2360" display="FORUM INTERNATIONAL" r:id="rId3395"/>
    <hyperlink ref="A1083" display="HARDEX-COMPONENT" r:id="rId3396"/>
    <hyperlink ref="A1985" display="A BRANDT &amp; FILS" r:id="rId3397"/>
    <hyperlink ref="A858" display="ASSENT POLYMERS" r:id="rId3398"/>
    <hyperlink ref="C1670" display="http://www.oryx.co.il" r:id="rId3399"/>
    <hyperlink ref="C1133" display="http://www.piffaut.com" r:id="rId3400"/>
    <hyperlink ref="H601" display="berkdesign@aol.com" r:id="rId3401"/>
    <hyperlink ref="H3030" display="d_wangsa@yahoo.com" r:id="rId3402"/>
    <hyperlink ref="C1507" display="http://www.cjb.net" r:id="rId3403"/>
    <hyperlink ref="H2056" display="daniel.bauw@gbe_eda.com" r:id="rId3404"/>
    <hyperlink ref="A1359" display="DALIAN DOLSAN TABLEWARE" r:id="rId3405"/>
    <hyperlink ref="H2120" display="yohan@uswebbing.com" r:id="rId3406"/>
    <hyperlink ref="H691" display="chartchai@acmethai.com" r:id="rId3407"/>
    <hyperlink ref="H775" display="jillwang@pacific.net.sg" r:id="rId3408"/>
    <hyperlink ref="C788" display="http://www.bakerycrafts.com" r:id="rId3409"/>
    <hyperlink ref="H3771" display="info@norelem.de" r:id="rId3410"/>
    <hyperlink ref="H2192" display="belgium@qualitynet.net" r:id="rId3411"/>
    <hyperlink ref="C3475" display="http://www.fsgroup.net" r:id="rId3412"/>
    <hyperlink ref="A1636" display="MICROWORKS NIGERIA" r:id="rId3413"/>
    <hyperlink ref="A1173" display="ACE TRADING" r:id="rId3414"/>
    <hyperlink ref="A2900" display="BEAUTY CONNECTION" r:id="rId3415"/>
    <hyperlink ref="H79" display="ayako@spice.or.jp" r:id="rId3416"/>
    <hyperlink ref="A531" display="ARCOIMP" r:id="rId3417"/>
    <hyperlink ref="H2954" display="gmazzone@cox.net" r:id="rId3418"/>
    <hyperlink ref="C1126" display="http://www.ampcometal.net" r:id="rId3419"/>
    <hyperlink ref="C2287" display="http://www.hot-shots.com.au" r:id="rId3420"/>
    <hyperlink ref="H1170" display="yuan_sheng@yahoo.com" r:id="rId3421"/>
    <hyperlink ref="A1200" display="NIELSENS EFTF" r:id="rId3422"/>
    <hyperlink ref="A968" display="SODIMAC" r:id="rId3423"/>
    <hyperlink ref="H28" display="jfrank@thomasrondeal.com" r:id="rId3424"/>
    <hyperlink ref="A3323" display="COLUMBUS" r:id="rId3425"/>
    <hyperlink ref="H748" display="henniguk@aol.com" r:id="rId3426"/>
    <hyperlink ref="C1874" display="http://www.heavenly.com.au" r:id="rId3427"/>
    <hyperlink ref="C3827" display="http://www.corbeta.com.co" r:id="rId3428"/>
    <hyperlink ref="C3724" display="http://www.net4india.com" r:id="rId3429"/>
    <hyperlink ref="A1690" display="SCHOTT SVENSKA" r:id="rId3430"/>
    <hyperlink ref="A1425" display="ALL IRELAND GROUP" r:id="rId3431"/>
    <hyperlink ref="H1208" display="prod@pioneergift.com" r:id="rId3432"/>
    <hyperlink ref="H2999" display="amirmansourian@yahoo.com" r:id="rId3433"/>
    <hyperlink ref="C3692" display="http://www.alce.com" r:id="rId3434"/>
    <hyperlink ref="A1259" display="BENGAL TECHNOLOGICAL" r:id="rId3435"/>
    <hyperlink ref="H2156" display="d.hennick@attbi.com" r:id="rId3436"/>
    <hyperlink ref="C3325" display="http://www.gpslide.com.my" r:id="rId3437"/>
    <hyperlink ref="A2088" display="PROIMPO" r:id="rId3438"/>
    <hyperlink ref="A3433" display="MAJOCO" r:id="rId3439"/>
    <hyperlink ref="A3035" display="DESIGN SPECTRUM" r:id="rId3440"/>
    <hyperlink ref="C3045" display="http://www.bigtr.co.uk" r:id="rId3441"/>
    <hyperlink ref="C459" display="http://www.legend-sa.co.za" r:id="rId3442"/>
    <hyperlink ref="A377" display="PYUA RAIFU" r:id="rId3443"/>
    <hyperlink ref="C267" display="http://www.lacoppera.com" r:id="rId3444"/>
    <hyperlink ref="H519" display="panic@qed.co.uk" r:id="rId3445"/>
    <hyperlink ref="A2715" display="SMITH INTERNATIONAL (JAPAN)" r:id="rId3446"/>
    <hyperlink ref="H1933" display="fic@hkg.odn.ne.jp" r:id="rId3447"/>
    <hyperlink ref="H1135" display="artex.europe@belgacom.net" r:id="rId3448"/>
    <hyperlink ref="H2756" display="info@felisati.it" r:id="rId3449"/>
    <hyperlink ref="H2746" display="info@labruche.fr" r:id="rId3450"/>
    <hyperlink ref="C192" display="http://www.migo.net" r:id="rId3451"/>
    <hyperlink ref="H1715" display="sales@nefse.com" r:id="rId3452"/>
    <hyperlink ref="A2521" display="SERTAS ZUCCACIYE TIC VE SAN LTD STI" r:id="rId3453"/>
    <hyperlink ref="C3752" display="http://www.carib-link.net" r:id="rId3454"/>
    <hyperlink ref="A1209" display="RYU" r:id="rId3455"/>
    <hyperlink ref="A250" display="AMARAS" r:id="rId3456"/>
    <hyperlink ref="C1538" display="http://www.wilsa.fi" r:id="rId3457"/>
    <hyperlink ref="A2039" display="STAT PROMO SOLUTIONS" r:id="rId3458"/>
    <hyperlink ref="H3431" display="mail@keul-badkissingen.de" r:id="rId3459"/>
    <hyperlink ref="H3116" display="jsysmy@tom.com" r:id="rId3460"/>
    <hyperlink ref="A1746" display="NIELSENS EFTF" r:id="rId3461"/>
    <hyperlink ref="A1844" display="RANCHO BAR &amp; GRILL" r:id="rId3462"/>
    <hyperlink ref="C3220" display="http://www.vsnl.in" r:id="rId3463"/>
    <hyperlink ref="A43" display="ARKAU HEERA SONS" r:id="rId3464"/>
    <hyperlink ref="A1458" display="SPRINGBOARD GROUP" r:id="rId3465"/>
    <hyperlink ref="A2515" display="SIR MAIL ORDER" r:id="rId3466"/>
    <hyperlink ref="H2945" display="kayee-europe@wanadoo.fr" r:id="rId3467"/>
    <hyperlink ref="C1105" display="http://www.interstudio.com" r:id="rId3468"/>
    <hyperlink ref="A3315" display="LI &amp; FUNFG (TRADING)" r:id="rId3469"/>
    <hyperlink ref="A1687" display="TOEI SHOJI" r:id="rId3470"/>
    <hyperlink ref="H962" display="madankhatri@att.net" r:id="rId3471"/>
    <hyperlink ref="H725" display="beedeemc@netvigator.com" r:id="rId3472"/>
    <hyperlink ref="A2692" display="RAHMOUNTEX TRADING EST" r:id="rId3473"/>
    <hyperlink ref="H1550" display="bsitx@swbell.net" r:id="rId3474"/>
    <hyperlink ref="A903" display="HEIM GMBH &amp;" r:id="rId3475"/>
    <hyperlink ref="A2020" display="EURO-ASIA HOUSEHOLDS (HK)" r:id="rId3476"/>
    <hyperlink ref="A1164" display="SAEY" r:id="rId3477"/>
    <hyperlink ref="A2301" display="J B T SCHOTVANGER" r:id="rId3478"/>
    <hyperlink ref="C300" display="http://www.twpoly.com" r:id="rId3479"/>
    <hyperlink ref="A3021" display="AL-OMARI" r:id="rId3480"/>
    <hyperlink ref="C625" display="http://www.irb-cisr.gc.ca" r:id="rId3481"/>
    <hyperlink ref="H2445" display="info@frobergs.se" r:id="rId3482"/>
    <hyperlink ref="A3612" display="CHUANG" r:id="rId3483"/>
    <hyperlink ref="C294" display="http://www.hilow.com" r:id="rId3484"/>
    <hyperlink ref="H646" display="tbmw20120@yahoo.com" r:id="rId3485"/>
    <hyperlink ref="H1228" display="doug@beforetv.com" r:id="rId3486"/>
    <hyperlink ref="A45" display="FORM FURNITURE" r:id="rId3487"/>
    <hyperlink ref="A1502" display="SKB SHUTTERS CORPORATION BERHAD" r:id="rId3488"/>
    <hyperlink ref="A1885" display="T SAPANHUN KITCHENWARE" r:id="rId3489"/>
    <hyperlink ref="A3369" display="SOCIETE EURO" r:id="rId3490"/>
    <hyperlink ref="C470" display="http://www.jacobsandcompany.net" r:id="rId3491"/>
    <hyperlink ref="H2355" display="nancy.guan@dester-china.com" r:id="rId3492"/>
    <hyperlink ref="H1758" display="ildiko.pinter@it.asirobicon.com" r:id="rId3493"/>
    <hyperlink ref="H335" display="helpdesk@sony.fi" r:id="rId3494"/>
    <hyperlink ref="H1197" display="greensons@mweb.co" r:id="rId3495"/>
    <hyperlink ref="H3775" display="mediaworks@otenet.gr" r:id="rId3496"/>
    <hyperlink ref="A2135" display="TOKI JAPAN" r:id="rId3497"/>
    <hyperlink ref="C1528" display="http://www.medicalamerica.com" r:id="rId3498"/>
    <hyperlink ref="H536" display="fidan@fidan.dk" r:id="rId3499"/>
    <hyperlink ref="C922" display="http://www.gngholding.com" r:id="rId3500"/>
    <hyperlink ref="C406" display="http://www.ambach.net" r:id="rId3501"/>
    <hyperlink ref="H2077" display="allgood@exasia.net" r:id="rId3502"/>
    <hyperlink ref="H3312" display="bright_design@yahoo.com" r:id="rId3503"/>
    <hyperlink ref="C2920" display="http://www.merran.fr" r:id="rId3504"/>
    <hyperlink ref="A3722" display="ASCO FINACIAL MANAGEMENT" r:id="rId3505"/>
    <hyperlink ref="A387" display="SANKEI RYUTSU" r:id="rId3506"/>
    <hyperlink ref="C2027" display="http://www.thaisiri.com" r:id="rId3507"/>
    <hyperlink ref="A1238" display="JINXIANG KITCHEN EQUIPMENT" r:id="rId3508"/>
    <hyperlink ref="H3097" display="y.h.bai@kokusai-kako.co.jp" r:id="rId3509"/>
    <hyperlink ref="A621" display="QUARTEXX NETWORK RESOURCES" r:id="rId3510"/>
    <hyperlink ref="C2931" display="http://www.ccs_se.com" r:id="rId3511"/>
    <hyperlink ref="A674" display="T &amp; A BOGHDADI" r:id="rId3512"/>
    <hyperlink ref="A1720" display="SHINSEI TRADING" r:id="rId3513"/>
    <hyperlink ref="A2173" display="BORONG NIGERIA" r:id="rId3514"/>
    <hyperlink ref="H1717" display="wale_2003@presidency.com" r:id="rId3515"/>
    <hyperlink ref="H3719" display="info@signature-vt.de" r:id="rId3516"/>
    <hyperlink ref="H2390" display="cornerst@hkstar.com" r:id="rId3517"/>
    <hyperlink ref="H2599" display="duratron@sbcglobal.net" r:id="rId3518"/>
    <hyperlink ref="C2003" display="http://www.consolution2.com" r:id="rId3519"/>
    <hyperlink ref="A2009" display="HOTRI - LARS TRIER HANSEN" r:id="rId3520"/>
    <hyperlink ref="H121" display="gglim@pl.jaring.my" r:id="rId3521"/>
    <hyperlink ref="A363" display="&#10;MHZ HACHTEL GMBH &amp;" r:id="rId3522"/>
    <hyperlink ref="H3013" display="anusornbzb@hotmail.com" r:id="rId3523"/>
    <hyperlink ref="C627" display="http://www.dong-lee.com" r:id="rId3524"/>
    <hyperlink ref="H3642" display="classic@alol.com.br" r:id="rId3525"/>
    <hyperlink ref="H2172" display="info@berteloot.be" r:id="rId3526"/>
    <hyperlink ref="A3525" display="MITTAL REFRIGERATIONS" r:id="rId3527"/>
    <hyperlink ref="A3656" display="ALADDIN LAUNDRY" r:id="rId3528"/>
    <hyperlink ref="H3863" display="iceh@yebo.co" r:id="rId3529"/>
    <hyperlink ref="H3331" display="redai@net.sy" r:id="rId3530"/>
    <hyperlink ref="H3085" display="jkenterprise58@hotmail.com" r:id="rId3531"/>
    <hyperlink ref="A2563" display="HANSEATIC ENTERPRISES (H K)" r:id="rId3532"/>
    <hyperlink ref="H549" display="wowbd@37.com" r:id="rId3533"/>
    <hyperlink ref="A3011" display="PACRIM TRADELINK" r:id="rId3534"/>
    <hyperlink ref="A1606" display="ARIS &amp; MONAS" r:id="rId3535"/>
    <hyperlink ref="A199" display="ALLAN CHEMICAL" r:id="rId3536"/>
    <hyperlink ref="H3308" display="eventmgrs@yahoo.com" r:id="rId3537"/>
    <hyperlink ref="C3263" display="http://www.tisselva.com" r:id="rId3538"/>
    <hyperlink ref="C183" display="http://www.elitefurnituregallery.com" r:id="rId3539"/>
    <hyperlink ref="C2510" display="http://www.millford.plymouth.sch.uk" r:id="rId3540"/>
    <hyperlink ref="A470" display="JACOBS &amp;" r:id="rId3541"/>
    <hyperlink ref="C883" display="http://www.dickblick.com" r:id="rId3542"/>
    <hyperlink ref="H3123" display="evecom@menara.ma" r:id="rId3543"/>
    <hyperlink ref="H2232" display="mahertay@hotmail.com" r:id="rId3544"/>
    <hyperlink ref="A2688" display="81118741 MORETON HIRE SERVICE" r:id="rId3545"/>
    <hyperlink ref="A1657" display="DASTGIR ENGINEERING" r:id="rId3546"/>
    <hyperlink ref="A3676" display="TIFFANY BOUTIQUE" r:id="rId3547"/>
    <hyperlink ref="H1791" display="info@pare.nl" r:id="rId3548"/>
    <hyperlink ref="A3329" display="AFEFU" r:id="rId3549"/>
    <hyperlink ref="C1006" display="http://www.iris.ocn.ne.jp" r:id="rId3550"/>
    <hyperlink ref="H1294" display="anurag_sing@hotmail.com" r:id="rId3551"/>
    <hyperlink ref="H3706" display="info@schadebo.nl" r:id="rId3552"/>
    <hyperlink ref="C3564" display="http://www.etol-vertrieb-nord.de" r:id="rId3553"/>
    <hyperlink ref="A154" display="STAAT &amp; CO MEPPEL" r:id="rId3554"/>
    <hyperlink ref="C1207" display="http://www.setlet.com" r:id="rId3555"/>
    <hyperlink ref="H2729" display="gbventures@indiatimes.com" r:id="rId3556"/>
    <hyperlink ref="A103" display="GT ELECTRIC" r:id="rId3557"/>
    <hyperlink ref="A368" display="ENGHOLM" r:id="rId3558"/>
    <hyperlink ref="H3043" display="sales@intcon.ca" r:id="rId3559"/>
    <hyperlink ref="A455" display="K&amp;C" r:id="rId3560"/>
    <hyperlink ref="H2417" display="sales@legendwholesale.com" r:id="rId3561"/>
    <hyperlink ref="A15" display="PRESTONS (CASH &amp; CARRY)" r:id="rId3562"/>
    <hyperlink ref="H3047" display="bernard.thibault@tmsa.com" r:id="rId3563"/>
    <hyperlink ref="H216" display="sogedif@agapia.fr" r:id="rId3564"/>
    <hyperlink ref="H3189" display="pakent2@wol.net.pk" r:id="rId3565"/>
    <hyperlink ref="C3058" display="http://www.emailaccount.com" r:id="rId3566"/>
    <hyperlink ref="A3305" display="DINNER" r:id="rId3567"/>
    <hyperlink ref="A2990" display="ELLIS SOURCING CONSULTANCY" r:id="rId3568"/>
    <hyperlink ref="A2788" display="KNIV &amp; GAFFEL" r:id="rId3569"/>
    <hyperlink ref="A3312" display="BRIGHT DESIGN SDN" r:id="rId3570"/>
    <hyperlink ref="H1037" display="jwpark@eland.co" r:id="rId3571"/>
    <hyperlink ref="A2519" display="IDEAL BATHROOMS" r:id="rId3572"/>
    <hyperlink ref="C2396" display="http://www.romman.com" r:id="rId3573"/>
    <hyperlink ref="C2372" display="http://www.amenwardy.com" r:id="rId3574"/>
    <hyperlink ref="C644" display="http://www.buckpaper.com" r:id="rId3575"/>
    <hyperlink ref="C3850" display="http://www.netvigator.com" r:id="rId3576"/>
    <hyperlink ref="A2750" display="SIEMENS" r:id="rId3577"/>
    <hyperlink ref="C632" display="http://www.almacenes.com" r:id="rId3578"/>
    <hyperlink ref="A2397" display="SPLASH INTERNATIONAL MARKETING" r:id="rId3579"/>
    <hyperlink ref="A2579" display="THE AMCOR GROUP" r:id="rId3580"/>
    <hyperlink ref="C2869" display="http://www.solotop.fi" r:id="rId3581"/>
    <hyperlink ref="C1320" display="http://www.betakit.com" r:id="rId3582"/>
    <hyperlink ref="A3157" display="EAGER" r:id="rId3583"/>
    <hyperlink ref="A2230" display="KUANG SENG HANG TRADING" r:id="rId3584"/>
    <hyperlink ref="A1489" display="HADEN P L C" r:id="rId3585"/>
    <hyperlink ref="H3704" display="david@emrad.net" r:id="rId3586"/>
    <hyperlink ref="C3247" display="http://www.bridgmanimporting.com" r:id="rId3587"/>
    <hyperlink ref="H1985" display="brandt@proximetia.be" r:id="rId3588"/>
    <hyperlink ref="A1284" display="EMSA WERKE WULF GMBH &amp;" r:id="rId3589"/>
    <hyperlink ref="A3087" display="GROWELL" r:id="rId3590"/>
    <hyperlink ref="A2032" display="BOS IMPORT-EXPORT" r:id="rId3591"/>
    <hyperlink ref="A2459" display="ANTHONY TRADING" r:id="rId3592"/>
    <hyperlink ref="C619" display="http://www.swedetrade.se" r:id="rId3593"/>
    <hyperlink ref="A3025" display="MORNING TRADING" r:id="rId3594"/>
    <hyperlink ref="A2309" display="BRANDS INTERNATIONAL" r:id="rId3595"/>
    <hyperlink ref="A1613" display="INDO POWER" r:id="rId3596"/>
    <hyperlink ref="A2540" display="BEIJER" r:id="rId3597"/>
    <hyperlink ref="A764" display="HEWI ITALIA" r:id="rId3598"/>
    <hyperlink ref="A1714" display="SELL FAST" r:id="rId3599"/>
    <hyperlink ref="A2991" display="SCANGLAS" r:id="rId3600"/>
    <hyperlink ref="A2163" display="AL SHROUQ IMP EXP &amp; COMM AGENCIES" r:id="rId3601"/>
    <hyperlink ref="C3305" display="http://www.dinnerperiod.com" r:id="rId3602"/>
    <hyperlink ref="A1528" display="MEDICAL AMERICA" r:id="rId3603"/>
    <hyperlink ref="A2429" display="GIFTWAY" r:id="rId3604"/>
    <hyperlink ref="C2497" display="http://www.royalselangor.com" r:id="rId3605"/>
    <hyperlink ref="A2140" display="SQUARE AUTOMATION" r:id="rId3606"/>
    <hyperlink ref="C706" display="http://www.idcn.com" r:id="rId3607"/>
    <hyperlink ref="A2464" display="HONG KONG WILLER IMPORTS" r:id="rId3608"/>
    <hyperlink ref="H1676" display="skywwide@centrin.net.id" r:id="rId3609"/>
    <hyperlink ref="H3708" display="salko_import@consiva.dk" r:id="rId3610"/>
    <hyperlink ref="H905" display="lewintec@yahoo.com" r:id="rId3611"/>
    <hyperlink ref="C1391" display="http://www.budindinc.com" r:id="rId3612"/>
    <hyperlink ref="C1127" display="http://www.szczepan.gda.pl" r:id="rId3613"/>
    <hyperlink ref="H1627" display="amdehun@telecom.net" r:id="rId3614"/>
    <hyperlink ref="H1266" display="angleeseng@pacific.net.sg" r:id="rId3615"/>
    <hyperlink ref="A141" display="CORE CONSULTANTS P" r:id="rId3616"/>
    <hyperlink ref="C3874" display="http://www.royalplaza.com.hk" r:id="rId3617"/>
    <hyperlink ref="A1372" display="OBA INVESTMENTS" r:id="rId3618"/>
    <hyperlink ref="H1052" display="1001884@sakura.com" r:id="rId3619"/>
    <hyperlink ref="A3862" display="BRITISH CANADIAN IMPORTERS (VANCOUVER)" r:id="rId3620"/>
    <hyperlink ref="C349" display="http://www.al-babtain-himb.com" r:id="rId3621"/>
    <hyperlink ref="H378" display="cheapp@gjr.paknet.com.pk" r:id="rId3622"/>
    <hyperlink ref="A3457" display="CTK SALES" r:id="rId3623"/>
    <hyperlink ref="C17" display="http://www.thepartystore.org" r:id="rId3624"/>
    <hyperlink ref="A3735" display="FABRIC IMPORT CZECH REPUBLIC" r:id="rId3625"/>
    <hyperlink ref="A1892" display="TAJ CERAMICS &amp; POTTERIES［P］LTD" r:id="rId3626"/>
    <hyperlink ref="A2394" display="CAFE SELENA" r:id="rId3627"/>
    <hyperlink ref="A3182" display="EAGER" r:id="rId3628"/>
    <hyperlink ref="H1512" display="evay@tm.net.my" r:id="rId3629"/>
    <hyperlink ref="H1889" display="the@nal.be" r:id="rId3630"/>
    <hyperlink ref="H3182" display="eager@zeus.eo.net" r:id="rId3631"/>
    <hyperlink ref="A740" display="NEW ORIENT TRADING" r:id="rId3632"/>
    <hyperlink ref="H2439" display="info@moritani.co" r:id="rId3633"/>
    <hyperlink ref="A3407" display="BRITISH FITTINGS CO (SOUTHERN)" r:id="rId3634"/>
    <hyperlink ref="A3623" display="SHEPLEY SPRING" r:id="rId3635"/>
    <hyperlink ref="H499" display="dicky@abdoolally.com" r:id="rId3636"/>
    <hyperlink ref="A3503" display="KHEATARI (H K )" r:id="rId3637"/>
    <hyperlink ref="A1142" display="AN AM" r:id="rId3638"/>
    <hyperlink ref="H1873" display="bruder@biznetvigator.com" r:id="rId3639"/>
    <hyperlink ref="H3585" display="waysroll@hkstar.com" r:id="rId3640"/>
    <hyperlink ref="H1777" display="raslan_co@hotmail.com" r:id="rId3641"/>
    <hyperlink ref="A2856" display="MITCHELL S GOURMET FOODS" r:id="rId3642"/>
    <hyperlink ref="A2709" display="MACNAB DRUMMOND" r:id="rId3643"/>
    <hyperlink ref="A2626" display="PRINCESS HOUSE PRODUCTS CANADA" r:id="rId3644"/>
    <hyperlink ref="A130" display="PHYTOCULTURE CONTROL" r:id="rId3645"/>
    <hyperlink ref="H1287" display="slogan@alphalink.com.au" r:id="rId3646"/>
    <hyperlink ref="C2554" display="http://www.cbt-fn.freeserve.co.uk" r:id="rId3647"/>
    <hyperlink ref="A2703" display="AMC ABDELMASSIH" r:id="rId3648"/>
    <hyperlink ref="A2631" display="ARABI COMPANY W L L" r:id="rId3649"/>
    <hyperlink ref="H1382" display="chinas88@netvigator.com" r:id="rId3650"/>
    <hyperlink ref="A165" display="ART-KOHGEI" r:id="rId3651"/>
    <hyperlink ref="H3091" display="info@giantino.com" r:id="rId3652"/>
    <hyperlink ref="A3447" display="GENERAL PRODUCTIONS" r:id="rId3653"/>
    <hyperlink ref="A2584" display="GALLEY MATRIX" r:id="rId3654"/>
    <hyperlink ref="A3255" display="MOHIEDDINE FARHAT" r:id="rId3655"/>
    <hyperlink ref="C2678" display="http://www.homeline.cn" r:id="rId3656"/>
    <hyperlink ref="A1314" display="M&amp;A INTERNATIONAL MARKETING" r:id="rId3657"/>
    <hyperlink ref="H3094" display="indiaking@eth.net" r:id="rId3658"/>
    <hyperlink ref="A2356" display="GEBR VOM BRAUCKE GMBH &amp;" r:id="rId3659"/>
    <hyperlink ref="C1948" display="http://www.rilang-f.com" r:id="rId3660"/>
    <hyperlink ref="A219" display="PALOS SOLINGEN PAUL LOESENBECK GMBH +" r:id="rId3661"/>
    <hyperlink ref="C1158" display="http://www.appliancemaintenance.com.au" r:id="rId3662"/>
    <hyperlink ref="A423" display="&#10;OIRA" r:id="rId3663"/>
    <hyperlink ref="C777" display="http://www.gate11.it" r:id="rId3664"/>
    <hyperlink ref="A3219" display="PARDIS" r:id="rId3665"/>
    <hyperlink ref="H3336" display="aquinto@terra.com.gt" r:id="rId3666"/>
    <hyperlink ref="A1270" display="MEDECO" r:id="rId3667"/>
    <hyperlink ref="H956" display="estuardopassa@hotmail.com" r:id="rId3668"/>
    <hyperlink ref="C842" display="http://www.anbel.be" r:id="rId3669"/>
    <hyperlink ref="C3007" display="http://www.intelnet.net.gt" r:id="rId3670"/>
    <hyperlink ref="A2762" display="THC ROYAL MDSE" r:id="rId3671"/>
    <hyperlink ref="C1184" display="http://www.kitek.no" r:id="rId3672"/>
    <hyperlink ref="H1540" display="astrainter@aol.com" r:id="rId3673"/>
    <hyperlink ref="H2618" display="shankarhkg@yahoo.com" r:id="rId3674"/>
    <hyperlink ref="C808" display="http://www.aromaco.com" r:id="rId3675"/>
    <hyperlink ref="A770" display="C B DISANTI MOTOR" r:id="rId3676"/>
    <hyperlink ref="H2668" display="emilioc@microbase.com.ph" r:id="rId3677"/>
    <hyperlink ref="A3734" display="KENNYSON ENTERPRISES" r:id="rId3678"/>
    <hyperlink ref="C3047" display="http://www.tmsa.com" r:id="rId3679"/>
    <hyperlink ref="A2366" display="MUDO HAZIR GIYIM IM VE PAZ A S" r:id="rId3680"/>
    <hyperlink ref="H341" display="artpac@hknet.com" r:id="rId3681"/>
    <hyperlink ref="A411" display="ALCAN SINGEN" r:id="rId3682"/>
    <hyperlink ref="H1813" display="equipcatering@hotmail.com" r:id="rId3683"/>
    <hyperlink ref="A2245" display="MIXTO INDUSTRIES" r:id="rId3684"/>
    <hyperlink ref="A3167" display="BOUSTEAD FASTENERS" r:id="rId3685"/>
    <hyperlink ref="H2174" display="sadra_gtco@yahoo.com" r:id="rId3686"/>
    <hyperlink ref="H1006" display="minppr@iris.ocn.ne.jp" r:id="rId3687"/>
    <hyperlink ref="C2811" display="http://www.fz.fj.cn" r:id="rId3688"/>
    <hyperlink ref="C1441" display="http://www.anselmisrl.it" r:id="rId3689"/>
    <hyperlink ref="C1292" display="http://www.aetilley.co.nz" r:id="rId3690"/>
    <hyperlink ref="H686" display="info@linclnpoultry.com" r:id="rId3691"/>
    <hyperlink ref="C2315" display="http://www.nyc.ocn.ne.jp" r:id="rId3692"/>
    <hyperlink ref="C1228" display="http://www.springboardcorp.com" r:id="rId3693"/>
    <hyperlink ref="H702" display="cmonge@imonge.com" r:id="rId3694"/>
    <hyperlink ref="H420" display="imawinr@sprintmail.com" r:id="rId3695"/>
    <hyperlink ref="C3832" display="http://www.timpolar.com" r:id="rId3696"/>
    <hyperlink ref="H816" display="babaisale2002@yahoo.com" r:id="rId3697"/>
    <hyperlink ref="H2720" display="jackie@mobile.combi.co" r:id="rId3698"/>
    <hyperlink ref="C1656" display="http://www.topbrasshardware.com" r:id="rId3699"/>
    <hyperlink ref="H198" display="dattanihitesh@hotmail.com" r:id="rId3700"/>
    <hyperlink ref="H1863" display="patt@maestromosaics.com" r:id="rId3701"/>
    <hyperlink ref="C1067" display="http://www.orikei.co.jp" r:id="rId3702"/>
    <hyperlink ref="C1044" display="http://www.franklinusa.com" r:id="rId3703"/>
    <hyperlink ref="H1028" display="dl1405@gmail.com" r:id="rId3704"/>
    <hyperlink ref="H2238" display="altindo@dnet.net.id" r:id="rId3705"/>
    <hyperlink ref="A1189" display="GOLDIN TRADING" r:id="rId3706"/>
    <hyperlink ref="A3186" display="MALCOLM GROUP" r:id="rId3707"/>
    <hyperlink ref="H1527" display="chieweng_koh@singaporeair.com.sg" r:id="rId3708"/>
    <hyperlink ref="A979" display="ALFA MARKETING SERVICES" r:id="rId3709"/>
    <hyperlink ref="C657" display="http://www.alpari.vinnica.ua" r:id="rId3710"/>
    <hyperlink ref="H1297" display="mercator@marc.com.au" r:id="rId3711"/>
    <hyperlink ref="A3782" display="ACC FOR" r:id="rId3712"/>
    <hyperlink ref="H3388" display="cabina@cortland.dk" r:id="rId3713"/>
    <hyperlink ref="C203" display="http://www.clpremium.com" r:id="rId3714"/>
    <hyperlink ref="H582" display="dh_canada@hotmail.com" r:id="rId3715"/>
    <hyperlink ref="A957" display="SHRI SHAKUN AGENCIES" r:id="rId3716"/>
    <hyperlink ref="C1883" display="http://www.mailbg.com" r:id="rId3717"/>
    <hyperlink ref="C1928" display="http://www.b-and-q.com.tw" r:id="rId3718"/>
    <hyperlink ref="A3839" display="OAK MATERIAL" r:id="rId3719"/>
    <hyperlink ref="H2935" display="evanmaxell@comcast.net" r:id="rId3720"/>
    <hyperlink ref="H3166" display="daesan@hkstar.com" r:id="rId3721"/>
    <hyperlink ref="A2152" display="H J L VERKAUFS- UND EINKAUFSDIENSTLEISTER" r:id="rId3722"/>
    <hyperlink ref="H2415" display="chrjlm.groupe@aline.pf" r:id="rId3723"/>
    <hyperlink ref="A2087" display="EE HING RESOURCES" r:id="rId3724"/>
    <hyperlink ref="H2918" display="nagoya@yo-ko.co" r:id="rId3725"/>
    <hyperlink ref="C2480" display="http://www.aisen.co.jp" r:id="rId3726"/>
    <hyperlink ref="A2420" display="HACKMAN DESIGNOR" r:id="rId3727"/>
    <hyperlink ref="A8" display="ABID TRADING" r:id="rId3728"/>
    <hyperlink ref="A1843" display="BRIDGE GLOBAL TRADING" r:id="rId3729"/>
    <hyperlink ref="H1764" display="info@atlanticdistributors.com" r:id="rId3730"/>
    <hyperlink ref="C2433" display="http://www.melcochina.com" r:id="rId3731"/>
    <hyperlink ref="A2299" display="ROMBERG &amp; SOHN (GMBH &amp; CO )" r:id="rId3732"/>
    <hyperlink ref="A3733" display="RABBITTE CATERING" r:id="rId3733"/>
    <hyperlink ref="A2111" display="ONEIDA" r:id="rId3734"/>
    <hyperlink ref="A1735" display="SPILLANE S TRADING" r:id="rId3735"/>
    <hyperlink ref="H2512" display="info@berteloot.be" r:id="rId3736"/>
    <hyperlink ref="A1702" display="PUBLIPLAST" r:id="rId3737"/>
    <hyperlink ref="C189" display="http://www.aldowa.nl" r:id="rId3738"/>
    <hyperlink ref="H2203" display="niceone@cox.net" r:id="rId3739"/>
    <hyperlink ref="H2328" display="etseva@biznetvigator.com" r:id="rId3740"/>
    <hyperlink ref="C1115" display="http://www.cronw-cookware.com" r:id="rId3741"/>
    <hyperlink ref="H1485" display="hyberpack@sina.com.hk" r:id="rId3742"/>
    <hyperlink ref="C1087" display="http://www.orionservice.it" r:id="rId3743"/>
    <hyperlink ref="H1477" display="connie.auyeung@shian.com.hk" r:id="rId3744"/>
    <hyperlink ref="A3218" display="MOBEL REUNIDOS S L" r:id="rId3745"/>
    <hyperlink ref="H3007" display="alb@intelnet.net.gt" r:id="rId3746"/>
    <hyperlink ref="H3718" display="essan@wp.pl" r:id="rId3747"/>
    <hyperlink ref="A2125" display="H J L" r:id="rId3748"/>
    <hyperlink ref="A883" display="ART SHOP" r:id="rId3749"/>
    <hyperlink ref="H2440" display="tamm@gastroprofi.de" r:id="rId3750"/>
    <hyperlink ref="A2889" display="B P A VACUUM PUMPS &amp; COMPRESSORS" r:id="rId3751"/>
    <hyperlink ref="A3421" display="ETS VASWANI FRERES" r:id="rId3752"/>
    <hyperlink ref="C2462" display="http://www.felederia.com" r:id="rId3753"/>
    <hyperlink ref="A1900" display="TAHITI DISTRIBUTION" r:id="rId3754"/>
    <hyperlink ref="C3786" display="http://www.mipac.com" r:id="rId3755"/>
    <hyperlink ref="A2379" display="SKM LUGGAGE INDUSTRIES" r:id="rId3756"/>
    <hyperlink ref="A2630" display="SOMERVILLE (SINGAPORE)" r:id="rId3757"/>
    <hyperlink ref="A2193" display="PACIFIC SPECTRUM" r:id="rId3758"/>
    <hyperlink ref="A1363" display="CBD INTERNATIONAL" r:id="rId3759"/>
    <hyperlink ref="A782" display="SHOWERTEK" r:id="rId3760"/>
    <hyperlink ref="H2319" display="geoffm@midwest-air.com" r:id="rId3761"/>
    <hyperlink ref="A3311" display="GRAPHITEM" r:id="rId3762"/>
    <hyperlink ref="A1660" display="SUNPAN IMPORTS" r:id="rId3763"/>
    <hyperlink ref="A291" display="KETER PLASTIC" r:id="rId3764"/>
    <hyperlink ref="C1357" display="http://www.gijane.com.tw" r:id="rId3765"/>
    <hyperlink ref="A182" display="FEMIKING TRADING INTERNATION" r:id="rId3766"/>
    <hyperlink ref="A206" display="SOLAR" r:id="rId3767"/>
    <hyperlink ref="C3104" display="http://www.kaiserco2000.com" r:id="rId3768"/>
    <hyperlink ref="C2802" display="http://www.comkit.dk" r:id="rId3769"/>
    <hyperlink ref="H1517" display="export@muster-dikson.com" r:id="rId3770"/>
    <hyperlink ref="H1196" display="rskerker@bonbinsonknife.com" r:id="rId3771"/>
    <hyperlink ref="H2108" display="owner2@hanmail.net" r:id="rId3772"/>
    <hyperlink ref="A1480" display="COSMIC (ADDLESTONE)" r:id="rId3773"/>
    <hyperlink ref="H1048" display="ahmedzeiny@hotmail.com" r:id="rId3774"/>
    <hyperlink ref="A1070" display="AL TABARI TRADING" r:id="rId3775"/>
    <hyperlink ref="H683" display="ghalib@cyberaccess.com.pk" r:id="rId3776"/>
    <hyperlink ref="C3336" display="http://www.terra.com.gt" r:id="rId3777"/>
    <hyperlink ref="H3236" display="info@sekikagu.co" r:id="rId3778"/>
    <hyperlink ref="A2834" display="ASTRO SISTEMAS DE INVERSION Y COMERCIO" r:id="rId3779"/>
    <hyperlink ref="H1289" display="trust_ukdesign@hotmail.com" r:id="rId3780"/>
    <hyperlink ref="C3698" display="http://www.china5.globalnet.co.uk" r:id="rId3781"/>
    <hyperlink ref="C1784" display="http://www.wanadoo" r:id="rId3782"/>
    <hyperlink ref="A703" display="SHAHID &amp; OMER (M) SDN" r:id="rId3783"/>
    <hyperlink ref="A3084" display="PLANET INTERNATIONAL" r:id="rId3784"/>
    <hyperlink ref="C614" display="http://www.rtt.dk" r:id="rId3785"/>
    <hyperlink ref="A179" display="HOD" r:id="rId3786"/>
    <hyperlink ref="H819" display="import@tabasa.com" r:id="rId3787"/>
    <hyperlink ref="H2524" display="irfaan2k_ind@rediffmail.com" r:id="rId3788"/>
    <hyperlink ref="A3252" display="PAIKA" r:id="rId3789"/>
    <hyperlink ref="H845" display="stonezone@mpx.com.au" r:id="rId3790"/>
    <hyperlink ref="H396" display="mycottage@mail.com" r:id="rId3791"/>
    <hyperlink ref="A3865" display="BAM" r:id="rId3792"/>
    <hyperlink ref="C1141" display="http://www.forumplus.fr" r:id="rId3793"/>
    <hyperlink ref="C3201" display="http://www.multiphone.net.co" r:id="rId3794"/>
    <hyperlink ref="A2414" display="SENKEN ROJE" r:id="rId3795"/>
    <hyperlink ref="A3277" display="THE CHINA &amp; HONG KONG RESOURCES" r:id="rId3796"/>
    <hyperlink ref="H113" display="flaxmer@flaxmer.com" r:id="rId3797"/>
    <hyperlink ref="H1419" display="plastinox@diet.com" r:id="rId3798"/>
    <hyperlink ref="A1179" display="AMERICAN S ASIATIC TRADING" r:id="rId3799"/>
    <hyperlink ref="A886" display="FUNDEX" r:id="rId3800"/>
    <hyperlink ref="H2653" display="msheng@cs-gifts.com" r:id="rId3801"/>
    <hyperlink ref="C2967" display="http://www.mwb.biglobe.ne.jp" r:id="rId3802"/>
    <hyperlink ref="A2705" display="RAGHAD EST" r:id="rId3803"/>
    <hyperlink ref="H3037" display="shermanyeh@163.com" r:id="rId3804"/>
    <hyperlink ref="A33" display="REDMOND SALES" r:id="rId3805"/>
    <hyperlink ref="C157" display="http://www.oasisgriffiths.com.au" r:id="rId3806"/>
    <hyperlink ref="A683" display="GHALIB BROTHERS" r:id="rId3807"/>
    <hyperlink ref="H451" display="cee@engholm.dk" r:id="rId3808"/>
    <hyperlink ref="H1248" display="fuji-mfg@mub.biglobe.ne.jp" r:id="rId3809"/>
    <hyperlink ref="C574" display="http://www.smg.sy" r:id="rId3810"/>
    <hyperlink ref="C1219" display="http://www.domus.co.kr" r:id="rId3811"/>
    <hyperlink ref="C3761" display="http://www.saniton.com" r:id="rId3812"/>
    <hyperlink ref="H2696" display="hanul-99@orgio.net" r:id="rId3813"/>
    <hyperlink ref="C633" display="http://www.bsb-cuisines.com" r:id="rId3814"/>
    <hyperlink ref="H1279" display="don@brand.com.au" r:id="rId3815"/>
    <hyperlink ref="H1169" display="feijoo@lienzogazules.com" r:id="rId3816"/>
    <hyperlink ref="A3766" display="PKL" r:id="rId3817"/>
    <hyperlink ref="H3479" display="sales@onbeckltd.co.uk" r:id="rId3818"/>
    <hyperlink ref="H3643" display="info@mueller-safe.de" r:id="rId3819"/>
    <hyperlink ref="C1310" display="http://www.bergshanberg.com" r:id="rId3820"/>
    <hyperlink ref="A3754" display="K-TEC" r:id="rId3821"/>
    <hyperlink ref="A2403" display="NORDWEST HANDEL" r:id="rId3822"/>
    <hyperlink ref="H1423" display="free20@sohu.com" r:id="rId3823"/>
    <hyperlink ref="C235" display="http://www.glo.be" r:id="rId3824"/>
    <hyperlink ref="C2397" display="http://www.splash.on.ca" r:id="rId3825"/>
    <hyperlink ref="A3466" display="BOETTGER" r:id="rId3826"/>
    <hyperlink ref="C623" display="http://www.alberto-trading.com" r:id="rId3827"/>
    <hyperlink ref="A1829" display="K J BRUSDAL" r:id="rId3828"/>
    <hyperlink ref="H2502" display="karla@redworks.com.au" r:id="rId3829"/>
    <hyperlink ref="H2135" display="tjco@d9.dion.ne.jp" r:id="rId3830"/>
    <hyperlink ref="A2465" display="MACHAAL" r:id="rId3831"/>
    <hyperlink ref="H733" display="michael@creativecane.com" r:id="rId3832"/>
    <hyperlink ref="H2314" display="modco@cyber.net.pk" r:id="rId3833"/>
    <hyperlink ref="A3248" display="REGUITTI" r:id="rId3834"/>
    <hyperlink ref="A155" display="NORMAN INTERNATIONAL" r:id="rId3835"/>
    <hyperlink ref="H450" display="manshb@bbl.com.pk" r:id="rId3836"/>
    <hyperlink ref="C2369" display="http://www.bms-ace.com" r:id="rId3837"/>
    <hyperlink ref="A1729" display="PANY ENTERPRISE LIITED" r:id="rId3838"/>
    <hyperlink ref="H3801" display="sales@laprudential.com" r:id="rId3839"/>
    <hyperlink ref="A2922" display="SPOT GLOBO" r:id="rId3840"/>
    <hyperlink ref="A2283" display="ALLUFLON" r:id="rId3841"/>
    <hyperlink ref="A1069" display="R J" r:id="rId3842"/>
    <hyperlink ref="A3403" display="CHR AGATHOCLEOUS" r:id="rId3843"/>
    <hyperlink ref="C2312" display="http://www.theoriginaltree.nl" r:id="rId3844"/>
    <hyperlink ref="A225" display="AMILIBIA Y DE LA IGLESIA" r:id="rId3845"/>
    <hyperlink ref="H3372" display="korin01@cbn.net.id" r:id="rId3846"/>
    <hyperlink ref="C2179" display="http://www.smartcookinc.com" r:id="rId3847"/>
    <hyperlink ref="A1397" display="IMPORT WORLD OF INDIA" r:id="rId3848"/>
    <hyperlink ref="A1361" display="RIBURAITO" r:id="rId3849"/>
    <hyperlink ref="C1061" display="http://www.eland.co.kr" r:id="rId3850"/>
    <hyperlink ref="A694" display="BG BL" r:id="rId3851"/>
    <hyperlink ref="H2739" display="jctokita@jc-sys.co" r:id="rId3852"/>
    <hyperlink ref="H43" display="quality@netpci.com" r:id="rId3853"/>
    <hyperlink ref="H3814" display="clearfastdel@vsnl.net" r:id="rId3854"/>
    <hyperlink ref="H3246" display="timpolar@netvigator.com" r:id="rId3855"/>
    <hyperlink ref="H106" display="greensons@mweb.co" r:id="rId3856"/>
    <hyperlink ref="A338" display="DALEB FACTORY" r:id="rId3857"/>
    <hyperlink ref="C3547" display="http://www.gerardoortiz.com" r:id="rId3858"/>
    <hyperlink ref="H402" display="jshen@tatungusa.com" r:id="rId3859"/>
    <hyperlink ref="A1046" display="T &amp; P GROUP" r:id="rId3860"/>
    <hyperlink ref="H2330" display="bals@malteser-stahlwaren.de" r:id="rId3861"/>
    <hyperlink ref="C218" display="http://www.mahroos.com" r:id="rId3862"/>
    <hyperlink ref="H967" display="n-maeda@geimudo.co" r:id="rId3863"/>
    <hyperlink ref="H3579" display="kerrie@billsanders.com" r:id="rId3864"/>
    <hyperlink ref="A106" display="BEN GREENBERG &amp; SONS" r:id="rId3865"/>
    <hyperlink ref="C2226" display="http://www.cheerful.com.tw" r:id="rId3866"/>
    <hyperlink ref="H3135" display="ssr-produkt@t-online.de" r:id="rId3867"/>
    <hyperlink ref="A151" display="PAN SIAM PRODUCTION" r:id="rId3868"/>
    <hyperlink ref="H67" display="webmaster@idcn.com" r:id="rId3869"/>
    <hyperlink ref="A1853" display="PARRO ALVARINO Y COMPANIA LIMITADA" r:id="rId3870"/>
    <hyperlink ref="H1941" display="chinawindow@chinawindow.com" r:id="rId3871"/>
    <hyperlink ref="A1394" display="MACHINE &amp; TOOL" r:id="rId3872"/>
    <hyperlink ref="H818" display="donna@formfurniture.com.au" r:id="rId3873"/>
    <hyperlink ref="A2574" display="SHIN IL 厨房百货店" r:id="rId3874"/>
    <hyperlink ref="A3235" display="ROBERTS METAL PACKAGING" r:id="rId3875"/>
    <hyperlink ref="C3028" display="http://www.bristek.com" r:id="rId3876"/>
    <hyperlink ref="A1851" display="CHAMP LINE INDUSTRIAL" r:id="rId3877"/>
    <hyperlink ref="A412" display="O PLANNING" r:id="rId3878"/>
    <hyperlink ref="H1105" display="info@interstudio.com" r:id="rId3879"/>
    <hyperlink ref="H2333" display="sabarainc@aol.com" r:id="rId3880"/>
    <hyperlink ref="H3726" display="shull@buckknives.com" r:id="rId3881"/>
    <hyperlink ref="H2459" display="stuart@anthonytrading.co.nz" r:id="rId3882"/>
    <hyperlink ref="H3634" display="marypat@bullerfixture.com" r:id="rId3883"/>
    <hyperlink ref="A1268" display="DECATO INTERNATIONAL" r:id="rId3884"/>
    <hyperlink ref="H2288" display="aikoamer@aol.com" r:id="rId3885"/>
    <hyperlink ref="A1027" display="MOREELS EN" r:id="rId3886"/>
    <hyperlink ref="H2943" display="alliancepower@hotmail.com" r:id="rId3887"/>
    <hyperlink ref="A3700" display="TOFU SHOP" r:id="rId3888"/>
    <hyperlink ref="H3540" display="eric@daka.com.hk" r:id="rId3889"/>
    <hyperlink ref="C1546" display="http://www.plasticsforchange.org" r:id="rId3890"/>
    <hyperlink ref="H1580" display="anneyes@lycos.com" r:id="rId3891"/>
    <hyperlink ref="H2216" display="sales@benjac.com" r:id="rId3892"/>
    <hyperlink ref="H1225" display="angleeseng@pacific.net.sg" r:id="rId3893"/>
    <hyperlink ref="H1068" display="cilabene@solo.wasantara.net.id" r:id="rId3894"/>
    <hyperlink ref="H3329" display="aec06065@nifty.ne.jp" r:id="rId3895"/>
    <hyperlink ref="H778" display="euroasiaproducts@cfl.rr.com" r:id="rId3896"/>
    <hyperlink ref="C159" display="http://www.tmdinternational.co.uk" r:id="rId3897"/>
    <hyperlink ref="A2641" display="DOOSUNG PAPER" r:id="rId3898"/>
    <hyperlink ref="A634" display="CABINETS &amp; DESIGNS" r:id="rId3899"/>
    <hyperlink ref="A438" display="RAYWARE" r:id="rId3900"/>
    <hyperlink ref="C2651" display="http://www.gaefgen.de" r:id="rId3901"/>
    <hyperlink ref="A1696" display="ISURA LANKA TRADING" r:id="rId3902"/>
    <hyperlink ref="H2885" display="dillonet@biznetvigator.com" r:id="rId3903"/>
    <hyperlink ref="A2406" display="BENJAC PROMOTIONS &amp; GFITS" r:id="rId3904"/>
    <hyperlink ref="C692" display="http://www.iris.ocn.ne.jp" r:id="rId3905"/>
    <hyperlink ref="A201" display="APEX CATERING DISPOSABLES" r:id="rId3906"/>
    <hyperlink ref="C1252" display="http://www.agrinational.com.au" r:id="rId3907"/>
    <hyperlink ref="A938" display="DISCONFITES" r:id="rId3908"/>
    <hyperlink ref="A65" display="DAHIRU SOLAR TECHNICAL SERVICES" r:id="rId3909"/>
    <hyperlink ref="C2113" display="http://www.shikishima.co.jp" r:id="rId3910"/>
    <hyperlink ref="H1054" display="claire@darton.com" r:id="rId3911"/>
    <hyperlink ref="A1710" display="TOEI SHOJI" r:id="rId3912"/>
    <hyperlink ref="H357" display="qie@tm.net.my" r:id="rId3913"/>
    <hyperlink ref="H1542" display="dithar@hotmail.com" r:id="rId3914"/>
    <hyperlink ref="A2940" display="ETIQUETTES RAMGAL" r:id="rId3915"/>
    <hyperlink ref="A2233" display="IDT" r:id="rId3916"/>
    <hyperlink ref="C2054" display="http://www.richmontdirect.com" r:id="rId3917"/>
    <hyperlink ref="A3533" display="FILGO" r:id="rId3918"/>
    <hyperlink ref="C327" display="http://www.aidoc.co.jp" r:id="rId3919"/>
    <hyperlink ref="A765" display="SCHEIE &amp;" r:id="rId3920"/>
    <hyperlink ref="A705" display="SARL DULCESOL FRANCE" r:id="rId3921"/>
    <hyperlink ref="A1776" display="ACTIVE BLINDS" r:id="rId3922"/>
    <hyperlink ref="A1223" display="RAFCO FOR ALUMINIUM" r:id="rId3923"/>
    <hyperlink ref="A2241" display="COPLEXI-ART" r:id="rId3924"/>
    <hyperlink ref="A526" display="INFINITY ENTERPRISES" r:id="rId3925"/>
    <hyperlink ref="H3487" display="hhughes@sunterrausa.com" r:id="rId3926"/>
    <hyperlink ref="C1021" display="http://www.sancor.com" r:id="rId3927"/>
    <hyperlink ref="H526" display="marlyj@yahoo.com" r:id="rId3928"/>
    <hyperlink ref="A1251" display="B CANNON" r:id="rId3929"/>
    <hyperlink ref="A1937" display="MAROLINE DISTRIBUTING" r:id="rId3930"/>
    <hyperlink ref="A1643" display="&#10;FLO FRANCE" r:id="rId3931"/>
    <hyperlink ref="A887" display="THEOBROS" r:id="rId3932"/>
    <hyperlink ref="A385" display="JLM TRADING" r:id="rId3933"/>
    <hyperlink ref="C3855" display="http://www.picnicgift.com" r:id="rId3934"/>
    <hyperlink ref="C2896" display="http://www.purusintl.com" r:id="rId3935"/>
    <hyperlink ref="H2362" display="enquiries@sanson.co.uk" r:id="rId3936"/>
    <hyperlink ref="H1568" display="azadusa@aol.com" r:id="rId3937"/>
    <hyperlink ref="A3566" display="KOWLING" r:id="rId3938"/>
    <hyperlink ref="H3441" display="gluck@warman.com.pl" r:id="rId3939"/>
    <hyperlink ref="A467" display="FISHER WORLD WIDE IMPORT/EXPORT" r:id="rId3940"/>
    <hyperlink ref="A3424" display="PONIKASEIKOGYO" r:id="rId3941"/>
    <hyperlink ref="A3136" display="ASAKA BUSSAN" r:id="rId3942"/>
    <hyperlink ref="H3757" display="info@aksoyzuccaciye.com" r:id="rId3943"/>
    <hyperlink ref="A1198" display="BELDIS G C V" r:id="rId3944"/>
    <hyperlink ref="H2478" display="moulindesaffaires@wanadoo.fr" r:id="rId3945"/>
    <hyperlink ref="C2485" display="http://www.berding.de" r:id="rId3946"/>
    <hyperlink ref="A1749" display="TAKAMI TRADING" r:id="rId3947"/>
    <hyperlink ref="C3222" display="http://www.bigfoot.com" r:id="rId3948"/>
    <hyperlink ref="C3578" display="http://www.ladders-direct.co.uk" r:id="rId3949"/>
    <hyperlink ref="A245" display="BERCELI" r:id="rId3950"/>
    <hyperlink ref="C3685" display="http://www.gervasoni1882.com" r:id="rId3951"/>
    <hyperlink ref="C1645" display="http://www.srinternational.com" r:id="rId3952"/>
    <hyperlink ref="A2208" display="INTERNATIONAL TRADING" r:id="rId3953"/>
    <hyperlink ref="H3220" display=".it@vsnl.in" r:id="rId3954"/>
    <hyperlink ref="A2532" display="BK" r:id="rId3955"/>
    <hyperlink ref="C134" display="http://www.sriwani.com.my" r:id="rId3956"/>
    <hyperlink ref="C3489" display="http://www.golden.net" r:id="rId3957"/>
    <hyperlink ref="A1579" display="IOD IMPORT-EXPORT" r:id="rId3958"/>
    <hyperlink ref="A1368" display="SVENSKT HANTVERK" r:id="rId3959"/>
    <hyperlink ref="H497" display="contact@rosaraharja.com" r:id="rId3960"/>
    <hyperlink ref="A3057" display="HONG KONG WILLER IMPORTS" r:id="rId3961"/>
    <hyperlink ref="A1263" display="EDITIONS VALOIRE" r:id="rId3962"/>
    <hyperlink ref="C2668" display="http://www.microbase.com.ph" r:id="rId3963"/>
    <hyperlink ref="H1673" display="nabil@bahrawi.com" r:id="rId3964"/>
    <hyperlink ref="H578" display="eblossom@public.qz.fj.cn" r:id="rId3965"/>
    <hyperlink ref="H2168" display="marialivingstoneenterprisegh@yahoo.com" r:id="rId3966"/>
    <hyperlink ref="H288" display="andy.broom@kingfisherasia.com.hk" r:id="rId3967"/>
    <hyperlink ref="A396" display="DAWOOD AL-BASSAM &amp; PARTNER" r:id="rId3968"/>
    <hyperlink ref="A292" display="NORTHEAST RESTAURANT EQUIPMENT/DISHMACHINE" r:id="rId3969"/>
    <hyperlink ref="C3218" display="http://www.grupo-mobel.com" r:id="rId3970"/>
    <hyperlink ref="C1867" display="http://www.mazzeri.com" r:id="rId3971"/>
    <hyperlink ref="A3727" display="LA VIE EN VERT" r:id="rId3972"/>
    <hyperlink ref="C2848" display="http://www.yidaiyilu.gov.cn" r:id="rId3973"/>
    <hyperlink ref="H2563" display="hanseatic108@hotmail.com" r:id="rId3974"/>
    <hyperlink ref="C479" display="http://www.takeyaburashi.co.jp" r:id="rId3975"/>
    <hyperlink ref="A2592" display="APOGEO 94" r:id="rId3976"/>
    <hyperlink ref="H867" display="henry@sunsingtea.com" r:id="rId3977"/>
    <hyperlink ref="H2261" display="aswad_m2@hotmail.com" r:id="rId3978"/>
    <hyperlink ref="H3835" display="a.leyzerovich@alancargo.co.ru" r:id="rId3979"/>
    <hyperlink ref="H1195" display="orion-service@libero.it" r:id="rId3980"/>
    <hyperlink ref="A1680" display="KIAW YUEN (M) SDN" r:id="rId3981"/>
    <hyperlink ref="A2035" display="DA MAO ENTERPRISES" r:id="rId3982"/>
    <hyperlink ref="H948" display="info@sinocomhk.com" r:id="rId3983"/>
    <hyperlink ref="C273" display="http://www.sate-lite.com.cn" r:id="rId3984"/>
    <hyperlink ref="H3475" display="rachelli@fourstar.com.hk" r:id="rId3985"/>
    <hyperlink ref="A768" display="WESTPAK USA" r:id="rId3986"/>
    <hyperlink ref="A2082" display="SKY CHELLENGE INVESTMENT LTD (宏声贸易有限公司)" r:id="rId3987"/>
    <hyperlink ref="A211" display="ALLAHYAR" r:id="rId3988"/>
    <hyperlink ref="A929" display="SMART MAPLE" r:id="rId3989"/>
    <hyperlink ref="A3552" display="THE BUTCHART GARDENS" r:id="rId3990"/>
    <hyperlink ref="H2958" display="kk@develop7.com" r:id="rId3991"/>
    <hyperlink ref="C391" display="http://www.chinainnroyersford.com" r:id="rId3992"/>
    <hyperlink ref="A3307" display="S T L" r:id="rId3993"/>
    <hyperlink ref="C2213" display="http://www.nyc.ocn.ne.jp" r:id="rId3994"/>
    <hyperlink ref="A2381" display="EL-AGLAN GROUP" r:id="rId3995"/>
    <hyperlink ref="C2569" display="http://www.c.itlink.net" r:id="rId3996"/>
    <hyperlink ref="A89" display="GRAHAM AND BROWN" r:id="rId3997"/>
    <hyperlink ref="H1932" display="opera@qatar.net.qa" r:id="rId3998"/>
    <hyperlink ref="A1177" display="ION PONG TRADING" r:id="rId3999"/>
    <hyperlink ref="H2508" display="marialivingstoneenterprisegh@yahoo.com" r:id="rId4000"/>
    <hyperlink ref="A2969" display="ADVANCE TIDE" r:id="rId4001"/>
    <hyperlink ref="H2340" display="f.w.schnuerle@t-online.de" r:id="rId4002"/>
    <hyperlink ref="H3802" display="nikom8sb@tm.net.my" r:id="rId4003"/>
    <hyperlink ref="C1065" display="http://www.gaggia.net" r:id="rId4004"/>
    <hyperlink ref="C1444" display="http://www.fantasyinterlain.com" r:id="rId4005"/>
    <hyperlink ref="A475" display="AGORA TEC" r:id="rId4006"/>
    <hyperlink ref="A670" display="P &amp; J GIFTWARE WHOLESALERS JESSICA (AUST)" r:id="rId4007"/>
    <hyperlink ref="C655" display="http://www.linkline.com" r:id="rId4008"/>
    <hyperlink ref="A494" display="DANIA EST" r:id="rId4009"/>
    <hyperlink ref="A2556" display="PRIMA CASH" r:id="rId4010"/>
    <hyperlink ref="H2692" display="rahmountex@mail.sy" r:id="rId4011"/>
    <hyperlink ref="A2845" display="LA PORCELLANA BIANCA" r:id="rId4012"/>
    <hyperlink ref="A3308" display="CRYSLAD NIGERIA" r:id="rId4013"/>
    <hyperlink ref="H2159" display="boat4004@yahoo.com" r:id="rId4014"/>
    <hyperlink ref="H2984" display="al-magd@interlink.com.eg" r:id="rId4015"/>
    <hyperlink ref="H712" display="tigrburt@pchome.com" r:id="rId4016"/>
    <hyperlink ref="C2986" display="http://www.sonora.com.tw" r:id="rId4017"/>
    <hyperlink ref="C2135" display="http://www.tokijapan.co.jp" r:id="rId4018"/>
    <hyperlink ref="H2861" display="krigsvoll@online.no" r:id="rId4019"/>
    <hyperlink ref="A3260" display="MOKKI" r:id="rId4020"/>
    <hyperlink ref="C884" display="http://www.abegglen-pfister.ch" r:id="rId4021"/>
    <hyperlink ref="H2737" display="garelly@t-online.de" r:id="rId4022"/>
    <hyperlink ref="C2561" display="http://www.salamorfevres.com" r:id="rId4023"/>
    <hyperlink ref="A1218" display="ANTONIO DA SILVA" r:id="rId4024"/>
    <hyperlink ref="C2296" display="http://www.g-h-g.de" r:id="rId4025"/>
    <hyperlink ref="A2643" display="CULINA" r:id="rId4026"/>
    <hyperlink ref="A946" display="F J BENJAMIN HOLDINGS" r:id="rId4027"/>
    <hyperlink ref="C1025" display="http://www.bamerica.us" r:id="rId4028"/>
    <hyperlink ref="A3520" display="GLOBAL TIDIARA SALAM(G T S)IMPORT- EXPORT TRADE" r:id="rId4029"/>
    <hyperlink ref="H596" display="ariq@nexlinx.net.pk" r:id="rId4030"/>
    <hyperlink ref="H2870" display="maxis95@yahoo.com" r:id="rId4031"/>
    <hyperlink ref="H2579" display="info@amcorgroupusa.com" r:id="rId4032"/>
    <hyperlink ref="A3171" display="HILLCARE PRODUCTS (HK)" r:id="rId4033"/>
    <hyperlink ref="C2394" display="http://www.selena.com" r:id="rId4034"/>
    <hyperlink ref="H1119" display="llimail@yahoo.com" r:id="rId4035"/>
    <hyperlink ref="H3613" display="albert@satachk.com" r:id="rId4036"/>
    <hyperlink ref="H2372" display="amen@amenwardy.com" r:id="rId4037"/>
    <hyperlink ref="H3366" display="esmart_intl@hotmail.com" r:id="rId4038"/>
    <hyperlink ref="C1321" display="http://www.titan.seed.net.tw" r:id="rId4039"/>
    <hyperlink ref="A3478" display="KOMPERNASS HANDELSGESELLSCHAFT MBH" r:id="rId4040"/>
    <hyperlink ref="C3300" display="http://www.ctimail.com.hk" r:id="rId4041"/>
    <hyperlink ref="A1750" display="NORDSEC SECURITY" r:id="rId4042"/>
    <hyperlink ref="C755" display="http://www.sofuejapan.co.jp" r:id="rId4043"/>
    <hyperlink ref="A2001" display="ALLTRONICS" r:id="rId4044"/>
    <hyperlink ref="H364" display="innoteam@po.jaring.my" r:id="rId4045"/>
    <hyperlink ref="C1380" display="http://www.accordbd.com" r:id="rId4046"/>
    <hyperlink ref="C2345" display="http://www.calibre.com" r:id="rId4047"/>
    <hyperlink ref="H2218" display="smmenz@yahoo.com" r:id="rId4048"/>
    <hyperlink ref="C3700" display="http://www.tofushop.co.nz" r:id="rId4049"/>
    <hyperlink ref="H3565" display="janevargas@mcmail.cc" r:id="rId4050"/>
    <hyperlink ref="A335" display="SONY FINLAND" r:id="rId4051"/>
    <hyperlink ref="A748" display="HENNIG (UK)" r:id="rId4052"/>
    <hyperlink ref="H484" display="group@richman.com.hk" r:id="rId4053"/>
    <hyperlink ref="A1500" display="DOLLAR GENERAL GLOBAL SOURCING" r:id="rId4054"/>
    <hyperlink ref="H3017" display="info@eurofashion.be" r:id="rId4055"/>
    <hyperlink ref="A1607" display="FILUET" r:id="rId4056"/>
    <hyperlink ref="A2079" display="HANUKAH INDUSTRIAL" r:id="rId4057"/>
    <hyperlink ref="H941" display="chowmk@oktoys.com" r:id="rId4058"/>
    <hyperlink ref="H739" display="veeveecee@yahoo.com.sg" r:id="rId4059"/>
    <hyperlink ref="C1715" display="http://www.nefse.com" r:id="rId4060"/>
    <hyperlink ref="H1007" display="happyvivianwong@yahoo.com.hk" r:id="rId4061"/>
    <hyperlink ref="C601" display="http://www.berkeleydesigns.com" r:id="rId4062"/>
    <hyperlink ref="H3046" display="sksi@igrelgon.com" r:id="rId4063"/>
    <hyperlink ref="H942" display="terrywong@yeah.net" r:id="rId4064"/>
    <hyperlink ref="H409" display="harrychao@hotmail.com" r:id="rId4065"/>
    <hyperlink ref="H3058" display="ajm@emailaccount.com" r:id="rId4066"/>
    <hyperlink ref="A3661" display="E BLOMBERG &amp;" r:id="rId4067"/>
    <hyperlink ref="H2576" display="ssicorpkr@hotmail.com" r:id="rId4068"/>
    <hyperlink ref="A1140" display="COLRUYT" r:id="rId4069"/>
    <hyperlink ref="H191" display="connectionimports@hotmail.com" r:id="rId4070"/>
    <hyperlink ref="A552" display="KILER BARGAINING FACILITIES FOOD INDUSTRY &amp; TRADE" r:id="rId4071"/>
    <hyperlink ref="C1662" display="http://www.whitefieldcotton.net" r:id="rId4072"/>
    <hyperlink ref="A963" display="FORPRO PRODUCTS" r:id="rId4073"/>
    <hyperlink ref="H681" display="dumplingsg@yahoo.com" r:id="rId4074"/>
    <hyperlink ref="A1907" display="SOUTH EASTERN MANUFACTURERS AGENTS INC (SEMA" r:id="rId4075"/>
    <hyperlink ref="H2142" display="ack-wokcookers@hotmail.co.uk" r:id="rId4076"/>
    <hyperlink ref="H296" display="sell@northernshop.ca" r:id="rId4077"/>
    <hyperlink ref="C807" display="http://www.gobot.com" r:id="rId4078"/>
    <hyperlink ref="H1967" display="hkuser21@evergreen-hk.com" r:id="rId4079"/>
    <hyperlink ref="A3590" display="ALL ABOUT CELL" r:id="rId4080"/>
    <hyperlink ref="A2530" display="ENLIVEN IMPEX" r:id="rId4081"/>
    <hyperlink ref="C3455" display="http://www.roma.co.uk" r:id="rId4082"/>
    <hyperlink ref="A2367" display="HORIZON ENTERPRISE" r:id="rId4083"/>
    <hyperlink ref="H2329" display="allbell@seed.net" r:id="rId4084"/>
    <hyperlink ref="A3064" display="EVERGREEN PROPAGATORS" r:id="rId4085"/>
    <hyperlink ref="A1419" display="PLASTINOX" r:id="rId4086"/>
    <hyperlink ref="H701" display="jesper@panduro.se" r:id="rId4087"/>
    <hyperlink ref="A2704" display="CARIBBEAN IMPORTS" r:id="rId4088"/>
    <hyperlink ref="A2752" display="S I A C" r:id="rId4089"/>
    <hyperlink ref="A1247" display="AMEFA STAHLWAREN" r:id="rId4090"/>
    <hyperlink ref="H627" display="brady@dong-lee.com" r:id="rId4091"/>
    <hyperlink ref="H3591" display="enquiries@roberts-metpack.co.uk" r:id="rId4092"/>
    <hyperlink ref="A2062" display="NON-FOOD HUNGARIA KFT" r:id="rId4093"/>
    <hyperlink ref="C2965" display="http://www.asahi-net.or.jp" r:id="rId4094"/>
    <hyperlink ref="C3518" display="http://www.qc.aibn.com" r:id="rId4095"/>
    <hyperlink ref="H3530" display="t.aub1800@aol.com" r:id="rId4096"/>
    <hyperlink ref="A2741" display="BAYDECKO" r:id="rId4097"/>
    <hyperlink ref="C1188" display="http://www.hardex.se" r:id="rId4098"/>
    <hyperlink ref="A2884" display="GOLDEN DOOR" r:id="rId4099"/>
    <hyperlink ref="H2497" display="rsspore@singnet.com.sg" r:id="rId4100"/>
    <hyperlink ref="A2926" display="ASSOCIATED INDUSTRIES (PTY)" r:id="rId4101"/>
    <hyperlink ref="A2143" display="SINO W T INDUSTRIES" r:id="rId4102"/>
    <hyperlink ref="H2006" display="info@maroline.com" r:id="rId4103"/>
    <hyperlink ref="C989" display="http://www.hellades.com" r:id="rId4104"/>
    <hyperlink ref="A3741" display="LEAD CHINA" r:id="rId4105"/>
    <hyperlink ref="A810" display="NEY" r:id="rId4106"/>
    <hyperlink ref="A2662" display="PANAX APPLIANCES P LTD AND SHAILY ENGINEERING PLASTICS" r:id="rId4107"/>
    <hyperlink ref="A728" display="ECOFRANT" r:id="rId4108"/>
    <hyperlink ref="C161" display="http://www.sunbeam.com" r:id="rId4109"/>
    <hyperlink ref="C2472" display="http://www.sansyu.co.jp" r:id="rId4110"/>
    <hyperlink ref="H3330" display="mike.gan@mipacinc.com" r:id="rId4111"/>
    <hyperlink ref="C1352" display="http://www.richardnoonanpackaging.com" r:id="rId4112"/>
    <hyperlink ref="H1356" display="frameitbatley@hotmail.com" r:id="rId4113"/>
    <hyperlink ref="C3199" display="http://www.aatrading.net" r:id="rId4114"/>
    <hyperlink ref="H50" display="broste@broste.com" r:id="rId4115"/>
    <hyperlink ref="H3543" display="info@domestic.com.cy" r:id="rId4116"/>
    <hyperlink ref="C1049" display="http://www.bamerica.us" r:id="rId4117"/>
    <hyperlink ref="A1365" display="DANITAL" r:id="rId4118"/>
    <hyperlink ref="A2306" display="EASTERN PORCELAIN" r:id="rId4119"/>
    <hyperlink ref="H2455" display="twmc@netvigator.com" r:id="rId4120"/>
    <hyperlink ref="A1256" display="ANTONIO DA SILVA" r:id="rId4121"/>
    <hyperlink ref="C832" display="http://www.gemingems.com" r:id="rId4122"/>
    <hyperlink ref="A504" display="JETTY ENTERPRISES" r:id="rId4123"/>
    <hyperlink ref="H1150" display="amirtrd@safineh.net" r:id="rId4124"/>
    <hyperlink ref="A2790" display="KALDIG" r:id="rId4125"/>
    <hyperlink ref="C2524" display="http://www.sirindia.com" r:id="rId4126"/>
    <hyperlink ref="A1672" display="TIKO SPOLKA HANDLOWA SP Z O O" r:id="rId4127"/>
    <hyperlink ref="C2134" display="http://www.innocentini.com" r:id="rId4128"/>
    <hyperlink ref="A2272" display="SHAHEEN ENTERPRISES" r:id="rId4129"/>
    <hyperlink ref="C397" display="http://www.treska.com" r:id="rId4130"/>
    <hyperlink ref="C2934" display="http://www.amipol.com" r:id="rId4131"/>
    <hyperlink ref="A1938" display="JAY S ENTERPRISES" r:id="rId4132"/>
    <hyperlink ref="A2554" display="CROWN BRITISH TRADING" r:id="rId4133"/>
    <hyperlink ref="A3029" display="O-YO ITANI &amp; CO EXPORT &amp; IMPORT" r:id="rId4134"/>
    <hyperlink ref="C1912" display="http://www.unilever.com" r:id="rId4135"/>
    <hyperlink ref="C3693" display="http://www.hiramwild.co.uk" r:id="rId4136"/>
    <hyperlink ref="A1087" display="ORION SERVICE" r:id="rId4137"/>
    <hyperlink ref="C107" display="http://www.kenstorkoekken.dk" r:id="rId4138"/>
    <hyperlink ref="H2467" display="j.gon@computer.org" r:id="rId4139"/>
    <hyperlink ref="A1789" display="CHARAN KHANGAROT" r:id="rId4140"/>
    <hyperlink ref="H2856" display="mgfmail@mgf.ca" r:id="rId4141"/>
    <hyperlink ref="H3417" display="excbaf@marsh.net" r:id="rId4142"/>
    <hyperlink ref="C1022" display="http://www.accentantiques.net" r:id="rId4143"/>
    <hyperlink ref="A2036" display="C M L" r:id="rId4144"/>
    <hyperlink ref="A2186" display="INOXYTRA PRODUCT" r:id="rId4145"/>
    <hyperlink ref="A2813" display="OSMAN" r:id="rId4146"/>
    <hyperlink ref="C248" display="http://www.gemingems.com" r:id="rId4147"/>
    <hyperlink ref="H971" display="directioncommercial@seed.fr" r:id="rId4148"/>
    <hyperlink ref="C1384" display="http://www.kingireland.com" r:id="rId4149"/>
    <hyperlink ref="H1814" display="h.matsui@k-onishi.co.jp" r:id="rId4150"/>
    <hyperlink ref="C2640" display="http://www.bijttebier.be" r:id="rId4151"/>
    <hyperlink ref="C1643" display="http://www.fr-yonne.com" r:id="rId4152"/>
    <hyperlink ref="C3284" display="http://www.lifetime.com.au" r:id="rId4153"/>
    <hyperlink ref="A3821" display="PREMIUM" r:id="rId4154"/>
    <hyperlink ref="C992" display="http://www.delfi.lt" r:id="rId4155"/>
    <hyperlink ref="H3635" display="suzuki-h@plaza.sony.co" r:id="rId4156"/>
    <hyperlink ref="H2141" display="dipakgoyal@rediffmail.com" r:id="rId4157"/>
    <hyperlink ref="A3531" display="CHR AGATHOCLEOUS" r:id="rId4158"/>
    <hyperlink ref="C756" display="http://www.tinyworld.co.uk" r:id="rId4159"/>
    <hyperlink ref="H3683" display="tchayman@yahoo.fr" r:id="rId4160"/>
    <hyperlink ref="C1758" display="http://www.it.asirobicon.com" r:id="rId4161"/>
    <hyperlink ref="A1833" display="BRIDGE GLOBAL TRADING" r:id="rId4162"/>
    <hyperlink ref="H3346" display="alpaillaret@hk.groupeseb.com" r:id="rId4163"/>
    <hyperlink ref="A602" display="SOULPRINTS UNLIMITED" r:id="rId4164"/>
    <hyperlink ref="C567" display="http://www.monz-trier.de" r:id="rId4165"/>
    <hyperlink ref="C742" display="http://www.austarmetro.com.au" r:id="rId4166"/>
    <hyperlink ref="H3214" display="steve@americancustomsscale.com" r:id="rId4167"/>
    <hyperlink ref="A2155" display="ADVANCE EAGLE MARKETING SDN" r:id="rId4168"/>
    <hyperlink ref="H2140" display="squareau@vsnl.com" r:id="rId4169"/>
    <hyperlink ref="C421" display="http://www.hotgeardiv.com" r:id="rId4170"/>
    <hyperlink ref="H372" display="jkw@bigpond.com.au" r:id="rId4171"/>
    <hyperlink ref="A652" display="BASHIR AHMED &amp;" r:id="rId4172"/>
    <hyperlink ref="H570" display="bellavita@bellavita.com.br" r:id="rId4173"/>
    <hyperlink ref="C1182" display="http://www.atima.at" r:id="rId4174"/>
    <hyperlink ref="C3429" display="http://www.guate.net" r:id="rId4175"/>
    <hyperlink ref="H788" display="jscheidler@bakerycrafts.com" r:id="rId4176"/>
    <hyperlink ref="C1129" display="http://www.mabelmarketinganddesign.com" r:id="rId4177"/>
    <hyperlink ref="C1730" display="http://www.brain.net" r:id="rId4178"/>
    <hyperlink ref="A2132" display="APIDES" r:id="rId4179"/>
    <hyperlink ref="C243" display="http://www.demuynck.be" r:id="rId4180"/>
    <hyperlink ref="H147" display="mikael.akers@luxo.fi" r:id="rId4181"/>
    <hyperlink ref="A3568" display="ABDUL KARIM YAHYA MUNSHI EST" r:id="rId4182"/>
    <hyperlink ref="A3106" display="SMK株式会社" r:id="rId4183"/>
    <hyperlink ref="H2496" display="garelly@t-online.de" r:id="rId4184"/>
    <hyperlink ref="A3109" display="SAMSON INNOVATION" r:id="rId4185"/>
    <hyperlink ref="A1893" display="ALL SOLUTIONS STEPHANE GOSTELI" r:id="rId4186"/>
    <hyperlink ref="H65" display="dahirusolar@yahoo.com" r:id="rId4187"/>
    <hyperlink ref="C2436" display="http://www.networksgy.com" r:id="rId4188"/>
    <hyperlink ref="H3551" display="david@fullbillion.com" r:id="rId4189"/>
    <hyperlink ref="A3625" display="TAYLOR DAKOTA RESTAURANT EQUIPMENT AND" r:id="rId4190"/>
    <hyperlink ref="A3578" display="CLOW GROUP" r:id="rId4191"/>
    <hyperlink ref="A2857" display="SOEHOLM" r:id="rId4192"/>
    <hyperlink ref="C2856" display="http://www.mgf.ca" r:id="rId4193"/>
    <hyperlink ref="C1275" display="http://www.capri.se" r:id="rId4194"/>
    <hyperlink ref="A2736" display="MAGASIN" r:id="rId4195"/>
    <hyperlink ref="H567" display="info@monz-trier.de" r:id="rId4196"/>
    <hyperlink ref="A3388" display="CABINA MOEBLER" r:id="rId4197"/>
    <hyperlink ref="A1167" display="ELITE DESIGN ENT" r:id="rId4198"/>
    <hyperlink ref="H3588" display="david@fullbillion.com" r:id="rId4199"/>
    <hyperlink ref="C3733" display="http://www.rabbittecatering.iol.ie" r:id="rId4200"/>
    <hyperlink ref="A2959" display="FIREWORKS AUSTRALIA" r:id="rId4201"/>
    <hyperlink ref="A730" display="ALLIED IMEX" r:id="rId4202"/>
    <hyperlink ref="C1735" display="http://www.spillanes.co.nz" r:id="rId4203"/>
    <hyperlink ref="A1661" display="AMS D O O" r:id="rId4204"/>
    <hyperlink ref="H3096" display="mikki1228@hotmail.com" r:id="rId4205"/>
    <hyperlink ref="H510" display="ngeleong@singnet.com.sg" r:id="rId4206"/>
    <hyperlink ref="H3656" display="jeff@aladdin-s.com.au" r:id="rId4207"/>
    <hyperlink ref="H3459" display="design2@eeboo.com" r:id="rId4208"/>
    <hyperlink ref="H3320" display="am.itgarg@knightqueengroup.com" r:id="rId4209"/>
    <hyperlink ref="H1236" display="sw@midasimports.com" r:id="rId4210"/>
    <hyperlink ref="H2849" display="entech@bdmail.net" r:id="rId4211"/>
    <hyperlink ref="A1941" display="CHINA WINDOW INDUSTRY" r:id="rId4212"/>
    <hyperlink ref="A3804" display="TOMMY VARDEN" r:id="rId4213"/>
    <hyperlink ref="A1873" display="JOHNSON S" r:id="rId4214"/>
    <hyperlink ref="A592" display="SIAM SENAR" r:id="rId4215"/>
    <hyperlink ref="A3618" display="PROMAL (M) SDN" r:id="rId4216"/>
    <hyperlink ref="C3252" display="http://www.mohammedpaika.com" r:id="rId4217"/>
    <hyperlink ref="C3747" display="http://www.dps.centrin.net.id" r:id="rId4218"/>
    <hyperlink ref="A998" display="POTS &amp; PANS" r:id="rId4219"/>
    <hyperlink ref="H3463" display="gary.t@kilncraftceramics.com" r:id="rId4220"/>
    <hyperlink ref="A3517" display="MELKCO GROUP" r:id="rId4221"/>
    <hyperlink ref="C3501" display="http://www.chinaresources.com.hk" r:id="rId4222"/>
    <hyperlink ref="A3817" display="NEW ASIAN ENTERPRISES" r:id="rId4223"/>
    <hyperlink ref="H1516" display="fuji-mfg@mub.biglobe.ne.jp" r:id="rId4224"/>
    <hyperlink ref="A2423" display="N V MIELE" r:id="rId4225"/>
    <hyperlink ref="A1427" display="QUEST TRADING" r:id="rId4226"/>
    <hyperlink ref="A3395" display="OYA SHOTEN" r:id="rId4227"/>
    <hyperlink ref="C1764" display="http://www.atlanticdistributors.com" r:id="rId4228"/>
    <hyperlink ref="C1865" display="http://www.sobelpu.be" r:id="rId4229"/>
    <hyperlink ref="H1921" display="i-lex@gmsnet.com" r:id="rId4230"/>
    <hyperlink ref="H3600" display="zafar@khokhars.com" r:id="rId4231"/>
    <hyperlink ref="A3229" display="BIENES RAICES REGENCY" r:id="rId4232"/>
    <hyperlink ref="C3111" display="http://www.northstarltd.com" r:id="rId4233"/>
    <hyperlink ref="H342" display="stacey@eiglobal.com" r:id="rId4234"/>
    <hyperlink ref="H2044" display="tarco@tarco.it" r:id="rId4235"/>
    <hyperlink ref="C2149" display="http://www.hungerkamp-bocholt.de" r:id="rId4236"/>
    <hyperlink ref="C2351" display="http://www.mulderrijke.nl" r:id="rId4237"/>
    <hyperlink ref="C1301" display="http://www.sohil-impex.com" r:id="rId4238"/>
    <hyperlink ref="C457" display="http://www.gh-tex.com" r:id="rId4239"/>
    <hyperlink ref="A1501" display="NGAI LAM INDUSTRIES" r:id="rId4240"/>
    <hyperlink ref="H1174" display="ijf@ijf.com.au" r:id="rId4241"/>
    <hyperlink ref="A2876" display="BASURRAH EST" r:id="rId4242"/>
    <hyperlink ref="A2606" display="SUMMA INTERNATIONAAL" r:id="rId4243"/>
    <hyperlink ref="A1299" display="MAGNUM FURNITURE" r:id="rId4244"/>
    <hyperlink ref="H1171" display="mickey@zucker.co" r:id="rId4245"/>
    <hyperlink ref="C1365" display="http://www.danital.com" r:id="rId4246"/>
    <hyperlink ref="A168" display="SHAMROCK FOODS" r:id="rId4247"/>
    <hyperlink ref="A605" display="KRAFTWARES(INDIA)" r:id="rId4248"/>
    <hyperlink ref="A2975" display="BEHA-HEDO INDUSTRIER" r:id="rId4249"/>
    <hyperlink ref="C3354" display="http://www.berkpaper.com" r:id="rId4250"/>
    <hyperlink ref="H696" display="sales@cateringeqpt.com" r:id="rId4251"/>
    <hyperlink ref="H3400" display="abidtrade@yahoo.com" r:id="rId4252"/>
    <hyperlink ref="A3254" display="ALAN-TRADE" r:id="rId4253"/>
    <hyperlink ref="H1927" display="samuel@samuelstravel.com" r:id="rId4254"/>
    <hyperlink ref="C465" display="http://www.milner.com.au" r:id="rId4255"/>
    <hyperlink ref="H3833" display="boltze-gruppe@boltze.de" r:id="rId4256"/>
    <hyperlink ref="A1887" display="ACTION ENGINEERING PTY LTD (AS TRUSTEE FOR THE BENNETT FAMILY TRUST)" r:id="rId4257"/>
    <hyperlink ref="C1305" display="http://www.jatakekeramindo.com" r:id="rId4258"/>
    <hyperlink ref="H1252" display="hnung@agrinational.com.au" r:id="rId4259"/>
    <hyperlink ref="A3090" display="COMBI ASIA" r:id="rId4260"/>
    <hyperlink ref="A1627" display="AMDEHUN GENERAL TRADING ENTERPRISE" r:id="rId4261"/>
    <hyperlink ref="A80" display="PLASTIPOL GMBH &amp;" r:id="rId4262"/>
    <hyperlink ref="C1761" display="http://www.sarba.it" r:id="rId4263"/>
    <hyperlink ref="A1930" display="THE SHAPES" r:id="rId4264"/>
    <hyperlink ref="H1571" display="thomas.sollner@rosenthal.de" r:id="rId4265"/>
    <hyperlink ref="C1239" display="http://www.nm.gov" r:id="rId4266"/>
    <hyperlink ref="C230" display="http://www.chisang.com.hk" r:id="rId4267"/>
    <hyperlink ref="H3169" display="manuthiers@wanadoo.fr" r:id="rId4268"/>
    <hyperlink ref="A3431" display="CHRISTIAN KEUL WOHNTEXTILIA" r:id="rId4269"/>
    <hyperlink ref="H249" display="dafi@bosch.com" r:id="rId4270"/>
    <hyperlink ref="C3039" display="http://www.industria-corp.com" r:id="rId4271"/>
    <hyperlink ref="C2959" display="http://www.fireworksaustralia.com.au" r:id="rId4272"/>
    <hyperlink ref="A3247" display="BRIDGMAN IMPORTING (CANADA)" r:id="rId4273"/>
    <hyperlink ref="H2399" display="ackoticha@hotmail.com" r:id="rId4274"/>
    <hyperlink ref="C463" display="http://www.salice.com" r:id="rId4275"/>
    <hyperlink ref="A556" display="ATLAS PACIFIC" r:id="rId4276"/>
    <hyperlink ref="A831" display="RUSH RESTAURANT" r:id="rId4277"/>
    <hyperlink ref="A1624" display="BIN TALEB CENTER FOR ALUMINUM KITCHENS" r:id="rId4278"/>
    <hyperlink ref="H2695" display="m.seyrafi@chemtrade.com" r:id="rId4279"/>
    <hyperlink ref="A715" display="OCG INTERNATIONAL" r:id="rId4280"/>
    <hyperlink ref="H750" display="chereault@sentoo.sn" r:id="rId4281"/>
    <hyperlink ref="H3176" display="fengzhi@himepla.co" r:id="rId4282"/>
    <hyperlink ref="A3446" display="GULEKS INTERNATIONAL TRADING&amp;SAATCILIK KUYUMCULUK INS TUR OTM ITH IHR A S" r:id="rId4283"/>
    <hyperlink ref="A2200" display="FINEGOLD ADVENTUES" r:id="rId4284"/>
    <hyperlink ref="C778" display="http://www.euroasiaproducts.com" r:id="rId4285"/>
    <hyperlink ref="C1983" display="http://www.andersens.no" r:id="rId4286"/>
    <hyperlink ref="H1245" display="helpdesk@thebodyshop.ca" r:id="rId4287"/>
    <hyperlink ref="C3102" display="http://www.shootenterp.com" r:id="rId4288"/>
    <hyperlink ref="H742" display="regalcan@austarmetro.com.au" r:id="rId4289"/>
    <hyperlink ref="H576" display="futian@fu-tian.com" r:id="rId4290"/>
    <hyperlink ref="A1817" display="ANSELMI &amp; C" r:id="rId4291"/>
    <hyperlink ref="A2015" display="SUPERIOR PERFORMANCE" r:id="rId4292"/>
    <hyperlink ref="A642" display="GODOF (NEW ZEALAND)" r:id="rId4293"/>
    <hyperlink ref="A2212" display="ELECTRONET TRADING" r:id="rId4294"/>
    <hyperlink ref="A340" display="T J WEST LEATHER HANDBAG &amp; ACCESSORIES" r:id="rId4295"/>
    <hyperlink ref="A2450" display="ANALYTICAL SUPPLIES" r:id="rId4296"/>
    <hyperlink ref="C1363" display="http://www.nwlink.com" r:id="rId4297"/>
    <hyperlink ref="A3870" display="CV HARAPAN BARU" r:id="rId4298"/>
    <hyperlink ref="C1393" display="http://www.aladdin.com" r:id="rId4299"/>
    <hyperlink ref="A2706" display="A S WATSON" r:id="rId4300"/>
    <hyperlink ref="H2793" display="info@ibgregalos.com" r:id="rId4301"/>
    <hyperlink ref="A3376" display="OSRAM" r:id="rId4302"/>
    <hyperlink ref="A2999" display="JORDAN TRADING" r:id="rId4303"/>
    <hyperlink ref="H1637" display="gpwalsh1@eircom.net" r:id="rId4304"/>
    <hyperlink ref="C3237" display="http://www.merkur.si" r:id="rId4305"/>
    <hyperlink ref="C1785" display="http://www.harrisonandsons.co.uk" r:id="rId4306"/>
    <hyperlink ref="A581" display="SUPREME STEEL" r:id="rId4307"/>
    <hyperlink ref="A1245" display="THE BODY SHOP CANADA" r:id="rId4308"/>
    <hyperlink ref="A2949" display="CONSULTANTS GROUP" r:id="rId4309"/>
    <hyperlink ref="A2590" display="SAMAX (HK)" r:id="rId4310"/>
    <hyperlink ref="A1576" display="TREMBATH DAVID AGENCIES PTY LTD (INCORPORATED IN SA)" r:id="rId4311"/>
    <hyperlink ref="H1188" display="hardex@swipnet.se" r:id="rId4312"/>
    <hyperlink ref="H2744" display="ushagupta27@rediffmail.com" r:id="rId4313"/>
    <hyperlink ref="C1154" display="http://www.repcmi.com" r:id="rId4314"/>
    <hyperlink ref="C2584" display="http://www.galleymatrix.co.uk" r:id="rId4315"/>
    <hyperlink ref="A2578" display="NORIX" r:id="rId4316"/>
    <hyperlink ref="A2189" display="POTTERIE GEMOVERS" r:id="rId4317"/>
    <hyperlink ref="C1230" display="http://www.klaassen.nl" r:id="rId4318"/>
    <hyperlink ref="H3578" display="clow@ladders.direct.co.uk" r:id="rId4319"/>
    <hyperlink ref="H2697" display="oved@termoluxe.com.ua" r:id="rId4320"/>
    <hyperlink ref="A2307" display="INTERNATIONAL TRADING" r:id="rId4321"/>
    <hyperlink ref="H2795" display="brenda.law@ottoasia.com" r:id="rId4322"/>
    <hyperlink ref="H2048" display="eurobuild@mailbg.com" r:id="rId4323"/>
    <hyperlink ref="C3682" display="http://www.ruubkarcher.nl" r:id="rId4324"/>
    <hyperlink ref="A561" display="B&amp;H MARKETING" r:id="rId4325"/>
    <hyperlink ref="H107" display="kenstorkoekken@kenstorkoekken.dk" r:id="rId4326"/>
    <hyperlink ref="A788" display="BAKERY CRAFTS" r:id="rId4327"/>
    <hyperlink ref="A2929" display="INTERBAR" r:id="rId4328"/>
    <hyperlink ref="H2879" display="gentrex@pacific.net.sg" r:id="rId4329"/>
    <hyperlink ref="H2724" display="elitejj@netvigator.com" r:id="rId4330"/>
    <hyperlink ref="C765" display="http://www.scheie.no" r:id="rId4331"/>
    <hyperlink ref="A1412" display="ION PONG TRADING" r:id="rId4332"/>
    <hyperlink ref="H456" display="bambies@pd.jaring.my" r:id="rId4333"/>
    <hyperlink ref="A965" display="GIFTECH" r:id="rId4334"/>
    <hyperlink ref="C1577" display="http://www.foreignimpex.com" r:id="rId4335"/>
    <hyperlink ref="H2977" display="ilovebuddha@hotmail.com" r:id="rId4336"/>
    <hyperlink ref="H546" display="ed.grass@fleetwood.com" r:id="rId4337"/>
    <hyperlink ref="C2133" display="http://www.butonia-group.com" r:id="rId4338"/>
    <hyperlink ref="H20" display="barons@paradise.net.nz" r:id="rId4339"/>
    <hyperlink ref="A3715" display="NEWELLRUBBERMAID" r:id="rId4340"/>
    <hyperlink ref="C384" display="http://www.kirpalani.com" r:id="rId4341"/>
    <hyperlink ref="A1908" display="HORNSLETH" r:id="rId4342"/>
    <hyperlink ref="A3359" display="ROS" r:id="rId4343"/>
    <hyperlink ref="C2340" display="http://www.schnuerle.de" r:id="rId4344"/>
    <hyperlink ref="A2839" display="ART TALENT INDUSTRIAL" r:id="rId4345"/>
    <hyperlink ref="C2385" display="http://www.kokusai-kako.co.jp" r:id="rId4346"/>
    <hyperlink ref="H1281" display="federica.franchi@schoenhuberfranchi.com" r:id="rId4347"/>
    <hyperlink ref="C3871" display="http://www.araigumi.co.jp" r:id="rId4348"/>
    <hyperlink ref="A347" display="FISHER WORLD WIDE IMPORT/EXPORT" r:id="rId4349"/>
    <hyperlink ref="C1346" display="http://www.kantineservice.no" r:id="rId4350"/>
    <hyperlink ref="H1380" display="btcl@accordbd.com" r:id="rId4351"/>
    <hyperlink ref="A1734" display="QASAR HALABAT TRADING EST" r:id="rId4352"/>
    <hyperlink ref="A2108" display="SEYANG TRADING" r:id="rId4353"/>
    <hyperlink ref="A3710" display="CHINA BUSINESS LINK" r:id="rId4354"/>
    <hyperlink ref="C177" display="http://www.warmcode.com" r:id="rId4355"/>
    <hyperlink ref="A3412" display="ABDUL KARIM YAHYA MUNSHI EST" r:id="rId4356"/>
    <hyperlink ref="A2221" display="ET&amp;TASIA" r:id="rId4357"/>
    <hyperlink ref="H3432" display="roesler.vienna@roesler.at" r:id="rId4358"/>
    <hyperlink ref="C650" display="http://www.all-britesales.com" r:id="rId4359"/>
    <hyperlink ref="C2034" display="http://www.albedotour.com" r:id="rId4360"/>
    <hyperlink ref="C2593" display="http://www.boon.com" r:id="rId4361"/>
    <hyperlink ref="A1918" display="GLORIOUS SUPPORT ALL RESPECT" r:id="rId4362"/>
    <hyperlink ref="H1757" display="crodriguez@federicogili.cl" r:id="rId4363"/>
    <hyperlink ref="A1266" display="ANG LEE SENG(PTE)LTD" r:id="rId4364"/>
    <hyperlink ref="C1751" display="http://www.sunlight.my" r:id="rId4365"/>
    <hyperlink ref="H2348" display="kamshing@hknet.com" r:id="rId4366"/>
    <hyperlink ref="C2615" display="http://www.diy-world.de" r:id="rId4367"/>
    <hyperlink ref="H2267" display="hanoufappliances@hotmail.com" r:id="rId4368"/>
    <hyperlink ref="A1190" display="ACE HARDWARE INDONESIA" r:id="rId4369"/>
    <hyperlink ref="A3760" display="DESIGN FOUR SEASONS" r:id="rId4370"/>
    <hyperlink ref="H333" display="imawinr@sprintmail.com" r:id="rId4371"/>
    <hyperlink ref="A928" display="JUAN CARLOS BERTINI" r:id="rId4372"/>
    <hyperlink ref="H2332" display="danddgeneralitems@sbcglobal.net" r:id="rId4373"/>
    <hyperlink ref="C2507" display="http://www.smico.ca" r:id="rId4374"/>
    <hyperlink ref="H1997" display="dutchi.motors@dutchi.nl" r:id="rId4375"/>
    <hyperlink ref="C622" display="http://www.readersgroup.com" r:id="rId4376"/>
    <hyperlink ref="H230" display="gibsonlee@chisang.com.hk" r:id="rId4377"/>
    <hyperlink ref="A2499" display="CARLO CASAGRANDE &amp;" r:id="rId4378"/>
    <hyperlink ref="A725" display="BEE DEE MANUFACTURING" r:id="rId4379"/>
    <hyperlink ref="A2128" display="BETECH SEALS" r:id="rId4380"/>
    <hyperlink ref="A285" display="BUSSER" r:id="rId4381"/>
    <hyperlink ref="A2516" display="ADONG INDUSTRIAL" r:id="rId4382"/>
    <hyperlink ref="H2336" display="abdullah_alnahdi@hotmail.com" r:id="rId4383"/>
    <hyperlink ref="H1865" display="info@sobelpu.be" r:id="rId4384"/>
    <hyperlink ref="H1742" display="frankiew@afeinternational.com" r:id="rId4385"/>
    <hyperlink ref="A1512" display="KIAW YUEN (M) SDN" r:id="rId4386"/>
    <hyperlink ref="A821" display="ARKAU HEERA SONS" r:id="rId4387"/>
    <hyperlink ref="H2989" display="commercial@ets-korzilius.fr" r:id="rId4388"/>
    <hyperlink ref="A650" display="ALL-BRITE SALES" r:id="rId4389"/>
    <hyperlink ref="A2404" display="EMBERTON HOLDINGS SDN" r:id="rId4390"/>
    <hyperlink ref="A3382" display="ALMAZYED TRAIDING" r:id="rId4391"/>
    <hyperlink ref="H2881" display="vgywang@yahoo.com" r:id="rId4392"/>
    <hyperlink ref="C3517" display="http://www.melkcogroup.com" r:id="rId4393"/>
    <hyperlink ref="H179" display="en125@wanadoo.fr" r:id="rId4394"/>
    <hyperlink ref="A25" display="SMITHKLINE BEECHAM" r:id="rId4395"/>
    <hyperlink ref="A2546" display="OY SUOMEN SCHNEIDER" r:id="rId4396"/>
    <hyperlink ref="A2217" display="HAPPY FAMILIES RESTAURANT" r:id="rId4397"/>
    <hyperlink ref="A1063" display="A-L ROREN AGENTUR-IMPORT" r:id="rId4398"/>
    <hyperlink ref="H789" display="amithani@hotmail.com" r:id="rId4399"/>
    <hyperlink ref="C496" display="http://www.thornlighting.co.nz" r:id="rId4400"/>
    <hyperlink ref="H2928" display="wirom.dev@wxs.nl" r:id="rId4401"/>
    <hyperlink ref="A3759" display="TRE-ATTHABOON INDUSTRY" r:id="rId4402"/>
    <hyperlink ref="A1407" display="K &amp; K" r:id="rId4403"/>
    <hyperlink ref="H1687" display="toeishoji@aol.com" r:id="rId4404"/>
    <hyperlink ref="H2343" display="chrismoreland@yahoo.com" r:id="rId4405"/>
    <hyperlink ref="A3575" display="CLAVE DENIA" r:id="rId4406"/>
    <hyperlink ref="H2425" display="compras@agricoladelhidalgo.com" r:id="rId4407"/>
    <hyperlink ref="C3576" display="http://www.tokyo-daiichi.co.jp" r:id="rId4408"/>
    <hyperlink ref="A1728" display="FILUET" r:id="rId4409"/>
    <hyperlink ref="H753" display="evasze@netvigator.com" r:id="rId4410"/>
    <hyperlink ref="H1846" display="cuteironware@optusnet.com.au" r:id="rId4411"/>
    <hyperlink ref="A3516" display="FACTORY DIRECT SALES GROUP" r:id="rId4412"/>
    <hyperlink ref="A1583" display="G L TRADING" r:id="rId4413"/>
    <hyperlink ref="H2602" display="bsspl@singnet.com.sg" r:id="rId4414"/>
    <hyperlink ref="A96" display="PREJECTING 2500" r:id="rId4415"/>
    <hyperlink ref="H2199" display="acoronel@gye.satnet.net" r:id="rId4416"/>
    <hyperlink ref="H2069" display="taylorsales@irco.com" r:id="rId4417"/>
    <hyperlink ref="H2015" display="spi1@frontiernet.net" r:id="rId4418"/>
    <hyperlink ref="A297" display="BEE DEE MANUFACTURING" r:id="rId4419"/>
    <hyperlink ref="H1970" display="hiepthuan@hcm.vnn.vn" r:id="rId4420"/>
    <hyperlink ref="A2974" display="SAMARAS" r:id="rId4421"/>
    <hyperlink ref="A566" display="ANKITA TRADERS" r:id="rId4422"/>
    <hyperlink ref="H1875" display="renz@wanadoo.fr" r:id="rId4423"/>
    <hyperlink ref="H564" display="evermerc@eml.com.hk" r:id="rId4424"/>
    <hyperlink ref="A2701" display="KRONENBURG HANDEL" r:id="rId4425"/>
    <hyperlink ref="A1158" display="APPLIANCE MAINTENANCE" r:id="rId4426"/>
    <hyperlink ref="H3342" display="basictrust@myorange.dk" r:id="rId4427"/>
    <hyperlink ref="H1472" display="imagei@ozonline.com" r:id="rId4428"/>
    <hyperlink ref="A824" display="FRANS DEMUYNCK" r:id="rId4429"/>
    <hyperlink ref="H1549" display="dvcoltd@hotmail.com" r:id="rId4430"/>
    <hyperlink ref="A3607" display="PONTEX INTERNATIONAL" r:id="rId4431"/>
    <hyperlink ref="A924" display="BERCELI" r:id="rId4432"/>
    <hyperlink ref="H3401" display="gzo@kowling.com" r:id="rId4433"/>
    <hyperlink ref="C3055" display="http://www.europatrimmings.com" r:id="rId4434"/>
    <hyperlink ref="H3120" display="salah_helal@hotmail.com" r:id="rId4435"/>
    <hyperlink ref="A2891" display="DSE (NZ)" r:id="rId4436"/>
    <hyperlink ref="A1384" display="KING IRELAND" r:id="rId4437"/>
    <hyperlink ref="H3807" display="tom_click@indalex.com" r:id="rId4438"/>
    <hyperlink ref="A622" display="READERS(TAIWAN)LTD" r:id="rId4439"/>
    <hyperlink ref="H1604" display="fraijat@hotmail.com" r:id="rId4440"/>
    <hyperlink ref="A1533" display="ATLANTIC DISTRIBUTORS" r:id="rId4441"/>
    <hyperlink ref="C3152" display="http://www.serinc.com" r:id="rId4442"/>
    <hyperlink ref="C1837" display="http://www.oitakyowa.co.jp" r:id="rId4443"/>
    <hyperlink ref="A2966" display="LI &amp; FUNG (TRADING)" r:id="rId4444"/>
    <hyperlink ref="H635" display="cutting@agemont.it" r:id="rId4445"/>
    <hyperlink ref="H1954" display="tecktai@pacific.net.sg" r:id="rId4446"/>
    <hyperlink ref="H917" display="email@supremesteel.com" r:id="rId4447"/>
    <hyperlink ref="A2237" display="AL-MOKHLEF TRADING" r:id="rId4448"/>
    <hyperlink ref="C3157" display="http://www.teacup.com" r:id="rId4449"/>
    <hyperlink ref="A2780" display="JTB IMPORTS" r:id="rId4450"/>
    <hyperlink ref="C1000" display="http://www.goldmail.net.il" r:id="rId4451"/>
    <hyperlink ref="A308" display="BETRAS PLASTICS" r:id="rId4452"/>
    <hyperlink ref="C3478" display="http://www.kompernass.de" r:id="rId4453"/>
    <hyperlink ref="H3057" display="sales@willer.com.hk" r:id="rId4454"/>
    <hyperlink ref="C2669" display="http://www.jiayidq.com" r:id="rId4455"/>
    <hyperlink ref="A2113" display="SHIKISHIMA" r:id="rId4456"/>
    <hyperlink ref="H3562" display="majococorp@aol.com" r:id="rId4457"/>
    <hyperlink ref="C70" display="http://www.kintree.com" r:id="rId4458"/>
    <hyperlink ref="C1697" display="http://www.brain.net" r:id="rId4459"/>
    <hyperlink ref="H1020" display="mo@ilabkinna.se" r:id="rId4460"/>
    <hyperlink ref="A2294" display="TECHNISCH BUREAU KNOL" r:id="rId4461"/>
    <hyperlink ref="A3402" display="KOLBO TRADING" r:id="rId4462"/>
    <hyperlink ref="A74" display="SEIEI" r:id="rId4463"/>
    <hyperlink ref="H538" display="amelhem@wana.com.jo" r:id="rId4464"/>
    <hyperlink ref="C3677" display="http://www.sugarcane.org" r:id="rId4465"/>
    <hyperlink ref="A2252" display="PHOENIX MECANO" r:id="rId4466"/>
    <hyperlink ref="H3754" display="james_clairol@hotmail.com" r:id="rId4467"/>
    <hyperlink ref="H2963" display="mahrexim@yahoo.co.in" r:id="rId4468"/>
    <hyperlink ref="A952" display="METAALWARENFABRIEK DEMA" r:id="rId4469"/>
    <hyperlink ref="A442" display="ALRASHID - HOME - FURNISH" r:id="rId4470"/>
    <hyperlink ref="H2586" display="scanglas@scanglas.dk" r:id="rId4471"/>
    <hyperlink ref="A497" display="ROSA RAHARJA" r:id="rId4472"/>
    <hyperlink ref="C1406" display="http://www.carlislebrass.co.uk" r:id="rId4473"/>
    <hyperlink ref="H3367" display="import@pinder.co.uk" r:id="rId4474"/>
    <hyperlink ref="H591" display="oficina@oficina.biz.com.hk" r:id="rId4475"/>
    <hyperlink ref="H3343" display="fmintl@ctimail3.com" r:id="rId4476"/>
    <hyperlink ref="H205" display="mirchina@mail.ru" r:id="rId4477"/>
    <hyperlink ref="H2553" display="biosystem@a-teleport.com" r:id="rId4478"/>
    <hyperlink ref="A538" display="AL-BARAKEH TECHNICAL" r:id="rId4479"/>
    <hyperlink ref="H3350" display="adv_entp@rediffmail.com" r:id="rId4480"/>
    <hyperlink ref="C535" display="http://www.kwah.com" r:id="rId4481"/>
    <hyperlink ref="H1694" display="libro@librogroup.com" r:id="rId4482"/>
    <hyperlink ref="H2184" display="jbreitman@ciudad.com.ar" r:id="rId4483"/>
    <hyperlink ref="C1699" display="http://www.int.net.td" r:id="rId4484"/>
    <hyperlink ref="A2491" display="SUNFLOWER PLASTIC PRODUCTS" r:id="rId4485"/>
    <hyperlink ref="A944" display="IKEDA INDUSTRY" r:id="rId4486"/>
    <hyperlink ref="C1468" display="http://www.lcogoef.ie" r:id="rId4487"/>
    <hyperlink ref="H1976" display="tahirfo@totmail.com" r:id="rId4488"/>
    <hyperlink ref="H3850" display="coray@.netvigator.com" r:id="rId4489"/>
    <hyperlink ref="A909" display="CHELSEA INTERNATIONAL" r:id="rId4490"/>
    <hyperlink ref="H558" display="niza@adinet.com.uy" r:id="rId4491"/>
    <hyperlink ref="H3264" display="alison.lam@alibaba-inc.com" r:id="rId4492"/>
    <hyperlink ref="C1124" display="http://www.int.net.td" r:id="rId4493"/>
    <hyperlink ref="C2229" display="http://www.offofficial.com" r:id="rId4494"/>
    <hyperlink ref="A2854" display="SHIV METALS" r:id="rId4495"/>
    <hyperlink ref="H1112" display="db5408@ebtnet.net" r:id="rId4496"/>
    <hyperlink ref="H3717" display="resv99ab@student.cbs.dk" r:id="rId4497"/>
    <hyperlink ref="A2735" display="FAIRTRADE" r:id="rId4498"/>
    <hyperlink ref="A1388" display="CALDERONI FRATELLI" r:id="rId4499"/>
    <hyperlink ref="H1656" display="tony@topbrasshardware.com" r:id="rId4500"/>
    <hyperlink ref="A3023" display="PARISSA LABORATORIES" r:id="rId4501"/>
    <hyperlink ref="C1411" display="http://www.members.tripod.lycos.co.kr" r:id="rId4502"/>
    <hyperlink ref="H2921" display="cad@nline.it" r:id="rId4503"/>
    <hyperlink ref="A105" display="SOFT WORLD" r:id="rId4504"/>
    <hyperlink ref="A344" display="ANKORS" r:id="rId4505"/>
    <hyperlink ref="C2210" display="http://www.fibro.cl" r:id="rId4506"/>
    <hyperlink ref="A3692" display="ALCE" r:id="rId4507"/>
    <hyperlink ref="A846" display="SAVETA (ISRAEL)" r:id="rId4508"/>
    <hyperlink ref="A171" display="OPTIONS GIFTWARE AND KITCHENWARE" r:id="rId4509"/>
    <hyperlink ref="H989" display="m.vilallonga@hellades.com" r:id="rId4510"/>
    <hyperlink ref="A2148" display="ABLE CANADA" r:id="rId4511"/>
    <hyperlink ref="A1110" display="EUATC" r:id="rId4512"/>
    <hyperlink ref="H2634" display="satec@cs.com.uy" r:id="rId4513"/>
    <hyperlink ref="A2492" display="NATIONAL BROKERS" r:id="rId4514"/>
    <hyperlink ref="A1170" display="AFA GLOBAL TRADING&amp;INVESTMENT" r:id="rId4515"/>
    <hyperlink ref="C3148" display="http://www.click4u.co.uk" r:id="rId4516"/>
    <hyperlink ref="A1510" display="GLOBALZONE" r:id="rId4517"/>
    <hyperlink ref="A1530" display="CAMELEX INTERNATIONAL" r:id="rId4518"/>
    <hyperlink ref="A2426" display="THE PROFESSIONAL COOKWARE" r:id="rId4519"/>
    <hyperlink ref="C14" display="http://www.royalselangor.com" r:id="rId4520"/>
    <hyperlink ref="H829" display="rl@h.ittrading.com" r:id="rId4521"/>
    <hyperlink ref="A3469" display="INTERTECNICA" r:id="rId4522"/>
    <hyperlink ref="H2465" display="ajm@emailaccount.com" r:id="rId4523"/>
    <hyperlink ref="H2105" display="alif@worldnet.fr" r:id="rId4524"/>
    <hyperlink ref="C394" display="http://www.cyberspace.net.ng" r:id="rId4525"/>
    <hyperlink ref="C3219" display="http://www.ptco.com" r:id="rId4526"/>
    <hyperlink ref="H2474" display="amefa@amefa.co.uk" r:id="rId4527"/>
    <hyperlink ref="H562" display="steel555@mail.sy" r:id="rId4528"/>
    <hyperlink ref="A2722" display="SILK ROAD GIFT" r:id="rId4529"/>
    <hyperlink ref="C1216" display="http://www.isakssongruppen.se" r:id="rId4530"/>
    <hyperlink ref="C23" display="http://www.depoelgromimgem.nl" r:id="rId4531"/>
    <hyperlink ref="A3377" display="K-TEC" r:id="rId4532"/>
    <hyperlink ref="H2354" display="rajvi1@vsnl.com" r:id="rId4533"/>
    <hyperlink ref="C1253" display="http://www.isakssongruppen.se" r:id="rId4534"/>
    <hyperlink ref="A1804" display="ALUMINIUM CONSTRUCTIES VAN DIJK" r:id="rId4535"/>
    <hyperlink ref="C3543" display="http://www.domestic.com.cy" r:id="rId4536"/>
    <hyperlink ref="C3092" display="http://www.paramount.com.ph" r:id="rId4537"/>
    <hyperlink ref="H2270" display="info@seidel.de" r:id="rId4538"/>
    <hyperlink ref="C2750" display="http://www.siemens.fi" r:id="rId4539"/>
    <hyperlink ref="A1080" display="LINIDO" r:id="rId4540"/>
    <hyperlink ref="H2985" display="artalent@biznetvigator.com" r:id="rId4541"/>
    <hyperlink ref="A126" display="AL NAJEED TRAD ENT" r:id="rId4542"/>
    <hyperlink ref="H2402" display="aliozer@burakperde.com" r:id="rId4543"/>
    <hyperlink ref="C1822" display="http://www.norrona-vm.no" r:id="rId4544"/>
    <hyperlink ref="C812" display="http://www.byco.com.br" r:id="rId4545"/>
    <hyperlink ref="C782" display="http://www.showertek.com" r:id="rId4546"/>
    <hyperlink ref="C3697" display="http://www.gersoncompany.com" r:id="rId4547"/>
    <hyperlink ref="A2384" display="KAREL" r:id="rId4548"/>
    <hyperlink ref="H3429" display="cemejia@guate.net" r:id="rId4549"/>
    <hyperlink ref="C2851" display="http://www.ebertoysab.se" r:id="rId4550"/>
    <hyperlink ref="A2711" display="GIFTSLAND" r:id="rId4551"/>
    <hyperlink ref="H2764" display="altindo@dnet.net.id" r:id="rId4552"/>
    <hyperlink ref="A775" display="FOCUS ASIA PACIFIC" r:id="rId4553"/>
    <hyperlink ref="A752" display="PARTNERVIP" r:id="rId4554"/>
    <hyperlink ref="A3664" display="CONTACTO BANDER" r:id="rId4555"/>
    <hyperlink ref="A2936" display="SE CHANG" r:id="rId4556"/>
    <hyperlink ref="H2331" display="info@sahkotaso.fi" r:id="rId4557"/>
    <hyperlink ref="H1482" display="basuracorreo@hotmail.com" r:id="rId4558"/>
    <hyperlink ref="H1109" display="adeline@sonali.com.my" r:id="rId4559"/>
    <hyperlink ref="H1421" display="gordon@primescapeproducts.com" r:id="rId4560"/>
    <hyperlink ref="C1064" display="http://www.bigfoot.com" r:id="rId4561"/>
    <hyperlink ref="A3297" display="TARGET EXPORT" r:id="rId4562"/>
    <hyperlink ref="C2529" display="http://www.aotoprint.or.jp" r:id="rId4563"/>
    <hyperlink ref="C2512" display="http://www.berteloot.be" r:id="rId4564"/>
    <hyperlink ref="C797" display="http://www.porcelanasmataro.com" r:id="rId4565"/>
    <hyperlink ref="A1308" display="SHOUEI" r:id="rId4566"/>
    <hyperlink ref="H3627" display="dinnersupply@yahoo.com" r:id="rId4567"/>
    <hyperlink ref="A704" display="DAHIRU SOLAR TECHNICAL SERVICES" r:id="rId4568"/>
    <hyperlink ref="H1556" display="yy8681@yahoo.com" r:id="rId4569"/>
    <hyperlink ref="A1990" display="JUMAGOZ" r:id="rId4570"/>
    <hyperlink ref="A1945" display="SUPERIOR PERFORMANCE" r:id="rId4571"/>
    <hyperlink ref="C3425" display="http://www.dura.com" r:id="rId4572"/>
    <hyperlink ref="C172" display="http://www.amwaylive.com" r:id="rId4573"/>
    <hyperlink ref="A1336" display="RESTAMP" r:id="rId4574"/>
    <hyperlink ref="H875" display="amritkitchenplast@hotmail.com" r:id="rId4575"/>
    <hyperlink ref="C3360" display="http://www.ktnet.co.kr" r:id="rId4576"/>
    <hyperlink ref="H3307" display="stl.compo@inc.it" r:id="rId4577"/>
    <hyperlink ref="A862" display="LAI KAM KEE" r:id="rId4578"/>
    <hyperlink ref="H3649" display="alsmaym@hotmail.com" r:id="rId4579"/>
    <hyperlink ref="A143" display="COMPAR" r:id="rId4580"/>
    <hyperlink ref="C3118" display="http://www.singnet.sg" r:id="rId4581"/>
    <hyperlink ref="A1376" display="THE BODY SHOP CANADA" r:id="rId4582"/>
    <hyperlink ref="A1841" display="CHAMP LINE INDUSTRIAL" r:id="rId4583"/>
    <hyperlink ref="H1162" display="christine.lai@toysrus.com" r:id="rId4584"/>
    <hyperlink ref="C1090" display="http://www.shandiztrading.com" r:id="rId4585"/>
    <hyperlink ref="C3826" display="http://www.sambocorp.com" r:id="rId4586"/>
    <hyperlink ref="A2777" display="BECCHETTI ANGELO BAL" r:id="rId4587"/>
    <hyperlink ref="H1633" display="tarif_awa@37.com" r:id="rId4588"/>
    <hyperlink ref="C1045" display="http://www.fullmax.usa" r:id="rId4589"/>
    <hyperlink ref="A854" display="TROFEOS MARTINEZ" r:id="rId4590"/>
    <hyperlink ref="H2600" display="riolitane@hotmail.com" r:id="rId4591"/>
    <hyperlink ref="A436" display="SARI MURNI ABADI FOOD INDUSTRY" r:id="rId4592"/>
    <hyperlink ref="A2988" display="JCY INTERNATIONAL" r:id="rId4593"/>
    <hyperlink ref="H3171" display="grace@hillcarehk.com" r:id="rId4594"/>
    <hyperlink ref="H3349" display=".automode@streamyx.com" r:id="rId4595"/>
    <hyperlink ref="H1358" display="atimport@arrakis.es" r:id="rId4596"/>
    <hyperlink ref="A2544" display="HARDCORE GLASSWORKS SPECIALIST" r:id="rId4597"/>
    <hyperlink ref="H1269" display="klir@netvision.net" r:id="rId4598"/>
    <hyperlink ref="A2008" display="ARSIMA" r:id="rId4599"/>
    <hyperlink ref="H2346" display="ferrocentro@ferrocentro.com" r:id="rId4600"/>
    <hyperlink ref="C2140" display="http://www.square-automation.net" r:id="rId4601"/>
    <hyperlink ref="A2369" display="BATI MACHINERY AND MOULD INDUSTRY &amp; TRADE" r:id="rId4602"/>
    <hyperlink ref="C820" display="http://www.spectorg.co.il" r:id="rId4603"/>
    <hyperlink ref="A1499" display="INTEGRATE INDUSTRIAL" r:id="rId4604"/>
    <hyperlink ref="A1762" display="GAIL CAPLE SEASCAPES" r:id="rId4605"/>
    <hyperlink ref="A319" display="COUSINS &amp; PARTNERS TRADE MARKETING SERVICES" r:id="rId4606"/>
    <hyperlink ref="H3003" display="namyune@hotmail.com" r:id="rId4607"/>
    <hyperlink ref="H295" display="vinoadgupta@rediffmail.com" r:id="rId4608"/>
    <hyperlink ref="H1426" display="mamayr@tin.it" r:id="rId4609"/>
    <hyperlink ref="A1401" display="FRIGICOLL" r:id="rId4610"/>
    <hyperlink ref="H3234" display="info@tepol.com.mx" r:id="rId4611"/>
    <hyperlink ref="A2539" display="SONY CORP OF HONG KONG" r:id="rId4612"/>
    <hyperlink ref="H3632" display="stl.compo@inc.it" r:id="rId4613"/>
    <hyperlink ref="A873" display="NKOVA INTL" r:id="rId4614"/>
    <hyperlink ref="C1999" display="http://www.sun-new.com" r:id="rId4615"/>
    <hyperlink ref="A2232" display="M A T" r:id="rId4616"/>
    <hyperlink ref="C968" display="http://www.fox.taipei.com" r:id="rId4617"/>
    <hyperlink ref="A1413" display="AMERICAN S ASIATIC TRADING" r:id="rId4618"/>
    <hyperlink ref="C30" display="http://www.dial.bleane.com" r:id="rId4619"/>
    <hyperlink ref="H1322" display="info@mepal.nl" r:id="rId4620"/>
    <hyperlink ref="C3195" display="http://www.caetla.biz.com.hk" r:id="rId4621"/>
    <hyperlink ref="A3153" display="BRAGLIA CUCINE COMPONIBILI" r:id="rId4622"/>
    <hyperlink ref="A3256" display="OAK MATERIAL" r:id="rId4623"/>
    <hyperlink ref="A1995" display="SERVICIOS ILIMITADOS" r:id="rId4624"/>
    <hyperlink ref="H2264" display="alayoon518@hanmail.net" r:id="rId4625"/>
    <hyperlink ref="C529" display="http://www.finessefurnishings.com" r:id="rId4626"/>
    <hyperlink ref="A3266" display="BERGER ASIA" r:id="rId4627"/>
    <hyperlink ref="H2875" display="alde@aldeuk.force9.co.uk" r:id="rId4628"/>
    <hyperlink ref="C3006" display="http://www.rad.net.id" r:id="rId4629"/>
    <hyperlink ref="C1935" display="http://www.norpro.com" r:id="rId4630"/>
    <hyperlink ref="A1143" display="TRI SQUARE INDUSTRIAL" r:id="rId4631"/>
    <hyperlink ref="A2409" display="MILLENNIUM" r:id="rId4632"/>
    <hyperlink ref="A1929" display="BALI" r:id="rId4633"/>
    <hyperlink ref="A1823" display="SCHWER PRAEZISION" r:id="rId4634"/>
    <hyperlink ref="H3714" display="orion@rancal.co" r:id="rId4635"/>
    <hyperlink ref="H1385" display="jamisongreen@btinternet.com" r:id="rId4636"/>
    <hyperlink ref="A240" display="HENNING BUSINESS DEVELOPMENT" r:id="rId4637"/>
    <hyperlink ref="C1635" display="http://www.dynatec.no" r:id="rId4638"/>
    <hyperlink ref="C3753" display="http://www.goodcome.com.hk" r:id="rId4639"/>
    <hyperlink ref="C506" display="http://www.harmsmarcus.com" r:id="rId4640"/>
    <hyperlink ref="A2987" display="SHERMAN INTERNATIONAL INDUSTRIAL" r:id="rId4641"/>
    <hyperlink ref="C898" display="http://www.woo-ri.com" r:id="rId4642"/>
    <hyperlink ref="C2010" display="http://www.chinawindow.com.tw" r:id="rId4643"/>
    <hyperlink ref="C871" display="http://www.shrishakun.com" r:id="rId4644"/>
    <hyperlink ref="H2706" display="caseyw@asw.com.hk" r:id="rId4645"/>
    <hyperlink ref="H1652" display="mark@tropico.us" r:id="rId4646"/>
    <hyperlink ref="A2531" display="JOYERIA ERIKA" r:id="rId4647"/>
    <hyperlink ref="H3785" display="aec06065@nifty.ne.jp" r:id="rId4648"/>
    <hyperlink ref="A1272" display="REEM TRADE IMPORT &amp; EXPORT" r:id="rId4649"/>
    <hyperlink ref="C887" display="http://www.theobros.gr" r:id="rId4650"/>
    <hyperlink ref="A1141" display="SA FORUM" r:id="rId4651"/>
    <hyperlink ref="A2078" display="CHOUDREY TRADERS" r:id="rId4652"/>
    <hyperlink ref="C94" display="http://www.arnottdist.com" r:id="rId4653"/>
    <hyperlink ref="A2357" display="INTER-GASTRO" r:id="rId4654"/>
    <hyperlink ref="A1283" display="APHESTEGUY" r:id="rId4655"/>
    <hyperlink ref="H808" display="hong@aromaco.com" r:id="rId4656"/>
    <hyperlink ref="A772" display="AMERICAN RESTAURANT EQUIPMENT" r:id="rId4657"/>
    <hyperlink ref="C3615" display="http://www.shakirscollection.com" r:id="rId4658"/>
    <hyperlink ref="C3357" display="http://www.nikomgroup.com" r:id="rId4659"/>
    <hyperlink ref="H3274" display="bjones@saltonusa.com" r:id="rId4660"/>
    <hyperlink ref="C1972" display="http://www.varimixer.com" r:id="rId4661"/>
    <hyperlink ref="A524" display="SISO" r:id="rId4662"/>
    <hyperlink ref="C2261" display="http://www.nourinternational.net" r:id="rId4663"/>
    <hyperlink ref="H248" display="gemingems@sina.com" r:id="rId4664"/>
    <hyperlink ref="H2633" display="marypb2003@aol.com" r:id="rId4665"/>
    <hyperlink ref="H909" display="chelsea7@qa2.so-net.ne.jp" r:id="rId4666"/>
    <hyperlink ref="H1653" display="zhao_michael@hotmail.com" r:id="rId4667"/>
    <hyperlink ref="A3107" display="BRUNO FRESCURA PORCELLANE" r:id="rId4668"/>
    <hyperlink ref="A2378" display="SUN PACIFIC ENTERPRISE" r:id="rId4669"/>
    <hyperlink ref="H2903" display="jinxiang@msn.com" r:id="rId4670"/>
    <hyperlink ref="A2861" display="KRIGSVOLL" r:id="rId4671"/>
    <hyperlink ref="C1162" display="http://www.toysrus.com" r:id="rId4672"/>
    <hyperlink ref="H82" display="info@afefalcon.com" r:id="rId4673"/>
    <hyperlink ref="C3322" display="http://www.dragonfire.net" r:id="rId4674"/>
    <hyperlink ref="A1845" display="HANSUNG ENTERPRISE" r:id="rId4675"/>
    <hyperlink ref="H2401" display="marketing@entrading.com" r:id="rId4676"/>
    <hyperlink ref="H2843" display=".fredtj8@cbn.net.id" r:id="rId4677"/>
    <hyperlink ref="C3121" display="http://www.alcologistics.com" r:id="rId4678"/>
    <hyperlink ref="A616" display="MAGICWAY ENTERPRISE" r:id="rId4679"/>
    <hyperlink ref="C2708" display="http://www.vnn.vn" r:id="rId4680"/>
    <hyperlink ref="C228" display="http://www.citycentre.com.kw" r:id="rId4681"/>
    <hyperlink ref="C60" display="http://www.h.ittrading.com" r:id="rId4682"/>
    <hyperlink ref="H3377" display="james_clairol@hotmail.com" r:id="rId4683"/>
    <hyperlink ref="H1420" display="ittc2001@korea.com" r:id="rId4684"/>
    <hyperlink ref="A56" display="AIK SENG INDUSTRIES SDN" r:id="rId4685"/>
    <hyperlink ref="A1529" display="C PARSRAM &amp;" r:id="rId4686"/>
    <hyperlink ref="H3549" display="mrfok@netvigator.com" r:id="rId4687"/>
    <hyperlink ref="A1774" display="OR GALAD" r:id="rId4688"/>
    <hyperlink ref="A3101" display="IBG REGALOS" r:id="rId4689"/>
    <hyperlink ref="C256" display="http://www.inka-impex.si" r:id="rId4690"/>
    <hyperlink ref="H1302" display="govindexp71_cal@yahoo.com" r:id="rId4691"/>
    <hyperlink ref="A1262" display="CONTINUUM SALE &amp; MARKETING" r:id="rId4692"/>
    <hyperlink ref="H1449" display="sfsbelgium@stanleyworks.com" r:id="rId4693"/>
    <hyperlink ref="C3708" display="http://www.consiva.dk" r:id="rId4694"/>
    <hyperlink ref="A521" display="AKYENABO ENTERPRISES" r:id="rId4695"/>
    <hyperlink ref="A457" display="GOLD HEARTS CONSULTANTS" r:id="rId4696"/>
    <hyperlink ref="A2180" display="ENI-TRADE INTERNATIONAL" r:id="rId4697"/>
    <hyperlink ref="A3679" display="PARMALAT DAIRY &amp; BAKERY INC/LA ITERIE ET BOULANGERIE PARMALAT" r:id="rId4698"/>
    <hyperlink ref="A2454" display="JIN HU YONGSEN TIMBER" r:id="rId4699"/>
    <hyperlink ref="A2045" display="I D R PORINOX AND GLASS S L" r:id="rId4700"/>
    <hyperlink ref="A1093" display="SUNRISE TECHNOLOGY SYSTEMS" r:id="rId4701"/>
    <hyperlink ref="H3461" display=".itc@.itckwt.com" r:id="rId4702"/>
    <hyperlink ref="A1472" display="IMAGE INTERNATIONAL" r:id="rId4703"/>
    <hyperlink ref="H1995" display="jaime@serviciosilimitados.net" r:id="rId4704"/>
    <hyperlink ref="H2316" display="kirex@arc.net.my" r:id="rId4705"/>
    <hyperlink ref="C3812" display="http://www.n-s-o.com" r:id="rId4706"/>
    <hyperlink ref="H2611" display="basmair@saudionline.com.sa" r:id="rId4707"/>
    <hyperlink ref="C2737" display="http://www.garelly.de" r:id="rId4708"/>
    <hyperlink ref="A3820" display="CERAWORLD" r:id="rId4709"/>
    <hyperlink ref="H3222" display="dbusiness@bigfoot.com" r:id="rId4710"/>
    <hyperlink ref="A1006" display="K TACKLE" r:id="rId4711"/>
    <hyperlink ref="H2024" display="arm3@tm.net.my" r:id="rId4712"/>
    <hyperlink ref="H3765" display="chamburoloja@yahoo.com" r:id="rId4713"/>
    <hyperlink ref="H2830" display="alan@btbproducts.com" r:id="rId4714"/>
    <hyperlink ref="H3300" display="wancy724@yahoo.com.hk" r:id="rId4715"/>
    <hyperlink ref="H1702" display="info@publiplast.de" r:id="rId4716"/>
    <hyperlink ref="C3551" display="http://www.fullbillion.com" r:id="rId4717"/>
    <hyperlink ref="A1891" display="JEAN LEBRETON ET CIE" r:id="rId4718"/>
    <hyperlink ref="H1963" display="zhangsf@libbey.com" r:id="rId4719"/>
    <hyperlink ref="A2603" display="BARGREEN-ELLINGSON" r:id="rId4720"/>
    <hyperlink ref="A2851" display="EBER TOYS" r:id="rId4721"/>
    <hyperlink ref="H3570" display="afzaalinternational@yahoo.com" r:id="rId4722"/>
    <hyperlink ref="H1860" display="winkwong8@hotmail.com" r:id="rId4723"/>
    <hyperlink ref="A1888" display="SHIROKI ZAKKA" r:id="rId4724"/>
    <hyperlink ref="H397" display="gary@treska.com" r:id="rId4725"/>
    <hyperlink ref="A1610" display="QASAR HALABAT TRADING EST" r:id="rId4726"/>
    <hyperlink ref="C1806" display="http://www.arlini.fr" r:id="rId4727"/>
    <hyperlink ref="H3131" display="ruffo@ruffo.it" r:id="rId4728"/>
    <hyperlink ref="C2251" display="http://www.nishijima.co.jp" r:id="rId4729"/>
    <hyperlink ref="H792" display="info@advantagemaint.com" r:id="rId4730"/>
    <hyperlink ref="A586" display="MICROTECH INDUSTRIES" r:id="rId4731"/>
    <hyperlink ref="H1240" display="pek2001@emirates.net" r:id="rId4732"/>
    <hyperlink ref="A381" display="BD INTERNATIONAL" r:id="rId4733"/>
    <hyperlink ref="H1192" display="actron@info.com.ph" r:id="rId4734"/>
    <hyperlink ref="A1048" display="AHMED J EL-ZEINY" r:id="rId4735"/>
    <hyperlink ref="H193" display="sales@keith-spicers.co.uk" r:id="rId4736"/>
    <hyperlink ref="H768" display="stevet@westpakusa.com" r:id="rId4737"/>
    <hyperlink ref="A3674" display="SORITSU" r:id="rId4738"/>
    <hyperlink ref="C1777" display="http://www.binhamoodah.ae" r:id="rId4739"/>
    <hyperlink ref="A1503" display="TRE D" r:id="rId4740"/>
    <hyperlink ref="A3363" display="BREELS SPRL" r:id="rId4741"/>
    <hyperlink ref="H2302" display="smillersimms@hotmail.com" r:id="rId4742"/>
    <hyperlink ref="A736" display="NEW WORLD FOODS ENT" r:id="rId4743"/>
    <hyperlink ref="H1260" display="kishyam_mab@yahoo.com" r:id="rId4744"/>
    <hyperlink ref="H1243" display="info@bardenhewer.de" r:id="rId4745"/>
    <hyperlink ref="A3321" display="SONY PLAZA" r:id="rId4746"/>
    <hyperlink ref="C680" display="http://www.la-especial.com" r:id="rId4747"/>
    <hyperlink ref="C3330" display="http://www.mipac.com" r:id="rId4748"/>
    <hyperlink ref="A1588" display="ASSUDAMAL &amp; SONS (HK)" r:id="rId4749"/>
    <hyperlink ref="H3495" display="pap.angl@infonie.be" r:id="rId4750"/>
    <hyperlink ref="H264" display="jurajura12@hotmail.com" r:id="rId4751"/>
    <hyperlink ref="A3347" display="IMS TOOLS" r:id="rId4752"/>
    <hyperlink ref="A1712" display="HOME TECH INDUSTRIES" r:id="rId4753"/>
    <hyperlink ref="C1350" display="http://www.meulemangifts.nl" r:id="rId4754"/>
    <hyperlink ref="H1179" display="mspong@earthlink.net" r:id="rId4755"/>
    <hyperlink ref="H2021" display="jojo_ho@conair.com" r:id="rId4756"/>
    <hyperlink ref="C44" display="http://www.quartz.ocn.ne.jp" r:id="rId4757"/>
    <hyperlink ref="C3666" display="http://www.almoayyedintl.com" r:id="rId4758"/>
    <hyperlink ref="C2425" display="http://www.agricoladelhidalgo.com" r:id="rId4759"/>
    <hyperlink ref="A1585" display="KARAZOUN" r:id="rId4760"/>
    <hyperlink ref="H2477" display="teckhoe@pacific.net.sg" r:id="rId4761"/>
    <hyperlink ref="A1527" display="SINGAPORE AIRLINES" r:id="rId4762"/>
    <hyperlink ref="A135" display="ABBASSI WHOLESALE &amp; DISTRIBUTORS" r:id="rId4763"/>
    <hyperlink ref="C2964" display="http://www.americasfoodequipment.com" r:id="rId4764"/>
    <hyperlink ref="H3601" display="agarwalg@hotmail.com" r:id="rId4765"/>
    <hyperlink ref="A2700" display="BUNZL OUTSOURCING SERVICES" r:id="rId4766"/>
    <hyperlink ref="H878" display="davidtravis2@aol.com" r:id="rId4767"/>
    <hyperlink ref="A2146" display="PREMIUMBURO NIEUWKOOP" r:id="rId4768"/>
    <hyperlink ref="H2911" display="jcornell@chlimited.com" r:id="rId4769"/>
    <hyperlink ref="H2334" display="hnasser@scs-net.org" r:id="rId4770"/>
    <hyperlink ref="H1810" display="ollie@bubbasovens.com" r:id="rId4771"/>
    <hyperlink ref="C818" display="http://www.formfurniture.com.au" r:id="rId4772"/>
    <hyperlink ref="A3536" display="PRESTONS (CASH &amp; CARRY)" r:id="rId4773"/>
    <hyperlink ref="H2326" display="hogarte@terra.com.mx" r:id="rId4774"/>
    <hyperlink ref="C547" display="http://www.sleutelbal.nl" r:id="rId4775"/>
    <hyperlink ref="A1862" display="FRANS MESTDAGH DEMEYER" r:id="rId4776"/>
    <hyperlink ref="H88" display="tj@thuesen-jensen.dk" r:id="rId4777"/>
    <hyperlink ref="C553" display="http://www.dabinworld.com" r:id="rId4778"/>
    <hyperlink ref="A1931" display="O M L" r:id="rId4779"/>
    <hyperlink ref="H2389" display="ericrico@hkstar.com" r:id="rId4780"/>
    <hyperlink ref="H3448" display="eduardo@aamovers.com.mx" r:id="rId4781"/>
    <hyperlink ref="A355" display="S &amp; R INTERNATIONAL" r:id="rId4782"/>
    <hyperlink ref="H3699" display="richardb@samuelgroves.co.uk" r:id="rId4783"/>
    <hyperlink ref="A691" display="ACME INDUSTRIES" r:id="rId4784"/>
    <hyperlink ref="A845" display="DAMILRAIN INTERNATIONAL" r:id="rId4785"/>
    <hyperlink ref="C2303" display="http://www.a-teleport.com" r:id="rId4786"/>
    <hyperlink ref="A654" display="MENAGE SELECTION IMPORT" r:id="rId4787"/>
    <hyperlink ref="A991" display="HEIM GMBH &amp;" r:id="rId4788"/>
    <hyperlink ref="A3314" display="FERGAN TRADING" r:id="rId4789"/>
    <hyperlink ref="C2178" display="http://www.idealbathrooms.com.mt" r:id="rId4790"/>
    <hyperlink ref="H3832" display="timpolar@netvigator.com" r:id="rId4791"/>
    <hyperlink ref="H1218" display="silnox@silnox.com" r:id="rId4792"/>
    <hyperlink ref="A3244" display="ABAROSE" r:id="rId4793"/>
    <hyperlink ref="A2906" display="HANDFIELD ACCESSORIES" r:id="rId4794"/>
    <hyperlink ref="C608" display="http://www.ceradecor.com" r:id="rId4795"/>
    <hyperlink ref="C2494" display="http://www.fairtrade.at" r:id="rId4796"/>
    <hyperlink ref="H2826" display="mail@aida.dk" r:id="rId4797"/>
    <hyperlink ref="H3437" display="kylbengtsson@swipnet.se" r:id="rId4798"/>
    <hyperlink ref="C1088" display="http://www.bonbinsonknife.com" r:id="rId4799"/>
    <hyperlink ref="H466" display="marumatu@ccom.or.jp" r:id="rId4800"/>
    <hyperlink ref="H233" display="beaubon@violin.ocn.ne.jp" r:id="rId4801"/>
    <hyperlink ref="C1544" display="http://www.dgglobalsourcing.com" r:id="rId4802"/>
    <hyperlink ref="A86" display="SYMBIOSIS IMPEX" r:id="rId4803"/>
    <hyperlink ref="A2016" display="GREEN DRAGON" r:id="rId4804"/>
    <hyperlink ref="C1082" display="http://www.nuovapoint.it" r:id="rId4805"/>
    <hyperlink ref="C486" display="http://www.htcucine.it" r:id="rId4806"/>
    <hyperlink ref="C81" display="http://www.pardini-srl.it" r:id="rId4807"/>
    <hyperlink ref="H2175" display="sir@sirmailorder.ca" r:id="rId4808"/>
    <hyperlink ref="H3844" display="kfwe@netvigator.com" r:id="rId4809"/>
    <hyperlink ref="C2086" display="http://www.anantco.com" r:id="rId4810"/>
    <hyperlink ref="C3078" display="http://www.sureway.ca" r:id="rId4811"/>
    <hyperlink ref="H1952" display=".francenho@fuleeasia.com" r:id="rId4812"/>
    <hyperlink ref="H603" display="templinben@hotmail.com" r:id="rId4813"/>
    <hyperlink ref="H1492" display="boo@hyper.ocn.ne.jp" r:id="rId4814"/>
    <hyperlink ref="C3385" display="http://www.bialettiindustrie.it" r:id="rId4815"/>
    <hyperlink ref="A1619" display="CREATIVE PROMOTIONS INT L" r:id="rId4816"/>
    <hyperlink ref="A1780" display="NOOR ASSOCIATES" r:id="rId4817"/>
    <hyperlink ref="A1347" display="GLORY UNTED ENTERPRISES" r:id="rId4818"/>
    <hyperlink ref="H2119" display="pipls@singnet.com.sg" r:id="rId4819"/>
    <hyperlink ref="C2623" display="http://www.almazenimport.com.ar" r:id="rId4820"/>
    <hyperlink ref="H2410" display="eastman@eastman-intl.com" r:id="rId4821"/>
    <hyperlink ref="H869" display="theresathompson@hotmail.com" r:id="rId4822"/>
    <hyperlink ref="A3530" display="KOLBO TRADING" r:id="rId4823"/>
    <hyperlink ref="H2955" display="p.theiss@g-h-g.de" r:id="rId4824"/>
    <hyperlink ref="A491" display="BUCK PAPER" r:id="rId4825"/>
    <hyperlink ref="H1371" display="kittng@hotmail.com" r:id="rId4826"/>
    <hyperlink ref="H3618" display="promal@po.jaring.my" r:id="rId4827"/>
    <hyperlink ref="C241" display="http://www.anet.net.th" r:id="rId4828"/>
    <hyperlink ref="H2620" display="kingdom@ighmail.com" r:id="rId4829"/>
    <hyperlink ref="A1980" display="AREX PROPERTIES" r:id="rId4830"/>
    <hyperlink ref="H199" display="allan.chemical@telia.se" r:id="rId4831"/>
    <hyperlink ref="H2359" display="sdubut@flunch.fr" r:id="rId4832"/>
    <hyperlink ref="H2648" display="info-s@sanadaseiko.co" r:id="rId4833"/>
    <hyperlink ref="C2418" display="http://www.sunguider.com.br" r:id="rId4834"/>
    <hyperlink ref="C552" display="http://www.kiler.com.tr" r:id="rId4835"/>
    <hyperlink ref="C1748" display="http://www.simexnl.com" r:id="rId4836"/>
    <hyperlink ref="H1043" display="darrengrundy1@aol.com" r:id="rId4837"/>
    <hyperlink ref="A680" display="LA ESPECIAL INTERNATIONAL" r:id="rId4838"/>
    <hyperlink ref="C2111" display="http://www.oneida.com" r:id="rId4839"/>
    <hyperlink ref="H1349" display="daikoto@oak.ocn.ne.jp" r:id="rId4840"/>
    <hyperlink ref="C1843" display="http://www.mellon.com" r:id="rId4841"/>
    <hyperlink ref="H454" display="mikael.akers@luxo.fi" r:id="rId4842"/>
    <hyperlink ref="A2157" display="J&amp;K ENTERPRISE" r:id="rId4843"/>
    <hyperlink ref="H2370" display="kassar-pt@mail.sy" r:id="rId4844"/>
    <hyperlink ref="C1863" display="http://www.granite.com" r:id="rId4845"/>
    <hyperlink ref="A2951" display="AIKO AMERICA" r:id="rId4846"/>
    <hyperlink ref="H227" display="lyhouse@leeyuenhousewares.com.hk" r:id="rId4847"/>
    <hyperlink ref="A913" display="ITOCHU ITALIANA" r:id="rId4848"/>
    <hyperlink ref="H1973" display="cuteironware@optusnet.com.au" r:id="rId4849"/>
    <hyperlink ref="A3750" display="HELAMESTARIT" r:id="rId4850"/>
    <hyperlink ref="A2421" display="GOLDEN GROUP OVERSEAS" r:id="rId4851"/>
    <hyperlink ref="A309" display="CREATIVE CANE" r:id="rId4852"/>
    <hyperlink ref="A1049" display="BAMERICA" r:id="rId4853"/>
    <hyperlink ref="C1383" display="http://www.capri.se" r:id="rId4854"/>
    <hyperlink ref="H439" display="inquiry@tokoma.co" r:id="rId4855"/>
    <hyperlink ref="A2498" display="JAPAN CONSTRUCTION TRADING" r:id="rId4856"/>
    <hyperlink ref="C3149" display="http://www.gtlnetworks.com" r:id="rId4857"/>
    <hyperlink ref="C3796" display="http://www.hotelisboa.com" r:id="rId4858"/>
    <hyperlink ref="A607" display="GRAND STAR DEVELOPMENT" r:id="rId4859"/>
    <hyperlink ref="H2463" display="claymore@compurange.net" r:id="rId4860"/>
    <hyperlink ref="A1827" display="EIDER INDIA" r:id="rId4861"/>
    <hyperlink ref="A829" display="HIT TRADING" r:id="rId4862"/>
    <hyperlink ref="C840" display="http://www.onewaysupply.com" r:id="rId4863"/>
    <hyperlink ref="A930" display="JUYE SUNSHINE ENAMELWARE" r:id="rId4864"/>
    <hyperlink ref="A3636" display="AL QASWAA FOR TRADE OF SUPPLIES" r:id="rId4865"/>
    <hyperlink ref="C1704" display="http://www.glcompany.co.kr" r:id="rId4866"/>
    <hyperlink ref="C1241" display="http://www.tokyo-trust.jp" r:id="rId4867"/>
    <hyperlink ref="A2673" display="57/F OFFICE TOWER SHUN HING SQUARE DI WANG COMMERCIAL CENTER 5002 SHEN NAN ROAD EAST SHEN ZHEN" r:id="rId4868"/>
    <hyperlink ref="H552" display="nahitkiler@kiler.com.tr" r:id="rId4869"/>
    <hyperlink ref="A320" display="AMA ZING SHUZ (PTY)" r:id="rId4870"/>
    <hyperlink ref="A1743" display="A R TECHNIKS" r:id="rId4871"/>
    <hyperlink ref="A3518" display="AERO LUGGAGE" r:id="rId4872"/>
    <hyperlink ref="A237" display="THE MENU" r:id="rId4873"/>
    <hyperlink ref="C2323" display="http://www.duni.com" r:id="rId4874"/>
    <hyperlink ref="A2908" display="BATUHAN MOBILYA" r:id="rId4875"/>
    <hyperlink ref="A2150" display="KNUDSEN TRAELAST OG BYGGECENTER" r:id="rId4876"/>
    <hyperlink ref="H747" display="amiggo@pochta.ru" r:id="rId4877"/>
    <hyperlink ref="C1101" display="http://www.pahmeyer.com" r:id="rId4878"/>
    <hyperlink ref="H392" display="sales@reinmechmotor.com" r:id="rId4879"/>
    <hyperlink ref="A643" display="KESVALE" r:id="rId4880"/>
    <hyperlink ref="A2570" display="NEWELL RUBBERMAID" r:id="rId4881"/>
    <hyperlink ref="C2580" display="http://www.pcee.com" r:id="rId4882"/>
    <hyperlink ref="H710" display="anex1@vsnl.com" r:id="rId4883"/>
    <hyperlink ref="H2353" display="info@buhler.be" r:id="rId4884"/>
    <hyperlink ref="C1409" display="http://www.globalsourcingservices.com" r:id="rId4885"/>
    <hyperlink ref="H535" display="angelachung@kwah.com" r:id="rId4886"/>
    <hyperlink ref="A1903" display="GRANITE &amp; MARBLE RESOURCES" r:id="rId4887"/>
    <hyperlink ref="A21" display="FACTORY DIRECT SALES GROUP" r:id="rId4888"/>
    <hyperlink ref="H3313" display="hayzum_tr@hotmail.com" r:id="rId4889"/>
    <hyperlink ref="C1440" display="http://www.abouticc.com" r:id="rId4890"/>
    <hyperlink ref="C3834" display="http://www.galeriacristiana.com" r:id="rId4891"/>
    <hyperlink ref="H2623" display="almazenimport@arnet.com.ar" r:id="rId4892"/>
    <hyperlink ref="C2197" display="http://www.focusind.com" r:id="rId4893"/>
    <hyperlink ref="A84" display="ICD HOME" r:id="rId4894"/>
    <hyperlink ref="A3598" display="KOMPERNASS HANDELSGESELLSCHAFT MBH" r:id="rId4895"/>
    <hyperlink ref="A224" display="BROWARD GAS SVC" r:id="rId4896"/>
    <hyperlink ref="A2934" display="AMIPOL JAPAN" r:id="rId4897"/>
    <hyperlink ref="H1107" display="info@lysberg.com" r:id="rId4898"/>
    <hyperlink ref="A3151" display="HOUSEWARE TRADING" r:id="rId4899"/>
    <hyperlink ref="A367" display="ARTISTIC KITCHEN DESIGN" r:id="rId4900"/>
    <hyperlink ref="C2732" display="http://www.pacificeastcompany.com" r:id="rId4901"/>
    <hyperlink ref="C3235" display="http://www.roberts-metpack.co.uk" r:id="rId4902"/>
    <hyperlink ref="A356" display="SAIED URABI &amp; PARTNERS" r:id="rId4903"/>
    <hyperlink ref="A312" display="HESTEHAVEGAARD" r:id="rId4904"/>
    <hyperlink ref="H3396" display="ndbender@fastmail.fm" r:id="rId4905"/>
    <hyperlink ref="H7" display="info@hktarget.com" r:id="rId4906"/>
    <hyperlink ref="C1349" display="http://www.oak.ocn.ne.jp" r:id="rId4907"/>
    <hyperlink ref="A718" display="SYMBIOSIS IMPEX" r:id="rId4908"/>
    <hyperlink ref="C3397" display="http://www.francemaia.com" r:id="rId4909"/>
    <hyperlink ref="A3831" display="ABAROSE" r:id="rId4910"/>
    <hyperlink ref="A262" display="GAGGIA ESPANOLA" r:id="rId4911"/>
    <hyperlink ref="A3701" display="PHANIMEX" r:id="rId4912"/>
    <hyperlink ref="A3104" display="KAISERCO IMPORT &amp; EXPORT" r:id="rId4913"/>
    <hyperlink ref="H2909" display="kbsun@asber.com" r:id="rId4914"/>
    <hyperlink ref="H2906" display="mark.handfield@ukf.net" r:id="rId4915"/>
    <hyperlink ref="H1486" display="doubleastreak13@yahoo.com" r:id="rId4916"/>
    <hyperlink ref="H889" display="patelyusuf@msn.com" r:id="rId4917"/>
    <hyperlink ref="C734" display="http://www.ap.irco.com" r:id="rId4918"/>
    <hyperlink ref="C3502" display="http://www.albahar.co.ae" r:id="rId4919"/>
    <hyperlink ref="H2604" display="zahwa43@hotmail.com" r:id="rId4920"/>
    <hyperlink ref="C2447" display="http://www.rarrae.com" r:id="rId4921"/>
    <hyperlink ref="C2782" display="http://www.manquehue.net" r:id="rId4922"/>
    <hyperlink ref="A3846" display="SLH MARKETING &amp; CONSULTING" r:id="rId4923"/>
    <hyperlink ref="A3769" display="PRAKTIKA" r:id="rId4924"/>
    <hyperlink ref="C1322" display="http://www.mepal.nl" r:id="rId4925"/>
    <hyperlink ref="A1600" display="KITCHEN LINE" r:id="rId4926"/>
    <hyperlink ref="H1781" display="emco@emcochemicals.com" r:id="rId4927"/>
    <hyperlink ref="C935" display="http://www.zhongzone.com" r:id="rId4928"/>
    <hyperlink ref="A1161" display="ROSENTHAL AG REPRESENTATIVE OFFICE ASIA" r:id="rId4929"/>
    <hyperlink ref="A2288" display="AIKO AMERICA" r:id="rId4930"/>
    <hyperlink ref="C2769" display="http://www.fonlupt.com" r:id="rId4931"/>
    <hyperlink ref="A919" display="TEAC ITALIANA" r:id="rId4932"/>
    <hyperlink ref="H834" display="seh@sehdel.com" r:id="rId4933"/>
    <hyperlink ref="H3827" display="mlondono@corbeta.com.co" r:id="rId4934"/>
    <hyperlink ref="H2313" display="hocom@netvigator.com" r:id="rId4935"/>
    <hyperlink ref="A3251" display="ANDREAS STIHL" r:id="rId4936"/>
    <hyperlink ref="A2448" display="LEMETRA-GENADRI&amp;CO" r:id="rId4937"/>
    <hyperlink ref="H2492" display="pallasalim@hotmail.com" r:id="rId4938"/>
    <hyperlink ref="H3153" display="braglia@interbusiness.it" r:id="rId4939"/>
    <hyperlink ref="A3327" display="B &amp; G CLEANING SYSTEMS" r:id="rId4940"/>
    <hyperlink ref="H2672" display="dgowell@dgnet.net" r:id="rId4941"/>
    <hyperlink ref="C1257" display="http://www.intl-spectrum.com" r:id="rId4942"/>
    <hyperlink ref="A2251" display="NISHIJIMA" r:id="rId4943"/>
    <hyperlink ref="A2912" display="FROBERG" r:id="rId4944"/>
    <hyperlink ref="C1218" display="http://www.silnox.com" r:id="rId4945"/>
    <hyperlink ref="C89" display="http://www.grahambrown.com" r:id="rId4946"/>
    <hyperlink ref="C1483" display="http://www.the-fog.net" r:id="rId4947"/>
    <hyperlink ref="C2882" display="http://www.tiimari.fi" r:id="rId4948"/>
    <hyperlink ref="H949" display="mallegre@cellynne.com" r:id="rId4949"/>
    <hyperlink ref="C2860" display="http://www.andrewsparke.co.uk" r:id="rId4950"/>
    <hyperlink ref="H2109" display="commestero@brunettipg.it" r:id="rId4951"/>
    <hyperlink ref="A1202" display="SIMEX NEDERLAND" r:id="rId4952"/>
    <hyperlink ref="H955" display="theresathompson@hotmail.com" r:id="rId4953"/>
    <hyperlink ref="H367" display="info@artistickitchendesign.com" r:id="rId4954"/>
    <hyperlink ref="C2635" display="http://www.meimeitableware.com" r:id="rId4955"/>
    <hyperlink ref="C2899" display="http://www.kopal.se" r:id="rId4956"/>
    <hyperlink ref="A840" display="ONE WAY" r:id="rId4957"/>
    <hyperlink ref="H630" display="peterz@libertybrass.com" r:id="rId4958"/>
    <hyperlink ref="H393" display="istiuameh@hebron.com" r:id="rId4959"/>
    <hyperlink ref="C626" display="http://www.amefa.com" r:id="rId4960"/>
    <hyperlink ref="H1665" display="basuracorreo@hotmail.com" r:id="rId4961"/>
    <hyperlink ref="H2240" display="anna@maxcasa.com" r:id="rId4962"/>
    <hyperlink ref="H3059" display="hakan@koseogullari.com.tr" r:id="rId4963"/>
    <hyperlink ref="C3043" display="http://www.intcon.ca" r:id="rId4964"/>
    <hyperlink ref="A2029" display="BOHEMIA CRISTAL HANDELSGESELLSCHAFT MBH" r:id="rId4965"/>
    <hyperlink ref="C681" display="http://www.erdsg.com" r:id="rId4966"/>
    <hyperlink ref="A402" display="TATUNG" r:id="rId4967"/>
    <hyperlink ref="C1700" display="http://www.spillanes.co.nz" r:id="rId4968"/>
    <hyperlink ref="H1945" display="spi1@frontiernet.net" r:id="rId4969"/>
    <hyperlink ref="H2435" display="rkananda@myanmar.com" r:id="rId4970"/>
    <hyperlink ref="A3781" display="HWA SENG FURNITURE(PTE)LTD" r:id="rId4971"/>
    <hyperlink ref="A2587" display="NG SYSTEM EXPORT-IMPORT ENTERPRISE" r:id="rId4972"/>
    <hyperlink ref="H2536" display="riv.norge@abena.com" r:id="rId4973"/>
    <hyperlink ref="C536" display="http://www.faellesindkoebet.dk" r:id="rId4974"/>
    <hyperlink ref="A3508" display="ACE-MART RESTAURANT" r:id="rId4975"/>
    <hyperlink ref="A2637" display="FAB - 5 BRANDWAGON" r:id="rId4976"/>
    <hyperlink ref="C953" display="http://www.sunsingtea.com" r:id="rId4977"/>
    <hyperlink ref="C3428" display="http://www.calsun.com.tw" r:id="rId4978"/>
    <hyperlink ref="C3630" display="http://www.babcotucson.com" r:id="rId4979"/>
    <hyperlink ref="H1369" display="assafi56@yahoo.com" r:id="rId4980"/>
    <hyperlink ref="A422" display="PT W TC" r:id="rId4981"/>
    <hyperlink ref="H1296" display="nbss@bun.com" r:id="rId4982"/>
    <hyperlink ref="A2216" display="BENJAC PROMOTIONS &amp; GFITS" r:id="rId4983"/>
    <hyperlink ref="C673" display="http://www.acohardware.net" r:id="rId4984"/>
    <hyperlink ref="C2731" display="http://www.mondialgifts.be" r:id="rId4985"/>
    <hyperlink ref="A506" display="HARMS &amp; MARCUS (H K )" r:id="rId4986"/>
    <hyperlink ref="C1543" display="http://www.foxcs.com" r:id="rId4987"/>
    <hyperlink ref="H2228" display="barbara@justgot2haveit.com" r:id="rId4988"/>
    <hyperlink ref="H1120" display="ahsan@askarint.com" r:id="rId4989"/>
    <hyperlink ref="A3303" display="PRINCE KOGYO" r:id="rId4990"/>
    <hyperlink ref="C3294" display="http://www.prestigeitalianaspa.it" r:id="rId4991"/>
    <hyperlink ref="H97" display="info@artistickitchendesign.com" r:id="rId4992"/>
    <hyperlink ref="A3206" display="SCATENA YORK" r:id="rId4993"/>
    <hyperlink ref="C541" display="http://www.kiki.dk" r:id="rId4994"/>
    <hyperlink ref="A315" display="DAILY PROGRESS ENTERPRISES" r:id="rId4995"/>
    <hyperlink ref="A745" display="REDMOND SALES" r:id="rId4996"/>
    <hyperlink ref="C2112" display="http://www.apseplastica.it" r:id="rId4997"/>
    <hyperlink ref="C2543" display="http://www.tanitakorea.co.kr" r:id="rId4998"/>
    <hyperlink ref="A410" display="ALKA G GREGORIADES BROS" r:id="rId4999"/>
    <hyperlink ref="C2598" display="http://www.pcee.com" r:id="rId5000"/>
    <hyperlink ref="H1898" display="dannywang@verizon.net" r:id="rId5001"/>
    <hyperlink ref="C637" display="http://www.fritzatorpet.com" r:id="rId5002"/>
    <hyperlink ref="C2015" display="http://www.superiorperformance.com" r:id="rId5003"/>
    <hyperlink ref="C275" display="http://www.actionbadges.com.au" r:id="rId5004"/>
    <hyperlink ref="H745" display="mike_mccalman@yahoo.com" r:id="rId5005"/>
    <hyperlink ref="H1099" display="eandvint@netvigator.com" r:id="rId5006"/>
    <hyperlink ref="C2129" display="http://www.greyland.com.hk" r:id="rId5007"/>
    <hyperlink ref="A2012" display="SATIEN STAINLESS STEEL PUBLIC" r:id="rId5008"/>
    <hyperlink ref="H1552" display="buyer@grupocyos.com" r:id="rId5009"/>
    <hyperlink ref="C2256" display="http://www.smico.ca" r:id="rId5010"/>
    <hyperlink ref="C2153" display="http://www.carrot.ocn.ne.jp" r:id="rId5011"/>
    <hyperlink ref="H146" display="customerservice@accu-serv.com" r:id="rId5012"/>
    <hyperlink ref="C276" display="http://www.pio.kz" r:id="rId5013"/>
    <hyperlink ref="C2600" display="http://www.bis.org" r:id="rId5014"/>
    <hyperlink ref="A2724" display="ELITE JJ APPAREL" r:id="rId5015"/>
    <hyperlink ref="H661" display="irwin@exmktg.com" r:id="rId5016"/>
    <hyperlink ref="A3059" display="KOSEOGULLARI HALI VE GEYIZ MAGAZALARI" r:id="rId5017"/>
    <hyperlink ref="H1763" display="info@lino-metaal.nl" r:id="rId5018"/>
    <hyperlink ref="A3262" display="ACTIVE DEVELOPMENT" r:id="rId5019"/>
    <hyperlink ref="C2675" display="http://www.innocentini.com" r:id="rId5020"/>
    <hyperlink ref="H369" display="sales@ongradio.com" r:id="rId5021"/>
    <hyperlink ref="H2748" display="utranslucent@hotmail.com" r:id="rId5022"/>
    <hyperlink ref="A3082" display="BOHRA TRADE CONCERN" r:id="rId5023"/>
    <hyperlink ref="C3368" display="http://www.faratex.fr" r:id="rId5024"/>
    <hyperlink ref="A600" display="PLAISIR" r:id="rId5025"/>
    <hyperlink ref="H2813" display="zeliha@poloume.be" r:id="rId5026"/>
    <hyperlink ref="H3512" display="sales@texasknife.com" r:id="rId5027"/>
    <hyperlink ref="A2599" display="DURATRON INDUSTRIES" r:id="rId5028"/>
    <hyperlink ref="H3689" display="andy.lam@metromgb.com.hk" r:id="rId5029"/>
    <hyperlink ref="A3416" display="CHOW WANG" r:id="rId5030"/>
    <hyperlink ref="C3712" display="http://www.rema1000.dk" r:id="rId5031"/>
    <hyperlink ref="H363" display="marketing@mhz.de" r:id="rId5032"/>
    <hyperlink ref="C2741" display="http://www.mpx.com.au" r:id="rId5033"/>
    <hyperlink ref="C1281" display="http://www.schoenhuberfranchi.com" r:id="rId5034"/>
    <hyperlink ref="A3628" display="ANCORA" r:id="rId5035"/>
    <hyperlink ref="A2422" display="SAPPORO FURNISHING" r:id="rId5036"/>
    <hyperlink ref="H3361" display="info@staalmex.nl" r:id="rId5037"/>
    <hyperlink ref="A2238" display="AMAN JAYA" r:id="rId5038"/>
    <hyperlink ref="A1871" display="EASTERN MARKETS" r:id="rId5039"/>
    <hyperlink ref="A2019" display="SCANDINAVIA DIRECT" r:id="rId5040"/>
    <hyperlink ref="H1372" display="obanwa@yahoo.com" r:id="rId5041"/>
    <hyperlink ref="C3303" display="http://www.vespa.ocn.ne.jp" r:id="rId5042"/>
    <hyperlink ref="A1488" display="ASHRAF PRODUCTS" r:id="rId5043"/>
    <hyperlink ref="H3165" display="wong252pt@yahoo.com.hk" r:id="rId5044"/>
    <hyperlink ref="A268" display="BELLISIMA" r:id="rId5045"/>
    <hyperlink ref="A3585" display="FORTUNE CHINA" r:id="rId5046"/>
    <hyperlink ref="C2889" display="http://www.bpauk.com" r:id="rId5047"/>
    <hyperlink ref="A2418" display="SUN GUIDER" r:id="rId5048"/>
    <hyperlink ref="A3120" display="SALAH SAID HELAL" r:id="rId5049"/>
    <hyperlink ref="H2522" display="aswad_m2@hotmail.com" r:id="rId5050"/>
    <hyperlink ref="A1703" display="INTERNATIONAL FENG SHUI SPAIN" r:id="rId5051"/>
    <hyperlink ref="C3866" display="http://www.usabizs.com" r:id="rId5052"/>
    <hyperlink ref="H1679" display="janet_noah79@yahoo.com" r:id="rId5053"/>
    <hyperlink ref="C1833" display="http://www.mellon.com" r:id="rId5054"/>
    <hyperlink ref="H345" display="john@milner.com.au" r:id="rId5055"/>
    <hyperlink ref="C3225" display="http://www.oroton.com.au" r:id="rId5056"/>
    <hyperlink ref="A95" display="MARKWORT INDUSTRIES" r:id="rId5057"/>
    <hyperlink ref="A1280" display="RUIZ &amp; MELE" r:id="rId5058"/>
    <hyperlink ref="C135" display="http://www.abbassi.com" r:id="rId5059"/>
    <hyperlink ref="C1523" display="http://www.bindi.org" r:id="rId5060"/>
    <hyperlink ref="A209" display="DK NINE" r:id="rId5061"/>
    <hyperlink ref="A678" display="BUCH TRYK" r:id="rId5062"/>
    <hyperlink ref="A2504" display="SIEMENS" r:id="rId5063"/>
    <hyperlink ref="H3690" display="info@hegematic.com" r:id="rId5064"/>
    <hyperlink ref="C1943" display="http://www.baumgarten-group.com" r:id="rId5065"/>
    <hyperlink ref="C3587" display="http://www.scandicrasts.com" r:id="rId5066"/>
    <hyperlink ref="C1472" display="http://www.ozonline.com" r:id="rId5067"/>
    <hyperlink ref="C746" display="http://www.ecoglo.us" r:id="rId5068"/>
    <hyperlink ref="A1770" display="SHIRA LEAH" r:id="rId5069"/>
    <hyperlink ref="H1618" display="info@bur-kg.de" r:id="rId5070"/>
    <hyperlink ref="H3855" display="tony@picnicgift.com" r:id="rId5071"/>
    <hyperlink ref="C1099" display="http://www.eandvint.com" r:id="rId5072"/>
    <hyperlink ref="A216" display="S O G E D I F" r:id="rId5073"/>
    <hyperlink ref="C3238" display="http://www.royalselangor.com" r:id="rId5074"/>
    <hyperlink ref="A1103" display="&#10;JEBENS" r:id="rId5075"/>
    <hyperlink ref="H3751" display="malco42@yahoo.fr" r:id="rId5076"/>
    <hyperlink ref="H3499" display="asiasky@onetelhk.net" r:id="rId5077"/>
    <hyperlink ref="A3164" display="SURPLUS HERBY S" r:id="rId5078"/>
    <hyperlink ref="C959" display="http://www.smartra.biz.com.hk" r:id="rId5079"/>
    <hyperlink ref="A1881" display="GEOS" r:id="rId5080"/>
    <hyperlink ref="A951" display="KINMEN HORNG BO PORCELAIN" r:id="rId5081"/>
    <hyperlink ref="H3691" display="marketing@chinawindow.biz.com.hk" r:id="rId5082"/>
    <hyperlink ref="C3097" display="http://www.kokusai-kako.co.jp" r:id="rId5083"/>
    <hyperlink ref="H2244" display="contact@fonlupt.com" r:id="rId5084"/>
    <hyperlink ref="H957" display="info@shrishakun.com" r:id="rId5085"/>
    <hyperlink ref="H3192" display="scottag@ihug.co.nz" r:id="rId5086"/>
    <hyperlink ref="A3509" display="K J T T" r:id="rId5087"/>
    <hyperlink ref="A2192" display="SAMEER SAEED &amp; YOUSEF NADOUM GENERAL TRADING" r:id="rId5088"/>
    <hyperlink ref="A763" display="MORINDERS VERKSTADER" r:id="rId5089"/>
    <hyperlink ref="H2432" display="david@giftsatprincess.com" r:id="rId5090"/>
    <hyperlink ref="H2613" display="insure@paramount.com.ph" r:id="rId5091"/>
    <hyperlink ref="C2453" display="http://www.proviro.net" r:id="rId5092"/>
    <hyperlink ref="A3852" display="ALIBABA COM HK" r:id="rId5093"/>
    <hyperlink ref="C3833" display="http://www.boltze.de" r:id="rId5094"/>
    <hyperlink ref="H2341" display="eliot@shopperinc.com" r:id="rId5095"/>
    <hyperlink ref="H3201" display="mariate@multiphone.net.co" r:id="rId5096"/>
    <hyperlink ref="H2236" display="albert2023@aol.com" r:id="rId5097"/>
    <hyperlink ref="C1166" display="http://www.shinsendo.jp" r:id="rId5098"/>
    <hyperlink ref="H1479" display="naeem_biz6@hotmail.com" r:id="rId5099"/>
    <hyperlink ref="C1206" display="http://www.newleaf.com" r:id="rId5100"/>
    <hyperlink ref="C2341" display="http://www.shopperinc.com" r:id="rId5101"/>
    <hyperlink ref="H299" display="allmilmo@aol.com" r:id="rId5102"/>
    <hyperlink ref="A2730" display="D A LATEX" r:id="rId5103"/>
    <hyperlink ref="C556" display="http://www.atlaspacltd.com" r:id="rId5104"/>
    <hyperlink ref="H2530" display="en_livendecor@yahoo.com" r:id="rId5105"/>
    <hyperlink ref="A1838" display="CENTURY WORLD WIDE (H K )" r:id="rId5106"/>
    <hyperlink ref="H1996" display="jydumaine@eurodib.com" r:id="rId5107"/>
    <hyperlink ref="A67" display="IDEAL CHINA HOLDINGS INTERNATIONAL" r:id="rId5108"/>
    <hyperlink ref="C254" display="http://www.alma.nl" r:id="rId5109"/>
    <hyperlink ref="H3806" display="info@ros.bergamo.it" r:id="rId5110"/>
    <hyperlink ref="C557" display="http://www.traderinasia.com" r:id="rId5111"/>
    <hyperlink ref="A701" display="PANDURO HOBBY" r:id="rId5112"/>
    <hyperlink ref="H1787" display="thomas.sollner@rosenthal.de" r:id="rId5113"/>
    <hyperlink ref="A667" display="KAVIANI" r:id="rId5114"/>
    <hyperlink ref="H694" display="enterpola@yahoo.co" r:id="rId5115"/>
    <hyperlink ref="H3283" display="giudici.enrico@libero.it" r:id="rId5116"/>
    <hyperlink ref="A528" display="GADGETSKING" r:id="rId5117"/>
    <hyperlink ref="A3765" display="MAURICIO NEIRA" r:id="rId5118"/>
    <hyperlink ref="C1820" display="http://www.coteversailles.fr" r:id="rId5119"/>
    <hyperlink ref="A1634" display="ALBERTS GMBH +" r:id="rId5120"/>
    <hyperlink ref="H208" display="joyfashions@ctimail3.com" r:id="rId5121"/>
    <hyperlink ref="C3086" display="http://www.longsheng.cn.com" r:id="rId5122"/>
    <hyperlink ref="H281" display="chas57@lvcm.com" r:id="rId5123"/>
    <hyperlink ref="C1958" display="http://www.nylexpackaging.com.au" r:id="rId5124"/>
    <hyperlink ref="A473" display="GLOBAL DECOR" r:id="rId5125"/>
    <hyperlink ref="A2271" display="ANCAP" r:id="rId5126"/>
    <hyperlink ref="A1227" display="CABALLO BLANCO" r:id="rId5127"/>
    <hyperlink ref="C491" display="http://www.buckpaper.com" r:id="rId5128"/>
    <hyperlink ref="C492" display="http://www.kiso-sakai.com" r:id="rId5129"/>
    <hyperlink ref="A2986" display="SONORA INTERNATIONAL" r:id="rId5130"/>
    <hyperlink ref="A1436" display="Q INDUSTRIES &amp; TRADE" r:id="rId5131"/>
    <hyperlink ref="A298" display="CULIMAX" r:id="rId5132"/>
    <hyperlink ref="A60" display="HIT TRADING" r:id="rId5133"/>
    <hyperlink ref="C2778" display="http://www.readersdigest.ca" r:id="rId5134"/>
    <hyperlink ref="C1297" display="http://www.marc.com.au" r:id="rId5135"/>
    <hyperlink ref="A2534" display="SHUNDE YAJIENUO TRADING" r:id="rId5136"/>
    <hyperlink ref="A1442" display="GTL" r:id="rId5137"/>
    <hyperlink ref="A1254" display="DCD CAPITAL" r:id="rId5138"/>
    <hyperlink ref="H1428" display="claudema@iprimus.com.au" r:id="rId5139"/>
    <hyperlink ref="C836" display="http://www.amway.it" r:id="rId5140"/>
    <hyperlink ref="A480" display="ARROW GLOBAL MARKETING" r:id="rId5141"/>
    <hyperlink ref="C2709" display="http://www.macnabdrummond.com" r:id="rId5142"/>
    <hyperlink ref="A1265" display="GOTTAWA (HK) INDUSTRIAL" r:id="rId5143"/>
    <hyperlink ref="C613" display="http://www.koceanco.com" r:id="rId5144"/>
    <hyperlink ref="C3105" display="http://www.ekort.ru" r:id="rId5145"/>
    <hyperlink ref="C2854" display="http://www.shivkitchenware.com" r:id="rId5146"/>
    <hyperlink ref="H734" display="dean_rule@ap.irco.com" r:id="rId5147"/>
    <hyperlink ref="C2288" display="http://www.aiko.cc" r:id="rId5148"/>
    <hyperlink ref="H3676" display="tifexp@libero.it" r:id="rId5149"/>
    <hyperlink ref="A511" display="BASHIR AHMED &amp;" r:id="rId5150"/>
    <hyperlink ref="H990" display="csidagupan@hotmail.com" r:id="rId5151"/>
    <hyperlink ref="A2629" display="ALL STAR IMPORTS &amp; EXPORTS" r:id="rId5152"/>
    <hyperlink ref="H2338" display="galler@galler.de" r:id="rId5153"/>
    <hyperlink ref="C2724" display="http://www.elitejj.com" r:id="rId5154"/>
    <hyperlink ref="A2022" display="TECK TAI HARDWARE(S)PTE" r:id="rId5155"/>
    <hyperlink ref="C1550" display="http://www.benchmark-tx.com" r:id="rId5156"/>
    <hyperlink ref="A2392" display="GANTREX (PTE)" r:id="rId5157"/>
    <hyperlink ref="A731" display="PT SHINLICK SUPERINDO" r:id="rId5158"/>
    <hyperlink ref="C2068" display="http://www.vericon.net" r:id="rId5159"/>
    <hyperlink ref="C849" display="http://www.usmart-web.com" r:id="rId5160"/>
    <hyperlink ref="H3170" display="hindborg@hindborg.dk" r:id="rId5161"/>
    <hyperlink ref="A2727" display="BOTTMAN DESIGN" r:id="rId5162"/>
    <hyperlink ref="A3283" display="GIUDICI ENRICO &amp; C" r:id="rId5163"/>
    <hyperlink ref="C1488" display="http://www.ashrafproducts.com.pk" r:id="rId5164"/>
    <hyperlink ref="C2069" display="http://www.taylorind.com" r:id="rId5165"/>
    <hyperlink ref="H846" display="svetta@inter.net" r:id="rId5166"/>
    <hyperlink ref="H99" display="cheapp@gjr.paknet.com.pk" r:id="rId5167"/>
    <hyperlink ref="C3720" display="http://www.falgi.pt" r:id="rId5168"/>
    <hyperlink ref="C2785" display="http://www.tncliving.com" r:id="rId5169"/>
    <hyperlink ref="C3196" display="http://www.alibey.com" r:id="rId5170"/>
    <hyperlink ref="A1454" display="CHINA INTERNATIONAL (ASIA)LTD" r:id="rId5171"/>
    <hyperlink ref="A3606" display="SUNTERRA" r:id="rId5172"/>
    <hyperlink ref="H2101" display="jeff@cookscorrectional.com" r:id="rId5173"/>
    <hyperlink ref="A806" display="JOSE ALBERO PUERTO S L" r:id="rId5174"/>
    <hyperlink ref="H1862" display="info@dikado-interieur.com" r:id="rId5175"/>
    <hyperlink ref="A1919" display="LANKA RICE AGENT" r:id="rId5176"/>
    <hyperlink ref="A2388" display="RANIR" r:id="rId5177"/>
    <hyperlink ref="C1754" display="http://www.numerica.it" r:id="rId5178"/>
    <hyperlink ref="H3535" display="rs_canada@rs1885.com" r:id="rId5179"/>
    <hyperlink ref="H3580" display="flashinvestltd@hotmail.com" r:id="rId5180"/>
    <hyperlink ref="H3289" display="cateco_est@hotmail.com" r:id="rId5181"/>
    <hyperlink ref="A3610" display="PACIFIC PROMOS" r:id="rId5182"/>
    <hyperlink ref="A2289" display="A1 PERFORMANCE PRODUCTS" r:id="rId5183"/>
    <hyperlink ref="A1815" display="BAJA OPTICAL" r:id="rId5184"/>
    <hyperlink ref="A3161" display="JASON WONDERFUL" r:id="rId5185"/>
    <hyperlink ref="A1127" display="SZCZEPAN" r:id="rId5186"/>
    <hyperlink ref="C3557" display="http://www.calsun.com.tw" r:id="rId5187"/>
    <hyperlink ref="A2766" display="BAYDECKO" r:id="rId5188"/>
    <hyperlink ref="A3773" display="SEAGULL INT L" r:id="rId5189"/>
    <hyperlink ref="A3793" display="PARS SUNSAM" r:id="rId5190"/>
    <hyperlink ref="C2001" display="http://www.alltronics.com" r:id="rId5191"/>
    <hyperlink ref="A272" display="CLIFF LAU &amp;" r:id="rId5192"/>
    <hyperlink ref="H2582" display="riolitane@hotmail.com" r:id="rId5193"/>
    <hyperlink ref="H1476" display="kristjan@lander.ee" r:id="rId5194"/>
    <hyperlink ref="A1339" display="BT LATITUDE" r:id="rId5195"/>
    <hyperlink ref="C80" display="http://www.plastipol.de" r:id="rId5196"/>
    <hyperlink ref="C3624" display="http://www.maitritrading.com" r:id="rId5197"/>
    <hyperlink ref="A1400" display="SHOPPERS WORLD" r:id="rId5198"/>
    <hyperlink ref="C3411" display="http://www.shakirscollection.com" r:id="rId5199"/>
    <hyperlink ref="A545" display="MALAYSIA KOPITIAM" r:id="rId5200"/>
    <hyperlink ref="A839" display="JASCO PRODUCTS" r:id="rId5201"/>
    <hyperlink ref="A3100" display="CORNERSTONE DEVELOPMENT" r:id="rId5202"/>
    <hyperlink ref="C3382" display="http://www.almoayyedintl.com" r:id="rId5203"/>
    <hyperlink ref="H2678" display="eddie@homeline.cn" r:id="rId5204"/>
    <hyperlink ref="A2796" display="AHMED TANNAF TRADING(L L C)" r:id="rId5205"/>
    <hyperlink ref="A3850" display="ACTIVE DEVELOPMENT" r:id="rId5206"/>
    <hyperlink ref="H935" display="connie@bellissimma.com" r:id="rId5207"/>
    <hyperlink ref="H958" display="anders.nyberg@kolumbus.fi" r:id="rId5208"/>
    <hyperlink ref="C2420" display="http://www.hackman.com" r:id="rId5209"/>
    <hyperlink ref="C477" display="http://www.nalex.co.uk" r:id="rId5210"/>
    <hyperlink ref="C3010" display="http://www.termoluxe.com.ua" r:id="rId5211"/>
    <hyperlink ref="C2355" display="http://www.dester.com" r:id="rId5212"/>
    <hyperlink ref="H3824" display="lanyuklin@intnet.mu" r:id="rId5213"/>
    <hyperlink ref="H3612" display="tlik@tm.net.my" r:id="rId5214"/>
    <hyperlink ref="H1771" display="cbertrand@cabmarketing.net" r:id="rId5215"/>
    <hyperlink ref="A439" display="TOKOMA" r:id="rId5216"/>
    <hyperlink ref="C2966" display="http://www.lifung.com" r:id="rId5217"/>
    <hyperlink ref="C2445" display="http://www.frobergs.se" r:id="rId5218"/>
    <hyperlink ref="H3054" display="claymore@compurange.net" r:id="rId5219"/>
    <hyperlink ref="H545" display="malaysiakopitiam@yahoo.co.uk" r:id="rId5220"/>
    <hyperlink ref="C3740" display="http://www.jasonproducts.com" r:id="rId5221"/>
    <hyperlink ref="C877" display="http://www.giftech.com.hk" r:id="rId5222"/>
    <hyperlink ref="A3753" display="GOOD COME DEVELOPMENT" r:id="rId5223"/>
    <hyperlink ref="A70" display="KINTREE" r:id="rId5224"/>
    <hyperlink ref="A1310" display="BERG SHAN BERG PROMOTION" r:id="rId5225"/>
    <hyperlink ref="C1093" display="http://www.sunrisets.net" r:id="rId5226"/>
    <hyperlink ref="H1189" display="goldin@netvigator.com" r:id="rId5227"/>
    <hyperlink ref="H908" display="gimalek@skynet.be" r:id="rId5228"/>
    <hyperlink ref="H2803" display="katherine@langtonltd.com" r:id="rId5229"/>
    <hyperlink ref="C3236" display="http://www.sekikagu.co.jp" r:id="rId5230"/>
    <hyperlink ref="H448" display="rngfloral@attglobal.net" r:id="rId5231"/>
    <hyperlink ref="H136" display="alq.itrac@.itelgua.com" r:id="rId5232"/>
    <hyperlink ref="H3879" display="vichai89@hotmail.com" r:id="rId5233"/>
    <hyperlink ref="C2033" display="http://www.philonline.com" r:id="rId5234"/>
    <hyperlink ref="A992" display="KOSMELITA" r:id="rId5235"/>
    <hyperlink ref="C478" display="http://www.kotakom.com" r:id="rId5236"/>
    <hyperlink ref="A2880" display="CAFE SELENA" r:id="rId5237"/>
    <hyperlink ref="A3653" display="SCANTRADE INTERNATIONAL" r:id="rId5238"/>
    <hyperlink ref="A2207" display="EARLY HOLDINGS" r:id="rId5239"/>
    <hyperlink ref="H1410" display="appia312@hanmail.net" r:id="rId5240"/>
    <hyperlink ref="H2689" display="service3450@yahoo.com" r:id="rId5241"/>
    <hyperlink ref="A1130" display="BEURZE IJSMACHINES" r:id="rId5242"/>
    <hyperlink ref="C2483" display="http://www.charterise.corp.com.hk" r:id="rId5243"/>
    <hyperlink ref="H1001" display="atombiz@yahoo.co" r:id="rId5244"/>
    <hyperlink ref="H642" display="godongodof@hotmail.com" r:id="rId5245"/>
    <hyperlink ref="C2469" display="http://www.sfsintec.biz" r:id="rId5246"/>
    <hyperlink ref="H1602" display="kellomiehet@kellomiehet.fi" r:id="rId5247"/>
    <hyperlink ref="A2181" display="BECCHETTI ANGELO BAL" r:id="rId5248"/>
    <hyperlink ref="H3370" display="pm-trading-int@comnet.com.ar" r:id="rId5249"/>
    <hyperlink ref="C1039" display="http://www.ariston.es" r:id="rId5250"/>
    <hyperlink ref="H1247" display="amefa@amefa.de" r:id="rId5251"/>
    <hyperlink ref="H2033" display="bingbing@philonline.com" r:id="rId5252"/>
    <hyperlink ref="C138" display="http://www.plastipol.de" r:id="rId5253"/>
    <hyperlink ref="H1185" display="lpzhang@wt.net" r:id="rId5254"/>
    <hyperlink ref="A572" display="KELUSS NAMEX BUSINESS EMPIRE" r:id="rId5255"/>
    <hyperlink ref="C3185" display="http://www.thelakesvenue.co.uk" r:id="rId5256"/>
    <hyperlink ref="A2099" display="KNUST INVESTMENTS" r:id="rId5257"/>
    <hyperlink ref="H109" display="nlz@bigpond.com.au" r:id="rId5258"/>
    <hyperlink ref="A2069" display="TAYLOR INDUSTRIES" r:id="rId5259"/>
    <hyperlink ref="A2116" display="TISCHLER" r:id="rId5260"/>
    <hyperlink ref="H3211" display="simon.rostron@ccagroup.co.uk" r:id="rId5261"/>
    <hyperlink ref="H1044" display="albert@franklinusa.com" r:id="rId5262"/>
    <hyperlink ref="H1815" display="bajaoptical@netscape.net" r:id="rId5263"/>
    <hyperlink ref="A623" display="ALBERTO TRADING" r:id="rId5264"/>
    <hyperlink ref="A1010" display="SEA VIEW MABLE INTERNATIONAL" r:id="rId5265"/>
    <hyperlink ref="H872" display="anders.nyberg@kolumbus.fi" r:id="rId5266"/>
    <hyperlink ref="A2610" display="J E ALLTON" r:id="rId5267"/>
    <hyperlink ref="A3003" display="&#10;BECKY INTERNATIONAL" r:id="rId5268"/>
    <hyperlink ref="C3021" display="http://www.abdallaomari.com" r:id="rId5269"/>
    <hyperlink ref="A3094" display="M/S REKHA STAINLESS" r:id="rId5270"/>
    <hyperlink ref="A826" display="TOKIWA SHOKAI" r:id="rId5271"/>
    <hyperlink ref="A3083" display="AL-SHAMAT" r:id="rId5272"/>
    <hyperlink ref="C3204" display="http://www.20m.om" r:id="rId5273"/>
    <hyperlink ref="A3501" display="THE CHINA &amp; HONG KONG RESOURCES" r:id="rId5274"/>
    <hyperlink ref="A1620" display="ARNDT" r:id="rId5275"/>
    <hyperlink ref="H1149" display="anuj_31@hotmail.com" r:id="rId5276"/>
    <hyperlink ref="A1591" display="SELL FAST" r:id="rId5277"/>
    <hyperlink ref="C3153" display="http://www.bragliacucine.it" r:id="rId5278"/>
    <hyperlink ref="C1069" display="http://www.gf-i.kr" r:id="rId5279"/>
    <hyperlink ref="C2667" display="http://www.penpaper.co.nz" r:id="rId5280"/>
    <hyperlink ref="H3550" display="welcom@boschbv.com" r:id="rId5281"/>
    <hyperlink ref="A1876" display="T V S" r:id="rId5282"/>
    <hyperlink ref="A409" display="MACAUREGENCY GROUP" r:id="rId5283"/>
    <hyperlink ref="H2040" display="chinaeast@netvigator.com" r:id="rId5284"/>
    <hyperlink ref="C881" display="http://www.sharich.com" r:id="rId5285"/>
    <hyperlink ref="C1955" display="http://www.jacobelgium.be" r:id="rId5286"/>
    <hyperlink ref="A2935" display="EVAN MAXELL INTERNATIONAL" r:id="rId5287"/>
    <hyperlink ref="C3738" display="http://www.excelsisgroup.com" r:id="rId5288"/>
    <hyperlink ref="C3335" display="http://www.syd.odn.ne.jp" r:id="rId5289"/>
    <hyperlink ref="C2182" display="http://www.readersdigest.ca" r:id="rId5290"/>
    <hyperlink ref="H3605" display="liang_guangpei@hotmail.com" r:id="rId5291"/>
    <hyperlink ref="C305" display="http://www.euronova.si" r:id="rId5292"/>
    <hyperlink ref="C1086" display="http://www.nasioncom.net" r:id="rId5293"/>
    <hyperlink ref="H1401" display="javier.coll@frigicoll.es" r:id="rId5294"/>
    <hyperlink ref="C42" display="http://www.birthday.co.jp" r:id="rId5295"/>
    <hyperlink ref="A1519" display="A HAJIVASSILIOU" r:id="rId5296"/>
    <hyperlink ref="A3648" display="SUNVALE ENTERPRISES" r:id="rId5297"/>
    <hyperlink ref="H655" display="ddawud@linkline.com" r:id="rId5298"/>
    <hyperlink ref="A3291" display="DESIGNWISE" r:id="rId5299"/>
    <hyperlink ref="A3451" display="SHIMAOKA SHOTEN" r:id="rId5300"/>
    <hyperlink ref="A2773" display="SINOWAY MANUFACTURE" r:id="rId5301"/>
    <hyperlink ref="H441" display="ttfcorp@yahoo.com" r:id="rId5302"/>
    <hyperlink ref="H1837" display="k.takeba@oitakyowa.co.jp" r:id="rId5303"/>
    <hyperlink ref="C645" display="http://www.kiso-sakai.com" r:id="rId5304"/>
    <hyperlink ref="H1351" display="silkldy@163.com" r:id="rId5305"/>
    <hyperlink ref="A1491" display="ALL IRELAND GROUP" r:id="rId5306"/>
    <hyperlink ref="A38" display="ABDULAZIZ A AL-RASHED" r:id="rId5307"/>
    <hyperlink ref="H2320" display="hallo@sancharnet.in" r:id="rId5308"/>
    <hyperlink ref="H1355" display="info@baycitysupply.com" r:id="rId5309"/>
    <hyperlink ref="C666" display="http://www.sharonco.com" r:id="rId5310"/>
    <hyperlink ref="H652" display="bashirof@yahoo.com" r:id="rId5311"/>
    <hyperlink ref="C524" display="http://www.siso.dk" r:id="rId5312"/>
    <hyperlink ref="A3361" display="STAALMEX" r:id="rId5313"/>
    <hyperlink ref="H2864" display="dinaco@morva.net" r:id="rId5314"/>
    <hyperlink ref="A533" display="WOODIE S DIY" r:id="rId5315"/>
    <hyperlink ref="A1867" display="MAZZERI" r:id="rId5316"/>
    <hyperlink ref="A2765" display="BOBBY FURNISHERS" r:id="rId5317"/>
    <hyperlink ref="A100" display="FW-GLAS" r:id="rId5318"/>
    <hyperlink ref="H1914" display="topvente@aol.com" r:id="rId5319"/>
    <hyperlink ref="A3543" display="&#10;DOMESTICA" r:id="rId5320"/>
    <hyperlink ref="A1778" display="EASTMAN IMPEX" r:id="rId5321"/>
    <hyperlink ref="H3288" display=".computerrecyclers@hotmail.com" r:id="rId5322"/>
    <hyperlink ref="C1013" display="http://www.importo.com" r:id="rId5323"/>
    <hyperlink ref="A2812" display="KAURO RESINS" r:id="rId5324"/>
    <hyperlink ref="H134" display="gohsc.shpa@sriwani.com.my" r:id="rId5325"/>
    <hyperlink ref="A1131" display="NITOMS" r:id="rId5326"/>
    <hyperlink ref="C3829" display="http://www.telcel.net.ve" r:id="rId5327"/>
    <hyperlink ref="A1819" display="MANLI TRADING" r:id="rId5328"/>
    <hyperlink ref="H851" display="contact@odf.fr" r:id="rId5329"/>
    <hyperlink ref="A231" display="BOELGE" r:id="rId5330"/>
    <hyperlink ref="H3187" display="amisaay@beseqint.com" r:id="rId5331"/>
    <hyperlink ref="A2147" display="BAZAR HONGKONG" r:id="rId5332"/>
    <hyperlink ref="C1750" display="http://www.nordsec.se" r:id="rId5333"/>
    <hyperlink ref="H285" display="a.busser@t-online.de" r:id="rId5334"/>
    <hyperlink ref="A3803" display="HOARDER INTERNATIONAL" r:id="rId5335"/>
    <hyperlink ref="C1041" display="http://www.grandstar-overseas-ltd.com" r:id="rId5336"/>
    <hyperlink ref="C2075" display="http://www.fba.com.au" r:id="rId5337"/>
    <hyperlink ref="A1139" display="ATLAS FARMS AND PROJECTS IND" r:id="rId5338"/>
    <hyperlink ref="H2054" display="wmaness@richmontdirect.com" r:id="rId5339"/>
    <hyperlink ref="H993" display="lewintec@yahoo.com" r:id="rId5340"/>
    <hyperlink ref="A40" display="PARTNERVIP" r:id="rId5341"/>
    <hyperlink ref="H2125" display="heiner.laxen@arcor.de" r:id="rId5342"/>
    <hyperlink ref="C2993" display="http://www.globalmarket.com" r:id="rId5343"/>
    <hyperlink ref="H1592" display="sales@nefse.com" r:id="rId5344"/>
    <hyperlink ref="A3119" display="BENCHAN TRADERS" r:id="rId5345"/>
    <hyperlink ref="H2639" display="presindo@onyxhouseware.com" r:id="rId5346"/>
    <hyperlink ref="H3519" display="info@mouldtec.de" r:id="rId5347"/>
    <hyperlink ref="A870" display="REPRESENTACIONES ACMA" r:id="rId5348"/>
    <hyperlink ref="C2988" display="http://www.jcyinternational.com" r:id="rId5349"/>
    <hyperlink ref="C3767" display="http://www.gleney.com" r:id="rId5350"/>
    <hyperlink ref="H1292" display="a.e.tilley@clear.net.nz" r:id="rId5351"/>
    <hyperlink ref="A1991" display="APEXA HANDELSGESELLSCHAFT" r:id="rId5352"/>
    <hyperlink ref="C2201" display="http://www.arisimport.com" r:id="rId5353"/>
    <hyperlink ref="H1597" display="m_salarian@hotmail.com" r:id="rId5354"/>
    <hyperlink ref="A1064" display="FAITHFUL DEVELOPMENT" r:id="rId5355"/>
    <hyperlink ref="C3552" display="http://www.butchartgardens.com" r:id="rId5356"/>
    <hyperlink ref="H2500" display="ushagupta27@rediffmail.com" r:id="rId5357"/>
    <hyperlink ref="A2365" display="BAYLAND ENTERPRISE" r:id="rId5358"/>
    <hyperlink ref="C331" display="http://www.amarttrading.com" r:id="rId5359"/>
    <hyperlink ref="A2686" display="ALIMENTOS Y FRUTOS" r:id="rId5360"/>
    <hyperlink ref="A813" display="BYSON INTERNATIONAL" r:id="rId5361"/>
    <hyperlink ref="C3340" display="http://www.ralco.co.il" r:id="rId5362"/>
    <hyperlink ref="C50" display="http://www.broste.dk" r:id="rId5363"/>
    <hyperlink ref="H2942" display="indochine@sh163.net" r:id="rId5364"/>
    <hyperlink ref="A3430" display="BUNHOI" r:id="rId5365"/>
    <hyperlink ref="A3654" display="BAM" r:id="rId5366"/>
    <hyperlink ref="A214" display="K MOWLING &amp; ASSOCIATES" r:id="rId5367"/>
    <hyperlink ref="A2090" display="DCT ARTWORKS" r:id="rId5368"/>
    <hyperlink ref="A194" display="TROFEOS MARTINEZ" r:id="rId5369"/>
    <hyperlink ref="H3265" display="aps_impex@yahoo.co.in" r:id="rId5370"/>
    <hyperlink ref="H102" display="sales@masterwood.biz.com.hk" r:id="rId5371"/>
    <hyperlink ref="A3404" display="NIPPON ROSOKU" r:id="rId5372"/>
    <hyperlink ref="A3439" display="ANIS BROTHERS" r:id="rId5373"/>
    <hyperlink ref="H2041" display="aluce@intekom.co" r:id="rId5374"/>
    <hyperlink ref="A3112" display="HIGHTREND MERCHANDISE" r:id="rId5375"/>
    <hyperlink ref="A1313" display="COMPTOIR CAFEIER FRANCAIS" r:id="rId5376"/>
    <hyperlink ref="H225" display="david100@ms42.hinet.net" r:id="rId5377"/>
    <hyperlink ref="H3710" display="cbl@onetel.net.uk" r:id="rId5378"/>
    <hyperlink ref="C292" display="http://www.dishmachine.com" r:id="rId5379"/>
    <hyperlink ref="A3506" display="SIMONA" r:id="rId5380"/>
    <hyperlink ref="H2310" display="fibro@fibro.cl" r:id="rId5381"/>
    <hyperlink ref="C2736" display="http://www.magasin.dk" r:id="rId5382"/>
    <hyperlink ref="H3268" display="hafedh.kacem@gnet.tn" r:id="rId5383"/>
    <hyperlink ref="A3163" display="EKORT" r:id="rId5384"/>
    <hyperlink ref="A1399" display="SHIKISHIMA" r:id="rId5385"/>
    <hyperlink ref="A3309" display="PUBLIDES" r:id="rId5386"/>
    <hyperlink ref="C2661" display="http://www.fosterint.com" r:id="rId5387"/>
    <hyperlink ref="A1901" display="PHONING EXPEDITION BUISNESS" r:id="rId5388"/>
    <hyperlink ref="C3183" display="http://www.seiko.co.jp" r:id="rId5389"/>
    <hyperlink ref="C2907" display="http://www.sbent.co" r:id="rId5390"/>
    <hyperlink ref="H2416" display="indigo-phi@networld.com" r:id="rId5391"/>
    <hyperlink ref="A2980" display="PACIFIC MARKETING SERVICES" r:id="rId5392"/>
    <hyperlink ref="H1899" display="office@maritime-partner.com" r:id="rId5393"/>
    <hyperlink ref="H2559" display="imagetech@mweb.co" r:id="rId5394"/>
    <hyperlink ref="A278" display="COMPTOIR METALLURGIQUE MAROCA" r:id="rId5395"/>
    <hyperlink ref="A2745" display="ALEXANDER INTERIORS" r:id="rId5396"/>
    <hyperlink ref="H3746" display="amar.seaindia@gmail.com" r:id="rId5397"/>
    <hyperlink ref="A264" display="ANAIS CONFECTION" r:id="rId5398"/>
    <hyperlink ref="H1330" display="basirat2002@yahoo.com" r:id="rId5399"/>
    <hyperlink ref="C2752" display="http://www.siacweb.it" r:id="rId5400"/>
    <hyperlink ref="H3503" display="kheatari@netvigator.com" r:id="rId5401"/>
    <hyperlink ref="H727" display="info@culimax.nl" r:id="rId5402"/>
    <hyperlink ref="C2764" display="http://www.dnet.net.id" r:id="rId5403"/>
    <hyperlink ref="H597" display="eastdragon@xtra.co.nz" r:id="rId5404"/>
    <hyperlink ref="C997" display="http://www.cblinc.com" r:id="rId5405"/>
    <hyperlink ref="H2090" display="dctartworks@bigpond.com" r:id="rId5406"/>
    <hyperlink ref="A3372" display="PT KORIN METAL-ARTS" r:id="rId5407"/>
    <hyperlink ref="C33" display="http://www.redmondsalescompany.com" r:id="rId5408"/>
    <hyperlink ref="C2136" display="http://www.rodenstock.nl" r:id="rId5409"/>
    <hyperlink ref="A2675" display="SA MAISON INNOCENTINI" r:id="rId5410"/>
    <hyperlink ref="H714" display="info@afefalcon.com" r:id="rId5411"/>
    <hyperlink ref="A2843" display="PT ABHARINA USAHA MULIA" r:id="rId5412"/>
    <hyperlink ref="C3471" display="http://www.mitalin.com" r:id="rId5413"/>
    <hyperlink ref="H2475" display="swadjeddah@hotmail.com" r:id="rId5414"/>
    <hyperlink ref="A2520" display="SMART COOK" r:id="rId5415"/>
    <hyperlink ref="H2380" display="avd@asiaf.ru" r:id="rId5416"/>
    <hyperlink ref="A797" display="PORCELANAS MATARO" r:id="rId5417"/>
    <hyperlink ref="A863" display="SINOCOM INDUSTRIES" r:id="rId5418"/>
    <hyperlink ref="C605" display="http://www.kraftwares.com" r:id="rId5419"/>
    <hyperlink ref="H2631" display="arabi_research@hotmail.com" r:id="rId5420"/>
    <hyperlink ref="H3552" display="email@butchartgardens.com" r:id="rId5421"/>
    <hyperlink ref="A888" display="GALLERY MULOT" r:id="rId5422"/>
    <hyperlink ref="H1241" display="trust_ukdesign@hotmail.com" r:id="rId5423"/>
    <hyperlink ref="A490" display="CHIRL IMPORT &amp; DISTRIBUTION" r:id="rId5424"/>
    <hyperlink ref="C3521" display="http://www.jmr.marketing" r:id="rId5425"/>
    <hyperlink ref="A3751" display="MALCO" r:id="rId5426"/>
    <hyperlink ref="A2910" display="LANCOME FRANCE" r:id="rId5427"/>
    <hyperlink ref="A3874" display="ROYAL PLAZA HOTEL" r:id="rId5428"/>
    <hyperlink ref="C3503" display="http://www.kheatari.com" r:id="rId5429"/>
    <hyperlink ref="C3422" display="http://www.e2oinc.com" r:id="rId5430"/>
    <hyperlink ref="C1799" display="http://www.asiacomb.com.hk" r:id="rId5431"/>
    <hyperlink ref="H3607" display="global_connexions@hotmail.com" r:id="rId5432"/>
    <hyperlink ref="H2131" display="emilioc@microbase.com.ph" r:id="rId5433"/>
    <hyperlink ref="C2900" display="http://www.beautyconnectionlimited.com" r:id="rId5434"/>
    <hyperlink ref="H141" display="drjalan@hotmail.com" r:id="rId5435"/>
    <hyperlink ref="C1714" display="http://www.sellfast.com" r:id="rId5436"/>
    <hyperlink ref="C2180" display="http://www.eni-trade.dk" r:id="rId5437"/>
    <hyperlink ref="A894" display="ANKITA TRADERS" r:id="rId5438"/>
    <hyperlink ref="C2951" display="http://www.aiko.cc" r:id="rId5439"/>
    <hyperlink ref="H3594" display="ndbender@fastmail.fm" r:id="rId5440"/>
    <hyperlink ref="A3427" display="K FUJIYAMA WORLD-WIDE EXPORTS" r:id="rId5441"/>
    <hyperlink ref="A317" display="SOFUE JAPAN" r:id="rId5442"/>
    <hyperlink ref="C3202" display="http://www.lapaco.com" r:id="rId5443"/>
    <hyperlink ref="A3010" display="ELIT" r:id="rId5444"/>
    <hyperlink ref="H2163" display="al_shirouq@yahoo.com" r:id="rId5445"/>
    <hyperlink ref="C2204" display="http://www.coqu.net" r:id="rId5446"/>
    <hyperlink ref="A1795" display="MARUTI MARKETING (P)" r:id="rId5447"/>
    <hyperlink ref="A2885" display="DILLON NET INT L" r:id="rId5448"/>
    <hyperlink ref="C954" display="http://www.pachk.com" r:id="rId5449"/>
    <hyperlink ref="A1723" display="SOCIETE D IMPORTATION DE TOUT PRODUTS S I T O P" r:id="rId5450"/>
    <hyperlink ref="C1583" display="http://www.glcompany.co.kr" r:id="rId5451"/>
    <hyperlink ref="A1224" display="STANLEY FASTENING SYSTEMS" r:id="rId5452"/>
    <hyperlink ref="A3299" display="CASA GUARDI" r:id="rId5453"/>
    <hyperlink ref="A3263" display="TISSELVA" r:id="rId5454"/>
    <hyperlink ref="H3630" display="contactus@babcotucson.com" r:id="rId5455"/>
    <hyperlink ref="A523" display="EURO" r:id="rId5456"/>
    <hyperlink ref="C562" display="http://www.steel555.com" r:id="rId5457"/>
    <hyperlink ref="C122" display="http://www.precisioncaster.com" r:id="rId5458"/>
    <hyperlink ref="C2998" display="http://www.alifrut.cl" r:id="rId5459"/>
    <hyperlink ref="H3564" display="m.wehrmann@etol-vertrieb-nord.de" r:id="rId5460"/>
    <hyperlink ref="H2569" display="justicebl@c.itlink.net" r:id="rId5461"/>
    <hyperlink ref="H1265" display="gottaa@globalsources.com" r:id="rId5462"/>
    <hyperlink ref="H1869" display="valzobi@hotmail.com" r:id="rId5463"/>
    <hyperlink ref="C2536" display="http://www.abena.com" r:id="rId5464"/>
    <hyperlink ref="H1522" display="lx_prosperity@yahoo.com" r:id="rId5465"/>
    <hyperlink ref="H2246" display="delphine.degreef@jh-intl.com" r:id="rId5466"/>
    <hyperlink ref="C96" display="http://www.pj2500.com" r:id="rId5467"/>
    <hyperlink ref="A3355" display="SRICHAND GOPUMAL" r:id="rId5468"/>
    <hyperlink ref="C1495" display="http://www.titgemeyer.de" r:id="rId5469"/>
    <hyperlink ref="C3773" display="http://www.seagullintl.com" r:id="rId5470"/>
    <hyperlink ref="H3449" display="nsbuyer@yahoo.com" r:id="rId5471"/>
    <hyperlink ref="A2097" display="PRIEBE A/S - SCENETEKNIK" r:id="rId5472"/>
    <hyperlink ref="A895" display="MONZ GMBH &amp;" r:id="rId5473"/>
    <hyperlink ref="H500" display="bmlimpex@planet.tn" r:id="rId5474"/>
    <hyperlink ref="A2144" display="MERCURY PLASTICS" r:id="rId5475"/>
    <hyperlink ref="A3823" display="BABCO INTERNATIONAL" r:id="rId5476"/>
    <hyperlink ref="C3491" display="http://www.dorsetaluminium.com" r:id="rId5477"/>
    <hyperlink ref="A222" display="OK FURNITURE" r:id="rId5478"/>
    <hyperlink ref="H122" display="mpgc2003@yahoo.com" r:id="rId5479"/>
    <hyperlink ref="C2765" display="http://www.idealbusiness.com" r:id="rId5480"/>
    <hyperlink ref="A734" display="INGERSOLL RAND (HONG KONG)" r:id="rId5481"/>
    <hyperlink ref="A1801" display="REST-O-PAN" r:id="rId5482"/>
    <hyperlink ref="C762" display="http://www.bosch.com" r:id="rId5483"/>
    <hyperlink ref="A2830" display="BACK TO" r:id="rId5484"/>
    <hyperlink ref="C3641" display="http://www.saboure.com" r:id="rId5485"/>
    <hyperlink ref="C513" display="http://www.jedbelt.com" r:id="rId5486"/>
    <hyperlink ref="C2682" display="http://www.triester.at" r:id="rId5487"/>
    <hyperlink ref="H3794" display="jjjliu@optusnet.com.au" r:id="rId5488"/>
    <hyperlink ref="C2574" display="http://www.zj.gov.cn" r:id="rId5489"/>
    <hyperlink ref="A3356" display="LA PRUDENTIAL INDUSTRIAL" r:id="rId5490"/>
    <hyperlink ref="C579" display="http://www.aromateknik.dk" r:id="rId5491"/>
    <hyperlink ref="C3023" display="http://www.parissa.com" r:id="rId5492"/>
    <hyperlink ref="C1267" display="http://www.fai.sa" r:id="rId5493"/>
    <hyperlink ref="A1053" display="LIBAIO INTERNATIONAL" r:id="rId5494"/>
    <hyperlink ref="C2211" display="http://www.rayesimports.com" r:id="rId5495"/>
    <hyperlink ref="A3016" display="M K ESMAEL &amp;" r:id="rId5496"/>
    <hyperlink ref="C3046" display="http://www.igrelgon.com" r:id="rId5497"/>
    <hyperlink ref="C2144" display="http://www.mercuryplastics.com" r:id="rId5498"/>
    <hyperlink ref="H68" display="r2320611@mantraonline.com" r:id="rId5499"/>
    <hyperlink ref="C2297" display="http://www.kook-esking.com" r:id="rId5500"/>
    <hyperlink ref="C2876" display="http://www.glasblok.com" r:id="rId5501"/>
    <hyperlink ref="C3791" display="http://www.syd.odn.ne.jp" r:id="rId5502"/>
    <hyperlink ref="C1733" display="http://www.agrosuper.cl" r:id="rId5503"/>
    <hyperlink ref="C3044" display="http://www.digimarconworld.com" r:id="rId5504"/>
    <hyperlink ref="H3685" display="info@gervasoni1882.com" r:id="rId5505"/>
    <hyperlink ref="A2513" display="BORONG NIGERIA" r:id="rId5506"/>
    <hyperlink ref="A2318" display="DAE YANG" r:id="rId5507"/>
    <hyperlink ref="H3294" display="prestige@prestigeitalianaspa.it" r:id="rId5508"/>
    <hyperlink ref="C2847" display="http://www.jkclub.com.hk" r:id="rId5509"/>
    <hyperlink ref="A101" display="BD INTERNATIONAL" r:id="rId5510"/>
    <hyperlink ref="A1965" display="NAA" r:id="rId5511"/>
    <hyperlink ref="C1152" display="http://www.indentdirect.com.au" r:id="rId5512"/>
    <hyperlink ref="H1327" display="koncabahar@hotmail.com" r:id="rId5513"/>
    <hyperlink ref="C2701" display="http://www.kronenburg-handel.de" r:id="rId5514"/>
    <hyperlink ref="A462" display="MICROCENTER TECHNOLOGIES" r:id="rId5515"/>
    <hyperlink ref="C1646" display="http://www.michlitch.com" r:id="rId5516"/>
    <hyperlink ref="C1094" display="http://www.kenianimports.com" r:id="rId5517"/>
    <hyperlink ref="C2740" display="http://www.carlocasagrande.fi" r:id="rId5518"/>
    <hyperlink ref="C1273" display="http://www.intesa.com.mx" r:id="rId5519"/>
    <hyperlink ref="H3422" display="mycheng@e2oinc.com" r:id="rId5520"/>
    <hyperlink ref="A1747" display="RALPH TAWIL" r:id="rId5521"/>
    <hyperlink ref="C2395" display="http://www.tehran.irpost.com" r:id="rId5522"/>
    <hyperlink ref="H752" display="partnervip@yahoo.com" r:id="rId5523"/>
    <hyperlink ref="C1765" display="http://www.bender.nl" r:id="rId5524"/>
    <hyperlink ref="A2165" display="ATC TOOLS AUSTRALASIA" r:id="rId5525"/>
    <hyperlink ref="A3562" display="MAJOCO" r:id="rId5526"/>
    <hyperlink ref="C1400" display="http://www.shoppersworld.com" r:id="rId5527"/>
    <hyperlink ref="A1182" display="ATIMA" r:id="rId5528"/>
    <hyperlink ref="A2488" display="DESIGN 20+ SWEDEN" r:id="rId5529"/>
    <hyperlink ref="H2685" display="pmm@mactz.com" r:id="rId5530"/>
    <hyperlink ref="A2030" display="INTERSOURCE GROUP" r:id="rId5531"/>
    <hyperlink ref="C1613" display="http://www.indopower.co.in" r:id="rId5532"/>
    <hyperlink ref="H1666" display="tony@topbrasshardware.com" r:id="rId5533"/>
    <hyperlink ref="H26" display="byco@byco.com.br" r:id="rId5534"/>
    <hyperlink ref="A2300" display="AGENTURHUSET" r:id="rId5535"/>
    <hyperlink ref="H258" display="aaintl_lyman1@yahoo.com.cn" r:id="rId5536"/>
    <hyperlink ref="H850" display="shebden@twl.co.nz" r:id="rId5537"/>
    <hyperlink ref="H1968" display="vrphone@yahoo.com" r:id="rId5538"/>
    <hyperlink ref="H3581" display="hhpost@hhengros.no" r:id="rId5539"/>
    <hyperlink ref="H338" display="zariss@elariss.com" r:id="rId5540"/>
    <hyperlink ref="C2942" display="http://www.agdasia.com" r:id="rId5541"/>
    <hyperlink ref="A478" display="KOTAKOM" r:id="rId5542"/>
    <hyperlink ref="C2919" display="http://www.conair.com" r:id="rId5543"/>
    <hyperlink ref="H2273" display="takey000@netvigator.com" r:id="rId5544"/>
    <hyperlink ref="H1716" display="gloryb@netvigator.com" r:id="rId5545"/>
    <hyperlink ref="A3712" display="REMA 1000" r:id="rId5546"/>
    <hyperlink ref="C3784" display="http://www.boxernw-online.com" r:id="rId5547"/>
    <hyperlink ref="C1926" display="http://www.dae-woong.co.kr" r:id="rId5548"/>
    <hyperlink ref="A3257" display="SUNDERLAND TRADING" r:id="rId5549"/>
    <hyperlink ref="A1428" display="KEWLEIGH" r:id="rId5550"/>
    <hyperlink ref="C2938" display="http://www.jayswholesale.com" r:id="rId5551"/>
    <hyperlink ref="A3398" display="J R DISCOUNT OUTLETS" r:id="rId5552"/>
    <hyperlink ref="A1453" display="SCHUNK BENELUX" r:id="rId5553"/>
    <hyperlink ref="H3271" display="pap.angl@infonie.be" r:id="rId5554"/>
    <hyperlink ref="H2543" display="kumho21c@yahoo.co" r:id="rId5555"/>
    <hyperlink ref="A502" display="L S COLLECTION HONG KONG" r:id="rId5556"/>
    <hyperlink ref="A3352" display="BURMTONE ELECTRONICS" r:id="rId5557"/>
    <hyperlink ref="A1292" display="A E TILLEY" r:id="rId5558"/>
    <hyperlink ref="A2784" display="AMGENERAL NIGERIA" r:id="rId5559"/>
    <hyperlink ref="C2473" display="http://www.somova.it" r:id="rId5560"/>
    <hyperlink ref="A2159" display="BOAT4004 ENTERPRISE" r:id="rId5561"/>
    <hyperlink ref="H2191" display="aoa@aoa.co" r:id="rId5562"/>
    <hyperlink ref="H3190" display="fouad_hussein_consulting@yahoo.com" r:id="rId5563"/>
    <hyperlink ref="A1805" display="AKA INTERNATIONAL" r:id="rId5564"/>
    <hyperlink ref="C948" display="http://www.sinocomhk.com" r:id="rId5565"/>
    <hyperlink ref="A150" display="K&amp;C" r:id="rId5566"/>
    <hyperlink ref="A142" display="ALPINE CLOTHING S L" r:id="rId5567"/>
    <hyperlink ref="A1602" display="KELLOMIEHET" r:id="rId5568"/>
    <hyperlink ref="H3731" display="candtgift@hotmail.com" r:id="rId5569"/>
    <hyperlink ref="C2963" display="http://www.mahrexim.com" r:id="rId5570"/>
    <hyperlink ref="H2889" display="bpa@knight-organisation.com" r:id="rId5571"/>
    <hyperlink ref="H3753" display="eva@goodcome.com.hk" r:id="rId5572"/>
    <hyperlink ref="H1589" display="almuzammil@yahoo.com" r:id="rId5573"/>
    <hyperlink ref="H3872" display="mail@blomberg-co.com" r:id="rId5574"/>
    <hyperlink ref="C3082" display="http://www.cworld.com.np" r:id="rId5575"/>
    <hyperlink ref="H3678" display="cadepaq@yahoo.fr" r:id="rId5576"/>
    <hyperlink ref="A260" display="FAITHFUL DEVELOPMENT" r:id="rId5577"/>
    <hyperlink ref="A109" display="N L &amp; Z IMPORT" r:id="rId5578"/>
    <hyperlink ref="H2993" display="america@globalmarket.com" r:id="rId5579"/>
    <hyperlink ref="A3234" display="ALTROX" r:id="rId5580"/>
    <hyperlink ref="A3331" display="AL REDAI" r:id="rId5581"/>
    <hyperlink ref="A3354" display="BERK ENTERPRISES" r:id="rId5582"/>
    <hyperlink ref="A1156" display="JUVES MARKKINOINTI" r:id="rId5583"/>
    <hyperlink ref="C1417" display="http://www.farco.co.uk" r:id="rId5584"/>
    <hyperlink ref="C303" display="http://www.dataxprs.com.eg" r:id="rId5585"/>
    <hyperlink ref="A301" display="NEW COTTON" r:id="rId5586"/>
    <hyperlink ref="C2654" display="http://www.hansonuk.com" r:id="rId5587"/>
    <hyperlink ref="C1317" display="http://www.oriental.com.ph" r:id="rId5588"/>
    <hyperlink ref="A66" display="SARL DULCESOL FRANCE" r:id="rId5589"/>
    <hyperlink ref="H932" display="hkjaco@netvigator.com" r:id="rId5590"/>
    <hyperlink ref="C1296" display="http://www.bun.com" r:id="rId5591"/>
    <hyperlink ref="H2566" display="info@astoria.tm.fr" r:id="rId5592"/>
    <hyperlink ref="A258" display="AMERICAN RESTAURANT EQUIPMENT" r:id="rId5593"/>
    <hyperlink ref="C1250" display="http://www.onion.no" r:id="rId5594"/>
    <hyperlink ref="A543" display="&#10;FANTEX (H K )" r:id="rId5595"/>
    <hyperlink ref="H1854" display="dannywang@verizon.net" r:id="rId5596"/>
    <hyperlink ref="C1155" display="http://www.ibcleb.com" r:id="rId5597"/>
    <hyperlink ref="H186" display="mands@silver.ocn.ne.jp" r:id="rId5598"/>
    <hyperlink ref="H736" display="newworldfoods@yahoo.com" r:id="rId5599"/>
    <hyperlink ref="C2717" display="http://www.ablegain.com" r:id="rId5600"/>
    <hyperlink ref="A3132" display="THE BECOMING" r:id="rId5601"/>
    <hyperlink ref="A1322" display="MEPAL" r:id="rId5602"/>
    <hyperlink ref="C1535" display="http://www.kennic.com" r:id="rId5603"/>
    <hyperlink ref="A565" display="PT GIDAS GROUP" r:id="rId5604"/>
    <hyperlink ref="C2244" display="http://www.fonlupt.com" r:id="rId5605"/>
    <hyperlink ref="C3759" display="http://www.tre-atthaboon.com" r:id="rId5606"/>
    <hyperlink ref="C3737" display="http://www.simplythebest.co.il" r:id="rId5607"/>
    <hyperlink ref="H2867" display="comkit@comkit.dk" r:id="rId5608"/>
    <hyperlink ref="A2231" display="CAMELOT IMPORTS" r:id="rId5609"/>
    <hyperlink ref="C519" display="http://www.qed.co.uk" r:id="rId5610"/>
    <hyperlink ref="A1091" display="GALLERY ASIA" r:id="rId5611"/>
    <hyperlink ref="A1035" display="SPRINGFIELD ELEMENTARY SCHOOL" r:id="rId5612"/>
    <hyperlink ref="A2197" display="FOCUS-CHINA REP OFFICE" r:id="rId5613"/>
    <hyperlink ref="H3375" display="tatsumiya@hakoya.co" r:id="rId5614"/>
    <hyperlink ref="C1137" display="http://www.acu.city" r:id="rId5615"/>
    <hyperlink ref="A128" display="OIRA" r:id="rId5616"/>
    <hyperlink ref="A746" display="P L PRODUCTS" r:id="rId5617"/>
    <hyperlink ref="C1347" display="http://www.ms1.seeder.net" r:id="rId5618"/>
    <hyperlink ref="A922" display="PRIME DOLLAR" r:id="rId5619"/>
    <hyperlink ref="H3734" display="iancad@hotmail.com" r:id="rId5620"/>
    <hyperlink ref="A2167" display="ARKOFOTO" r:id="rId5621"/>
    <hyperlink ref="C3377" display="http://www.ktecconsulting.com" r:id="rId5622"/>
    <hyperlink ref="A3829" display="CINTURONES TAMANACO" r:id="rId5623"/>
    <hyperlink ref="C616" display="http://www.magicway.org" r:id="rId5624"/>
    <hyperlink ref="A2957" display="TECHNISCH BUREAU KNOL" r:id="rId5625"/>
    <hyperlink ref="C3117" display="http://www.citrusgroup.ie" r:id="rId5626"/>
    <hyperlink ref="H963" display="forpr@ms17.hinet.net" r:id="rId5627"/>
    <hyperlink ref="C3652" display="http://www.yebo.co.za" r:id="rId5628"/>
    <hyperlink ref="H2139" display="khantrader786@yahoo.com.cn" r:id="rId5629"/>
    <hyperlink ref="H3245" display="service@horticom.co.nz" r:id="rId5630"/>
    <hyperlink ref="C498" display="http://www.linkline.com" r:id="rId5631"/>
    <hyperlink ref="A3569" display="GENERAL MERCHANDISE IMPORT" r:id="rId5632"/>
    <hyperlink ref="A429" display="ART PACIFIC ENTERPRISE" r:id="rId5633"/>
    <hyperlink ref="H1816" display="info@marhabalubnan.org" r:id="rId5634"/>
    <hyperlink ref="C880" display="http://www.bellaplast.ch" r:id="rId5635"/>
    <hyperlink ref="C439" display="http://www.tokoma.com" r:id="rId5636"/>
    <hyperlink ref="A1303" display="GLOBAL BEAUTY COMERCIAL" r:id="rId5637"/>
    <hyperlink ref="A2187" display="DYNAMIC TRADING" r:id="rId5638"/>
    <hyperlink ref="A3796" display="HOTEL LISBOA" r:id="rId5639"/>
    <hyperlink ref="A628" display="FLAK" r:id="rId5640"/>
    <hyperlink ref="A1629" display="ONOMICHI KYOWABUSSAN" r:id="rId5641"/>
    <hyperlink ref="A2213" display="SHIN NISSEI" r:id="rId5642"/>
    <hyperlink ref="H3284" display="ray@lifetime.com.au" r:id="rId5643"/>
    <hyperlink ref="A3102" display="SHOOT ENTERPRISES" r:id="rId5644"/>
    <hyperlink ref="A3541" display="ABBEY PACIFIC" r:id="rId5645"/>
    <hyperlink ref="A3385" display="BIALETTI INDUSTRIE" r:id="rId5646"/>
    <hyperlink ref="A1150" display="AMAJ ARA TEHRAN" r:id="rId5647"/>
    <hyperlink ref="A3728" display="LADYBIRD CREATIONS" r:id="rId5648"/>
    <hyperlink ref="A2471" display="EVERGREEN PROPAGATORS" r:id="rId5649"/>
    <hyperlink ref="A2067" display="SILCOM" r:id="rId5650"/>
    <hyperlink ref="A1342" display="SANYO HOMUZU" r:id="rId5651"/>
    <hyperlink ref="H2750" display="v.p@siemens.fi" r:id="rId5652"/>
    <hyperlink ref="A1564" display="TRENDCO" r:id="rId5653"/>
    <hyperlink ref="H2186" display="info@inoxytra.be" r:id="rId5654"/>
    <hyperlink ref="C2693" display="http://www.revoace.com" r:id="rId5655"/>
    <hyperlink ref="C3437" display="http://www.kylbengtsson.se" r:id="rId5656"/>
    <hyperlink ref="H2595" display="siewkhentan@pd.jaring.my" r:id="rId5657"/>
    <hyperlink ref="C3487" display="http://www.sunterra.com" r:id="rId5658"/>
    <hyperlink ref="C3135" display="http://www.dipse.com" r:id="rId5659"/>
    <hyperlink ref="C1374" display="http://www.bardenhewer.de" r:id="rId5660"/>
    <hyperlink ref="A3215" display="HH ENGROS" r:id="rId5661"/>
    <hyperlink ref="A30" display="BAUMASSY" r:id="rId5662"/>
    <hyperlink ref="C2202" display="http://www.edg.it" r:id="rId5663"/>
    <hyperlink ref="A3504" display="KNW TRADING" r:id="rId5664"/>
    <hyperlink ref="A1446" display="HANSSEM DOMUS" r:id="rId5665"/>
    <hyperlink ref="H2289" display="waynenikka26@hotmail.com" r:id="rId5666"/>
    <hyperlink ref="H100" display="riwi.armann@t-online.de" r:id="rId5667"/>
    <hyperlink ref="H72" display="jddd69@yahoo.com" r:id="rId5668"/>
    <hyperlink ref="C1975" display="http://www.bandora.be" r:id="rId5669"/>
    <hyperlink ref="A1316" display="FAISALTRADING ESTABLISHMENT" r:id="rId5670"/>
    <hyperlink ref="C1941" display="http://www.chinawindow.com.tw" r:id="rId5671"/>
    <hyperlink ref="H981" display="rto@womantouch.com" r:id="rId5672"/>
    <hyperlink ref="A223" display="STAFFORDSHIRE HOLLOWARE" r:id="rId5673"/>
    <hyperlink ref="A2582" display="BASEL" r:id="rId5674"/>
    <hyperlink ref="H1344" display="fareastmerchants@aol.com" r:id="rId5675"/>
    <hyperlink ref="A169" display="ALPHA INTERNATIONAL" r:id="rId5676"/>
    <hyperlink ref="A828" display="AIK SENG INDUSTRIES SDN" r:id="rId5677"/>
    <hyperlink ref="H2526" display="rmhall@bigpond.com.au" r:id="rId5678"/>
    <hyperlink ref="A2331" display="SAHKOTASO" r:id="rId5679"/>
    <hyperlink ref="H1168" display="hoseyamada55@hotmail.com" r:id="rId5680"/>
    <hyperlink ref="H1759" display="tghg@netvigator.com" r:id="rId5681"/>
    <hyperlink ref="H2012" display="ploy.sri@zebra-head.com" r:id="rId5682"/>
    <hyperlink ref="A2734" display="UNKNOWN COLLECTION" r:id="rId5683"/>
    <hyperlink ref="C72" display="http://www.ripley.cl" r:id="rId5684"/>
    <hyperlink ref="H996" display="gimalek@skynet.be" r:id="rId5685"/>
    <hyperlink ref="A1362" display="AVONITE ENTERPRISE" r:id="rId5686"/>
    <hyperlink ref="H251" display="seh@sehdel.com" r:id="rId5687"/>
    <hyperlink ref="A1017" display="HOME N OFFICE" r:id="rId5688"/>
    <hyperlink ref="A2185" display="BOGO TRADING" r:id="rId5689"/>
    <hyperlink ref="A276" display="PIO" r:id="rId5690"/>
    <hyperlink ref="A3236" display="SEKI FURNITURE" r:id="rId5691"/>
    <hyperlink ref="A3058" display="MACHAAL" r:id="rId5692"/>
    <hyperlink ref="A1557" display="THUROEE" r:id="rId5693"/>
    <hyperlink ref="C1536" display="http://www.sunrisets.net" r:id="rId5694"/>
    <hyperlink ref="A2040" display="CHINA EAST (HK)" r:id="rId5695"/>
    <hyperlink ref="H95" display="shihang@pub.dgnet.gd.cn" r:id="rId5696"/>
    <hyperlink ref="C3600" display="http://www.khokhars.com" r:id="rId5697"/>
    <hyperlink ref="A2638" display="TRETSOM INDUSTRIES" r:id="rId5698"/>
    <hyperlink ref="A2119" display="PARADE INDUSTRIES" r:id="rId5699"/>
    <hyperlink ref="C1163" display="http://www.besterm-intl.com" r:id="rId5700"/>
    <hyperlink ref="A3826" display="SAMBO" r:id="rId5701"/>
    <hyperlink ref="C3008" display="http://www.seyrafi.com" r:id="rId5702"/>
    <hyperlink ref="A3724" display="BALJEET S BHASIN" r:id="rId5703"/>
    <hyperlink ref="C407" display="http://www.koivupuisto.fi" r:id="rId5704"/>
    <hyperlink ref="C1685" display="http://www.shopbrs.com" r:id="rId5705"/>
    <hyperlink ref="C3362" display="http://www.enevoldsen.no" r:id="rId5706"/>
    <hyperlink ref="H928" display="juancarlos.bertini@hjheinz.com" r:id="rId5707"/>
    <hyperlink ref="A3322" display="DRAGONFIRE" r:id="rId5708"/>
    <hyperlink ref="H938" display="presidenciamed@dislicores.com.co" r:id="rId5709"/>
    <hyperlink ref="H120" display="kenn.ken@nifty.com" r:id="rId5710"/>
    <hyperlink ref="C1516" display="http://www.mub.biglobe.ne.jp" r:id="rId5711"/>
    <hyperlink ref="H2468" display="grega@rapidfreight.com" r:id="rId5712"/>
    <hyperlink ref="A574" display="SMG" r:id="rId5713"/>
    <hyperlink ref="C855" display="http://www.knuerr.com" r:id="rId5714"/>
    <hyperlink ref="A1675" display="AMNTEX" r:id="rId5715"/>
    <hyperlink ref="C3701" display="http://www.opendevelopmentcambodia.net" r:id="rId5716"/>
    <hyperlink ref="H310" display="eytas@superonline.com" r:id="rId5717"/>
    <hyperlink ref="A1301" display="SOHIL IMPEX" r:id="rId5718"/>
    <hyperlink ref="C1615" display="http://www.select.dk" r:id="rId5719"/>
    <hyperlink ref="H2580" display="hpc@pcee.com" r:id="rId5720"/>
    <hyperlink ref="H1092" display="info@kennic.com" r:id="rId5721"/>
    <hyperlink ref="A1896" display="BOYD AT GRAHAM" r:id="rId5722"/>
    <hyperlink ref="H22" display="beekaymiami@prodigy.net" r:id="rId5723"/>
    <hyperlink ref="A686" display="LINCOLN POULTRY" r:id="rId5724"/>
    <hyperlink ref="H520" display="antares@nline.it" r:id="rId5725"/>
    <hyperlink ref="A1699" display="CENTRAL OF INGINEERING AND TECHNICAL ASSISTANCE" r:id="rId5726"/>
    <hyperlink ref="A1906" display="GLASS WORTH MANUFACTORING" r:id="rId5727"/>
    <hyperlink ref="C3189" display="http://www.brad-pak.com" r:id="rId5728"/>
    <hyperlink ref="H1405" display="hoseyamada55@hotmail.com" r:id="rId5729"/>
    <hyperlink ref="A3767" display="GLENEY" r:id="rId5730"/>
    <hyperlink ref="A3370" display="RICHMOND INT L" r:id="rId5731"/>
    <hyperlink ref="A3449" display="SUPER 10" r:id="rId5732"/>
    <hyperlink ref="H1651" display="maseela@yahoo.com" r:id="rId5733"/>
    <hyperlink ref="H140" display="o.pardini.srl@lunet.it" r:id="rId5734"/>
    <hyperlink ref="A1514" display="GUPPY PLASTIC INDUSTRIES SDN" r:id="rId5735"/>
    <hyperlink ref="A349" display="AL-BABTAIN GROUP" r:id="rId5736"/>
    <hyperlink ref="A499" display="ABDOOLALLY EBRAHIM HOUSEWARES" r:id="rId5737"/>
    <hyperlink ref="H1821" display="gpaulose@amesinternational.com" r:id="rId5738"/>
    <hyperlink ref="H1151" display="medici888@aol.com" r:id="rId5739"/>
    <hyperlink ref="H3500" display="alkhtyar7@yahoo.com" r:id="rId5740"/>
    <hyperlink ref="H2484" display="princeimports@rogers.com" r:id="rId5741"/>
    <hyperlink ref="A1302" display="GOVIND EXPORTS INTERNATIONAL" r:id="rId5742"/>
    <hyperlink ref="C2609" display="http://www.so-net.net.tw" r:id="rId5743"/>
    <hyperlink ref="H767" display="toni73@o2.pl" r:id="rId5744"/>
    <hyperlink ref="C3807" display="http://www.indalex.com" r:id="rId5745"/>
    <hyperlink ref="H1852" display="anes@eureka.lk" r:id="rId5746"/>
    <hyperlink ref="H1167" display="elitedesignsny@yahoo.com" r:id="rId5747"/>
    <hyperlink ref="A3574" display="INTERNATIONAL GADGETS PROMOTIONS S L" r:id="rId5748"/>
    <hyperlink ref="A2431" display="KENAMIN INDUSTRIES" r:id="rId5749"/>
    <hyperlink ref="C1005" display="http://www.testrite.com.tr" r:id="rId5750"/>
    <hyperlink ref="H452" display="sales@ongradio.com" r:id="rId5751"/>
    <hyperlink ref="C2647" display="http://www.dksh.com" r:id="rId5752"/>
    <hyperlink ref="A238" display="SOON THYE CHEANG" r:id="rId5753"/>
    <hyperlink ref="C2132" display="http://www.apides.co.jp" r:id="rId5754"/>
    <hyperlink ref="A3116" display="JIN HU YONGSEN TIMBER" r:id="rId5755"/>
    <hyperlink ref="A3488" display="PONTEX INTERNATIONAL" r:id="rId5756"/>
    <hyperlink ref="A2527" display="ACTIVE SPORTSWEAR INT" r:id="rId5757"/>
    <hyperlink ref="C1954" display="http://www.tecktai.com" r:id="rId5758"/>
    <hyperlink ref="C3443" display="http://www.mail.datanet.hu" r:id="rId5759"/>
    <hyperlink ref="A3740" display="JASON PRODUCTS" r:id="rId5760"/>
    <hyperlink ref="H324" display="stonezone@mpx.com.au" r:id="rId5761"/>
    <hyperlink ref="A2329" display="ALLBELL INDUSTRIAL" r:id="rId5762"/>
    <hyperlink ref="A2815" display="G &amp; S PRODUKTE" r:id="rId5763"/>
    <hyperlink ref="A2085" display="SINYOKE TRADING" r:id="rId5764"/>
    <hyperlink ref="A3371" display="BERNER" r:id="rId5765"/>
    <hyperlink ref="A2083" display="ALPHA ENGINEERING" r:id="rId5766"/>
    <hyperlink ref="C3788" display="http://www.royallacewood.com" r:id="rId5767"/>
    <hyperlink ref="A684" display="KJELDGAARD" r:id="rId5768"/>
    <hyperlink ref="C3249" display="http://www.bif.co.kr" r:id="rId5769"/>
    <hyperlink ref="H160" display="microcentertechnologies@yahoo.com" r:id="rId5770"/>
    <hyperlink ref="H3857" display="amicaldg@dts.mg" r:id="rId5771"/>
    <hyperlink ref="C2388" display="http://www.ranir.com" r:id="rId5772"/>
    <hyperlink ref="A2615" display="DIY WORLD" r:id="rId5773"/>
    <hyperlink ref="H3739" display="inf0@chuenhing.net" r:id="rId5774"/>
    <hyperlink ref="A2174" display="SADRA GENERAL TRADE" r:id="rId5775"/>
    <hyperlink ref="H1114" display="outstanding_buy@yahoo.com" r:id="rId5776"/>
    <hyperlink ref="C2515" display="http://www.sirmailorder.ca" r:id="rId5777"/>
    <hyperlink ref="H2858" display="ecotext@yahoo.com" r:id="rId5778"/>
    <hyperlink ref="A460" display="LCH PRODUCTS" r:id="rId5779"/>
    <hyperlink ref="C3497" display="http://www.sunflowerrestspl.com" r:id="rId5780"/>
    <hyperlink ref="C2511" display="http://www.bostoninternational.com" r:id="rId5781"/>
    <hyperlink ref="C2073" display="http://www.pak-agentur.no" r:id="rId5782"/>
    <hyperlink ref="A295" display="ALPINE GLOBAL" r:id="rId5783"/>
    <hyperlink ref="A2799" display="ALTS" r:id="rId5784"/>
    <hyperlink ref="C2614" display="http://www.norcrestchina.com" r:id="rId5785"/>
    <hyperlink ref="A112" display="THOMAS CHENG" r:id="rId5786"/>
    <hyperlink ref="C1489" display="http://www.salton.com" r:id="rId5787"/>
    <hyperlink ref="H3722" display="leogandoff@aol.com" r:id="rId5788"/>
    <hyperlink ref="C2567" display="http://www.classic-intl.com" r:id="rId5789"/>
    <hyperlink ref="A3093" display="EL-AGLAN GROUP" r:id="rId5790"/>
    <hyperlink ref="A3667" display="M/S ERAN CONSULTANTS" r:id="rId5791"/>
    <hyperlink ref="C538" display="http://www.wana.com.jo" r:id="rId5792"/>
    <hyperlink ref="A2066" display="EXETER SURPLUS" r:id="rId5793"/>
    <hyperlink ref="C2006" display="http://www.maroline.com" r:id="rId5794"/>
    <hyperlink ref="A3339" display="SSI NETWORK" r:id="rId5795"/>
    <hyperlink ref="A1662" display="MADRAS FOREIGN TRADE" r:id="rId5796"/>
    <hyperlink ref="A3394" display="AXA STENMAN" r:id="rId5797"/>
    <hyperlink ref="C2479" display="http://www.haklift.com" r:id="rId5798"/>
    <hyperlink ref="A479" display="TAKEYA BURASHI KOGYO" r:id="rId5799"/>
    <hyperlink ref="A742" display="REGAL CANEWARE" r:id="rId5800"/>
    <hyperlink ref="A1496" display="ALSTONWARE INTERNATIONAL" r:id="rId5801"/>
    <hyperlink ref="C3447" display="http://www.pocketmail.com" r:id="rId5802"/>
    <hyperlink ref="C2970" display="http://www.cfrclassic.com" r:id="rId5803"/>
    <hyperlink ref="A649" display="NGEE LEONG" r:id="rId5804"/>
    <hyperlink ref="C2476" display="http://www.dbtech.com.hk" r:id="rId5805"/>
    <hyperlink ref="H3314" display="fganie@iafrica.com" r:id="rId5806"/>
    <hyperlink ref="C863" display="http://www.sinocomhk.com" r:id="rId5807"/>
    <hyperlink ref="A2569" display="BSRE ENTERPRISES" r:id="rId5808"/>
    <hyperlink ref="H2629" display="ajaysarin@msn.com" r:id="rId5809"/>
    <hyperlink ref="A252" display="JASCO PRODUCTS" r:id="rId5810"/>
    <hyperlink ref="A1957" display="HAYASHI SHOJI C0RPORATION" r:id="rId5811"/>
    <hyperlink ref="A2542" display="JYDSK MATERIEL UDLEJNING" r:id="rId5812"/>
    <hyperlink ref="H2851" display="aaa@ebertoysab.se" r:id="rId5813"/>
    <hyperlink ref="A369" display="ONG RADIO SERVICE" r:id="rId5814"/>
    <hyperlink ref="H2210" display="fibro@fibro.cl" r:id="rId5815"/>
    <hyperlink ref="H1752" display="modicom@hotmail.com" r:id="rId5816"/>
    <hyperlink ref="A2265" display="TAR HONG KITCHENWARE" r:id="rId5817"/>
    <hyperlink ref="A2096" display="LIAN GIAP TRADING(PTE)LTD" r:id="rId5818"/>
    <hyperlink ref="C1915" display="http://www.cplabels.com.hk" r:id="rId5819"/>
    <hyperlink ref="H997" display="cliffleecblco@aol.com" r:id="rId5820"/>
    <hyperlink ref="A3383" display="M/S ERAN CONSULTANTS" r:id="rId5821"/>
    <hyperlink ref="A421" display="HOT GEAR DIV OF LENIENT" r:id="rId5822"/>
    <hyperlink ref="H3227" display="ardoullie@bing.be" r:id="rId5823"/>
    <hyperlink ref="A2303" display="BIOSYSTEM" r:id="rId5824"/>
    <hyperlink ref="A769" display="DAIKOU INTERNATIONAL" r:id="rId5825"/>
    <hyperlink ref="H339" display="aluart@aluart.nl" r:id="rId5826"/>
    <hyperlink ref="A876" display="CHICAGO INTERNATIONAL TRADING" r:id="rId5827"/>
    <hyperlink ref="C169" display="http://www.alpha-international.ml" r:id="rId5828"/>
    <hyperlink ref="H3482" display="info@cherubini.it" r:id="rId5829"/>
    <hyperlink ref="A254" display="ALMA RESTAURANTINRICHTERS" r:id="rId5830"/>
    <hyperlink ref="H2747" display="christina@tse-group.com" r:id="rId5831"/>
    <hyperlink ref="H8" display="abidtrade@yahoo.com" r:id="rId5832"/>
    <hyperlink ref="C976" display="http://www.abegglen-pfister.ch" r:id="rId5833"/>
    <hyperlink ref="A1962" display="B I K A - BUILT-IN KITCHEN ACCESSORIES" r:id="rId5834"/>
    <hyperlink ref="H2712" display="kawboys@manila-online.net" r:id="rId5835"/>
    <hyperlink ref="A465" display="J D MILNER &amp; ASSOCIATES" r:id="rId5836"/>
    <hyperlink ref="C2036" display="http://www.lazzerini.it" r:id="rId5837"/>
    <hyperlink ref="A3790" display="CHENQUANWEI INT L" r:id="rId5838"/>
    <hyperlink ref="A588" display="SIEMATIC" r:id="rId5839"/>
    <hyperlink ref="C3017" display="http://www.eurofashion.be" r:id="rId5840"/>
    <hyperlink ref="H347" display="rfisher268@aol.com" r:id="rId5841"/>
    <hyperlink ref="C2212" display="http://www.entrading.co" r:id="rId5842"/>
    <hyperlink ref="A641" display="CONSULATE GENERAL OF NIGERIA" r:id="rId5843"/>
    <hyperlink ref="H1541" display="dvbh@aol.com" r:id="rId5844"/>
    <hyperlink ref="C2354" display="http://www.rajvielectronics.com" r:id="rId5845"/>
    <hyperlink ref="A3154" display="SUNLITE ADVERTISING" r:id="rId5846"/>
    <hyperlink ref="H1111" display="joechan@chinesedumpling.com" r:id="rId5847"/>
    <hyperlink ref="A2447" display="E R A DISPLAY" r:id="rId5848"/>
    <hyperlink ref="C2813" display="http://www.poloume.be" r:id="rId5849"/>
    <hyperlink ref="H813" display="jack@byson.com" r:id="rId5850"/>
    <hyperlink ref="H1490" display="maybehk@wp.pl" r:id="rId5851"/>
    <hyperlink ref="A1915" display="HUA LUN ENTERPRISE" r:id="rId5852"/>
    <hyperlink ref="C1009" display="http://www.lacafetiere.com" r:id="rId5853"/>
    <hyperlink ref="A1563" display="ACTIVE BLINDS" r:id="rId5854"/>
    <hyperlink ref="C3558" display="http://www.isco.nl" r:id="rId5855"/>
    <hyperlink ref="C665" display="http://www.nihonkogyo.co.jp" r:id="rId5856"/>
    <hyperlink ref="H1931" display="info@oml.it" r:id="rId5857"/>
    <hyperlink ref="C500" display="http://www.mingluji.com" r:id="rId5858"/>
    <hyperlink ref="A3178" display="HOUSEWARE TRADING" r:id="rId5859"/>
    <hyperlink ref="H3185" display="info@thelakesvenue.co.uk" r:id="rId5860"/>
    <hyperlink ref="A1219" display="HANSSEM DOMUS" r:id="rId5861"/>
    <hyperlink ref="H2020" display=".francenho@fuleeasia.com" r:id="rId5862"/>
    <hyperlink ref="H2688" display="brisbane@moretonhire.com.au" r:id="rId5863"/>
    <hyperlink ref="A393" display="AL ESTEKAMEH TRADING" r:id="rId5864"/>
    <hyperlink ref="H3087" display="albert2023@aol.com" r:id="rId5865"/>
    <hyperlink ref="C323" display="http://www.jlrengineering.com" r:id="rId5866"/>
    <hyperlink ref="A1800" display="HIGHWAY ENTERPRISES" r:id="rId5867"/>
    <hyperlink ref="A598" display="E BONUS ENTERPRISES" r:id="rId5868"/>
    <hyperlink ref="C2694" display="http://www.itmin.com" r:id="rId5869"/>
    <hyperlink ref="A780" display="TCB CONTRACTING" r:id="rId5870"/>
    <hyperlink ref="C2085" display="http://www.sinyoke.de" r:id="rId5871"/>
    <hyperlink ref="A3794" display="CHIEF S SMOKERS WORLD" r:id="rId5872"/>
    <hyperlink ref="H2654" display="sales@hansonuk.com" r:id="rId5873"/>
    <hyperlink ref="A3114" display="SOUVENIR IMPORTS" r:id="rId5874"/>
    <hyperlink ref="A1813" display="EUROMARKET" r:id="rId5875"/>
    <hyperlink ref="H907" display="sales@belcor.com" r:id="rId5876"/>
    <hyperlink ref="A2877" display="KOREAJUNIOR CHAMBER" r:id="rId5877"/>
    <hyperlink ref="H680" display="info@la-especial.com" r:id="rId5878"/>
    <hyperlink ref="A3022" display="HOUMOU USA" r:id="rId5879"/>
    <hyperlink ref="A2680" display="KHAN USMAN ASHRAF TRADERS" r:id="rId5880"/>
    <hyperlink ref="H25" display="postmaster@sbphrd.com" r:id="rId5881"/>
    <hyperlink ref="A1422" display="ATLANTIC REFRIGERATION" r:id="rId5882"/>
    <hyperlink ref="C2305" display="http://www.fireworksaustralia.com.au" r:id="rId5883"/>
    <hyperlink ref="A452" display="ONG RADIO SERVICE" r:id="rId5884"/>
    <hyperlink ref="C194" display="http://www.trofeosmartinez.com" r:id="rId5885"/>
    <hyperlink ref="A229" display="DAARBAK" r:id="rId5886"/>
    <hyperlink ref="A517" display="APEX WALDEN" r:id="rId5887"/>
    <hyperlink ref="A3445" display="CUT CRAFT ASIA" r:id="rId5888"/>
    <hyperlink ref="A2341" display="THE SHOPPER" r:id="rId5889"/>
    <hyperlink ref="A3775" display="IPER ACTION TRADING REPRESENTATION" r:id="rId5890"/>
    <hyperlink ref="H557" display="kelvin@traderinasia.com" r:id="rId5891"/>
    <hyperlink ref="C3688" display="http://www.protrade.hk" r:id="rId5892"/>
    <hyperlink ref="A3" display="INTERPRO MANUFACTURING" r:id="rId5893"/>
    <hyperlink ref="A2818" display="ENTECH LOGISTICS" r:id="rId5894"/>
    <hyperlink ref="C635" display="http://www.cuttingbeltrame.it" r:id="rId5895"/>
    <hyperlink ref="H951" display="da.jen@msa.hinet.net" r:id="rId5896"/>
    <hyperlink ref="C378" display="http://www.gjr.paknet.com.pk" r:id="rId5897"/>
    <hyperlink ref="H1911" display="aroundriyadh@yahoo.com" r:id="rId5898"/>
    <hyperlink ref="A190" display="MAA ABINA ENTERPRISE" r:id="rId5899"/>
    <hyperlink ref="H1317" display="oriman@oriental.com.ph" r:id="rId5900"/>
    <hyperlink ref="C2929" display="http://www.macnicholas.co.uk" r:id="rId5901"/>
    <hyperlink ref="A1074" display="ASAD CORPORATIONS" r:id="rId5902"/>
    <hyperlink ref="H2603" display="becatalog@bargreen.com" r:id="rId5903"/>
    <hyperlink ref="C39" display="http://www.sentoo.sn" r:id="rId5904"/>
    <hyperlink ref="A2651" display="GAEFGEN GMBH &amp;" r:id="rId5905"/>
    <hyperlink ref="C196" display="http://www.demon.co.uk" r:id="rId5906"/>
    <hyperlink ref="H3817" display="jlam258702@aol.com" r:id="rId5907"/>
    <hyperlink ref="A483" display="ARISTO CASA - GERBER TEXTILE LINES" r:id="rId5908"/>
    <hyperlink ref="A976" display="ABEGGLEN-PFISTER" r:id="rId5909"/>
    <hyperlink ref="A1487" display="MILENNA (HONG KONG) TRADING" r:id="rId5910"/>
    <hyperlink ref="C452" display="http://www.ongradio.com" r:id="rId5911"/>
    <hyperlink ref="C2252" display="http://www.phoenix-mecano.com" r:id="rId5912"/>
    <hyperlink ref="A2817" display="SURETY FOODS" r:id="rId5913"/>
    <hyperlink ref="C1452" display="http://www.trabert-fulda.de" r:id="rId5914"/>
    <hyperlink ref="A811" display="FROMART" r:id="rId5915"/>
    <hyperlink ref="A1654" display="COINK INTERNATIONAL P/L" r:id="rId5916"/>
    <hyperlink ref="C2978" display="http://www.roula-bahnam.com" r:id="rId5917"/>
    <hyperlink ref="A3389" display="FERID KHEMAKHEM" r:id="rId5918"/>
    <hyperlink ref="H1645" display="srintl@indiatimes.com" r:id="rId5919"/>
    <hyperlink ref="C2455" display="http://www.digimarconworld.com" r:id="rId5920"/>
    <hyperlink ref="H3083" display="alshamat@net.sy" r:id="rId5921"/>
    <hyperlink ref="A2669" display="JIABAO INDUSTRIAL (HONG KONG)" r:id="rId5922"/>
    <hyperlink ref="A717" display="FOTOBOX" r:id="rId5923"/>
    <hyperlink ref="A3863" display="I C E HOLDINGS" r:id="rId5924"/>
    <hyperlink ref="H98" display="kat3@net.sy" r:id="rId5925"/>
    <hyperlink ref="H1307" display="suburjaya@hotmail.com" r:id="rId5926"/>
    <hyperlink ref="H2583" display="evanmaxell@comcast.net" r:id="rId5927"/>
    <hyperlink ref="A1253" display="ISAKSSON GRUPPEN" r:id="rId5928"/>
    <hyperlink ref="A1467" display="DYNATEC" r:id="rId5929"/>
    <hyperlink ref="A371" display="BRASS WORKS" r:id="rId5930"/>
    <hyperlink ref="C3337" display="http://www.anwerhardware.com" r:id="rId5931"/>
    <hyperlink ref="A1160" display="DIETZ INTERNATIONAL" r:id="rId5932"/>
    <hyperlink ref="H2371" display="waouad@hotmail.com" r:id="rId5933"/>
    <hyperlink ref="C2994" display="http://www.lineone.com.mx" r:id="rId5934"/>
    <hyperlink ref="C2466" display="http://www.koseogullari.com.tr" r:id="rId5935"/>
    <hyperlink ref="A342" display="ETIENNE INTERNATIONAL" r:id="rId5936"/>
    <hyperlink ref="C1567" display="http://www.ebase4.com" r:id="rId5937"/>
    <hyperlink ref="A2985" display="ART TALENT INDUSTRIAL" r:id="rId5938"/>
    <hyperlink ref="A1647" display="MOTORAL" r:id="rId5939"/>
    <hyperlink ref="H2698" display="pacrim88@aol.com" r:id="rId5940"/>
    <hyperlink ref="C3384" display="http://www.hihostels.ca" r:id="rId5941"/>
    <hyperlink ref="C1312" display="http://www.codetel.net.do" r:id="rId5942"/>
    <hyperlink ref="A1520" display="PIERRE BELVEDERE" r:id="rId5943"/>
    <hyperlink ref="A2768" display="ATC TOOLS AUSTRALASIA" r:id="rId5944"/>
    <hyperlink ref="H3267" display="tony@picnicgift.com" r:id="rId5945"/>
    <hyperlink ref="C2969" display="http://www.advtide.com.tw" r:id="rId5946"/>
    <hyperlink ref="A2616" display="CARREFOUR GLOBAL SOURCING ASIA" r:id="rId5947"/>
    <hyperlink ref="C37" display="http://www.vounpysresh.com" r:id="rId5948"/>
    <hyperlink ref="H3515" display="barons@paradise.net.nz" r:id="rId5949"/>
    <hyperlink ref="H1011" display="alice.mensch@applicamail.com" r:id="rId5950"/>
    <hyperlink ref="A3744" display="PARAMOUNT PACIFIC" r:id="rId5951"/>
    <hyperlink ref="H3653" display="scantrade@scantrade.ca" r:id="rId5952"/>
    <hyperlink ref="A1825" display="BAJA OPTICAL" r:id="rId5953"/>
    <hyperlink ref="H2279" display="kayee-europe@wanadoo.fr" r:id="rId5954"/>
    <hyperlink ref="A1717" display="DOZIEA INVEST" r:id="rId5955"/>
    <hyperlink ref="H459" display="shaunm@legend-sa.co" r:id="rId5956"/>
    <hyperlink ref="A3845" display="OGGETTI" r:id="rId5957"/>
    <hyperlink ref="A1559" display="ADLER AND" r:id="rId5958"/>
    <hyperlink ref="C2307" display="http://www.international-trading.com" r:id="rId5959"/>
    <hyperlink ref="A2371" display="ETS WILLIAM AWAD" r:id="rId5960"/>
    <hyperlink ref="A1186" display="TRIUMPH DISTRIBUTION &amp; MARKETING" r:id="rId5961"/>
    <hyperlink ref="A1089" display="BEN GREENBERG &amp; SONS (PTY)LTD" r:id="rId5962"/>
    <hyperlink ref="A1185" display="AMERICA ASIA ECONOMIC &amp; TRADE CENTER" r:id="rId5963"/>
    <hyperlink ref="C1474" display="http://www.jacquemin.fr" r:id="rId5964"/>
    <hyperlink ref="H1937" display="info@maroline.com" r:id="rId5965"/>
    <hyperlink ref="H891" display="g1das@yahoo.com" r:id="rId5966"/>
    <hyperlink ref="C2808" display="http://www.lifung.com" r:id="rId5967"/>
    <hyperlink ref="H1045" display="fullmaxwholesale@yahoo.com" r:id="rId5968"/>
    <hyperlink ref="A200" display="INTERNATIONAL CRAFT" r:id="rId5969"/>
    <hyperlink ref="C1840" display="http://www.ibshkg.com.hk" r:id="rId5970"/>
    <hyperlink ref="H1314" display="most123@msn.com" r:id="rId5971"/>
    <hyperlink ref="H3780" display="bicrimo@wanadoo.es" r:id="rId5972"/>
    <hyperlink ref="H2206" display="info@bebeco.se" r:id="rId5973"/>
    <hyperlink ref="C2622" display="http://www.getunlisted.com" r:id="rId5974"/>
    <hyperlink ref="A2850" display="G-TECH INTERNATIONAL (HOLDINGS)" r:id="rId5975"/>
    <hyperlink ref="A2000" display="JAC INTERNATIONAL" r:id="rId5976"/>
    <hyperlink ref="C3599" display="http://www.onbeckltd.co.uk" r:id="rId5977"/>
    <hyperlink ref="H1432" display="pobcoworld@hotmail.com" r:id="rId5978"/>
    <hyperlink ref="A3467" display="PARTNER PRODUCTIONS IMPORT-EXPORT" r:id="rId5979"/>
    <hyperlink ref="A1482" display="CALORMATIC" r:id="rId5980"/>
    <hyperlink ref="A3296" display="RICE-CHRIST" r:id="rId5981"/>
    <hyperlink ref="H2325" display="sizkaandco@free.fr" r:id="rId5982"/>
    <hyperlink ref="A1894" display="FABRICA DE LOZA SAN CLAUDIO" r:id="rId5983"/>
    <hyperlink ref="A2785" display="BROWNSTONE GALLERY" r:id="rId5984"/>
    <hyperlink ref="C1396" display="http://www.metgaller.com" r:id="rId5985"/>
    <hyperlink ref="A2927" display="PRO-WELL SEA USA" r:id="rId5986"/>
    <hyperlink ref="A3529" display="ABID TRADING" r:id="rId5987"/>
    <hyperlink ref="H329" display="sila@post.com" r:id="rId5988"/>
    <hyperlink ref="C3376" display="http://www.osram.co.uk" r:id="rId5989"/>
    <hyperlink ref="A1092" display="KENNIC" r:id="rId5990"/>
    <hyperlink ref="A3593" display="ELEMENTS ORIENTAL" r:id="rId5991"/>
    <hyperlink ref="A1317" display="HOPE TRADING" r:id="rId5992"/>
    <hyperlink ref="A3475" display="FOURSTAR GROUP HK" r:id="rId5993"/>
    <hyperlink ref="A1485" display="HYBERPACK INDUSTRIAL" r:id="rId5994"/>
    <hyperlink ref="H3707" display="sdin_97@hotmail.com" r:id="rId5995"/>
    <hyperlink ref="A560" display="AMERICAN LINEN" r:id="rId5996"/>
    <hyperlink ref="A3160" display="ALLURE HOME CREATIONS" r:id="rId5997"/>
    <hyperlink ref="H3104" display="kaiserco@public.fz.fj" r:id="rId5998"/>
    <hyperlink ref="H1786" display="delmennets2004@yahoo.com" r:id="rId5999"/>
    <hyperlink ref="A2222" display="MALDER" r:id="rId6000"/>
    <hyperlink ref="H40" display="partnervip@yahoo.com" r:id="rId6001"/>
    <hyperlink ref="C1017" display="http://www.homenoffice.com.pk" r:id="rId6002"/>
    <hyperlink ref="A1772" display="ESSENERGY" r:id="rId6003"/>
    <hyperlink ref="A1542" display="MODERN DITHAR EST" r:id="rId6004"/>
    <hyperlink ref="C1294" display="http://www.txsrb.org" r:id="rId6005"/>
    <hyperlink ref="A1677" display="DPH TRADING" r:id="rId6006"/>
    <hyperlink ref="C3233" display="http://www.jgross.co.za" r:id="rId6007"/>
    <hyperlink ref="A2870" display="CARNEGIE MELLON UNIVERSITY" r:id="rId6008"/>
    <hyperlink ref="H3870" display="dud36@hotmail.com" r:id="rId6009"/>
    <hyperlink ref="A2199" display="DOBLER HNOS" r:id="rId6010"/>
    <hyperlink ref="C3506" display="http://www.simona.de" r:id="rId6011"/>
    <hyperlink ref="H2877" display="jciboy@korea.com" r:id="rId6012"/>
    <hyperlink ref="H2728" display="leefok@pd.jaring.my" r:id="rId6013"/>
    <hyperlink ref="A3604" display="PLUS SANGYOU" r:id="rId6014"/>
    <hyperlink ref="C1609" display="http://www.emsa.de" r:id="rId6015"/>
    <hyperlink ref="A2112" display="APSE PLASTICA" r:id="rId6016"/>
    <hyperlink ref="C3084" display="http://www.planet-inter.co.jp" r:id="rId6017"/>
    <hyperlink ref="C3329" display="http://www.nifty.ne.jp" r:id="rId6018"/>
    <hyperlink ref="C3075" display="http://www.corrpsionX.com" r:id="rId6019"/>
    <hyperlink ref="C1658" display="http://www.royalpaperconverting.com" r:id="rId6020"/>
    <hyperlink ref="H3783" display="info@bgclean.com" r:id="rId6021"/>
    <hyperlink ref="A796" display="PAULA ROSA KITCHENS" r:id="rId6022"/>
    <hyperlink ref="A232" display="CV CELL CENTER" r:id="rId6023"/>
    <hyperlink ref="H3873" display="mingjun-heshan@vip.sina.com" r:id="rId6024"/>
    <hyperlink ref="A3113" display="SAB" r:id="rId6025"/>
    <hyperlink ref="C787" display="http://www.samacotrading.com" r:id="rId6026"/>
    <hyperlink ref="A3137" display="ALREHMAN INTERNATIONAL TRADING" r:id="rId6027"/>
    <hyperlink ref="C2868" display="http://www.slaviero.com.br" r:id="rId6028"/>
    <hyperlink ref="A1367" display="CARLRAY (SALES)" r:id="rId6029"/>
    <hyperlink ref="A2558" display="AMERICA S FOOD EQUIPMENT" r:id="rId6030"/>
    <hyperlink ref="H815" display="kai2851@yahoo.com.cn" r:id="rId6031"/>
    <hyperlink ref="A1546" display="CAN PLASTIC" r:id="rId6032"/>
    <hyperlink ref="A2737" display="GARELLY" r:id="rId6033"/>
    <hyperlink ref="A72" display="COMERCIAL ECCSA" r:id="rId6034"/>
    <hyperlink ref="H3498" display="bjones@saltonusa.com" r:id="rId6035"/>
    <hyperlink ref="H3639" display="bargal2@netvision.net" r:id="rId6036"/>
    <hyperlink ref="A2156" display="D CHARLES" r:id="rId6037"/>
    <hyperlink ref="C1121" display="http://www.wildberryfoods.com" r:id="rId6038"/>
    <hyperlink ref="A2363" display="LANEFORD INVESTMENT" r:id="rId6039"/>
    <hyperlink ref="H1430" display="frankihui@integrate.com.hk" r:id="rId6040"/>
    <hyperlink ref="A131" display="EURO HOLDING" r:id="rId6041"/>
    <hyperlink ref="A2822" display="SHIV METALS" r:id="rId6042"/>
    <hyperlink ref="H1819" display="xiaobingzs@hotmail.com" r:id="rId6043"/>
    <hyperlink ref="A3326" display="EKUSH ENTERPRISES" r:id="rId6044"/>
    <hyperlink ref="A1574" display="PARE" r:id="rId6045"/>
    <hyperlink ref="H405" display="drago@engrotus.si" r:id="rId6046"/>
    <hyperlink ref="C3804" display="http://www.tommyvarden.ie" r:id="rId6047"/>
    <hyperlink ref="H1473" display="cherrychong@maxims.com.hk" r:id="rId6048"/>
    <hyperlink ref="H2828" display="reksa96@supernline.com" r:id="rId6049"/>
    <hyperlink ref="H900" display="basudeo@ccsl.com" r:id="rId6050"/>
    <hyperlink ref="H3687" display="louie@aimcorp.com" r:id="rId6051"/>
    <hyperlink ref="A294" display="H &amp; L COMPUTERS" r:id="rId6052"/>
    <hyperlink ref="A2046" display="NORTH SOUTH IMPORTER &amp; WHOLESALE" r:id="rId6053"/>
    <hyperlink ref="H979" display="alfamarketing@aol.com" r:id="rId6054"/>
    <hyperlink ref="A1635" display="DYNATEC" r:id="rId6055"/>
    <hyperlink ref="C2613" display="http://www.paramount.com.ph" r:id="rId6056"/>
    <hyperlink ref="C12" display="http://www.mikevin.com" r:id="rId6057"/>
    <hyperlink ref="A2350" display="APOGEO 94" r:id="rId6058"/>
    <hyperlink ref="C2362" display="http://www.sanson.co.uk" r:id="rId6059"/>
    <hyperlink ref="H3430" display="monique.kwan@bunhoi.com" r:id="rId6060"/>
    <hyperlink ref="A2887" display="COURAGE ENTERPRISE" r:id="rId6061"/>
    <hyperlink ref="H769" display="daikou@netvigator.com" r:id="rId6062"/>
    <hyperlink ref="C2237" display="http://www.8m.com" r:id="rId6063"/>
    <hyperlink ref="C1827" display="http://www.eiderinfotech.com" r:id="rId6064"/>
    <hyperlink ref="H3014" display="info@bunzldisp.com" r:id="rId6065"/>
    <hyperlink ref="C2016" display="http://www.greendragon.com" r:id="rId6066"/>
    <hyperlink ref="H871" display="info@shrishakun.com" r:id="rId6067"/>
    <hyperlink ref="H3469" display="teri@icabaintertecnica.com" r:id="rId6068"/>
    <hyperlink ref="H1016" display="quadraassociates@usa.net" r:id="rId6069"/>
    <hyperlink ref="H2802" display="comkit@comkit.dk" r:id="rId6070"/>
    <hyperlink ref="A3031" display="SUM SING ENTERPRISE" r:id="rId6071"/>
    <hyperlink ref="C2043" display="http://www.trost.de" r:id="rId6072"/>
    <hyperlink ref="A1802" display="CHIP SENG (HUP KEE) TRADING SDN" r:id="rId6073"/>
    <hyperlink ref="C1533" display="http://www.atlanticdistributors.com" r:id="rId6074"/>
    <hyperlink ref="H1002" display="smi_3miti@hotmail.com" r:id="rId6075"/>
    <hyperlink ref="C879" display="http://www.geimudo.co.jp" r:id="rId6076"/>
    <hyperlink ref="C2748" display="http://www.translucenttb.com" r:id="rId6077"/>
    <hyperlink ref="A3505" display="ANGLO CANADIAN HOUSEWARES L P" r:id="rId6078"/>
    <hyperlink ref="C3799" display="http://www.amano.nz" r:id="rId6079"/>
    <hyperlink ref="C191" display="http://www.alpacaconnection.com" r:id="rId6080"/>
    <hyperlink ref="A836" display="AMWAY ITALIA" r:id="rId6081"/>
    <hyperlink ref="A53" display="ARKAU HEERA SONS" r:id="rId6082"/>
    <hyperlink ref="H3132" display="kevin@avantel.net" r:id="rId6083"/>
    <hyperlink ref="A1886" display="J C INTERIOR SUPPLIES" r:id="rId6084"/>
    <hyperlink ref="H3738" display="vesely@excelsisgroup.com" r:id="rId6085"/>
    <hyperlink ref="A1483" display="&#10;FOG" r:id="rId6086"/>
    <hyperlink ref="C2520" display="http://www.smartcookinc.com" r:id="rId6087"/>
    <hyperlink ref="C1989" display="http://www.mazzeri.com" r:id="rId6088"/>
    <hyperlink ref="C3022" display="http://www.houmou-usa.com" r:id="rId6089"/>
    <hyperlink ref="A1738" display="DOOIL" r:id="rId6090"/>
    <hyperlink ref="A1288" display="AL RAIEE KITCHENS EQUIP TR" r:id="rId6091"/>
    <hyperlink ref="H19" display="eric@daka.com.hk" r:id="rId6092"/>
    <hyperlink ref="H1408" display="koncabahar@hotmail.com" r:id="rId6093"/>
    <hyperlink ref="A732" display="BETRAS PLASTICS" r:id="rId6094"/>
    <hyperlink ref="H2093" display="mail@alisenkram.dk" r:id="rId6095"/>
    <hyperlink ref="A1899" display="MARITIME PARTNER" r:id="rId6096"/>
    <hyperlink ref="C1880" display="http://www.cplabels.com.hk" r:id="rId6097"/>
    <hyperlink ref="H2691" display="namyune@hotmail.com" r:id="rId6098"/>
    <hyperlink ref="C2346" display="http://www.ferrocentro.com" r:id="rId6099"/>
    <hyperlink ref="A3847" display="MADISON INDUSTRIAL" r:id="rId6100"/>
    <hyperlink ref="H3513" display="sales@marco-tse.co.uk" r:id="rId6101"/>
    <hyperlink ref="H3486" display="liang_guangpei@hotmail.com" r:id="rId6102"/>
    <hyperlink ref="H2423" display="info@miele.be" r:id="rId6103"/>
    <hyperlink ref="A1300" display="HENRY GROSS" r:id="rId6104"/>
    <hyperlink ref="A1443" display="PROSPERITY USA" r:id="rId6105"/>
    <hyperlink ref="C745" display="http://www.redmondsalescompany.com" r:id="rId6106"/>
    <hyperlink ref="H53" display="qual.ity@.netpci.com" r:id="rId6107"/>
    <hyperlink ref="A2425" display="AGRICOLA DEL HIDALGO" r:id="rId6108"/>
    <hyperlink ref="H2646" display="rody@rodymarketing.com" r:id="rId6109"/>
    <hyperlink ref="A3115" display="SUNBURST BOTTLE" r:id="rId6110"/>
    <hyperlink ref="C400" display="http://www.nuset.com" r:id="rId6111"/>
    <hyperlink ref="A611" display="SARL INTERIEUR DECOR" r:id="rId6112"/>
    <hyperlink ref="A1977" display="LACEDELLI MOBILI" r:id="rId6113"/>
    <hyperlink ref="C334" display="http://www.koreaclad.com" r:id="rId6114"/>
    <hyperlink ref="C3353" display="http://www.van-kempen.nl" r:id="rId6115"/>
    <hyperlink ref="C2128" display="http://www.betechseals.dk" r:id="rId6116"/>
    <hyperlink ref="H2324" display="sdickey@horizondesigns.com" r:id="rId6117"/>
    <hyperlink ref="C2734" display="http://www.nicepage.io" r:id="rId6118"/>
    <hyperlink ref="A3077" display="BEST OF THE BEST ENT S" r:id="rId6119"/>
    <hyperlink ref="H744" display="aestar-llx@21cn.com" r:id="rId6120"/>
    <hyperlink ref="C2956" display="http://www.kook-esking.com" r:id="rId6121"/>
    <hyperlink ref="H2357" display="inter-gastro@ig-gruppen.dk" r:id="rId6122"/>
    <hyperlink ref="A1403" display="MAXEVA" r:id="rId6123"/>
    <hyperlink ref="H1267" display="ratiosi1024@hotmail.com" r:id="rId6124"/>
    <hyperlink ref="H765" display="scheie@scheie.no" r:id="rId6125"/>
    <hyperlink ref="H1008" display="personnel@macauregency.com" r:id="rId6126"/>
    <hyperlink ref="H2170" display="naeem_m.ukadam@hotmail.com" r:id="rId6127"/>
    <hyperlink ref="H2" display="cabina@cortland.dk" r:id="rId6128"/>
    <hyperlink ref="H2594" display="forumint@mweb.co" r:id="rId6129"/>
    <hyperlink ref="H2364" display="propromotion@t-online.de" r:id="rId6130"/>
    <hyperlink ref="C946" display="http://www.fjbenjamin.com.sg" r:id="rId6131"/>
    <hyperlink ref="H931" display="ippsg@singnet.com.sg" r:id="rId6132"/>
    <hyperlink ref="H544" display="angie@mitsui.com.ph" r:id="rId6133"/>
    <hyperlink ref="A1176" display="TOPEYE" r:id="rId6134"/>
    <hyperlink ref="A2958" display="D-7 COSMETIC" r:id="rId6135"/>
    <hyperlink ref="A2971" display="BELKOIN" r:id="rId6136"/>
    <hyperlink ref="A1968" display="VEROPHONE ELECTRONIC" r:id="rId6137"/>
    <hyperlink ref="H3880" display="albimi@hotmail.com" r:id="rId6138"/>
    <hyperlink ref="C399" display="http://www.pfaff.dk" r:id="rId6139"/>
    <hyperlink ref="C2793" display="http://www.ibgregalos.com" r:id="rId6140"/>
    <hyperlink ref="C3351" display="http://www.afisa.com" r:id="rId6141"/>
    <hyperlink ref="C1467" display="http://www.dynatec.no" r:id="rId6142"/>
    <hyperlink ref="A777" display="GATE ELEVEN" r:id="rId6143"/>
    <hyperlink ref="A1595" display="DONG HWA HOUSEWARE" r:id="rId6144"/>
    <hyperlink ref="H1648" display="menageheureux@wanadoo.net" r:id="rId6145"/>
    <hyperlink ref="A87" display="ZENEX INTERNATIONAL" r:id="rId6146"/>
    <hyperlink ref="H11" display="trigoldn@vip.163.com" r:id="rId6147"/>
    <hyperlink ref="A1646" display="MICHLITCH CO/SPICE TRADERS NW" r:id="rId6148"/>
    <hyperlink ref="H1944" display="ahmedzikry@hotmail.com" r:id="rId6149"/>
    <hyperlink ref="H2208" display="int.tdg@xtra.co.nz" r:id="rId6150"/>
    <hyperlink ref="C3525" display="http://www.mitalin.com" r:id="rId6151"/>
    <hyperlink ref="A1004" display="K PLANNING" r:id="rId6152"/>
    <hyperlink ref="H3392" display="drterrance@hotmail.com" r:id="rId6153"/>
    <hyperlink ref="H1882" display="i-lex@gmsnet.com" r:id="rId6154"/>
    <hyperlink ref="A1122" display="M G FASTENERS" r:id="rId6155"/>
    <hyperlink ref="C542" display="http://www.juneyaoair.com" r:id="rId6156"/>
    <hyperlink ref="H2783" display="info@alkema.nl" r:id="rId6157"/>
    <hyperlink ref="H954" display="bharti@pachk.com" r:id="rId6158"/>
    <hyperlink ref="A3415" display="E D OATES" r:id="rId6159"/>
    <hyperlink ref="A3253" display="GGS SOLINGEN" r:id="rId6160"/>
    <hyperlink ref="A539" display="NIHON YOSYOKKI" r:id="rId6161"/>
    <hyperlink ref="A1578" display="JOSAN" r:id="rId6162"/>
    <hyperlink ref="C3782" display="http://www.acc.com" r:id="rId6163"/>
    <hyperlink ref="C476" display="http://www.wilong.com" r:id="rId6164"/>
    <hyperlink ref="H2241" display="talpan_corp@yahoo.com" r:id="rId6165"/>
    <hyperlink ref="C3140" display="http://www.hillcarehk.com" r:id="rId6166"/>
    <hyperlink ref="A2484" display="PRINCE IMPORTS AND WHOLESALE" r:id="rId6167"/>
    <hyperlink ref="H3219" display="batmanghelich@hotmail.com" r:id="rId6168"/>
    <hyperlink ref="A1021" display="SANCOR" r:id="rId6169"/>
    <hyperlink ref="C2071" display="http://www.fyns-kran.dk" r:id="rId6170"/>
    <hyperlink ref="H2408" display="smmenz@yahoo.com" r:id="rId6171"/>
    <hyperlink ref="C987" display="http://www.chirag-imp.com" r:id="rId6172"/>
    <hyperlink ref="A2896" display="PURUS INTL" r:id="rId6173"/>
    <hyperlink ref="A189" display="ALDOWA" r:id="rId6174"/>
    <hyperlink ref="A2567" display="CLASSIC INTERNATIONAL" r:id="rId6175"/>
    <hyperlink ref="H1273" display="jack@intesa.com" r:id="rId6176"/>
    <hyperlink ref="A1174" display="INTERIOR JOINERY &amp; FURNITURE" r:id="rId6177"/>
    <hyperlink ref="A2463" display="CLAYMORE TRADING" r:id="rId6178"/>
    <hyperlink ref="H1347" display="glorykuo@ms1.seeder.net" r:id="rId6179"/>
    <hyperlink ref="A1333" display="MIDT-TROMS KJOELESERVICE" r:id="rId6180"/>
    <hyperlink ref="A1041" display="GRANDSTAR OVERSEAS" r:id="rId6181"/>
    <hyperlink ref="H1894" display="alvaroruizdealda@sanclaudio.com" r:id="rId6182"/>
    <hyperlink ref="A3630" display="BABCO INTERNATIONAL" r:id="rId6183"/>
    <hyperlink ref="A3343" display="&#10;FORTUNE MIND INTERNATIONAL" r:id="rId6184"/>
    <hyperlink ref="A1424" display="M&amp;A INTERNATIONAL MARKETING" r:id="rId6185"/>
    <hyperlink ref="A139" display="SPICE" r:id="rId6186"/>
    <hyperlink ref="H1467" display="dynatec@dynatec.no" r:id="rId6187"/>
    <hyperlink ref="A2028" display="OTTER KONTORSVAROR" r:id="rId6188"/>
    <hyperlink ref="A2760" display="SALEHI KITCHENWARE PRODUCTION" r:id="rId6189"/>
    <hyperlink ref="A172" display="AMWAY JAPAN" r:id="rId6190"/>
    <hyperlink ref="A83" display="OCG INTERNATIONAL" r:id="rId6191"/>
    <hyperlink ref="A1821" display="AMES INTERNATIONAL" r:id="rId6192"/>
    <hyperlink ref="A375" display="PT W TC" r:id="rId6193"/>
    <hyperlink ref="H760" display="techhk@netvigator.com" r:id="rId6194"/>
    <hyperlink ref="A3282" display="ANDERSON TRADING" r:id="rId6195"/>
    <hyperlink ref="A310" display="EYTAS DIS TICARET LIMITED SIRKETI" r:id="rId6196"/>
    <hyperlink ref="C3628" display="http://www.ancora.com.ar" r:id="rId6197"/>
    <hyperlink ref="H3161" display="wong252pt@yahoo.com.hk" r:id="rId6198"/>
    <hyperlink ref="A2577" display="KENIX STATIONERIES &amp; GIFTS" r:id="rId6199"/>
    <hyperlink ref="A2013" display="BAUMGARTEN" r:id="rId6200"/>
    <hyperlink ref="H1039" display="ariston@ariston.es" r:id="rId6201"/>
    <hyperlink ref="C3273" display="http://www.sunflowerrestspl.com" r:id="rId6202"/>
    <hyperlink ref="C3282" display="http://www.e2oinc.com" r:id="rId6203"/>
    <hyperlink ref="A2002" display="APRIL SOURCING" r:id="rId6204"/>
    <hyperlink ref="A936" display="BHRIGU INTERNATIONAL" r:id="rId6205"/>
    <hyperlink ref="H525" display="contac@dinhpartners.com" r:id="rId6206"/>
    <hyperlink ref="C3398" display="http://www.jrdiscount.com" r:id="rId6207"/>
    <hyperlink ref="H1739" display="princeware@rediffmail.com" r:id="rId6208"/>
    <hyperlink ref="A1549" display="D &amp; V GAJRAMSINGH" r:id="rId6209"/>
    <hyperlink ref="A3341" display="SOCADIS" r:id="rId6210"/>
    <hyperlink ref="A776" display="T CHATANI &amp;" r:id="rId6211"/>
    <hyperlink ref="A3393" display="MARIE-ROSE NG" r:id="rId6212"/>
    <hyperlink ref="A2100" display="FORD HOTEL" r:id="rId6213"/>
    <hyperlink ref="A2072" display="CITY KIOSKEN" r:id="rId6214"/>
    <hyperlink ref="C1326" display="http://www.stisto.com" r:id="rId6215"/>
    <hyperlink ref="C1619" display="http://www.cpfriends.com" r:id="rId6216"/>
    <hyperlink ref="C2070" display="http://www.butorasz.hu" r:id="rId6217"/>
    <hyperlink ref="H1838" display="admin@cdhk.net" r:id="rId6218"/>
    <hyperlink ref="H2754" display="silentgliss@silentgliss.fi" r:id="rId6219"/>
    <hyperlink ref="H1220" display="buy@shopagift.com" r:id="rId6220"/>
    <hyperlink ref="C2676" display="http://www.tokijapan.co.jp" r:id="rId6221"/>
    <hyperlink ref="A146" display="SIGNATURE SALES" r:id="rId6222"/>
    <hyperlink ref="A993" display="LEWINTEC (LNTERNATIONAL)" r:id="rId6223"/>
    <hyperlink ref="A3216" display="SINGH S ELECTRONIC WORLD&amp;VARIETY STORE" r:id="rId6224"/>
    <hyperlink ref="C2961" display="http://www.mccomassales.com" r:id="rId6225"/>
    <hyperlink ref="A1014" display="ETS SALGADO" r:id="rId6226"/>
    <hyperlink ref="A1517" display="MUSTER E DIKSON SERVICE" r:id="rId6227"/>
    <hyperlink ref="H2755" display="kar195@yahoo.fr" r:id="rId6228"/>
    <hyperlink ref="C1775" display="http://www.vermes.nl" r:id="rId6229"/>
    <hyperlink ref="H773" display="mehbir@yahoo.com" r:id="rId6230"/>
    <hyperlink ref="A2612" display="GIANTINO SERVICES (PVT )" r:id="rId6231"/>
    <hyperlink ref="C3754" display="http://www.ktecconsulting.com" r:id="rId6232"/>
    <hyperlink ref="C204" display="http://www.dealsonic.com" r:id="rId6233"/>
    <hyperlink ref="A3284" display="LIFETIME GROUP" r:id="rId6234"/>
    <hyperlink ref="H2637" display="kavitagoel@ew.esselgroup.com" r:id="rId6235"/>
    <hyperlink ref="H2913" display="mls2001@sina.com" r:id="rId6236"/>
    <hyperlink ref="H2597" display="info@amcorgroupusa.com" r:id="rId6237"/>
    <hyperlink ref="C599" display="http://www.ceibo.entelnet.bo" r:id="rId6238"/>
    <hyperlink ref="H3841" display="whcui@sina.com" r:id="rId6239"/>
    <hyperlink ref="A519" display="QED AUDIO PRODUCTS" r:id="rId6240"/>
    <hyperlink ref="H1023" display="ahmedzeiny@hotmail.com" r:id="rId6241"/>
    <hyperlink ref="A2738" display="ROYAL SELANGOR (S)" r:id="rId6242"/>
    <hyperlink ref="C3660" display="http://www.alansar-egypt.com" r:id="rId6243"/>
    <hyperlink ref="H2437" display="info@sekon.com.hk" r:id="rId6244"/>
    <hyperlink ref="A2049" display="HAYASHI SHOJI C0RPORATION" r:id="rId6245"/>
    <hyperlink ref="H2679" display="dreamberry@earthlink.net" r:id="rId6246"/>
    <hyperlink ref="C3507" display="http://www.hopeland.biz.com.hk" r:id="rId6247"/>
    <hyperlink ref="C1514" display="http://www.asiaep.com" r:id="rId6248"/>
    <hyperlink ref="C3465" display="http://www.crpeterson.com" r:id="rId6249"/>
    <hyperlink ref="A468" display="OVERTON S" r:id="rId6250"/>
    <hyperlink ref="C28" display="http://www.thomasrondeal.com" r:id="rId6251"/>
    <hyperlink ref="H2626" display="princess-house@phproducts.com" r:id="rId6252"/>
    <hyperlink ref="A1996" display="EURODIB" r:id="rId6253"/>
    <hyperlink ref="A1354" display="MAKISE &amp;" r:id="rId6254"/>
    <hyperlink ref="C3155" display="http://www.johnleeco.com" r:id="rId6255"/>
    <hyperlink ref="A3027" display="BESUTOKURIN" r:id="rId6256"/>
    <hyperlink ref="H1658" display="sy@royalpaperconverting.com" r:id="rId6257"/>
    <hyperlink ref="A1481" display="PATEL CLOTH STORE" r:id="rId6258"/>
    <hyperlink ref="C1394" display="http://www.matco.co.nz" r:id="rId6259"/>
    <hyperlink ref="A1818" display="B AND D (ASIA)" r:id="rId6260"/>
    <hyperlink ref="A1306" display="SUPER MARKET BETHLEHEM" r:id="rId6261"/>
    <hyperlink ref="A2717" display="ABLEGAIN TRADING" r:id="rId6262"/>
    <hyperlink ref="H1543" display="management@foxcs.com" r:id="rId6263"/>
    <hyperlink ref="A3228" display="BARTSCHER" r:id="rId6264"/>
    <hyperlink ref="H1177" display="rosa563@mail.hongkong.com" r:id="rId6265"/>
    <hyperlink ref="H1357" display="gijane@ms22.hinet.net" r:id="rId6266"/>
    <hyperlink ref="A78" display="NEW CENTURY EYE" r:id="rId6267"/>
    <hyperlink ref="A35" display="P L PRODUCTS" r:id="rId6268"/>
    <hyperlink ref="C1323" display="http://www.aenge-japon.com" r:id="rId6269"/>
    <hyperlink ref="C4" display="http://www.mitalin.com" r:id="rId6270"/>
    <hyperlink ref="C1829" display="http://www.norengros.com" r:id="rId6271"/>
    <hyperlink ref="A530" display="MAROM CORPORATION USA" r:id="rId6272"/>
    <hyperlink ref="C3512" display="http://www.texasknife.com" r:id="rId6273"/>
    <hyperlink ref="H1417" display="shakilfaruk@hotmail.com" r:id="rId6274"/>
    <hyperlink ref="A3018" display="TAGGART &amp;" r:id="rId6275"/>
    <hyperlink ref="C2666" display="http://www.gruppoatma.it" r:id="rId6276"/>
    <hyperlink ref="H2832" display="krigsvoll@online.no" r:id="rId6277"/>
    <hyperlink ref="C3367" display="http://www.pinder.co.uk" r:id="rId6278"/>
    <hyperlink ref="A2376" display="HAOMAR" r:id="rId6279"/>
    <hyperlink ref="H1029" display="k.itty@alphainternational.com.hk" r:id="rId6280"/>
    <hyperlink ref="H52" display="sky_rgroup@mail.orbitel.bg" r:id="rId6281"/>
    <hyperlink ref="H3733" display="info@rabbittecatering.iol.ie" r:id="rId6282"/>
    <hyperlink ref="C3279" display="http://www.kheatari.com" r:id="rId6283"/>
    <hyperlink ref="C2240" display="http://www.maxcasa.com" r:id="rId6284"/>
    <hyperlink ref="H3673" display="claudia@parsons-intl.com.hk" r:id="rId6285"/>
    <hyperlink ref="A2597" display="THE AMCOR GROUP" r:id="rId6286"/>
    <hyperlink ref="H2462" display="abesrl@libero.it" r:id="rId6287"/>
    <hyperlink ref="A1601" display="DIAMOND" r:id="rId6288"/>
    <hyperlink ref="C2806" display="http://www.eclectictrading.com.au" r:id="rId6289"/>
    <hyperlink ref="A1572" display="NICOLAI" r:id="rId6290"/>
    <hyperlink ref="A804" display="CREATIVE COLLECTIONS" r:id="rId6291"/>
    <hyperlink ref="C2685" display="http://www.mactz.com" r:id="rId6292"/>
    <hyperlink ref="A2170" display="MILLFORD" r:id="rId6293"/>
    <hyperlink ref="A1085" display="PAN WESTERN PRODUCTS" r:id="rId6294"/>
    <hyperlink ref="H1732" display="asialink@att.net.mx" r:id="rId6295"/>
    <hyperlink ref="A2405" display="ALLIED MANUFACTURING" r:id="rId6296"/>
    <hyperlink ref="C2637" display="http://www.esselworld.com" r:id="rId6297"/>
    <hyperlink ref="C1770" display="http://www.shiraleah.com" r:id="rId6298"/>
    <hyperlink ref="A300" display="TRANS WESTERN POLYMERS" r:id="rId6299"/>
    <hyperlink ref="H3409" display="albert@satachk.com" r:id="rId6300"/>
    <hyperlink ref="A2399" display="JAYSHREE VYAPAR" r:id="rId6301"/>
    <hyperlink ref="C2763" display="http://www.nicepage.io" r:id="rId6302"/>
    <hyperlink ref="C3645" display="http://www.sharp.net.au" r:id="rId6303"/>
    <hyperlink ref="A2661" display="FOSTER INTERNATIONAL" r:id="rId6304"/>
    <hyperlink ref="H2900" display="a.marley@beautyconnectionlimited.com" r:id="rId6305"/>
    <hyperlink ref="A638" display="BAY STATE SPECIALTY" r:id="rId6306"/>
    <hyperlink ref="A1878" display="OSAKA NITTOSHA" r:id="rId6307"/>
    <hyperlink ref="H9" display="t.aub1800@aol.com" r:id="rId6308"/>
    <hyperlink ref="H1538" display="jouko.jarvellainen@wilsa.fi" r:id="rId6309"/>
    <hyperlink ref="C668" display="http://www.richardson-sheffield.co.uk" r:id="rId6310"/>
    <hyperlink ref="A1877" display="OWENMORE DISTRIBUTORS" r:id="rId6311"/>
    <hyperlink ref="A329" display="SILA" r:id="rId6312"/>
    <hyperlink ref="C2695" display="http://www.seyrafi.com" r:id="rId6313"/>
    <hyperlink ref="C2265" display="http://www.tarhong.com" r:id="rId6314"/>
    <hyperlink ref="C2777" display="http://www.becchettibal.com" r:id="rId6315"/>
    <hyperlink ref="A3634" display="BULLER FIXTURE" r:id="rId6316"/>
    <hyperlink ref="H1582" display="hiroshi6617@yahoo.co" r:id="rId6317"/>
    <hyperlink ref="C2039" display="http://www.statpromo.com" r:id="rId6318"/>
    <hyperlink ref="H3561" display="roesler.vienna@roesler.at" r:id="rId6319"/>
    <hyperlink ref="H1074" display="mtnayani@hotmail.com" r:id="rId6320"/>
    <hyperlink ref="A1976" display="FAIQA FLOWER TRADING" r:id="rId6321"/>
    <hyperlink ref="H171" display="ajsoptions@eircom.net" r:id="rId6322"/>
    <hyperlink ref="H3317" display="diriet@aol.com" r:id="rId6323"/>
    <hyperlink ref="A2118" display="LONDON TRADERS" r:id="rId6324"/>
    <hyperlink ref="A174" display="HASSAN MASHADI CINTER" r:id="rId6325"/>
    <hyperlink ref="C3690" display="http://www.hegematic.com" r:id="rId6326"/>
    <hyperlink ref="C339" display="http://www.aluart.nl" r:id="rId6327"/>
    <hyperlink ref="A961" display="KITCHEN PLAST" r:id="rId6328"/>
    <hyperlink ref="C2672" display="http://www.dgnet.net" r:id="rId6329"/>
    <hyperlink ref="A2523" display="&#10;TOA MANUFACTURING" r:id="rId6330"/>
    <hyperlink ref="H3016" display="jaffari@intnet.mu" r:id="rId6331"/>
    <hyperlink ref="H2407" display="yee122@juno.com" r:id="rId6332"/>
    <hyperlink ref="H697" display="personnel@macauregency.com" r:id="rId6333"/>
    <hyperlink ref="A1134" display="WFS" r:id="rId6334"/>
    <hyperlink ref="C193" display="http://www.keith-spicer.co.uk" r:id="rId6335"/>
    <hyperlink ref="A3640" display="MEI QING LAO" r:id="rId6336"/>
    <hyperlink ref="C2100" display="http://www.fordstl.com" r:id="rId6337"/>
    <hyperlink ref="A2342" display="AL-ANDALUS TRADING CO W L L" r:id="rId6338"/>
    <hyperlink ref="A2320" display="HALLO LAMPS INDIA" r:id="rId6339"/>
    <hyperlink ref="H3803" display="source@hoarderball.com" r:id="rId6340"/>
    <hyperlink ref="H2666" display="ardue@gruppoatma.it" r:id="rId6341"/>
    <hyperlink ref="A1026" display="BROOKSTONE" r:id="rId6342"/>
    <hyperlink ref="A3130" display="DESIGN 20+ SWEDEN" r:id="rId6343"/>
    <hyperlink ref="C714" display="http://www.falconcatering.co.uk" r:id="rId6344"/>
    <hyperlink ref="C904" display="http://www.delfi.lt" r:id="rId6345"/>
    <hyperlink ref="C1422" display="http://www.atlanticice.com" r:id="rId6346"/>
    <hyperlink ref="H709" display="info@kintree.com" r:id="rId6347"/>
    <hyperlink ref="C3389" display="http://www.catering.com.tn" r:id="rId6348"/>
    <hyperlink ref="A354" display="RATIONAL NORGE" r:id="rId6349"/>
    <hyperlink ref="A456" display="GRAES APPLIANCES SDN" r:id="rId6350"/>
    <hyperlink ref="H1451" display="pisces3@eircom.net" r:id="rId6351"/>
    <hyperlink ref="A2552" display="FINAL TOUCH CONSTRUCTION AND DESIGN" r:id="rId6352"/>
    <hyperlink ref="C3090" display="http://www.mobile.combi.co.jp" r:id="rId6353"/>
    <hyperlink ref="A1921" display="I-LEX INT L" r:id="rId6354"/>
    <hyperlink ref="A3195" display="CA ET LA INTERNATIONAL" r:id="rId6355"/>
    <hyperlink ref="A3718" display="ESSAN" r:id="rId6356"/>
    <hyperlink ref="H3518" display="aerolug@qc.aibn.com" r:id="rId6357"/>
    <hyperlink ref="A3198" display="CUT CRAFT ASIA" r:id="rId6358"/>
    <hyperlink ref="H912" display="futian@fu-tian.com" r:id="rId6359"/>
    <hyperlink ref="C696" display="http://www.cateringeqpt.com" r:id="rId6360"/>
    <hyperlink ref="A413" display="PT TRIAS INTERBUANA" r:id="rId6361"/>
    <hyperlink ref="A1706" display="KARAZOUN" r:id="rId6362"/>
    <hyperlink ref="H2773" display="jackie@sinowayhk.com.hk" r:id="rId6363"/>
    <hyperlink ref="A61" display="DALIANKUMIKAPLASTICCO;LTD" r:id="rId6364"/>
    <hyperlink ref="A325" display="ORGANIZACION SORIANA S" r:id="rId6365"/>
    <hyperlink ref="A275" display="ACTION BADGES" r:id="rId6366"/>
    <hyperlink ref="A3017" display="EUROFASHION" r:id="rId6367"/>
    <hyperlink ref="H3079" display="gw@presenttime.com" r:id="rId6368"/>
    <hyperlink ref="C693" display="http://www.fadia.cz" r:id="rId6369"/>
    <hyperlink ref="A1040" display="NORRBY TRA &amp; BYGGVAROR" r:id="rId6370"/>
    <hyperlink ref="A2274" display="GOODVIEW RATTAN" r:id="rId6371"/>
    <hyperlink ref="H2063" display="eclat_standard_venture@yahoo.com" r:id="rId6372"/>
    <hyperlink ref="H856" display="amalgamated@demon.co.uk" r:id="rId6373"/>
    <hyperlink ref="A22" display="BEEKAY INTERNATIONAL" r:id="rId6374"/>
    <hyperlink ref="H550" display="cpminternational@wanadoo.fr" r:id="rId6375"/>
    <hyperlink ref="C3716" display="http://www.jnl.fm" r:id="rId6376"/>
    <hyperlink ref="H1365" display="danitaljewelers@hotmail.com" r:id="rId6377"/>
    <hyperlink ref="H2254" display="jackie@sinowayhk.com.hk" r:id="rId6378"/>
    <hyperlink ref="C1964" display="http://www.ditto-housewares.com" r:id="rId6379"/>
    <hyperlink ref="A3611" display="BRITISH FITTINGS CO (SOUTHERN)" r:id="rId6380"/>
    <hyperlink ref="H2890" display="alhuraiz@emirates.net" r:id="rId6381"/>
    <hyperlink ref="C1138" display="http://www.fynsbinderi.dk" r:id="rId6382"/>
    <hyperlink ref="A1081" display="ROSE DE SAHARA" r:id="rId6383"/>
    <hyperlink ref="H3584" display="gary.t@kilncraftceramics.com" r:id="rId6384"/>
    <hyperlink ref="A3841" display="HEECHANG TRADING CO LTD QINGDAO OFFICE" r:id="rId6385"/>
    <hyperlink ref="H1724" display="mail@schottsvenska.se" r:id="rId6386"/>
    <hyperlink ref="C995" display="http://www.belcor.com" r:id="rId6387"/>
    <hyperlink ref="C2243" display="http://www.goldengift.com" r:id="rId6388"/>
    <hyperlink ref="A2315" display="SHIN NISSEI" r:id="rId6389"/>
    <hyperlink ref="A3761" display="SANITON CERAMIC" r:id="rId6390"/>
    <hyperlink ref="A3342" display="BASIC" r:id="rId6391"/>
    <hyperlink ref="A1673" display="WATANI TRADING" r:id="rId6392"/>
    <hyperlink ref="A568" display="MOTA ENTERPRISE" r:id="rId6393"/>
    <hyperlink ref="C2743" display="http://www.seagreen.ocn.ne.jp" r:id="rId6394"/>
    <hyperlink ref="H3423" display="abm.maskiner@swipnet.se" r:id="rId6395"/>
    <hyperlink ref="C34" display="http://www.treeoflife.com" r:id="rId6396"/>
    <hyperlink ref="H3798" display="sutindo@indosat.net.id" r:id="rId6397"/>
    <hyperlink ref="A2593" display="BOON &amp; COMPANY(PTE)LTD" r:id="rId6398"/>
    <hyperlink ref="H670" display="jessica_australia@iprimus.com.au" r:id="rId6399"/>
    <hyperlink ref="A1992" display="EASTERN MARKETS" r:id="rId6400"/>
    <hyperlink ref="H267" display="info@lacoppera.com" r:id="rId6401"/>
    <hyperlink ref="H2596" display="norix-oy@compuserve.com" r:id="rId6402"/>
    <hyperlink ref="A2134" display="SA MAISON INNOCENTINI" r:id="rId6403"/>
    <hyperlink ref="C3365" display="http://www.source-incentives.ie" r:id="rId6404"/>
    <hyperlink ref="H1172" display="de.nil.jurgen@skynet.be" r:id="rId6405"/>
    <hyperlink ref="C3825" display="http://www.richmondpaper.com" r:id="rId6406"/>
    <hyperlink ref="C3514" display="http://www.daka.com.hk" r:id="rId6407"/>
    <hyperlink ref="H1737" display="twwang@ctimail3.com" r:id="rId6408"/>
    <hyperlink ref="A3050" display="ANTHONY TRADING" r:id="rId6409"/>
    <hyperlink ref="A3443" display="DANUBILUX TRADING" r:id="rId6410"/>
    <hyperlink ref="A816" display="BABA ISALE HOUSE HOLD STORE NIGERIA" r:id="rId6411"/>
    <hyperlink ref="H2818" display="entech@bdmail.net" r:id="rId6412"/>
    <hyperlink ref="A637" display="FRITZATORPET" r:id="rId6413"/>
    <hyperlink ref="A2782" display="ASPEN" r:id="rId6414"/>
    <hyperlink ref="H3702" display="info@euro-compect.nl" r:id="rId6415"/>
    <hyperlink ref="C1524" display="http://www.hilmars.dk" r:id="rId6416"/>
    <hyperlink ref="A3588" display="FULL BILLION" r:id="rId6417"/>
    <hyperlink ref="H3061" display="grega@rapidfreight.com" r:id="rId6418"/>
    <hyperlink ref="C1674" display="http://www.m6boutique.fr" r:id="rId6419"/>
    <hyperlink ref="H862" display="lkk@laikamkee.com" r:id="rId6420"/>
    <hyperlink ref="H1288" display="pek2001@emirates.net" r:id="rId6421"/>
    <hyperlink ref="C3523" display="http://www.cabina.dk" r:id="rId6422"/>
    <hyperlink ref="C926" display="http://www.mennens.nl" r:id="rId6423"/>
    <hyperlink ref="A3055" display="EUROPA IMPORTS" r:id="rId6424"/>
    <hyperlink ref="A2302" display="FINAL TOUCH CONSTRUCTION AND DESIGN" r:id="rId6425"/>
    <hyperlink ref="A3002" display="CITRA MOTOR" r:id="rId6426"/>
    <hyperlink ref="C720" display="http://www.grahambrown.com" r:id="rId6427"/>
    <hyperlink ref="H1822" display="firma@norrona-vm.no" r:id="rId6428"/>
    <hyperlink ref="C1200" display="http://www.vn.dk" r:id="rId6429"/>
    <hyperlink ref="A1713" display="TITAN PRODUCTS" r:id="rId6430"/>
    <hyperlink ref="A3139" display="HINDBORG" r:id="rId6431"/>
    <hyperlink ref="H2585" display="caroline@ellisconsultancy.co.uk" r:id="rId6432"/>
    <hyperlink ref="C108" display="http://www.emilehenry.com" r:id="rId6433"/>
    <hyperlink ref="C2720" display="http://www.mobile.combi.co.jp" r:id="rId6434"/>
    <hyperlink ref="C2544" display="http://www.unoglass.com" r:id="rId6435"/>
    <hyperlink ref="H2134" display="tinnocentini@innocentini.com" r:id="rId6436"/>
    <hyperlink ref="C1169" display="http://www.lienzogazules.com" r:id="rId6437"/>
    <hyperlink ref="H2409" display="mrthomasmo@hotmail.com" r:id="rId6438"/>
    <hyperlink ref="H1232" display="ceramica@batelco.com.bh" r:id="rId6439"/>
    <hyperlink ref="H1825" display="bajaoptical@netscape.net" r:id="rId6440"/>
    <hyperlink ref="A3399" display="EDDINGTONS" r:id="rId6441"/>
    <hyperlink ref="H3238" display="rs_canada@rs1885.com" r:id="rId6442"/>
    <hyperlink ref="H1010" display="smi_3miti@hotmail.com" r:id="rId6443"/>
    <hyperlink ref="C441" display="http://www.ttfcorp.com" r:id="rId6444"/>
    <hyperlink ref="A3609" display="BEAUTY CYCLE" r:id="rId6445"/>
    <hyperlink ref="A3049" display="Q&amp; J BUSINESS GUIDE" r:id="rId6446"/>
    <hyperlink ref="C1650" display="http://www.beurze.com" r:id="rId6447"/>
    <hyperlink ref="A2136" display="RODENSTOCK NEDERLAND" r:id="rId6448"/>
    <hyperlink ref="A659" display="AISO" r:id="rId6449"/>
    <hyperlink ref="H3339" display="gantoon@yahoo.com" r:id="rId6450"/>
    <hyperlink ref="H832" display="gemingems@sina.com" r:id="rId6451"/>
    <hyperlink ref="A3717" display="JS BLOMSTER" r:id="rId6452"/>
    <hyperlink ref="A2411" display="ET&amp;TASIA" r:id="rId6453"/>
    <hyperlink ref="A2503" display="TRANSLUCENT" r:id="rId6454"/>
    <hyperlink ref="C2154" display="http://www.planet-inter.co.jp" r:id="rId6455"/>
    <hyperlink ref="A3346" display="SEB ASIA" r:id="rId6456"/>
    <hyperlink ref="H830" display="daliankmk@sohu.com" r:id="rId6457"/>
    <hyperlink ref="C1512" display="http://www.kiawyuen.com" r:id="rId6458"/>
    <hyperlink ref="H2531" display="quiquito441@hotmail.com" r:id="rId6459"/>
    <hyperlink ref="H58" display="kemalhas28@hotmail.com" r:id="rId6460"/>
    <hyperlink ref="A917" display="SUPREME STEEL" r:id="rId6461"/>
    <hyperlink ref="C3635" display="http://www.plaza.sony.co.jp" r:id="rId6462"/>
    <hyperlink ref="H651" display="dania@arabcircle.net.sa" r:id="rId6463"/>
    <hyperlink ref="A733" display="CREATIVE CANE" r:id="rId6464"/>
    <hyperlink ref="H403" display="mrcheng@yahoo.com" r:id="rId6465"/>
    <hyperlink ref="C2522" display="http://www.nourinternational.net" r:id="rId6466"/>
    <hyperlink ref="A351" display="CREATIVE HOUSEWARES" r:id="rId6467"/>
    <hyperlink ref="A987" display="SA IMPRIMERIE SCHRAAG" r:id="rId6468"/>
    <hyperlink ref="H2195" display="sales@rdmengineering.co.uk" r:id="rId6469"/>
    <hyperlink ref="C1534" display="http://www.bender.nl" r:id="rId6470"/>
    <hyperlink ref="A1044" display="FRANKLIN OF MIAMI" r:id="rId6471"/>
    <hyperlink ref="H3381" display="bwong@bjsolid.hk" r:id="rId6472"/>
    <hyperlink ref="H4" display="gaurav_mi@yahoo.com" r:id="rId6473"/>
    <hyperlink ref="H327" display="j-itoh@aidoc.co" r:id="rId6474"/>
    <hyperlink ref="C3608" display="http://www.merkur.si" r:id="rId6475"/>
    <hyperlink ref="C2940" display="http://www.ping.be" r:id="rId6476"/>
    <hyperlink ref="C3066" display="http://www.somova.it" r:id="rId6477"/>
    <hyperlink ref="H3730" display="levirop@msn.com" r:id="rId6478"/>
    <hyperlink ref="A3617" display="RODRIGO SAMPER &amp;" r:id="rId6479"/>
    <hyperlink ref="A3577" display="AVENDIS" r:id="rId6480"/>
    <hyperlink ref="C2646" display="http://www.rodymarketing.com" r:id="rId6481"/>
    <hyperlink ref="C2020" display="http://www.fuleeasia.com" r:id="rId6482"/>
    <hyperlink ref="H2655" display="winda@glaskoch.com.hk" r:id="rId6483"/>
    <hyperlink ref="A2" display="CABINA MOEBLER" r:id="rId6484"/>
    <hyperlink ref="C2246" display="http://www.jh-intl.com" r:id="rId6485"/>
    <hyperlink ref="C1156" display="http://www.juves.fi" r:id="rId6486"/>
    <hyperlink ref="C1742" display="http://www.afeinternational.com" r:id="rId6487"/>
    <hyperlink ref="H3740" display="kerryb@jason.co.nz" r:id="rId6488"/>
    <hyperlink ref="H3378" display="post@contacto.de" r:id="rId6489"/>
    <hyperlink ref="A3556" display="ALAIN DHOLLANDER" r:id="rId6490"/>
    <hyperlink ref="C3610" display="http://www.pacificpromos.biz" r:id="rId6491"/>
    <hyperlink ref="A307" display="PT SHINLICK SUPERINDO" r:id="rId6492"/>
    <hyperlink ref="C2417" display="http://www.legendwholesale.com" r:id="rId6493"/>
    <hyperlink ref="H1389" display="marktobey@msn.com" r:id="rId6494"/>
    <hyperlink ref="C663" display="http://www.prime-n.com" r:id="rId6495"/>
    <hyperlink ref="A3645" display="SHARP CORPORATION OF AUSTRALIA" r:id="rId6496"/>
    <hyperlink ref="A2338" display="GALLER STAHLBAU &amp; LAGERTECHNIK GMBH &amp;" r:id="rId6497"/>
    <hyperlink ref="H933" display="inka-impex@siol.net" r:id="rId6498"/>
    <hyperlink ref="H716" display="pantherchoi@hkbn.net" r:id="rId6499"/>
    <hyperlink ref="C3228" display="http://www.bartscher.de" r:id="rId6500"/>
    <hyperlink ref="A207" display="HIGASHI NIHON KOGYO" r:id="rId6501"/>
    <hyperlink ref="A710" display="ANIKET EXPORTS" r:id="rId6502"/>
    <hyperlink ref="H1364" display="successmt@sltnet.lk" r:id="rId6503"/>
    <hyperlink ref="C296" display="http://www.thenorthernshop.com" r:id="rId6504"/>
    <hyperlink ref="C3498" display="http://www.saltonusa.com" r:id="rId6505"/>
    <hyperlink ref="A3041" display="L M &amp;M UNITED PROMOTIONS" r:id="rId6506"/>
    <hyperlink ref="C2038" display="http://www.hudora.de" r:id="rId6507"/>
    <hyperlink ref="H1301" display="sohil@sohil-impex.com" r:id="rId6508"/>
    <hyperlink ref="A844" display="THELMA" r:id="rId6509"/>
    <hyperlink ref="A492" display="SAKAI SANGYO" r:id="rId6510"/>
    <hyperlink ref="H1621" display="matthaeus@butlers.de" r:id="rId6511"/>
    <hyperlink ref="C3646" display="http://www.dts.mg" r:id="rId6512"/>
    <hyperlink ref="C662" display="http://www.impactpromo.com" r:id="rId6513"/>
    <hyperlink ref="H3474" display="enti@minos.ocn.ne.jp" r:id="rId6514"/>
    <hyperlink ref="C2245" display="http://www.mixto.com" r:id="rId6515"/>
    <hyperlink ref="H3063" display="marketing@welltexshowerpro.com" r:id="rId6516"/>
    <hyperlink ref="C2953" display="http://www.polspotten.nl" r:id="rId6517"/>
    <hyperlink ref="H2504" display="v.p@siemens.fi" r:id="rId6518"/>
    <hyperlink ref="A2437" display="SEKON INDUSTRIAL (H K )CO" r:id="rId6519"/>
    <hyperlink ref="A1835" display="HANSUNG ENTERPRISE" r:id="rId6520"/>
    <hyperlink ref="C1462" display="http://www.matco.co.nz" r:id="rId6521"/>
    <hyperlink ref="A2719" display="HOME GROWING ENTERPRISE" r:id="rId6522"/>
    <hyperlink ref="A2894" display="EXPERT METAL WORK SDN" r:id="rId6523"/>
    <hyperlink ref="H3517" display="mk@melkcogroup.com" r:id="rId6524"/>
    <hyperlink ref="C2927" display="http://www.prowellusa.com" r:id="rId6525"/>
    <hyperlink ref="A2860" display="ANDREWS PARKE" r:id="rId6526"/>
    <hyperlink ref="C59" display="http://www.cascohome.com" r:id="rId6527"/>
    <hyperlink ref="H3228" display="info@bartscher.de" r:id="rId6528"/>
    <hyperlink ref="H1422" display="bob@atlanticice.com" r:id="rId6529"/>
    <hyperlink ref="C2539" display="http://www.sony.com.hk" r:id="rId6530"/>
    <hyperlink ref="H1581" display="info@arkolat.lv" r:id="rId6531"/>
    <hyperlink ref="A2151" display="AL-SHAMAT" r:id="rId6532"/>
    <hyperlink ref="H1703" display="madrid@fengshui.es" r:id="rId6533"/>
    <hyperlink ref="C3019" display="http://www.vm-elektro.dk" r:id="rId6534"/>
    <hyperlink ref="H2786" display="beck_jorgensen@beck_jorgensen.dk" r:id="rId6535"/>
    <hyperlink ref="H2180" display="info@eni-trade.dk" r:id="rId6536"/>
    <hyperlink ref="C1011" display="http://www.applicainc.com" r:id="rId6537"/>
    <hyperlink ref="A696" display="B C M MIDLAND MICROWAVES" r:id="rId6538"/>
    <hyperlink ref="C1390" display="http://www.schoenhuberfranchi.com" r:id="rId6539"/>
    <hyperlink ref="H1339" display="john.bao@idx.com.au" r:id="rId6540"/>
    <hyperlink ref="C3137" display="http://www.psh.paknet.com.pk" r:id="rId6541"/>
    <hyperlink ref="C155" display="http://www.norman-intl.com" r:id="rId6542"/>
    <hyperlink ref="A3169" display="MANUTHIERS" r:id="rId6543"/>
    <hyperlink ref="C3277" display="http://www.chinaresources.com.hk" r:id="rId6544"/>
    <hyperlink ref="A445" display="JORDAN KOTSEV" r:id="rId6545"/>
    <hyperlink ref="H2292" display="anders.ingstrom@schneider-fin.fi" r:id="rId6546"/>
    <hyperlink ref="A16" display="AYABE SHOKUHIN" r:id="rId6547"/>
    <hyperlink ref="H2641" display="ds@doosungpaper.co" r:id="rId6548"/>
    <hyperlink ref="A1255" display="K C PENN" r:id="rId6549"/>
    <hyperlink ref="A832" display="GEM IN GEMS INTERNATIONAL GROUP" r:id="rId6550"/>
    <hyperlink ref="C1004" display="http://www.kutsuwa.co.jp" r:id="rId6551"/>
    <hyperlink ref="H904" display="kosmelita-asta@delfi.lt" r:id="rId6552"/>
    <hyperlink ref="A1222" display="EDITIONS VALOIRE" r:id="rId6553"/>
    <hyperlink ref="A136" display="CONEXPRES SOCIEDAD ANONIMA" r:id="rId6554"/>
    <hyperlink ref="A915" display="MELITTA AROMATEKNIK" r:id="rId6555"/>
    <hyperlink ref="H3811" display="promal@po.jaring.my" r:id="rId6556"/>
    <hyperlink ref="H1334" display="bob@atlanticice.com" r:id="rId6557"/>
    <hyperlink ref="C3399" display="http://www.eddingtons.co.uk" r:id="rId6558"/>
    <hyperlink ref="H672" display="agostini@teac.it" r:id="rId6559"/>
    <hyperlink ref="H3032" display="gelaspro@pacific.net.sg" r:id="rId6560"/>
    <hyperlink ref="H1487" display="honkietonk@i-cable.com" r:id="rId6561"/>
    <hyperlink ref="A2961" display="MC COMAS SALES" r:id="rId6562"/>
    <hyperlink ref="C25" display="http://www.smithkline.com" r:id="rId6563"/>
    <hyperlink ref="H1564" display="dianefu@trendcosupply.com" r:id="rId6564"/>
    <hyperlink ref="C3435" display="http://www.seldomseenknives.com" r:id="rId6565"/>
    <hyperlink ref="C1532" display="http://www.lino-metaal.nl" r:id="rId6566"/>
    <hyperlink ref="H946" display="nash.benjamin@fjb.com.sg" r:id="rId6567"/>
    <hyperlink ref="H3005" display="sidneylaw@hotmail.com" r:id="rId6568"/>
    <hyperlink ref="C1102" display="http://www.arkiv-lager.no" r:id="rId6569"/>
    <hyperlink ref="A3768" display="THOMAS CROWN &amp; ASSOCIATES" r:id="rId6570"/>
    <hyperlink ref="A2757" display="INVENTARLAND" r:id="rId6571"/>
    <hyperlink ref="C2659" display="http://www.barenthal.com" r:id="rId6572"/>
    <hyperlink ref="H2045" display="monaxline@terra.es" r:id="rId6573"/>
    <hyperlink ref="A3495" display="PAPETERIE ANGLAISE SA-NV" r:id="rId6574"/>
    <hyperlink ref="H3394" display="info@axa-stenman.nl" r:id="rId6575"/>
    <hyperlink ref="A372" display="JKW MERCHANDISING" r:id="rId6576"/>
    <hyperlink ref="H1013" display="cartisticas@infonegocio.com" r:id="rId6577"/>
    <hyperlink ref="A3225" display="OROTON INTERNATIONAL" r:id="rId6578"/>
    <hyperlink ref="C1695" display="http://www.wildberryfoods.com" r:id="rId6579"/>
    <hyperlink ref="C1165" display="http://www.plasticosdegalicia.com" r:id="rId6580"/>
    <hyperlink ref="A323" display="&#10;JLR ENGINEERING" r:id="rId6581"/>
    <hyperlink ref="H2171" display="sfaulkner@bostoninternational.com" r:id="rId6582"/>
    <hyperlink ref="H469" display="seachangtotal@hotmail.com" r:id="rId6583"/>
    <hyperlink ref="H1975" display="intropa@bandora.be" r:id="rId6584"/>
    <hyperlink ref="H532" display="info@hayzum.com" r:id="rId6585"/>
    <hyperlink ref="C1849" display="http://www.pollux-group.com" r:id="rId6586"/>
    <hyperlink ref="C1985" display="http://www.brandt.be" r:id="rId6587"/>
    <hyperlink ref="H3666" display="k_artz@yahoo.com" r:id="rId6588"/>
    <hyperlink ref="C1995" display="http://www.serviciosilimitados.net" r:id="rId6589"/>
    <hyperlink ref="H3024" display="jerawy@qualitynet.net" r:id="rId6590"/>
    <hyperlink ref="H1964" display="apl@ditto-housewares.com" r:id="rId6591"/>
    <hyperlink ref="A1025" display="BAMERICA" r:id="rId6592"/>
    <hyperlink ref="A3350" display="ADVANCE ENTERPRISES" r:id="rId6593"/>
    <hyperlink ref="H2102" display="info@trend.ie" r:id="rId6594"/>
    <hyperlink ref="C3009" display="http://www.orgio.net" r:id="rId6595"/>
    <hyperlink ref="A2370" display="BN MNAWER EST" r:id="rId6596"/>
    <hyperlink ref="A2620" display="KINGDOM BOOKS AND STATIONERY" r:id="rId6597"/>
    <hyperlink ref="A1626" display="SAUDI AMERICAN BANK" r:id="rId6598"/>
    <hyperlink ref="H1237" display="jackey@handktex.com" r:id="rId6599"/>
    <hyperlink ref="A2825" display="MITCHELL S GOURMET FOODS" r:id="rId6600"/>
    <hyperlink ref="A71" display="ANIKET EXPORTS" r:id="rId6601"/>
    <hyperlink ref="A64" display="SHAHID &amp; OMER (M) SDN" r:id="rId6602"/>
    <hyperlink ref="A899" display="SA IMPRIMERIE SCHRAAG" r:id="rId6603"/>
    <hyperlink ref="H196" display="amalgamated@demon.co.uk" r:id="rId6604"/>
    <hyperlink ref="A3657" display="SATNAM IMPORTS AUSTRALIA" r:id="rId6605"/>
    <hyperlink ref="A2352" display="ALDERSHOT GREENHOUSES" r:id="rId6606"/>
    <hyperlink ref="H2431" display="babushah@top-kitchen.com" r:id="rId6607"/>
    <hyperlink ref="A672" display="TEAC ITALIANA" r:id="rId6608"/>
    <hyperlink ref="A3166" display="DAESAN (H K )" r:id="rId6609"/>
    <hyperlink ref="H2975" display="marked@beha-hedo.com" r:id="rId6610"/>
    <hyperlink ref="H1847" display="binzaid@hotmail.com" r:id="rId6611"/>
    <hyperlink ref="A2583" display="EVAN MAXELL INTERNATIONAL" r:id="rId6612"/>
    <hyperlink ref="A3545" display="NORMANDCOM IMPORT EXPORT" r:id="rId6613"/>
    <hyperlink ref="A360" display="J &amp; D INTERNATIONAL" r:id="rId6614"/>
    <hyperlink ref="H1213" display="anne@onion.no" r:id="rId6615"/>
    <hyperlink ref="A2866" display="T &amp; H TRADING" r:id="rId6616"/>
    <hyperlink ref="H143" display="info@compar.it" r:id="rId6617"/>
    <hyperlink ref="H2448" display="lemetragenadri@hotmail.com" r:id="rId6618"/>
    <hyperlink ref="A1484" display="PAPPERSSNABBEN I MALMO" r:id="rId6619"/>
    <hyperlink ref="H3310" display="adriano.bandeira@mail.ptprime.pt" r:id="rId6620"/>
    <hyperlink ref="A2508" display="MARIA LIVING STONE" r:id="rId6621"/>
    <hyperlink ref="C3590" display="http://www.texasgateway.org" r:id="rId6622"/>
    <hyperlink ref="C2703" display="http://www.idm.net.lb" r:id="rId6623"/>
    <hyperlink ref="A2056" display="AGRALE" r:id="rId6624"/>
    <hyperlink ref="H1523" display="mehta@bindi.org" r:id="rId6625"/>
    <hyperlink ref="C3378" display="http://www.contacto.de" r:id="rId6626"/>
    <hyperlink ref="C3637" display="http://www.dragonfire.net" r:id="rId6627"/>
    <hyperlink ref="H3438" display="sam0127@yahoo.com" r:id="rId6628"/>
    <hyperlink ref="H1080" display="sales@linido.nl" r:id="rId6629"/>
    <hyperlink ref="H494" display="dania@arabcircle.net.sa" r:id="rId6630"/>
    <hyperlink ref="C3581" display="http://www.hhengros.no" r:id="rId6631"/>
    <hyperlink ref="C3863" display="http://www.yebo.co.za" r:id="rId6632"/>
    <hyperlink ref="A2984" display="AL-MAGD TRADING" r:id="rId6633"/>
    <hyperlink ref="C1466" display="http://www.gah-alberts.com" r:id="rId6634"/>
    <hyperlink ref="H2053" display="pobcoworld@hotmail.com" r:id="rId6635"/>
    <hyperlink ref="A343" display="&#10;FORTUNE PERFECT" r:id="rId6636"/>
    <hyperlink ref="A3295" display="ADRIATIC MARTELINA D O O" r:id="rId6637"/>
    <hyperlink ref="C45" display="http://www.formfurniture.com.au" r:id="rId6638"/>
    <hyperlink ref="C3246" display="http://www.timpolar.com" r:id="rId6639"/>
    <hyperlink ref="A3324" display="S S I EXPORTS" r:id="rId6640"/>
    <hyperlink ref="C860" display="http://www.correct.com" r:id="rId6641"/>
    <hyperlink ref="A1671" display="SMITH RESTAURANT &amp; FACTORY OUTLETCO" r:id="rId6642"/>
    <hyperlink ref="A2312" display="BOEZER IMPORT EXPORT" r:id="rId6643"/>
    <hyperlink ref="C2712" display="http://www.manila-online.net" r:id="rId6644"/>
    <hyperlink ref="H1669" display="rathbanna@btinternet.com" r:id="rId6645"/>
    <hyperlink ref="A55" display="CADWARE SDN" r:id="rId6646"/>
    <hyperlink ref="A3147" display="DOLLARSTORE INTERNATIONAL" r:id="rId6647"/>
    <hyperlink ref="H531" display="arcop@mail.telepac.pt" r:id="rId6648"/>
    <hyperlink ref="A1638" display="GLORIA MANNER TRADING" r:id="rId6649"/>
    <hyperlink ref="H3373" display="info@funai.de" r:id="rId6650"/>
    <hyperlink ref="H895" display="info@monz-trier.de" r:id="rId6651"/>
    <hyperlink ref="C3810" display="http://www.staalmex.nl" r:id="rId6652"/>
    <hyperlink ref="H1874" display="ssparkes@heavenly.com.au" r:id="rId6653"/>
    <hyperlink ref="A3523" display="CABINA MOEBLER" r:id="rId6654"/>
    <hyperlink ref="C2776" display="http://www.eni-trade.dk" r:id="rId6655"/>
    <hyperlink ref="H2700" display="info@bunzldisp.com" r:id="rId6656"/>
    <hyperlink ref="C1778" display="http://www.impexeastman.com" r:id="rId6657"/>
    <hyperlink ref="H858" display="dattanihitesh@hotmail.com" r:id="rId6658"/>
    <hyperlink ref="A2308" display="NAM SHIANG AND" r:id="rId6659"/>
    <hyperlink ref="A2553" display="BIOSYSTEM" r:id="rId6660"/>
    <hyperlink ref="A1686" display="HOME TECH INDUSTRIES" r:id="rId6661"/>
    <hyperlink ref="C433" display="http://www.eiglobal.com" r:id="rId6662"/>
    <hyperlink ref="H3031" display="benpanhui@hotmail.com" r:id="rId6663"/>
    <hyperlink ref="H2035" display="damao@netvigator.com" r:id="rId6664"/>
    <hyperlink ref="C482" display="http://www.dealsonic.com" r:id="rId6665"/>
    <hyperlink ref="A1441" display="ANSELMI &amp; C" r:id="rId6666"/>
    <hyperlink ref="H1906" display="tia@global.co" r:id="rId6667"/>
    <hyperlink ref="H2067" display="info@silcom.hu" r:id="rId6668"/>
    <hyperlink ref="C1402" display="http://www.multimaya.com.au" r:id="rId6669"/>
    <hyperlink ref="A3417" display="MARSH SUPERMARKETS" r:id="rId6670"/>
    <hyperlink ref="H1499" display="frankihui@integrate.com.hk" r:id="rId6671"/>
    <hyperlink ref="A2264" display="SOL CHOUN TRADING" r:id="rId6672"/>
    <hyperlink ref="F1914" display="IMP.DE" r:id="rId6673"/>
    <hyperlink ref="A646" display="MOHAMAD TAHER GHALI" r:id="rId6674"/>
    <hyperlink ref="A177" display="FIND" r:id="rId6675"/>
    <hyperlink ref="H2136" display="rodenstock@rodenstock.nl" r:id="rId6676"/>
    <hyperlink ref="H2801" display="johnzhu@ameritech.net" r:id="rId6677"/>
    <hyperlink ref="H2959" display="sales@fireworksaustralia.com.au" r:id="rId6678"/>
    <hyperlink ref="A3777" display="THAPAR INTERNATIONAL" r:id="rId6679"/>
    <hyperlink ref="A940" display="AMERICAN PRODUCTION" r:id="rId6680"/>
    <hyperlink ref="A603" display="&#10;ONLINE MEDIA" r:id="rId6681"/>
    <hyperlink ref="H224" display="rusty@bgsiflorida.com" r:id="rId6682"/>
    <hyperlink ref="A3615" display="SHAKIR S COLLECTION" r:id="rId6683"/>
    <hyperlink ref="H432" display="william.zhou@memo.ikea.com" r:id="rId6684"/>
    <hyperlink ref="A3729" display="MEGA SQUARE" r:id="rId6685"/>
    <hyperlink ref="C1681" display="http://www.asiaep.com" r:id="rId6686"/>
    <hyperlink ref="C2535" display="http://www.paragonabroad.com" r:id="rId6687"/>
    <hyperlink ref="C2331" display="http://www.sahkotaso.fi" r:id="rId6688"/>
    <hyperlink ref="C2322" display="http://www.rpintl.com" r:id="rId6689"/>
    <hyperlink ref="C3499" display="http://www.onetelhk.net" r:id="rId6690"/>
    <hyperlink ref="C1788" display="http://www.airtiger.com" r:id="rId6691"/>
    <hyperlink ref="A2920" display="ARM HOSTEL LA V P C PRO" r:id="rId6692"/>
    <hyperlink ref="C489" display="http://www.ashdene.com.au" r:id="rId6693"/>
    <hyperlink ref="A677" display="GREATWAY INTERNATIONAL" r:id="rId6694"/>
    <hyperlink ref="A935" display="BELLISSIMMA" r:id="rId6695"/>
    <hyperlink ref="H1735" display="bill@spillanes.co.nz" r:id="rId6696"/>
    <hyperlink ref="C268" display="http://www.telesat.com.co" r:id="rId6697"/>
    <hyperlink ref="C3766" display="http://www.pkl.co.in" r:id="rId6698"/>
    <hyperlink ref="H374" display="maison.milhau@wanadoo.fr" r:id="rId6699"/>
    <hyperlink ref="A3170" display="HINDBORG" r:id="rId6700"/>
    <hyperlink ref="H1960" display="wmaness@richmontdirect.com" r:id="rId6701"/>
    <hyperlink ref="A1741" display="MICHLITCH CO/SPICE TRADERS NW" r:id="rId6702"/>
    <hyperlink ref="H511" display="bashirof@yahoo.com" r:id="rId6703"/>
    <hyperlink ref="H2710" display="mail@ropax.se" r:id="rId6704"/>
    <hyperlink ref="C240" display="http://www.henning.ca" r:id="rId6705"/>
    <hyperlink ref="H308" display="betras@betras.com" r:id="rId6706"/>
    <hyperlink ref="C2013" display="http://www.baumgarten-group.com" r:id="rId6707"/>
    <hyperlink ref="H2154" display="yasu@planet-inter.co" r:id="rId6708"/>
    <hyperlink ref="H413" display="rbt138@cbn.net.id" r:id="rId6709"/>
    <hyperlink ref="H3435" display="blade999@earthlink.net" r:id="rId6710"/>
    <hyperlink ref="H39" display="chereault@sentoo.sn" r:id="rId6711"/>
    <hyperlink ref="C1686" display="http://www.hometech-industries.com.hk" r:id="rId6712"/>
    <hyperlink ref="H855" display="knuerr.info@knuerr.com" r:id="rId6713"/>
    <hyperlink ref="A872" display="BRIGHT VISION" r:id="rId6714"/>
    <hyperlink ref="A3686" display="ROULA COMPANY INTERNATIONAL" r:id="rId6715"/>
    <hyperlink ref="A3658" display="CV HARAPAN BARU" r:id="rId6716"/>
    <hyperlink ref="A1895" display="SACKFIELDS" r:id="rId6717"/>
    <hyperlink ref="H2381" display="aglangroup@link.net" r:id="rId6718"/>
    <hyperlink ref="H3321" display="suzuki-h@plaza.sony.co" r:id="rId6719"/>
    <hyperlink ref="C2673" display="http://www.reelcn.com" r:id="rId6720"/>
    <hyperlink ref="A3539" display="LUCKY INDUSTRIAL" r:id="rId6721"/>
    <hyperlink ref="A2682" display="THEODOR R RIST GES MBH" r:id="rId6722"/>
    <hyperlink ref="C3208" display="http://www.parknshop.com" r:id="rId6723"/>
    <hyperlink ref="H995" display="sales@belcor.com" r:id="rId6724"/>
    <hyperlink ref="A1718" display="DONG HWA HOUSEWARE" r:id="rId6725"/>
    <hyperlink ref="H3067" display="amefa@amefa.co.uk" r:id="rId6726"/>
    <hyperlink ref="A2952" display="A1 PERFORMANCE PRODUCTS" r:id="rId6727"/>
    <hyperlink ref="C3743" display="http://www.crestviewcollection.com" r:id="rId6728"/>
    <hyperlink ref="A2747" display="EVERWISE TRADING" r:id="rId6729"/>
    <hyperlink ref="A3783" display="B &amp; G CLEANING SYSTEMS" r:id="rId6730"/>
    <hyperlink ref="H414" display="maison.milhau@wanadoo.fr" r:id="rId6731"/>
    <hyperlink ref="A2460" display="FERRETERIA LAS DOS ESTRELLAS" r:id="rId6732"/>
    <hyperlink ref="A3224" display="PT JOSHINDO GRASIA INTERNASIONAL" r:id="rId6733"/>
    <hyperlink ref="C1373" display="http://www.geesa.nl" r:id="rId6734"/>
    <hyperlink ref="C1132" display="http://www.rptinternational.com.hk" r:id="rId6735"/>
    <hyperlink ref="H2173" display="rilly8@hotmail.com" r:id="rId6736"/>
    <hyperlink ref="A283" display="APPLICO GROUP" r:id="rId6737"/>
    <hyperlink ref="H2677" display="rodenstock@rodenstock.nl" r:id="rId6738"/>
    <hyperlink ref="H3137" display="ali333@psh.paknet.com.pk" r:id="rId6739"/>
    <hyperlink ref="A305" display="EURONOVA D O O" r:id="rId6740"/>
    <hyperlink ref="C1937" display="http://www.maroline.com" r:id="rId6741"/>
    <hyperlink ref="C272" display="http://www.clifflau.com" r:id="rId6742"/>
    <hyperlink ref="C210" display="http://www.atriina.com" r:id="rId6743"/>
    <hyperlink ref="A1694" display="LIBRO GRUPPEN" r:id="rId6744"/>
    <hyperlink ref="H2337" display="hmontgomery@fireco.com" r:id="rId6745"/>
    <hyperlink ref="C54" display="http://www.nobelsysco.com" r:id="rId6746"/>
    <hyperlink ref="A2500" display="TO BE START" r:id="rId6747"/>
    <hyperlink ref="A389" display="SPIT" r:id="rId6748"/>
    <hyperlink ref="C99" display="http://www.gjr.paknet.com.pk" r:id="rId6749"/>
    <hyperlink ref="A1692" display="SUGISAKI SHOUTEN" r:id="rId6750"/>
    <hyperlink ref="A2276" display="DOTTUS TRADE" r:id="rId6751"/>
    <hyperlink ref="A3037" display="HONG XING HANG -MACAU" r:id="rId6752"/>
    <hyperlink ref="A1066" display="CALISKAN TEKSTIL SAN VE DIS TIC LTD STI" r:id="rId6753"/>
    <hyperlink ref="C2557" display="http://www.bejoken.se" r:id="rId6754"/>
    <hyperlink ref="H3127" display="info@pcs.com.sg" r:id="rId6755"/>
    <hyperlink ref="A1798" display="SHARMA BROTHERS" r:id="rId6756"/>
    <hyperlink ref="A2609" display="ACTIVO INTERNATIONAL" r:id="rId6757"/>
    <hyperlink ref="C2688" display="http://www.moretonhire.com.au" r:id="rId6758"/>
    <hyperlink ref="A2114" display="SUPREME MANUFACTURING GROUP SDN" r:id="rId6759"/>
    <hyperlink ref="C423" display="http://www.oiler.co.jp" r:id="rId6760"/>
    <hyperlink ref="C3310" display="http://www.adrianobandeira.pt" r:id="rId6761"/>
    <hyperlink ref="A1560" display="EUROMARKET" r:id="rId6762"/>
    <hyperlink ref="H1958" display="sussanah@nylexpackaging.com.au" r:id="rId6763"/>
    <hyperlink ref="C2888" display="http://www.gti.biz.com.hk" r:id="rId6764"/>
    <hyperlink ref="C1566" display="http://www.babeejardin.com" r:id="rId6765"/>
    <hyperlink ref="A1016" display="QUADRA ASSOCIATES" r:id="rId6766"/>
    <hyperlink ref="A2249" display="BEERNINK PRODUCTIONS HOLLAND" r:id="rId6767"/>
    <hyperlink ref="H319" display="cousinsandpartners@yahoo.com" r:id="rId6768"/>
    <hyperlink ref="C2799" display="http://www.alts-net.co.jp" r:id="rId6769"/>
    <hyperlink ref="H785" display="benny.favel@skynet.be" r:id="rId6770"/>
    <hyperlink ref="H2237" display="almokhlefgroup@hotmail.com" r:id="rId6771"/>
    <hyperlink ref="H1578" display="josanhkg@hotmail.com" r:id="rId6772"/>
    <hyperlink ref="A1860" display="AUSTRALIAN CHINA GROUP DEVELOPMENT" r:id="rId6773"/>
    <hyperlink ref="H1683" display="joechan@chinesedumpling.com" r:id="rId6774"/>
    <hyperlink ref="A2828" display="KARTAL PAZARLAMA VE DIS TIC LTD STI" r:id="rId6775"/>
    <hyperlink ref="H3774" display="svex@cyberway.com.sg" r:id="rId6776"/>
    <hyperlink ref="C3699" display="http://www.samuelgroves.co.uk" r:id="rId6777"/>
    <hyperlink ref="H2434" display="ng@happyviews.com" r:id="rId6778"/>
    <hyperlink ref="C46" display="http://www.houseofknives.co.nz" r:id="rId6779"/>
    <hyperlink ref="H3168" display="bms.int@it.dk" r:id="rId6780"/>
    <hyperlink ref="H276" display="porcelain@astel.kz" r:id="rId6781"/>
    <hyperlink ref="A2255" display="SA ELIPRO" r:id="rId6782"/>
    <hyperlink ref="C3691" display="http://www.chinawindow.biz.com.hk" r:id="rId6783"/>
    <hyperlink ref="A2871" display="BORIFA" r:id="rId6784"/>
    <hyperlink ref="A1360" display="K K MERCHANDISE" r:id="rId6785"/>
    <hyperlink ref="C2471" display="http://www.evergreenpropagators.com" r:id="rId6786"/>
    <hyperlink ref="A879" display="GEIMUDO" r:id="rId6787"/>
    <hyperlink ref="C2233" display="http://www.idtrade.com" r:id="rId6788"/>
    <hyperlink ref="A2572" display="PAGODA INTERNATIONAL" r:id="rId6789"/>
    <hyperlink ref="A1277" display="JAMISON &amp; GREEN" r:id="rId6790"/>
    <hyperlink ref="A408" display="FOUR SEASONS HOTEL BANGKOK" r:id="rId6791"/>
    <hyperlink ref="A2311" display="RAYES IMPORTS" r:id="rId6792"/>
    <hyperlink ref="C2443" display="http://www.agdasia.com" r:id="rId6793"/>
    <hyperlink ref="H257" display="svetta@inter.net" r:id="rId6794"/>
    <hyperlink ref="H444" display="shelly@foxruncraftsmen.com" r:id="rId6795"/>
    <hyperlink ref="C1721" display="http://www.origin.dp.ua" r:id="rId6796"/>
    <hyperlink ref="C26" display="http://www.byco.com.br" r:id="rId6797"/>
    <hyperlink ref="C3128" display="http://www.elte.com" r:id="rId6798"/>
    <hyperlink ref="H1235" display="stefan.velthaus@emsa.de" r:id="rId6799"/>
    <hyperlink ref="A2756" display="ADOLFO FELISATI &amp; C" r:id="rId6800"/>
    <hyperlink ref="A419" display="KOREACLAD TECH" r:id="rId6801"/>
    <hyperlink ref="H3603" display="info@cherubini.it" r:id="rId6802"/>
    <hyperlink ref="C1050" display="http://www.alphainternational.com.hk" r:id="rId6803"/>
    <hyperlink ref="C2446" display="http://www.catering.co.uk" r:id="rId6804"/>
    <hyperlink ref="A1868" display="NORPLAN STORKJOEKKEN" r:id="rId6805"/>
    <hyperlink ref="H842" display="info@anbel.be" r:id="rId6806"/>
    <hyperlink ref="C3323" display="http://www.plazareg.com" r:id="rId6807"/>
    <hyperlink ref="H1558" display="paritex.eus@wanadoo.fr" r:id="rId6808"/>
    <hyperlink ref="A1978" display="KLEEMANN GMBH &amp;" r:id="rId6809"/>
    <hyperlink ref="H1154" display="cindyc@repcmi.com" r:id="rId6810"/>
    <hyperlink ref="A2244" display="FONLUPT" r:id="rId6811"/>
    <hyperlink ref="H2970" display="bmtmci@westnet.com.au" r:id="rId6812"/>
    <hyperlink ref="C389" display="http://www.itw-belgium.com" r:id="rId6813"/>
    <hyperlink ref="C3634" display="http://www.bullerfixture.com" r:id="rId6814"/>
    <hyperlink ref="H1138" display="fbc@fynsbinderi.dk" r:id="rId6815"/>
    <hyperlink ref="C803" display="http://www.silver.ocn.ne.jp" r:id="rId6816"/>
    <hyperlink ref="A1097" display="HIBEFREE" r:id="rId6817"/>
    <hyperlink ref="H2702" display="jaffari@intnet.mu" r:id="rId6818"/>
    <hyperlink ref="C2335" display="http://www.bellari.net" r:id="rId6819"/>
    <hyperlink ref="A1043" display="&#10;T F T EDUCATIONAL SUPPLIES" r:id="rId6820"/>
    <hyperlink ref="H2869" display="myynti@solotop.fi" r:id="rId6821"/>
    <hyperlink ref="A3672" display="SAEC" r:id="rId6822"/>
    <hyperlink ref="C3211" display="http://www.ccagroup.co.uk" r:id="rId6823"/>
    <hyperlink ref="H2838" display="gsource@pacific.net.ph" r:id="rId6824"/>
    <hyperlink ref="C3271" display="http://www.infonie.be" r:id="rId6825"/>
    <hyperlink ref="H1521" display="alwellrich@hotmail.com" r:id="rId6826"/>
    <hyperlink ref="C1233" display="http://www.ambouw.nl" r:id="rId6827"/>
    <hyperlink ref="C1459" display="http://www.klaassen.nl" r:id="rId6828"/>
    <hyperlink ref="A692" display="K TACKLE" r:id="rId6829"/>
    <hyperlink ref="H3663" display="csc@osram.co.uk" r:id="rId6830"/>
    <hyperlink ref="H3491" display="sales@dorsetaluminium.com" r:id="rId6831"/>
    <hyperlink ref="H2421" display="continental@vsnl.com" r:id="rId6832"/>
    <hyperlink ref="A1109" display="SONALI" r:id="rId6833"/>
    <hyperlink ref="H1250" display="anne@onion.no" r:id="rId6834"/>
    <hyperlink ref="H2847" display="tj@jkclub.com.hk" r:id="rId6835"/>
    <hyperlink ref="A1155" display="IBC INTERNATIONAL BUSINESS" r:id="rId6836"/>
    <hyperlink ref="C252" display="http://www.jasco.com.tw" r:id="rId6837"/>
    <hyperlink ref="H592" display="mutasimo@hotmail.com" r:id="rId6838"/>
    <hyperlink ref="A392" display="REINMECH MOTOR" r:id="rId6839"/>
    <hyperlink ref="A2878" display="IKARI DE MEXICO" r:id="rId6840"/>
    <hyperlink ref="C2224" display="http://www.rcc.com" r:id="rId6841"/>
    <hyperlink ref="H3456" display="mcpjkt@indosat.net.id" r:id="rId6842"/>
    <hyperlink ref="C3042" display="http://www.dahamexpo.com" r:id="rId6843"/>
    <hyperlink ref="A352" display="OTT-EL" r:id="rId6844"/>
    <hyperlink ref="A1386" display="T E - P -A" r:id="rId6845"/>
    <hyperlink ref="H1971" display="info@gunneboindustries.com" r:id="rId6846"/>
    <hyperlink ref="H743" display="lila0205@kotis.net" r:id="rId6847"/>
    <hyperlink ref="C2995" display="http://www.greatchinaproducts.com" r:id="rId6848"/>
    <hyperlink ref="H1129" display="alantan_123@yahoo.com" r:id="rId6849"/>
    <hyperlink ref="C3742" display="http://www.optushome.com.au" r:id="rId6850"/>
    <hyperlink ref="C2989" display="http://www.ets-korzilius.fr" r:id="rId6851"/>
    <hyperlink ref="H890" display="evermerc@eml.com.hk" r:id="rId6852"/>
    <hyperlink ref="A1984" display="PIECE OF CHINA IMPORTS" r:id="rId6853"/>
    <hyperlink ref="C2367" display="http://www.ms10.hi.net.net" r:id="rId6854"/>
    <hyperlink ref="C493" display="http://www.savodt.fi" r:id="rId6855"/>
    <hyperlink ref="H2373" display="info@funmax.com.hk" r:id="rId6856"/>
    <hyperlink ref="C2434" display="http://www.happyviews.com" r:id="rId6857"/>
    <hyperlink ref="A3118" display="HONG SENG AIRCON &amp; ELECTRICAL" r:id="rId6858"/>
    <hyperlink ref="H1316" display="faisal_444@hotmail.com" r:id="rId6859"/>
    <hyperlink ref="H794" display="able_china@hotmail.com" r:id="rId6860"/>
    <hyperlink ref="A3824" display="LAN YUK LIN KIM SIONG" r:id="rId6861"/>
    <hyperlink ref="C1118" display="http://www.kellomiehet.fi" r:id="rId6862"/>
    <hyperlink ref="A2239" display="RED WORKS FURNITURE &amp; HOMEWARES" r:id="rId6863"/>
    <hyperlink ref="H1187" display="elyazid@wanadoo.fr" r:id="rId6864"/>
    <hyperlink ref="A842" display="ANBEL" r:id="rId6865"/>
    <hyperlink ref="A3537" display="AYABE SHOKUHIN" r:id="rId6866"/>
    <hyperlink ref="A577" display="ITOCHU ITALIANA" r:id="rId6867"/>
    <hyperlink ref="C1921" display="http://www.gmsnet.com" r:id="rId6868"/>
    <hyperlink ref="A2594" display="FORUM INTERNATIONAL" r:id="rId6869"/>
    <hyperlink ref="H3860" display="alsmaym@hotmail.com" r:id="rId6870"/>
    <hyperlink ref="H246" display="techhk@netvigator.com" r:id="rId6871"/>
    <hyperlink ref="A3200" display="GULEKS INTERNATIONAL TRADING&amp;SAATCILIK KUYUMCULUK INS TUR OTM ITH IHR A S" r:id="rId6872"/>
    <hyperlink ref="H2511" display="sfaulkner@bostoninternational.com" r:id="rId6873"/>
    <hyperlink ref="A583" display="&#10;MEENA-ARJAN(PTE)LTD" r:id="rId6874"/>
    <hyperlink ref="H1827" display="eiderindia@yahoo.com" r:id="rId6875"/>
    <hyperlink ref="A2343" display="LADY CLARE" r:id="rId6876"/>
    <hyperlink ref="C2745" display="http://www.workuniformsdirect.com" r:id="rId6877"/>
    <hyperlink ref="H3025" display="morningt@netsgo.com" r:id="rId6878"/>
    <hyperlink ref="C1572" display="http://www.nicolai-bv.nl" r:id="rId6879"/>
    <hyperlink ref="A1959" display="PROSPER OVERSEAS BUSINESS CO OPERATION" r:id="rId6880"/>
    <hyperlink ref="C2950" display="http://www.hot-shots.com.au" r:id="rId6881"/>
    <hyperlink ref="C415" display="http://www.robertbosch.nl" r:id="rId6882"/>
    <hyperlink ref="H757" display="dreamworks2@aol.com" r:id="rId6883"/>
    <hyperlink ref="C3260" display="http://www.mokki.fi" r:id="rId6884"/>
    <hyperlink ref="H2806" display="darrenphillips@ihug.com.au" r:id="rId6885"/>
    <hyperlink ref="H3042" display="hypark@dahamexpo.com" r:id="rId6886"/>
    <hyperlink ref="H489" display="jan@ashdene.com.au" r:id="rId6887"/>
    <hyperlink ref="A1013" display="CON MAS ARTE S L" r:id="rId6888"/>
    <hyperlink ref="H2784" display="amgeneralltd2000@yahoo.com" r:id="rId6889"/>
    <hyperlink ref="A2992" display="NG SYSTEM EXPORT-IMPORT ENTERPRISE" r:id="rId6890"/>
    <hyperlink ref="C2791" display="http://www.tabaaraktrading.com" r:id="rId6891"/>
    <hyperlink ref="C1884" display="http://www.ncr.com" r:id="rId6892"/>
    <hyperlink ref="A3335" display="EXCEL" r:id="rId6893"/>
    <hyperlink ref="A2882" display="TIIMARI" r:id="rId6894"/>
    <hyperlink ref="C2636" display="http://www.sojidz.nl" r:id="rId6895"/>
    <hyperlink ref="A3036" display="R P AGARWAL &amp; SONS" r:id="rId6896"/>
    <hyperlink ref="A3411" display="SHAKIR S COLLECTION" r:id="rId6897"/>
    <hyperlink ref="C928" display="http://www.hjheinz.com" r:id="rId6898"/>
    <hyperlink ref="C206" display="http://www.solar.de" r:id="rId6899"/>
    <hyperlink ref="H1510" display="globalzoneco@yahoo.com" r:id="rId6900"/>
    <hyperlink ref="A3637" display="DRAGONFIRE" r:id="rId6901"/>
    <hyperlink ref="A426" display="EURO HOLDING" r:id="rId6902"/>
    <hyperlink ref="A282" display="MITSUKOSHI" r:id="rId6903"/>
    <hyperlink ref="A2139" display="KHAN USMAN ASHRAF TRADERS" r:id="rId6904"/>
    <hyperlink ref="H894" display="ankita_jbp@yahoo.com" r:id="rId6905"/>
    <hyperlink ref="C2067" display="http://www.silcom.hu" r:id="rId6906"/>
    <hyperlink ref="C1473" display="http://www.maxims.com.hk" r:id="rId6907"/>
    <hyperlink ref="H1841" display="chpaper@netvigator.com" r:id="rId6908"/>
    <hyperlink ref="A3365" display="MARKETING INCENTIVES" r:id="rId6909"/>
    <hyperlink ref="A2052" display="AT&amp;T GLOBAL INFORMATION SOLUTIONS DE CHILE" r:id="rId6910"/>
    <hyperlink ref="C97" display="http://www.artistickitchendesign.com" r:id="rId6911"/>
    <hyperlink ref="H1071" display="amonrats@homepro.co" r:id="rId6912"/>
    <hyperlink ref="H1012" display="johnson_ab@msn.com" r:id="rId6913"/>
    <hyperlink ref="A3292" display="SODEPM" r:id="rId6914"/>
    <hyperlink ref="H2785" display="jwang@tncliving.com" r:id="rId6915"/>
    <hyperlink ref="H2201" display="mary@arisimport.com" r:id="rId6916"/>
    <hyperlink ref="A3827" display="COLOMBIAN DE COMERCIO" r:id="rId6917"/>
    <hyperlink ref="A3012" display="NU-INTERNATIONAL RESTAURANT" r:id="rId6918"/>
    <hyperlink ref="C115" display="http://www.takoussis.gr" r:id="rId6919"/>
    <hyperlink ref="A3408" display="CHUANG" r:id="rId6920"/>
    <hyperlink ref="A2712" display="MEGAMERGE INT L" r:id="rId6921"/>
    <hyperlink ref="A856" display="AMALGAMATED" r:id="rId6922"/>
    <hyperlink ref="A3096" display="JETGO INTERNATIONAL" r:id="rId6923"/>
    <hyperlink ref="A428" display="T J WEST LEATHER HANDBAG &amp; ACCESSORIES" r:id="rId6924"/>
    <hyperlink ref="A2827" display="BEHA-HEDO INDUSTRIER" r:id="rId6925"/>
    <hyperlink ref="C1164" display="http://www.saeyhomeandgarden.com" r:id="rId6926"/>
    <hyperlink ref="A1781" display="EMCO CHEMICALS" r:id="rId6927"/>
    <hyperlink ref="C3296" display="http://www.rice-christ.com" r:id="rId6928"/>
    <hyperlink ref="A1507" display="KAHYAOGLU" r:id="rId6929"/>
    <hyperlink ref="C1588" display="http://www.assudamal.com" r:id="rId6930"/>
    <hyperlink ref="C727" display="http://www.hghculinix.nl" r:id="rId6931"/>
    <hyperlink ref="A1632" display="ARLEY TRADING(S)" r:id="rId6932"/>
    <hyperlink ref="C1793" display="http://www.trembath.com.au" r:id="rId6933"/>
    <hyperlink ref="H3318" display="rosen@swedthings.se" r:id="rId6934"/>
    <hyperlink ref="A2168" display="MARIA LIVING STONE" r:id="rId6935"/>
    <hyperlink ref="H1919" display="lrapt@sltnet.lk" r:id="rId6936"/>
    <hyperlink ref="C2284" display="http://www.ballarini.it" r:id="rId6937"/>
    <hyperlink ref="C3316" display="http://www.thewind.co.jp" r:id="rId6938"/>
    <hyperlink ref="A3121" display="ARI CORPERATOR" r:id="rId6939"/>
    <hyperlink ref="A2666" display="AR DUE" r:id="rId6940"/>
    <hyperlink ref="A1001" display="ATOMBIZ" r:id="rId6941"/>
    <hyperlink ref="A322" display="SCHEIE &amp;" r:id="rId6942"/>
    <hyperlink ref="H687" display="notten@freedom.com.au" r:id="rId6943"/>
    <hyperlink ref="A1349" display="CCBN SALES" r:id="rId6944"/>
    <hyperlink ref="C1324" display="http://www.msv.co.uk" r:id="rId6945"/>
    <hyperlink ref="C2801" display="http://www.ameritech.com" r:id="rId6946"/>
    <hyperlink ref="H3272" display="info@armyvarer.dk" r:id="rId6947"/>
    <hyperlink ref="H240" display="henning@shaw.ca" r:id="rId6948"/>
    <hyperlink ref="H2708" display="anth@hcm.fpt.vn" r:id="rId6949"/>
    <hyperlink ref="C2083" display="http://www.alphaengineering.co.nz" r:id="rId6950"/>
    <hyperlink ref="C766" display="http://www.zmex.net" r:id="rId6951"/>
    <hyperlink ref="A1377" display="HANNA" r:id="rId6952"/>
    <hyperlink ref="A639" display="ADVANCED MEDICAL DESIGNS" r:id="rId6953"/>
    <hyperlink ref="A3806" display="ROS" r:id="rId6954"/>
    <hyperlink ref="A2277" display="COM S TOP ( HONG KONG )" r:id="rId6955"/>
    <hyperlink ref="C471" display="http://www.nordiska.co.jp" r:id="rId6956"/>
    <hyperlink ref="H556" display="jmurphy@atlaspacltd.com" r:id="rId6957"/>
    <hyperlink ref="H1280" display="marktobey@msn.com" r:id="rId6958"/>
    <hyperlink ref="H76" display="alq.itrac@.itelgua.com" r:id="rId6959"/>
    <hyperlink ref="H2598" display="hpc@pcee.com" r:id="rId6960"/>
    <hyperlink ref="A3351" display="AFISA ZONA LIBRE" r:id="rId6961"/>
    <hyperlink ref="A508" display="FLEGGAARD INDKOEB" r:id="rId6962"/>
    <hyperlink ref="C2589" display="http://www.ferrocentro.com" r:id="rId6963"/>
    <hyperlink ref="A3697" display="GERSDN INTERNATIONAL" r:id="rId6964"/>
    <hyperlink ref="H3521" display="velchen@tm.net.my" r:id="rId6965"/>
    <hyperlink ref="A720" display="GRAHAM AND BROWN" r:id="rId6966"/>
    <hyperlink ref="C1399" display="http://www.shikishima-kk.co.jp" r:id="rId6967"/>
    <hyperlink ref="H1345" display="arthur88@seed.net" r:id="rId6968"/>
    <hyperlink ref="A2041" display="AMBIENTE LUCE" r:id="rId6969"/>
    <hyperlink ref="H844" display="thelma@asiaaccess.net" r:id="rId6970"/>
    <hyperlink ref="C3589" display="http://www.butchartgardens.com" r:id="rId6971"/>
    <hyperlink ref="C2009" display="http://www.hotri.dk" r:id="rId6972"/>
    <hyperlink ref="A1883" display="EUROBUILD" r:id="rId6973"/>
    <hyperlink ref="H108" display="nroque@emilehenry.com" r:id="rId6974"/>
    <hyperlink ref="C2115" display="http://www.boltonhay.com" r:id="rId6975"/>
    <hyperlink ref="H428" display="artistwong@aol.com" r:id="rId6976"/>
    <hyperlink ref="A3203" display="AUTONUMIS" r:id="rId6977"/>
    <hyperlink ref="A203" display="CL PREMIUM" r:id="rId6978"/>
    <hyperlink ref="A2511" display="BOSTON INTERNATIONAL" r:id="rId6979"/>
    <hyperlink ref="C2238" display="http://www.dnet.net.id" r:id="rId6980"/>
    <hyperlink ref="H1184" display="firmapost@kitek.no" r:id="rId6981"/>
    <hyperlink ref="A1494" display="GOLDEN RICH SHENG TRADING" r:id="rId6982"/>
    <hyperlink ref="A2649" display="SANYO ENERGY EUROPE CORPORATE" r:id="rId6983"/>
    <hyperlink ref="A2025" display="REKKUKAGOYASU" r:id="rId6984"/>
    <hyperlink ref="A914" display="EVER BLOSSOM INTERMATIONAL" r:id="rId6985"/>
    <hyperlink ref="H2358" display="boonco@pacific.net.sg" r:id="rId6986"/>
    <hyperlink ref="C3317" display="http://www.mrpaulmoore.com" r:id="rId6987"/>
    <hyperlink ref="C3445" display="http://www.cutcraft.com.sg" r:id="rId6988"/>
    <hyperlink ref="H837" display="dynamic@kabelfoon.nl" r:id="rId6989"/>
    <hyperlink ref="A3472" display="HKTARGET INTERNATIONAL" r:id="rId6990"/>
    <hyperlink ref="C3539" display="http://www.luckyco.com.tw" r:id="rId6991"/>
    <hyperlink ref="H762" display="dafi@bosch.com" r:id="rId6992"/>
    <hyperlink ref="A1105" display="INTERSTUDIO" r:id="rId6993"/>
    <hyperlink ref="A2110" display="SEIFU KOSAN" r:id="rId6994"/>
    <hyperlink ref="C2918" display="http://www.yo-ko.co.jp" r:id="rId6995"/>
    <hyperlink ref="H321" display="junwise@tinyworld.co.uk" r:id="rId6996"/>
    <hyperlink ref="A3691" display="CHINA WINDOW ARTS &amp; CRAFTS" r:id="rId6997"/>
    <hyperlink ref="H2211" display="info@rayesimports.com" r:id="rId6998"/>
    <hyperlink ref="A1214" display="B CANNON" r:id="rId6999"/>
    <hyperlink ref="A1651" display="AL MASEELA" r:id="rId7000"/>
    <hyperlink ref="C3473" display="http://www.corkinternational.co.uk" r:id="rId7001"/>
    <hyperlink ref="C2911" display="http://www.chlimited.com" r:id="rId7002"/>
    <hyperlink ref="A1525" display="TAIPAN EXPORTS" r:id="rId7003"/>
    <hyperlink ref="A2950" display="HOT SHOTS (AUST )" r:id="rId7004"/>
    <hyperlink ref="H2907" display="jodat@cyber.net.pk" r:id="rId7005"/>
    <hyperlink ref="A3103" display="ANDERSON TULLY" r:id="rId7006"/>
    <hyperlink ref="C594" display="http://www.digitize.com.au" r:id="rId7007"/>
    <hyperlink ref="C3703" display="http://www.hela.com" r:id="rId7008"/>
    <hyperlink ref="C2000" display="http://www.jac-international.jp" r:id="rId7009"/>
    <hyperlink ref="A791" display="THE GREAT SEA IMPORT EXPORT COMPORT LDT" r:id="rId7010"/>
    <hyperlink ref="H3599" display="sales@onbeckltd.co.uk" r:id="rId7011"/>
    <hyperlink ref="A2326" display="GRUPO HOGARTE" r:id="rId7012"/>
    <hyperlink ref="A1826" display="PACIFIC SOURCE" r:id="rId7013"/>
    <hyperlink ref="A2424" display="AW &amp; W" r:id="rId7014"/>
    <hyperlink ref="A549" display="DISCOVERY ENTERPRISE" r:id="rId7015"/>
    <hyperlink ref="F2556" display="CH.DE" r:id="rId7016"/>
    <hyperlink ref="H2143" display="munir791@hotmail.com" r:id="rId7017"/>
    <hyperlink ref="H1041" display="gsmaster@grandstar2001.biz.com.hk" r:id="rId7018"/>
    <hyperlink ref="C1731" display="http://www.prestigeappliances.com.au" r:id="rId7019"/>
    <hyperlink ref="A488" display="FINERA AITATEOLLISUUS" r:id="rId7020"/>
    <hyperlink ref="A1106" display="ANTONIO MATACHANA" r:id="rId7021"/>
    <hyperlink ref="A1586" display="COMERCIALIZADORA TODO PARA EL HOGAR" r:id="rId7022"/>
    <hyperlink ref="H3523" display="cabina@cortland.dk" r:id="rId7023"/>
    <hyperlink ref="H1872" display="tia@global.co" r:id="rId7024"/>
    <hyperlink ref="A2382" display="MARITEAM" r:id="rId7025"/>
    <hyperlink ref="C1418" display="http://www.sakamotoya.co.jp" r:id="rId7026"/>
    <hyperlink ref="A2259" display="AFROSINO LINKS" r:id="rId7027"/>
    <hyperlink ref="H972" display="carolt@sharich.com" r:id="rId7028"/>
    <hyperlink ref="A173" display="VALBURY ASSETS" r:id="rId7029"/>
    <hyperlink ref="H1268" display="decatointl@hotmail.com" r:id="rId7030"/>
    <hyperlink ref="A2290" display="POL S POTTEN" r:id="rId7031"/>
    <hyperlink ref="A2807" display="FUJI CORK" r:id="rId7032"/>
    <hyperlink ref="A1151" display="MEDICI 888" r:id="rId7033"/>
    <hyperlink ref="A2205" display="CARGIL INTERNATIONAL" r:id="rId7034"/>
    <hyperlink ref="H3496" display="info@armyvarer.dk" r:id="rId7035"/>
    <hyperlink ref="A3546" display="ABCOL" r:id="rId7036"/>
    <hyperlink ref="H1833" display="yao.j@mellon.com" r:id="rId7037"/>
    <hyperlink ref="A2310" display="FIBRO CHILE" r:id="rId7038"/>
    <hyperlink ref="C2239" display="http://www.redworks.com.au" r:id="rId7039"/>
    <hyperlink ref="H213" display="machinise@serannl.com" r:id="rId7040"/>
    <hyperlink ref="H1128" display="arbai@hotmail.com" r:id="rId7041"/>
    <hyperlink ref="C401" display="http://www.ebigchina.com" r:id="rId7042"/>
    <hyperlink ref="A2769" display="FONLUPT" r:id="rId7043"/>
    <hyperlink ref="C1255" display="http://www.kcpenn.com.hk" r:id="rId7044"/>
    <hyperlink ref="H2878" display="ghvillalon@yahoo.com" r:id="rId7045"/>
    <hyperlink ref="H3280" display="jshen@anglohwi.com" r:id="rId7046"/>
    <hyperlink ref="H2561" display="salam@salamorfevres.com" r:id="rId7047"/>
    <hyperlink ref="H3114" display="ddukat@tampabay.rr.com" r:id="rId7048"/>
    <hyperlink ref="C3347" display="http://www.imstools.com" r:id="rId7049"/>
    <hyperlink ref="A3491" display="DORSET ALUMINIUM PRODUCTS" r:id="rId7050"/>
    <hyperlink ref="A958" display="BRIGHT VISION" r:id="rId7051"/>
    <hyperlink ref="C2786" display="http://www.bj.dk" r:id="rId7052"/>
    <hyperlink ref="A3193" display="GRAHAM GROUP P L C" r:id="rId7053"/>
    <hyperlink ref="H2086" display="anant_delhi@hotmail.com" r:id="rId7054"/>
    <hyperlink ref="H60" display="rl@h.ittrading.com" r:id="rId7055"/>
    <hyperlink ref="A1457" display="CALDERONI FRATELLI" r:id="rId7056"/>
    <hyperlink ref="H3736" display="cooljug@bigpond.net.au" r:id="rId7057"/>
    <hyperlink ref="H2493" display="al_shirouq@yahoo.com" r:id="rId7058"/>
    <hyperlink ref="H3724" display="fossil@net4india.com" r:id="rId7059"/>
    <hyperlink ref="A721" display="SJOGAREDS SAG &amp; BYGGMATERIAL" r:id="rId7060"/>
    <hyperlink ref="C2556" display="http://www.primacash.xyz" r:id="rId7061"/>
    <hyperlink ref="H1244" display="msw@vsnl.com" r:id="rId7062"/>
    <hyperlink ref="C1555" display="http://www.rajaset.fi" r:id="rId7063"/>
    <hyperlink ref="A2687" display="JORDAN TRADING" r:id="rId7064"/>
    <hyperlink ref="C993" display="http://www.lewintec.com" r:id="rId7065"/>
    <hyperlink ref="C833" display="http://www.mail1.stofanet.dk" r:id="rId7066"/>
    <hyperlink ref="C2723" display="http://www.atgc.co.jp" r:id="rId7067"/>
    <hyperlink ref="H602" display="csara@rainydayclay.com" r:id="rId7068"/>
    <hyperlink ref="H442" display="alrashidrm@mail2world.com" r:id="rId7069"/>
    <hyperlink ref="H2133" display="bbv@butonia-group.com" r:id="rId7070"/>
    <hyperlink ref="H3145" display="equipements.hoteliers@beh.com" r:id="rId7071"/>
    <hyperlink ref="H2544" display="eric@unoglass.com" r:id="rId7072"/>
    <hyperlink ref="A679" display="ELITE INDUSTRY" r:id="rId7073"/>
    <hyperlink ref="H2513" display="rilly8@hotmail.com" r:id="rId7074"/>
    <hyperlink ref="A299" display="ALLMILMO" r:id="rId7075"/>
    <hyperlink ref="A898" display="ALPHA TRADING" r:id="rId7076"/>
    <hyperlink ref="A296" display="THE NORTHERN SHOP MAIL ORDER" r:id="rId7077"/>
    <hyperlink ref="A3364" display="IHLAS TURIZM" r:id="rId7078"/>
    <hyperlink ref="H309" display="michael@creativecane.com" r:id="rId7079"/>
    <hyperlink ref="C68" display="http://www.innovationscorp.in" r:id="rId7080"/>
    <hyperlink ref="C2631" display="http://www.arabigroup.com" r:id="rId7081"/>
    <hyperlink ref="A3425" display="DURA FLOOR" r:id="rId7082"/>
    <hyperlink ref="H2673" display="evayin@reelcn.com" r:id="rId7083"/>
    <hyperlink ref="A119" display="AGURITORAI" r:id="rId7084"/>
    <hyperlink ref="A708" display="NOERGAARD TRADING" r:id="rId7085"/>
    <hyperlink ref="H2303" display="biosystem@a-teleport.com" r:id="rId7086"/>
    <hyperlink ref="H2179" display="smartcook888@hotmail.com" r:id="rId7087"/>
    <hyperlink ref="H3831" display="ijaz@biinternational.co.uk" r:id="rId7088"/>
    <hyperlink ref="H922" display="anistyre@aol.com" r:id="rId7089"/>
    <hyperlink ref="H2850" display="info@g-vision.com.hk" r:id="rId7090"/>
    <hyperlink ref="H2384" display="karel@popnet.it" r:id="rId7091"/>
    <hyperlink ref="H718" display="buchat@vsnl.com" r:id="rId7092"/>
    <hyperlink ref="H2835" display="bernd.glief@hagebau.de" r:id="rId7093"/>
    <hyperlink ref="A3222" display="AIG TRADING" r:id="rId7094"/>
    <hyperlink ref="H915" display="aromateknik@aromateknik.dk" r:id="rId7095"/>
    <hyperlink ref="C1237" display="http://www.handktex.com" r:id="rId7096"/>
    <hyperlink ref="C1083" display="http://www.hardex.se" r:id="rId7097"/>
    <hyperlink ref="A972" display="SANLUI" r:id="rId7098"/>
    <hyperlink ref="H471" display="shimada@nordiska.co" r:id="rId7099"/>
    <hyperlink ref="H577" display="corbellaa@itochu.it" r:id="rId7100"/>
    <hyperlink ref="H3" display="inter.pro@msa.hinet.net" r:id="rId7101"/>
    <hyperlink ref="H209" display="dk9corp@ms75.hinet.net" r:id="rId7102"/>
    <hyperlink ref="C484" display="http://www.richman.com.hk" r:id="rId7103"/>
    <hyperlink ref="A1248" display="FUJI MANUFACTURING" r:id="rId7104"/>
    <hyperlink ref="A1022" display="ACCENT ANTIQUES" r:id="rId7105"/>
    <hyperlink ref="A1408" display="KONAK TUL PERDE SAN" r:id="rId7106"/>
    <hyperlink ref="A3631" display="PUBLIDES" r:id="rId7107"/>
    <hyperlink ref="A1215" display="AGRINATIONAL" r:id="rId7108"/>
    <hyperlink ref="H1431" display="bahrain_foundry@yahoo.com" r:id="rId7109"/>
    <hyperlink ref="A31" display="LILA INTERNATIONAL" r:id="rId7110"/>
    <hyperlink ref="H1562" display="247920903@qq.com" r:id="rId7111"/>
    <hyperlink ref="A2225" display="SWARTZ RESTAURANT" r:id="rId7112"/>
    <hyperlink ref="C2004" display="http://www.norpro.com" r:id="rId7113"/>
    <hyperlink ref="A364" display="INNOVATIVE TEAMWORK SDN" r:id="rId7114"/>
    <hyperlink ref="A2960" display="SALEHI KITCHENWARE PRODUCTION" r:id="rId7115"/>
    <hyperlink ref="C311" display="http://www.ap.irco.com" r:id="rId7116"/>
    <hyperlink ref="C3302" display="http://www.discounts.com" r:id="rId7117"/>
    <hyperlink ref="A3240" display="LIFETIME GROUP" r:id="rId7118"/>
    <hyperlink ref="H3721" display="fancypop@unitel.co" r:id="rId7119"/>
    <hyperlink ref="H1337" display="kpping@hotmail.com" r:id="rId7120"/>
    <hyperlink ref="H429" display="artpac@hknet.com" r:id="rId7121"/>
    <hyperlink ref="C2062" display="http://www.butorasz.hu" r:id="rId7122"/>
    <hyperlink ref="C3307" display="http://www.edithabitat.com" r:id="rId7123"/>
    <hyperlink ref="C3621" display="http://www.norshel.com" r:id="rId7124"/>
    <hyperlink ref="C1136" display="http://www.getam.it" r:id="rId7125"/>
    <hyperlink ref="H496" display="thorn.light@thornlighting.co.nz" r:id="rId7126"/>
    <hyperlink ref="A3176" display="HIMEPLA" r:id="rId7127"/>
    <hyperlink ref="A516" display="TAIKO" r:id="rId7128"/>
    <hyperlink ref="H821" display="qual.ity@.netpci.com" r:id="rId7129"/>
    <hyperlink ref="C994" display="http://www.cwtl.com.hk" r:id="rId7130"/>
    <hyperlink ref="A1210" display="AMEFA STAHLWAREN" r:id="rId7131"/>
    <hyperlink ref="H677" display="greatwayco@yahoo.com" r:id="rId7132"/>
    <hyperlink ref="A394" display="JUBILEE &amp; ASSOCIATE INDUSTRIES" r:id="rId7133"/>
    <hyperlink ref="C3665" display="http://www.bjsolid.hk" r:id="rId7134"/>
    <hyperlink ref="C3213" display="http://www.gordman.com" r:id="rId7135"/>
    <hyperlink ref="A2913" display="LUYIN INDUSTRIAL" r:id="rId7136"/>
    <hyperlink ref="C2463" display="http://www.compurange.net" r:id="rId7137"/>
    <hyperlink ref="A799" display="BEEKAY INTERNATIONAL" r:id="rId7138"/>
    <hyperlink ref="H3195" display="kawata@caetla.biz.com.hk" r:id="rId7139"/>
    <hyperlink ref="H462" display="microcentertechnologies@yahoo.com" r:id="rId7140"/>
    <hyperlink ref="A3799" display="AMANO" r:id="rId7141"/>
    <hyperlink ref="H3175" display="equipements.hoteliers@beh.com" r:id="rId7142"/>
    <hyperlink ref="H3852" display="alison.lam@alibaba-inc.com" r:id="rId7143"/>
    <hyperlink ref="A3108" display="AMARELLE" r:id="rId7144"/>
    <hyperlink ref="H3128" display="atrible@gingersbath.com" r:id="rId7145"/>
    <hyperlink ref="C1696" display="http://www.chinaexporter.com" r:id="rId7146"/>
    <hyperlink ref="C435" display="http://www.lexingtonlimited.com" r:id="rId7147"/>
    <hyperlink ref="A1286" display="JINXIANG KITCHEN EQUIPMENT" r:id="rId7148"/>
    <hyperlink ref="C3287" display="http://www.artrdg.com" r:id="rId7149"/>
    <hyperlink ref="H2860" display="admin@andrewsparke.co.uk" r:id="rId7150"/>
    <hyperlink ref="C3054" display="http://www.compurange.net" r:id="rId7151"/>
    <hyperlink ref="A2613" display="PARAMOUNT LIFE &amp; GENERAL INSURANCE" r:id="rId7152"/>
    <hyperlink ref="A1688" display="SHINSEI TRADING" r:id="rId7153"/>
    <hyperlink ref="H1672" display="infotiko@c.pl" r:id="rId7154"/>
    <hyperlink ref="H756" display="junwise@tinyworld.co.uk" r:id="rId7155"/>
    <hyperlink ref="A1098" display="NEW HORIZATION" r:id="rId7156"/>
    <hyperlink ref="A3232" display="BRABANTIA S &amp; S" r:id="rId7157"/>
    <hyperlink ref="H761" display="cdic@pacific.net.sg" r:id="rId7158"/>
    <hyperlink ref="A2995" display="GREAT MERCURY INT L" r:id="rId7159"/>
    <hyperlink ref="A2928" display="RPC TEDECO-GIZEN" r:id="rId7160"/>
    <hyperlink ref="H1800" display="highway8@netvigator.com" r:id="rId7161"/>
    <hyperlink ref="C2974" display="http://www.samarasae.gr" r:id="rId7162"/>
    <hyperlink ref="C71" display="http://www.aniketexports.com" r:id="rId7163"/>
    <hyperlink ref="A1874" display="THE HEAVENLY GROUP OF COMPANIES" r:id="rId7164"/>
    <hyperlink ref="H798" display="suliaogy@yahoo.com.cn" r:id="rId7165"/>
    <hyperlink ref="H926" display="mennens@wxs.nl" r:id="rId7166"/>
    <hyperlink ref="C3561" display="http://www.roesler.at" r:id="rId7167"/>
    <hyperlink ref="A3191" display="PAPIRCENTRALEN ATK" r:id="rId7168"/>
    <hyperlink ref="H3875" display="makcum@tekom.odessa.ua" r:id="rId7169"/>
    <hyperlink ref="H260" display="david.ho@bigfoot.com" r:id="rId7170"/>
    <hyperlink ref="C1433" display="http://www.bubbasovens.com" r:id="rId7171"/>
    <hyperlink ref="H200" display="jennytyus@hotmail.com" r:id="rId7172"/>
    <hyperlink ref="C1387" display="http://www.brand.com.au" r:id="rId7173"/>
    <hyperlink ref="A1840" display="DORIAN S HK LIAISON OFFICE" r:id="rId7174"/>
    <hyperlink ref="A399" display="SIGA" r:id="rId7175"/>
    <hyperlink ref="H1943" display="info@baumgarten-group.com" r:id="rId7176"/>
    <hyperlink ref="C87" display="http://www.zenexonline.com" r:id="rId7177"/>
    <hyperlink ref="A3174" display="SRK EQUIPMENT" r:id="rId7178"/>
    <hyperlink ref="A1777" display="BIN HAMOOD EST FOR TRADING" r:id="rId7179"/>
    <hyperlink ref="A2373" display="FOWA TRADING" r:id="rId7180"/>
    <hyperlink ref="A3685" display="GERVASONI" r:id="rId7181"/>
    <hyperlink ref="A129" display="BOBBY CREATION" r:id="rId7182"/>
    <hyperlink ref="H3625" display="sales@therestaurantoutfitter.com" r:id="rId7183"/>
    <hyperlink ref="A1967" display="EVERGREEN INT L (HK)" r:id="rId7184"/>
    <hyperlink ref="H754" display="almustafagmts@yahoo.com" r:id="rId7185"/>
    <hyperlink ref="H3398" display="janevargas@mcmail.cc" r:id="rId7186"/>
    <hyperlink ref="A1552" display="GRUPO CYOS" r:id="rId7187"/>
    <hyperlink ref="A1794" display="FOREIGN IMPEX MANUFACTURERS" r:id="rId7188"/>
    <hyperlink ref="C2444" display="http://www.chlimited.com" r:id="rId7189"/>
    <hyperlink ref="A85" display="FOTOBOX" r:id="rId7190"/>
    <hyperlink ref="H628" display="doubtlessandreas@hotmail.com" r:id="rId7191"/>
    <hyperlink ref="H1217" display="kcpenn@kcpenn.com.hk" r:id="rId7192"/>
    <hyperlink ref="C3721" display="http://www.hellofancypop.com" r:id="rId7193"/>
    <hyperlink ref="H1711" display="almuzammil@yahoo.com" r:id="rId7194"/>
    <hyperlink ref="H1470" display="apayne@flowerfactoryinc.com" r:id="rId7195"/>
    <hyperlink ref="A783" display="GOLDFINGERS ING &amp; MERCH" r:id="rId7196"/>
    <hyperlink ref="H87" display="shai@zenexonline.com" r:id="rId7197"/>
    <hyperlink ref="C3419" display="http://www.cannockgates.co.uk" r:id="rId7198"/>
    <hyperlink ref="A3265" display="A S IMPEX TRADERS" r:id="rId7199"/>
    <hyperlink ref="H764" display="hewi.italia@hewi.it" r:id="rId7200"/>
    <hyperlink ref="A648" display="PULSE MARKETING" r:id="rId7201"/>
    <hyperlink ref="A1033" display="BG BL CORPORATION LTD (SEOUL)" r:id="rId7202"/>
    <hyperlink ref="C253" display="http://www.onewaysupply.com" r:id="rId7203"/>
    <hyperlink ref="H1674" display="fmoucer@hss.tv" r:id="rId7204"/>
    <hyperlink ref="A2495" display="MAGASIN" r:id="rId7205"/>
    <hyperlink ref="H3098" display="cjayvent@yahoo.com" r:id="rId7206"/>
    <hyperlink ref="H3709" display="edward@henton.net" r:id="rId7207"/>
    <hyperlink ref="C3482" display="http://www.cherubini.it" r:id="rId7208"/>
    <hyperlink ref="H1614" display="jottltd@yahoo.com" r:id="rId7209"/>
    <hyperlink ref="H3743" display="barnhartjay@aol.com" r:id="rId7210"/>
    <hyperlink ref="A3238" display="ROYAL SELANGOR" r:id="rId7211"/>
    <hyperlink ref="C3687" display="http://www.aimcorp.com.tw" r:id="rId7212"/>
    <hyperlink ref="C1298" display="http://www.swalling.se" r:id="rId7213"/>
    <hyperlink ref="A3651" display="BRITISH CANADIAN IMPORTERS (VANCOUVER)" r:id="rId7214"/>
    <hyperlink ref="A2094" display="BOUZIL KHALIL" r:id="rId7215"/>
    <hyperlink ref="A3435" display="SELDOM SEEN KNIVES" r:id="rId7216"/>
    <hyperlink ref="H2490" display="contact@rossignol.fr" r:id="rId7217"/>
    <hyperlink ref="H1680" display="evay@tm.net.my" r:id="rId7218"/>
    <hyperlink ref="C908" display="http://www.alma.be" r:id="rId7219"/>
    <hyperlink ref="A3834" display="GALERIA CRISTIANA" r:id="rId7220"/>
    <hyperlink ref="H3077" display="malekalpha@yahoo.com" r:id="rId7221"/>
    <hyperlink ref="H1126" display="ampcometal@ampcometal.net" r:id="rId7222"/>
    <hyperlink ref="A2560" display="MARTIN FOOD EQUIPMENT" r:id="rId7223"/>
    <hyperlink ref="C1015" display="http://www.kelloggs.ca" r:id="rId7224"/>
    <hyperlink ref="A1783" display="R AND B IMPORT" r:id="rId7225"/>
    <hyperlink ref="H1948" display="tigerchen322@hotmail.com" r:id="rId7226"/>
    <hyperlink ref="H1626" display="khalafalkhalaf@yahoo.com" r:id="rId7227"/>
    <hyperlink ref="C2618" display="http://www.hellenicshippingnews.com" r:id="rId7228"/>
    <hyperlink ref="A1100" display="GOTPAPPER PRESENTREKLAM" r:id="rId7229"/>
    <hyperlink ref="H3118" display="dorie@singnet.sg" r:id="rId7230"/>
    <hyperlink ref="C1823" display="http://www.schwer.bz" r:id="rId7231"/>
    <hyperlink ref="C517" display="http://www.walden.co.jp" r:id="rId7232"/>
    <hyperlink ref="C664" display="http://www.muc.bignobe.ne.jp" r:id="rId7233"/>
    <hyperlink ref="C3254" display="http://www.alancargo.co.ru" r:id="rId7234"/>
    <hyperlink ref="A59" display="C A SOI &amp;" r:id="rId7235"/>
    <hyperlink ref="C1680" display="http://www.kiawyuen.com" r:id="rId7236"/>
    <hyperlink ref="H2570" display="mable.kwan@rubbermaid.com" r:id="rId7237"/>
    <hyperlink ref="A2848" display="SILK ROAD INT L" r:id="rId7238"/>
    <hyperlink ref="H1249" display="amarin1@asianet.co" r:id="rId7239"/>
    <hyperlink ref="C3617" display="http://www.rodrigosamper.com" r:id="rId7240"/>
    <hyperlink ref="C781" display="http://www.us.bombayco.com" r:id="rId7241"/>
    <hyperlink ref="C1590" display="http://www.titanpro.com" r:id="rId7242"/>
    <hyperlink ref="A1234" display="HANA TRUCK SPORT" r:id="rId7243"/>
    <hyperlink ref="A1240" display="AL RAIEE KITCHENS EQUIP TR" r:id="rId7244"/>
    <hyperlink ref="H1121" display="wildberryltd@hotmail.com" r:id="rId7245"/>
    <hyperlink ref="C1816" display="http://www.marhabalubnan.org" r:id="rId7246"/>
    <hyperlink ref="A2218" display="CIRCLE SHOE" r:id="rId7247"/>
    <hyperlink ref="A3849" display="JEDE OSLO-ANDERS LORANGE SERVERINGSAUTOMATER" r:id="rId7248"/>
    <hyperlink ref="C3416" display="http://www.ms59.hinet.net" r:id="rId7249"/>
    <hyperlink ref="C890" display="http://www.eml.com.hk" r:id="rId7250"/>
    <hyperlink ref="A1933" display="FI CORPORATIION" r:id="rId7251"/>
    <hyperlink ref="C1661" display="http://www.delfin.si" r:id="rId7252"/>
    <hyperlink ref="C1059" display="http://www.fort-fimll.sc.us" r:id="rId7253"/>
    <hyperlink ref="A2824" display="LIM LONG SOON ENTERPRISE" r:id="rId7254"/>
    <hyperlink ref="H3616" display="sampath_walpola@yahoo.co.uk" r:id="rId7255"/>
    <hyperlink ref="A1897" display="PARRO ALVARINO Y COMPANIA LIMITADA" r:id="rId7256"/>
    <hyperlink ref="A3540" display="DAKA DESIGNS" r:id="rId7257"/>
    <hyperlink ref="C2188" display="http://www.kranel.se" r:id="rId7258"/>
    <hyperlink ref="H2734" display="in1881@yahoo.com" r:id="rId7259"/>
    <hyperlink ref="A2729" display="GLOBAL BIZ VENTURES" r:id="rId7260"/>
    <hyperlink ref="H2991" display="scanglas@scanglas.dk" r:id="rId7261"/>
    <hyperlink ref="H2304" display="k@cbt-fn.freeserve.co.uk" r:id="rId7262"/>
    <hyperlink ref="A1038" display="METRO CASH &amp; CARRY D O O BEOGRAD" r:id="rId7263"/>
    <hyperlink ref="H1746" display="vn@industri.dk" r:id="rId7264"/>
    <hyperlink ref="H2072" display="byens.koereskole@city.dk" r:id="rId7265"/>
    <hyperlink ref="A3779" display="TREE PROGRESS PRODUCT" r:id="rId7266"/>
    <hyperlink ref="H197" display="jenchuan@ms4.seeder.net" r:id="rId7267"/>
    <hyperlink ref="A2401" display="ELECTRONET TRADING" r:id="rId7268"/>
    <hyperlink ref="H2215" display="info@kingswoodkitchen.com" r:id="rId7269"/>
    <hyperlink ref="H1503" display="info@tred.it" r:id="rId7270"/>
    <hyperlink ref="A2393" display="BAYSTATE FENCE" r:id="rId7271"/>
    <hyperlink ref="A2305" display="FIREWORKS AUSTRALIA" r:id="rId7272"/>
    <hyperlink ref="H384" display="kirpa@sr.net" r:id="rId7273"/>
    <hyperlink ref="A573" display="SONY IRELAND" r:id="rId7274"/>
    <hyperlink ref="A2946" display="C &amp; J FOREST INTERNATIONAL" r:id="rId7275"/>
    <hyperlink ref="H41" display="evasze@netvigator.com" r:id="rId7276"/>
    <hyperlink ref="C1213" display="http://www.onion.no" r:id="rId7277"/>
    <hyperlink ref="H2753" display="office@motto.dk" r:id="rId7278"/>
    <hyperlink ref="A498" display="BUYRITE WHOLESALE" r:id="rId7279"/>
    <hyperlink ref="C2835" display="http://www.hagebau.de" r:id="rId7280"/>
    <hyperlink ref="H2727" display="jason@bottman.com" r:id="rId7281"/>
    <hyperlink ref="H3471" display="gaurav_mi@yahoo.com" r:id="rId7282"/>
    <hyperlink ref="H1998" display="armobel@armobel.net" r:id="rId7283"/>
    <hyperlink ref="H1362" display="avon.iteenterprise@hotmail.com" r:id="rId7284"/>
    <hyperlink ref="A3088" display="ABDUL AZIZ R AL-KATHIRY TRADING EST" r:id="rId7285"/>
    <hyperlink ref="A3089" display="AL-MOKHLEF TRADING" r:id="rId7286"/>
    <hyperlink ref="A3379" display="QUATEX" r:id="rId7287"/>
    <hyperlink ref="A1184" display="KITEK" r:id="rId7288"/>
    <hyperlink ref="A398" display="ILMELA IKIKESA" r:id="rId7289"/>
    <hyperlink ref="H553" display="jerry@dabinworld.com" r:id="rId7290"/>
    <hyperlink ref="A1451" display="ALLENELLA" r:id="rId7291"/>
    <hyperlink ref="A934" display="AMETEC TRADING" r:id="rId7292"/>
    <hyperlink ref="H1436" display="qindntrd@singnet.com.sg" r:id="rId7293"/>
    <hyperlink ref="H1386" display="info@te-pa.de" r:id="rId7294"/>
    <hyperlink ref="C2093" display="http://www.alisenkram.dk" r:id="rId7295"/>
    <hyperlink ref="H1605" display="paramounte@hotmail.com" r:id="rId7296"/>
    <hyperlink ref="A550" display="CPM" r:id="rId7297"/>
    <hyperlink ref="A781" display="BOMBAY" r:id="rId7298"/>
    <hyperlink ref="A537" display="D &amp; P IMPORT" r:id="rId7299"/>
    <hyperlink ref="H689" display="k.planning.inc2@kutsuwa.co.jp" r:id="rId7300"/>
    <hyperlink ref="H516" display="design@taiko.net" r:id="rId7301"/>
    <hyperlink ref="A384" display="KIRPALANI S" r:id="rId7302"/>
    <hyperlink ref="H315" display="dpec@hotmail.com" r:id="rId7303"/>
    <hyperlink ref="C2677" display="http://www.rodenstock.nl" r:id="rId7304"/>
    <hyperlink ref="A3677" display="SUGAR TRADE" r:id="rId7305"/>
    <hyperlink ref="C1075" display="http://www.aerodesign.com.au" r:id="rId7306"/>
    <hyperlink ref="C1812" display="http://www.schwer.bz" r:id="rId7307"/>
    <hyperlink ref="C289" display="http://www.moraviapropag.cz" r:id="rId7308"/>
    <hyperlink ref="A1711" display="QAMRIA AHMED M HAZAZI EST" r:id="rId7309"/>
    <hyperlink ref="A1505" display="MANAHRY2000" r:id="rId7310"/>
    <hyperlink ref="A3138" display="ALMASSRI IMPORT EXPORT" r:id="rId7311"/>
    <hyperlink ref="H1238" display="jinxiang@msn.com" r:id="rId7312"/>
    <hyperlink ref="C1671" display="http://www.smithrestaurantsupply.com" r:id="rId7313"/>
    <hyperlink ref="A741" display="I M K" r:id="rId7314"/>
    <hyperlink ref="A88" display="THUESEN JENSEN" r:id="rId7315"/>
    <hyperlink ref="H831" display="rushrestsupp@aol.com" r:id="rId7316"/>
    <hyperlink ref="A104" display="TRADETEAM INTERNATIONAL" r:id="rId7317"/>
    <hyperlink ref="A893" display="MIRVICK INTERNATIONAL" r:id="rId7318"/>
    <hyperlink ref="A2131" display="MICROBASE" r:id="rId7319"/>
    <hyperlink ref="C2826" display="http://www.soholm-dk.com" r:id="rId7320"/>
    <hyperlink ref="H2483" display="chtrade@charterise.corp.com.hk" r:id="rId7321"/>
    <hyperlink ref="C3565" display="http://www.jrdiscount.com" r:id="rId7322"/>
    <hyperlink ref="A1285" display="H &amp; K TEXTILE" r:id="rId7323"/>
    <hyperlink ref="A627" display="D L IND" r:id="rId7324"/>
    <hyperlink ref="A2665" display="OTTO INTERNATIONAL (HONG KONG)" r:id="rId7325"/>
    <hyperlink ref="H594" display="mark@digitize.com.au" r:id="rId7326"/>
    <hyperlink ref="C615" display="http://www.hashem-contracting.com" r:id="rId7327"/>
    <hyperlink ref="A724" display="THE NORTHERN SHOP MAIL ORDER" r:id="rId7328"/>
    <hyperlink ref="A358" display="CALCO TIMBERS" r:id="rId7329"/>
    <hyperlink ref="C1291" display="http://www.bshg.com" r:id="rId7330"/>
    <hyperlink ref="C2343" display="http://www.lady-clare.com" r:id="rId7331"/>
    <hyperlink ref="A1273" display="HOGAR CONTEMPORANEO" r:id="rId7332"/>
    <hyperlink ref="A615" display="HASHEM CONTRACTING &amp; TRADING" r:id="rId7333"/>
    <hyperlink ref="H1066" display="lutfucaliskan@hotmail.com" r:id="rId7334"/>
    <hyperlink ref="C528" display="http://www.gadgetsking.com" r:id="rId7335"/>
    <hyperlink ref="C1899" display="http://www.maritime-partner.com" r:id="rId7336"/>
    <hyperlink ref="A3006" display="CANATA PRIMA NIAGA" r:id="rId7337"/>
    <hyperlink ref="H975" display="advoc_69@hotmail.com" r:id="rId7338"/>
    <hyperlink ref="C691" display="http://www.acmethai.com" r:id="rId7339"/>
    <hyperlink ref="A3264" display="ALIBABA COM HK" r:id="rId7340"/>
    <hyperlink ref="H2769" display="contact@fonlupt.com" r:id="rId7341"/>
    <hyperlink ref="H2436" display="jinqiao@networksgy.com" r:id="rId7342"/>
    <hyperlink ref="C3726" display="http://www.buckknives.com" r:id="rId7343"/>
    <hyperlink ref="C1952" display="http://www.fuleeasia.com" r:id="rId7344"/>
    <hyperlink ref="H1331" display="plastinox@diet.com" r:id="rId7345"/>
    <hyperlink ref="H2775" display="allways@icare.com.hk" r:id="rId7346"/>
    <hyperlink ref="A3448" display="MOVING CARGO" r:id="rId7347"/>
    <hyperlink ref="C1945" display="http://www.superiorperformance.com" r:id="rId7348"/>
    <hyperlink ref="H3878" display="mersatelgrup@mersatel.com" r:id="rId7349"/>
    <hyperlink ref="C53" display="http://www.netpci.com" r:id="rId7350"/>
    <hyperlink ref="H3428" display="calsun@calsunchina.com" r:id="rId7351"/>
    <hyperlink ref="A3601" display="SPONTE INTERNATIONAL(P)LTD" r:id="rId7352"/>
    <hyperlink ref="C1504" display="http://www.heibi-metall.de" r:id="rId7353"/>
    <hyperlink ref="A3204" display="GEO ENGINEERING INTERNATIONAL" r:id="rId7354"/>
    <hyperlink ref="H3439" display="anisbros@super.net.pk" r:id="rId7355"/>
    <hyperlink ref="C2773" display="http://www.sinowayhk.com.hk" r:id="rId7356"/>
    <hyperlink ref="H3741" display="irene@leadchina-hk.com" r:id="rId7357"/>
    <hyperlink ref="H404" display="brennans@indigo.ie" r:id="rId7358"/>
    <hyperlink ref="H873" display="luisa@smartra.biz.com.hk" r:id="rId7359"/>
    <hyperlink ref="C2925" display="http://www.aims-worldrunning.org" r:id="rId7360"/>
    <hyperlink ref="C444" display="http://www.foxruncraftsmen.com" r:id="rId7361"/>
    <hyperlink ref="A198" display="ASSENT POLYMERS" r:id="rId7362"/>
    <hyperlink ref="A2183" display="FORDHAM PLAND" r:id="rId7363"/>
    <hyperlink ref="A1989" display="MAZZERI" r:id="rId7364"/>
    <hyperlink ref="C516" display="http://www.taiko.net" r:id="rId7365"/>
    <hyperlink ref="A1326" display="STAMAR ENTERPRISES" r:id="rId7366"/>
    <hyperlink ref="A1581" display="ARKOLAT" r:id="rId7367"/>
    <hyperlink ref="H1125" display="info@montegrappa.it" r:id="rId7368"/>
    <hyperlink ref="A2699" display="ZHONGSHENG INTERNATIONAL (THAILAND)" r:id="rId7369"/>
    <hyperlink ref="H3646" display="amicaldg@dts.mg" r:id="rId7370"/>
    <hyperlink ref="C2291" display="http://www.ahmedfood.com.pk" r:id="rId7371"/>
    <hyperlink ref="C3469" display="http://www.ikinterklimat.com" r:id="rId7372"/>
    <hyperlink ref="H2087" display="eehing@netvigator.com" r:id="rId7373"/>
    <hyperlink ref="H1438" display="tkinovacoes@yahoo.com.br" r:id="rId7374"/>
    <hyperlink ref="A293" display="BOMBAY TRADERS" r:id="rId7375"/>
    <hyperlink ref="C2948" display="http://www.ballarini.it" r:id="rId7376"/>
    <hyperlink ref="A121" display="SGH MACHINERY SDN" r:id="rId7377"/>
    <hyperlink ref="C1453" display="http://www.schunkgroup.com" r:id="rId7378"/>
    <hyperlink ref="A597" display="EASTDRAGON INTERNATIONAL TRADING" r:id="rId7379"/>
    <hyperlink ref="C3412" display="http://www.sol.net.sa" r:id="rId7380"/>
    <hyperlink ref="H2427" display="samran@samran.com" r:id="rId7381"/>
    <hyperlink ref="C2017" display="http://www.noguchi-ss.com" r:id="rId7382"/>
    <hyperlink ref="C909" display="http://www.chelsea-inc.com" r:id="rId7383"/>
    <hyperlink ref="A26" display="BY" r:id="rId7384"/>
    <hyperlink ref="H3867" display="tenk@tenk.co" r:id="rId7385"/>
    <hyperlink ref="C2620" display="http://www.ighmail.com" r:id="rId7386"/>
    <hyperlink ref="H2375" display="kusayfahmi@hotmail.com" r:id="rId7387"/>
    <hyperlink ref="A969" display="ASTRO LANSON INVESTMENT" r:id="rId7388"/>
    <hyperlink ref="A3522" display="BROADWAY TRADING" r:id="rId7389"/>
    <hyperlink ref="C382" display="http://www.gate11.it" r:id="rId7390"/>
    <hyperlink ref="H3179" display="braglia@interbusiness.it" r:id="rId7391"/>
    <hyperlink ref="H356" display="info@urabi.com" r:id="rId7392"/>
    <hyperlink ref="H3203" display="info@autonumis.co.uk" r:id="rId7393"/>
    <hyperlink ref="A761" display="CORPORATE DISCRETION" r:id="rId7394"/>
    <hyperlink ref="A3479" display="O N BECK &amp;" r:id="rId7395"/>
    <hyperlink ref="A2953" display="POL S POTTEN" r:id="rId7396"/>
    <hyperlink ref="A2726" display="PUUMERKKI" r:id="rId7397"/>
    <hyperlink ref="A471" display="NORDISKA-HUS JAPAN" r:id="rId7398"/>
    <hyperlink ref="C2829" display="http://www.iaswww.com" r:id="rId7399"/>
    <hyperlink ref="A988" display="ANUJ IMPEX" r:id="rId7400"/>
    <hyperlink ref="H437" display="customerservice@accu-serv.com" r:id="rId7401"/>
    <hyperlink ref="C602" display="http://www.rainydayclay.com" r:id="rId7402"/>
    <hyperlink ref="H1182" display="atima@skynet.be" r:id="rId7403"/>
    <hyperlink ref="C3446" display="http://www.e-scooter.com.tr" r:id="rId7404"/>
    <hyperlink ref="A1195" display="ORION SERVICE" r:id="rId7405"/>
    <hyperlink ref="A3249" display="BIF HONG KONG" r:id="rId7406"/>
    <hyperlink ref="A2480" display="AISEN INDUSTRIAL" r:id="rId7407"/>
    <hyperlink ref="A2226" display="CHEERFUL FASHION GOODS" r:id="rId7408"/>
    <hyperlink ref="A2115" display="BOLTON &amp; HAY" r:id="rId7409"/>
    <hyperlink ref="C284" display="http://www.utensils.com" r:id="rId7410"/>
    <hyperlink ref="C3769" display="http://www.praktika.nnov.ru" r:id="rId7411"/>
    <hyperlink ref="H2951" display="aikoamer@aol.com" r:id="rId7412"/>
    <hyperlink ref="C3245" display="http://www.horticom.co.nz" r:id="rId7413"/>
    <hyperlink ref="C3136" display="http://www.asaka-bussan.co.jp" r:id="rId7414"/>
    <hyperlink ref="A2281" display="VIJAY HEMANT EXPORTS" r:id="rId7415"/>
    <hyperlink ref="C2304" display="http://www.cbt-fn.freeserve.co.uk" r:id="rId7416"/>
    <hyperlink ref="A290" display="INTERDESIGN" r:id="rId7417"/>
    <hyperlink ref="H3379" display="info@hunghing.com" r:id="rId7418"/>
    <hyperlink ref="A186" display="M &amp; S CORPORATION JAPAN" r:id="rId7419"/>
    <hyperlink ref="A1392" display="SAMSUNG ELECTRONICS ITALIA" r:id="rId7420"/>
    <hyperlink ref="C3785" display="http://www.nifty.ne.jp" r:id="rId7421"/>
    <hyperlink ref="A1287" display="SLOGAN" r:id="rId7422"/>
    <hyperlink ref="H3815" display="kevin@pacific-global.com" r:id="rId7423"/>
    <hyperlink ref="A1814" display="K ONISHI" r:id="rId7424"/>
    <hyperlink ref="A2348" display="KAM SHING ENTERPRISES" r:id="rId7425"/>
    <hyperlink ref="H1586" display="leopoldo_ortega_castillo@hotmail.com.mx" r:id="rId7426"/>
    <hyperlink ref="H3583" display="dbusiness@bigfoot.com" r:id="rId7427"/>
    <hyperlink ref="A3669" display="S I A UK" r:id="rId7428"/>
    <hyperlink ref="C3463" display="http://www.kilncraftceramics.com" r:id="rId7429"/>
    <hyperlink ref="A47" display="HAPPY JUMP" r:id="rId7430"/>
    <hyperlink ref="A2639" display="PT PRESINDO CENTRAL" r:id="rId7431"/>
    <hyperlink ref="H1754" display="logico@numerica.it" r:id="rId7432"/>
    <hyperlink ref="A738" display="FONIDUL" r:id="rId7433"/>
    <hyperlink ref="A3461" display="I TRADING CENTER" r:id="rId7434"/>
    <hyperlink ref="H1987" display="info@sobelpu.be" r:id="rId7435"/>
    <hyperlink ref="A1784" display="GHANTY DISTRIBUTION" r:id="rId7436"/>
    <hyperlink ref="C1562" display="http://www.tibotoys.com" r:id="rId7437"/>
    <hyperlink ref="C1388" display="http://www.sielco.it" r:id="rId7438"/>
    <hyperlink ref="H3231" display="jd_brasilsp@yahoo.com.br" r:id="rId7439"/>
    <hyperlink ref="C1494" display="http://www.taiwantrade.com.tw" r:id="rId7440"/>
    <hyperlink ref="C1270" display="http://www.medeco.nl" r:id="rId7441"/>
    <hyperlink ref="H2882" display="info@tiimari.fi" r:id="rId7442"/>
    <hyperlink ref="C1366" display="http://www.fukadac.co.jp" r:id="rId7443"/>
    <hyperlink ref="A3535" display="ROYAL SELANGOR" r:id="rId7444"/>
    <hyperlink ref="C3262" display="http://www.netvigator.com" r:id="rId7445"/>
    <hyperlink ref="A3332" display="ROYAL LACEWOOD" r:id="rId7446"/>
    <hyperlink ref="C356" display="http://www.urabi.com" r:id="rId7447"/>
    <hyperlink ref="H3597" display="rachelli@fourstar.com.hk" r:id="rId7448"/>
    <hyperlink ref="A1057" display="BG BL CORPORATION LTD (SEOUL)" r:id="rId7449"/>
    <hyperlink ref="A1748" display="SIMEX NEDERLAND" r:id="rId7450"/>
    <hyperlink ref="A3844" display="K FUJIYAMA WORLD-WIDE EXPORTS" r:id="rId7451"/>
    <hyperlink ref="H1205" display="francisca.vial@kcc.com" r:id="rId7452"/>
    <hyperlink ref="C2459" display="http://www.anthonytrading.co.nz" r:id="rId7453"/>
    <hyperlink ref="A2184" display="JTB IMPORTS" r:id="rId7454"/>
    <hyperlink ref="A2764" display="AMAN JAYA" r:id="rId7455"/>
    <hyperlink ref="A29" display="I M K" r:id="rId7456"/>
    <hyperlink ref="A2434" display="HAPPYVIEW" r:id="rId7457"/>
    <hyperlink ref="C2012" display="http://www.zebra-head.com" r:id="rId7458"/>
    <hyperlink ref="A1278" display="TEAM POWER SOLUTIONS" r:id="rId7459"/>
    <hyperlink ref="A950" display="DES" r:id="rId7460"/>
    <hyperlink ref="A132" display="C N EKWUOGOR INVESTMENT (NIG)" r:id="rId7461"/>
    <hyperlink ref="H3365" display="alan@source-incentives.ie" r:id="rId7462"/>
    <hyperlink ref="H3542" display="travisbush@hotmail.com" r:id="rId7463"/>
    <hyperlink ref="A1730" display="ALPHA HARDWARE" r:id="rId7464"/>
    <hyperlink ref="A3143" display="SRK EQUIPMENT" r:id="rId7465"/>
    <hyperlink ref="H1918" display="glori33@glorioussupport.com" r:id="rId7466"/>
    <hyperlink ref="H2286" display="iakhund@cogeco.ca" r:id="rId7467"/>
    <hyperlink ref="A2801" display="J &amp; J TECHNOLOGIES" r:id="rId7468"/>
    <hyperlink ref="H2949" display="iakhund@cogeco.ca" r:id="rId7469"/>
    <hyperlink ref="A1752" display="MODIYARNS" r:id="rId7470"/>
    <hyperlink ref="A2691" display="BECKY INTERNATIONAL" r:id="rId7471"/>
    <hyperlink ref="C1279" display="http://www.brand.com.au" r:id="rId7472"/>
    <hyperlink ref="H3076" display="christoree@wanadoo.fr" r:id="rId7473"/>
    <hyperlink ref="H3226" display="ouro@netvigator.com" r:id="rId7474"/>
    <hyperlink ref="C1805" display="http://www.eudoramail.com" r:id="rId7475"/>
    <hyperlink ref="A3091" display="GIANTINO SERVICES (PVT )" r:id="rId7476"/>
    <hyperlink ref="C2363" display="http://www.ureach.com" r:id="rId7477"/>
    <hyperlink ref="H772" display="aaintl_lyman1@yahoo.com.cn" r:id="rId7478"/>
    <hyperlink ref="C709" display="http://www.kintree.com" r:id="rId7479"/>
    <hyperlink ref="H2424" display="awnwcoltd@ctimail3.com" r:id="rId7480"/>
    <hyperlink ref="H3418" display="gmaxi@seed.net" r:id="rId7481"/>
    <hyperlink ref="A160" display="MICROCENTER TECHNOLOGIES" r:id="rId7482"/>
    <hyperlink ref="A1513" display="CARMEN NEDERLAND" r:id="rId7483"/>
    <hyperlink ref="C1100" display="http://www.gotpapper.se" r:id="rId7484"/>
    <hyperlink ref="C227" display="http://www.lyhousewares.com" r:id="rId7485"/>
    <hyperlink ref="H2976" display="reksa96@supernline.com" r:id="rId7486"/>
    <hyperlink ref="H2558" display="info@americasfoodequipment.com" r:id="rId7487"/>
    <hyperlink ref="H2482" display="gleam@pacific.net.sg" r:id="rId7488"/>
    <hyperlink ref="A3856" display="SHARP CORPORATION OF AUSTRALIA" r:id="rId7489"/>
    <hyperlink ref="A2941" display="JOEBEEGH TRADING ENTERPRISE" r:id="rId7490"/>
    <hyperlink ref="H1193" display="schulkerafael@yahoo.com" r:id="rId7491"/>
    <hyperlink ref="H1278" display="roryante@yahoo.com" r:id="rId7492"/>
    <hyperlink ref="C817" display="http://www.netpci.com" r:id="rId7493"/>
    <hyperlink ref="H3615" display="abbas.f@cyber.net.pk" r:id="rId7494"/>
    <hyperlink ref="H1036" display="mario@challengeronline.com" r:id="rId7495"/>
    <hyperlink ref="A2591" display="KAM SHING ENTERPRISES" r:id="rId7496"/>
    <hyperlink ref="A2483" display="CHARTERISE TRADING" r:id="rId7497"/>
    <hyperlink ref="A2689" display="LIQUENOSI VENTURES" r:id="rId7498"/>
    <hyperlink ref="A2154" display="PLANET INTERNATIONAL" r:id="rId7499"/>
    <hyperlink ref="H3425" display="waynek@wt.net" r:id="rId7500"/>
    <hyperlink ref="A1642" display="BUDGET FURNITURE" r:id="rId7501"/>
    <hyperlink ref="H1603" display="panakkal@vsnl.com" r:id="rId7502"/>
    <hyperlink ref="A1788" display="AIRTIGER EXPRESS" r:id="rId7503"/>
    <hyperlink ref="H1544" display="jwu@dgglobalsourcing.com" r:id="rId7504"/>
    <hyperlink ref="C430" display="http://www.oakridgeproducts.com" r:id="rId7505"/>
    <hyperlink ref="C717" display="http://www.fotobox.be" r:id="rId7506"/>
    <hyperlink ref="A2055" display="ATRON" r:id="rId7507"/>
    <hyperlink ref="C1720" display="http://www.nyc.odn.ne.jp" r:id="rId7508"/>
    <hyperlink ref="C2496" display="http://www.garelly.de" r:id="rId7509"/>
    <hyperlink ref="C2657" display="http://www.thetak.com" r:id="rId7510"/>
    <hyperlink ref="A1470" display="DEN CRAFT" r:id="rId7511"/>
    <hyperlink ref="C2177" display="http://www.icare.com.hk" r:id="rId7512"/>
    <hyperlink ref="H1613" display="indo_power19@yahoo.com" r:id="rId7513"/>
    <hyperlink ref="C1106" display="http://www.matachana.com" r:id="rId7514"/>
    <hyperlink ref="H585" display="sales@hallmarc.com.hk" r:id="rId7515"/>
    <hyperlink ref="A995" display="BELCOR INDUSTRIES" r:id="rId7516"/>
    <hyperlink ref="C1131" display="http://www.nitoms.co.jp" r:id="rId7517"/>
    <hyperlink ref="A3837" display="MOHIEDDINE FARHAT" r:id="rId7518"/>
    <hyperlink ref="A3226" display="SOUTH AMERICA PARAGUAY" r:id="rId7519"/>
    <hyperlink ref="A900" display="ANUJ IMPEX" r:id="rId7520"/>
    <hyperlink ref="C2696" display="http://www.orgio.net" r:id="rId7521"/>
    <hyperlink ref="A3587" display="S C I" r:id="rId7522"/>
    <hyperlink ref="A1550" display="BENCHMARK SALES" r:id="rId7523"/>
    <hyperlink ref="A996" display="ALMA" r:id="rId7524"/>
    <hyperlink ref="H1233" display="info@ambouw.nl" r:id="rId7525"/>
    <hyperlink ref="A274" display="BASEFIELD DEVELOPMENT" r:id="rId7526"/>
    <hyperlink ref="H2202" display="info@edg.it" r:id="rId7527"/>
    <hyperlink ref="A1988" display="OZONE OVERSEAS" r:id="rId7528"/>
    <hyperlink ref="C2706" display="http://www.asw.com.hk" r:id="rId7529"/>
    <hyperlink ref="H2499" display="carlocasagrande@carlocasagrande.fi" r:id="rId7530"/>
    <hyperlink ref="H495" display="stevensmktg@aol.com" r:id="rId7531"/>
    <hyperlink ref="A2286" display="CONSULTANTS GROUP" r:id="rId7532"/>
    <hyperlink ref="A3526" display="BFC IMPORT &amp; EXPORT (PVT)" r:id="rId7533"/>
    <hyperlink ref="A3489" display="DRS TECHNOLOGIES" r:id="rId7534"/>
    <hyperlink ref="H1700" display="bill@spillanes.co.nz" r:id="rId7535"/>
    <hyperlink ref="A635" display="OFFICINE ERNESTO BELTRAME" r:id="rId7536"/>
    <hyperlink ref="H3840" display="classic@alol.com.br" r:id="rId7537"/>
    <hyperlink ref="C246" display="http://www.hktechnical.com" r:id="rId7538"/>
    <hyperlink ref="C957" display="http://www.shrishakun.com" r:id="rId7539"/>
    <hyperlink ref="C1376" display="http://www.thebodyshop.ca" r:id="rId7540"/>
    <hyperlink ref="C3215" display="http://www.hhengros.no" r:id="rId7541"/>
    <hyperlink ref="C2321" display="http://www.d-s.dk" r:id="rId7542"/>
    <hyperlink ref="H2520" display="smartcook888@hotmail.com" r:id="rId7543"/>
    <hyperlink ref="H1826" display="brianlau@pacific-source-inc.com" r:id="rId7544"/>
    <hyperlink ref="C2837" display="http://www.macnicholas.co.uk" r:id="rId7545"/>
    <hyperlink ref="A697" display="MACAU REGENCY GROUP" r:id="rId7546"/>
    <hyperlink ref="H340" display="artistwong@aol.com" r:id="rId7547"/>
    <hyperlink ref="C2909" display="http://www.asber.com" r:id="rId7548"/>
    <hyperlink ref="C872" display="http://www.kolumbus.fi" r:id="rId7549"/>
    <hyperlink ref="C1918" display="http://www.glorioussupport.com" r:id="rId7550"/>
    <hyperlink ref="H1808" display="bahrain_foundry@yahoo.com" r:id="rId7551"/>
    <hyperlink ref="C2042" display="http://www.nielsen-gruppen.dk" r:id="rId7552"/>
    <hyperlink ref="C958" display="http://www.kolumbus.fi" r:id="rId7553"/>
    <hyperlink ref="A1698" display="AGRICOLA SUPER LIMITADA" r:id="rId7554"/>
    <hyperlink ref="H1551" display="behl1@vsnl.com" r:id="rId7555"/>
    <hyperlink ref="A1056" display="SA AF INT" r:id="rId7556"/>
    <hyperlink ref="A444" display="FOX RUN CRAFTSMEN" r:id="rId7557"/>
    <hyperlink ref="A1075" display="AERO DESIGNS" r:id="rId7558"/>
    <hyperlink ref="A1468" display="BRIDGEWAY TAVERNS" r:id="rId7559"/>
    <hyperlink ref="H3770" display="cangohkg@aol.com" r:id="rId7560"/>
    <hyperlink ref="A391" display="CHINA INN" r:id="rId7561"/>
    <hyperlink ref="A2253" display="SEGUY AMEUBLEMENT DE STYLE" r:id="rId7562"/>
    <hyperlink ref="A1404" display="HENGYUAN INTERNATIONAL (HONG KONG)" r:id="rId7563"/>
    <hyperlink ref="H2760" display="h-salehico@yahoo.com" r:id="rId7564"/>
    <hyperlink ref="H2886" display="sdm@ya.com" r:id="rId7565"/>
    <hyperlink ref="H2987" display="forest10@netvigator.com" r:id="rId7566"/>
    <hyperlink ref="H2572" display="info@pagoda-int.com" r:id="rId7567"/>
    <hyperlink ref="A2024" display="SYAMETRO HOLDINGS SDN" r:id="rId7568"/>
    <hyperlink ref="H376" display="kat3@net.sy" r:id="rId7569"/>
    <hyperlink ref="C1456" display="http://www.tepa.de" r:id="rId7570"/>
    <hyperlink ref="C2276" display="http://www.dottus.com" r:id="rId7571"/>
    <hyperlink ref="A1573" display="MER MAHIEDDINE MED REDHA" r:id="rId7572"/>
    <hyperlink ref="C317" display="http://www.sofuejapan.co.jp" r:id="rId7573"/>
    <hyperlink ref="A2198" display="MITSUBISHI INTERNATIONAL" r:id="rId7574"/>
    <hyperlink ref="A3047" display="THIBAULT MESSIER SAVARD ET ASSOCIES" r:id="rId7575"/>
    <hyperlink ref="C672" display="http://www.teac.it" r:id="rId7576"/>
    <hyperlink ref="C216" display="http://www.agapia.fr" r:id="rId7577"/>
    <hyperlink ref="C2611" display="http://www.s.audionline.com.sa" r:id="rId7578"/>
    <hyperlink ref="A3714" display="RANCAL (1993)" r:id="rId7579"/>
    <hyperlink ref="H379" display="kengfatt25@hotmail.com" r:id="rId7580"/>
    <hyperlink ref="H2986" display="jane@sonora.com" r:id="rId7581"/>
    <hyperlink ref="H279" display="consultas@soler-palau.com" r:id="rId7582"/>
    <hyperlink ref="A3549" display="DF TRICORBRAUN PACKAGING" r:id="rId7583"/>
    <hyperlink ref="H3117" display="martin@citrusgroup.ie" r:id="rId7584"/>
    <hyperlink ref="A2325" display="SIZKAANDCO" r:id="rId7585"/>
    <hyperlink ref="C768" display="http://www.westpakusa.com" r:id="rId7586"/>
    <hyperlink ref="H1176" display="topeye@lycos.co" r:id="rId7587"/>
    <hyperlink ref="H1304" display="sinexco@cyberway.com.sg" r:id="rId7588"/>
    <hyperlink ref="C2116" display="http://www.tischler.it" r:id="rId7589"/>
    <hyperlink ref="C923" display="http://www.amazinshuz.co.za" r:id="rId7590"/>
    <hyperlink ref="H615" display="khober@hashem-contracting.com" r:id="rId7591"/>
    <hyperlink ref="A3374" display="BAHOBAIL TRADING EST" r:id="rId7592"/>
    <hyperlink ref="C231" display="http://www.bolge.no" r:id="rId7593"/>
    <hyperlink ref="A1492" display="KAWI INDUSTRIAL (H K )CO" r:id="rId7594"/>
    <hyperlink ref="A3080" display="AL-RATHAAN ELECTRONIC" r:id="rId7595"/>
    <hyperlink ref="C2643" display="http://www.culina.no" r:id="rId7596"/>
    <hyperlink ref="A2084" display="RESIDENCIL MIRAMAR" r:id="rId7597"/>
    <hyperlink ref="A286" display="RICHARD CRAVEN &amp;" r:id="rId7598"/>
    <hyperlink ref="C1826" display="http://www.pacific-source-inc.com" r:id="rId7599"/>
    <hyperlink ref="A591" display="OFICINA" r:id="rId7600"/>
    <hyperlink ref="H2295" display="gmazzone@cox.net" r:id="rId7601"/>
    <hyperlink ref="A3459" display="EEBOO" r:id="rId7602"/>
    <hyperlink ref="A3868" display="SCHMITZ GMBH +" r:id="rId7603"/>
    <hyperlink ref="A2059" display="B I K A - BUILT-IN KITCHEN ACCESSORIES" r:id="rId7604"/>
    <hyperlink ref="C1616" display="http://www.belgacom.net" r:id="rId7605"/>
    <hyperlink ref="H373" display="rbt138@cbn.net.id" r:id="rId7606"/>
    <hyperlink ref="A2412" display="MALDER" r:id="rId7607"/>
    <hyperlink ref="C3504" display="http://www.knwtrading.com" r:id="rId7608"/>
    <hyperlink ref="A513" display="BATAVIER METAALWARENFABRIEK" r:id="rId7609"/>
    <hyperlink ref="A2060" display="POLARIS POOL SYSTEMS" r:id="rId7610"/>
    <hyperlink ref="H256" display="inka-impex@siol.net" r:id="rId7611"/>
    <hyperlink ref="H2865" display="saleh90@batelco.com.bh" r:id="rId7612"/>
    <hyperlink ref="A1497" display="KEWLEIGH" r:id="rId7613"/>
    <hyperlink ref="A2194" display="NRK ENTERPRISE" r:id="rId7614"/>
    <hyperlink ref="C2517" display="http://www.motto.dk" r:id="rId7615"/>
    <hyperlink ref="H2265" display="eddie@tarhong.com" r:id="rId7616"/>
    <hyperlink ref="A2416" display="INDIGO INTERNATIONAL" r:id="rId7617"/>
    <hyperlink ref="H297" display="beedeemc@netvigator.com" r:id="rId7618"/>
    <hyperlink ref="H2810" display="sakai-ishitou@mwb.biglobe.ne.jp" r:id="rId7619"/>
    <hyperlink ref="A3696" display="SUN WAVE" r:id="rId7620"/>
    <hyperlink ref="A3785" display="AFEFU" r:id="rId7621"/>
    <hyperlink ref="A793" display="HECKELMANN &amp; SOEHNE" r:id="rId7622"/>
    <hyperlink ref="C393" display="http://www.hebron.com" r:id="rId7623"/>
    <hyperlink ref="C2048" display="http://www.mailbg.com" r:id="rId7624"/>
    <hyperlink ref="H2305" display="sales@fireworksaustralia.com.au" r:id="rId7625"/>
    <hyperlink ref="A3739" display="CHUEN HING" r:id="rId7626"/>
    <hyperlink ref="F2759" display="CH.DE" r:id="rId7627"/>
    <hyperlink ref="A102" display="MASTER WOOD" r:id="rId7628"/>
    <hyperlink ref="A3444" display="SHENZHENSI GUANGLAN PRINTING PACKING MATERIAL CO LID" r:id="rId7629"/>
    <hyperlink ref="H698" display="martyn.cooling@knitmesh.com" r:id="rId7630"/>
    <hyperlink ref="H2819" display="info@g-vision.com.hk" r:id="rId7631"/>
    <hyperlink ref="C419" display="http://www.koreaclad.com" r:id="rId7632"/>
    <hyperlink ref="H1118" display="kellomiehet@kellomiehet.fi" r:id="rId7633"/>
    <hyperlink ref="C2853" display="http://www.ajmerawire.com" r:id="rId7634"/>
    <hyperlink ref="H584" display="blue6871@ms34.hinet.net" r:id="rId7635"/>
    <hyperlink ref="C2884" display="http://www.goldendoor.fi" r:id="rId7636"/>
    <hyperlink ref="A3582" display="EF NET" r:id="rId7637"/>
    <hyperlink ref="C3625" display="http://www.taylordakota.com" r:id="rId7638"/>
    <hyperlink ref="A3168" display="BMS INTERNATIONAL" r:id="rId7639"/>
    <hyperlink ref="H2765" display="bobbyhouse@cyber.net.pk" r:id="rId7640"/>
    <hyperlink ref="H3385" display="info@bialettindustrie.it" r:id="rId7641"/>
    <hyperlink ref="A1121" display="WILDBERRY" r:id="rId7642"/>
    <hyperlink ref="A989" display="HELLADES WORLD DIFFUSION" r:id="rId7643"/>
    <hyperlink ref="C1565" display="http://www.noorassociate.com" r:id="rId7644"/>
    <hyperlink ref="A960" display="ABI LOGISTICS" r:id="rId7645"/>
    <hyperlink ref="C3831" display="http://www.biinternational.co.uk" r:id="rId7646"/>
    <hyperlink ref="A1970" display="HIEP THUAN TRADING &amp; SERVICES" r:id="rId7647"/>
    <hyperlink ref="C2550" display="http://www.agenturhuset.no" r:id="rId7648"/>
    <hyperlink ref="A3534" display="RUKNUSSIHALAH EST" r:id="rId7649"/>
    <hyperlink ref="A1435" display="SOCAMEL" r:id="rId7650"/>
    <hyperlink ref="C3264" display="http://www.alibaba.com" r:id="rId7651"/>
    <hyperlink ref="C2810" display="http://www.mwb.biglobe.ne.jp" r:id="rId7652"/>
    <hyperlink ref="A666" display="SHARON ENTERPRISES" r:id="rId7653"/>
    <hyperlink ref="C938" display="http://www.dislicores.com.co" r:id="rId7654"/>
    <hyperlink ref="A353" display="BELLAN (TAIWAN)" r:id="rId7655"/>
    <hyperlink ref="H1824" display="tannno@bb.mbn.or.jp" r:id="rId7656"/>
    <hyperlink ref="A1993" display="BIHLER ELEKTROFACHGROSSHANDEL GMBH &amp;" r:id="rId7657"/>
    <hyperlink ref="A2006" display="MAROLINE DISTRIBUTING" r:id="rId7658"/>
    <hyperlink ref="H3694" display="salg@decoplant.dk" r:id="rId7659"/>
    <hyperlink ref="A82" display="FALCON FOODSERVICE EQUIPMENT" r:id="rId7660"/>
    <hyperlink ref="H1660" display="pank@sunpanimports.com" r:id="rId7661"/>
    <hyperlink ref="C2319" display="http://www.midwest-air.com" r:id="rId7662"/>
    <hyperlink ref="H1738" display="h2osung@kotis.net" r:id="rId7663"/>
    <hyperlink ref="A2164" display="BOBBY FURNISHERS" r:id="rId7664"/>
    <hyperlink ref="C3057" display="http://www.willer.com.hk" r:id="rId7665"/>
    <hyperlink ref="H2311" display="info@rayesimports.com" r:id="rId7666"/>
    <hyperlink ref="C3060" display="http://www.le-gobw.de" r:id="rId7667"/>
    <hyperlink ref="C2585" display="http://www.ellisconsultancy.co.uk" r:id="rId7668"/>
    <hyperlink ref="A601" display="BERKELEY DESIGNS" r:id="rId7669"/>
    <hyperlink ref="A1973" display="CUTE IRONWARE" r:id="rId7670"/>
    <hyperlink ref="C1741" display="http://www.michlitch.com" r:id="rId7671"/>
    <hyperlink ref="A931" display="IPP(SINGAPORE)PTE" r:id="rId7672"/>
    <hyperlink ref="A852" display="PACIFIC MARKET" r:id="rId7673"/>
    <hyperlink ref="H31" display="lila0205@kotis.net" r:id="rId7674"/>
    <hyperlink ref="A3428" display="CALSUN" r:id="rId7675"/>
    <hyperlink ref="H2617" display="mobile2000@hotmail.com" r:id="rId7676"/>
    <hyperlink ref="A1597" display="M SALARIAN ZADEH" r:id="rId7677"/>
    <hyperlink ref="H346" display="marumatu@ccom.or.jp" r:id="rId7678"/>
    <hyperlink ref="C967" display="http://www.geimudo.co.jp" r:id="rId7679"/>
    <hyperlink ref="H2721" display="annluuleung@hotmail.com" r:id="rId7680"/>
    <hyperlink ref="H2557" display="info@bejoken.se" r:id="rId7681"/>
    <hyperlink ref="A2004" display="NORDIC PRODUCTSINOR-PRO" r:id="rId7682"/>
    <hyperlink ref="H1655" display="www.cjustinny@.com" r:id="rId7683"/>
    <hyperlink ref="A711" display="COMERCIAL ECCSA" r:id="rId7684"/>
    <hyperlink ref="A2353" display="ETABLISSEMENTS A BUHLER SA-NV" r:id="rId7685"/>
    <hyperlink ref="H51" display="ksc@cm1.ethome.net" r:id="rId7686"/>
    <hyperlink ref="C2011" display="http://www.promt.com.tr" r:id="rId7687"/>
    <hyperlink ref="C2146" display="http://www.premium-nieuwkoop.nl" r:id="rId7688"/>
    <hyperlink ref="H2738" display="rsspore@singnet.com.sg" r:id="rId7689"/>
    <hyperlink ref="H3641" display="saboure@kolumbus.fi" r:id="rId7690"/>
    <hyperlink ref="H149" display="info@rubbercenter.com" r:id="rId7691"/>
    <hyperlink ref="H3620" display="clearfastdel@vsnl.net" r:id="rId7692"/>
    <hyperlink ref="C2735" display="http://www.fairtrade.at" r:id="rId7693"/>
    <hyperlink ref="C3187" display="http://www.beseqint.com" r:id="rId7694"/>
    <hyperlink ref="A311" display="INGERSOLL RAND (HONG KONG)" r:id="rId7695"/>
    <hyperlink ref="C3101" display="http://www.ibgregalos.com" r:id="rId7696"/>
    <hyperlink ref="C3346" display="http://www.groupeseb.com" r:id="rId7697"/>
    <hyperlink ref="H1397" display="importworld2003@yahoo.co.in" r:id="rId7698"/>
    <hyperlink ref="A2273" display="TAKEY INDUSTRIES" r:id="rId7699"/>
    <hyperlink ref="H528" display="michael@gadgetsking.com" r:id="rId7700"/>
    <hyperlink ref="C3390" display="http://www.avinal.com.co" r:id="rId7701"/>
    <hyperlink ref="H2627" display="haaning@haaning.dk" r:id="rId7702"/>
    <hyperlink ref="A482" display="JDMA" r:id="rId7703"/>
    <hyperlink ref="C689" display="http://www.kutsuwa.co.jp" r:id="rId7704"/>
    <hyperlink ref="H1496" display="abbycl@mozcom.com" r:id="rId7705"/>
    <hyperlink ref="C18" display="http://www.luckyco.com.tw" r:id="rId7706"/>
    <hyperlink ref="C525" display="http://www.dinhpartners.com" r:id="rId7707"/>
    <hyperlink ref="H988" display="basudeo@ccsl.com" r:id="rId7708"/>
    <hyperlink ref="A2586" display="SCANGLAS" r:id="rId7709"/>
    <hyperlink ref="A2407" display="HAPPY FAMILIES RESTAURANT" r:id="rId7710"/>
    <hyperlink ref="H1124" display="ciat.ic@intnet.td" r:id="rId7711"/>
    <hyperlink ref="H3575" display="clave@clavedenia.com" r:id="rId7712"/>
    <hyperlink ref="H3224" display="joshindo@cbn.net.id" r:id="rId7713"/>
    <hyperlink ref="A221" display="INTERNATIONAL TRADE LINKERS" r:id="rId7714"/>
    <hyperlink ref="A3242" display="ARPLEX" r:id="rId7715"/>
    <hyperlink ref="A2655" display="GLASKOCH ASIA" r:id="rId7716"/>
    <hyperlink ref="H1098" display="harveyhuang@msn.com" r:id="rId7717"/>
    <hyperlink ref="C3872" display="http://www.blomberg-co.com" r:id="rId7718"/>
    <hyperlink ref="H1270" display="info@medeco.nl" r:id="rId7719"/>
    <hyperlink ref="C3681" display="http://www.classihogar.com" r:id="rId7720"/>
    <hyperlink ref="H2873" display="dupmark@t-online.de" r:id="rId7721"/>
    <hyperlink ref="A235" display="A A C T" r:id="rId7722"/>
    <hyperlink ref="A1327" display="KONAK TUL PERDE SAN" r:id="rId7723"/>
    <hyperlink ref="A107" display="KEN/HALLUM STORKOEKKEN" r:id="rId7724"/>
    <hyperlink ref="C1924" display="http://www.tolman.com.tr" r:id="rId7725"/>
    <hyperlink ref="C1818" display="http://www.bdasia.com.hk" r:id="rId7726"/>
    <hyperlink ref="A1398" display="L&amp;L TRADING AND INVESTMENTS" r:id="rId7727"/>
    <hyperlink ref="A861" display="BANDO ENTERPRISE &amp;" r:id="rId7728"/>
    <hyperlink ref="H2271" display="ancap@ancap.it" r:id="rId7729"/>
    <hyperlink ref="C3495" display="http://www.infonie.be" r:id="rId7730"/>
    <hyperlink ref="A1432" display="PROSPER OVERSEAS BUSINESS CO OPERATION IMPORTER &amp; EXPORTER" r:id="rId7731"/>
    <hyperlink ref="A1086" display="ESSENTIAL AIR &amp; SEA SDN" r:id="rId7732"/>
    <hyperlink ref="C1527" display="http://www.singaporeair.com.sg" r:id="rId7733"/>
    <hyperlink ref="C2660" display="http://www.markant.com.hk" r:id="rId7734"/>
    <hyperlink ref="H645" display="ldn04343@niftyserve.or.jp" r:id="rId7735"/>
    <hyperlink ref="H3352" display="info@burmtone.com" r:id="rId7736"/>
    <hyperlink ref="H2624" display="more@blomertextiel.nl" r:id="rId7737"/>
    <hyperlink ref="H1146" display="hs@werkman.nl" r:id="rId7738"/>
    <hyperlink ref="A2794" display="BIN OTAIBA INVEST GROUP" r:id="rId7739"/>
    <hyperlink ref="C2499" display="http://www.carlocasagrande.fi" r:id="rId7740"/>
    <hyperlink ref="H1319" display="management@foxcs.com" r:id="rId7741"/>
    <hyperlink ref="A450" display="MANSHB ENTERPRISES" r:id="rId7742"/>
    <hyperlink ref="H2725" display="jalilsja@voila.fr" r:id="rId7743"/>
    <hyperlink ref="A145" display="SARI MURNI ABADI FOOD INDUSTRY" r:id="rId7744"/>
    <hyperlink ref="H1839" display="order@pollux-group.com" r:id="rId7745"/>
    <hyperlink ref="A1414" display="PRIDE PRODUCTS" r:id="rId7746"/>
    <hyperlink ref="A2291" display="AHMED FOODS" r:id="rId7747"/>
    <hyperlink ref="A890" display="EVERBRIGHT MERCANTILE" r:id="rId7748"/>
    <hyperlink ref="A706" display="IDEAL CHINA HOLDINGS INTERNATIONAL" r:id="rId7749"/>
    <hyperlink ref="A3570" display="AFZAAL INTERNATIONAL LINKS" r:id="rId7750"/>
    <hyperlink ref="H1770" display="david@shiraleah.com" r:id="rId7751"/>
    <hyperlink ref="A2439" display="MORITANI" r:id="rId7752"/>
    <hyperlink ref="C917" display="http://www.supremesteel.com" r:id="rId7753"/>
    <hyperlink ref="H2635" display="meimei99@ms24.hinet.net" r:id="rId7754"/>
    <hyperlink ref="A2685" display="MANEK TRADING" r:id="rId7755"/>
    <hyperlink ref="A3008" display="MOAHMMED SIRAFI EST FOR TRADING SERVICES" r:id="rId7756"/>
    <hyperlink ref="A1807" display="CREATIVE INVENTIONS CC OF SOUTH AFRICA" r:id="rId7757"/>
    <hyperlink ref="C1965" display="http://www.naa.ie" r:id="rId7758"/>
    <hyperlink ref="A2797" display="SALEH AL SALEH" r:id="rId7759"/>
    <hyperlink ref="C1268" display="http://www.decatointl.com" r:id="rId7760"/>
    <hyperlink ref="A3231" display="J&amp;D COMERCIAL IMPORTACAO E EXPORTACAO" r:id="rId7761"/>
    <hyperlink ref="H337" display="dpurkapile@global-instruments.com" r:id="rId7762"/>
    <hyperlink ref="C3741" display="http://www.leadchina-hk.com" r:id="rId7763"/>
    <hyperlink ref="H2283" display="alluflon@alluflon.com" r:id="rId7764"/>
    <hyperlink ref="H3742" display="acetrading@optushome.com.au" r:id="rId7765"/>
    <hyperlink ref="C2356" display="http://www.braucke.com" r:id="rId7766"/>
    <hyperlink ref="C2928" display="http://www.rpc-gizen.com" r:id="rId7767"/>
    <hyperlink ref="A3246" display="TIMPOLAR INTERNATIONAL" r:id="rId7768"/>
    <hyperlink ref="A1054" display="ELLERY HOMESTYLES" r:id="rId7769"/>
    <hyperlink ref="C208" display="http://www.joyfashions.com.hk" r:id="rId7770"/>
    <hyperlink ref="C3171" display="http://www.hillcarehk.com" r:id="rId7771"/>
    <hyperlink ref="H700" display="david.idl@msa.hinet.net" r:id="rId7772"/>
    <hyperlink ref="A1958" display="NYLEX CORPORATION PTY LTD - PACKAGING DIVISION" r:id="rId7773"/>
    <hyperlink ref="A2321" display="GROENBECH &amp; SOENNER" r:id="rId7774"/>
    <hyperlink ref="A841" display="ESKAY HOME COLLECTIONS P" r:id="rId7775"/>
    <hyperlink ref="H817" display="quality@netpci.com" r:id="rId7776"/>
    <hyperlink ref="A1147" display="SARAIYAN TRADING" r:id="rId7777"/>
    <hyperlink ref="A3644" display="OGGETTI" r:id="rId7778"/>
    <hyperlink ref="A257" display="SAVETA (ISRAEL)" r:id="rId7779"/>
    <hyperlink ref="A1545" display="RAS SERVICE" r:id="rId7780"/>
    <hyperlink ref="C1336" display="http://www.restamp.it" r:id="rId7781"/>
    <hyperlink ref="C2060" display="http://www.polarispool.com" r:id="rId7782"/>
    <hyperlink ref="H1835" display="gkang@unitel.co" r:id="rId7783"/>
    <hyperlink ref="C2402" display="http://www.burakperde.com" r:id="rId7784"/>
    <hyperlink ref="C2465" display="http://www.emailaccount.com" r:id="rId7785"/>
    <hyperlink ref="A1281" display="SCHOENHUBER FRANCHI" r:id="rId7786"/>
    <hyperlink ref="A3384" display="THE TRAVEL SHOP" r:id="rId7787"/>
    <hyperlink ref="A2545" display="AHMED FOODS" r:id="rId7788"/>
    <hyperlink ref="C105" display="http://www.softworld.ie" r:id="rId7789"/>
    <hyperlink ref="H2836" display="john@prowellusa.com" r:id="rId7790"/>
    <hyperlink ref="H2433" display="deepak@melcochina.com" r:id="rId7791"/>
    <hyperlink ref="C707" display="http://www.innovationscorp.in" r:id="rId7792"/>
    <hyperlink ref="A2179" display="SMART COOK" r:id="rId7793"/>
    <hyperlink ref="C205" display="http://www.eastline-tour.ru" r:id="rId7794"/>
    <hyperlink ref="C3232" display="http://www.brabantia.com" r:id="rId7795"/>
    <hyperlink ref="H2291" display="afipkltd@cyber.net.pk" r:id="rId7796"/>
    <hyperlink ref="A382" display="GATE ELEVEN" r:id="rId7797"/>
    <hyperlink ref="A1187" display="EL YAZID DISTRIBUTION" r:id="rId7798"/>
    <hyperlink ref="H1060" display="mario@challengeronline.com" r:id="rId7799"/>
    <hyperlink ref="C3674" display="http://www.soritsu.co.jp" r:id="rId7800"/>
    <hyperlink ref="C2022" display="http://www.tecktai.com" r:id="rId7801"/>
    <hyperlink ref="C3018" display="http://www.nvwaterlaw.com" r:id="rId7802"/>
    <hyperlink ref="C437" display="http://www.sigsales.com" r:id="rId7803"/>
    <hyperlink ref="C221" display="http://www.itl-jewel.com" r:id="rId7804"/>
    <hyperlink ref="H2476" display="cywong@dbtech.com.hk" r:id="rId7805"/>
    <hyperlink ref="C202" display="http://www.ceraform.co.uk" r:id="rId7806"/>
    <hyperlink ref="C3181" display="http://www.bew-westheim.de" r:id="rId7807"/>
    <hyperlink ref="H1537" display="duangruedee@yahoo.com" r:id="rId7808"/>
    <hyperlink ref="A562" display="STAINLESS STEEL 555" r:id="rId7809"/>
    <hyperlink ref="C1276" display="http://www.kingireland.com" r:id="rId7810"/>
    <hyperlink ref="A1191" display="BRAAT KWASTENFABRIEK" r:id="rId7811"/>
    <hyperlink ref="H3761" display="saniton@mbox4.singnet.com.sg" r:id="rId7812"/>
    <hyperlink ref="H203" display="c.lisfranc@clpremium.com" r:id="rId7813"/>
    <hyperlink ref="A27" display="M/S IQBAL AND BROTHERS" r:id="rId7814"/>
    <hyperlink ref="C1836" display="http://www.piecez.ca" r:id="rId7815"/>
    <hyperlink ref="A1768" display="SUOMEN ELRAM" r:id="rId7816"/>
    <hyperlink ref="C838" display="http://www.jlrengineering.com" r:id="rId7817"/>
    <hyperlink ref="A877" display="GIFTECH" r:id="rId7818"/>
    <hyperlink ref="A3320" display="KNIGHT QUEEN CHEMICAL (P)" r:id="rId7819"/>
    <hyperlink ref="C1709" display="http://www.assudamal.com" r:id="rId7820"/>
    <hyperlink ref="H2028" display="info@otter.st" r:id="rId7821"/>
    <hyperlink ref="C1668" display="http://www.royalpaperconverting.com" r:id="rId7822"/>
    <hyperlink ref="H286" display="sales@craven-solutions.com" r:id="rId7823"/>
    <hyperlink ref="H133" display="william.zhou@memo.ikea.com" r:id="rId7824"/>
    <hyperlink ref="C2727" display="http://www.bottman.com" r:id="rId7825"/>
    <hyperlink ref="H2581" display="duratron@sbcglobal.net" r:id="rId7826"/>
    <hyperlink ref="A3594" display="INETRNATIONAL PATENT CONSULTANTS" r:id="rId7827"/>
    <hyperlink ref="C3623" display="http://www.shepleyspring.co.uk" r:id="rId7828"/>
    <hyperlink ref="H3133" display="propert@propert.com.au" r:id="rId7829"/>
    <hyperlink ref="C1966" display="http://www.qeocities.com" r:id="rId7830"/>
    <hyperlink ref="H2011" display="cenk@promt.com.tr" r:id="rId7831"/>
    <hyperlink ref="C3626" display="http://www.vespa.ocn.ne.jp" r:id="rId7832"/>
    <hyperlink ref="C82" display="http://www.falconcatering.co.uk" r:id="rId7833"/>
    <hyperlink ref="C546" display="http://www.fleetwood.com" r:id="rId7834"/>
    <hyperlink ref="H1990" display="valzobi@hotmail.com" r:id="rId7835"/>
    <hyperlink ref="C3584" display="http://www.kilncraftceramics.com" r:id="rId7836"/>
    <hyperlink ref="H1511" display="supstar@ms46.hinet.net" r:id="rId7837"/>
    <hyperlink ref="A1683" display="CHINESE DUMPLING" r:id="rId7838"/>
    <hyperlink ref="C3326" display="http://www.ekush.com" r:id="rId7839"/>
    <hyperlink ref="H1352" display="rnoonanpackaging@eircom.net" r:id="rId7840"/>
    <hyperlink ref="C3550" display="http://www.boschbv.com" r:id="rId7841"/>
    <hyperlink ref="H823" display="unig2000@cscoms.com" r:id="rId7842"/>
    <hyperlink ref="C2205" display="http://www.cargilusa.com" r:id="rId7843"/>
    <hyperlink ref="C2183" display="http://www.astracast.co.uk" r:id="rId7844"/>
    <hyperlink ref="H660" display="info@msprof.be" r:id="rId7845"/>
    <hyperlink ref="C2380" display="http://www.asiaf.ru" r:id="rId7846"/>
    <hyperlink ref="C3776" display="http://www.sunpacific.com.au" r:id="rId7847"/>
    <hyperlink ref="C825" display="http://www.nobelsysco.com" r:id="rId7848"/>
    <hyperlink ref="A2518" display="S I A C" r:id="rId7849"/>
    <hyperlink ref="H3403" display="agathocleous@cytanet.com.cy" r:id="rId7850"/>
    <hyperlink ref="A3208" display="PARK N SHOP O/B A S WATSON GROUP (HK) LIMITED/百佳超市" r:id="rId7851"/>
    <hyperlink ref="H1871" display="easternmarkets@home.ro" r:id="rId7852"/>
    <hyperlink ref="A2469" display="O BRIEN CUT STONE" r:id="rId7853"/>
    <hyperlink ref="A2133" display="BUTONIA" r:id="rId7854"/>
    <hyperlink ref="C2198" display="http://www.mig.de" r:id="rId7855"/>
    <hyperlink ref="A1630" display="BARTON DESIGN SOURCE" r:id="rId7856"/>
    <hyperlink ref="H3592" display="adcom@dhollander.be" r:id="rId7857"/>
    <hyperlink ref="C2991" display="http://www.scanglas.dk" r:id="rId7858"/>
    <hyperlink ref="A3207" display="CAMBRIDGE SILVERSMITHS" r:id="rId7859"/>
    <hyperlink ref="A1258" display="JOHNSON-ROSE" r:id="rId7860"/>
    <hyperlink ref="A673" display="ACO" r:id="rId7861"/>
    <hyperlink ref="A2476" display="DB TECH SERVICES" r:id="rId7862"/>
    <hyperlink ref="A3128" display="GINGER S INTERNATIONAL BATH CE NTRE" r:id="rId7863"/>
    <hyperlink ref="C3867" display="http://www.tenk.co.kr" r:id="rId7864"/>
    <hyperlink ref="A466" display="MARUMATSU TRADING" r:id="rId7865"/>
    <hyperlink ref="A2753" display="MOTTO" r:id="rId7866"/>
    <hyperlink ref="H911" display="stefan.gillberg@bengtsson-gedelius.se" r:id="rId7867"/>
    <hyperlink ref="H2519" display="idealbathrooms@onvol.net" r:id="rId7868"/>
    <hyperlink ref="H2396" display="richard@romman.com" r:id="rId7869"/>
    <hyperlink ref="C3644" display="http://www.oggetti.co.jp" r:id="rId7870"/>
    <hyperlink ref="A3742" display="ACE TRADING GROUP" r:id="rId7871"/>
    <hyperlink ref="H2904" display="true.light@wanadoo.fr" r:id="rId7872"/>
    <hyperlink ref="C1091" display="http://www.galleryasia.com.hk" r:id="rId7873"/>
    <hyperlink ref="C2047" display="http://www.matavnet.hu" r:id="rId7874"/>
    <hyperlink ref="H2892" display="sklee@cna-trading.com" r:id="rId7875"/>
    <hyperlink ref="C1665" display="http://www.calormatic.com" r:id="rId7876"/>
    <hyperlink ref="A1882" display="I-LEX INT L" r:id="rId7877"/>
    <hyperlink ref="H3239" display="giudici.enrico@libero.it" r:id="rId7878"/>
    <hyperlink ref="A3391" display="INTERPRO MANUFACTURING" r:id="rId7879"/>
    <hyperlink ref="C2339" display="http://www.amcint.com" r:id="rId7880"/>
    <hyperlink ref="A1622" display="JENSEN KJOELESERVICE" r:id="rId7881"/>
    <hyperlink ref="H2912" display="info@frobergs.se" r:id="rId7882"/>
    <hyperlink ref="H332" display="leemanho@macau.ctm.net" r:id="rId7883"/>
    <hyperlink ref="A1276" display="KING IRELAND" r:id="rId7884"/>
    <hyperlink ref="C2424" display="http://www.alignusapp.com" r:id="rId7885"/>
    <hyperlink ref="A665" display="NIHON KOGYO" r:id="rId7886"/>
    <hyperlink ref="A2372" display="AMEN WARDY HOME" r:id="rId7887"/>
    <hyperlink ref="C2739" display="http://www.jc-sys.co.jp" r:id="rId7888"/>
    <hyperlink ref="A1205" display="KIMBERLY CLARK CHILE" r:id="rId7889"/>
    <hyperlink ref="H3100" display="cornerst@hkstar.com" r:id="rId7890"/>
    <hyperlink ref="H1913" display="renz@wanadoo.fr" r:id="rId7891"/>
    <hyperlink ref="A2204" display="BEDTIME DESIGNS" r:id="rId7892"/>
    <hyperlink ref="A185" display="ALL PLASTICS" r:id="rId7893"/>
    <hyperlink ref="A716" display="ICD HOME" r:id="rId7894"/>
    <hyperlink ref="A823" display="UNI G" r:id="rId7895"/>
    <hyperlink ref="A3001" display="LIQUENOSI VENTURES" r:id="rId7896"/>
    <hyperlink ref="A647" display="HARMS &amp; MARCUS (H K )" r:id="rId7897"/>
    <hyperlink ref="H1341" display="ahuang@tagltd.com" r:id="rId7898"/>
    <hyperlink ref="A3584" display="KILNCRAFT CERAMICS" r:id="rId7899"/>
    <hyperlink ref="H2741" display="network@mpx.com.au" r:id="rId7900"/>
    <hyperlink ref="C2875" display="http://www.alde.co.uk" r:id="rId7901"/>
    <hyperlink ref="H3462" display="dayani@peyam.net" r:id="rId7902"/>
    <hyperlink ref="C1712" display="http://www.hometech-industries.com.hk" r:id="rId7903"/>
    <hyperlink ref="A1429" display="TRANS MIDDLE EAST" r:id="rId7904"/>
    <hyperlink ref="C424" display="http://www.elariss.com" r:id="rId7905"/>
    <hyperlink ref="H2118" display="rukdil@aol.com" r:id="rId7906"/>
    <hyperlink ref="A454" display="LUXO FINLAND" r:id="rId7907"/>
    <hyperlink ref="C2707" display="http://www.saidi.es" r:id="rId7908"/>
    <hyperlink ref="H1750" display="info@nordsec.se" r:id="rId7909"/>
    <hyperlink ref="A2095" display="MOFFAT" r:id="rId7910"/>
    <hyperlink ref="H3345" display="lothar.kuenzig@klann.de" r:id="rId7911"/>
    <hyperlink ref="A5" display="BFC IMPORT &amp; EXPORT (PVT)" r:id="rId7912"/>
    <hyperlink ref="C3694" display="http://www.decoplant.dk" r:id="rId7913"/>
    <hyperlink ref="C940" display="http://www.americanproduction.com" r:id="rId7914"/>
    <hyperlink ref="A3468" display="CARRYRICH INDUSTRIAL" r:id="rId7915"/>
    <hyperlink ref="H3413" display="cay_555@hotmail.com" r:id="rId7916"/>
    <hyperlink ref="C224" display="http://www.bgsiflorida.com" r:id="rId7917"/>
    <hyperlink ref="H1534" display="info@bender.nl" r:id="rId7918"/>
    <hyperlink ref="C1149" display="http://www.genuitygroup.com" r:id="rId7919"/>
    <hyperlink ref="H493" display="savo@savodt.fi" r:id="rId7920"/>
    <hyperlink ref="H1707" display="leopoldo_ortega_castillo@hotmail.com.mx" r:id="rId7921"/>
    <hyperlink ref="C2299" display="http://www.romberg.de" r:id="rId7922"/>
    <hyperlink ref="C3818" display="http://www.taylordakota.com" r:id="rId7923"/>
    <hyperlink ref="H3326" display="ekush@ekush.com" r:id="rId7924"/>
    <hyperlink ref="H1719" display="m_salarian@hotmail.com" r:id="rId7925"/>
    <hyperlink ref="H2992" display="ngsistem@yahoo.com" r:id="rId7926"/>
    <hyperlink ref="A1445" display="AGENCY FOR CHINESE MANUFACTURER USA AND CANADA MARKETING" r:id="rId7927"/>
    <hyperlink ref="A2413" display="HENG HAH NGUAN" r:id="rId7928"/>
    <hyperlink ref="A2034" display="ALBEDO TOUR" r:id="rId7929"/>
    <hyperlink ref="H2225" display="sales@swartzco.com" r:id="rId7930"/>
    <hyperlink ref="A1060" display="CHALLENGER IMPORT &amp; EXPORT" r:id="rId7931"/>
    <hyperlink ref="H1649" display="khalafalkhalaf@yahoo.com" r:id="rId7932"/>
    <hyperlink ref="H3681" display="ventas@classihogar.com" r:id="rId7933"/>
    <hyperlink ref="H1639" display="jane.scott5@virgin.net" r:id="rId7934"/>
    <hyperlink ref="A3581" display="HH ENGROS" r:id="rId7935"/>
    <hyperlink ref="C200" display="http://www.correct.com" r:id="rId7936"/>
    <hyperlink ref="H419" display="jy@koreaclad.com" r:id="rId7937"/>
    <hyperlink ref="H2275" display="kgoss@bunnings.com.au" r:id="rId7938"/>
    <hyperlink ref="A2073" display="P A K AGENTUR" r:id="rId7939"/>
    <hyperlink ref="A1311" display="ROSHCO" r:id="rId7940"/>
    <hyperlink ref="A660" display="M &amp; S PROFESSIONAL TEAM SA-NV" r:id="rId7941"/>
    <hyperlink ref="H1797" display="joppam2@aol.com" r:id="rId7942"/>
    <hyperlink ref="H2194" display="arthivon@trinitythai.com" r:id="rId7943"/>
    <hyperlink ref="A3500" display="ORBIT STAR EST" r:id="rId7944"/>
    <hyperlink ref="H3557" display="calsun@calsunchina.com" r:id="rId7945"/>
    <hyperlink ref="H2670" display="dan8wkl@yahoo.com" r:id="rId7946"/>
    <hyperlink ref="H164" display="aromaza@ctv.es" r:id="rId7947"/>
    <hyperlink ref="H1127" display="szczepan@szczepan.gda.pl" r:id="rId7948"/>
    <hyperlink ref="H992" display="kosmelita-asta@delfi.lt" r:id="rId7949"/>
    <hyperlink ref="H720" display="emma.broster@grahambrown.com" r:id="rId7950"/>
    <hyperlink ref="H1328" display="1samdelapa@gmail.com" r:id="rId7951"/>
    <hyperlink ref="A749" display="KIAUW HIN &amp; COMPANY (PTE)" r:id="rId7952"/>
    <hyperlink ref="C1285" display="http://www.handktex.com" r:id="rId7953"/>
    <hyperlink ref="A3336" display="ALPHA MEDICA" r:id="rId7954"/>
    <hyperlink ref="A2344" display="OLICA SANGYO" r:id="rId7955"/>
    <hyperlink ref="A3188" display="BEST PRICE BALLOONS" r:id="rId7956"/>
    <hyperlink ref="C1882" display="http://www.gmsnet.com" r:id="rId7957"/>
    <hyperlink ref="H115" display="info@takoussis.gr" r:id="rId7958"/>
    <hyperlink ref="H1661" display="atej.kamnar@ams.si" r:id="rId7959"/>
    <hyperlink ref="H693" display="fadia@seznam.cz" r:id="rId7960"/>
    <hyperlink ref="H804" display="creative-collections@xtra.co.nz" r:id="rId7961"/>
    <hyperlink ref="A2196" display="PREVUE METAL PRODUCTS" r:id="rId7962"/>
    <hyperlink ref="H2831" display="admin@andrewsparke.co.uk" r:id="rId7963"/>
    <hyperlink ref="C1339" display="http://www.idx.com.au" r:id="rId7964"/>
    <hyperlink ref="C1689" display="http://www.origin.dp.ua" r:id="rId7965"/>
    <hyperlink ref="A1922" display="THAILAND FOOD" r:id="rId7966"/>
    <hyperlink ref="A138" display="PLASTIPOL GMBH &amp;" r:id="rId7967"/>
    <hyperlink ref="H2017" display="noguchi@rz.dion.ne.jp" r:id="rId7968"/>
    <hyperlink ref="A954" display="PACIFIC HONG KONG" r:id="rId7969"/>
    <hyperlink ref="A10" display="CHR AGATHOCLEOUS" r:id="rId7970"/>
    <hyperlink ref="A984" display="PUNJAB CROCKERY STORE" r:id="rId7971"/>
    <hyperlink ref="C3321" display="http://www.plaza.sony.co.jp" r:id="rId7972"/>
    <hyperlink ref="A17" display="PARTY STORE" r:id="rId7973"/>
    <hyperlink ref="H3477" display="lqg2921982@163.com" r:id="rId7974"/>
    <hyperlink ref="H3357" display="nikom8sb@tm.net.my" r:id="rId7975"/>
    <hyperlink ref="A3502" display="MOHAMMED ABDULRAHMAN AL-BAHAR" r:id="rId7976"/>
    <hyperlink ref="C577" display="http://www.itochu.it" r:id="rId7977"/>
    <hyperlink ref="C3182" display="http://www.teacup.com" r:id="rId7978"/>
    <hyperlink ref="H3501" display="chkrcl@netvigator.com" r:id="rId7979"/>
    <hyperlink ref="C918" display="http://www.conplexinternational.com" r:id="rId7980"/>
    <hyperlink ref="C2546" display="http://www.schneider-fin.fi" r:id="rId7981"/>
    <hyperlink ref="A127" display="HOT GEAR DIV OF LENIENT" r:id="rId7982"/>
    <hyperlink ref="H835" display="amaras10@yahoo.com.au" r:id="rId7983"/>
    <hyperlink ref="H1966" display="qcfuture@hotmail.com" r:id="rId7984"/>
    <hyperlink ref="A2368" display="POLYMECH INTERNATIONAL" r:id="rId7985"/>
    <hyperlink ref="A2502" display="RED WORKS FURNITURE &amp; HOMEWARES" r:id="rId7986"/>
    <hyperlink ref="C290" display="http://www.interdesignusa.com" r:id="rId7987"/>
    <hyperlink ref="A196" display="AMALGAMATED" r:id="rId7988"/>
    <hyperlink ref="C2519" display="http://www.idealbathrooms.com.mt" r:id="rId7989"/>
    <hyperlink ref="A3209" display="T I S B DISTRIBUTORS" r:id="rId7990"/>
    <hyperlink ref="A3038" display="ALBALINE" r:id="rId7991"/>
    <hyperlink ref="H2587" display="ngsistem@yahoo.com" r:id="rId7992"/>
    <hyperlink ref="H1027" display="moreelsbvba@skynet.be" r:id="rId7993"/>
    <hyperlink ref="C647" display="http://www.harmsmarcus.com" r:id="rId7994"/>
    <hyperlink ref="A3621" display="NORSHEL INDUSTRIES" r:id="rId7995"/>
    <hyperlink ref="H3089" display="almokhlefgroup@hotmail.com" r:id="rId7996"/>
    <hyperlink ref="A1797" display="B WILHELM &amp;" r:id="rId7997"/>
    <hyperlink ref="H2888" display="great@gti.biz.com.hk" r:id="rId7998"/>
    <hyperlink ref="A1679" display="ALFRED &amp; LON FURNITURE" r:id="rId7999"/>
    <hyperlink ref="H1446" display="domus_kr@hanmail.net" r:id="rId8000"/>
    <hyperlink ref="C3186" display="http://www.malcolmgroup.com" r:id="rId8001"/>
    <hyperlink ref="H3376" display="csc@osram.co.uk" r:id="rId8002"/>
    <hyperlink ref="H287" display="nortech@mail.com" r:id="rId8003"/>
    <hyperlink ref="H156" display="anniecheung.c7@colby.com.hk" r:id="rId8004"/>
    <hyperlink ref="H2213" display="jun-nippon@nyc.ocn.ne.jp" r:id="rId8005"/>
    <hyperlink ref="C1647" display="http://www.motoral.fi" r:id="rId8006"/>
    <hyperlink ref="C2572" display="http://www.pagoda-int.com" r:id="rId8007"/>
    <hyperlink ref="H1501" display="ngailami@netvigator.com" r:id="rId8008"/>
    <hyperlink ref="A41" display="LUEN TAT TOYS DEVELOP" r:id="rId8009"/>
    <hyperlink ref="H3199" display="angelapong@aatrading.net" r:id="rId8010"/>
    <hyperlink ref="H2554" display="k@cbt-fn.freeserve.co.uk" r:id="rId8011"/>
    <hyperlink ref="C1678" display="http://www.globalzone.net.in" r:id="rId8012"/>
    <hyperlink ref="A923" display="AMA ZING SHUZ (PTY)" r:id="rId8013"/>
    <hyperlink ref="C829" display="http://www.h.ittrading.com" r:id="rId8014"/>
    <hyperlink ref="C3127" display="http://www.pcs.com.sg" r:id="rId8015"/>
    <hyperlink ref="A3494" display="COMMERCIAL ALLIANCE" r:id="rId8016"/>
    <hyperlink ref="C2195" display="http://www.rdmengineering.co.uk" r:id="rId8017"/>
    <hyperlink ref="C468" display="http://www.overtons.com" r:id="rId8018"/>
    <hyperlink ref="A1293" display="DIAZ Y COMPANIA LIMITADA" r:id="rId8019"/>
    <hyperlink ref="A2023" display="ILLINI" r:id="rId8020"/>
    <hyperlink ref="A594" display="DIGITIZE AUSTRALIA" r:id="rId8021"/>
    <hyperlink ref="H533" display="brendan.morris@woodiesdiy.com" r:id="rId8022"/>
    <hyperlink ref="H1909" display="bruder@biznetvigator.com" r:id="rId8023"/>
    <hyperlink ref="A486" display="HT CUCINE COMPONIBILI" r:id="rId8024"/>
    <hyperlink ref="A1136" display="GETAM" r:id="rId8025"/>
    <hyperlink ref="A3514" display="DAKA DESIGNS" r:id="rId8026"/>
    <hyperlink ref="A1114" display="OUTSTANDING BUY COMMERCIAL SERVICES" r:id="rId8027"/>
    <hyperlink ref="A2996" display="CFE - CHINE FRANCE ECHANGES" r:id="rId8028"/>
    <hyperlink ref="C1800" display="http://www.highwayenterprisesinc.com" r:id="rId8029"/>
    <hyperlink ref="A3184" display="RED DE ELECTRODOMESTICOS DE EXTREMADURA" r:id="rId8030"/>
    <hyperlink ref="A2744" display="TO BE START" r:id="rId8031"/>
    <hyperlink ref="H139" display="ayako@spice.or.jp" r:id="rId8032"/>
    <hyperlink ref="A3150" display="SUAREZ WAREHOUSE" r:id="rId8033"/>
    <hyperlink ref="A1541" display="DISTRIBUTION VENTE BRICOLAGE" r:id="rId8034"/>
    <hyperlink ref="A2105" display="ALIF" r:id="rId8035"/>
    <hyperlink ref="C242" display="http://www.adi.net.com.uy" r:id="rId8036"/>
    <hyperlink ref="A3123" display="EVE NEGOCE" r:id="rId8037"/>
    <hyperlink ref="H2252" display="bassi.monic@phoenix-mecano.com" r:id="rId8038"/>
    <hyperlink ref="A3056" display="INOVATEC GMBH &amp;" r:id="rId8039"/>
    <hyperlink ref="H170" display="systems@stclairsupply.com" r:id="rId8040"/>
    <hyperlink ref="A2955" display="GASGERAETE- UND HEIZUNGSGESELLSCHAFT MBH" r:id="rId8041"/>
    <hyperlink ref="A1523" display="&#10;BINDI" r:id="rId8042"/>
    <hyperlink ref="A1232" display="CERAMICA DELMON W L L" r:id="rId8043"/>
    <hyperlink ref="H2178" display="idealbathrooms@onvol.net" r:id="rId8044"/>
    <hyperlink ref="C1895" display="http://www.sackfields.com" r:id="rId8045"/>
    <hyperlink ref="H3505" display="jshen@anglohwi.com" r:id="rId8046"/>
    <hyperlink ref="C3582" display="http://www.eos.ocn.ne.jp" r:id="rId8047"/>
    <hyperlink ref="H1258" display="purchasing@johnsonrose.com" r:id="rId8048"/>
    <hyperlink ref="A2740" display="CARLO CASAGRANDE &amp;" r:id="rId8049"/>
    <hyperlink ref="A2319" display="MIDWEST AIR TECHNOLOGIES" r:id="rId8050"/>
    <hyperlink ref="H881" display="carolt@sharich.com" r:id="rId8051"/>
    <hyperlink ref="C3430" display="http://www.bunhoi.com" r:id="rId8052"/>
    <hyperlink ref="H3119" display="avelinachanbenitez@hotmail.com" r:id="rId8053"/>
    <hyperlink ref="C3656" display="http://www.aladdin.com.au" r:id="rId8054"/>
    <hyperlink ref="A3212" display="BAKWELL COFFEE" r:id="rId8055"/>
    <hyperlink ref="A1787" display="RASENTHAL GMBIL" r:id="rId8056"/>
    <hyperlink ref="A204" display="JDMA" r:id="rId8057"/>
    <hyperlink ref="C2700" display="http://www.bunzldisp.com" r:id="rId8058"/>
    <hyperlink ref="H987" display="contact@chirag-imp.com" r:id="rId8059"/>
    <hyperlink ref="A3095" display="KNIV &amp; GAFFEL" r:id="rId8060"/>
    <hyperlink ref="H2961" display="mccomas@aol.com" r:id="rId8061"/>
    <hyperlink ref="C1724" display="http://www.schottsvenska.se" r:id="rId8062"/>
    <hyperlink ref="A3800" display="SRICHAND GOPUMAL" r:id="rId8063"/>
    <hyperlink ref="H1577" display="sales@foreignimpex.com" r:id="rId8064"/>
    <hyperlink ref="A1289" display="TRUST" r:id="rId8065"/>
    <hyperlink ref="A3869" display="SATNAM IMPORTS AUSTRALIA" r:id="rId8066"/>
    <hyperlink ref="H3778" display="takkoush_company@hotmail.com" r:id="rId8067"/>
    <hyperlink ref="C3379" display="http://www.hunghing.com" r:id="rId8068"/>
    <hyperlink ref="A3819" display="QUARTIC INTERNATIONAL" r:id="rId8069"/>
    <hyperlink ref="H3606" display="hhughes@sunterrausa.com" r:id="rId8070"/>
    <hyperlink ref="A152" display="GOLD HEARTS CONSULTANTS" r:id="rId8071"/>
    <hyperlink ref="H3582" display="a.sasaya@eos.ocn.ne.jp" r:id="rId8072"/>
    <hyperlink ref="C88" display="http://www.thuesen-jensen.dk" r:id="rId8073"/>
    <hyperlink ref="H1230" display="info@klaassen.nl" r:id="rId8074"/>
    <hyperlink ref="C2090" display="http://www.theartnewspaper.com" r:id="rId8075"/>
    <hyperlink ref="A3063" display="THAI WELLTEX INTERPRODUCTS" r:id="rId8076"/>
    <hyperlink ref="H2395" display="alsamen@tehran.irpost.com" r:id="rId8077"/>
    <hyperlink ref="H228" display="maxim@citycentre.com.kw" r:id="rId8078"/>
    <hyperlink ref="C2222" display="http://www.delfi.lv" r:id="rId8079"/>
    <hyperlink ref="H1155" display="ibc@ibcleb.com" r:id="rId8080"/>
    <hyperlink ref="C1677" display="http://www.dph-trading.dk" r:id="rId8081"/>
    <hyperlink ref="A2917" display="KIMEX" r:id="rId8082"/>
    <hyperlink ref="C1817" display="http://www.anselmisrl.it" r:id="rId8083"/>
    <hyperlink ref="A2948" display="BALLARINI PAOLO &amp; FIGLI" r:id="rId8084"/>
    <hyperlink ref="A626" display="AMEFA POLSKA" r:id="rId8085"/>
    <hyperlink ref="A830" display="DALIANKUMIKAPLASTICCO;LTD" r:id="rId8086"/>
    <hyperlink ref="H3086" display="davies@yahoo.co.uk" r:id="rId8087"/>
    <hyperlink ref="H1312" display="casacarolina@codetel.net" r:id="rId8088"/>
    <hyperlink ref="C3653" display="http://www.scantrade.ca" r:id="rId8089"/>
    <hyperlink ref="H2804" display="alexsy@freemail.ph" r:id="rId8090"/>
    <hyperlink ref="A427" display="ALUART ALUMINIUM" r:id="rId8091"/>
    <hyperlink ref="A3045" display="DESKTOP TRADING (UK)" r:id="rId8092"/>
    <hyperlink ref="A737" display="ZLATI MANDARIN D O O" r:id="rId8093"/>
    <hyperlink ref="C2490" display="http://www.rossignol.fr" r:id="rId8094"/>
    <hyperlink ref="A2354" display="M/S RAJVI ELECTRONICS" r:id="rId8095"/>
    <hyperlink ref="H1212" display="fantasy_interlain@hotmail.com" r:id="rId8096"/>
    <hyperlink ref="C2172" display="http://www.berteloot.be" r:id="rId8097"/>
    <hyperlink ref="A1946" display="GREEN DRAGON" r:id="rId8098"/>
    <hyperlink ref="A1551" display="BENGAL POTTERIES &amp; ALLIED STORES" r:id="rId8099"/>
    <hyperlink ref="A522" display="TASTE OF BRITAIN" r:id="rId8100"/>
    <hyperlink ref="C2156" display="http://www.appraisalhouse.net" r:id="rId8101"/>
    <hyperlink ref="A3419" display="CANNOCK GATES" r:id="rId8102"/>
    <hyperlink ref="A1811" display="STABILIMENTO METALLURGICO" r:id="rId8103"/>
    <hyperlink ref="C1951" display="http://www.scandinaviadirect.com" r:id="rId8104"/>
    <hyperlink ref="H3843" display="halabibasem2002@yahoo.com" r:id="rId8105"/>
    <hyperlink ref="A1323" display="ANVIC" r:id="rId8106"/>
    <hyperlink ref="A3689" display="METRO GROUP BUYING HK" r:id="rId8107"/>
    <hyperlink ref="C3439" display="http://www.eckorea.net" r:id="rId8108"/>
    <hyperlink ref="A3650" display="BRONX TRADING" r:id="rId8109"/>
    <hyperlink ref="C1248" display="http://www.mub.biglobe.ne.jp" r:id="rId8110"/>
    <hyperlink ref="H3252" display="paika@vsnl.com" r:id="rId8111"/>
    <hyperlink ref="A2977" display="KIM LAI SHING" r:id="rId8112"/>
    <hyperlink ref="H2057" display="stevewilliams@ltwilliams.com.au" r:id="rId8113"/>
    <hyperlink ref="A3854" display="BERGER ASIA" r:id="rId8114"/>
    <hyperlink ref="A1849" display="POLLUX OVERSEAS" r:id="rId8115"/>
    <hyperlink ref="A418" display="MAKI&amp;CO" r:id="rId8116"/>
    <hyperlink ref="A709" display="KINTREE" r:id="rId8117"/>
    <hyperlink ref="A449" display="CHRISTIANE MARTIN VIVANT" r:id="rId8118"/>
    <hyperlink ref="C1130" display="http://www.beurze.com" r:id="rId8119"/>
    <hyperlink ref="A590" display="LUXAPLAST" r:id="rId8120"/>
    <hyperlink ref="C3673" display="http://www.parsons-intl.com.hk" r:id="rId8121"/>
    <hyperlink ref="C907" display="http://www.belcor.com" r:id="rId8122"/>
    <hyperlink ref="C3554" display="http://www.texasgateway.org" r:id="rId8123"/>
    <hyperlink ref="C2549" display="http://www.romberg.de" r:id="rId8124"/>
    <hyperlink ref="A760" display="TECHNICAL (HK)" r:id="rId8125"/>
    <hyperlink ref="H1955" display="info@jacobelgium.be" r:id="rId8126"/>
    <hyperlink ref="A3643" display="&#10;MUELLER SAFE GERHARD MUELLER" r:id="rId8127"/>
    <hyperlink ref="H3147" display="rpintl@netvigator.com" r:id="rId8128"/>
    <hyperlink ref="A3070" display="TECK HOE AIRCONDITIONING PARTS" r:id="rId8129"/>
    <hyperlink ref="H1525" display="taipanhk@netvigator.com" r:id="rId8130"/>
    <hyperlink ref="H3454" display="nashat_abdel@yahoo.com" r:id="rId8131"/>
    <hyperlink ref="H250" display="amaras10@yahoo.com.au" r:id="rId8132"/>
    <hyperlink ref="A2725" display="JALIL S" r:id="rId8133"/>
    <hyperlink ref="C3270" display="http://www.kingbuffetgreenville.com" r:id="rId8134"/>
    <hyperlink ref="H974" display="sunfujita@joyhi-ho.ne.jp" r:id="rId8135"/>
    <hyperlink ref="A2997" display="MANEK TRADING" r:id="rId8136"/>
    <hyperlink ref="A3162" display="DAESAN (H K )" r:id="rId8137"/>
    <hyperlink ref="A3436" display="KETTOSS" r:id="rId8138"/>
    <hyperlink ref="C1386" display="http://www.tepa.de" r:id="rId8139"/>
    <hyperlink ref="H2022" display="tecktai@pacific.net.sg" r:id="rId8140"/>
    <hyperlink ref="H1663" display="yousuf_patel@hotmail.com" r:id="rId8141"/>
    <hyperlink ref="C1068" display="http://www.solo.wasantara.net.id" r:id="rId8142"/>
    <hyperlink ref="C679" display="http://www.gate2city.com" r:id="rId8143"/>
    <hyperlink ref="C2082" display="http://www.hongsheng.com" r:id="rId8144"/>
    <hyperlink ref="C794" display="http://www.cato.org" r:id="rId8145"/>
    <hyperlink ref="A3881" display="MMD BUSINES GROUP" r:id="rId8146"/>
    <hyperlink ref="C861" display="http://www.hananet.net" r:id="rId8147"/>
    <hyperlink ref="C3588" display="http://www.fullbillion.com" r:id="rId8148"/>
    <hyperlink ref="C1081" display="http://www.rdsahara.com" r:id="rId8149"/>
    <hyperlink ref="A3105" display="EKORT" r:id="rId8150"/>
    <hyperlink ref="C2804" display="http://www.freemail.ph" r:id="rId8151"/>
    <hyperlink ref="A2043" display="TROST GMBH &amp;" r:id="rId8152"/>
    <hyperlink ref="C3089" display="http://www.8m.com" r:id="rId8153"/>
    <hyperlink ref="H2164" display="bobbyhouse@cyber.net.pk" r:id="rId8154"/>
    <hyperlink ref="H2081" display="fare@netvigator.com" r:id="rId8155"/>
    <hyperlink ref="A3484" display="RUKNUSSIHALAH EST" r:id="rId8156"/>
    <hyperlink ref="A2314" display="MODERN ALUMINIUM" r:id="rId8157"/>
    <hyperlink ref="H2966" display="cathyypchan.hk@lifung.com.hk" r:id="rId8158"/>
    <hyperlink ref="H2817" display="info@suretyice.com" r:id="rId8159"/>
    <hyperlink ref="H1747" display="tralfaz76@aol.com" r:id="rId8160"/>
    <hyperlink ref="A2507" display="SMICO" r:id="rId8161"/>
    <hyperlink ref="A2364" display="PROPROMOTION" r:id="rId8162"/>
    <hyperlink ref="H2876" display="basurrah@glasblok.com" r:id="rId8163"/>
    <hyperlink ref="A459" display="LEGEND HOUSEWARES (PTY)" r:id="rId8164"/>
    <hyperlink ref="H1447" display="cityrich@netvigator.com" r:id="rId8165"/>
    <hyperlink ref="H3295" display="petra.stifanic@gmail.com" r:id="rId8166"/>
    <hyperlink ref="H3489" display="hannah@golden.net" r:id="rId8167"/>
    <hyperlink ref="H470" display="edythe@jacobsandcompany.net" r:id="rId8168"/>
    <hyperlink ref="C3719" display="http://www.signature-vt.de" r:id="rId8169"/>
    <hyperlink ref="C1808" display="http://www.azg.com.pk" r:id="rId8170"/>
    <hyperlink ref="H2419" display="boonteck28@pacific.net.sg" r:id="rId8171"/>
    <hyperlink ref="H1678" display="globalzoneco@yahoo.com" r:id="rId8172"/>
    <hyperlink ref="H2707" display="gral@saidi.es" r:id="rId8173"/>
    <hyperlink ref="H359" display="bhavna@beejay.com.hk" r:id="rId8174"/>
    <hyperlink ref="A3319" display="AMERICHINA8" r:id="rId8175"/>
    <hyperlink ref="H569" display="xiongqr@minmetals.com.cn" r:id="rId8176"/>
    <hyperlink ref="A1345" display="BELLAN (HONG KONG)" r:id="rId8177"/>
    <hyperlink ref="H2413" display="henghahnguan@hotmail.com" r:id="rId8178"/>
    <hyperlink ref="H3684" display="kyu@jmtek.com" r:id="rId8179"/>
    <hyperlink ref="A685" display="JACQUEMIN GEORGES" r:id="rId8180"/>
    <hyperlink ref="A2505" display="PHOENIX MECANO" r:id="rId8181"/>
    <hyperlink ref="H1533" display="info@atlanticdistributors.com" r:id="rId8182"/>
    <hyperlink ref="H2711" display="hargun@nda.vsnl.net.in" r:id="rId8183"/>
    <hyperlink ref="A510" display="NGEE LEONG" r:id="rId8184"/>
    <hyperlink ref="H3142" display="silcol@silviocolombo.it" r:id="rId8185"/>
    <hyperlink ref="A1925" display="RA TRADING" r:id="rId8186"/>
    <hyperlink ref="H2268" display="cathy@cameron-robb.co.uk" r:id="rId8187"/>
    <hyperlink ref="A1532" display="LINO METAALWARENFABRIKAGE" r:id="rId8188"/>
    <hyperlink ref="H589" display="ashwanimallick@yahoo.com" r:id="rId8189"/>
    <hyperlink ref="H3200" display="guleryuz1@hotmail.com" r:id="rId8190"/>
    <hyperlink ref="C76" display="http://www.itelgua.com" r:id="rId8191"/>
    <hyperlink ref="H2285" display="eric@unoglass.com" r:id="rId8192"/>
    <hyperlink ref="H3023" display="askus@parissa.com" r:id="rId8193"/>
    <hyperlink ref="C2186" display="http://www.inoxytra.be" r:id="rId8194"/>
    <hyperlink ref="C321" display="http://www.tinyworld.co.uk" r:id="rId8195"/>
    <hyperlink ref="H560" display="morris@americanlinens.com" r:id="rId8196"/>
    <hyperlink ref="C2553" display="http://www.a-teleport.com" r:id="rId8197"/>
    <hyperlink ref="H717" display="sx1@fotobox.be" r:id="rId8198"/>
    <hyperlink ref="H796" display="info@paularosa.com" r:id="rId8199"/>
    <hyperlink ref="H2104" display="naresh@ramesh.com" r:id="rId8200"/>
    <hyperlink ref="A1939" display="ARSIMA" r:id="rId8201"/>
    <hyperlink ref="H1053" display="mslee@dohoko.com" r:id="rId8202"/>
    <hyperlink ref="H2776" display="info@eni-trade.dk" r:id="rId8203"/>
    <hyperlink ref="A3205" display="SEAHAWK MARINE AND ALLIED SERVICES(EXPORT)" r:id="rId8204"/>
    <hyperlink ref="A3134" display="NAMSUN HOMEWARE" r:id="rId8205"/>
    <hyperlink ref="C3338" display="http://www.microbridge.biz" r:id="rId8206"/>
    <hyperlink ref="H2452" display="ivychow@jackelhk.com" r:id="rId8207"/>
    <hyperlink ref="A1684" display="KJELLERUP PEJSE &amp; ENERGICENTER" r:id="rId8208"/>
    <hyperlink ref="A527" display="MAGASIN HYPER CENTER" r:id="rId8209"/>
    <hyperlink ref="A1927" display="LAP SHAN TRADING" r:id="rId8210"/>
    <hyperlink ref="A3554" display="ALL ABOUT CELL" r:id="rId8211"/>
    <hyperlink ref="H3281" display="kjttcargo@hanmail.net" r:id="rId8212"/>
    <hyperlink ref="C532" display="http://www.hayzum.com" r:id="rId8213"/>
    <hyperlink ref="A3470" display="L G SOURCING" r:id="rId8214"/>
    <hyperlink ref="A943" display="NEW GUINEA FOOTWEAR" r:id="rId8215"/>
    <hyperlink ref="A2994" display="LINEONE" r:id="rId8216"/>
    <hyperlink ref="H2855" display="limk19@yahoo.com" r:id="rId8217"/>
    <hyperlink ref="H129" display="bobbyfur@cyber.net.pk" r:id="rId8218"/>
    <hyperlink ref="H1798" display="sharmabro@bigpond.net.au" r:id="rId8219"/>
    <hyperlink ref="A624" display="DIRECT INTERNATIONAL" r:id="rId8220"/>
    <hyperlink ref="H3781" display="hsspl@singnet.com.sg" r:id="rId8221"/>
    <hyperlink ref="H435" display="justan@lexlim.com" r:id="rId8222"/>
    <hyperlink ref="H457" display="ghworld@gh-tex.com" r:id="rId8223"/>
    <hyperlink ref="H1216" display="order@isakssongruppen.se" r:id="rId8224"/>
    <hyperlink ref="H1272" display="m2005_ragheb@yahoo.com" r:id="rId8225"/>
    <hyperlink ref="H2147" display="bb200288@hotmail.com" r:id="rId8226"/>
    <hyperlink ref="H1141" display="cb@forumplus.fr" r:id="rId8227"/>
    <hyperlink ref="C2352" display="http://www.aldershotgreenhouses.com" r:id="rId8228"/>
    <hyperlink ref="H3658" display="dud36@hotmail.com" r:id="rId8229"/>
    <hyperlink ref="A3456" display="PT MALINDO CEMERLANG PRATAMA" r:id="rId8230"/>
    <hyperlink ref="A1193" display="PAN WESTERN PRODUCTS" r:id="rId8231"/>
    <hyperlink ref="C1490" display="http://www.aytrading.net" r:id="rId8232"/>
    <hyperlink ref="H3111" display="manager@northstarltd.com" r:id="rId8233"/>
    <hyperlink ref="A425" display="PHYTOCULTURE CONTROL" r:id="rId8234"/>
    <hyperlink ref="H3090" display="jackie@mobile.combi.co" r:id="rId8235"/>
    <hyperlink ref="A1175" display="CARLISLE BRASS" r:id="rId8236"/>
    <hyperlink ref="C793" display="http://www.heckelmann.com" r:id="rId8237"/>
    <hyperlink ref="C3180" display="http://www.picclick.ca" r:id="rId8238"/>
    <hyperlink ref="A834" display="SAWHNEY EXPORT HOUSE" r:id="rId8239"/>
    <hyperlink ref="A878" display="HOMEDIRECT SOUTHWEST" r:id="rId8240"/>
    <hyperlink ref="A91" display="DE RIDDER" r:id="rId8241"/>
    <hyperlink ref="A1389" display="RUIZ &amp; MELE" r:id="rId8242"/>
    <hyperlink ref="H3124" display="golceram@hotmail.com" r:id="rId8243"/>
    <hyperlink ref="H86" display="buchat@vsnl.com" r:id="rId8244"/>
    <hyperlink ref="H3457" display="ckawjr@shaw.ca" r:id="rId8245"/>
    <hyperlink ref="A1028" display="TAIWAN SANPON" r:id="rId8246"/>
    <hyperlink ref="A158" display="EVANGELOPOULOS NIKOLAOS P &amp;" r:id="rId8247"/>
    <hyperlink ref="A3591" display="ROBERTS METAL PACKAGING" r:id="rId8248"/>
    <hyperlink ref="H2789" display="mikki1228@hotmail.com" r:id="rId8249"/>
    <hyperlink ref="A801" display="ELITE INTERIORS" r:id="rId8250"/>
    <hyperlink ref="C2972" display="http://www.altom.com.pl" r:id="rId8251"/>
    <hyperlink ref="C3304" display="http://www.savingshippingusa.com" r:id="rId8252"/>
    <hyperlink ref="H284" display="aldahan@utensils.com" r:id="rId8253"/>
    <hyperlink ref="C683" display="http://www.cyberaccess.com.pk" r:id="rId8254"/>
    <hyperlink ref="C2427" display="http://www.samran.com" r:id="rId8255"/>
    <hyperlink ref="C660" display="http://www.msprof.com" r:id="rId8256"/>
    <hyperlink ref="A1212" display="FANTASY INTERLAIN" r:id="rId8257"/>
    <hyperlink ref="C2376" display="http://www.blingandboomwholesale.com" r:id="rId8258"/>
    <hyperlink ref="H3092" display="insure@paramount.com.ph" r:id="rId8259"/>
    <hyperlink ref="A1765" display="BENDER-DELFT" r:id="rId8260"/>
    <hyperlink ref="C3380" display="http://www.richie-target.com.hk" r:id="rId8261"/>
    <hyperlink ref="C3144" display="http://www.eltop.com.hk" r:id="rId8262"/>
    <hyperlink ref="C2167" display="http://www.arkofoto.es" r:id="rId8263"/>
    <hyperlink ref="A3293" display="NAGASHIMASHOJI" r:id="rId8264"/>
    <hyperlink ref="A977" display="KONIG" r:id="rId8265"/>
    <hyperlink ref="A7" display="HKTARGET INTERNATIONAL" r:id="rId8266"/>
    <hyperlink ref="A3784" display="BOXER-NORTHWEST" r:id="rId8267"/>
    <hyperlink ref="C639" display="http://www.advancedmedicaldesigns.com" r:id="rId8268"/>
    <hyperlink ref="A1640" display="TRA &amp; BYGG I KIRUNA" r:id="rId8269"/>
    <hyperlink ref="C3423" display="http://www.swip.net.se" r:id="rId8270"/>
    <hyperlink ref="C1109" display="http://www.sonali.com.my" r:id="rId8271"/>
    <hyperlink ref="A2728" display="LEE ENTERPRISE" r:id="rId8272"/>
    <hyperlink ref="A348" display="OVERTON S" r:id="rId8273"/>
    <hyperlink ref="A2776" display="ENI-TRADE INTERNATIONAL" r:id="rId8274"/>
    <hyperlink ref="H1981" display="anes@eureka.lk" r:id="rId8275"/>
    <hyperlink ref="A73" display="BURT AND" r:id="rId8276"/>
    <hyperlink ref="H336" display="benaka12@rediffmail.com" r:id="rId8277"/>
    <hyperlink ref="H1286" display="jinxiang@msn.com" r:id="rId8278"/>
    <hyperlink ref="A1426" display="TITGEMEYER ITALIANA" r:id="rId8279"/>
    <hyperlink ref="C3388" display="http://www.cabina.dk" r:id="rId8280"/>
    <hyperlink ref="A2933" display="DITCO (HK)" r:id="rId8281"/>
    <hyperlink ref="A2903" display="JIN XIANG KITCHEN EQUIPMENT" r:id="rId8282"/>
    <hyperlink ref="C1398" display="http://www.lnlinc.com" r:id="rId8283"/>
    <hyperlink ref="C2823" display="http://www.ajmerawire.com" r:id="rId8284"/>
    <hyperlink ref="C2825" display="http://www.mgf.ca" r:id="rId8285"/>
    <hyperlink ref="C3568" display="http://www.sol.net.sa" r:id="rId8286"/>
    <hyperlink ref="A3731" display="C &amp; T GIFT" r:id="rId8287"/>
    <hyperlink ref="H2479" display="jukka.toiviainen@haklift.com" r:id="rId8288"/>
    <hyperlink ref="H3786" display="mike.gan@mipacinc.com" r:id="rId8289"/>
    <hyperlink ref="H715" display="moconnor9@sbcglobal.net" r:id="rId8290"/>
    <hyperlink ref="A3190" display="FOUAD HUSSEIN" r:id="rId8291"/>
    <hyperlink ref="A180" display="INTERNATIONAL GIFT" r:id="rId8292"/>
    <hyperlink ref="C3790" display="http://www.ttnet.net" r:id="rId8293"/>
    <hyperlink ref="C283" display="http://www.applico.co.nz" r:id="rId8294"/>
    <hyperlink ref="A779" display="TOBIASSON" r:id="rId8295"/>
    <hyperlink ref="H1475" display="info@reels.be" r:id="rId8296"/>
    <hyperlink ref="A97" display="ARTISTIC KITCHEN DESIGN" r:id="rId8297"/>
    <hyperlink ref="A1231" display="AUSTRALIAN PTODUCTS" r:id="rId8298"/>
    <hyperlink ref="H3577" display="avendis@avendis.com" r:id="rId8299"/>
    <hyperlink ref="A1766" display="THE SULISTIO" r:id="rId8300"/>
    <hyperlink ref="A416" display="AGURITORAI" r:id="rId8301"/>
    <hyperlink ref="A3159" display="SURPLUS HERBY S" r:id="rId8302"/>
    <hyperlink ref="H657" display="lena@alpari.vinnica.ua" r:id="rId8303"/>
    <hyperlink ref="A2698" display="PACRIM TRADELINK" r:id="rId8304"/>
    <hyperlink ref="C2091" display="http://www.owascobeverage.com" r:id="rId8305"/>
    <hyperlink ref="A42" display="BIRTHDAY PRODUCTS" r:id="rId8306"/>
    <hyperlink ref="H3729" display="lamnwong@hkstar.com" r:id="rId8307"/>
    <hyperlink ref="H334" display="jy@koreaclad.com" r:id="rId8308"/>
    <hyperlink ref="C708" display="http://www.victorinox.dk" r:id="rId8309"/>
    <hyperlink ref="H1122" display="info@marc-gerard.be" r:id="rId8310"/>
    <hyperlink ref="H1373" display="geesa@geesa.nl" r:id="rId8311"/>
    <hyperlink ref="H2990" display="caroline@ellisconsultancy.co.uk" r:id="rId8312"/>
    <hyperlink ref="C624" display="http://www.medi-direct.co.uk" r:id="rId8313"/>
    <hyperlink ref="C1077" display="http://www.cni.co.id" r:id="rId8314"/>
    <hyperlink ref="C3792" display="http://www.terra.com.gt" r:id="rId8315"/>
    <hyperlink ref="A2972" display="ALTOM" r:id="rId8316"/>
    <hyperlink ref="C834" display="http://www.sehdel.com" r:id="rId8317"/>
    <hyperlink ref="C3358" display="http://www.tommyvarden.ie" r:id="rId8318"/>
    <hyperlink ref="A1335" display="GREENBRIER INTERNATINAL" r:id="rId8319"/>
    <hyperlink ref="H2591" display="kamshing@hknet.com" r:id="rId8320"/>
    <hyperlink ref="A503" display="POETRACO" r:id="rId8321"/>
    <hyperlink ref="C3328" display="http://www.boxernw-online.com" r:id="rId8322"/>
    <hyperlink ref="C1008" display="http://www.macauregency.com" r:id="rId8323"/>
    <hyperlink ref="C2939" display="http://www.krogab.fi" r:id="rId8324"/>
    <hyperlink ref="C1821" display="http://www.amesinternational.com" r:id="rId8325"/>
    <hyperlink ref="H1300" display="roger@henrygross.co.uk" r:id="rId8326"/>
    <hyperlink ref="A2333" display="SABARA" r:id="rId8327"/>
    <hyperlink ref="A3866" display="BUSHOFA GENERAL TRADING" r:id="rId8328"/>
    <hyperlink ref="A2214" display="EMBERTON HOLDINGS SDN" r:id="rId8329"/>
    <hyperlink ref="A108" display="EMILE HENRY" r:id="rId8330"/>
    <hyperlink ref="C950" display="http://www.des.varese.it" r:id="rId8331"/>
    <hyperlink ref="A2389" display="PRIMER TRADING" r:id="rId8332"/>
    <hyperlink ref="H148" display="anil2t@yahoo.com" r:id="rId8333"/>
    <hyperlink ref="C2502" display="http://www.redworks.com.au" r:id="rId8334"/>
    <hyperlink ref="H46" display="houseofknives@clear.net.nz" r:id="rId8335"/>
    <hyperlink ref="C3466" display="http://www.etol-vertrieb-nord.de" r:id="rId8336"/>
    <hyperlink ref="A3062" display="O BRIEN CUT STONE" r:id="rId8337"/>
    <hyperlink ref="A3596" display="ENUTISANGYO" r:id="rId8338"/>
    <hyperlink ref="A891" display="PT GIDAS GROUP" r:id="rId8339"/>
    <hyperlink ref="A645" display="SAKAI SANGYO" r:id="rId8340"/>
    <hyperlink ref="A2477" display="TECK HOE AIRCONDITIONING PARTS" r:id="rId8341"/>
    <hyperlink ref="A663" display="PRIME NAKAMURA" r:id="rId8342"/>
    <hyperlink ref="H3626" display="griliekk@vespa.ocn.ne.jp" r:id="rId8343"/>
    <hyperlink ref="A515" display="ALFI IMPORTS" r:id="rId8344"/>
    <hyperlink ref="C1870" display="http://www.wartscha.de" r:id="rId8345"/>
    <hyperlink ref="A920" display="ACO" r:id="rId8346"/>
    <hyperlink ref="H1607" display="admin@filuet.com" r:id="rId8347"/>
    <hyperlink ref="H746" display="pli_cana_ro@yahoo.co.in" r:id="rId8348"/>
    <hyperlink ref="C362" display="http://www.fleetwood.com" r:id="rId8349"/>
    <hyperlink ref="A477" display="NALEX" r:id="rId8350"/>
    <hyperlink ref="H1407" display="alihuang2003@yahoo.com" r:id="rId8351"/>
    <hyperlink ref="A3660" display="ALANSAR CO FOR GENERAL TRADING AND AGENCIES" r:id="rId8352"/>
    <hyperlink ref="C352" display="http://www.ott-el.com" r:id="rId8353"/>
    <hyperlink ref="C1526" display="http://www.eiderinfotech.com" r:id="rId8354"/>
    <hyperlink ref="H604" display="karohk@netvigator.com" r:id="rId8355"/>
    <hyperlink ref="H2699" display="anusornbzb@hotmail.com" r:id="rId8356"/>
    <hyperlink ref="A44" display="AOYAMA OPTICAL" r:id="rId8357"/>
    <hyperlink ref="A3666" display="ALMAZYED TRAIDING" r:id="rId8358"/>
    <hyperlink ref="C3661" display="http://www.blomberg-co.com" r:id="rId8359"/>
    <hyperlink ref="C1053" display="http://www.dohoko.com" r:id="rId8360"/>
    <hyperlink ref="A609" display="C &amp; S IMPORTS" r:id="rId8361"/>
    <hyperlink ref="A3565" display="J R DISCOUNT OUTLETS" r:id="rId8362"/>
    <hyperlink ref="A869" display="H D ADCOCK" r:id="rId8363"/>
    <hyperlink ref="H1557" display="import@ajt.dk" r:id="rId8364"/>
    <hyperlink ref="A1758" display="SENSO UNICO BT" r:id="rId8365"/>
    <hyperlink ref="A1534" display="BENDER-DELFT" r:id="rId8366"/>
    <hyperlink ref="A1230" display="A KLAASSEN" r:id="rId8367"/>
    <hyperlink ref="A77" display="KUSHNER INTERNATIONAL" r:id="rId8368"/>
    <hyperlink ref="H2612" display="info@giantino.com" r:id="rId8369"/>
    <hyperlink ref="A212" display="NEW EAST (SINGAPORE)" r:id="rId8370"/>
    <hyperlink ref="H3766" display="bbabrol@yahoo.com" r:id="rId8371"/>
    <hyperlink ref="C1554" display="http://www.arlini.fr" r:id="rId8372"/>
    <hyperlink ref="A1357" display="GI JANE HOUSE" r:id="rId8373"/>
    <hyperlink ref="A2989" display="KORZILIUS" r:id="rId8374"/>
    <hyperlink ref="C2403" display="http://www.nordwest.com" r:id="rId8375"/>
    <hyperlink ref="A3875" display="SHUN LIDA" r:id="rId8376"/>
    <hyperlink ref="H1947" display="noguchi@rz.dion.ne.jp" r:id="rId8377"/>
    <hyperlink ref="H3338" display="whgbb@msn.com" r:id="rId8378"/>
    <hyperlink ref="H1620" display="arndt.muenchen@igefa.de" r:id="rId8379"/>
    <hyperlink ref="H636" display="info@adm.nl" r:id="rId8380"/>
    <hyperlink ref="H2619" display="sales@americanbev.com" r:id="rId8381"/>
    <hyperlink ref="H1283" display="farl.aphesteguy@free.fr" r:id="rId8382"/>
    <hyperlink ref="A2033" display="DESTINY APPAREL" r:id="rId8383"/>
    <hyperlink ref="A2211" display="RAYES IMPORTS" r:id="rId8384"/>
    <hyperlink ref="A2076" display="OZEKIHOSO" r:id="rId8385"/>
    <hyperlink ref="H711" display="jddd69@yahoo.com" r:id="rId8386"/>
    <hyperlink ref="H3877" display="weweew@sdsdd.cn" r:id="rId8387"/>
    <hyperlink ref="H937" display="ae-mexico@testritegroup.com" r:id="rId8388"/>
    <hyperlink ref="A532" display="HAYZUM MADENI ESYA SAN VE TIC A S" r:id="rId8389"/>
    <hyperlink ref="A3547" display="GERARDO ORTIZ" r:id="rId8390"/>
    <hyperlink ref="H2967" display="sakai-ishitou@mwb.biglobe.ne.jp" r:id="rId8391"/>
    <hyperlink ref="H3218" display="weisifa@yahoo.com" r:id="rId8392"/>
    <hyperlink ref="C2527" display="http://www.activesportswear.dk" r:id="rId8393"/>
    <hyperlink ref="A1948" display="DONGGUAN RILANG FURNITURE" r:id="rId8394"/>
    <hyperlink ref="C1950" display="http://www.pacific.net.au" r:id="rId8395"/>
    <hyperlink ref="H3769" display="borissz@mail.ru" r:id="rId8396"/>
    <hyperlink ref="H1180" display="admret20@cscoms.com" r:id="rId8397"/>
    <hyperlink ref="H2352" display="enquiries@aldershotgreenhouses.com" r:id="rId8398"/>
    <hyperlink ref="H2073" display="p.a.k.@online.no" r:id="rId8399"/>
    <hyperlink ref="C1953" display="http://www.fagner.net.lb" r:id="rId8400"/>
    <hyperlink ref="A125" display="BHL GROUP" r:id="rId8401"/>
    <hyperlink ref="H2387" display="info@schmiddewland.com" r:id="rId8402"/>
    <hyperlink ref="C827" display="http://www.cadware.com.my" r:id="rId8403"/>
    <hyperlink ref="A3861" display="BRONX TRADING" r:id="rId8404"/>
    <hyperlink ref="C3062" display="http://www.sfsintec.biz" r:id="rId8405"/>
    <hyperlink ref="A1206" display="NEW LEAF INTERNATIONAL" r:id="rId8406"/>
    <hyperlink ref="H2392" display="gentrex@pacific.net.sg" r:id="rId8407"/>
    <hyperlink ref="C3696" display="http://www.sunwave.co.jp" r:id="rId8408"/>
    <hyperlink ref="H2941" display="collinsadex@yahoo.com" r:id="rId8409"/>
    <hyperlink ref="C2874" display="http://www.hindusthanenterprises.co.in" r:id="rId8410"/>
    <hyperlink ref="C3038" display="http://www.albaline.dk" r:id="rId8411"/>
    <hyperlink ref="H2277" display="alliancepower@hotmail.com" r:id="rId8412"/>
    <hyperlink ref="C3251" display="http://www.stihl.co.uk" r:id="rId8413"/>
    <hyperlink ref="H1920" display="hsbl@vsnl.com" r:id="rId8414"/>
    <hyperlink ref="A378" display="BHATTI ENGINEERS" r:id="rId8415"/>
    <hyperlink ref="H2950" display="leon@hot-shots.com.au" r:id="rId8416"/>
    <hyperlink ref="A3807" display="INDALEX" r:id="rId8417"/>
    <hyperlink ref="H1593" display="gloryb@netvigator.com" r:id="rId8418"/>
    <hyperlink ref="A3387" display="ELEMENTS ORIENTAL" r:id="rId8419"/>
    <hyperlink ref="H2229" display="ofdif@wanadoo.fr" r:id="rId8420"/>
    <hyperlink ref="C1971" display="http://www.gunnebo.se" r:id="rId8421"/>
    <hyperlink ref="A892" display="ALFA MARKETING SERVICES" r:id="rId8422"/>
    <hyperlink ref="C3050" display="http://www.anthonytrading.co.nz" r:id="rId8423"/>
    <hyperlink ref="H1175" display="adavis@carlislebrass.co.uk" r:id="rId8424"/>
    <hyperlink ref="H2152" display="heiner.laxen@arcor.de" r:id="rId8425"/>
    <hyperlink ref="A1631" display="MIELE" r:id="rId8426"/>
    <hyperlink ref="H1500" display="jwu@dgglobalsourcing.com" r:id="rId8427"/>
    <hyperlink ref="A1421" display="PRIMESCAPE PRODUCTS" r:id="rId8428"/>
    <hyperlink ref="H2221" display="ett.gz@lycos.com" r:id="rId8429"/>
    <hyperlink ref="C2349" display="http://www.casanet.net.ma" r:id="rId8430"/>
    <hyperlink ref="A1956" display="BUZZ WORLDWIDE" r:id="rId8431"/>
    <hyperlink ref="H2266" display="merja.laaksonen@hackman.fi" r:id="rId8432"/>
    <hyperlink ref="C2586" display="http://www.scanglas.dk" r:id="rId8433"/>
    <hyperlink ref="H2430" display="bear_etc@yahoo.com" r:id="rId8434"/>
    <hyperlink ref="C3809" display="http://www.alberto.com" r:id="rId8435"/>
    <hyperlink ref="A1236" display="MIDAS IMPORTS" r:id="rId8436"/>
    <hyperlink ref="A2551" display="J B T SCHOTVANGER" r:id="rId8437"/>
    <hyperlink ref="C3069" display="http://www.dbtech.com.hk" r:id="rId8438"/>
    <hyperlink ref="A3763" display="ABINGU" r:id="rId8439"/>
    <hyperlink ref="H358" display="accounts@calco.com.au" r:id="rId8440"/>
    <hyperlink ref="H2385" display="y.h.bai@kokusai-kako.co.jp" r:id="rId8441"/>
    <hyperlink ref="H1743" display="actron@info.com.ph" r:id="rId8442"/>
    <hyperlink ref="H3028" display="yk6688@hotmail.com" r:id="rId8443"/>
    <hyperlink ref="A512" display="MENAGE SELECTION IMPORT" r:id="rId8444"/>
    <hyperlink ref="C3014" display="http://www.bunzldisp.com" r:id="rId8445"/>
    <hyperlink ref="A448" display="R N G FLORAL" r:id="rId8446"/>
    <hyperlink ref="H3749" display="michael@chefrandall.com" r:id="rId8447"/>
    <hyperlink ref="C1176" display="http://www.members.tripod.lycos.co.kr" r:id="rId8448"/>
    <hyperlink ref="A2044" display="TARCO" r:id="rId8449"/>
    <hyperlink ref="A2220" display="EASTMAN INTERNATIONAL" r:id="rId8450"/>
    <hyperlink ref="C2405" display="http://www.kingswoodkitchen.com" r:id="rId8451"/>
    <hyperlink ref="C3107" display="http://www.porcellanestok.com" r:id="rId8452"/>
    <hyperlink ref="H998" display="potpandist@hotmail.com" r:id="rId8453"/>
    <hyperlink ref="H3250" display="chucga@yahoo.com.hk" r:id="rId8454"/>
    <hyperlink ref="A2695" display="MOAHMMED SIRAFI EST FOR TRADING SERVICES" r:id="rId8455"/>
    <hyperlink ref="C854" display="http://www.trofeosmartinez.com" r:id="rId8456"/>
    <hyperlink ref="A288" display="B&amp;Q ASIA" r:id="rId8457"/>
    <hyperlink ref="A2868" display="SLAVIERO PALACE HOTEL" r:id="rId8458"/>
    <hyperlink ref="H641" display="ngrcohk@netvigator.com" r:id="rId8459"/>
    <hyperlink ref="H266" display="preferences-sa@wanadoo.fr" r:id="rId8460"/>
    <hyperlink ref="A1947" display="NOGUCHI" r:id="rId8461"/>
    <hyperlink ref="A2847" display="CARPENTER DEVELOPMENT" r:id="rId8462"/>
    <hyperlink ref="A1355" display="BAY CITY" r:id="rId8463"/>
    <hyperlink ref="H3155" display="sandra@johnleeco.com" r:id="rId8464"/>
    <hyperlink ref="A859" display="ALLAN CHEMICAL" r:id="rId8465"/>
    <hyperlink ref="A656" display="EURO HOME" r:id="rId8466"/>
    <hyperlink ref="H1310" display="asa@bergshanberg.com" r:id="rId8467"/>
    <hyperlink ref="A405" display="ENGROTUS" r:id="rId8468"/>
    <hyperlink ref="C3679" display="http://www.parmalat.ca" r:id="rId8469"/>
    <hyperlink ref="A2684" display="CFE - CHINE FRANCE ECHANGES" r:id="rId8470"/>
    <hyperlink ref="H3871" display="kitada-shuuzou@araigumi.co" r:id="rId8471"/>
    <hyperlink ref="H101" display="bdintlhk@yahoo.com.cn" r:id="rId8472"/>
    <hyperlink ref="A3074" display="CONMOTO ENTERPRISE" r:id="rId8473"/>
    <hyperlink ref="A153" display="NAMKANG TRADING" r:id="rId8474"/>
    <hyperlink ref="C996" display="http://www.alma.be" r:id="rId8475"/>
    <hyperlink ref="C3836" display="http://www.saboure.com" r:id="rId8476"/>
    <hyperlink ref="C3689" display="http://www.metro-mgb.com" r:id="rId8477"/>
    <hyperlink ref="A2506" display="SEGUY AMEUBLEMENT DE STYLE" r:id="rId8478"/>
    <hyperlink ref="A554" display="AKMAL EXPORT AND IMPORTS" r:id="rId8479"/>
    <hyperlink ref="A2855" display="LIM LONG SOON ENTERPRISE" r:id="rId8480"/>
    <hyperlink ref="C1134" display="http://www.wfs.aero" r:id="rId8481"/>
    <hyperlink ref="A974" display="SUN FUJITA" r:id="rId8482"/>
    <hyperlink ref="A3521" display="JMR MARKETING" r:id="rId8483"/>
    <hyperlink ref="H1570" display="delmennets2004@yahoo.com" r:id="rId8484"/>
    <hyperlink ref="A1464" display="ARLEY TRADING(S)" r:id="rId8485"/>
    <hyperlink ref="A1666" display="HONG KONG TOP BRASS TRADING" r:id="rId8486"/>
    <hyperlink ref="H2815" display="gusgmbh@aol.com" r:id="rId8487"/>
    <hyperlink ref="A2821" display="OMNIPROMET IMPORT-EXPORT &amp;" r:id="rId8488"/>
    <hyperlink ref="C2492" display="http://www.nationalbrokers.net" r:id="rId8489"/>
    <hyperlink ref="C1993" display="http://www.bihler-co.de" r:id="rId8490"/>
    <hyperlink ref="C2089" display="http://www.gemel.com.er" r:id="rId8491"/>
    <hyperlink ref="H2893" display="admin@haynien.com.hk" r:id="rId8492"/>
    <hyperlink ref="H2453" display="proviro@iol.ie" r:id="rId8493"/>
    <hyperlink ref="A2923" display="PROVIRO" r:id="rId8494"/>
    <hyperlink ref="A2867" display="SCAN SERVICE" r:id="rId8495"/>
    <hyperlink ref="A3882" display="BROTHER GROUP" r:id="rId8496"/>
    <hyperlink ref="A1987" display="SOBELPU SPRL" r:id="rId8497"/>
    <hyperlink ref="H3415" display="aseaman@oates.com.au" r:id="rId8498"/>
    <hyperlink ref="H2980" display="josephchengus@yahoo.com" r:id="rId8499"/>
    <hyperlink ref="A593" display="OO ASODO" r:id="rId8500"/>
    <hyperlink ref="H3093" display="aglangroup@link.net" r:id="rId8501"/>
    <hyperlink ref="C2270" display="http://www.seidel.de" r:id="rId8502"/>
    <hyperlink ref="C408" display="http://www.fourseasons.com" r:id="rId8503"/>
    <hyperlink ref="H898" display="jacksland@hotmail.com" r:id="rId8504"/>
    <hyperlink ref="H1275" display="info@capri.se" r:id="rId8505"/>
    <hyperlink ref="A3652" display="I C E HOLDINGS" r:id="rId8506"/>
    <hyperlink ref="A2443" display="INDOCHINE MARKETING" r:id="rId8507"/>
    <hyperlink ref="H61" display="daliankmk@sohu.com" r:id="rId8508"/>
    <hyperlink ref="C3878" display="http://www.mersatel.com" r:id="rId8509"/>
    <hyperlink ref="A3450" display="TAE HWA TRADING" r:id="rId8510"/>
    <hyperlink ref="A2161" display="TL ARGENTUM HANSEATISCHE SILBERHANDELSGESELLSCHAFT MBH" r:id="rId8511"/>
    <hyperlink ref="A324" display="DAMILRAIN INTERNATIONAL" r:id="rId8512"/>
    <hyperlink ref="A688" display="ALL WAYS FWDG" r:id="rId8513"/>
    <hyperlink ref="H3631" display="j.p.robberechts@wanadoo.be" r:id="rId8514"/>
    <hyperlink ref="A2375" display="ALBARAKA" r:id="rId8515"/>
    <hyperlink ref="C2641" display="http://www.doosungpaper.co.kr" r:id="rId8516"/>
    <hyperlink ref="H1211" display="ada@kasinda.com.hk" r:id="rId8517"/>
    <hyperlink ref="H1686" display="info@hometech-industries.com.hk" r:id="rId8518"/>
    <hyperlink ref="A2269" display="HANGMEI INTERNATIONAL" r:id="rId8519"/>
    <hyperlink ref="H961" display="amritkitchenplast@hotmail.com" r:id="rId8520"/>
    <hyperlink ref="A2496" display="GARELLY" r:id="rId8521"/>
    <hyperlink ref="C1667" display="http://www.dastgirengineering.com" r:id="rId8522"/>
    <hyperlink ref="A1863" display="GRANITE &amp; MARBLE RESOURCES" r:id="rId8523"/>
    <hyperlink ref="C1506" display="http://www.garment-accessories.com" r:id="rId8524"/>
    <hyperlink ref="H2662" display="mail@panaxappliance.com" r:id="rId8525"/>
    <hyperlink ref="H2382" display="permich@mariteam.dk" r:id="rId8526"/>
    <hyperlink ref="A2248" display="BRIGHTWAY" r:id="rId8527"/>
    <hyperlink ref="C3122" display="http://www.alliedmetals.com" r:id="rId8528"/>
    <hyperlink ref="H521" display="achinabo@yahoo.co.uk" r:id="rId8529"/>
    <hyperlink ref="C1749" display="http://www.takami-trading.co.jp" r:id="rId8530"/>
    <hyperlink ref="H1326" display="john@stisto.com" r:id="rId8531"/>
    <hyperlink ref="A147" display="LUXO FINLAND" r:id="rId8532"/>
    <hyperlink ref="C774" display="http://www.aidoc.co.jp" r:id="rId8533"/>
    <hyperlink ref="H2088" display="restrepo.g@proimpo.com.co" r:id="rId8534"/>
    <hyperlink ref="C1036" display="http://www.challengeronline.com" r:id="rId8535"/>
    <hyperlink ref="C1043" display="http://www.ats-global.com" r:id="rId8536"/>
    <hyperlink ref="C3774" display="http://www.srivinayaka.com" r:id="rId8537"/>
    <hyperlink ref="C3842" display="http://www.sunderlandtrading.com" r:id="rId8538"/>
    <hyperlink ref="A1059" display="SPRINGFIELD ELEMENTARY SCHOOL" r:id="rId8539"/>
    <hyperlink ref="A2064" display="ADVANCE EXPORTS NZ" r:id="rId8540"/>
    <hyperlink ref="A2494" display="FAIRTRADE" r:id="rId8541"/>
    <hyperlink ref="A187" display="CREATIVE COLLECTIONS" r:id="rId8542"/>
    <hyperlink ref="H1849" display="order@pollux-group.com" r:id="rId8543"/>
    <hyperlink ref="H1210" display="amefa@amefa.de" r:id="rId8544"/>
    <hyperlink ref="A2351" display="MULDER &amp; RIJKE" r:id="rId8545"/>
    <hyperlink ref="H3667" display="shabbireran@hotmail.com" r:id="rId8546"/>
    <hyperlink ref="A2886" display="SELECCIONES DEL MENAJE" r:id="rId8547"/>
    <hyperlink ref="A23" display="ELEKTROMOTOREN DE POEL" r:id="rId8548"/>
    <hyperlink ref="H3660" display="alansar10@hotmail.com" r:id="rId8549"/>
    <hyperlink ref="C47" display="http://www.happyjump.com" r:id="rId8550"/>
    <hyperlink ref="H1631" display="info@miele.fi" r:id="rId8551"/>
    <hyperlink ref="A3227" display="ARDOULLIE NV-SA" r:id="rId8552"/>
    <hyperlink ref="A3078" display="SUREWAY" r:id="rId8553"/>
    <hyperlink ref="A118" display="ROBERT BOSCH" r:id="rId8554"/>
    <hyperlink ref="A3304" display="SAVING SHIPPING &amp; FORWARDING" r:id="rId8555"/>
    <hyperlink ref="H1173" display="usabuk@hotmail.com" r:id="rId8556"/>
    <hyperlink ref="A937" display="ORGANIZACION SORIANA S" r:id="rId8557"/>
    <hyperlink ref="H1643" display="jpz.flofrance@wanadoo.fr" r:id="rId8558"/>
    <hyperlink ref="C1429" display="http://www.omniaworld.net" r:id="rId8559"/>
    <hyperlink ref="H3196" display="abm@alibey.com" r:id="rId8560"/>
    <hyperlink ref="H3216" display="indy1959@hotmail.com" r:id="rId8561"/>
    <hyperlink ref="C3126" display="http://www.rwddistributors.com" r:id="rId8562"/>
    <hyperlink ref="A2442" display="KISOSEI" r:id="rId8563"/>
    <hyperlink ref="C100" display="http://www.fwglas.com" r:id="rId8564"/>
    <hyperlink ref="A933" display="INKA IMPEX D O O" r:id="rId8565"/>
    <hyperlink ref="C2024" display="http://www.ablereach.com.my" r:id="rId8566"/>
    <hyperlink ref="C1621" display="http://www.butlers.de" r:id="rId8567"/>
    <hyperlink ref="A1567" display="BASE4 GROUP" r:id="rId8568"/>
    <hyperlink ref="H1079" display="i.miyazawa@reacjapan.com" r:id="rId8569"/>
    <hyperlink ref="H307" display="shinlick@cbn.net.id" r:id="rId8570"/>
    <hyperlink ref="C1780" display="http://www.noorassociate.com" r:id="rId8571"/>
    <hyperlink ref="A3668" display="THE TRAVEL SHOP" r:id="rId8572"/>
    <hyperlink ref="H2255" display="ste.elipro@wanadoo.fr" r:id="rId8573"/>
    <hyperlink ref="A1611" display="BENIHANA INT L TRADING" r:id="rId8574"/>
    <hyperlink ref="A1969" display="RAFEL TRADING EST" r:id="rId8575"/>
    <hyperlink ref="H1591" display="selfast@cyberia.net" r:id="rId8576"/>
    <hyperlink ref="A803" display="M &amp; S CORPORATION JAPAN" r:id="rId8577"/>
    <hyperlink ref="H3520" display="fallbabaladji@yahoo.fr" r:id="rId8578"/>
    <hyperlink ref="H2996" display="lililacoque@yahoo.com" r:id="rId8579"/>
    <hyperlink ref="H2614" display="mmdelapp@juno.com" r:id="rId8580"/>
    <hyperlink ref="H2089" display="amtes@gemel.com" r:id="rId8581"/>
    <hyperlink ref="H3567" display="hannah@golden.net" r:id="rId8582"/>
    <hyperlink ref="H2659" display="barenthal@barenthal.com" r:id="rId8583"/>
    <hyperlink ref="H1590" display="ken@titanpro.com" r:id="rId8584"/>
    <hyperlink ref="A3040" display="SUNLIVIA" r:id="rId8585"/>
    <hyperlink ref="A3048" display="EVAN MAXWELL INTL" r:id="rId8586"/>
    <hyperlink ref="C3513" display="http://www.marco-tse.co.uk" r:id="rId8587"/>
    <hyperlink ref="H2284" display="ballarini.export@ballarini.it" r:id="rId8588"/>
    <hyperlink ref="H2899" display="mailbox@kopal.se" r:id="rId8589"/>
    <hyperlink ref="H3209" display="tisbee@worldnet.att.net" r:id="rId8590"/>
    <hyperlink ref="H3397" display="frmaia@club-internet.fr" r:id="rId8591"/>
    <hyperlink ref="A3626" display="PRINCE KOGYO" r:id="rId8592"/>
    <hyperlink ref="H902" display="csidagupan@hotmail.com" r:id="rId8593"/>
    <hyperlink ref="C564" display="http://www.eml.com.hk" r:id="rId8594"/>
    <hyperlink ref="A2763" display="UNKNOWN COLLECTION" r:id="rId8595"/>
    <hyperlink ref="C2044" display="http://www.tardini.com" r:id="rId8596"/>
    <hyperlink ref="A2911" display="CHL" r:id="rId8597"/>
    <hyperlink ref="H277" display="alpha@mx21.tiki.ne.jp" r:id="rId8598"/>
    <hyperlink ref="H3225" display="tharris@oroton.com.au" r:id="rId8599"/>
    <hyperlink ref="H2823" display="ajmerap@ajmerawire.com" r:id="rId8600"/>
    <hyperlink ref="C945" display="http://www.per.aarskog.no" r:id="rId8601"/>
    <hyperlink ref="A3199" display="AMERICAN &amp; ASIATIC TRADING" r:id="rId8602"/>
    <hyperlink ref="H352" display="davida@ott-el.com" r:id="rId8603"/>
    <hyperlink ref="C711" display="http://www.ripley.cl" r:id="rId8604"/>
    <hyperlink ref="H515" display="info@bradcokitchen.com" r:id="rId8605"/>
    <hyperlink ref="A3158" display="SOCOLIA" r:id="rId8606"/>
    <hyperlink ref="A2453" display="PROVIRO" r:id="rId8607"/>
    <hyperlink ref="H3752" display="arnold@carib-link.net" r:id="rId8608"/>
    <hyperlink ref="C3768" display="http://www.thomascrowninc.com" r:id="rId8609"/>
    <hyperlink ref="H2481" display="86793523@hinet.net" r:id="rId8610"/>
    <hyperlink ref="C2564" display="http://www.sinsei-kk.co.jp" r:id="rId8611"/>
    <hyperlink ref="H3434" display="haroonzaki@hotmail.com" r:id="rId8612"/>
    <hyperlink ref="C621" display="http://www.quartexx.com" r:id="rId8613"/>
    <hyperlink ref="C497" display="http://www.rosaraharja.com" r:id="rId8614"/>
    <hyperlink ref="A2345" display="CALIBRE MARKETING &amp; SALES" r:id="rId8615"/>
    <hyperlink ref="H3019" display="vm@vm-elektro.dk" r:id="rId8616"/>
    <hyperlink ref="A904" display="KOSMELITA" r:id="rId8617"/>
    <hyperlink ref="C3227" display="http://www.boyriven.com" r:id="rId8618"/>
    <hyperlink ref="A2427" display="S SAMRAN THAILAND" r:id="rId8619"/>
    <hyperlink ref="H1115" display="wilsoncai@crown-cookware.com" r:id="rId8620"/>
    <hyperlink ref="A1226" display="SUNBIRDO" r:id="rId8621"/>
    <hyperlink ref="C3421" display="http://www.sotelgui.net.gn" r:id="rId8622"/>
    <hyperlink ref="H2874" display="kamal_bhuwalka@hotmail.com" r:id="rId8623"/>
    <hyperlink ref="H2378" display="ike@spej.co" r:id="rId8624"/>
    <hyperlink ref="A520" display="ANTARES CUCINE" r:id="rId8625"/>
    <hyperlink ref="H2592" display="apogeo94@tin.it" r:id="rId8626"/>
    <hyperlink ref="A771" display="NAGAMI" r:id="rId8627"/>
    <hyperlink ref="A1902" display="LUCKYERA INTERNATIONAL" r:id="rId8628"/>
    <hyperlink ref="C128" display="http://www.oiler.co.jp" r:id="rId8629"/>
    <hyperlink ref="H1753" display="braoland@yahoo.fr" r:id="rId8630"/>
    <hyperlink ref="C864" display="http://www.des.varese.it" r:id="rId8631"/>
    <hyperlink ref="H2871" display="info@borifa.be" r:id="rId8632"/>
    <hyperlink ref="C3156" display="http://www.bew-westheim.de" r:id="rId8633"/>
    <hyperlink ref="H2705" display="modern_est@yahoo.com" r:id="rId8634"/>
    <hyperlink ref="A3098" display="C JAY VENTURES NIG" r:id="rId8635"/>
    <hyperlink ref="C3533" display="http://www.mikevin.com" r:id="rId8636"/>
    <hyperlink ref="H2405" display="info@kingswoodkitchen.com" r:id="rId8637"/>
    <hyperlink ref="C3099" display="http://www.schmiddewland.com" r:id="rId8638"/>
    <hyperlink ref="H433" display="stacey@eiglobal.com" r:id="rId8639"/>
    <hyperlink ref="H2982" display="achatbourguignon@wanadoo.fr" r:id="rId8640"/>
    <hyperlink ref="H2018" display="tonyhealy7@optusnet.com.au" r:id="rId8641"/>
    <hyperlink ref="A3647" display="SUGIMOTO SHOKUHIN YOKI" r:id="rId8642"/>
    <hyperlink ref="H1370" display="purchase@amefa.com" r:id="rId8643"/>
    <hyperlink ref="A1952" display="EURO-ASIA HOUSEHOLDS (HK)" r:id="rId8644"/>
    <hyperlink ref="C3414" display="http://www.mas.dk" r:id="rId8645"/>
    <hyperlink ref="H3181" display="k.fleischer@bew-westheim.de" r:id="rId8646"/>
    <hyperlink ref="H692" display="minppr@iris.ocn.ne.jp" r:id="rId8647"/>
    <hyperlink ref="A2058" display="CHIC BONBON TRADING CENTER" r:id="rId8648"/>
    <hyperlink ref="A117" display="FIRST TREAD" r:id="rId8649"/>
    <hyperlink ref="H1740" display="srintl@indiatimes.com" r:id="rId8650"/>
    <hyperlink ref="H1524" display="info@hilmars.dk" r:id="rId8651"/>
    <hyperlink ref="A2781" display="AFROSINO LINKS" r:id="rId8652"/>
    <hyperlink ref="H2567" display="david@classic-intl.com" r:id="rId8653"/>
    <hyperlink ref="A2555" display="AL DAN TRADING" r:id="rId8654"/>
    <hyperlink ref="C1858" display="http://www.skeltonsinc.com" r:id="rId8655"/>
    <hyperlink ref="H3140" display="grace@hillcarehk.com" r:id="rId8656"/>
    <hyperlink ref="H3360" display="fine001@ktnet.co" r:id="rId8657"/>
    <hyperlink ref="C3207" display="http://www.cambridgecasuals.com" r:id="rId8658"/>
    <hyperlink ref="H418" display="kenn.ken@nifty.com" r:id="rId8659"/>
    <hyperlink ref="H2157" display="jkenterprise58@hotmail.com" r:id="rId8660"/>
    <hyperlink ref="H1762" display="seascapes@bigpond.com.au" r:id="rId8661"/>
    <hyperlink ref="A3175" display="B E H" r:id="rId8662"/>
    <hyperlink ref="C1299" display="http://www.magnumfurniture.co.uk" r:id="rId8663"/>
    <hyperlink ref="A1390" display="SCHOENHUBER FRANCHI" r:id="rId8664"/>
    <hyperlink ref="C1181" display="http://www.prideproducts.com" r:id="rId8665"/>
    <hyperlink ref="A2754" display="OY SILENT GLISS" r:id="rId8666"/>
    <hyperlink ref="H1635" display="dynatec@dynatec.no" r:id="rId8667"/>
    <hyperlink ref="H1772" display="essenergy@attbi.com" r:id="rId8668"/>
    <hyperlink ref="C2722" display="http://www.silkroadgift.com" r:id="rId8669"/>
    <hyperlink ref="H1393" display="nmiles@aladdintempritecdn.com" r:id="rId8670"/>
    <hyperlink ref="H758" display="kemalhas28@hotmail.com" r:id="rId8671"/>
    <hyperlink ref="A3745" display="ASAHI TRADING" r:id="rId8672"/>
    <hyperlink ref="A1029" display="ALPHA INTERNATIONAL" r:id="rId8673"/>
    <hyperlink ref="H3348" display="rikard.bjurstrom@nebsails.fi" r:id="rId8674"/>
    <hyperlink ref="H572" display="kelnamex@yahoo.com" r:id="rId8675"/>
    <hyperlink ref="C2271" display="http://www.ancap.it" r:id="rId8676"/>
    <hyperlink ref="H2207" display="dearly99@comcast.net" r:id="rId8677"/>
    <hyperlink ref="C831" display="http://www.rushonweb.com" r:id="rId8678"/>
    <hyperlink ref="A3732" display="AMERIMPEX" r:id="rId8679"/>
    <hyperlink ref="H241" display="cmckim@anet.net" r:id="rId8680"/>
    <hyperlink ref="H2363" display="gunawan@ureach.com" r:id="rId8681"/>
    <hyperlink ref="H3162" display="daesan@hkstar.com" r:id="rId8682"/>
    <hyperlink ref="C2175" display="http://www.sirmailorder.ca" r:id="rId8683"/>
    <hyperlink ref="A1691" display="THOMAS &amp; JONES (TEJAY)" r:id="rId8684"/>
    <hyperlink ref="C2999" display="http://www.jordantrading.com" r:id="rId8685"/>
    <hyperlink ref="C3214" display="http://www.americancustomsscale.com" r:id="rId8686"/>
    <hyperlink ref="H3834" display="lourdesleal@msn.com" r:id="rId8687"/>
    <hyperlink ref="C236" display="http://www.aatrading20.com" r:id="rId8688"/>
    <hyperlink ref="A49" display="DESIGNER MOULDING" r:id="rId8689"/>
    <hyperlink ref="H2450" display="sales@asl-supplies.co.uk" r:id="rId8690"/>
    <hyperlink ref="C270" display="http://www.steamcleaner.co.kr" r:id="rId8691"/>
    <hyperlink ref="A1516" display="FUJI MANUFACTURING" r:id="rId8692"/>
    <hyperlink ref="H1070" display="altabari@emirates.net" r:id="rId8693"/>
    <hyperlink ref="H3151" display="houtrade@aol.com" r:id="rId8694"/>
    <hyperlink ref="A1132" display="RPT INTERNATIONAL" r:id="rId8695"/>
    <hyperlink ref="A3797" display="ANWER HARDWARE" r:id="rId8696"/>
    <hyperlink ref="A3194" display="AL-STAJWAAB TRADING" r:id="rId8697"/>
    <hyperlink ref="H1886" display="jcovill@ntlworld.com" r:id="rId8698"/>
    <hyperlink ref="C2065" display="http://www.evernuplastics.co.za" r:id="rId8699"/>
    <hyperlink ref="C903" display="http://www.rwheim.de" r:id="rId8700"/>
    <hyperlink ref="H142" display="alpineclothing@infonegocio.com" r:id="rId8701"/>
    <hyperlink ref="A2195" display="R D M INDUSTRIAL SERVICES" r:id="rId8702"/>
    <hyperlink ref="H1190" display="angelaaneke@kawanlama.com" r:id="rId8703"/>
    <hyperlink ref="A789" display="SARAM INTERNATIONAL" r:id="rId8704"/>
    <hyperlink ref="H351" display="alexi@creativehousewares.co" r:id="rId8705"/>
    <hyperlink ref="H1360" display="kkmerchand@aol.com" r:id="rId8706"/>
    <hyperlink ref="A2873" display="D&amp;P FRANZ" r:id="rId8707"/>
    <hyperlink ref="A279" display="EXONE" r:id="rId8708"/>
    <hyperlink ref="A19" display="DAKA DESIGNS" r:id="rId8709"/>
    <hyperlink ref="C2662" display="http://www.panaxappliances.com" r:id="rId8710"/>
    <hyperlink ref="A1803" display="RICHLUCK INVESTMENT" r:id="rId8711"/>
    <hyperlink ref="C522" display="http://www.tasteofbritain.com" r:id="rId8712"/>
    <hyperlink ref="A2081" display="FAR EAST INTERNATIONAL" r:id="rId8713"/>
    <hyperlink ref="C3394" display="http://www.axaveilig.nl" r:id="rId8714"/>
    <hyperlink ref="H1095" display="unique2@vsnl.com" r:id="rId8715"/>
    <hyperlink ref="H506" display="ship@harmsmarcus.com" r:id="rId8716"/>
    <hyperlink ref="H1548" display="houseane@titan.seed.net" r:id="rId8717"/>
    <hyperlink ref="H1444" display="fantasy_interlain@hotmail.com" r:id="rId8718"/>
    <hyperlink ref="H3455" display="sales@roma.co.uk" r:id="rId8719"/>
    <hyperlink ref="H3556" display="adcom@dhollander.be" r:id="rId8720"/>
    <hyperlink ref="C2893" display="http://www.haynien.com.hk" r:id="rId8721"/>
    <hyperlink ref="A1235" display="EMSA WERKE WULF GMBH &amp;" r:id="rId8722"/>
    <hyperlink ref="A1779" display="REXIM INTERNATIONAL" r:id="rId8723"/>
    <hyperlink ref="A3616" display="BRITISH ASSOCIATE OF BUSINESS ADMINISTRATORS AND CONSULTANTS" r:id="rId8724"/>
    <hyperlink ref="H2489" display="cobshkgling@hutchcity.com" r:id="rId8725"/>
    <hyperlink ref="A558" display="MIRSUL" r:id="rId8726"/>
    <hyperlink ref="A3413" display="AMASI SHOPPING STORES" r:id="rId8727"/>
    <hyperlink ref="A328" display="THE WAREHOUSE GROUP" r:id="rId8728"/>
    <hyperlink ref="A3187" display="AMISHAY MARKETING CO (1980)" r:id="rId8729"/>
    <hyperlink ref="A3858" display="SUGIMOTO SHOKUHIN YOKI" r:id="rId8730"/>
    <hyperlink ref="H2148" display="alexandercheng@canada.com" r:id="rId8731"/>
    <hyperlink ref="A2246" display="J &amp; H INTERNATIONAL (EUROPE)" r:id="rId8732"/>
    <hyperlink ref="H1134" display="brian_frissyn@hotmail.com" r:id="rId8733"/>
    <hyperlink ref="H263" display="dwillcox1@cox.net" r:id="rId8734"/>
    <hyperlink ref="A3788" display="ROYAL LACEWOOD" r:id="rId8735"/>
    <hyperlink ref="H2632" display="merchandiser4@brilliantstandard.com" r:id="rId8736"/>
    <hyperlink ref="H1415" display="edwardsong@techmark.com.cn" r:id="rId8737"/>
    <hyperlink ref="C862" display="http://www.laikamkee.com" r:id="rId8738"/>
    <hyperlink ref="A1373" display="GEESA" r:id="rId8739"/>
    <hyperlink ref="A1966" display="FUTURELAND INTERNATIONAL" r:id="rId8740"/>
    <hyperlink ref="A3061" display="RAPID FREIGHTWAYS" r:id="rId8741"/>
    <hyperlink ref="C2131" display="http://www.microbase.com.ph" r:id="rId8742"/>
    <hyperlink ref="A2123" display="PACIFIC IMPOEX (PVT)" r:id="rId8743"/>
    <hyperlink ref="A2149" display="HUNGERKAMP" r:id="rId8744"/>
    <hyperlink ref="A1058" display="GEM INTERNATIONAL TRADING" r:id="rId8745"/>
    <hyperlink ref="H125" display="nick.kime@bhlgroup.co.uk" r:id="rId8746"/>
    <hyperlink ref="C354" display="http://www.rational-online.com" r:id="rId8747"/>
    <hyperlink ref="A1799" display="AISIA COMBINE (HK)" r:id="rId8748"/>
    <hyperlink ref="H653" display="stevensmktg@aol.com" r:id="rId8749"/>
    <hyperlink ref="H2694" display="excellent@itmin.com" r:id="rId8750"/>
    <hyperlink ref="C845" display="http://www.damilrain.com.au" r:id="rId8751"/>
    <hyperlink ref="A2402" display="BURAK TEXTILE" r:id="rId8752"/>
    <hyperlink ref="A2565" display="AKAI (U K )" r:id="rId8753"/>
    <hyperlink ref="H1350" display="sales@meulemangifts.nl" r:id="rId8754"/>
    <hyperlink ref="A256" display="INKA IMPEX D O O" r:id="rId8755"/>
    <hyperlink ref="A2071" display="FYNS KRAN UDSTYR" r:id="rId8756"/>
    <hyperlink ref="A1325" display="K &amp; K" r:id="rId8757"/>
    <hyperlink ref="H323" display="jlroussety@intnet.mu" r:id="rId8758"/>
    <hyperlink ref="C1666" display="http://www.topbrasshardware.com" r:id="rId8759"/>
    <hyperlink ref="A1641" display="SANIKLEEN HONBU" r:id="rId8760"/>
    <hyperlink ref="C2916" display="http://www.catering.co.uk" r:id="rId8761"/>
    <hyperlink ref="H2997" display="pmm@mactz.com" r:id="rId8762"/>
    <hyperlink ref="H320" display="merle@amazinshuz.co" r:id="rId8763"/>
    <hyperlink ref="C1672" display="http://www.tiko.pl" r:id="rId8764"/>
    <hyperlink ref="H2812" display="suneelswaika@rediffmail.com" r:id="rId8765"/>
    <hyperlink ref="C3805" display="http://www.linktrading.com" r:id="rId8766"/>
    <hyperlink ref="A3702" display="GERARD VAN DEN BRINK" r:id="rId8767"/>
    <hyperlink ref="A1669" display="RATHBANNA COPPER WORKS (EDDIE O NEILL &amp; SONS)" r:id="rId8768"/>
    <hyperlink ref="H1912" display="pison.panichakasem@unilever.com" r:id="rId8769"/>
    <hyperlink ref="H1254" display="s.vaid@dcdcap.ital.com" r:id="rId8770"/>
    <hyperlink ref="H3490" display="kervan14@gmx.net" r:id="rId8771"/>
    <hyperlink ref="H211" display="noor2@brain.net.pk" r:id="rId8772"/>
    <hyperlink ref="H3446" display="guleryuz1@hotmail.com" r:id="rId8773"/>
    <hyperlink ref="C771" display="http://www.nagami.com.au" r:id="rId8774"/>
    <hyperlink ref="C3783" display="http://www.bgclean.co.uk" r:id="rId8775"/>
    <hyperlink ref="H157" display="tkourtis@oasisgriffiths.com.au" r:id="rId8776"/>
    <hyperlink ref="H316" display="kai2851@yahoo.com.cn" r:id="rId8777"/>
    <hyperlink ref="H640" display="sherry_ip@yahoo.com.hk" r:id="rId8778"/>
    <hyperlink ref="A1556" display="CREATIVE INVENTIONS CC OF SOUTH AFRICA" r:id="rId8779"/>
    <hyperlink ref="C2378" display="http://www.spej.co.jp" r:id="rId8780"/>
    <hyperlink ref="A1726" display="SHINTO TORYO SHOKAI" r:id="rId8781"/>
    <hyperlink ref="C338" display="http://www.elariss.com" r:id="rId8782"/>
    <hyperlink ref="C3154" display="http://www.picclick.ca" r:id="rId8783"/>
    <hyperlink ref="A2668" display="MICROBASE" r:id="rId8784"/>
    <hyperlink ref="A2005" display="AFRICAN DIAMOND GENERAL TRADING" r:id="rId8785"/>
    <hyperlink ref="H2528" display="ckrissman@sourceabroad.com" r:id="rId8786"/>
    <hyperlink ref="H1445" display="princeselectric@hotmail.com" r:id="rId8787"/>
    <hyperlink ref="H803" display="mands@silver.ocn.ne.jp" r:id="rId8788"/>
    <hyperlink ref="A675" display="PRIME DOLLAR" r:id="rId8789"/>
    <hyperlink ref="C3452" display="http://www.lapaco.com" r:id="rId8790"/>
    <hyperlink ref="H921" display="boghdadi_61@hotmail.com" r:id="rId8791"/>
    <hyperlink ref="C555" display="http://www.oak.ocn.le.jp" r:id="rId8792"/>
    <hyperlink ref="A3353" display="G C VAN KEMPEN" r:id="rId8793"/>
    <hyperlink ref="H1183" display="miho_ishida@nta.co" r:id="rId8794"/>
    <hyperlink ref="H3764" display="bindia@bharatin.com" r:id="rId8795"/>
    <hyperlink ref="C971" display="http://www.seed-rh.fr" r:id="rId8796"/>
    <hyperlink ref="A12" display="FILGO" r:id="rId8797"/>
    <hyperlink ref="C634" display="http://www.cabinetsanddesigns.net" r:id="rId8798"/>
    <hyperlink ref="H3812" display="contact@n-s-o.com" r:id="rId8799"/>
    <hyperlink ref="H1778" display="eastmandelhi@impexeastman.com" r:id="rId8800"/>
    <hyperlink ref="A567" display="MONZ GMBH &amp;" r:id="rId8801"/>
    <hyperlink ref="C3352" display="http://www.burmtone.com" r:id="rId8802"/>
    <hyperlink ref="A2219" display="MILLENNIUM" r:id="rId8803"/>
    <hyperlink ref="A1459" display="A KLAASSEN" r:id="rId8804"/>
    <hyperlink ref="H973" display="info@bredemeijer.nl" r:id="rId8805"/>
    <hyperlink ref="H667" display="rkaviani@hotmail.com" r:id="rId8806"/>
    <hyperlink ref="A964" display="ATEND" r:id="rId8807"/>
    <hyperlink ref="C1625" display="http://www.parkanonautovaraosa.fi" r:id="rId8808"/>
    <hyperlink ref="H2794" display="cpurchase@embassysuites.net" r:id="rId8809"/>
    <hyperlink ref="H2260" display="aspeno@manquehue.net" r:id="rId8810"/>
    <hyperlink ref="A1061" display="2001 OUT LET" r:id="rId8811"/>
    <hyperlink ref="A2775" display="ALLWAYS TRADING" r:id="rId8812"/>
    <hyperlink ref="H1201" display="tralfaz76@aol.com" r:id="rId8813"/>
    <hyperlink ref="A400" display="LOYAL INTERNATIONAL" r:id="rId8814"/>
    <hyperlink ref="H3049" display="apachoken@yahoo.fr" r:id="rId8815"/>
    <hyperlink ref="A3201" display="INVERCORPO" r:id="rId8816"/>
    <hyperlink ref="C376" display="http://www.albashirco.com" r:id="rId8817"/>
    <hyperlink ref="H626" display="amefa@amefa.pl" r:id="rId8818"/>
    <hyperlink ref="C1618" display="http://www.bur-kg.de" r:id="rId8819"/>
    <hyperlink ref="A1379" display="C MAHAKITYOTHA" r:id="rId8820"/>
    <hyperlink ref="C1037" display="http://www.eland.co.kr" r:id="rId8821"/>
    <hyperlink ref="H33" display="mike_mccalman@yahoo.com" r:id="rId8822"/>
    <hyperlink ref="H3356" display="sales@laprudential.com" r:id="rId8823"/>
    <hyperlink ref="C1070" display="http://www.altabari.com" r:id="rId8824"/>
    <hyperlink ref="A192" display="PACIFIC MARKET" r:id="rId8825"/>
    <hyperlink ref="H1721" display="biosystem@origin.dp.ua" r:id="rId8826"/>
    <hyperlink ref="H3386" display="albertegbebu@yahoo.com" r:id="rId8827"/>
    <hyperlink ref="A795" display="CHINAGOODS VENTURES" r:id="rId8828"/>
    <hyperlink ref="C147" display="http://www.luxo.fi" r:id="rId8829"/>
    <hyperlink ref="C2421" display="http://www.goldengroupoverseas.com" r:id="rId8830"/>
    <hyperlink ref="A1670" display="ORYX DAN" r:id="rId8831"/>
    <hyperlink ref="H3233" display="daphne@chefwork.com" r:id="rId8832"/>
    <hyperlink ref="H3661" display="mail@blomberg-co.com" r:id="rId8833"/>
    <hyperlink ref="H2671" display="godstime@nova.net" r:id="rId8834"/>
    <hyperlink ref="C2610" display="http://www.jeallton.com" r:id="rId8835"/>
    <hyperlink ref="A2242" display="LEVENT SANAYI" r:id="rId8836"/>
    <hyperlink ref="A3659" display="ARAI-GUMI" r:id="rId8837"/>
    <hyperlink ref="A1062" display="MUTI &amp;" r:id="rId8838"/>
    <hyperlink ref="H1203" display="veron@bases3.com" r:id="rId8839"/>
    <hyperlink ref="C2840" display="http://www.ccs_se.com" r:id="rId8840"/>
    <hyperlink ref="H1851" display="chpaper@netvigator.com" r:id="rId8841"/>
    <hyperlink ref="H1974" display="kingyear@ctimail.com" r:id="rId8842"/>
    <hyperlink ref="C2422" display="http://www.sfterra.co.jp" r:id="rId8843"/>
    <hyperlink ref="H3563" display="ferid.khemakhem@catering.com" r:id="rId8844"/>
    <hyperlink ref="H2541" display="chinacottage2000@yahoo.com" r:id="rId8845"/>
    <hyperlink ref="H3447" display="cl.audegiroux@pocketmail.com" r:id="rId8846"/>
    <hyperlink ref="H1832" display="limam66@yahoo.com" r:id="rId8847"/>
    <hyperlink ref="C1496" display="http://www.mozcom.com" r:id="rId8848"/>
    <hyperlink ref="H537" display="dnpimport@aol.com" r:id="rId8849"/>
    <hyperlink ref="C1963" display="http://www.libbey.com" r:id="rId8850"/>
    <hyperlink ref="A243" display="FRANS DEMUYNCK" r:id="rId8851"/>
    <hyperlink ref="C3131" display="http://www.ruffo.it" r:id="rId8852"/>
    <hyperlink ref="C499" display="http://www.abdoolally.com" r:id="rId8853"/>
    <hyperlink ref="A569" display="MACHOICE" r:id="rId8854"/>
    <hyperlink ref="A1072" display="KITEK" r:id="rId8855"/>
    <hyperlink ref="A3762" display="P T INTERFOOD SUKSES JASINDO" r:id="rId8856"/>
    <hyperlink ref="A1926" display="DAE WOONG ELECTRIC" r:id="rId8857"/>
    <hyperlink ref="H2665" display="brenda.law@ottoasia.com" r:id="rId8858"/>
    <hyperlink ref="A3325" display="GALA PERFORMANCE SDN" r:id="rId8859"/>
    <hyperlink ref="A3771" display="NORELEM NORMELEMENTE" r:id="rId8860"/>
    <hyperlink ref="C3597" display="http://www.fsgroup.net" r:id="rId8861"/>
    <hyperlink ref="A2696" display="HAN-UL TRADING" r:id="rId8862"/>
    <hyperlink ref="H1915" display="clee@cplabels.com.hk" r:id="rId8863"/>
    <hyperlink ref="H2094" display="hsouaidi@yahoo.fr" r:id="rId8864"/>
    <hyperlink ref="H2034" display="fuar@albedotour.com" r:id="rId8865"/>
    <hyperlink ref="C1977" display="http://www.lacedelli.com" r:id="rId8866"/>
    <hyperlink ref="A3553" display="SARAWAK" r:id="rId8867"/>
    <hyperlink ref="H1725" display="saad_naja@yahoo.com" r:id="rId8868"/>
    <hyperlink ref="A1544" display="DOLLAR GENERAL GLOBAL SOURCING" r:id="rId8869"/>
    <hyperlink ref="A2522" display="NOUR INTERNATIONAL" r:id="rId8870"/>
    <hyperlink ref="A3810" display="STAALMEX" r:id="rId8871"/>
    <hyperlink ref="H3334" display="andyccchen@pagic.net" r:id="rId8872"/>
    <hyperlink ref="H2675" display="tinnocentini@innocentini.com" r:id="rId8873"/>
    <hyperlink ref="C643" display="http://www.eurogeneral.ie" r:id="rId8874"/>
    <hyperlink ref="C1781" display="http://www.emcichemicals.com" r:id="rId8875"/>
    <hyperlink ref="A809" display="KEITH SPICER" r:id="rId8876"/>
    <hyperlink ref="H382" display="info@gate11.it" r:id="rId8877"/>
    <hyperlink ref="C1690" display="http://www.schottsvenska.se" r:id="rId8878"/>
    <hyperlink ref="H2719" display="szhgtw@vip.163.com" r:id="rId8879"/>
    <hyperlink ref="A3279" display="KHEATARI (H K )" r:id="rId8880"/>
    <hyperlink ref="C249" display="http://www.bosch.com" r:id="rId8881"/>
    <hyperlink ref="A1914" display="T V S" r:id="rId8882"/>
    <hyperlink ref="A1011" display="APPLICA CONSUMER PRODUCTS" r:id="rId8883"/>
    <hyperlink ref="A1462" display="MACHINE &amp; TOOL" r:id="rId8884"/>
    <hyperlink ref="C713" display="http://www.seiei.com" r:id="rId8885"/>
    <hyperlink ref="H70" display="info@kintree.com" r:id="rId8886"/>
    <hyperlink ref="C3198" display="http://www.cutcraft.com.sg" r:id="rId8887"/>
    <hyperlink ref="H2027" display="charintip@thaisiri.com" r:id="rId8888"/>
    <hyperlink ref="A3401" display="KOWLING" r:id="rId8889"/>
    <hyperlink ref="H2351" display="mr@mulderrijke.nl" r:id="rId8890"/>
    <hyperlink ref="A2939" display="KROGAB FINLAND" r:id="rId8891"/>
    <hyperlink ref="H461" display="vivian.li@sbcglobal.net" r:id="rId8892"/>
    <hyperlink ref="H73" display="tigrburt@pchome.com" r:id="rId8893"/>
    <hyperlink ref="H3275" display="asiasky@onetelhk.net" r:id="rId8894"/>
    <hyperlink ref="C1125" display="http://www.montegrappa.it" r:id="rId8895"/>
    <hyperlink ref="A1707" display="COMERCIALIZADORA TODO PARA EL HOGAR" r:id="rId8896"/>
    <hyperlink ref="C2817" display="http://www.suretyice.com" r:id="rId8897"/>
    <hyperlink ref="H3311" display="cmoser.graphitem@wanadoo.fr" r:id="rId8898"/>
    <hyperlink ref="C226" display="http://www.servequip.co.uk" r:id="rId8899"/>
    <hyperlink ref="A2646" display="RODY &amp; COMPANY MARKETING" r:id="rId8900"/>
    <hyperlink ref="A2092" display="MAGNA CHINA BASIL MEGAS" r:id="rId8901"/>
    <hyperlink ref="A1024" display="ALBEMA ROBEMA" r:id="rId8902"/>
    <hyperlink ref="A3573" display="POEPPELMANN PLASTICS" r:id="rId8903"/>
    <hyperlink ref="A1913" display="SARL RENZ" r:id="rId8904"/>
    <hyperlink ref="H2269" display="hangmei88@yahoo.com" r:id="rId8905"/>
    <hyperlink ref="H1400" display="dushey1@aol.com" r:id="rId8906"/>
    <hyperlink ref="A3330" display="MIPAC" r:id="rId8907"/>
    <hyperlink ref="A2720" display="COMBI ASIA" r:id="rId8908"/>
    <hyperlink ref="H868" display="bharti@pachk.com" r:id="rId8909"/>
    <hyperlink ref="C2779" display="http://www.astracast.co.uk" r:id="rId8910"/>
    <hyperlink ref="C2633" display="http://www.1innovativegraphics.com" r:id="rId8911"/>
    <hyperlink ref="A613" display="KOCEAN INTERNATIONAL" r:id="rId8912"/>
    <hyperlink ref="A3859" display="SUNVALE ENTERPRISES" r:id="rId8913"/>
    <hyperlink ref="C512" display="http://www.menageselection.com" r:id="rId8914"/>
    <hyperlink ref="A1614" display="JOTT" r:id="rId8915"/>
    <hyperlink ref="H93" display="r.botman@boezerbv.nl" r:id="rId8916"/>
    <hyperlink ref="A2883" display="&#10;H &amp; H TRADING &amp; FINANCING" r:id="rId8917"/>
    <hyperlink ref="H3015" display="wilhelmus@kronenburg-handel.de" r:id="rId8918"/>
    <hyperlink ref="A51" display="CHENG YAN INTERNATIONAL" r:id="rId8919"/>
    <hyperlink ref="C868" display="http://www.pachk.com" r:id="rId8920"/>
    <hyperlink ref="H2350" display="apogeo94@tin.it" r:id="rId8921"/>
    <hyperlink ref="A1260" display="KISHYAM" r:id="rId8922"/>
    <hyperlink ref="C2481" display="http://www.hinet.net" r:id="rId8923"/>
    <hyperlink ref="C1377" display="http://www.infoseek.co.jp" r:id="rId8924"/>
    <hyperlink ref="C2316" display="http://www.arc.net.my" r:id="rId8925"/>
    <hyperlink ref="C1698" display="http://www.agrosuper.cl" r:id="rId8926"/>
    <hyperlink ref="H2287" display="leon@hot-shots.com.au" r:id="rId8927"/>
    <hyperlink ref="C2206" display="http://www.bebeco.se" r:id="rId8928"/>
    <hyperlink ref="C1029" display="http://www.alphainternational.com.hk" r:id="rId8929"/>
    <hyperlink ref="A3294" display="PRESTIGE ITALIANA" r:id="rId8930"/>
    <hyperlink ref="A3688" display="PROTRADE (HK)" r:id="rId8931"/>
    <hyperlink ref="C2145" display="http://www.asken2u.com" r:id="rId8932"/>
    <hyperlink ref="H1395" display="aec@pine-corp.com" r:id="rId8933"/>
    <hyperlink ref="C2379" display="http://www.skmluggage.com" r:id="rId8934"/>
    <hyperlink ref="C823" display="http://www.unig.co.th" r:id="rId8935"/>
    <hyperlink ref="C1458" display="http://www.springboardcorp.com" r:id="rId8936"/>
    <hyperlink ref="A1135" display="CHINA DISTRIBUTION CENTRE EUROPE" r:id="rId8937"/>
    <hyperlink ref="C3739" display="http://www.chuenhing.net" r:id="rId8938"/>
    <hyperlink ref="A1239" display="SLOGAN" r:id="rId8939"/>
    <hyperlink ref="A2201" display="ARIS IMPORT INC /DOLLARAMA" r:id="rId8940"/>
    <hyperlink ref="A1809" display="PROSPER OVERSEAS BUSINESS CO OPERATION IMPORTER &amp; EXPORTER" r:id="rId8941"/>
    <hyperlink ref="A316" display="LAI`S INDUSTRY" r:id="rId8942"/>
    <hyperlink ref="A2664" display="SRI ROHINI IMPEX" r:id="rId8943"/>
    <hyperlink ref="A3073" display="AISEN INDUSTRIAL" r:id="rId8944"/>
    <hyperlink ref="H629" display="abhay_k_gupta@yahoo.com" r:id="rId8945"/>
    <hyperlink ref="A269" display="SCAN TRADE" r:id="rId8946"/>
    <hyperlink ref="H1887" display="ivan@au-star.com" r:id="rId8947"/>
    <hyperlink ref="A2129" display="GREYLAND TRADING" r:id="rId8948"/>
    <hyperlink ref="A1847" display="YOUSEF&amp;SONS GENERAL TRAIDING EST" r:id="rId8949"/>
    <hyperlink ref="A420" display="REED TRADING" r:id="rId8950"/>
    <hyperlink ref="A1003" display="&#10;ALL WAYS FWDG" r:id="rId8951"/>
    <hyperlink ref="A3808" display="FINE" r:id="rId8952"/>
    <hyperlink ref="A2916" display="KEY CATERING P L C" r:id="rId8953"/>
    <hyperlink ref="H1424" display="most123@msn.com" r:id="rId8954"/>
    <hyperlink ref="A1452" display="TRABERT" r:id="rId8955"/>
    <hyperlink ref="H2151" display="alshamat@net.sy" r:id="rId8956"/>
    <hyperlink ref="A1007" display="GRAND STAR DEVELOPMENT" r:id="rId8957"/>
    <hyperlink ref="H1495" display="mamayr@tin.it" r:id="rId8958"/>
    <hyperlink ref="A1393" display="ALADDIN TEMP-RITE CANADA" r:id="rId8959"/>
    <hyperlink ref="H446" display="marketing@mhz.de" r:id="rId8960"/>
    <hyperlink ref="H78" display="dsteinmaier@newcenturyeye.de" r:id="rId8961"/>
    <hyperlink ref="A337" display="GLOBAL INSTRUMENTS" r:id="rId8962"/>
    <hyperlink ref="H1200" display="vn@industri.dk" r:id="rId8963"/>
    <hyperlink ref="H64" display="mal_pak@yahoo.com" r:id="rId8964"/>
    <hyperlink ref="A3704" display="EMRAD CREATIONS" r:id="rId8965"/>
    <hyperlink ref="A1032" display="SA AF INT" r:id="rId8966"/>
    <hyperlink ref="H2650" display="parris@acci.gr" r:id="rId8967"/>
    <hyperlink ref="A1733" display="AGRICOLA SUPER LIMITADA" r:id="rId8968"/>
    <hyperlink ref="A676" display="HEART S IINSPIRATION" r:id="rId8969"/>
    <hyperlink ref="A3124" display="GOL CERAM" r:id="rId8970"/>
    <hyperlink ref="H110" display="biuro@kuchinox.pl" r:id="rId8971"/>
    <hyperlink ref="C1235" display="http://www.emsa.com" r:id="rId8972"/>
    <hyperlink ref="A971" display="SEED" r:id="rId8973"/>
    <hyperlink ref="C3343" display="http://www.e8fm.com" r:id="rId8974"/>
    <hyperlink ref="A1648" display="MENAGE HEUREUX" r:id="rId8975"/>
    <hyperlink ref="A228" display="CITY CENTRE FOR GENERAL TRADING" r:id="rId8976"/>
    <hyperlink ref="A2512" display="BERTELOOT" r:id="rId8977"/>
    <hyperlink ref="H2318" display="j1016y@yahoo.co" r:id="rId8978"/>
    <hyperlink ref="H3492" display="sampath_walpola@yahoo.co.uk" r:id="rId8979"/>
    <hyperlink ref="H621" display="quartexx@quartexx.com" r:id="rId8980"/>
    <hyperlink ref="A3833" display="BOLTZE IDEEN DEUTSCHLAND" r:id="rId8981"/>
    <hyperlink ref="H1776" display="ablinds@telpacific.com.au" r:id="rId8982"/>
    <hyperlink ref="H3821" display="premium@premiuminc.com" r:id="rId8983"/>
    <hyperlink ref="H3553" display="dorastan@netscape.net" r:id="rId8984"/>
    <hyperlink ref="A767" display="FOCUS-ART" r:id="rId8985"/>
    <hyperlink ref="A2317" display="AVANTI PRODUCTS" r:id="rId8986"/>
    <hyperlink ref="H864" display="antonio.buraschi@virgilio.it" r:id="rId8987"/>
    <hyperlink ref="A2998" display="ALIMENTOS Y FRUTOS" r:id="rId8988"/>
    <hyperlink ref="H293" display="alizahid@lhr.comsats.net.pk" r:id="rId8989"/>
    <hyperlink ref="H2852" display="acastan@yubc.net" r:id="rId8990"/>
    <hyperlink ref="A1905" display="NATIONAL SALES" r:id="rId8991"/>
    <hyperlink ref="A2470" display="THAI WELLTEX INTERPRODUCTS" r:id="rId8992"/>
    <hyperlink ref="H2539" display="cshelpdesk@sony.com.hk" r:id="rId8993"/>
    <hyperlink ref="C43" display="http://www.netpci.com" r:id="rId8994"/>
    <hyperlink ref="C3356" display="http://www.laprudential.com" r:id="rId8995"/>
    <hyperlink ref="C3560" display="http://www.keul-badkissingen.de" r:id="rId8996"/>
    <hyperlink ref="H2509" display="hudsond@carreterozl.com" r:id="rId8997"/>
    <hyperlink ref="A2395" display="AL SAMEN GENERAL TRADING" r:id="rId8998"/>
    <hyperlink ref="A2967" display="SAKAI ISHITO" r:id="rId8999"/>
    <hyperlink ref="C342" display="http://www.eiglobal.com" r:id="rId9000"/>
    <hyperlink ref="A1861" display="CARIBBEAN TRADE &amp; DEVELOPMENT" r:id="rId9001"/>
    <hyperlink ref="A534" display="GMS GENERAL MARINE SPARES IM- UND EXPORT" r:id="rId9002"/>
    <hyperlink ref="H1379" display="amarin1@asianet.co" r:id="rId9003"/>
    <hyperlink ref="H1979" display="binzaid@hotmail.com" r:id="rId9004"/>
    <hyperlink ref="A3550" display="BOSCH EHS" r:id="rId9005"/>
    <hyperlink ref="A1449" display="STANLEY FASTENING SYSTEMS" r:id="rId9006"/>
    <hyperlink ref="H1072" display="firmapost@kitek.no" r:id="rId9007"/>
    <hyperlink ref="H3327" display="info@bgclean.com" r:id="rId9008"/>
    <hyperlink ref="H2296" display="p.theiss@g-h-g.de" r:id="rId9009"/>
    <hyperlink ref="H3638" display="firmapost@smlys.no" r:id="rId9010"/>
    <hyperlink ref="C2309" display="http://www.brandsint.com" r:id="rId9011"/>
    <hyperlink ref="H1594" display="wale_2003@presidency.com" r:id="rId9012"/>
    <hyperlink ref="H674" display="boghdadi_61@hotmail.com" r:id="rId9013"/>
    <hyperlink ref="C2683" display="http://www.globalmarket.com" r:id="rId9014"/>
    <hyperlink ref="A3410" display="ALL-SAF FIRE PROTECTION" r:id="rId9015"/>
    <hyperlink ref="A1920" display="HARIYANA GROUP" r:id="rId9016"/>
    <hyperlink ref="C2937" display="http://www.galleymatrix.co.uk" r:id="rId9017"/>
    <hyperlink ref="H678" display="buch@buchtryk.dk" r:id="rId9018"/>
    <hyperlink ref="H3240" display="ray@lifetime.com.au" r:id="rId9019"/>
    <hyperlink ref="C1278" display="http://www.teampowersolutions.com" r:id="rId9020"/>
    <hyperlink ref="A1884" display="AT&amp;T GLOBAL INFORMATION SOLUTIONS DE CHILE" r:id="rId9021"/>
    <hyperlink ref="C2608" display="http://www.americaairtrade.net" r:id="rId9022"/>
    <hyperlink ref="C3706" display="http://www.schadebo.nl" r:id="rId9023"/>
    <hyperlink ref="H3208" display="csg@parknshop.com" r:id="rId9024"/>
    <hyperlink ref="H3050" display="stuart@anthonytrading.co.nz" r:id="rId9025"/>
    <hyperlink ref="A1850" display="BOYD AT GRAHAM" r:id="rId9026"/>
    <hyperlink ref="C3278" display="http://www.albahar.co.ae" r:id="rId9027"/>
    <hyperlink ref="C2423" display="http://www.miele.be" r:id="rId9028"/>
    <hyperlink ref="A1869" display="JUMAGOZ" r:id="rId9029"/>
    <hyperlink ref="H2743" display="ackec1@seagreen.ocn.ne.jp" r:id="rId9030"/>
    <hyperlink ref="H3391" display="inter.pro@msa.hinet.net" r:id="rId9031"/>
    <hyperlink ref="C3797" display="http://www.anwerhardware.com" r:id="rId9032"/>
    <hyperlink ref="H3450" display="thehwa7@kornet.net" r:id="rId9033"/>
    <hyperlink ref="C1654" display="http://www.conik.com.au" r:id="rId9034"/>
    <hyperlink ref="A2881" display="JBD ASSOCIATES" r:id="rId9035"/>
    <hyperlink ref="C3168" display="http://www.it.dk" r:id="rId9036"/>
    <hyperlink ref="A333" display="REED TRADING" r:id="rId9037"/>
    <hyperlink ref="H547" display="info@sleutelbal.nl" r:id="rId9038"/>
    <hyperlink ref="A433" display="ETIENNE INTERNATIONAL" r:id="rId9039"/>
    <hyperlink ref="H3235" display="enquiries@roberts-metpack.co.uk" r:id="rId9040"/>
    <hyperlink ref="H235" display="a.a.c.t.@glo.be" r:id="rId9041"/>
    <hyperlink ref="C1210" display="http://www.amefa.de" r:id="rId9042"/>
    <hyperlink ref="A2648" display="SANADA SEIKO" r:id="rId9043"/>
    <hyperlink ref="H3215" display="hhpost@hhengros.no" r:id="rId9044"/>
    <hyperlink ref="A798" display="LIKO TRADING" r:id="rId9045"/>
    <hyperlink ref="A2820" display="EBER TOYS" r:id="rId9046"/>
    <hyperlink ref="A2042" display="NIELSEN-GRUPPEN" r:id="rId9047"/>
    <hyperlink ref="C1558" display="http://www.paritex.fr" r:id="rId9048"/>
    <hyperlink ref="H3254" display="a.leyzerovich@alancargo.co.ru" r:id="rId9049"/>
    <hyperlink ref="C3840" display="http://www.classicimports.com.br" r:id="rId9050"/>
    <hyperlink ref="A753" display="LUEN TAT TOYS DEVELOP" r:id="rId9051"/>
    <hyperlink ref="H684" display="kjeldgaard@k-kjeldgaard.dk" r:id="rId9052"/>
    <hyperlink ref="C760" display="http://www.hktechnical.com" r:id="rId9053"/>
    <hyperlink ref="A79" display="SPICE" r:id="rId9054"/>
    <hyperlink ref="H221" display="kjethwani@vsnl.com" r:id="rId9055"/>
    <hyperlink ref="A451" display="ENGHOLM" r:id="rId9056"/>
    <hyperlink ref="C3695" display="http://www.madone.co.jp" r:id="rId9057"/>
    <hyperlink ref="A1526" display="EIDER INDIA" r:id="rId9058"/>
    <hyperlink ref="A3358" display="TOMMY VARDEN" r:id="rId9059"/>
    <hyperlink ref="C111" display="http://www.hasson.net" r:id="rId9060"/>
    <hyperlink ref="A2102" display="TREND" r:id="rId9061"/>
    <hyperlink ref="A1332" display="BHALARIA METAL CRAFT" r:id="rId9062"/>
    <hyperlink ref="A3009" display="HAN-UL TRADING" r:id="rId9063"/>
    <hyperlink ref="A1455" display="SWAN INTERNATIONAL TRADERS" r:id="rId9064"/>
    <hyperlink ref="H163" display="chronis1@hol.gr" r:id="rId9065"/>
    <hyperlink ref="C769" display="http://www.welcome.to" r:id="rId9066"/>
    <hyperlink ref="A3560" display="CHRISTIAN KEUL WOHNTEXTILIA" r:id="rId9067"/>
    <hyperlink ref="H1259" display="btcl@accordbd.com" r:id="rId9068"/>
    <hyperlink ref="H3149" display="dave@gtlnetworks.com" r:id="rId9069"/>
    <hyperlink ref="C2632" display="http://www.brilliantstandard.com" r:id="rId9070"/>
    <hyperlink ref="A1474" display="A JACQUEMIN ET FILS" r:id="rId9071"/>
    <hyperlink ref="H360" display="david@wilong.com" r:id="rId9072"/>
    <hyperlink ref="A2864" display="BASHIR ASIA" r:id="rId9073"/>
    <hyperlink ref="C3242" display="http://www.arplex.com" r:id="rId9074"/>
    <hyperlink ref="C1341" display="http://www.tagltd.com" r:id="rId9075"/>
    <hyperlink ref="H3728" display="ladybird@vsnl.net" r:id="rId9076"/>
    <hyperlink ref="C2751" display="http://www.kel-air-vacances.com" r:id="rId9077"/>
    <hyperlink ref="A1405" display="SUN YEE INT DP" r:id="rId9078"/>
    <hyperlink ref="A1138" display="FYNS BINDERI CENTRAL" r:id="rId9079"/>
    <hyperlink ref="H124" display="aijazsm@hotmail.com" r:id="rId9080"/>
    <hyperlink ref="A2444" display="CHL" r:id="rId9081"/>
    <hyperlink ref="A1082" display="NUOVA POINT" r:id="rId9082"/>
    <hyperlink ref="A911" display="BENGTSSON &amp; GEDELIUS" r:id="rId9083"/>
    <hyperlink ref="C247" display="http://www.amway.it" r:id="rId9084"/>
    <hyperlink ref="A3269" display="COMMERCIAL ALLIANCE" r:id="rId9085"/>
    <hyperlink ref="A2169" display="CARRETERO INTERNATIONAL" r:id="rId9086"/>
    <hyperlink ref="C3203" display="http://www.autonumis.co.uk" r:id="rId9087"/>
    <hyperlink ref="A318" display="BABA ISALE HOUSE HOLD STORE NIGERIA" r:id="rId9088"/>
    <hyperlink ref="A1832" display="E U R L LIMOBEK TRADING" r:id="rId9089"/>
    <hyperlink ref="C1862" display="http://www.dikado-interieur.com" r:id="rId9090"/>
    <hyperlink ref="C654" display="http://www.menageselection.com" r:id="rId9091"/>
    <hyperlink ref="A3210" display="SHREE PASHUPATI OVERSEAS" r:id="rId9092"/>
    <hyperlink ref="A469" display="DISH BANK" r:id="rId9093"/>
    <hyperlink ref="A2888" display="GREAT TREASURE (BUILDING SUPPLIES &amp; ENGINEERING )" r:id="rId9094"/>
    <hyperlink ref="A2415" display="GROUPE ALINE TAHITI" r:id="rId9095"/>
    <hyperlink ref="H2456" display="sksi@igrelgon.com" r:id="rId9096"/>
    <hyperlink ref="H3113" display="info@sabita.it" r:id="rId9097"/>
    <hyperlink ref="H3258" display="suli.huang@freenet.de" r:id="rId9098"/>
    <hyperlink ref="C3864" display="http://www.scantrade.ca" r:id="rId9099"/>
    <hyperlink ref="H1712" display="info@hometech-industries.com.hk" r:id="rId9100"/>
    <hyperlink ref="H3204" display="geoengg@hotmail.com" r:id="rId9101"/>
    <hyperlink ref="A2921" display="C A D" r:id="rId9102"/>
    <hyperlink ref="C895" display="http://www.monz-trier.de" r:id="rId9103"/>
    <hyperlink ref="H1348" display="alex_saft@hotmail.com" r:id="rId9104"/>
    <hyperlink ref="A3317" display="DIAMOND MARKETING GROUP" r:id="rId9105"/>
    <hyperlink ref="H3836" display="saboure@kolumbus.fi" r:id="rId9106"/>
    <hyperlink ref="A3434" display="HAROON ZAKI" r:id="rId9107"/>
    <hyperlink ref="C2220" display="http://www.eastman-intl.com" r:id="rId9108"/>
    <hyperlink ref="A2915" display="MAIEX BENIN" r:id="rId9109"/>
    <hyperlink ref="H3178" display="houtrade@aol.com" r:id="rId9110"/>
    <hyperlink ref="A723" display="ALPINE GLOBAL" r:id="rId9111"/>
    <hyperlink ref="H1829" display="johs.olsen@norengros.com" r:id="rId9112"/>
    <hyperlink ref="A2047" display="FLEXICO" r:id="rId9113"/>
    <hyperlink ref="C2612" display="http://www.giantino.com" r:id="rId9114"/>
    <hyperlink ref="A651" display="DANIA EST" r:id="rId9115"/>
    <hyperlink ref="C1859" display="http://www.soulet.com" r:id="rId9116"/>
    <hyperlink ref="C3508" display="http://www.acemart.com" r:id="rId9117"/>
    <hyperlink ref="A3707" display="MYDIN WHOLESALE EMPORIUM SDN" r:id="rId9118"/>
    <hyperlink ref="C2359" display="http://www.flunch.fr" r:id="rId9119"/>
    <hyperlink ref="A953" display="SUN SING TEA" r:id="rId9120"/>
    <hyperlink ref="H3206" display="scatenayork@aol.com" r:id="rId9121"/>
    <hyperlink ref="H910" display="smg@net.sy" r:id="rId9122"/>
    <hyperlink ref="A2970" display="MOTORCYCLE IMPORTS" r:id="rId9123"/>
    <hyperlink ref="A2355" display="DE STER ACS ASIA &amp; PACIFIC" r:id="rId9124"/>
    <hyperlink ref="H599" display="dyp@ceibo.entelnet.bo" r:id="rId9125"/>
    <hyperlink ref="H1946" display="greendragon168@hotmail.com" r:id="rId9126"/>
    <hyperlink ref="A3600" display="H HADAYAT ULLAH GROUP OF INCUSTRIES" r:id="rId9127"/>
    <hyperlink ref="H1730" display="hamidbut@brain.net" r:id="rId9128"/>
    <hyperlink ref="H59" display="info@cascohome.com" r:id="rId9129"/>
    <hyperlink ref="A2455" display="TOP WORLD MARKETING" r:id="rId9130"/>
    <hyperlink ref="A3719" display="SIGNATURE VERKEHRSTECHNIK" r:id="rId9131"/>
    <hyperlink ref="H1848" display="we@netvigator.com" r:id="rId9132"/>
    <hyperlink ref="H1518" display="ken_quebec@hotmail.com" r:id="rId9133"/>
    <hyperlink ref="A1689" display="BIOSYSTEM" r:id="rId9134"/>
    <hyperlink ref="H3748" display="azadinte@asiansources.com" r:id="rId9135"/>
    <hyperlink ref="A1836" display="EPIC" r:id="rId9136"/>
    <hyperlink ref="C2816" display="http://www.laporcellanabianca.it" r:id="rId9137"/>
    <hyperlink ref="C1284" display="http://www.emsa.com" r:id="rId9138"/>
    <hyperlink ref="C2820" display="http://www.ebertoysab.se" r:id="rId9139"/>
    <hyperlink ref="H468" display="vhigh@overtons.com" r:id="rId9140"/>
    <hyperlink ref="C1119" display="http://www.supermediastore.com" r:id="rId9141"/>
    <hyperlink ref="A3778" display="TAKKOUSH HOME ARTICLES" r:id="rId9142"/>
    <hyperlink ref="A3730" display="LEVIROP" r:id="rId9143"/>
    <hyperlink ref="A2171" display="BOSTON INTERNATIONAL" r:id="rId9144"/>
    <hyperlink ref="H348" display="vhigh@overtons.com" r:id="rId9145"/>
    <hyperlink ref="A3287" display="A R TRADING" r:id="rId9146"/>
    <hyperlink ref="C3801" display="http://www.laprudential.com" r:id="rId9147"/>
    <hyperlink ref="C3345" display="http://www.klann.de" r:id="rId9148"/>
    <hyperlink ref="A58" display="HASERCE IMPORT EXPORT" r:id="rId9149"/>
    <hyperlink ref="A2731" display="MONDIAL GIFTS SA-NV" r:id="rId9150"/>
    <hyperlink ref="H84" display="pantherchoi@hkbn.net" r:id="rId9151"/>
    <hyperlink ref="H1142" display="anamcorp@hanmir.com" r:id="rId9152"/>
    <hyperlink ref="H1455" display="bijusudhakaran@yahoo.com" r:id="rId9153"/>
    <hyperlink ref="H664" display="bonstar@muc.bignobe.ne.jp" r:id="rId9154"/>
    <hyperlink ref="H303" display="ammar@dataxprs.com.eg" r:id="rId9155"/>
    <hyperlink ref="A2014" display="AL-MISBAH IND L /TRDG" r:id="rId9156"/>
    <hyperlink ref="H643" display="charlie@eurogeneral.ie" r:id="rId9157"/>
    <hyperlink ref="C1180" display="http://www.cscoms.com" r:id="rId9158"/>
    <hyperlink ref="C195" display="http://www.knuerr.com" r:id="rId9159"/>
    <hyperlink ref="A3400" display="ABID TRADING" r:id="rId9160"/>
    <hyperlink ref="C20" display="http://www.paradise.net.nz" r:id="rId9161"/>
    <hyperlink ref="H1139" display="atlaspetplas@rediffmail.com" r:id="rId9162"/>
    <hyperlink ref="H3337" display="hardware@cyber.net.pk" r:id="rId9163"/>
    <hyperlink ref="H272" display="clifflau@clifflau.com.hk" r:id="rId9164"/>
    <hyperlink ref="H1198" display="beldts@skynet.be" r:id="rId9165"/>
    <hyperlink ref="A3144" display="ARZUM AVRASYA DIS TICARET KOLLEKTIF SIRKETI IBRAHIM NURI KOLBASI VE ORTAKLARI" r:id="rId9166"/>
    <hyperlink ref="H811" display="szcasco@yahoo.com" r:id="rId9167"/>
    <hyperlink ref="H2050" display="ktco@hotmail.com" r:id="rId9168"/>
    <hyperlink ref="A1019" display="SNAPDRAPE" r:id="rId9169"/>
    <hyperlink ref="H1359" display="xiaoxiaopiao6@hotmail.com" r:id="rId9170"/>
    <hyperlink ref="C2474" display="http://www.amefa.co.uk" r:id="rId9171"/>
    <hyperlink ref="C1617" display="http://www.getam.it" r:id="rId9172"/>
    <hyperlink ref="A3357" display="NIKOM INTERNATIONAL GROUP" r:id="rId9173"/>
    <hyperlink ref="C185" display="http://www.allplastics.co.nz" r:id="rId9174"/>
    <hyperlink ref="H3309" display="j.p.robberechts@wanadoo.be" r:id="rId9175"/>
    <hyperlink ref="C1379" display="http://www.asianet.co.th" r:id="rId9176"/>
    <hyperlink ref="H2418" display="sunguider@sunguider.com.br" r:id="rId9177"/>
    <hyperlink ref="H2488" display="design20@telia.com" r:id="rId9178"/>
    <hyperlink ref="H1609" display="frank.schepers@emsa.de" r:id="rId9179"/>
    <hyperlink ref="A376" display="ALBASHIR INTERNATIONAL CENTER GROUP OF COMPANIES" r:id="rId9180"/>
    <hyperlink ref="H543" display="fantex@netvigator.com" r:id="rId9181"/>
    <hyperlink ref="H999" display="transmarket@telia.com" r:id="rId9182"/>
    <hyperlink ref="C1142" display="http://www.hanmir.com" r:id="rId9183"/>
    <hyperlink ref="A3463" display="KILNCRAFT CERAMICS" r:id="rId9184"/>
    <hyperlink ref="A1940" display="HOTRI - LARS TRIER HANSEN" r:id="rId9185"/>
    <hyperlink ref="H431" display="ekwuogor@yahoo.com" r:id="rId9186"/>
    <hyperlink ref="A1756" display="PRINAL" r:id="rId9187"/>
    <hyperlink ref="A3273" display="SUNFLOWER RESTAURANT" r:id="rId9188"/>
    <hyperlink ref="H2065" display="faisal@evernuplastics.co" r:id="rId9189"/>
    <hyperlink ref="A1785" display="HARRISON &amp; SONS" r:id="rId9190"/>
    <hyperlink ref="A1605" display="PARAMOUNT ENTERPRISE" r:id="rId9191"/>
    <hyperlink ref="A3749" display="RCH INTERNATIONAL COOKING SYSTEMS" r:id="rId9192"/>
    <hyperlink ref="C1457" display="http://www.sielco.it" r:id="rId9193"/>
    <hyperlink ref="A1650" display="BEURZE IJSMACHINES" r:id="rId9194"/>
    <hyperlink ref="H613" display="koceanco@netvigator.com" r:id="rId9195"/>
    <hyperlink ref="C3614" display="http://www.all-saf.com" r:id="rId9196"/>
    <hyperlink ref="H1690" display="mail@schottsvenska.se" r:id="rId9197"/>
    <hyperlink ref="C3672" display="http://www.cabinet-saec.eu" r:id="rId9198"/>
    <hyperlink ref="H2461" display="jestar@jestar.com.hk" r:id="rId9199"/>
    <hyperlink ref="H625" display="ardahhan@scs-net.org" r:id="rId9200"/>
    <hyperlink ref="C3745" display="http://www.asahitrading.com" r:id="rId9201"/>
    <hyperlink ref="H3767" display="gleney@bigpond.com.au" r:id="rId9202"/>
    <hyperlink ref="A1858" display="SKELTON S" r:id="rId9203"/>
    <hyperlink ref="A1773" display="SIS-LINK" r:id="rId9204"/>
    <hyperlink ref="H1082" display="nuovapoint@nuovapoint.it" r:id="rId9205"/>
    <hyperlink ref="C175" display="http://www.masif.com.my" r:id="rId9206"/>
    <hyperlink ref="A966" display="HOMEDIRECT SOUTHWEST" r:id="rId9207"/>
    <hyperlink ref="H152" display="ghworld@gh-tex.com" r:id="rId9208"/>
    <hyperlink ref="H1159" display="oriental328@yahoo.com" r:id="rId9209"/>
    <hyperlink ref="A712" display="BURT AND" r:id="rId9210"/>
    <hyperlink ref="A1665" display="CALORMATIC" r:id="rId9211"/>
    <hyperlink ref="C2997" display="http://www.mactz.com" r:id="rId9212"/>
    <hyperlink ref="A116" display="O PLANNING" r:id="rId9213"/>
    <hyperlink ref="A3698" display="HANLEY GLASS AND CHINA" r:id="rId9214"/>
    <hyperlink ref="H322" display="scheie@scheie.no" r:id="rId9215"/>
    <hyperlink ref="H1559" display="daisyo@bekkoame.ne.jp" r:id="rId9216"/>
    <hyperlink ref="H1152" display="georger@indentdirect.com.au" r:id="rId9217"/>
    <hyperlink ref="A3437" display="KYL-BENGTSSON" r:id="rId9218"/>
    <hyperlink ref="A2260" display="ASPEN" r:id="rId9219"/>
    <hyperlink ref="A3559" display="KAERE BESSEBERG" r:id="rId9220"/>
    <hyperlink ref="A2501" display="ALEXANDER INTERIORS" r:id="rId9221"/>
    <hyperlink ref="C1559" display="http://www.bekkoame.ne.jp" r:id="rId9222"/>
    <hyperlink ref="A2672" display="MUTUAL HOME PRODUCTS" r:id="rId9223"/>
    <hyperlink ref="A912" display="FU TIAN INDUSTRIAL" r:id="rId9224"/>
    <hyperlink ref="C3403" display="http://www.agathocleous.com.cy" r:id="rId9225"/>
    <hyperlink ref="A1447" display="CITY RICH INTERNATIONAL ENTERPRISES" r:id="rId9226"/>
    <hyperlink ref="C2726" display="http://www.puumerkki.fi" r:id="rId9227"/>
    <hyperlink ref="A2098" display="ORIENT ORIGINALS" r:id="rId9228"/>
    <hyperlink ref="C1477" display="http://www.agio.com.hk" r:id="rId9229"/>
    <hyperlink ref="C1503" display="http://www.tred.it" r:id="rId9230"/>
    <hyperlink ref="C2687" display="http://www.jordantrading.com" r:id="rId9231"/>
    <hyperlink ref="H1840" display="ibs@ibshkg.com.hk" r:id="rId9232"/>
    <hyperlink ref="H827" display="cadware@time.net.my" r:id="rId9233"/>
    <hyperlink ref="A1366" display="FUKADACK" r:id="rId9234"/>
    <hyperlink ref="A2210" display="FIBRO CHILE" r:id="rId9235"/>
    <hyperlink ref="A1997" display="DUTCHI HOLDING" r:id="rId9236"/>
    <hyperlink ref="H1224" display="sfsbelgium@stanleyworks.com" r:id="rId9237"/>
    <hyperlink ref="H2568" display="toss1098@rediffmail.com" r:id="rId9238"/>
    <hyperlink ref="C2477" display="http://www.teckhoe.com.sg" r:id="rId9239"/>
    <hyperlink ref="H2822" display="shivmetals@vsnl.com" r:id="rId9240"/>
    <hyperlink ref="H1466" display="info@gah.de" r:id="rId9241"/>
    <hyperlink ref="C3633" display="http://www.adrianobandeira.pt" r:id="rId9242"/>
    <hyperlink ref="C2399" display="http://www.aonow.biz" r:id="rId9243"/>
    <hyperlink ref="A304" display="PALUX" r:id="rId9244"/>
    <hyperlink ref="A2914" display="TOKAI KOSHO" r:id="rId9245"/>
    <hyperlink ref="H2124" display="lotus466@hcm.vnn.vn" r:id="rId9246"/>
    <hyperlink ref="C2275" display="http://www.bunnings.com" r:id="rId9247"/>
    <hyperlink ref="H1463" display="info@miele.fi" r:id="rId9248"/>
    <hyperlink ref="A3426" display="MADI TRADING" r:id="rId9249"/>
    <hyperlink ref="A39" display="CHEREAULT ET CIE" r:id="rId9250"/>
    <hyperlink ref="H1000" display="shruteuor@goldmail.net" r:id="rId9251"/>
    <hyperlink ref="C1460" display="http://www.samsung.it" r:id="rId9252"/>
    <hyperlink ref="H943" display="jaslau@yahoo.com" r:id="rId9253"/>
    <hyperlink ref="A1036" display="CHALLENGER IMPORT &amp; EXPORT" r:id="rId9254"/>
    <hyperlink ref="A2065" display="EVERNUPLASTICS" r:id="rId9255"/>
    <hyperlink ref="C2759" display="http://www.primacash.xyz" r:id="rId9256"/>
    <hyperlink ref="A3620" display="CLEARFAST SERVICE" r:id="rId9257"/>
    <hyperlink ref="H662" display="jatin@impactpromo.com" r:id="rId9258"/>
    <hyperlink ref="H1061" display="jwpark@eland.co" r:id="rId9259"/>
    <hyperlink ref="A3020" display="PT RIA HOUSEWARES" r:id="rId9260"/>
    <hyperlink ref="H759" display="info@cascohome.com" r:id="rId9261"/>
    <hyperlink ref="A3873" display="MINGJUN" r:id="rId9262"/>
    <hyperlink ref="A2175" display="SIR MAIL ORDER" r:id="rId9263"/>
    <hyperlink ref="A3072" display="HAKLIFT ABT" r:id="rId9264"/>
    <hyperlink ref="A2671" display="GOD S TIME INVESTMENT" r:id="rId9265"/>
    <hyperlink ref="A166" display="FW-GLAS" r:id="rId9266"/>
    <hyperlink ref="H2321" display="gs@groenbech-sons.dk" r:id="rId9267"/>
    <hyperlink ref="A2862" display="AGRODOM(GROUP)SP Z O O" r:id="rId9268"/>
    <hyperlink ref="H1406" display="adavis@carlislebrass.co.uk" r:id="rId9269"/>
    <hyperlink ref="A3798" display="PT ELKO SUTINDO RAYA" r:id="rId9270"/>
    <hyperlink ref="A1298" display="SWALLINGS EXPORT" r:id="rId9271"/>
    <hyperlink ref="A306" display="ALLIED IMEX" r:id="rId9272"/>
    <hyperlink ref="C586" display="http://www.mti-microtech.com" r:id="rId9273"/>
    <hyperlink ref="C1161" display="http://www.rosenthal.de" r:id="rId9274"/>
    <hyperlink ref="C1143" display="http://www.trisquar.com.tw" r:id="rId9275"/>
    <hyperlink ref="C3474" display="http://www.minos.ocn.ne.jp" r:id="rId9276"/>
    <hyperlink ref="H2002" display="manish@aprilsourcing.com" r:id="rId9277"/>
    <hyperlink ref="H810" display="ney@skynet.be" r:id="rId9278"/>
    <hyperlink ref="A3816" display="ALPINE FIXTURES &amp; SHEET METAL" r:id="rId9279"/>
    <hyperlink ref="C1052" display="http://www.sakura.com.tw" r:id="rId9280"/>
    <hyperlink ref="A889" display="SAVOY ENTERPRISES" r:id="rId9281"/>
    <hyperlink ref="A3602" display="NIPPON ROSOKU" r:id="rId9282"/>
    <hyperlink ref="H104" display="tradeteamint@hotmail.com" r:id="rId9283"/>
    <hyperlink ref="A1736" display="AROBEN ZIRAAT URUNLERI TURIZM INSAAT GUBER SAN VE TIC LTD STI" r:id="rId9284"/>
    <hyperlink ref="H3727" display="info@la-vie-en-vert.be" r:id="rId9285"/>
    <hyperlink ref="C1976" display="http://www.totmail.com" r:id="rId9286"/>
    <hyperlink ref="C427" display="http://www.aluart.nl" r:id="rId9287"/>
    <hyperlink ref="A1935" display="NORDIC PRODUCTSINOR-PRO" r:id="rId9288"/>
    <hyperlink ref="H3531" display="agathocleous@cytanet.com.cy" r:id="rId9289"/>
    <hyperlink ref="A3345" display="KLANN VERPACKUNGEN" r:id="rId9290"/>
    <hyperlink ref="H1505" display="manahry2000@aol.com" r:id="rId9291"/>
    <hyperlink ref="A548" display="SOAFRIMEX" r:id="rId9292"/>
    <hyperlink ref="C1419" display="http://www.diet.com" r:id="rId9293"/>
    <hyperlink ref="C1657" display="http://www.dastgirengineering.com" r:id="rId9294"/>
    <hyperlink ref="C911" display="http://www.bengtssongedeluis.se" r:id="rId9295"/>
    <hyperlink ref="H876" display="madankhatri@att.net" r:id="rId9296"/>
    <hyperlink ref="C199" display="http://www.telia.se" r:id="rId9297"/>
    <hyperlink ref="C3133" display="http://www.propert.com.au" r:id="rId9298"/>
    <hyperlink ref="A2473" display="SOMOVA" r:id="rId9299"/>
    <hyperlink ref="H1081" display="sahara@rdsahara.com" r:id="rId9300"/>
    <hyperlink ref="A1998" display="ARMOBEL" r:id="rId9301"/>
    <hyperlink ref="H1905" display="nazarian@hotmail.com" r:id="rId9302"/>
    <hyperlink ref="A3280" display="ANGLO CANADIAN HOUSEWARES L P" r:id="rId9303"/>
    <hyperlink ref="A2642" display="L L R TRADING (IMPART EXPORT)" r:id="rId9304"/>
    <hyperlink ref="A1722" display="MIAN HOSPITALITY GROUP" r:id="rId9305"/>
    <hyperlink ref="A973" display="BREDEMEIJER" r:id="rId9306"/>
    <hyperlink ref="H799" display="beekaymiami@prodigy.net" r:id="rId9307"/>
    <hyperlink ref="A2529" display="AOTO PRINTING" r:id="rId9308"/>
    <hyperlink ref="C1171" display="http://www.zucker.co.il" r:id="rId9309"/>
    <hyperlink ref="H1366" display="fukadac@gold.ocn.ne.jp" r:id="rId9310"/>
    <hyperlink ref="H708" display="info@victorinox.dk" r:id="rId9311"/>
    <hyperlink ref="H1078" display="lpzhang@wt.net" r:id="rId9312"/>
    <hyperlink ref="H3212" display="bakwell@hotmail.com" r:id="rId9313"/>
    <hyperlink ref="A1916" display="GRORY PLAN" r:id="rId9314"/>
    <hyperlink ref="A1816" display="CLASSICA KITCHEN &amp; GIFTWARE P/L" r:id="rId9315"/>
    <hyperlink ref="C237" display="http://www.themenu.com.hk" r:id="rId9316"/>
    <hyperlink ref="H2816" display="info@laporcellanabianca.it" r:id="rId9317"/>
    <hyperlink ref="H3510" display="info@sbl.nu" r:id="rId9318"/>
    <hyperlink ref="H313" display="ajc@cyber.net.pk" r:id="rId9319"/>
    <hyperlink ref="C1768" display="http://www.wilsa.fi" r:id="rId9320"/>
    <hyperlink ref="A370" display="THIELMANN TEKA" r:id="rId9321"/>
    <hyperlink ref="C1282" display="http://www.budindinc.com" r:id="rId9322"/>
    <hyperlink ref="H2590" display="samaxhk@netvigator.com" r:id="rId9323"/>
    <hyperlink ref="C404" display="http://www.brennanclean.com" r:id="rId9324"/>
    <hyperlink ref="C474" display="http://www.qindustries.com" r:id="rId9325"/>
    <hyperlink ref="A2624" display="MORE!" r:id="rId9326"/>
    <hyperlink ref="C520" display="http://www.antarescucine.com" r:id="rId9327"/>
    <hyperlink ref="A3328" display="BOXER-NORTHWEST" r:id="rId9328"/>
    <hyperlink ref="A1307" display="PT SUBUR JAYA SUKSES MAKMUR" r:id="rId9329"/>
    <hyperlink ref="A1760" display="SESSINGHAUS METALLWARENFABRIK" r:id="rId9330"/>
    <hyperlink ref="H991" display="verkauf@rwheim.de" r:id="rId9331"/>
    <hyperlink ref="H2079" display="hanook@seed.net" r:id="rId9332"/>
    <hyperlink ref="A3586" display="SODITOURS" r:id="rId9333"/>
    <hyperlink ref="A2361" display="TACT PREMIUM" r:id="rId9334"/>
    <hyperlink ref="A3133" display="C E PROPERT" r:id="rId9335"/>
    <hyperlink ref="A2976" display="KARTAL PAZARLAMA VE DIS TIC LTD STI" r:id="rId9336"/>
    <hyperlink ref="H1057" display="enterpola@yahoo.com" r:id="rId9337"/>
    <hyperlink ref="A1964" display="DITTO HOUSEWARES" r:id="rId9338"/>
    <hyperlink ref="H3725" display="sentora@fine.ocn.ne.jp" r:id="rId9339"/>
    <hyperlink ref="C603" display="http://www.olm1.com" r:id="rId9340"/>
    <hyperlink ref="H524" display="siso@siso.dk" r:id="rId9341"/>
    <hyperlink ref="A1708" display="MARTIN-BROWER OF CANADA" r:id="rId9342"/>
    <hyperlink ref="C3229" display="http://www.sisa.com" r:id="rId9343"/>
    <hyperlink ref="A2909" display="ASBER ENTERPRISE" r:id="rId9344"/>
    <hyperlink ref="H3805" display="alberto.farne@linktrading.com" r:id="rId9345"/>
    <hyperlink ref="H445" display="joko_office@mbox.cit.bg" r:id="rId9346"/>
    <hyperlink ref="H3332" display="roylacewood@thai.com" r:id="rId9347"/>
    <hyperlink ref="A3270" display="KING BUFFET" r:id="rId9348"/>
    <hyperlink ref="H1488" display="gsfoodproducts@hotmail.com" r:id="rId9349"/>
    <hyperlink ref="A2385" display="KOKUSAI-KAKO" r:id="rId9350"/>
    <hyperlink ref="C3324" display="http://www.ssiexports.com" r:id="rId9351"/>
    <hyperlink ref="H1818" display="bdasia@bdasia.com.hk" r:id="rId9352"/>
    <hyperlink ref="A2806" display="ECLECTIC TRADING" r:id="rId9353"/>
    <hyperlink ref="C726" display="http://www.sanko-trading.co.jp" r:id="rId9354"/>
    <hyperlink ref="A2284" display="BALLARINI PAOLO &amp; FIGLI" r:id="rId9355"/>
    <hyperlink ref="C1893" display="http://www.all-solutions.net" r:id="rId9356"/>
    <hyperlink ref="C1287" display="http://www.nm.gov" r:id="rId9357"/>
    <hyperlink ref="H3249" display="bifhkedm@bif.com.hk" r:id="rId9358"/>
    <hyperlink ref="C1261" display="http://www.shopagift.com" r:id="rId9359"/>
    <hyperlink ref="H2454" display="jsysmy@tom.com" r:id="rId9360"/>
    <hyperlink ref="C1463" display="http://www.miele.fi" r:id="rId9361"/>
    <hyperlink ref="H3301" display="bonymona@exsite.com" r:id="rId9362"/>
    <hyperlink ref="A3558" display="ISCO FOURNITUREN" r:id="rId9363"/>
    <hyperlink ref="C345" display="http://www.milner.com.au" r:id="rId9364"/>
    <hyperlink ref="A2819" display="G-TECH INTERNATIONAL (HOLDINGS)" r:id="rId9365"/>
    <hyperlink ref="A3544" display="DUNI" r:id="rId9366"/>
    <hyperlink ref="H3022" display="houmouusa@aol.com" r:id="rId9367"/>
    <hyperlink ref="A1790" display="MER MAHIEDDINE MED REDHA" r:id="rId9368"/>
    <hyperlink ref="C1801" display="http://www.rest-o-pan.com" r:id="rId9369"/>
    <hyperlink ref="H795" display="sirkwart@hotmail.com" r:id="rId9370"/>
    <hyperlink ref="C3243" display="http://www.ceraworld.co.jp" r:id="rId9371"/>
    <hyperlink ref="H1699" display="ciat.ic@intnet.td" r:id="rId9372"/>
    <hyperlink ref="H1555" display="kalevi.rajanen@rajaset.fi" r:id="rId9373"/>
    <hyperlink ref="A1719" display="M SALARIAN ZADEH" r:id="rId9374"/>
    <hyperlink ref="C443" display="http://www.herend.co.jp" r:id="rId9375"/>
    <hyperlink ref="A1118" display="KELLOMIEHET" r:id="rId9376"/>
    <hyperlink ref="H2485" display="info@berding.de" r:id="rId9377"/>
    <hyperlink ref="A289" display="MORAVIA PROPAG" r:id="rId9378"/>
    <hyperlink ref="C1435" display="http://www.socamel.com" r:id="rId9379"/>
    <hyperlink ref="H311" display="dean_rule@ap.irco.com" r:id="rId9380"/>
    <hyperlink ref="H839" display="jasco@ms11.hinet.net" r:id="rId9381"/>
    <hyperlink ref="C3145" display="http://www.beh.com.tn" r:id="rId9382"/>
    <hyperlink ref="A2663" display="SHIR-WYN TRADING" r:id="rId9383"/>
    <hyperlink ref="H940" display="info@americanproduction.com" r:id="rId9384"/>
    <hyperlink ref="A2656" display="B MOHRMANN &amp;" r:id="rId9385"/>
    <hyperlink ref="C988" display="http://www.ccsl.com.np" r:id="rId9386"/>
    <hyperlink ref="A3867" display="BOGO ENTERPRISE" r:id="rId9387"/>
    <hyperlink ref="A1824" display="GRETZKY ENTERPRISE" r:id="rId9388"/>
    <hyperlink ref="H1507" display="fhkahyaoglu@hotmail.com" r:id="rId9389"/>
    <hyperlink ref="A851" display="OFFICE DU FONCTIONNEL" r:id="rId9390"/>
    <hyperlink ref="A3015" display="KRONENBURG HANDEL" r:id="rId9391"/>
    <hyperlink ref="A386" display="C F ROTEX" r:id="rId9392"/>
    <hyperlink ref="C3494" display="http://www.commercial-alliance.com" r:id="rId9393"/>
    <hyperlink ref="A1857" display="PHONING EXPEDITION BUISNESS" r:id="rId9394"/>
    <hyperlink ref="A2285" display="HARDCORE GLASSWORKS SPECIALIST" r:id="rId9395"/>
    <hyperlink ref="C3139" display="http://www.hindborg.dk" r:id="rId9396"/>
    <hyperlink ref="C1991" display="http://www.wartscha.de" r:id="rId9397"/>
    <hyperlink ref="H1636" display="bio_aliyu@yahoo.com" r:id="rId9398"/>
    <hyperlink ref="H1088" display="rskerker@bonbinsonknife.com" r:id="rId9399"/>
    <hyperlink ref="H3460" display="sunshyoz@yahoo.com.au" r:id="rId9400"/>
    <hyperlink ref="C3876" display="http://www.bofo.se" r:id="rId9401"/>
    <hyperlink ref="H105" display=".francis@softworld.ie" r:id="rId9402"/>
    <hyperlink ref="H574" display="smg@net.sy" r:id="rId9403"/>
    <hyperlink ref="H2523" display="kohno@toa-corp.com" r:id="rId9404"/>
    <hyperlink ref="A3111" display="NORTH" r:id="rId9405"/>
    <hyperlink ref="C722" display="http://www.boezerbv.nl" r:id="rId9406"/>
    <hyperlink ref="A837" display="DYNAMIC LINK" r:id="rId9407"/>
    <hyperlink ref="A902" display="CITY SUPERMARKET" r:id="rId9408"/>
    <hyperlink ref="A3490" display="ROESLEIN S G" r:id="rId9409"/>
    <hyperlink ref="C2461" display="http://www.jestar.com.hk" r:id="rId9410"/>
    <hyperlink ref="H2062" display="zsolt.hrabovszki@butorasz.hu" r:id="rId9411"/>
    <hyperlink ref="C3541" display="http://www.paradise.net.nz" r:id="rId9412"/>
    <hyperlink ref="A1808" display="BAHRAIN FOUNDRY &amp; ENGENERING WORKS" r:id="rId9413"/>
    <hyperlink ref="C110" display="http://www.kuchinox.pl" r:id="rId9414"/>
    <hyperlink ref="A3075" display="GLEAM MARKETING SERVICES" r:id="rId9415"/>
    <hyperlink ref="A3366" display="E-SMART INTERNATIONAL" r:id="rId9416"/>
    <hyperlink ref="H1893" display="sgosteli@all-solutions.net" r:id="rId9417"/>
    <hyperlink ref="A205" display="EAST LINE AIR PASSENGER SERVICE" r:id="rId9418"/>
    <hyperlink ref="H1514" display="guppy@po.jaring.my" r:id="rId9419"/>
    <hyperlink ref="C2859" display="http://www.btbproducts.com" r:id="rId9420"/>
    <hyperlink ref="C2030" display="http://www.intersourcegroup.com" r:id="rId9421"/>
    <hyperlink ref="H945" display="firmapost@per.aarskog.no" r:id="rId9422"/>
    <hyperlink ref="A1440" display="INTERNATIONAL COMMERCE CENTER" r:id="rId9423"/>
    <hyperlink ref="C1922" display="http://www.thailandfoodcorp.com" r:id="rId9424"/>
    <hyperlink ref="A3663" display="OSRAM" r:id="rId9425"/>
    <hyperlink ref="C2235" display="http://www.longsheng.cn.com" r:id="rId9426"/>
    <hyperlink ref="A2840" display="NORDECARE" r:id="rId9427"/>
    <hyperlink ref="A3313" display="HAYZUM S/STEEL COOKWARE" r:id="rId9428"/>
    <hyperlink ref="H555" display="anb70804@nifty.com" r:id="rId9429"/>
    <hyperlink ref="A3485" display="PLUS SANGYOU" r:id="rId9430"/>
    <hyperlink ref="C1289" display="http://www.tokyo-trust.jp" r:id="rId9431"/>
    <hyperlink ref="A464" display="RY CONCEPT" r:id="rId9432"/>
    <hyperlink ref="H3488" display="global_connexions@hotmail.com" r:id="rId9433"/>
    <hyperlink ref="A714" display="FALCON FOODSERVICE EQUIPMENT" r:id="rId9434"/>
    <hyperlink ref="H3524" display="inter.pro@msa.hinet.net" r:id="rId9435"/>
    <hyperlink ref="A2831" display="ANDREWS PARKE" r:id="rId9436"/>
    <hyperlink ref="C3176" display="http://www.himepla.co.jp" r:id="rId9437"/>
    <hyperlink ref="C3005" display="http://www.kandfdesign.com" r:id="rId9438"/>
    <hyperlink ref="A3180" display="SUNLITE ADVERTISING" r:id="rId9439"/>
    <hyperlink ref="C927" display="http://www.somagic.fr" r:id="rId9440"/>
    <hyperlink ref="C1746" display="http://www.vn.dk" r:id="rId9441"/>
    <hyperlink ref="A1055" display="SHARK" r:id="rId9442"/>
    <hyperlink ref="A2925" display="MARATONS" r:id="rId9443"/>
    <hyperlink ref="C1042" display="http://www.tomen.co.jp" r:id="rId9444"/>
    <hyperlink ref="A1008" display="MACAU REGENCY GROUP" r:id="rId9445"/>
    <hyperlink ref="H270" display="rhahn@steamcleaner.co" r:id="rId9446"/>
    <hyperlink ref="A3197" display="SHRI BALAJI TECHNOWORLD" r:id="rId9447"/>
    <hyperlink ref="A1538" display="SUOMEN ELRAM" r:id="rId9448"/>
    <hyperlink ref="H1433" display="ollie@bubbasovens.com" r:id="rId9449"/>
    <hyperlink ref="C494" display="http://www.arabcircle.net.sa" r:id="rId9450"/>
    <hyperlink ref="A1112" display="COLLINS ELECTRONICS" r:id="rId9451"/>
    <hyperlink ref="H3444" display="lyg338@21cn.com" r:id="rId9452"/>
    <hyperlink ref="A3172" display="BIG CENTRE" r:id="rId9453"/>
    <hyperlink ref="A1889" display="REMAL" r:id="rId9454"/>
    <hyperlink ref="A2430" display="CHERISH BEAR" r:id="rId9455"/>
    <hyperlink ref="C2582" display="http://www.bis.org" r:id="rId9456"/>
    <hyperlink ref="C2984" display="http://www.interlink.com.eg" r:id="rId9457"/>
    <hyperlink ref="C369" display="http://www.ongradio.com" r:id="rId9458"/>
    <hyperlink ref="A3726" display="BUCK KNIVES" r:id="rId9459"/>
    <hyperlink ref="C344" display="http://www.ankors.com" r:id="rId9460"/>
    <hyperlink ref="A2833" display="AGRODOM(GROUP)SP Z O O" r:id="rId9461"/>
    <hyperlink ref="C929" display="http://www.smartmaple.com" r:id="rId9462"/>
    <hyperlink ref="C3583" display="http://www.bigfoot.com" r:id="rId9463"/>
    <hyperlink ref="C1642" display="http://www.turnersbudgetfurniture.com" r:id="rId9464"/>
    <hyperlink ref="A3673" display="HALO EUROPE" r:id="rId9465"/>
    <hyperlink ref="H168" display="azinfo@shamrockfoods.com" r:id="rId9466"/>
    <hyperlink ref="A1806" display="ARLINI FRERES" r:id="rId9467"/>
    <hyperlink ref="H177" display="best@warmcode.com" r:id="rId9468"/>
    <hyperlink ref="A1934" display="NEW ZEALAND HARDWARE ENTERPRISES" r:id="rId9469"/>
    <hyperlink ref="A1909" display="JOHNSON S" r:id="rId9470"/>
    <hyperlink ref="H3055" display="jp@vendome.net" r:id="rId9471"/>
    <hyperlink ref="A3812" display="MARINE ET SHIPPING OFFICE" r:id="rId9472"/>
    <hyperlink ref="H1396" display="met.galler@skynet.be" r:id="rId9473"/>
    <hyperlink ref="A1879" display="NORTHEAST SALES &amp; TRADING INT" r:id="rId9474"/>
    <hyperlink ref="C2203" display="http://www.niceone.com" r:id="rId9475"/>
    <hyperlink ref="H882" display="info@bredemeijer.nl" r:id="rId9476"/>
    <hyperlink ref="H3144" display="evawan@eltop.com.hk" r:id="rId9477"/>
    <hyperlink ref="A2746" display="LABRUCHE" r:id="rId9478"/>
    <hyperlink ref="A3014" display="BUNZL OUTSOURCING SERVICES" r:id="rId9479"/>
    <hyperlink ref="A784" display="PERSONAL TOUCH PROMOTIONS" r:id="rId9480"/>
    <hyperlink ref="H3072" display="jukka.toiviainen@haklift.com" r:id="rId9481"/>
    <hyperlink ref="A1111" display="CHINESE DUMPLING" r:id="rId9482"/>
    <hyperlink ref="H3041" display="mareli@cytanet.com.cy" r:id="rId9483"/>
    <hyperlink ref="H791" display="mina_stl@hotmail.com" r:id="rId9484"/>
    <hyperlink ref="H3686" display="roula.company@hotmail.com" r:id="rId9485"/>
    <hyperlink ref="C801" display="http://www.elitefurnituregallery.com" r:id="rId9486"/>
    <hyperlink ref="C1557" display="http://www.ajt.dk" r:id="rId9487"/>
    <hyperlink ref="C873" display="http://www.smartra.biz.com.hk" r:id="rId9488"/>
    <hyperlink ref="C980" display="http://www.mirvick.com" r:id="rId9489"/>
    <hyperlink ref="A76" display="CONEXPRES SOCIEDAD ANONIMA" r:id="rId9490"/>
    <hyperlink ref="C1600" display="http://www.kitchenlinegroup.com" r:id="rId9491"/>
    <hyperlink ref="A855" display="KNUERR-MECHANIK FUER DIE ELEKTRONIK" r:id="rId9492"/>
    <hyperlink ref="H3156" display="k.fleischer@bew-westheim.de" r:id="rId9493"/>
    <hyperlink ref="A1364" display="SUCCESS MULTI TRADING" r:id="rId9494"/>
    <hyperlink ref="H411" display="alcan.singen@alcan.com" r:id="rId9495"/>
    <hyperlink ref="H2944" display="jhambala@wlink.com" r:id="rId9496"/>
    <hyperlink ref="H3665" display="bwong@bjsolid.hk" r:id="rId9497"/>
    <hyperlink ref="H1843" display="yao.j@mellon.com" r:id="rId9498"/>
    <hyperlink ref="A2538" display="MELDGAARD" r:id="rId9499"/>
    <hyperlink ref="A3662" display="MINGJUN" r:id="rId9500"/>
    <hyperlink ref="C3613" display="http://www.satachk.com" r:id="rId9501"/>
    <hyperlink ref="H2233" display="eching@idtrade.com" r:id="rId9502"/>
    <hyperlink ref="H1336" display="info@restamp.it" r:id="rId9503"/>
    <hyperlink ref="A2295" display="ELITE GLOBAL SOURCING" r:id="rId9504"/>
    <hyperlink ref="H563" display="patelyusuf@msn.com" r:id="rId9505"/>
    <hyperlink ref="C732" display="http://www.betras.com" r:id="rId9506"/>
    <hyperlink ref="A3624" display="MAITRI TRADING" r:id="rId9507"/>
    <hyperlink ref="C2157" display="http://www.jkenterprisellc.org" r:id="rId9508"/>
    <hyperlink ref="A331" display="AMART TRADING" r:id="rId9509"/>
    <hyperlink ref="A1521" display="ALWELLRICH (S)" r:id="rId9510"/>
    <hyperlink ref="H2347" display="samaxhk@netvigator.com" r:id="rId9511"/>
    <hyperlink ref="A2383" display="SHANG HAI XING TU" r:id="rId9512"/>
    <hyperlink ref="C901" display="http://www.hellades.com" r:id="rId9513"/>
    <hyperlink ref="H3554" display="silvertime001@gmail.com" r:id="rId9514"/>
    <hyperlink ref="H3075" display="gleam@pacific.net.sg" r:id="rId9515"/>
    <hyperlink ref="H2947" display="globalimports@bigpond.com" r:id="rId9516"/>
    <hyperlink ref="A2101" display="COOK S CORRECTIONAL KITCHEN EQUIPMENT" r:id="rId9517"/>
    <hyperlink ref="H2204" display="bedtime@coqu.net" r:id="rId9518"/>
    <hyperlink ref="A2475" display="SWAD INTERNATIONAL" r:id="rId9519"/>
    <hyperlink ref="A2339" display="ALLIED METALCRAFT" r:id="rId9520"/>
    <hyperlink ref="A2771" display="ELCO HOME FASHIONS" r:id="rId9521"/>
    <hyperlink ref="C63" display="http://www.theboxstoretx.com" r:id="rId9522"/>
    <hyperlink ref="A3220" display="GUPTA SONS" r:id="rId9523"/>
    <hyperlink ref="A332" display="LEE WAI HONG" r:id="rId9524"/>
    <hyperlink ref="A32" display="SCHUURMAN ELEKTROTECHNISCHE GROOTHANDEL" r:id="rId9525"/>
    <hyperlink ref="H478" display="david@kotakom.com" r:id="rId9526"/>
    <hyperlink ref="A563" display="SAVOY ENTERPRISES" r:id="rId9527"/>
    <hyperlink ref="A2564" display="SINSEI SHOJI" r:id="rId9528"/>
    <hyperlink ref="A1133" display="SA PIFFAUT ET FILS" r:id="rId9529"/>
    <hyperlink ref="A956" display="REPRESENTACIONES ACMA" r:id="rId9530"/>
    <hyperlink ref="H1363" display="cburnell@nwlink.com" r:id="rId9531"/>
    <hyperlink ref="A261" display="HENWISH INTERNATION" r:id="rId9532"/>
    <hyperlink ref="A3572" display="SUNG CHANG MART" r:id="rId9533"/>
    <hyperlink ref="H3247" display="bridgman@bridgmanimporting.com" r:id="rId9534"/>
    <hyperlink ref="H343" display="fortuneperfect@netvigator.com" r:id="rId9535"/>
    <hyperlink ref="H1083" display="hardex@swipnet.se" r:id="rId9536"/>
    <hyperlink ref="A1261" display="RICHIE ENTERPRISES" r:id="rId9537"/>
    <hyperlink ref="H2905" display="kdoshi@essenpolymers.com" r:id="rId9538"/>
    <hyperlink ref="H2930" display="t.lin@eliteclassics.com" r:id="rId9539"/>
    <hyperlink ref="C3684" display="http://www.q-tek.com" r:id="rId9540"/>
    <hyperlink ref="C1946" display="http://www.greendragon.com" r:id="rId9541"/>
    <hyperlink ref="C3371" display="http://www.berner.it" r:id="rId9542"/>
    <hyperlink ref="H1612" display="ykxbyj@yahoo.com" r:id="rId9543"/>
    <hyperlink ref="C518" display="http://www.devico.be" r:id="rId9544"/>
    <hyperlink ref="A778" display="EUROASIA PRODUCTS" r:id="rId9545"/>
    <hyperlink ref="A713" display="SEIEI" r:id="rId9546"/>
    <hyperlink ref="H1047" display="jaribu@africaonline.co" r:id="rId9547"/>
    <hyperlink ref="A2809" display="BANGKOK GRAND INNOVATION GROUP" r:id="rId9548"/>
    <hyperlink ref="A2802" display="SCAN SERVICE" r:id="rId9549"/>
    <hyperlink ref="A1678" display="GLOBALZONE" r:id="rId9550"/>
    <hyperlink ref="A3135" display="DIPSE" r:id="rId9551"/>
    <hyperlink ref="A2467" display="LE-GO GARMENT INDUSTRIES" r:id="rId9552"/>
    <hyperlink ref="H3436" display="keytoss.com@msa.hinet.net" r:id="rId9553"/>
    <hyperlink ref="C2921" display="http://www.caditaly.it" r:id="rId9554"/>
    <hyperlink ref="C10" display="http://www.agathocleous.com.cy" r:id="rId9555"/>
    <hyperlink ref="C3063" display="http://www.welltexshowerpro.com" r:id="rId9556"/>
    <hyperlink ref="C3431" display="http://www.keul-badkissingen.de" r:id="rId9557"/>
    <hyperlink ref="A3085" display="J&amp;K ENTERPRISE" r:id="rId9558"/>
    <hyperlink ref="A2166" display="AGERBO" r:id="rId9559"/>
    <hyperlink ref="C149" display="http://www.rubbercenter.com" r:id="rId9560"/>
    <hyperlink ref="C2057" display="http://www.ltwilliams.com.au" r:id="rId9561"/>
    <hyperlink ref="A802" display="ALL PLASTICS" r:id="rId9562"/>
    <hyperlink ref="C3000" display="http://www.moretonhire.com.au" r:id="rId9563"/>
    <hyperlink ref="A3068" display="SWAD INTERNATIONAL" r:id="rId9564"/>
    <hyperlink ref="A1971" display="GUNNEBO INDUSTRIER" r:id="rId9565"/>
    <hyperlink ref="A1890" display="LIFE N STYLE" r:id="rId9566"/>
    <hyperlink ref="H2312" display="r.botman@boezerbv.nl" r:id="rId9567"/>
    <hyperlink ref="A3452" display="LAPACO PAPER PRODUCTS" r:id="rId9568"/>
    <hyperlink ref="C3217" display="http://www.eos.ocn.ne.jp" r:id="rId9569"/>
    <hyperlink ref="H624" display="xjfking@163.com" r:id="rId9570"/>
    <hyperlink ref="A156" display="COLBY INTERNATIONAL" r:id="rId9571"/>
    <hyperlink ref="H1313" display="ccf.desert@wanadoo.fr" r:id="rId9572"/>
    <hyperlink ref="A2536" display="ABENA HYGIENE" r:id="rId9573"/>
    <hyperlink ref="C3815" display="http://www.pacific-global.com" r:id="rId9574"/>
    <hyperlink ref="H3008" display="m.seyrafi@chemtrade.com" r:id="rId9575"/>
    <hyperlink ref="C1215" display="http://www.agrinational.com.au" r:id="rId9576"/>
    <hyperlink ref="H2058" display="yara02@inco.com" r:id="rId9577"/>
    <hyperlink ref="H2123" display="pacificim@wol.net.pk" r:id="rId9578"/>
    <hyperlink ref="C73" display="http://www.burtcompany.com" r:id="rId9579"/>
    <hyperlink ref="A1598" display="MIAN HOSPITALITY GROUP" r:id="rId9580"/>
    <hyperlink ref="A853" display="BOMBAY" r:id="rId9581"/>
    <hyperlink ref="A1450" display="SARA INTERNATIONAL" r:id="rId9582"/>
    <hyperlink ref="A1244" display="MITIAL STEEL WORKS" r:id="rId9583"/>
    <hyperlink ref="C1245" display="http://www.thebodyshop.ca" r:id="rId9584"/>
    <hyperlink ref="H3125" display="kevin@trophy.com.au" r:id="rId9585"/>
    <hyperlink ref="H3825" display="sales@richmondpaper.com" r:id="rId9586"/>
    <hyperlink ref="C3248" display="http://www.reguitti.it" r:id="rId9587"/>
    <hyperlink ref="C488" display="http://www.selokasukma.com" r:id="rId9588"/>
    <hyperlink ref="A2835" display="HAGEBAU HANDELSGES MBH &amp;" r:id="rId9589"/>
    <hyperlink ref="H1610" display="qasar52@hotmail.com" r:id="rId9590"/>
    <hyperlink ref="C162" display="http://www.kuhnrikon.com" r:id="rId9591"/>
    <hyperlink ref="A2293" display="CONTACTO" r:id="rId9592"/>
    <hyperlink ref="C2029" display="http://www.bohemiacristal.de" r:id="rId9593"/>
    <hyperlink ref="A2647" display="EDWARD KELLER" r:id="rId9594"/>
    <hyperlink ref="H237" display="ryan@the-menu.com.hk" r:id="rId9595"/>
    <hyperlink ref="A897" display="PUDDIFOOT" r:id="rId9596"/>
    <hyperlink ref="A3699" display="SAMUEL GROVES" r:id="rId9597"/>
    <hyperlink ref="H3291" display="jock@designwise.com" r:id="rId9598"/>
    <hyperlink ref="H505" display="tbmw20120@yahoo.com" r:id="rId9599"/>
    <hyperlink ref="H261" display="vic@biznetvigator.com" r:id="rId9600"/>
    <hyperlink ref="H3568" display="abdulkarim_munshi@sol.net.sa" r:id="rId9601"/>
    <hyperlink ref="A13" display="RUKNUSSIHALAH EST" r:id="rId9602"/>
    <hyperlink ref="H806" display="mariajose@secaneta.com" r:id="rId9603"/>
    <hyperlink ref="A3880" display="ALBIMI" r:id="rId9604"/>
    <hyperlink ref="A3473" display="CORK INTERNATIONAL" r:id="rId9605"/>
    <hyperlink ref="H731" display="shinlick@cbn.net.id" r:id="rId9606"/>
    <hyperlink ref="H3655" display="t_abushufa@hotmail.com" r:id="rId9607"/>
    <hyperlink ref="A1761" display="SARBA" r:id="rId9608"/>
    <hyperlink ref="H1789" display="khangarotcharan@hotmail.com" r:id="rId9609"/>
    <hyperlink ref="H2307" display="int.tdg@xtra.co.nz" r:id="rId9610"/>
    <hyperlink ref="C1934" display="http://www.stefanohardware.com" r:id="rId9611"/>
    <hyperlink ref="H1784" display="ccado@wanadoo..fr" r:id="rId9612"/>
    <hyperlink ref="C2330" display="http://www.malteser-stahlwaren.de" r:id="rId9613"/>
    <hyperlink ref="C2426" display="http://www.procook.co.uk" r:id="rId9614"/>
    <hyperlink ref="H182" display="femiking@consultant.com" r:id="rId9615"/>
    <hyperlink ref="H3427" display="kfwe@netvigator.com" r:id="rId9616"/>
    <hyperlink ref="A3378" display="CONTACTO BANDER" r:id="rId9617"/>
    <hyperlink ref="H3053" display="abesrl@libero.it" r:id="rId9618"/>
    <hyperlink ref="C2384" display="http://www.karelsrl.com" r:id="rId9619"/>
    <hyperlink ref="H2115" display="jeffreyw@boltonhay.com" r:id="rId9620"/>
    <hyperlink ref="C3027" display="http://www.risdan.co.jp" r:id="rId9621"/>
    <hyperlink ref="H1435" display="socamel@socamel.com" r:id="rId9622"/>
    <hyperlink ref="A3825" display="RICHMOND PAPER ROLLS" r:id="rId9623"/>
    <hyperlink ref="A2074" display="PARSALLAN TRADING" r:id="rId9624"/>
    <hyperlink ref="H1876" display="topvente@aol.com" r:id="rId9625"/>
    <hyperlink ref="A239" display="FABRIK-PRODUKTER EKSJO" r:id="rId9626"/>
    <hyperlink ref="H57" display="dreamworks2@aol.com" r:id="rId9627"/>
    <hyperlink ref="A2509" display="CARRETERO INTERNATIONAL" r:id="rId9628"/>
    <hyperlink ref="C2873" display="http://www.franz-praesente.de" r:id="rId9629"/>
    <hyperlink ref="H1324" display="shab@msv.co.uk" r:id="rId9630"/>
    <hyperlink ref="H3001" display="service3450@yahoo.com" r:id="rId9631"/>
    <hyperlink ref="A1411" display="TOPEYE" r:id="rId9632"/>
    <hyperlink ref="C1508" display="http://www.scanmarctrading.dk" r:id="rId9633"/>
    <hyperlink ref="C328" display="http://www.twl.co.nz" r:id="rId9634"/>
    <hyperlink ref="A1791" display="PARE" r:id="rId9635"/>
    <hyperlink ref="A2053" display="PROSPER OVERSEAS BUSINESS CO OPERATION" r:id="rId9636"/>
    <hyperlink ref="C2023" display="http://www.illiniline.com" r:id="rId9637"/>
    <hyperlink ref="A1431" display="BAHRAIN FOUNDRY &amp; ENGENERING WORKS" r:id="rId9638"/>
    <hyperlink ref="H3066" display="paolo.ramela@somova.it" r:id="rId9639"/>
    <hyperlink ref="C3179" display="http://www.bragliacucine.it" r:id="rId9640"/>
    <hyperlink ref="C1446" display="http://www.domus.co.kr" r:id="rId9641"/>
    <hyperlink ref="H44" display="aoyamexp@quartz.ocn.ne.jp" r:id="rId9642"/>
    <hyperlink ref="A2007" display="JAY S ENTERPRISES" r:id="rId9643"/>
    <hyperlink ref="H2231" display="camelotimports@aol.com" r:id="rId9644"/>
    <hyperlink ref="C1208" display="http://www.pioneergift.com.tw" r:id="rId9645"/>
    <hyperlink ref="H1271" display="caac6688tm@hotmail.com" r:id="rId9646"/>
    <hyperlink ref="C2626" display="http://www.princesshousecanada.com" r:id="rId9647"/>
    <hyperlink ref="A3368" display="FARATEX" r:id="rId9648"/>
    <hyperlink ref="H2842" display="forest10@netvigator.com" r:id="rId9649"/>
    <hyperlink ref="A3599" display="O N BECK &amp;" r:id="rId9650"/>
    <hyperlink ref="A702" display="MONGE HERRERA INTERNACIONAL" r:id="rId9651"/>
    <hyperlink ref="A1192" display="A R TECHNIKS" r:id="rId9652"/>
    <hyperlink ref="A3675" display="GALERIA CLARA DE GOMEZ" r:id="rId9653"/>
    <hyperlink ref="C763" display="http://www.morinders.se" r:id="rId9654"/>
    <hyperlink ref="F1876" display="IMP.DE" r:id="rId9655"/>
    <hyperlink ref="H3483" display="jhsia@mikevin.com" r:id="rId9656"/>
    <hyperlink ref="H85" display="sx1@fotobox.be" r:id="rId9657"/>
    <hyperlink ref="A230" display="CHI SANG INTERNATIONAL" r:id="rId9658"/>
    <hyperlink ref="H2609" display="activo@so-net.net" r:id="rId9659"/>
    <hyperlink ref="A6" display="OYA SHOTEN" r:id="rId9660"/>
    <hyperlink ref="H3528" display="info@hktarget.com" r:id="rId9661"/>
    <hyperlink ref="C965" display="http://www.giftech.com.hk" r:id="rId9662"/>
    <hyperlink ref="C1905" display="http://www.e-nsc.com" r:id="rId9663"/>
    <hyperlink ref="H2859" display="alan@btbproducts.com" r:id="rId9664"/>
    <hyperlink ref="A3145" display="B E H" r:id="rId9665"/>
    <hyperlink ref="C2467" display="http://www.le-gobw.de" r:id="rId9666"/>
    <hyperlink ref="H970" display="schara01@aol.com" r:id="rId9667"/>
    <hyperlink ref="H892" display="alfamarketing@aol.com" r:id="rId9668"/>
    <hyperlink ref="A2537" display="ABHISHREE EXPORTS INDIA" r:id="rId9669"/>
    <hyperlink ref="A1759" display="TSANG HUNG TRADING" r:id="rId9670"/>
    <hyperlink ref="A2528" display="SOURCE ABROAD" r:id="rId9671"/>
    <hyperlink ref="A3822" display="ANCORA" r:id="rId9672"/>
    <hyperlink ref="H3669" display="welcome@siauk.co.uk" r:id="rId9673"/>
    <hyperlink ref="C3109" display="http://www.hksic.com" r:id="rId9674"/>
    <hyperlink ref="H2758" display="sharply@ms32.hinet.net" r:id="rId9675"/>
  </hyperlink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9"/>
    <col collapsed="false" customWidth="true" hidden="false" max="3" min="3" style="0" width="21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25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</cols>
  <sheetData>
    <row r="1">
      <c r="A1" s="6" t="str">
        <v>公司名称</v>
      </c>
      <c r="B1" s="6" t="str">
        <v>公司所属国家/地区</v>
      </c>
      <c r="C1" s="6" t="str">
        <v>官网</v>
      </c>
      <c r="D1" s="6" t="str">
        <v>参展产品类别</v>
      </c>
      <c r="E1" s="6" t="str">
        <v>逛展频次</v>
      </c>
      <c r="F1" s="6" t="str">
        <v>地址</v>
      </c>
      <c r="G1" s="6" t="str">
        <v>联络人</v>
      </c>
      <c r="H1" s="6" t="str">
        <v>联络邮箱</v>
      </c>
      <c r="I1" s="6" t="str">
        <v>联络电话</v>
      </c>
      <c r="J1" s="6" t="str">
        <v>联络电话</v>
      </c>
      <c r="K1" s="7"/>
      <c r="L1" s="7"/>
      <c r="M1" s="7"/>
      <c r="N1" s="7"/>
      <c r="O1" s="7"/>
      <c r="P1" s="7"/>
      <c r="Q1" s="7"/>
      <c r="R1" s="7"/>
      <c r="S1" s="7"/>
    </row>
    <row r="2">
      <c r="A2" s="2" t="s">
        <v>12967</v>
      </c>
      <c r="B2" s="2" t="str">
        <v>美國</v>
      </c>
      <c r="C2" s="3" t="s">
        <v>12965</v>
      </c>
      <c r="D2" s="2" t="str">
        <v>五金,家用电器,工具,钟表眼镜,餐厨用具</v>
      </c>
      <c r="E2" s="2" t="str">
        <v>8次</v>
      </c>
      <c r="F2" s="2" t="str">
        <v>86 CHRISTOPHER STREET, NEW YORK 10014, U.S.A.</v>
      </c>
      <c r="G2" s="2" t="str">
        <v>PARAGON HOME CENTER</v>
      </c>
      <c r="H2" s="2" t="s">
        <v>12966</v>
      </c>
      <c r="I2" s="2" t="str">
        <v>001 2126209000</v>
      </c>
      <c r="J2" s="2" t="str">
        <v>001 2126205690</v>
      </c>
      <c r="K2" s="7"/>
      <c r="L2" s="7"/>
      <c r="M2" s="7"/>
      <c r="N2" s="7"/>
      <c r="O2" s="7"/>
      <c r="P2" s="7"/>
      <c r="Q2" s="7"/>
      <c r="R2" s="7"/>
      <c r="S2" s="7"/>
    </row>
    <row r="3">
      <c r="A3" s="2" t="s">
        <v>10300</v>
      </c>
      <c r="B3" s="2" t="str">
        <v>美國</v>
      </c>
      <c r="C3" s="2" t="str">
        <v>--</v>
      </c>
      <c r="D3" s="2" t="s">
        <v>10301</v>
      </c>
      <c r="E3" s="2" t="str">
        <v>9次</v>
      </c>
      <c r="F3" s="2" t="str">
        <v>25123 Plymouth Road</v>
      </c>
      <c r="G3" s="2" t="str">
        <v>SACHIN JAIN</v>
      </c>
      <c r="H3" s="2" t="s">
        <v>10302</v>
      </c>
      <c r="I3" s="2" t="str">
        <v>+1 313-523-6274</v>
      </c>
      <c r="J3" s="2" t="str">
        <v>734 367 1200</v>
      </c>
      <c r="K3" s="7"/>
      <c r="L3" s="7"/>
      <c r="M3" s="7"/>
      <c r="N3" s="7"/>
      <c r="O3" s="7"/>
      <c r="P3" s="7"/>
      <c r="Q3" s="7"/>
      <c r="R3" s="7"/>
      <c r="S3" s="7"/>
    </row>
    <row r="4">
      <c r="A4" s="2" t="s">
        <v>12984</v>
      </c>
      <c r="B4" s="2" t="str">
        <v>哥倫比亞</v>
      </c>
      <c r="C4" s="2" t="str">
        <v>--</v>
      </c>
      <c r="D4" s="2" t="str">
        <v>体育及旅游休闲用品,箱包,餐厨用具</v>
      </c>
      <c r="E4" s="2" t="str">
        <v>3次</v>
      </c>
      <c r="F4" s="2" t="str">
        <v>CALLE 51 NO. 48-9 MEDELLIN,COLOMBIA</v>
      </c>
      <c r="G4" s="2" t="str">
        <v>--</v>
      </c>
      <c r="H4" s="2" t="s">
        <v>12983</v>
      </c>
      <c r="I4" s="2" t="str">
        <v>+57 4 5768888</v>
      </c>
      <c r="J4" s="2" t="str">
        <v>574-5128586</v>
      </c>
      <c r="K4" s="7"/>
      <c r="L4" s="7"/>
      <c r="M4" s="7"/>
      <c r="N4" s="7"/>
      <c r="O4" s="7"/>
      <c r="P4" s="7"/>
      <c r="Q4" s="7"/>
      <c r="R4" s="7"/>
      <c r="S4" s="7"/>
    </row>
    <row r="5">
      <c r="A5" s="2" t="s">
        <v>10237</v>
      </c>
      <c r="B5" s="2" t="str">
        <v>黎巴嫩</v>
      </c>
      <c r="C5" s="2" t="str">
        <v>--</v>
      </c>
      <c r="D5" s="2" t="str">
        <v>玻璃工艺品,餐厨用具</v>
      </c>
      <c r="E5" s="2" t="str">
        <v>7次</v>
      </c>
      <c r="F5" s="2" t="str">
        <v>BARBIR, OUZAII, STR. NASSER &amp; CHEBIB BLDG., BEIRUT</v>
      </c>
      <c r="G5" s="2" t="str">
        <v>HALWANI TRADING CO.</v>
      </c>
      <c r="H5" s="2" t="s">
        <v>10238</v>
      </c>
      <c r="I5" s="2" t="str">
        <v>+961 1 664 169</v>
      </c>
      <c r="J5" s="2" t="str">
        <v>00961 1 654130/641073</v>
      </c>
      <c r="K5" s="7"/>
      <c r="L5" s="7"/>
      <c r="M5" s="7"/>
      <c r="N5" s="7"/>
      <c r="O5" s="7"/>
      <c r="P5" s="7"/>
      <c r="Q5" s="7"/>
      <c r="R5" s="7"/>
      <c r="S5" s="7"/>
    </row>
    <row r="6">
      <c r="A6" s="2" t="s">
        <v>12923</v>
      </c>
      <c r="B6" s="2" t="str">
        <v>中國香港</v>
      </c>
      <c r="C6" s="3" t="s">
        <v>12924</v>
      </c>
      <c r="D6" s="2" t="str">
        <v>办公文具,箱包,餐厨用具</v>
      </c>
      <c r="E6" s="2" t="str">
        <v>3次</v>
      </c>
      <c r="F6" s="2" t="str">
        <v>suite 902, wong on central bldg, 26 des voeux road, central hong kong</v>
      </c>
      <c r="G6" s="2" t="str">
        <v>david lee</v>
      </c>
      <c r="H6" s="2" t="s">
        <v>12925</v>
      </c>
      <c r="I6" s="2">
        <v>85227813754</v>
      </c>
      <c r="J6" s="2" t="str">
        <v>00-852-22148779</v>
      </c>
      <c r="K6" s="7"/>
      <c r="L6" s="7"/>
      <c r="M6" s="7"/>
      <c r="N6" s="7"/>
      <c r="O6" s="7"/>
      <c r="P6" s="7"/>
      <c r="Q6" s="7"/>
      <c r="R6" s="7"/>
      <c r="S6" s="7"/>
    </row>
    <row r="7">
      <c r="A7" s="2" t="s">
        <v>10256</v>
      </c>
      <c r="B7" s="2" t="str">
        <v>伊朗</v>
      </c>
      <c r="C7" s="2" t="str">
        <v>--</v>
      </c>
      <c r="D7" s="2" t="str">
        <v>工艺陶瓷,餐厨用具</v>
      </c>
      <c r="E7" s="2" t="str">
        <v>7次</v>
      </c>
      <c r="F7" s="2" t="str">
        <v>NO.2,SECOND FLOOR,DALAN 6,HAJEBODOLEH BAZAR,TEHRAN</v>
      </c>
      <c r="G7" s="2" t="str">
        <v>PARADAISE COMPANY</v>
      </c>
      <c r="H7" s="2" t="s">
        <v>10257</v>
      </c>
      <c r="I7" s="2" t="str">
        <v>0098 21 8001873</v>
      </c>
      <c r="J7" s="2" t="str">
        <v>0098 21 8001873</v>
      </c>
      <c r="K7" s="7"/>
      <c r="L7" s="7"/>
      <c r="M7" s="7"/>
      <c r="N7" s="7"/>
      <c r="O7" s="7"/>
      <c r="P7" s="7"/>
      <c r="Q7" s="7"/>
      <c r="R7" s="7"/>
      <c r="S7" s="7"/>
    </row>
    <row r="8">
      <c r="A8" s="2" t="s">
        <v>12943</v>
      </c>
      <c r="B8" s="2" t="str">
        <v>美國</v>
      </c>
      <c r="C8" s="2" t="str">
        <v>--</v>
      </c>
      <c r="D8" s="2" t="str">
        <v>餐厨用具</v>
      </c>
      <c r="E8" s="2" t="str">
        <v>6次</v>
      </c>
      <c r="F8" s="2" t="str">
        <v>500 SW 28 AVENUE,DELRAY BEACH</v>
      </c>
      <c r="G8" s="2" t="str">
        <v>STEPHEN LEVY</v>
      </c>
      <c r="H8" s="2" t="s">
        <v>12942</v>
      </c>
      <c r="I8" s="2" t="str">
        <v>001 868 6211833</v>
      </c>
      <c r="J8" s="2" t="str">
        <v>001 868 6211834</v>
      </c>
      <c r="K8" s="7"/>
      <c r="L8" s="7"/>
      <c r="M8" s="7"/>
      <c r="N8" s="7"/>
      <c r="O8" s="7"/>
      <c r="P8" s="7"/>
      <c r="Q8" s="7"/>
      <c r="R8" s="7"/>
      <c r="S8" s="7"/>
    </row>
    <row r="9">
      <c r="A9" s="2" t="s">
        <v>10200</v>
      </c>
      <c r="B9" s="2" t="str">
        <v>韩国</v>
      </c>
      <c r="C9" s="3" t="s">
        <v>10198</v>
      </c>
      <c r="D9" s="2" t="str">
        <v>餐厨用具</v>
      </c>
      <c r="E9" s="2" t="str">
        <v>3次</v>
      </c>
      <c r="F9" s="2" t="str">
        <v>4F #401 1158-40 JEGIDONGDONGDEMUNKUSEOULKOREA</v>
      </c>
      <c r="G9" s="2" t="str">
        <v>--</v>
      </c>
      <c r="H9" s="2" t="s">
        <v>10199</v>
      </c>
      <c r="I9" s="2" t="str">
        <v>+82 2-922-2286</v>
      </c>
      <c r="J9" s="2" t="str">
        <v>02-924-7838</v>
      </c>
      <c r="K9" s="7"/>
      <c r="L9" s="7"/>
      <c r="M9" s="7"/>
      <c r="N9" s="7"/>
      <c r="O9" s="7"/>
      <c r="P9" s="7"/>
      <c r="Q9" s="7"/>
      <c r="R9" s="7"/>
      <c r="S9" s="7"/>
    </row>
    <row r="10">
      <c r="A10" s="2" t="s">
        <v>12891</v>
      </c>
      <c r="B10" s="2" t="str">
        <v>印度</v>
      </c>
      <c r="C10" s="3" t="s">
        <v>12892</v>
      </c>
      <c r="D10" s="2" t="str">
        <v>餐厨用具</v>
      </c>
      <c r="E10" s="2" t="str">
        <v>1次</v>
      </c>
      <c r="F10" s="2" t="str">
        <v>C-159/101,NARAINA IND,AREA,PHASE-I,NEW DELHI</v>
      </c>
      <c r="G10" s="2" t="str">
        <v>GAURAV MAGGO</v>
      </c>
      <c r="H10" s="2" t="s">
        <v>12893</v>
      </c>
      <c r="I10" s="2" t="str">
        <v>+91-93100-53000,+91-96508-12000</v>
      </c>
      <c r="J10" s="2" t="str">
        <v>0091 11 5794827</v>
      </c>
      <c r="K10" s="7"/>
      <c r="L10" s="7"/>
      <c r="M10" s="7"/>
      <c r="N10" s="7"/>
      <c r="O10" s="7"/>
      <c r="P10" s="7"/>
      <c r="Q10" s="7"/>
      <c r="R10" s="7"/>
      <c r="S10" s="7"/>
    </row>
    <row r="11">
      <c r="A11" s="2" t="s">
        <v>10219</v>
      </c>
      <c r="B11" s="2" t="str">
        <v>法國</v>
      </c>
      <c r="C11" s="3" t="s">
        <v>10218</v>
      </c>
      <c r="D11" s="2" t="str">
        <v>家具,照明产品,玻璃工艺品,餐厨用具</v>
      </c>
      <c r="E11" s="2" t="str">
        <v>8次</v>
      </c>
      <c r="F11" s="2" t="str">
        <v>12,ALLEE DU VIGNOBLE 51100 REIMS</v>
      </c>
      <c r="G11" s="2" t="str">
        <v>CHAMPAGNES P.&amp; C.HEIDSIECK</v>
      </c>
      <c r="H11" s="2" t="s">
        <v>10217</v>
      </c>
      <c r="I11" s="2" t="str">
        <v>+33 1 60 08 67 67</v>
      </c>
      <c r="J11" s="2" t="str">
        <v>0033 160086767</v>
      </c>
      <c r="K11" s="7"/>
      <c r="L11" s="7"/>
      <c r="M11" s="7"/>
      <c r="N11" s="7"/>
      <c r="O11" s="7"/>
      <c r="P11" s="7"/>
      <c r="Q11" s="7"/>
      <c r="R11" s="7"/>
      <c r="S11" s="7"/>
    </row>
    <row r="12">
      <c r="A12" s="2" t="s">
        <v>12906</v>
      </c>
      <c r="B12" s="2" t="str">
        <v>印度</v>
      </c>
      <c r="C12" s="2" t="str">
        <v>--</v>
      </c>
      <c r="D12" s="2" t="str">
        <v>五金,餐厨用具</v>
      </c>
      <c r="E12" s="2" t="str">
        <v>4次</v>
      </c>
      <c r="F12" s="2" t="str">
        <v>271,1ST FLOOR,SATYA NIKETAN RING ROAD NEW DELHI</v>
      </c>
      <c r="G12" s="2" t="str">
        <v>MR.PAWAN AGGARWAL</v>
      </c>
      <c r="H12" s="2" t="s">
        <v>12905</v>
      </c>
      <c r="I12" s="2" t="str">
        <v>0091 11 24100496</v>
      </c>
      <c r="J12" s="2" t="str">
        <v>0091 11 24101259</v>
      </c>
      <c r="K12" s="7"/>
      <c r="L12" s="7"/>
      <c r="M12" s="7"/>
      <c r="N12" s="7"/>
      <c r="O12" s="7"/>
      <c r="P12" s="7"/>
      <c r="Q12" s="7"/>
      <c r="R12" s="7"/>
      <c r="S12" s="7"/>
    </row>
    <row r="13">
      <c r="A13" s="2" t="s">
        <v>10152</v>
      </c>
      <c r="B13" s="2" t="str">
        <v>荷蘭</v>
      </c>
      <c r="C13" s="3" t="s">
        <v>10153</v>
      </c>
      <c r="D13" s="2" t="str">
        <v>餐厨用具</v>
      </c>
      <c r="E13" s="2" t="str">
        <v>6次</v>
      </c>
      <c r="F13" s="2" t="str">
        <v>Bisschop Zwijsenstraat 100 A, NL 5021 KC, Tilburg</v>
      </c>
      <c r="G13" s="2" t="str">
        <v>A Verheggen</v>
      </c>
      <c r="H13" s="2" t="str">
        <v>--</v>
      </c>
      <c r="I13" s="2" t="str">
        <v>+31 13 535 8640</v>
      </c>
      <c r="J13" s="2" t="str">
        <v>0031 78 6530629</v>
      </c>
      <c r="K13" s="7"/>
      <c r="L13" s="7"/>
      <c r="M13" s="7"/>
      <c r="N13" s="7"/>
      <c r="O13" s="7"/>
      <c r="P13" s="7"/>
      <c r="Q13" s="7"/>
      <c r="R13" s="7"/>
      <c r="S13" s="7"/>
    </row>
    <row r="14">
      <c r="A14" s="2" t="s">
        <v>12859</v>
      </c>
      <c r="B14" s="2" t="str">
        <v>瑞典</v>
      </c>
      <c r="C14" s="3" t="s">
        <v>12857</v>
      </c>
      <c r="D14" s="2" t="str">
        <v>其他,照明产品,餐厨用具</v>
      </c>
      <c r="E14" s="2" t="str">
        <v>9次</v>
      </c>
      <c r="F14" s="2" t="str">
        <v>Hardemog 21, SE 12467, Bandhagen</v>
      </c>
      <c r="G14" s="2" t="str">
        <v>Hermelin Handels AB</v>
      </c>
      <c r="H14" s="2" t="s">
        <v>12858</v>
      </c>
      <c r="I14" s="2" t="str">
        <v>+46 8 556 210 20</v>
      </c>
      <c r="J14" s="2" t="str">
        <v>0046 8 556 210 30</v>
      </c>
      <c r="K14" s="7"/>
      <c r="L14" s="7"/>
      <c r="M14" s="7"/>
      <c r="N14" s="7"/>
      <c r="O14" s="7"/>
      <c r="P14" s="7"/>
      <c r="Q14" s="7"/>
      <c r="R14" s="7"/>
      <c r="S14" s="7"/>
    </row>
    <row r="15">
      <c r="A15" s="2" t="s">
        <v>10175</v>
      </c>
      <c r="B15" s="2" t="str">
        <v>荷蘭</v>
      </c>
      <c r="C15" s="3" t="s">
        <v>10176</v>
      </c>
      <c r="D15" s="2" t="str">
        <v>其他,园林用品,汽车配件,自行车,钟表眼镜,餐厨用具</v>
      </c>
      <c r="E15" s="2" t="str">
        <v>9次</v>
      </c>
      <c r="F15" s="2" t="str">
        <v>Celsiusstraat 7, NL-3846 BK Harderwijk, Netherlands</v>
      </c>
      <c r="G15" s="2" t="str">
        <v>Dhr HC Karssen</v>
      </c>
      <c r="H15" s="2" t="s">
        <v>10174</v>
      </c>
      <c r="I15" s="2" t="str">
        <v>+31 23 535 8705</v>
      </c>
      <c r="J15" s="2" t="str">
        <v>0031 23 5366546</v>
      </c>
      <c r="K15" s="7"/>
      <c r="L15" s="7"/>
      <c r="M15" s="7"/>
      <c r="N15" s="7"/>
      <c r="O15" s="7"/>
      <c r="P15" s="7"/>
      <c r="Q15" s="7"/>
      <c r="R15" s="7"/>
      <c r="S15" s="7"/>
    </row>
    <row r="16">
      <c r="A16" s="2" t="s">
        <v>12875</v>
      </c>
      <c r="B16" s="2" t="str">
        <v>英國</v>
      </c>
      <c r="C16" s="3" t="s">
        <v>12877</v>
      </c>
      <c r="D16" s="2" t="str">
        <v>节日用品,餐厨用具</v>
      </c>
      <c r="E16" s="2" t="str">
        <v>2次</v>
      </c>
      <c r="F16" s="2" t="str">
        <v>ROYLE HOUSE, 46 DERBY STREET, MANCHESTER</v>
      </c>
      <c r="G16" s="2" t="str">
        <v>MR DAVID SHEPHERD</v>
      </c>
      <c r="H16" s="2" t="s">
        <v>12876</v>
      </c>
      <c r="I16" s="2" t="str">
        <v>+44 161 839 3663</v>
      </c>
      <c r="J16" s="2" t="str">
        <v>0044 161 8352232</v>
      </c>
      <c r="K16" s="7"/>
      <c r="L16" s="7"/>
      <c r="M16" s="7"/>
      <c r="N16" s="7"/>
      <c r="O16" s="7"/>
      <c r="P16" s="7"/>
      <c r="Q16" s="7"/>
      <c r="R16" s="7"/>
      <c r="S16" s="7"/>
    </row>
    <row r="17">
      <c r="A17" s="2" t="s">
        <v>10433</v>
      </c>
      <c r="B17" s="2" t="str">
        <v>美國</v>
      </c>
      <c r="C17" s="3" t="s">
        <v>10435</v>
      </c>
      <c r="D17" s="2" t="str">
        <v>其他,家具,餐厨用具</v>
      </c>
      <c r="E17" s="2" t="str">
        <v>7次</v>
      </c>
      <c r="F17" s="2" t="str">
        <v>420 DOUGHTY BLVD, INWOOD, NY 11096-1363</v>
      </c>
      <c r="G17" s="2" t="str">
        <v>GUY SALADINO</v>
      </c>
      <c r="H17" s="2" t="s">
        <v>10434</v>
      </c>
      <c r="I17" s="2" t="str">
        <v>+1-843-785-8700,+1-800-274-3687,+1 847-364-6460</v>
      </c>
      <c r="J17" s="2" t="str">
        <v>001 516 239 4696</v>
      </c>
      <c r="K17" s="7"/>
      <c r="L17" s="7"/>
      <c r="M17" s="7"/>
      <c r="N17" s="7"/>
      <c r="O17" s="7"/>
      <c r="P17" s="7"/>
      <c r="Q17" s="7"/>
      <c r="R17" s="7"/>
      <c r="S17" s="7"/>
    </row>
    <row r="18">
      <c r="A18" s="2" t="s">
        <v>13096</v>
      </c>
      <c r="B18" s="2" t="str">
        <v>厄瓜多爾</v>
      </c>
      <c r="C18" s="3" t="s">
        <v>13097</v>
      </c>
      <c r="D18" s="2" t="str">
        <v>五金,家具,家用电器,照明产品,食品,餐厨用具</v>
      </c>
      <c r="E18" s="2" t="str">
        <v>11次</v>
      </c>
      <c r="F18" s="2" t="str">
        <v>1 BEEKMAN ST,#302 NEW YORK,NY 10038,U.S.A.</v>
      </c>
      <c r="G18" s="2" t="str">
        <v>BASSAM SUKER</v>
      </c>
      <c r="H18" s="2" t="s">
        <v>13095</v>
      </c>
      <c r="I18" s="2">
        <f>+1-702-566-322</f>
      </c>
      <c r="J18" s="2" t="str">
        <v>001 2122274423</v>
      </c>
      <c r="K18" s="7"/>
      <c r="L18" s="7"/>
      <c r="M18" s="7"/>
      <c r="N18" s="7"/>
      <c r="O18" s="7"/>
      <c r="P18" s="7"/>
      <c r="Q18" s="7"/>
      <c r="R18" s="7"/>
      <c r="S18" s="7"/>
    </row>
    <row r="19">
      <c r="A19" s="2" t="s">
        <v>10458</v>
      </c>
      <c r="B19" s="2" t="str">
        <v>中國香港</v>
      </c>
      <c r="C19" s="3" t="s">
        <v>10460</v>
      </c>
      <c r="D19" s="2" t="str">
        <v>家用电器,餐厨用具</v>
      </c>
      <c r="E19" s="2" t="str">
        <v>6次</v>
      </c>
      <c r="F19" s="2" t="str">
        <v>501 WAH LONG HOUSE, TIN WAH ESTATE,TIN SHUI WAI, N.T.,HONGKONG</v>
      </c>
      <c r="G19" s="2" t="str">
        <v>ADNAN ASGHAR</v>
      </c>
      <c r="H19" s="2" t="s">
        <v>10459</v>
      </c>
      <c r="I19" s="2" t="str">
        <v>+852 2445 2416</v>
      </c>
      <c r="J19" s="2" t="str">
        <v>00852 24457723</v>
      </c>
      <c r="K19" s="7"/>
      <c r="L19" s="7"/>
      <c r="M19" s="7"/>
      <c r="N19" s="7"/>
      <c r="O19" s="7"/>
      <c r="P19" s="7"/>
      <c r="Q19" s="7"/>
      <c r="R19" s="7"/>
      <c r="S19" s="7"/>
    </row>
    <row r="20">
      <c r="A20" s="2" t="s">
        <v>13113</v>
      </c>
      <c r="B20" s="2" t="str">
        <v>日本</v>
      </c>
      <c r="C20" s="2" t="str">
        <v>--</v>
      </c>
      <c r="D20" s="2" t="str">
        <v>家具,家居装饰品,箱包,节日用品,食品,餐厨用具</v>
      </c>
      <c r="E20" s="2" t="str">
        <v>6次</v>
      </c>
      <c r="F20" s="2" t="str">
        <v>14-3 MIKI BUILDING$F 2-CHOME IWAMOTO CHOU CHIYODAKUTOKYO ,JAPAN</v>
      </c>
      <c r="G20" s="2" t="str">
        <v>Roop Sachdeva</v>
      </c>
      <c r="H20" s="2" t="s">
        <v>13114</v>
      </c>
      <c r="I20" s="2" t="str">
        <v>+81 3-3851-8878</v>
      </c>
      <c r="J20" s="2" t="str">
        <v>03 5821 8683</v>
      </c>
      <c r="K20" s="7"/>
      <c r="L20" s="7"/>
      <c r="M20" s="7"/>
      <c r="N20" s="7"/>
      <c r="O20" s="7"/>
      <c r="P20" s="7"/>
      <c r="Q20" s="7"/>
      <c r="R20" s="7"/>
      <c r="S20" s="7"/>
    </row>
    <row r="21">
      <c r="A21" s="2" t="s">
        <v>10394</v>
      </c>
      <c r="B21" s="2" t="str">
        <v>芬蘭</v>
      </c>
      <c r="C21" s="3" t="s">
        <v>10393</v>
      </c>
      <c r="D21" s="2" t="str">
        <v>家用电器,工艺陶瓷,玻璃工艺品,餐厨用具</v>
      </c>
      <c r="E21" s="2" t="str">
        <v>8次</v>
      </c>
      <c r="F21" s="2" t="str">
        <v>Unionink 10 B, FI 00130, Helsinki</v>
      </c>
      <c r="G21" s="2" t="str">
        <v>Oy Heres Ab</v>
      </c>
      <c r="H21" s="2" t="str">
        <v>--</v>
      </c>
      <c r="I21" s="2" t="str">
        <v>+358 9 177911</v>
      </c>
      <c r="J21" s="2" t="str">
        <v>00358 9 17 79 33</v>
      </c>
      <c r="K21" s="7"/>
      <c r="L21" s="7"/>
      <c r="M21" s="7"/>
      <c r="N21" s="7"/>
      <c r="O21" s="7"/>
      <c r="P21" s="7"/>
      <c r="Q21" s="7"/>
      <c r="R21" s="7"/>
      <c r="S21" s="7"/>
    </row>
    <row r="22">
      <c r="A22" s="2" t="s">
        <v>13060</v>
      </c>
      <c r="B22" s="2" t="str">
        <v>中国台湾</v>
      </c>
      <c r="C22" s="3" t="s">
        <v>13058</v>
      </c>
      <c r="D22" s="2" t="str">
        <v>家具,餐厨用具</v>
      </c>
      <c r="E22" s="2" t="str">
        <v>7次</v>
      </c>
      <c r="F22" s="2" t="str">
        <v>NO.11, ALLEY 7, LANE 471,CHUNGS ROAD, YUNG KANG,TAIWAN</v>
      </c>
      <c r="G22" s="2" t="str">
        <v>Byron Li</v>
      </c>
      <c r="H22" s="2" t="s">
        <v>13059</v>
      </c>
      <c r="I22" s="2" t="str">
        <v>+886 2 2725 5877</v>
      </c>
      <c r="J22" s="2" t="str">
        <v>886 2 27226994</v>
      </c>
      <c r="K22" s="7"/>
      <c r="L22" s="7"/>
      <c r="M22" s="7"/>
      <c r="N22" s="7"/>
      <c r="O22" s="7"/>
      <c r="P22" s="7"/>
      <c r="Q22" s="7"/>
      <c r="R22" s="7"/>
      <c r="S22" s="7"/>
    </row>
    <row r="23">
      <c r="A23" s="2" t="s">
        <v>10415</v>
      </c>
      <c r="B23" s="2" t="str">
        <v>日本</v>
      </c>
      <c r="C23" s="3" t="s">
        <v>10413</v>
      </c>
      <c r="D23" s="2" t="str">
        <v>餐厨用具</v>
      </c>
      <c r="E23" s="2" t="str">
        <v>3次</v>
      </c>
      <c r="F23" s="2" t="str">
        <v>5-9,2-CHOME,NIJUYONKEN 3-JO,NISHI-KU,SAPPORO</v>
      </c>
      <c r="G23" s="2" t="str">
        <v>SUEO MIKAMI</v>
      </c>
      <c r="H23" s="2" t="s">
        <v>10414</v>
      </c>
      <c r="I23" s="2" t="str">
        <v>0081 11 6113093</v>
      </c>
      <c r="J23" s="2" t="str">
        <v>0081 11 6113096</v>
      </c>
      <c r="K23" s="7"/>
      <c r="L23" s="7"/>
      <c r="M23" s="7"/>
      <c r="N23" s="7"/>
      <c r="O23" s="7"/>
      <c r="P23" s="7"/>
      <c r="Q23" s="7"/>
      <c r="R23" s="7"/>
      <c r="S23" s="7"/>
    </row>
    <row r="24">
      <c r="A24" s="2" t="s">
        <v>13076</v>
      </c>
      <c r="B24" s="2" t="str">
        <v>中國大陸</v>
      </c>
      <c r="C24" s="3" t="s">
        <v>13074</v>
      </c>
      <c r="D24" s="2" t="str">
        <v>医药保健品及医疗器械,餐厨用具</v>
      </c>
      <c r="E24" s="2" t="str">
        <v>3次</v>
      </c>
      <c r="F24" s="2" t="str">
        <v>Guangzhou ,Guangdong, China</v>
      </c>
      <c r="G24" s="2" t="str">
        <v>--</v>
      </c>
      <c r="H24" s="2" t="s">
        <v>13075</v>
      </c>
      <c r="I24" s="2" t="str">
        <v>+86 20 8553 0888</v>
      </c>
      <c r="J24" s="2" t="str">
        <v>020 85543887</v>
      </c>
      <c r="K24" s="7"/>
      <c r="L24" s="7"/>
      <c r="M24" s="7"/>
      <c r="N24" s="7"/>
      <c r="O24" s="7"/>
      <c r="P24" s="7"/>
      <c r="Q24" s="7"/>
      <c r="R24" s="7"/>
      <c r="S24" s="7"/>
    </row>
    <row r="25">
      <c r="A25" s="2" t="s">
        <v>10357</v>
      </c>
      <c r="B25" s="2" t="str">
        <v>荷蘭</v>
      </c>
      <c r="C25" s="3" t="s">
        <v>10355</v>
      </c>
      <c r="D25" s="2" t="str">
        <v>工艺陶瓷,餐厨用具</v>
      </c>
      <c r="E25" s="2" t="str">
        <v>8次</v>
      </c>
      <c r="F25" s="2" t="str">
        <v>Manus Peetstraat 39, NL 1183 LH, Amstelveen</v>
      </c>
      <c r="G25" s="2" t="str">
        <v>J.S. Melkman</v>
      </c>
      <c r="H25" s="2" t="s">
        <v>10356</v>
      </c>
      <c r="I25" s="2" t="str">
        <v>+31 20 643 8151</v>
      </c>
      <c r="J25" s="2" t="str">
        <v>0031 20 6432163</v>
      </c>
      <c r="K25" s="7"/>
      <c r="L25" s="7"/>
      <c r="M25" s="7"/>
      <c r="N25" s="7"/>
      <c r="O25" s="7"/>
      <c r="P25" s="7"/>
      <c r="Q25" s="7"/>
      <c r="R25" s="7"/>
      <c r="S25" s="7"/>
    </row>
    <row r="26">
      <c r="A26" s="2" t="s">
        <v>13030</v>
      </c>
      <c r="B26" s="2" t="str">
        <v>澳大利亞</v>
      </c>
      <c r="C26" s="2" t="str">
        <v>--</v>
      </c>
      <c r="D26" s="2" t="str">
        <v>照明产品,玻璃工艺品,餐厨用具</v>
      </c>
      <c r="E26" s="2" t="str">
        <v>5次</v>
      </c>
      <c r="F26" s="2" t="str">
        <v>6/684 FRANKSTON DANDENONG RDCARRUM DOWNSVIC 3201AUSTRALIA</v>
      </c>
      <c r="G26" s="2" t="str">
        <v>Nirun Jaruraxsakul</v>
      </c>
      <c r="H26" s="2" t="s">
        <v>13029</v>
      </c>
      <c r="I26" s="2" t="str">
        <v>+61 3 9782 8633</v>
      </c>
      <c r="J26" s="2">
        <v>61397828644</v>
      </c>
      <c r="K26" s="7"/>
      <c r="L26" s="7"/>
      <c r="M26" s="7"/>
      <c r="N26" s="7"/>
      <c r="O26" s="7"/>
      <c r="P26" s="7"/>
      <c r="Q26" s="7"/>
      <c r="R26" s="7"/>
      <c r="S26" s="7"/>
    </row>
    <row r="27">
      <c r="A27" s="2" t="s">
        <v>10372</v>
      </c>
      <c r="B27" s="2" t="str">
        <v>南非</v>
      </c>
      <c r="C27" s="3" t="s">
        <v>10370</v>
      </c>
      <c r="D27" s="2" t="str">
        <v>餐厨用具</v>
      </c>
      <c r="E27" s="2" t="str">
        <v>6次</v>
      </c>
      <c r="F27" s="2" t="str">
        <v>3 Vancott House, Devereux Avenue, Vincent, East London, South Africa</v>
      </c>
      <c r="G27" s="2" t="str">
        <v>--</v>
      </c>
      <c r="H27" s="2" t="s">
        <v>10371</v>
      </c>
      <c r="I27" s="2" t="str">
        <v>+27 43 726 8522</v>
      </c>
      <c r="J27" s="2">
        <v>27437271296</v>
      </c>
      <c r="K27" s="7"/>
      <c r="L27" s="7"/>
      <c r="M27" s="7"/>
      <c r="N27" s="7"/>
      <c r="O27" s="7"/>
      <c r="P27" s="7"/>
      <c r="Q27" s="7"/>
      <c r="R27" s="7"/>
      <c r="S27" s="7"/>
    </row>
    <row r="28">
      <c r="A28" s="2" t="s">
        <v>13044</v>
      </c>
      <c r="B28" s="2" t="str">
        <v>卡塔爾</v>
      </c>
      <c r="C28" s="3" t="s">
        <v>13046</v>
      </c>
      <c r="D28" s="2" t="str">
        <v>卫浴设备,工艺陶瓷,浴室用品,玩具,餐厨用具</v>
      </c>
      <c r="E28" s="2" t="str">
        <v>9次</v>
      </c>
      <c r="F28" s="2" t="str">
        <v>P.O.BOX:22141 DOHA</v>
      </c>
      <c r="G28" s="2" t="str">
        <v>ANWAR AB ILMONA</v>
      </c>
      <c r="H28" s="2" t="s">
        <v>13045</v>
      </c>
      <c r="I28" s="2" t="str">
        <v>00974 4432910</v>
      </c>
      <c r="J28" s="2" t="str">
        <v>00974 4432913</v>
      </c>
      <c r="K28" s="7"/>
      <c r="L28" s="7"/>
      <c r="M28" s="7"/>
      <c r="N28" s="7"/>
      <c r="O28" s="7"/>
      <c r="P28" s="7"/>
      <c r="Q28" s="7"/>
      <c r="R28" s="7"/>
      <c r="S28" s="7"/>
    </row>
    <row r="29">
      <c r="A29" s="2" t="s">
        <v>10316</v>
      </c>
      <c r="B29" s="2" t="str">
        <v>瑞典</v>
      </c>
      <c r="C29" s="3" t="s">
        <v>10315</v>
      </c>
      <c r="D29" s="2" t="str">
        <v>大型机械及设备,食品,餐厨用具</v>
      </c>
      <c r="E29" s="2" t="str">
        <v>2次</v>
      </c>
      <c r="F29" s="2" t="str">
        <v>Hammarby Fabriksv 15-17, SE 12033, Stockholm</v>
      </c>
      <c r="G29" s="2" t="str">
        <v>--</v>
      </c>
      <c r="H29" s="2" t="s">
        <v>10317</v>
      </c>
      <c r="I29" s="2" t="str">
        <v>+46 8 702 08 70</v>
      </c>
      <c r="J29" s="2" t="str">
        <v>0046 8 702 08 07</v>
      </c>
      <c r="K29" s="7"/>
      <c r="L29" s="7"/>
      <c r="M29" s="7"/>
      <c r="N29" s="7"/>
      <c r="O29" s="7"/>
      <c r="P29" s="7"/>
      <c r="Q29" s="7"/>
      <c r="R29" s="7"/>
      <c r="S29" s="7"/>
    </row>
    <row r="30">
      <c r="A30" s="2" t="s">
        <v>13000</v>
      </c>
      <c r="B30" s="2" t="str">
        <v>澳大利亞</v>
      </c>
      <c r="C30" s="2" t="str">
        <v>--</v>
      </c>
      <c r="D30" s="2" t="str">
        <v>玻璃工艺品,餐厨用具</v>
      </c>
      <c r="E30" s="2" t="str">
        <v>8次</v>
      </c>
      <c r="F30" s="2" t="str">
        <v>1C, 137 139, SILVERWATER ROAD,SILVERWATER NSW 2128,AUSTRALIA</v>
      </c>
      <c r="G30" s="2" t="str">
        <v>--</v>
      </c>
      <c r="H30" s="2" t="s">
        <v>12999</v>
      </c>
      <c r="I30" s="2">
        <f>+61-2-9604-3988</f>
      </c>
      <c r="J30" s="2">
        <v>96480382</v>
      </c>
      <c r="K30" s="7"/>
      <c r="L30" s="7"/>
      <c r="M30" s="7"/>
      <c r="N30" s="7"/>
      <c r="O30" s="7"/>
      <c r="P30" s="7"/>
      <c r="Q30" s="7"/>
      <c r="R30" s="7"/>
      <c r="S30" s="7"/>
    </row>
    <row r="31">
      <c r="A31" s="2" t="s">
        <v>10333</v>
      </c>
      <c r="B31" s="2" t="str">
        <v>美國</v>
      </c>
      <c r="C31" s="2" t="str">
        <v>--</v>
      </c>
      <c r="D31" s="2" t="s">
        <v>10334</v>
      </c>
      <c r="E31" s="2" t="str">
        <v>9次</v>
      </c>
      <c r="F31" s="2" t="str">
        <v>3 Burr Ave, U.S.A.</v>
      </c>
      <c r="G31" s="2" t="str">
        <v>Kelvin Cho</v>
      </c>
      <c r="H31" s="2" t="s">
        <v>10335</v>
      </c>
      <c r="I31" s="2" t="str">
        <v>+1 401-245-3630</v>
      </c>
      <c r="J31" s="2" t="str">
        <v>1401 438 1921</v>
      </c>
      <c r="K31" s="7"/>
      <c r="L31" s="7"/>
      <c r="M31" s="7"/>
      <c r="N31" s="7"/>
      <c r="O31" s="7"/>
      <c r="P31" s="7"/>
      <c r="Q31" s="7"/>
      <c r="R31" s="7"/>
      <c r="S31" s="7"/>
    </row>
    <row r="32">
      <c r="A32" s="2" t="s">
        <v>13010</v>
      </c>
      <c r="B32" s="2" t="str">
        <v>英國</v>
      </c>
      <c r="C32" s="2" t="str">
        <v>--</v>
      </c>
      <c r="D32" s="2" t="str">
        <v>餐厨用具</v>
      </c>
      <c r="E32" s="2" t="str">
        <v>6次</v>
      </c>
      <c r="F32" s="2" t="str">
        <v>5, EDMUND ROAD,SALTLEY BIRMINGHAM, ENGLAND</v>
      </c>
      <c r="G32" s="2" t="str">
        <v>FAZAL MOHAMMAD</v>
      </c>
      <c r="H32" s="2" t="str">
        <v>--</v>
      </c>
      <c r="I32" s="2" t="str">
        <v>0044 21 3281921</v>
      </c>
      <c r="J32" s="2" t="str">
        <v>0044 21 3287632</v>
      </c>
      <c r="K32" s="7"/>
      <c r="L32" s="7"/>
      <c r="M32" s="7"/>
      <c r="N32" s="7"/>
      <c r="O32" s="7"/>
      <c r="P32" s="7"/>
      <c r="Q32" s="7"/>
      <c r="R32" s="7"/>
      <c r="S32" s="7"/>
    </row>
    <row r="33">
      <c r="A33" s="2" t="s">
        <v>9891</v>
      </c>
      <c r="B33" s="2" t="str">
        <v>加納</v>
      </c>
      <c r="C33" s="2" t="str">
        <v>--</v>
      </c>
      <c r="D33" s="2" t="str">
        <v>体育及旅游休闲用品,其他,玻璃工艺品,箱包,鞋,餐厨用具</v>
      </c>
      <c r="E33" s="2" t="str">
        <v>9次</v>
      </c>
      <c r="F33" s="2" t="str">
        <v>C 25/1 ADABRAKA HALL AVENUEP.O BOX GP 13124, ACCRAGHANA</v>
      </c>
      <c r="G33" s="2" t="str">
        <v>Wayne Kaylor</v>
      </c>
      <c r="H33" s="2" t="s">
        <v>9892</v>
      </c>
      <c r="I33" s="2" t="str">
        <v>00233 21 257448</v>
      </c>
      <c r="J33" s="2" t="str">
        <v>00233 21 238073</v>
      </c>
      <c r="K33" s="7"/>
      <c r="L33" s="7"/>
      <c r="M33" s="7"/>
      <c r="N33" s="7"/>
      <c r="O33" s="7"/>
      <c r="P33" s="7"/>
      <c r="Q33" s="7"/>
      <c r="R33" s="7"/>
      <c r="S33" s="7"/>
    </row>
    <row r="34">
      <c r="A34" s="2" t="s">
        <v>12677</v>
      </c>
      <c r="B34" s="2" t="str">
        <v>荷蘭</v>
      </c>
      <c r="C34" s="3" t="s">
        <v>12675</v>
      </c>
      <c r="D34" s="2" t="str">
        <v>餐厨用具</v>
      </c>
      <c r="E34" s="2" t="str">
        <v>5次</v>
      </c>
      <c r="F34" s="2" t="str">
        <v>Oude Baan 77, NL 4825 BL, Breda</v>
      </c>
      <c r="G34" s="2" t="str">
        <v>A Terrirn</v>
      </c>
      <c r="H34" s="2" t="s">
        <v>12676</v>
      </c>
      <c r="I34" s="2" t="str">
        <v>+31 76 581 0550</v>
      </c>
      <c r="J34" s="2" t="str">
        <v>0031 76 5810553</v>
      </c>
      <c r="K34" s="7"/>
      <c r="L34" s="7"/>
      <c r="M34" s="7"/>
      <c r="N34" s="7"/>
      <c r="O34" s="7"/>
      <c r="P34" s="7"/>
      <c r="Q34" s="7"/>
      <c r="R34" s="7"/>
      <c r="S34" s="7"/>
    </row>
    <row r="35">
      <c r="A35" s="2" t="s">
        <v>9920</v>
      </c>
      <c r="B35" s="2" t="str">
        <v>德國</v>
      </c>
      <c r="C35" s="3" t="s">
        <v>9922</v>
      </c>
      <c r="D35" s="2" t="str">
        <v>餐厨用具</v>
      </c>
      <c r="E35" s="2" t="str">
        <v>4次</v>
      </c>
      <c r="F35" s="2" t="str">
        <v>WESTSTRASSE 51,HILDEN(P.O.BOX 170 40701 HILDEN)</v>
      </c>
      <c r="G35" s="2" t="str">
        <v>DANIEL OCHS</v>
      </c>
      <c r="H35" s="2" t="s">
        <v>9921</v>
      </c>
      <c r="I35" s="2" t="str">
        <v>+49 2103 95050</v>
      </c>
      <c r="J35" s="2" t="str">
        <v>0049 2103 950539</v>
      </c>
      <c r="K35" s="7"/>
      <c r="L35" s="7"/>
      <c r="M35" s="7"/>
      <c r="N35" s="7"/>
      <c r="O35" s="7"/>
      <c r="P35" s="7"/>
      <c r="Q35" s="7"/>
      <c r="R35" s="7"/>
      <c r="S35" s="7"/>
    </row>
    <row r="36">
      <c r="A36" s="2" t="s">
        <v>12700</v>
      </c>
      <c r="B36" s="2" t="str">
        <v>澳大利亞</v>
      </c>
      <c r="C36" s="3" t="s">
        <v>12699</v>
      </c>
      <c r="D36" s="2" t="str">
        <v>餐厨用具</v>
      </c>
      <c r="E36" s="2" t="str">
        <v>4次</v>
      </c>
      <c r="F36" s="2" t="str">
        <v>Level 1 31-35 Bank St Pyrmont NSW 2009</v>
      </c>
      <c r="G36" s="2" t="str">
        <v>--</v>
      </c>
      <c r="H36" s="2" t="s">
        <v>12701</v>
      </c>
      <c r="I36" s="2">
        <f>+61-7-3823-8710</f>
      </c>
      <c r="J36" s="2" t="str">
        <v>0061 2 9518 6444</v>
      </c>
      <c r="K36" s="7"/>
      <c r="L36" s="7"/>
      <c r="M36" s="7"/>
      <c r="N36" s="7"/>
      <c r="O36" s="7"/>
      <c r="P36" s="7"/>
      <c r="Q36" s="7"/>
      <c r="R36" s="7"/>
      <c r="S36" s="7"/>
    </row>
    <row r="37">
      <c r="A37" s="2" t="s">
        <v>9848</v>
      </c>
      <c r="B37" s="2" t="str">
        <v>中國香港</v>
      </c>
      <c r="C37" s="3" t="s">
        <v>9847</v>
      </c>
      <c r="D37" s="2" t="s">
        <v>9845</v>
      </c>
      <c r="E37" s="2" t="str">
        <v>9次</v>
      </c>
      <c r="F37" s="2" t="str">
        <v>19 FL.,PODIUM PLAZA,5 HANOI RD.,TSIMSHATSUI ,KOWLOONHONGKONG</v>
      </c>
      <c r="G37" s="2" t="str">
        <v>BRUCE YAU</v>
      </c>
      <c r="H37" s="2" t="s">
        <v>9846</v>
      </c>
      <c r="I37" s="2" t="str">
        <v>(852)21656319</v>
      </c>
      <c r="J37" s="2" t="str">
        <v>(852)24150291</v>
      </c>
      <c r="K37" s="7"/>
      <c r="L37" s="7"/>
      <c r="M37" s="7"/>
      <c r="N37" s="7"/>
      <c r="O37" s="7"/>
      <c r="P37" s="7"/>
      <c r="Q37" s="7"/>
      <c r="R37" s="7"/>
      <c r="S37" s="7"/>
    </row>
    <row r="38">
      <c r="A38" s="2" t="s">
        <v>12635</v>
      </c>
      <c r="B38" s="2" t="str">
        <v>挪威</v>
      </c>
      <c r="C38" s="2" t="str">
        <v>--</v>
      </c>
      <c r="D38" s="2" t="str">
        <v>大型机械及设备,照明产品,餐厨用具</v>
      </c>
      <c r="E38" s="2" t="str">
        <v>8次</v>
      </c>
      <c r="F38" s="2" t="str">
        <v>Holter Industriomraede, NO 1440, Droebak</v>
      </c>
      <c r="G38" s="2" t="str">
        <v>Malmbergs Elektriske AS</v>
      </c>
      <c r="H38" s="2" t="str">
        <v>--</v>
      </c>
      <c r="I38" s="2" t="str">
        <v>+47 64 93 75 00</v>
      </c>
      <c r="J38" s="2" t="str">
        <v>0047 64 93 45 59</v>
      </c>
      <c r="K38" s="7"/>
      <c r="L38" s="7"/>
      <c r="M38" s="7"/>
      <c r="N38" s="7"/>
      <c r="O38" s="7"/>
      <c r="P38" s="7"/>
      <c r="Q38" s="7"/>
      <c r="R38" s="7"/>
      <c r="S38" s="7"/>
    </row>
    <row r="39">
      <c r="A39" s="2" t="s">
        <v>9866</v>
      </c>
      <c r="B39" s="2" t="str">
        <v>日本</v>
      </c>
      <c r="C39" s="3" t="s">
        <v>9867</v>
      </c>
      <c r="D39" s="2" t="str">
        <v>其他,家具,家居用品,车辆,食品,餐厨用具</v>
      </c>
      <c r="E39" s="2" t="str">
        <v>10次</v>
      </c>
      <c r="F39" s="2" t="str">
        <v>13-35, ASAMI 1-CHOME, BEPPU-SHI, OITA 8740812</v>
      </c>
      <c r="G39" s="2" t="str">
        <v>ARAI SHOZO</v>
      </c>
      <c r="H39" s="2" t="s">
        <v>9868</v>
      </c>
      <c r="I39" s="2" t="str">
        <v>+81 3-3821-9173</v>
      </c>
      <c r="J39" s="2" t="str">
        <v>0081 3 36611876</v>
      </c>
      <c r="K39" s="7"/>
      <c r="L39" s="7"/>
      <c r="M39" s="7"/>
      <c r="N39" s="7"/>
      <c r="O39" s="7"/>
      <c r="P39" s="7"/>
      <c r="Q39" s="7"/>
      <c r="R39" s="7"/>
      <c r="S39" s="7"/>
    </row>
    <row r="40">
      <c r="A40" s="2" t="s">
        <v>12654</v>
      </c>
      <c r="B40" s="2" t="str">
        <v>沙烏地阿拉伯</v>
      </c>
      <c r="C40" s="2" t="str">
        <v>--</v>
      </c>
      <c r="D40" s="2" t="str">
        <v>家具,家居装饰品,家用电器,餐厨用具</v>
      </c>
      <c r="E40" s="2" t="str">
        <v>8次</v>
      </c>
      <c r="F40" s="2" t="str">
        <v>BALAD AL DAHAB STREET,MUHTASIB BUILDING,4TH FLOOR JEDDAHSAUDI ARABIA</v>
      </c>
      <c r="G40" s="2" t="str">
        <v>Ing. Francisco Asturias</v>
      </c>
      <c r="H40" s="2" t="s">
        <v>12655</v>
      </c>
      <c r="I40" s="2" t="str">
        <v>009662 6471907</v>
      </c>
      <c r="J40" s="2" t="str">
        <v>009662 6471907</v>
      </c>
      <c r="K40" s="7"/>
      <c r="L40" s="7"/>
      <c r="M40" s="7"/>
      <c r="N40" s="7"/>
      <c r="O40" s="7"/>
      <c r="P40" s="7"/>
      <c r="Q40" s="7"/>
      <c r="R40" s="7"/>
      <c r="S40" s="7"/>
    </row>
    <row r="41">
      <c r="A41" s="2" t="s">
        <v>9793</v>
      </c>
      <c r="B41" s="2" t="str">
        <v>泰国</v>
      </c>
      <c r="C41" s="3" t="s">
        <v>9795</v>
      </c>
      <c r="D41" s="2" t="str">
        <v>家具,餐厨用具</v>
      </c>
      <c r="E41" s="2" t="str">
        <v>7次</v>
      </c>
      <c r="F41" s="2" t="str">
        <v>4/50 SUKHUMVIT 105 BANGNA,THAILAND</v>
      </c>
      <c r="G41" s="2" t="str">
        <v>CARLOS QUEIROZ</v>
      </c>
      <c r="H41" s="2" t="s">
        <v>9794</v>
      </c>
      <c r="I41" s="2" t="str">
        <v>+66 18 224 799</v>
      </c>
      <c r="J41" s="2" t="str">
        <v>66 2 7487720</v>
      </c>
      <c r="K41" s="7"/>
      <c r="L41" s="7"/>
      <c r="M41" s="7"/>
      <c r="N41" s="7"/>
      <c r="O41" s="7"/>
      <c r="P41" s="7"/>
      <c r="Q41" s="7"/>
      <c r="R41" s="7"/>
      <c r="S41" s="7"/>
    </row>
    <row r="42">
      <c r="A42" s="2" t="s">
        <v>12600</v>
      </c>
      <c r="B42" s="2" t="str">
        <v>澳大利亞</v>
      </c>
      <c r="C42" s="3" t="s">
        <v>12598</v>
      </c>
      <c r="D42" s="2" t="str">
        <v>其他,工具,汽车配件,餐厨用具</v>
      </c>
      <c r="E42" s="2" t="str">
        <v>9次</v>
      </c>
      <c r="F42" s="2" t="str">
        <v>35 Waymouth St Adelaide SA 5000</v>
      </c>
      <c r="G42" s="2" t="str">
        <v>BRUCE GRIFFITHS</v>
      </c>
      <c r="H42" s="2" t="s">
        <v>12599</v>
      </c>
      <c r="I42" s="2">
        <f>+61-3-9644-4200</f>
      </c>
      <c r="J42" s="2" t="str">
        <v>0061 8 8410 1597</v>
      </c>
      <c r="K42" s="7"/>
      <c r="L42" s="7"/>
      <c r="M42" s="7"/>
      <c r="N42" s="7"/>
      <c r="O42" s="7"/>
      <c r="P42" s="7"/>
      <c r="Q42" s="7"/>
      <c r="R42" s="7"/>
      <c r="S42" s="7"/>
    </row>
    <row r="43">
      <c r="A43" s="2" t="s">
        <v>9817</v>
      </c>
      <c r="B43" s="2" t="str">
        <v>中國香港</v>
      </c>
      <c r="C43" s="2" t="str">
        <v>--</v>
      </c>
      <c r="D43" s="2" t="str">
        <v>卫浴设备,建筑及装饰材料,餐厨用具</v>
      </c>
      <c r="E43" s="2" t="str">
        <v>5次</v>
      </c>
      <c r="F43" s="2" t="str">
        <v>P.O.BOX 1648, SHATIN CENTRAL POST OFFICE, 1/SHEUNG WO CHE ROAD, SHATIN, HONG KONG HONGKONG SAR</v>
      </c>
      <c r="G43" s="2" t="str">
        <v>MR. J.LAM</v>
      </c>
      <c r="H43" s="2" t="s">
        <v>9818</v>
      </c>
      <c r="I43" s="2" t="str">
        <v>00852-95731802</v>
      </c>
      <c r="J43" s="2" t="str">
        <v>00852-82312662</v>
      </c>
      <c r="K43" s="7"/>
      <c r="L43" s="7"/>
      <c r="M43" s="7"/>
      <c r="N43" s="7"/>
      <c r="O43" s="7"/>
      <c r="P43" s="7"/>
      <c r="Q43" s="7"/>
      <c r="R43" s="7"/>
      <c r="S43" s="7"/>
    </row>
    <row r="44">
      <c r="A44" s="2" t="s">
        <v>12621</v>
      </c>
      <c r="B44" s="2" t="str">
        <v>波蘭</v>
      </c>
      <c r="C44" s="3" t="s">
        <v>12620</v>
      </c>
      <c r="D44" s="2" t="str">
        <v>餐厨用具</v>
      </c>
      <c r="E44" s="2" t="str">
        <v>4次</v>
      </c>
      <c r="F44" s="2" t="str">
        <v>UL.OLOWKOWA 1,05-800 PRUSZKOW</v>
      </c>
      <c r="G44" s="2" t="str">
        <v>MR.VISHNU MIRPURI</v>
      </c>
      <c r="H44" s="2" t="str">
        <v>--</v>
      </c>
      <c r="I44" s="2" t="str">
        <v>+48 22 758 77 77</v>
      </c>
      <c r="J44" s="2" t="str">
        <v>0048 22 7587042</v>
      </c>
      <c r="K44" s="7"/>
      <c r="L44" s="7"/>
      <c r="M44" s="7"/>
      <c r="N44" s="7"/>
      <c r="O44" s="7"/>
      <c r="P44" s="7"/>
      <c r="Q44" s="7"/>
      <c r="R44" s="7"/>
      <c r="S44" s="7"/>
    </row>
    <row r="45">
      <c r="A45" s="2" t="s">
        <v>9737</v>
      </c>
      <c r="B45" s="2" t="str">
        <v>法國</v>
      </c>
      <c r="C45" s="3" t="s">
        <v>9735</v>
      </c>
      <c r="D45" s="2" t="str">
        <v>卫浴设备,家具,家居装饰品,餐厨用具</v>
      </c>
      <c r="E45" s="2" t="str">
        <v>9次</v>
      </c>
      <c r="F45" s="2" t="str">
        <v>117 ROUTE DE BRIOLLAY, BP 1033, 49015, ANGERS CEDEX 01</v>
      </c>
      <c r="G45" s="2" t="str">
        <v>CANDIDE</v>
      </c>
      <c r="H45" s="2" t="s">
        <v>9736</v>
      </c>
      <c r="I45" s="2" t="str">
        <v>+33 2 41 31 17 50</v>
      </c>
      <c r="J45" s="2" t="str">
        <v>0033 241348004</v>
      </c>
      <c r="K45" s="7"/>
      <c r="L45" s="7"/>
      <c r="M45" s="7"/>
      <c r="N45" s="7"/>
      <c r="O45" s="7"/>
      <c r="P45" s="7"/>
      <c r="Q45" s="7"/>
      <c r="R45" s="7"/>
      <c r="S45" s="7"/>
    </row>
    <row r="46">
      <c r="A46" s="2" t="s">
        <v>12567</v>
      </c>
      <c r="B46" s="2" t="str">
        <v>巴基斯坦</v>
      </c>
      <c r="C46" s="2" t="str">
        <v>--</v>
      </c>
      <c r="D46" s="2" t="s">
        <v>12565</v>
      </c>
      <c r="E46" s="2" t="str">
        <v>10次</v>
      </c>
      <c r="F46" s="2" t="str">
        <v>178 Scotch Corner Upper Mall Scheme Lahore,Pakistan</v>
      </c>
      <c r="G46" s="2" t="str">
        <v>KHALID RASHID BUTT</v>
      </c>
      <c r="H46" s="2" t="s">
        <v>12566</v>
      </c>
      <c r="I46" s="2" t="str">
        <v>0092 42 5764076</v>
      </c>
      <c r="J46" s="2" t="str">
        <v>0092 42 5710619</v>
      </c>
      <c r="K46" s="7"/>
      <c r="L46" s="7"/>
      <c r="M46" s="7"/>
      <c r="N46" s="7"/>
      <c r="O46" s="7"/>
      <c r="P46" s="7"/>
      <c r="Q46" s="7"/>
      <c r="R46" s="7"/>
      <c r="S46" s="7"/>
    </row>
    <row r="47">
      <c r="A47" s="2" t="s">
        <v>9762</v>
      </c>
      <c r="B47" s="2" t="str">
        <v>中國香港</v>
      </c>
      <c r="C47" s="2" t="str">
        <v>--</v>
      </c>
      <c r="D47" s="2" t="s">
        <v>9763</v>
      </c>
      <c r="E47" s="2" t="str">
        <v>6次</v>
      </c>
      <c r="F47" s="2" t="str">
        <v>21/F FIRST COMMERCIAL BUILDING,33-35 LEIGHTON ROAD, CAUSEWAY,HONGKONG</v>
      </c>
      <c r="G47" s="2" t="str">
        <v>Mario Mateos</v>
      </c>
      <c r="H47" s="2" t="s">
        <v>9764</v>
      </c>
      <c r="I47" s="2" t="str">
        <v>(852)2838 9611</v>
      </c>
      <c r="J47" s="2" t="str">
        <v>(852)2834 0337</v>
      </c>
      <c r="K47" s="7"/>
      <c r="L47" s="7"/>
      <c r="M47" s="7"/>
      <c r="N47" s="7"/>
      <c r="O47" s="7"/>
      <c r="P47" s="7"/>
      <c r="Q47" s="7"/>
      <c r="R47" s="7"/>
      <c r="S47" s="7"/>
    </row>
    <row r="48">
      <c r="A48" s="2" t="s">
        <v>12583</v>
      </c>
      <c r="B48" s="2" t="str">
        <v>德國</v>
      </c>
      <c r="C48" s="2" t="str">
        <v>--</v>
      </c>
      <c r="D48" s="2" t="str">
        <v>家具,玩具,礼品及赠品,节日用品,餐厨用具</v>
      </c>
      <c r="E48" s="2" t="str">
        <v>7次</v>
      </c>
      <c r="F48" s="2" t="str">
        <v>HARTHAER STRASSE 30 04720 DOEBELN</v>
      </c>
      <c r="G48" s="2" t="str">
        <v>THOMAS MAY</v>
      </c>
      <c r="H48" s="2" t="s">
        <v>12584</v>
      </c>
      <c r="I48" s="2" t="str">
        <v>+49 3431 618027</v>
      </c>
      <c r="J48" s="2" t="str">
        <v>0049 3431 618028</v>
      </c>
      <c r="K48" s="7"/>
      <c r="L48" s="7"/>
      <c r="M48" s="7"/>
      <c r="N48" s="7"/>
      <c r="O48" s="7"/>
      <c r="P48" s="7"/>
      <c r="Q48" s="7"/>
      <c r="R48" s="7"/>
      <c r="S48" s="7"/>
    </row>
    <row r="49">
      <c r="A49" s="2" t="s">
        <v>10105</v>
      </c>
      <c r="B49" s="2" t="str">
        <v>法國</v>
      </c>
      <c r="C49" s="3" t="s">
        <v>10104</v>
      </c>
      <c r="D49" s="2" t="str">
        <v>食品,餐厨用具</v>
      </c>
      <c r="E49" s="2" t="str">
        <v>5次</v>
      </c>
      <c r="F49" s="2" t="str">
        <v>3 RUE DE NICE,75011 PARISFRANCE</v>
      </c>
      <c r="G49" s="2" t="str">
        <v>--</v>
      </c>
      <c r="H49" s="2" t="s">
        <v>10103</v>
      </c>
      <c r="I49" s="2" t="str">
        <v>(33)0143569555</v>
      </c>
      <c r="J49" s="2" t="str">
        <v>(33)0143569876</v>
      </c>
      <c r="K49" s="7"/>
      <c r="L49" s="7"/>
      <c r="M49" s="7"/>
      <c r="N49" s="7"/>
      <c r="O49" s="7"/>
      <c r="P49" s="7"/>
      <c r="Q49" s="7"/>
      <c r="R49" s="7"/>
      <c r="S49" s="7"/>
    </row>
    <row r="50">
      <c r="A50" s="2" t="s">
        <v>12829</v>
      </c>
      <c r="B50" s="2" t="str">
        <v>印度</v>
      </c>
      <c r="C50" s="3" t="s">
        <v>12830</v>
      </c>
      <c r="D50" s="2" t="str">
        <v>其他,家具,服装饰物及配件,照明产品,餐厨用具</v>
      </c>
      <c r="E50" s="2" t="str">
        <v>7次</v>
      </c>
      <c r="F50" s="2" t="str">
        <v>135, CONTINENTAL BUILDING,DR. ANNIE BESANT ROAD, WORLI,MUMBAI400 018,INDIA</v>
      </c>
      <c r="G50" s="2" t="str">
        <v>ELENA</v>
      </c>
      <c r="H50" s="2" t="s">
        <v>5681</v>
      </c>
      <c r="I50" s="2" t="str">
        <v>+91 22 2496 5609</v>
      </c>
      <c r="J50" s="2" t="str">
        <v>0091 22 24961619</v>
      </c>
      <c r="K50" s="7"/>
      <c r="L50" s="7"/>
      <c r="M50" s="7"/>
      <c r="N50" s="7"/>
      <c r="O50" s="7"/>
      <c r="P50" s="7"/>
      <c r="Q50" s="7"/>
      <c r="R50" s="7"/>
      <c r="S50" s="7"/>
    </row>
    <row r="51">
      <c r="A51" s="2" t="s">
        <v>10132</v>
      </c>
      <c r="B51" s="2" t="str">
        <v>美國</v>
      </c>
      <c r="C51" s="3" t="s">
        <v>10133</v>
      </c>
      <c r="D51" s="2" t="s">
        <v>10130</v>
      </c>
      <c r="E51" s="2" t="str">
        <v>7次</v>
      </c>
      <c r="F51" s="2" t="str">
        <v>1101 SOUTH ROGERS CIRCLE, SUITE 4</v>
      </c>
      <c r="G51" s="2" t="str">
        <v>BEVERLY HILLS INTERNATIONAL INC.</v>
      </c>
      <c r="H51" s="2" t="s">
        <v>10131</v>
      </c>
      <c r="I51" s="2">
        <f>+1-561-988-6998</f>
      </c>
      <c r="J51" s="2" t="str">
        <v>001 5619880083</v>
      </c>
      <c r="K51" s="7"/>
      <c r="L51" s="7"/>
      <c r="M51" s="7"/>
      <c r="N51" s="7"/>
      <c r="O51" s="7"/>
      <c r="P51" s="7"/>
      <c r="Q51" s="7"/>
      <c r="R51" s="7"/>
      <c r="S51" s="7"/>
    </row>
    <row r="52">
      <c r="A52" s="2" t="s">
        <v>12846</v>
      </c>
      <c r="B52" s="2" t="str">
        <v>美國</v>
      </c>
      <c r="C52" s="3" t="s">
        <v>12845</v>
      </c>
      <c r="D52" s="2" t="str">
        <v>餐厨用具</v>
      </c>
      <c r="E52" s="2" t="str">
        <v>1次</v>
      </c>
      <c r="F52" s="2" t="str">
        <v>10721 Business Dr., Fontana, CA 92337, USA</v>
      </c>
      <c r="G52" s="2" t="str">
        <v>LINDA</v>
      </c>
      <c r="H52" s="2" t="str">
        <v>--</v>
      </c>
      <c r="I52" s="2">
        <f>+1-307-857-111</f>
      </c>
      <c r="J52" s="2" t="str">
        <v>001 909-481-2775</v>
      </c>
      <c r="K52" s="7"/>
      <c r="L52" s="7"/>
      <c r="M52" s="7"/>
      <c r="N52" s="7"/>
      <c r="O52" s="7"/>
      <c r="P52" s="7"/>
      <c r="Q52" s="7"/>
      <c r="R52" s="7"/>
      <c r="S52" s="7"/>
    </row>
    <row r="53">
      <c r="A53" s="2" t="s">
        <v>10056</v>
      </c>
      <c r="B53" s="2" t="str">
        <v>挪威</v>
      </c>
      <c r="C53" s="2" t="str">
        <v>--</v>
      </c>
      <c r="D53" s="2" t="str">
        <v>其他,医药保健品及医疗器械,照明产品,餐厨用具</v>
      </c>
      <c r="E53" s="2" t="str">
        <v>5次</v>
      </c>
      <c r="F53" s="2" t="str">
        <v>Stormyra 8, NO 8001, Bodoe</v>
      </c>
      <c r="G53" s="2" t="str">
        <v>Bodoe Kuldeteknikk AS</v>
      </c>
      <c r="H53" s="2" t="str">
        <v>--</v>
      </c>
      <c r="I53" s="2" t="str">
        <v>+47 75 50 90 50</v>
      </c>
      <c r="J53" s="2" t="str">
        <v>0047 75 50 90 51</v>
      </c>
      <c r="K53" s="7"/>
      <c r="L53" s="7"/>
      <c r="M53" s="7"/>
      <c r="N53" s="7"/>
      <c r="O53" s="7"/>
      <c r="P53" s="7"/>
      <c r="Q53" s="7"/>
      <c r="R53" s="7"/>
      <c r="S53" s="7"/>
    </row>
    <row r="54">
      <c r="A54" s="2" t="s">
        <v>12789</v>
      </c>
      <c r="B54" s="2" t="str">
        <v>荷蘭</v>
      </c>
      <c r="C54" s="3" t="s">
        <v>12790</v>
      </c>
      <c r="D54" s="2" t="str">
        <v>餐厨用具</v>
      </c>
      <c r="E54" s="2" t="str">
        <v>3次</v>
      </c>
      <c r="F54" s="2" t="str">
        <v>Morsestraat 17, NL 4004 JP, Tiel</v>
      </c>
      <c r="G54" s="2" t="str">
        <v>J Boef</v>
      </c>
      <c r="H54" s="2" t="str">
        <v>--</v>
      </c>
      <c r="I54" s="2" t="str">
        <v>+31 344 640 640</v>
      </c>
      <c r="J54" s="2" t="str">
        <v>0031 344 640641</v>
      </c>
      <c r="K54" s="7"/>
      <c r="L54" s="7"/>
      <c r="M54" s="7"/>
      <c r="N54" s="7"/>
      <c r="O54" s="7"/>
      <c r="P54" s="7"/>
      <c r="Q54" s="7"/>
      <c r="R54" s="7"/>
      <c r="S54" s="7"/>
    </row>
    <row r="55">
      <c r="A55" s="2" t="s">
        <v>10076</v>
      </c>
      <c r="B55" s="2" t="str">
        <v>挪威</v>
      </c>
      <c r="C55" s="3" t="s">
        <v>10078</v>
      </c>
      <c r="D55" s="2" t="str">
        <v>五金,其他,医药保健品及医疗器械,工具,餐厨用具</v>
      </c>
      <c r="E55" s="2" t="str">
        <v>9次</v>
      </c>
      <c r="F55" s="2" t="str">
        <v>Neuberggata 16, NO 0367, Oslo</v>
      </c>
      <c r="G55" s="2" t="str">
        <v>Fidus Innredning A/S</v>
      </c>
      <c r="H55" s="2" t="s">
        <v>10077</v>
      </c>
      <c r="I55" s="2" t="str">
        <v>+47 22 54 33 40</v>
      </c>
      <c r="J55" s="2" t="str">
        <v>0047 22 54 33 41</v>
      </c>
      <c r="K55" s="7"/>
      <c r="L55" s="7"/>
      <c r="M55" s="7"/>
      <c r="N55" s="7"/>
      <c r="O55" s="7"/>
      <c r="P55" s="7"/>
      <c r="Q55" s="7"/>
      <c r="R55" s="7"/>
      <c r="S55" s="7"/>
    </row>
    <row r="56">
      <c r="A56" s="2" t="s">
        <v>12808</v>
      </c>
      <c r="B56" s="2" t="str">
        <v>中國大陸</v>
      </c>
      <c r="C56" s="3" t="s">
        <v>12811</v>
      </c>
      <c r="D56" s="2" t="s">
        <v>12810</v>
      </c>
      <c r="E56" s="2" t="str">
        <v>10次</v>
      </c>
      <c r="F56" s="2" t="str">
        <v>320 S DIVISION ST, HARVARD, IL 60033-3247</v>
      </c>
      <c r="G56" s="2" t="str">
        <v>Ashlynn Ooi</v>
      </c>
      <c r="H56" s="2" t="s">
        <v>12809</v>
      </c>
      <c r="I56" s="2" t="str">
        <v>+1 773-695-5878</v>
      </c>
      <c r="J56" s="2" t="str">
        <v>001 773 6956524</v>
      </c>
      <c r="K56" s="7"/>
      <c r="L56" s="7"/>
      <c r="M56" s="7"/>
      <c r="N56" s="7"/>
      <c r="O56" s="7"/>
      <c r="P56" s="7"/>
      <c r="Q56" s="7"/>
      <c r="R56" s="7"/>
      <c r="S56" s="7"/>
    </row>
    <row r="57">
      <c r="A57" s="2" t="s">
        <v>9999</v>
      </c>
      <c r="B57" s="2" t="str">
        <v>德國</v>
      </c>
      <c r="C57" s="3" t="s">
        <v>10000</v>
      </c>
      <c r="D57" s="2" t="str">
        <v>其他,餐厨用具</v>
      </c>
      <c r="E57" s="2" t="str">
        <v>6次</v>
      </c>
      <c r="F57" s="2" t="str">
        <v>Lindenring 1, DE 82024, Taufkirchen, Kr. Muenchen</v>
      </c>
      <c r="G57" s="2" t="str">
        <v>Alfred Aigner</v>
      </c>
      <c r="H57" s="2" t="str">
        <v>--</v>
      </c>
      <c r="I57" s="2" t="str">
        <v>+49 89 66690270</v>
      </c>
      <c r="J57" s="2" t="str">
        <v>0049 89 66 69 02 64</v>
      </c>
      <c r="K57" s="7"/>
      <c r="L57" s="7"/>
      <c r="M57" s="7"/>
      <c r="N57" s="7"/>
      <c r="O57" s="7"/>
      <c r="P57" s="7"/>
      <c r="Q57" s="7"/>
      <c r="R57" s="7"/>
      <c r="S57" s="7"/>
    </row>
    <row r="58">
      <c r="A58" s="2" t="s">
        <v>12762</v>
      </c>
      <c r="B58" s="2" t="str">
        <v>中國香港</v>
      </c>
      <c r="C58" s="2" t="str">
        <v>--</v>
      </c>
      <c r="D58" s="2" t="str">
        <v>办公文具,工艺陶瓷,餐厨用具</v>
      </c>
      <c r="E58" s="2" t="str">
        <v>6次</v>
      </c>
      <c r="F58" s="2" t="str">
        <v>中国香港西营盘 干诺道西167号 天津大厦12楼</v>
      </c>
      <c r="G58" s="2" t="str">
        <v>李蓝青小姐</v>
      </c>
      <c r="H58" s="2" t="s">
        <v>12763</v>
      </c>
      <c r="I58" s="2" t="str">
        <v>00852 28865184</v>
      </c>
      <c r="J58" s="2" t="str">
        <v>00852 28865466</v>
      </c>
      <c r="K58" s="7"/>
      <c r="L58" s="7"/>
      <c r="M58" s="7"/>
      <c r="N58" s="7"/>
      <c r="O58" s="7"/>
      <c r="P58" s="7"/>
      <c r="Q58" s="7"/>
      <c r="R58" s="7"/>
      <c r="S58" s="7"/>
    </row>
    <row r="59">
      <c r="A59" s="2" t="s">
        <v>10028</v>
      </c>
      <c r="B59" s="2" t="str">
        <v>韩国</v>
      </c>
      <c r="C59" s="3" t="s">
        <v>10029</v>
      </c>
      <c r="D59" s="2" t="str">
        <v>个人护理用具,化工产品,家具,电子消费品及信息产品,餐厨用具</v>
      </c>
      <c r="E59" s="2" t="str">
        <v>10次</v>
      </c>
      <c r="F59" s="2" t="str">
        <v>#201,885-4,MUNHYUN-4DONG,NAM-GU,BUSAN</v>
      </c>
      <c r="G59" s="2" t="str">
        <v>KANG,TAE WOOK</v>
      </c>
      <c r="H59" s="2" t="s">
        <v>147</v>
      </c>
      <c r="I59" s="2" t="str">
        <v>0082 51 6326081</v>
      </c>
      <c r="J59" s="2" t="str">
        <v>0082 51 6326082</v>
      </c>
      <c r="K59" s="7"/>
      <c r="L59" s="7"/>
      <c r="M59" s="7"/>
      <c r="N59" s="7"/>
      <c r="O59" s="7"/>
      <c r="P59" s="7"/>
      <c r="Q59" s="7"/>
      <c r="R59" s="7"/>
      <c r="S59" s="7"/>
    </row>
    <row r="60">
      <c r="A60" s="2" t="s">
        <v>12772</v>
      </c>
      <c r="B60" s="2" t="str">
        <v>美國</v>
      </c>
      <c r="C60" s="3" t="s">
        <v>12773</v>
      </c>
      <c r="D60" s="2" t="str">
        <v>其他,家具,家居用品,工艺陶瓷,玻璃工艺品,餐厨用具</v>
      </c>
      <c r="E60" s="2" t="str">
        <v>10次</v>
      </c>
      <c r="F60" s="2" t="str">
        <v>6121A CLARK CENTER AVENUE,SARASOTA,FL34238,U.S.A.</v>
      </c>
      <c r="G60" s="2" t="str">
        <v>JOSE DA SILVA</v>
      </c>
      <c r="H60" s="2" t="s">
        <v>12771</v>
      </c>
      <c r="I60" s="2" t="str">
        <v>+1 941-926-7449</v>
      </c>
      <c r="J60" s="2" t="str">
        <v>001 941 9267449</v>
      </c>
      <c r="K60" s="7"/>
      <c r="L60" s="7"/>
      <c r="M60" s="7"/>
      <c r="N60" s="7"/>
      <c r="O60" s="7"/>
      <c r="P60" s="7"/>
      <c r="Q60" s="7"/>
      <c r="R60" s="7"/>
      <c r="S60" s="7"/>
    </row>
    <row r="61">
      <c r="A61" s="2" t="s">
        <v>9949</v>
      </c>
      <c r="B61" s="2" t="str">
        <v>法國</v>
      </c>
      <c r="C61" s="2" t="str">
        <v>--</v>
      </c>
      <c r="D61" s="2" t="str">
        <v>化工产品,照明产品,餐厨用具</v>
      </c>
      <c r="E61" s="2" t="str">
        <v>9次</v>
      </c>
      <c r="F61" s="2" t="str">
        <v>37 RUE DE PONTHIEU, 75008, PARIS</v>
      </c>
      <c r="G61" s="2" t="str">
        <v>INTERCONTINENTAL TRIAD</v>
      </c>
      <c r="H61" s="2" t="s">
        <v>9950</v>
      </c>
      <c r="I61" s="2" t="str">
        <v>+33 1 42 56 36 65</v>
      </c>
      <c r="J61" s="2" t="str">
        <v>0033 140740300</v>
      </c>
      <c r="K61" s="7"/>
      <c r="L61" s="7"/>
      <c r="M61" s="7"/>
      <c r="N61" s="7"/>
      <c r="O61" s="7"/>
      <c r="P61" s="7"/>
      <c r="Q61" s="7"/>
      <c r="R61" s="7"/>
      <c r="S61" s="7"/>
    </row>
    <row r="62">
      <c r="A62" s="2" t="s">
        <v>12718</v>
      </c>
      <c r="B62" s="2" t="str">
        <v>芬蘭</v>
      </c>
      <c r="C62" s="3" t="s">
        <v>12717</v>
      </c>
      <c r="D62" s="2" t="str">
        <v>其他,卫浴设备,照明产品,餐厨用具</v>
      </c>
      <c r="E62" s="2" t="str">
        <v>9次</v>
      </c>
      <c r="F62" s="2" t="str">
        <v>Niittymaent 7, FI 02200, Espoo</v>
      </c>
      <c r="G62" s="2" t="str">
        <v>Hovila Oy</v>
      </c>
      <c r="H62" s="2" t="s">
        <v>12716</v>
      </c>
      <c r="I62" s="2" t="str">
        <v>+358 9 5259750</v>
      </c>
      <c r="J62" s="2" t="str">
        <v>00358 9 5259 7530</v>
      </c>
      <c r="K62" s="7"/>
      <c r="L62" s="7"/>
      <c r="M62" s="7"/>
      <c r="N62" s="7"/>
      <c r="O62" s="7"/>
      <c r="P62" s="7"/>
      <c r="Q62" s="7"/>
      <c r="R62" s="7"/>
      <c r="S62" s="7"/>
    </row>
    <row r="63">
      <c r="A63" s="2" t="s">
        <v>9972</v>
      </c>
      <c r="B63" s="2" t="str">
        <v>中国台湾</v>
      </c>
      <c r="C63" s="3" t="s">
        <v>9971</v>
      </c>
      <c r="D63" s="2" t="str">
        <v>家具,家居装饰品,餐厨用具</v>
      </c>
      <c r="E63" s="2" t="str">
        <v>8次</v>
      </c>
      <c r="F63" s="2" t="str">
        <v>8FNO.208,RUEI-GUANG RD.TAIPEI,TAIWAN</v>
      </c>
      <c r="G63" s="2" t="str">
        <v>Taqi Al Dhufri</v>
      </c>
      <c r="H63" s="2" t="s">
        <v>9973</v>
      </c>
      <c r="I63" s="2" t="str">
        <v>+886 2 2627 4111</v>
      </c>
      <c r="J63" s="2" t="str">
        <v>886 2 26274122</v>
      </c>
      <c r="K63" s="7"/>
      <c r="L63" s="7"/>
      <c r="M63" s="7"/>
      <c r="N63" s="7"/>
      <c r="O63" s="7"/>
      <c r="P63" s="7"/>
      <c r="Q63" s="7"/>
      <c r="R63" s="7"/>
      <c r="S63" s="7"/>
    </row>
    <row r="64">
      <c r="A64" s="2" t="s">
        <v>12742</v>
      </c>
      <c r="B64" s="2" t="str">
        <v>義大利</v>
      </c>
      <c r="C64" s="3" t="s">
        <v>12740</v>
      </c>
      <c r="D64" s="2" t="str">
        <v>餐厨用具</v>
      </c>
      <c r="E64" s="2" t="str">
        <v>6次</v>
      </c>
      <c r="F64" s="2" t="str">
        <v>Via Galla Placidia 2, I 47900, RIMINI</v>
      </c>
      <c r="G64" s="2" t="str">
        <v>Gloriano Fiori</v>
      </c>
      <c r="H64" s="2" t="s">
        <v>12741</v>
      </c>
      <c r="I64" s="2" t="str">
        <v>+39 0541 745111</v>
      </c>
      <c r="J64" s="2" t="str">
        <v>0039 0541 740546</v>
      </c>
      <c r="K64" s="7"/>
      <c r="L64" s="7"/>
      <c r="M64" s="7"/>
      <c r="N64" s="7"/>
      <c r="O64" s="7"/>
      <c r="P64" s="7"/>
      <c r="Q64" s="7"/>
      <c r="R64" s="7"/>
      <c r="S64" s="7"/>
    </row>
    <row r="65">
      <c r="A65" s="2" t="s">
        <v>9470</v>
      </c>
      <c r="B65" s="2" t="str">
        <v>義大利</v>
      </c>
      <c r="C65" s="3" t="s">
        <v>9471</v>
      </c>
      <c r="D65" s="2" t="str">
        <v>化工产品,医药保健品及医疗器械,餐厨用具</v>
      </c>
      <c r="E65" s="2" t="str">
        <v>7次</v>
      </c>
      <c r="F65" s="2" t="str">
        <v>S.S. 10 per Genova Km 98, Loc. Spinetta Marengo, I 15100, ALESSANDRIA</v>
      </c>
      <c r="G65" s="2" t="str">
        <v>BARBARA BALISTRERI</v>
      </c>
      <c r="H65" s="2" t="s">
        <v>9472</v>
      </c>
      <c r="I65" s="2" t="str">
        <v>+39 0143 318811</v>
      </c>
      <c r="J65" s="2" t="str">
        <v>0039 0131 213505</v>
      </c>
      <c r="K65" s="7"/>
      <c r="L65" s="7"/>
      <c r="M65" s="7"/>
      <c r="N65" s="7"/>
      <c r="O65" s="7"/>
      <c r="P65" s="7"/>
      <c r="Q65" s="7"/>
      <c r="R65" s="7"/>
      <c r="S65" s="7"/>
    </row>
    <row r="66">
      <c r="A66" s="2" t="s">
        <v>12352</v>
      </c>
      <c r="B66" s="2" t="str">
        <v>印度</v>
      </c>
      <c r="C66" s="2" t="str">
        <v>--</v>
      </c>
      <c r="D66" s="2" t="str">
        <v>餐厨用具</v>
      </c>
      <c r="E66" s="2" t="str">
        <v>2次</v>
      </c>
      <c r="F66" s="2" t="str">
        <v>361,AGGARWAL SHOPPING CENTRE,CD-BLOCK,PITAMPURA,DELHI-34</v>
      </c>
      <c r="G66" s="2" t="str">
        <v>HANS SACHDEVA</v>
      </c>
      <c r="H66" s="2" t="s">
        <v>12353</v>
      </c>
      <c r="I66" s="2" t="str">
        <v>0091 11 7311021</v>
      </c>
      <c r="J66" s="2">
        <v>91</v>
      </c>
      <c r="K66" s="7"/>
      <c r="L66" s="7"/>
      <c r="M66" s="7"/>
      <c r="N66" s="7"/>
      <c r="O66" s="7"/>
      <c r="P66" s="7"/>
      <c r="Q66" s="7"/>
      <c r="R66" s="7"/>
      <c r="S66" s="7"/>
    </row>
    <row r="67">
      <c r="A67" s="2" t="s">
        <v>9499</v>
      </c>
      <c r="B67" s="2" t="str">
        <v>義大利</v>
      </c>
      <c r="C67" s="3" t="s">
        <v>9500</v>
      </c>
      <c r="D67" s="2" t="str">
        <v>餐厨用具</v>
      </c>
      <c r="E67" s="2" t="str">
        <v>6次</v>
      </c>
      <c r="F67" s="2" t="str">
        <v>Via Piemonte 28, I 20030, SENAGO</v>
      </c>
      <c r="G67" s="2" t="str">
        <v>Carlo Gittardi</v>
      </c>
      <c r="H67" s="2" t="str">
        <v>--</v>
      </c>
      <c r="I67" s="2" t="str">
        <v>+39 02 990 1981</v>
      </c>
      <c r="J67" s="2" t="str">
        <v>0039 02 99010420</v>
      </c>
      <c r="K67" s="7"/>
      <c r="L67" s="7"/>
      <c r="M67" s="7"/>
      <c r="N67" s="7"/>
      <c r="O67" s="7"/>
      <c r="P67" s="7"/>
      <c r="Q67" s="7"/>
      <c r="R67" s="7"/>
      <c r="S67" s="7"/>
    </row>
    <row r="68">
      <c r="A68" s="2" t="s">
        <v>12373</v>
      </c>
      <c r="B68" s="2" t="str">
        <v>義大利</v>
      </c>
      <c r="C68" s="3" t="s">
        <v>12372</v>
      </c>
      <c r="D68" s="2" t="str">
        <v>其他,家具,照明产品,车辆,餐厨用具</v>
      </c>
      <c r="E68" s="2" t="str">
        <v>7次</v>
      </c>
      <c r="F68" s="2" t="str">
        <v>Via Tessere 8, I 33070, POLCENIGO</v>
      </c>
      <c r="G68" s="2" t="str">
        <v>Claudio Puiutta</v>
      </c>
      <c r="H68" s="2" t="s">
        <v>12374</v>
      </c>
      <c r="I68" s="2" t="str">
        <v>+39 0434 748791</v>
      </c>
      <c r="J68" s="2" t="str">
        <v>0039 0434 749901</v>
      </c>
      <c r="K68" s="7"/>
      <c r="L68" s="7"/>
      <c r="M68" s="7"/>
      <c r="N68" s="7"/>
      <c r="O68" s="7"/>
      <c r="P68" s="7"/>
      <c r="Q68" s="7"/>
      <c r="R68" s="7"/>
      <c r="S68" s="7"/>
    </row>
    <row r="69">
      <c r="A69" s="2" t="s">
        <v>9418</v>
      </c>
      <c r="B69" s="2" t="str">
        <v>印度</v>
      </c>
      <c r="C69" s="3" t="s">
        <v>9421</v>
      </c>
      <c r="D69" s="2" t="s">
        <v>9419</v>
      </c>
      <c r="E69" s="2" t="str">
        <v>10次</v>
      </c>
      <c r="F69" s="2" t="str">
        <v>138, CANNING STREET, INDIA</v>
      </c>
      <c r="G69" s="2" t="str">
        <v>AJAY SINGHANIA</v>
      </c>
      <c r="H69" s="2" t="s">
        <v>9420</v>
      </c>
      <c r="I69" s="2" t="str">
        <v>+91 33 2210 4016</v>
      </c>
      <c r="J69" s="2">
        <v>91</v>
      </c>
      <c r="K69" s="7"/>
      <c r="L69" s="7"/>
      <c r="M69" s="7"/>
      <c r="N69" s="7"/>
      <c r="O69" s="7"/>
      <c r="P69" s="7"/>
      <c r="Q69" s="7"/>
      <c r="R69" s="7"/>
      <c r="S69" s="7"/>
    </row>
    <row r="70">
      <c r="A70" s="2" t="s">
        <v>10191</v>
      </c>
      <c r="B70" s="2" t="str">
        <v>美國</v>
      </c>
      <c r="C70" s="3" t="s">
        <v>10190</v>
      </c>
      <c r="D70" s="2" t="str">
        <v>体育及旅游休闲用品,家具,家居装饰品,箱包,鞋,餐厨用具</v>
      </c>
      <c r="E70" s="2" t="str">
        <v>9次</v>
      </c>
      <c r="F70" s="2" t="str">
        <v>431 E. SOUTH STREET,PLANO ILLINOIS 605451601,U.S.A.</v>
      </c>
      <c r="G70" s="2" t="str">
        <v>Ivan David Ramirez A</v>
      </c>
      <c r="H70" s="2" t="s">
        <v>10192</v>
      </c>
      <c r="I70" s="2" t="str">
        <v>+1 630-552-9496</v>
      </c>
      <c r="J70" s="2" t="str">
        <v>001 6305529737</v>
      </c>
      <c r="K70" s="7"/>
      <c r="L70" s="7"/>
      <c r="M70" s="7"/>
      <c r="N70" s="7"/>
      <c r="O70" s="7"/>
      <c r="P70" s="7"/>
      <c r="Q70" s="7"/>
      <c r="R70" s="7"/>
      <c r="S70" s="7"/>
    </row>
    <row r="71">
      <c r="A71" s="2" t="s">
        <v>9449</v>
      </c>
      <c r="B71" s="2" t="str">
        <v>奧地利</v>
      </c>
      <c r="C71" s="3" t="s">
        <v>9450</v>
      </c>
      <c r="D71" s="2" t="str">
        <v>工艺陶瓷,餐厨用具</v>
      </c>
      <c r="E71" s="2" t="str">
        <v>9次</v>
      </c>
      <c r="F71" s="2" t="str">
        <v>Kadagasse 1-3, A-8430 Leibnitz, Steiermark, Austria</v>
      </c>
      <c r="G71" s="2" t="str">
        <v>Herr Robert Mandl</v>
      </c>
      <c r="H71" s="2" t="s">
        <v>9448</v>
      </c>
      <c r="I71" s="2" t="str">
        <v>+43 3452 822370</v>
      </c>
      <c r="J71" s="2" t="str">
        <v>0043 3452 8223747</v>
      </c>
      <c r="K71" s="7"/>
      <c r="L71" s="7"/>
      <c r="M71" s="7"/>
      <c r="N71" s="7"/>
      <c r="O71" s="7"/>
      <c r="P71" s="7"/>
      <c r="Q71" s="7"/>
      <c r="R71" s="7"/>
      <c r="S71" s="7"/>
    </row>
    <row r="72">
      <c r="A72" s="2" t="s">
        <v>12331</v>
      </c>
      <c r="B72" s="2" t="str">
        <v>法國</v>
      </c>
      <c r="C72" s="3" t="s">
        <v>12333</v>
      </c>
      <c r="D72" s="2" t="str">
        <v>鞋,食品,餐厨用具</v>
      </c>
      <c r="E72" s="2" t="str">
        <v>6次</v>
      </c>
      <c r="F72" s="2" t="str">
        <v>49 RUE D OBERHAUSBERGEN,67087,STRASBOURG CEDEX 2</v>
      </c>
      <c r="G72" s="2" t="str">
        <v>M PIERRE ORTTNER</v>
      </c>
      <c r="H72" s="2" t="s">
        <v>12332</v>
      </c>
      <c r="I72" s="2" t="str">
        <v>+33 3 88 78 22 56</v>
      </c>
      <c r="J72" s="2" t="str">
        <v>0033 388786640</v>
      </c>
      <c r="K72" s="7"/>
      <c r="L72" s="7"/>
      <c r="M72" s="7"/>
      <c r="N72" s="7"/>
      <c r="O72" s="7"/>
      <c r="P72" s="7"/>
      <c r="Q72" s="7"/>
      <c r="R72" s="7"/>
      <c r="S72" s="7"/>
    </row>
    <row r="73">
      <c r="A73" s="2" t="s">
        <v>9357</v>
      </c>
      <c r="B73" s="2" t="str">
        <v>洪都拉斯</v>
      </c>
      <c r="C73" s="3" t="s">
        <v>9354</v>
      </c>
      <c r="D73" s="2" t="s">
        <v>9355</v>
      </c>
      <c r="E73" s="2" t="str">
        <v>10次</v>
      </c>
      <c r="F73" s="2" t="str">
        <v>Boulevard a la Lima Km3 frente a Plaza Ivihsa Colonia Satelite San Pedro Sula, Cortes</v>
      </c>
      <c r="G73" s="2" t="str">
        <v>Hanna Sawaya</v>
      </c>
      <c r="H73" s="2" t="s">
        <v>9356</v>
      </c>
      <c r="I73" s="2" t="str">
        <v>(504)553 1642</v>
      </c>
      <c r="J73" s="2" t="str">
        <v>(504)552 6426</v>
      </c>
      <c r="K73" s="7"/>
      <c r="L73" s="7"/>
      <c r="M73" s="7"/>
      <c r="N73" s="7"/>
      <c r="O73" s="7"/>
      <c r="P73" s="7"/>
      <c r="Q73" s="7"/>
      <c r="R73" s="7"/>
      <c r="S73" s="7"/>
    </row>
    <row r="74">
      <c r="A74" s="2" t="s">
        <v>12267</v>
      </c>
      <c r="B74" s="2" t="str">
        <v>中國香港</v>
      </c>
      <c r="C74" s="3" t="s">
        <v>12268</v>
      </c>
      <c r="D74" s="2" t="str">
        <v>食品,餐厨用具</v>
      </c>
      <c r="E74" s="2" t="str">
        <v>7次</v>
      </c>
      <c r="F74" s="2" t="str">
        <v>HONG KONG DISNEYLAND RESORT,LANTAU ISLAND,HONGKONG</v>
      </c>
      <c r="G74" s="2" t="str">
        <v>--</v>
      </c>
      <c r="H74" s="2" t="s">
        <v>12266</v>
      </c>
      <c r="I74" s="2" t="str">
        <v>(852)3550 2502</v>
      </c>
      <c r="J74" s="2" t="str">
        <v>(852)3550 2385</v>
      </c>
      <c r="K74" s="7"/>
      <c r="L74" s="7"/>
      <c r="M74" s="7"/>
      <c r="N74" s="7"/>
      <c r="O74" s="7"/>
      <c r="P74" s="7"/>
      <c r="Q74" s="7"/>
      <c r="R74" s="7"/>
      <c r="S74" s="7"/>
    </row>
    <row r="75">
      <c r="A75" s="2" t="s">
        <v>9384</v>
      </c>
      <c r="B75" s="2" t="str">
        <v>比利時</v>
      </c>
      <c r="C75" s="3" t="s">
        <v>9383</v>
      </c>
      <c r="D75" s="2" t="str">
        <v>家具,餐厨用具</v>
      </c>
      <c r="E75" s="2" t="str">
        <v>4次</v>
      </c>
      <c r="F75" s="2" t="str">
        <v>QUAI DES CHARBONNAGES, 48//B-1080 BRUXELLES</v>
      </c>
      <c r="G75" s="2" t="str">
        <v>MARC MOYSON</v>
      </c>
      <c r="H75" s="2" t="s">
        <v>9385</v>
      </c>
      <c r="I75" s="2" t="str">
        <v>+32 2 411 31 70</v>
      </c>
      <c r="J75" s="2" t="str">
        <v>0032 2 4116318</v>
      </c>
      <c r="K75" s="7"/>
      <c r="L75" s="7"/>
      <c r="M75" s="7"/>
      <c r="N75" s="7"/>
      <c r="O75" s="7"/>
      <c r="P75" s="7"/>
      <c r="Q75" s="7"/>
      <c r="R75" s="7"/>
      <c r="S75" s="7"/>
    </row>
    <row r="76">
      <c r="A76" s="2" t="s">
        <v>12293</v>
      </c>
      <c r="B76" s="2" t="str">
        <v>埃及</v>
      </c>
      <c r="C76" s="2" t="str">
        <v>--</v>
      </c>
      <c r="D76" s="2" t="str">
        <v>家用电器,餐厨用具</v>
      </c>
      <c r="E76" s="2" t="str">
        <v>9次</v>
      </c>
      <c r="F76" s="2" t="str">
        <v>F ALKAWTHAN STREET ELMOUHANDSEEN,CAIRO</v>
      </c>
      <c r="G76" s="2" t="str">
        <v>MOHAMAD KHALIL</v>
      </c>
      <c r="H76" s="2" t="s">
        <v>12292</v>
      </c>
      <c r="I76" s="2" t="str">
        <v>0020 2 3351779</v>
      </c>
      <c r="J76" s="2" t="str">
        <v>0020 2 3351779</v>
      </c>
      <c r="K76" s="7"/>
      <c r="L76" s="7"/>
      <c r="M76" s="7"/>
      <c r="N76" s="7"/>
      <c r="O76" s="7"/>
      <c r="P76" s="7"/>
      <c r="Q76" s="7"/>
      <c r="R76" s="7"/>
      <c r="S76" s="7"/>
    </row>
    <row r="77">
      <c r="A77" s="2" t="s">
        <v>9292</v>
      </c>
      <c r="B77" s="2" t="str">
        <v>智利</v>
      </c>
      <c r="C77" s="3" t="s">
        <v>9291</v>
      </c>
      <c r="D77" s="2" t="str">
        <v>餐厨用具</v>
      </c>
      <c r="E77" s="2" t="str">
        <v>7次</v>
      </c>
      <c r="F77" s="2" t="str">
        <v>LO LOPEZ 1638 CERRO NAVIA,SANTIAGO,CHILE</v>
      </c>
      <c r="G77" s="2" t="str">
        <v>--</v>
      </c>
      <c r="H77" s="2" t="s">
        <v>9290</v>
      </c>
      <c r="I77" s="2" t="str">
        <v>0056 2 7730773</v>
      </c>
      <c r="J77" s="2" t="str">
        <v>0056 2 7734386</v>
      </c>
      <c r="K77" s="7"/>
      <c r="L77" s="7"/>
      <c r="M77" s="7"/>
      <c r="N77" s="7"/>
      <c r="O77" s="7"/>
      <c r="P77" s="7"/>
      <c r="Q77" s="7"/>
      <c r="R77" s="7"/>
      <c r="S77" s="7"/>
    </row>
    <row r="78">
      <c r="A78" s="2" t="s">
        <v>12219</v>
      </c>
      <c r="B78" s="2" t="str">
        <v>日本</v>
      </c>
      <c r="C78" s="2" t="str">
        <v>--</v>
      </c>
      <c r="D78" s="2" t="str">
        <v>餐厨用具</v>
      </c>
      <c r="E78" s="2" t="str">
        <v>2次</v>
      </c>
      <c r="F78" s="2" t="str">
        <v>469-1, NISHIOI 1-CHOME, FUJIIDERA-SHI, OSAKA 5830009</v>
      </c>
      <c r="G78" s="2" t="str">
        <v>MAEDA MASATOSHI</v>
      </c>
      <c r="H78" s="2" t="str">
        <v>--</v>
      </c>
      <c r="I78" s="2" t="str">
        <v>0081 729 39 5252</v>
      </c>
      <c r="J78" s="2" t="str">
        <v>0081 729 550270</v>
      </c>
      <c r="K78" s="7"/>
      <c r="L78" s="7"/>
      <c r="M78" s="7"/>
      <c r="N78" s="7"/>
      <c r="O78" s="7"/>
      <c r="P78" s="7"/>
      <c r="Q78" s="7"/>
      <c r="R78" s="7"/>
      <c r="S78" s="7"/>
    </row>
    <row r="79">
      <c r="A79" s="2" t="s">
        <v>9323</v>
      </c>
      <c r="B79" s="2" t="str">
        <v>瑞典</v>
      </c>
      <c r="C79" s="3" t="s">
        <v>9325</v>
      </c>
      <c r="D79" s="2" t="str">
        <v>其他,餐厨用具</v>
      </c>
      <c r="E79" s="2" t="str">
        <v>9次</v>
      </c>
      <c r="F79" s="2" t="str">
        <v>SE 33012, Forsheda</v>
      </c>
      <c r="G79" s="2" t="str">
        <v>Forshedaverken</v>
      </c>
      <c r="H79" s="2" t="s">
        <v>9324</v>
      </c>
      <c r="I79" s="2" t="str">
        <v>+46 370 37 47 50</v>
      </c>
      <c r="J79" s="2" t="str">
        <v>0046 370 810 49</v>
      </c>
      <c r="K79" s="7"/>
      <c r="L79" s="7"/>
      <c r="M79" s="7"/>
      <c r="N79" s="7"/>
      <c r="O79" s="7"/>
      <c r="P79" s="7"/>
      <c r="Q79" s="7"/>
      <c r="R79" s="7"/>
      <c r="S79" s="7"/>
    </row>
    <row r="80">
      <c r="A80" s="2" t="s">
        <v>12238</v>
      </c>
      <c r="B80" s="2" t="str">
        <v>巴西</v>
      </c>
      <c r="C80" s="3" t="s">
        <v>12239</v>
      </c>
      <c r="D80" s="2" t="str">
        <v>五金,化工产品,卫浴设备,家用电器,食品,餐厨用具</v>
      </c>
      <c r="E80" s="2" t="str">
        <v>7次</v>
      </c>
      <c r="F80" s="2" t="str">
        <v>BLUMENAU 1612. BARRA DO RIOITAJAIS:CBRASIL, BRAZIL</v>
      </c>
      <c r="G80" s="2" t="str">
        <v>ChowPolun</v>
      </c>
      <c r="H80" s="2" t="s">
        <v>12237</v>
      </c>
      <c r="I80" s="2" t="str">
        <v>0055 11 36122777</v>
      </c>
      <c r="J80" s="2" t="str">
        <v>0055 11 36122572</v>
      </c>
      <c r="K80" s="7"/>
      <c r="L80" s="7"/>
      <c r="M80" s="7"/>
      <c r="N80" s="7"/>
      <c r="O80" s="7"/>
      <c r="P80" s="7"/>
      <c r="Q80" s="7"/>
      <c r="R80" s="7"/>
      <c r="S80" s="7"/>
    </row>
    <row r="81">
      <c r="A81" s="2" t="s">
        <v>9679</v>
      </c>
      <c r="B81" s="2" t="str">
        <v>英國</v>
      </c>
      <c r="C81" s="2" t="str">
        <v>--</v>
      </c>
      <c r="D81" s="2" t="str">
        <v>工艺陶瓷,餐厨用具</v>
      </c>
      <c r="E81" s="2" t="str">
        <v>3次</v>
      </c>
      <c r="F81" s="2" t="str">
        <v>MOUNT PLEASANT STANGROUND,PETERBOROUGH</v>
      </c>
      <c r="G81" s="2" t="str">
        <v>BRIAN WHITE</v>
      </c>
      <c r="H81" s="2" t="s">
        <v>9680</v>
      </c>
      <c r="I81" s="2" t="str">
        <v>+44 1733 564444</v>
      </c>
      <c r="J81" s="2" t="str">
        <v>0044 1733 553611</v>
      </c>
      <c r="K81" s="7"/>
      <c r="L81" s="7"/>
      <c r="M81" s="7"/>
      <c r="N81" s="7"/>
      <c r="O81" s="7"/>
      <c r="P81" s="7"/>
      <c r="Q81" s="7"/>
      <c r="R81" s="7"/>
      <c r="S81" s="7"/>
    </row>
    <row r="82">
      <c r="A82" s="2" t="s">
        <v>12517</v>
      </c>
      <c r="B82" s="2" t="str">
        <v>美國</v>
      </c>
      <c r="C82" s="3" t="s">
        <v>12516</v>
      </c>
      <c r="D82" s="2" t="str">
        <v>食品,餐厨用具</v>
      </c>
      <c r="E82" s="2" t="str">
        <v>7次</v>
      </c>
      <c r="F82" s="2" t="str">
        <v>5851 MASPETH AVE, FLUSHING, NY 11378</v>
      </c>
      <c r="G82" s="2" t="str">
        <v>MARK TELL</v>
      </c>
      <c r="H82" s="2" t="str">
        <v>--</v>
      </c>
      <c r="I82" s="2" t="str">
        <v>+1-631-501-9700,+1-718-386-0707,+1-212-244-0008,+1-212-244-0057,+1-631-501-9709,+1-7356315019700</v>
      </c>
      <c r="J82" s="2" t="str">
        <v>001 718 497 6513</v>
      </c>
      <c r="K82" s="7"/>
      <c r="L82" s="7"/>
      <c r="M82" s="7"/>
      <c r="N82" s="7"/>
      <c r="O82" s="7"/>
      <c r="P82" s="7"/>
      <c r="Q82" s="7"/>
      <c r="R82" s="7"/>
      <c r="S82" s="7"/>
    </row>
    <row r="83">
      <c r="A83" s="2" t="s">
        <v>9711</v>
      </c>
      <c r="B83" s="2" t="str">
        <v>美國</v>
      </c>
      <c r="C83" s="3" t="s">
        <v>9710</v>
      </c>
      <c r="D83" s="2" t="str">
        <v>餐厨用具</v>
      </c>
      <c r="E83" s="2" t="str">
        <v>3次</v>
      </c>
      <c r="F83" s="2" t="str">
        <v>521 ALA MOANA BLVD, HONOLULU, HI 96813-4913</v>
      </c>
      <c r="G83" s="2" t="str">
        <v>MARK ELWELL</v>
      </c>
      <c r="H83" s="2" t="str">
        <v>--</v>
      </c>
      <c r="I83" s="2" t="str">
        <v>--</v>
      </c>
      <c r="J83" s="2" t="str">
        <v>001 808 5508090</v>
      </c>
      <c r="K83" s="7"/>
      <c r="L83" s="7"/>
      <c r="M83" s="7"/>
      <c r="N83" s="7"/>
      <c r="O83" s="7"/>
      <c r="P83" s="7"/>
      <c r="Q83" s="7"/>
      <c r="R83" s="7"/>
      <c r="S83" s="7"/>
    </row>
    <row r="84">
      <c r="A84" s="2" t="s">
        <v>12541</v>
      </c>
      <c r="B84" s="2" t="str">
        <v>阿根廷</v>
      </c>
      <c r="C84" s="3" t="s">
        <v>12543</v>
      </c>
      <c r="D84" s="2" t="str">
        <v>餐厨用具</v>
      </c>
      <c r="E84" s="2" t="str">
        <v>7次</v>
      </c>
      <c r="F84" s="2" t="str">
        <v>NICARAGUA 5526 CAPITAL FEDERAL ,(1414) BUENOS AIRESARGENTINA</v>
      </c>
      <c r="G84" s="2" t="str">
        <v>--</v>
      </c>
      <c r="H84" s="2" t="s">
        <v>12542</v>
      </c>
      <c r="I84" s="2" t="str">
        <v>+54 11 4776-2200</v>
      </c>
      <c r="J84" s="2">
        <v>541147762200</v>
      </c>
      <c r="K84" s="7"/>
      <c r="L84" s="7"/>
      <c r="M84" s="7"/>
      <c r="N84" s="7"/>
      <c r="O84" s="7"/>
      <c r="P84" s="7"/>
      <c r="Q84" s="7"/>
      <c r="R84" s="7"/>
      <c r="S84" s="7"/>
    </row>
    <row r="85">
      <c r="A85" s="2" t="s">
        <v>9639</v>
      </c>
      <c r="B85" s="2" t="str">
        <v>丹麥</v>
      </c>
      <c r="C85" s="3" t="s">
        <v>9638</v>
      </c>
      <c r="D85" s="2" t="str">
        <v>服装饰物及配件,鞋,餐厨用具</v>
      </c>
      <c r="E85" s="2" t="str">
        <v>8次</v>
      </c>
      <c r="F85" s="2" t="str">
        <v>Hovedvejen 3, DK 2600, Glostrup</v>
      </c>
      <c r="G85" s="2" t="str">
        <v>Eugen Silfen</v>
      </c>
      <c r="H85" s="2" t="s">
        <v>9637</v>
      </c>
      <c r="I85" s="2" t="str">
        <v>+45 43 44 44 10</v>
      </c>
      <c r="J85" s="2" t="str">
        <v>0045 43 44 44 20</v>
      </c>
      <c r="K85" s="7"/>
      <c r="L85" s="7"/>
      <c r="M85" s="7"/>
      <c r="N85" s="7"/>
      <c r="O85" s="7"/>
      <c r="P85" s="7"/>
      <c r="Q85" s="7"/>
      <c r="R85" s="7"/>
      <c r="S85" s="7"/>
    </row>
    <row r="86">
      <c r="A86" s="2" t="s">
        <v>12485</v>
      </c>
      <c r="B86" s="2" t="str">
        <v>美國</v>
      </c>
      <c r="C86" s="3" t="s">
        <v>12486</v>
      </c>
      <c r="D86" s="2" t="str">
        <v>餐厨用具</v>
      </c>
      <c r="E86" s="2" t="str">
        <v>6次</v>
      </c>
      <c r="F86" s="2" t="str">
        <v>4611 W. Woolworth Ave., Milwaukee, WI 53218-1418, USA</v>
      </c>
      <c r="G86" s="2" t="str">
        <v>Mitch Lechter</v>
      </c>
      <c r="H86" s="2" t="str">
        <v>--</v>
      </c>
      <c r="I86" s="2" t="str">
        <v>001 414-353-3622</v>
      </c>
      <c r="J86" s="2" t="str">
        <v>001 414-353-3669</v>
      </c>
      <c r="K86" s="7"/>
      <c r="L86" s="7"/>
      <c r="M86" s="7"/>
      <c r="N86" s="7"/>
      <c r="O86" s="7"/>
      <c r="P86" s="7"/>
      <c r="Q86" s="7"/>
      <c r="R86" s="7"/>
      <c r="S86" s="7"/>
    </row>
    <row r="87">
      <c r="A87" s="2" t="s">
        <v>9653</v>
      </c>
      <c r="B87" s="2" t="str">
        <v>義大利</v>
      </c>
      <c r="C87" s="2" t="str">
        <v>--</v>
      </c>
      <c r="D87" s="2" t="str">
        <v>工艺陶瓷,玩具,玻璃工艺品,餐厨用具</v>
      </c>
      <c r="E87" s="2" t="str">
        <v>6次</v>
      </c>
      <c r="F87" s="2" t="str">
        <v>Strada Romana 48/A/B, Loc. Cerese, I 46030, VIRGILIO</v>
      </c>
      <c r="G87" s="2" t="str">
        <v>Guido Pavesi</v>
      </c>
      <c r="H87" s="2" t="s">
        <v>9654</v>
      </c>
      <c r="I87" s="2" t="str">
        <v>+39 0376 448258</v>
      </c>
      <c r="J87" s="2" t="str">
        <v>0039 0376 449609</v>
      </c>
      <c r="K87" s="7"/>
      <c r="L87" s="7"/>
      <c r="M87" s="7"/>
      <c r="N87" s="7"/>
      <c r="O87" s="7"/>
      <c r="P87" s="7"/>
      <c r="Q87" s="7"/>
      <c r="R87" s="7"/>
      <c r="S87" s="7"/>
    </row>
    <row r="88">
      <c r="A88" s="2" t="s">
        <v>12499</v>
      </c>
      <c r="B88" s="2" t="str">
        <v>日本</v>
      </c>
      <c r="C88" s="3" t="s">
        <v>12498</v>
      </c>
      <c r="D88" s="2" t="str">
        <v>其他,家具,家居装饰品,餐厨用具</v>
      </c>
      <c r="E88" s="2" t="str">
        <v>8次</v>
      </c>
      <c r="F88" s="2" t="str">
        <v>2-2-1 TOKAI OUTA-KUTOKYO 143-0001,JAPAN</v>
      </c>
      <c r="G88" s="2" t="str">
        <v>Stanislav Rakov</v>
      </c>
      <c r="H88" s="2" t="s">
        <v>12500</v>
      </c>
      <c r="I88" s="2" t="str">
        <v>+81 3-3799-2345</v>
      </c>
      <c r="J88" s="2" t="str">
        <v>81 3 3799 2294</v>
      </c>
      <c r="K88" s="7"/>
      <c r="L88" s="7"/>
      <c r="M88" s="7"/>
      <c r="N88" s="7"/>
      <c r="O88" s="7"/>
      <c r="P88" s="7"/>
      <c r="Q88" s="7"/>
      <c r="R88" s="7"/>
      <c r="S88" s="7"/>
    </row>
    <row r="89">
      <c r="A89" s="2" t="s">
        <v>9587</v>
      </c>
      <c r="B89" s="2" t="str">
        <v>中國香港</v>
      </c>
      <c r="C89" s="3" t="s">
        <v>9584</v>
      </c>
      <c r="D89" s="2" t="s">
        <v>9585</v>
      </c>
      <c r="E89" s="2" t="str">
        <v>8次</v>
      </c>
      <c r="F89" s="2" t="str">
        <v>RM1402-3 LEE KAR BUILDING,NO.4 CARNARVON ROAD,TSIMSHATSUI, KOWLOON,HONGKONG</v>
      </c>
      <c r="G89" s="2" t="str">
        <v>JULIE QIU</v>
      </c>
      <c r="H89" s="2" t="s">
        <v>9586</v>
      </c>
      <c r="I89" s="2" t="str">
        <v>00852 23675013</v>
      </c>
      <c r="J89" s="2" t="str">
        <v>00852 23112351</v>
      </c>
      <c r="K89" s="7"/>
      <c r="L89" s="7"/>
      <c r="M89" s="7"/>
      <c r="N89" s="7"/>
      <c r="O89" s="7"/>
      <c r="P89" s="7"/>
      <c r="Q89" s="7"/>
      <c r="R89" s="7"/>
      <c r="S89" s="7"/>
    </row>
    <row r="90">
      <c r="A90" s="2" t="s">
        <v>12439</v>
      </c>
      <c r="B90" s="2" t="str">
        <v>加拿大</v>
      </c>
      <c r="C90" s="3" t="s">
        <v>12441</v>
      </c>
      <c r="D90" s="2" t="str">
        <v>餐厨用具</v>
      </c>
      <c r="E90" s="2" t="str">
        <v>7次</v>
      </c>
      <c r="F90" s="2" t="str">
        <v>861 PROGRESS AVENUE TORONTO ONTARIOCANADA M1H 2X6,CANADA</v>
      </c>
      <c r="G90" s="2" t="str">
        <v>--</v>
      </c>
      <c r="H90" s="2" t="s">
        <v>12440</v>
      </c>
      <c r="I90" s="2" t="str">
        <v>+1 416-289-1590</v>
      </c>
      <c r="J90" s="2">
        <v>4162891897</v>
      </c>
      <c r="K90" s="7"/>
      <c r="L90" s="7"/>
      <c r="M90" s="7"/>
      <c r="N90" s="7"/>
      <c r="O90" s="7"/>
      <c r="P90" s="7"/>
      <c r="Q90" s="7"/>
      <c r="R90" s="7"/>
      <c r="S90" s="7"/>
    </row>
    <row r="91">
      <c r="A91" s="2" t="s">
        <v>9615</v>
      </c>
      <c r="B91" s="2" t="str">
        <v>危地馬拉</v>
      </c>
      <c r="C91" s="3" t="s">
        <v>9612</v>
      </c>
      <c r="D91" s="2" t="s">
        <v>9613</v>
      </c>
      <c r="E91" s="2" t="str">
        <v>8次</v>
      </c>
      <c r="F91" s="2" t="str">
        <v>17 CALLE 3-52 ZONA 1, GUATEMALA</v>
      </c>
      <c r="G91" s="2" t="str">
        <v>JORGE BARASCOUT</v>
      </c>
      <c r="H91" s="2" t="s">
        <v>9614</v>
      </c>
      <c r="I91" s="2" t="str">
        <v>+502 2362 4749</v>
      </c>
      <c r="J91" s="2" t="str">
        <v>502 2360 4140</v>
      </c>
      <c r="K91" s="7"/>
      <c r="L91" s="7"/>
      <c r="M91" s="7"/>
      <c r="N91" s="7"/>
      <c r="O91" s="7"/>
      <c r="P91" s="7"/>
      <c r="Q91" s="7"/>
      <c r="R91" s="7"/>
      <c r="S91" s="7"/>
    </row>
    <row r="92">
      <c r="A92" s="2" t="s">
        <v>12469</v>
      </c>
      <c r="B92" s="2" t="str">
        <v>美國</v>
      </c>
      <c r="C92" s="3" t="s">
        <v>12470</v>
      </c>
      <c r="D92" s="2" t="str">
        <v>卫浴设备,餐厨用具</v>
      </c>
      <c r="E92" s="2" t="str">
        <v>8次</v>
      </c>
      <c r="F92" s="2" t="str">
        <v>3131 S STANDARD AVE, SANTA ANA, CA 92705-5642</v>
      </c>
      <c r="G92" s="2" t="str">
        <v>BRASS TECHNEWPORT BRASS</v>
      </c>
      <c r="H92" s="2" t="str">
        <v>--</v>
      </c>
      <c r="I92" s="2">
        <f>+1-949-417-5207</f>
      </c>
      <c r="J92" s="2" t="str">
        <v>001 949 417 5208</v>
      </c>
      <c r="K92" s="7"/>
      <c r="L92" s="7"/>
      <c r="M92" s="7"/>
      <c r="N92" s="7"/>
      <c r="O92" s="7"/>
      <c r="P92" s="7"/>
      <c r="Q92" s="7"/>
      <c r="R92" s="7"/>
      <c r="S92" s="7"/>
    </row>
    <row r="93">
      <c r="A93" s="2" t="s">
        <v>9532</v>
      </c>
      <c r="B93" s="2" t="str">
        <v>中國香港</v>
      </c>
      <c r="C93" s="3" t="s">
        <v>9530</v>
      </c>
      <c r="D93" s="2" t="str">
        <v>餐厨用具</v>
      </c>
      <c r="E93" s="2" t="str">
        <v>4次</v>
      </c>
      <c r="F93" s="2" t="str">
        <v>2/F.BEVERLY HOUSE,99.LOCKHART ROAD</v>
      </c>
      <c r="G93" s="2" t="str">
        <v>--</v>
      </c>
      <c r="H93" s="2" t="s">
        <v>9531</v>
      </c>
      <c r="I93" s="2" t="str">
        <v>00852 28921128</v>
      </c>
      <c r="J93" s="2" t="str">
        <v>00852 25911823</v>
      </c>
      <c r="K93" s="7"/>
      <c r="L93" s="7"/>
      <c r="M93" s="7"/>
      <c r="N93" s="7"/>
      <c r="O93" s="7"/>
      <c r="P93" s="7"/>
      <c r="Q93" s="7"/>
      <c r="R93" s="7"/>
      <c r="S93" s="7"/>
    </row>
    <row r="94">
      <c r="A94" s="2" t="s">
        <v>12396</v>
      </c>
      <c r="B94" s="2" t="str">
        <v>俄羅斯</v>
      </c>
      <c r="C94" s="3" t="s">
        <v>12394</v>
      </c>
      <c r="D94" s="2" t="str">
        <v>其他,家具,家居装饰品,餐厨用具</v>
      </c>
      <c r="E94" s="2" t="str">
        <v>9次</v>
      </c>
      <c r="F94" s="2" t="str">
        <v>109/ PERVOMAYSKAYA ST.,EKATERINBURG, 620049,RUSSIA</v>
      </c>
      <c r="G94" s="2" t="str">
        <v>SAMUEL PANGESTU</v>
      </c>
      <c r="H94" s="2" t="s">
        <v>12395</v>
      </c>
      <c r="I94" s="2" t="str">
        <v>+7 343 379-98-99</v>
      </c>
      <c r="J94" s="2" t="str">
        <v>7 343 3783326</v>
      </c>
      <c r="K94" s="7"/>
      <c r="L94" s="7"/>
      <c r="M94" s="7"/>
      <c r="N94" s="7"/>
      <c r="O94" s="7"/>
      <c r="P94" s="7"/>
      <c r="Q94" s="7"/>
      <c r="R94" s="7"/>
      <c r="S94" s="7"/>
    </row>
    <row r="95">
      <c r="A95" s="2" t="s">
        <v>9556</v>
      </c>
      <c r="B95" s="2" t="str">
        <v>土耳其</v>
      </c>
      <c r="C95" s="3" t="s">
        <v>9558</v>
      </c>
      <c r="D95" s="2" t="str">
        <v>家用电器,照明产品,餐厨用具</v>
      </c>
      <c r="E95" s="2" t="str">
        <v>9次</v>
      </c>
      <c r="F95" s="2" t="str">
        <v>19 MAYIS CAD.NOVA BARAN PLAZA,NO:4 KAT:8 80220 SISLI-ISTANBUL</v>
      </c>
      <c r="G95" s="2" t="str">
        <v>YALCIN KIROGLU</v>
      </c>
      <c r="H95" s="2" t="s">
        <v>9557</v>
      </c>
      <c r="I95" s="2" t="str">
        <v>0090 212 3154900</v>
      </c>
      <c r="J95" s="2" t="str">
        <v>0090 212 3154999</v>
      </c>
      <c r="K95" s="7"/>
      <c r="L95" s="7"/>
      <c r="M95" s="7"/>
      <c r="N95" s="7"/>
      <c r="O95" s="7"/>
      <c r="P95" s="7"/>
      <c r="Q95" s="7"/>
      <c r="R95" s="7"/>
      <c r="S95" s="7"/>
    </row>
    <row r="96">
      <c r="A96" s="2" t="s">
        <v>12419</v>
      </c>
      <c r="B96" s="2" t="str">
        <v>日本</v>
      </c>
      <c r="C96" s="2" t="str">
        <v>--</v>
      </c>
      <c r="D96" s="2" t="str">
        <v>餐厨用具</v>
      </c>
      <c r="E96" s="2" t="str">
        <v>2次</v>
      </c>
      <c r="F96" s="2" t="str">
        <v>1-8-10, OHTA-CHO, MIZUHO-KU, NAGOYA-SHI, AICHI 467, JAPAN</v>
      </c>
      <c r="G96" s="2" t="str">
        <v>KOTANI</v>
      </c>
      <c r="H96" s="2" t="str">
        <v>--</v>
      </c>
      <c r="I96" s="2" t="str">
        <v>0081 52 8820844</v>
      </c>
      <c r="J96" s="2" t="str">
        <v>0081 52 8820844</v>
      </c>
      <c r="K96" s="7"/>
      <c r="L96" s="7"/>
      <c r="M96" s="7"/>
      <c r="N96" s="7"/>
      <c r="O96" s="7"/>
      <c r="P96" s="7"/>
      <c r="Q96" s="7"/>
      <c r="R96" s="7"/>
      <c r="S96" s="7"/>
    </row>
    <row r="97">
      <c r="A97" s="2" t="s">
        <v>9020</v>
      </c>
      <c r="B97" s="2" t="str">
        <v>西班牙</v>
      </c>
      <c r="C97" s="2" t="str">
        <v>--</v>
      </c>
      <c r="D97" s="2" t="str">
        <v>餐厨用具</v>
      </c>
      <c r="E97" s="2" t="str">
        <v>6次</v>
      </c>
      <c r="F97" s="2" t="str">
        <v>Pgno. Ind., 68 A, E 10600, Plasencia</v>
      </c>
      <c r="G97" s="2" t="str">
        <v>--</v>
      </c>
      <c r="H97" s="2" t="str">
        <v>--</v>
      </c>
      <c r="I97" s="2" t="str">
        <v>+34 927 41 78 63</v>
      </c>
      <c r="J97" s="2" t="str">
        <v>0034 92 741 78 63</v>
      </c>
      <c r="K97" s="7"/>
      <c r="L97" s="7"/>
      <c r="M97" s="7"/>
      <c r="N97" s="7"/>
      <c r="O97" s="7"/>
      <c r="P97" s="7"/>
      <c r="Q97" s="7"/>
      <c r="R97" s="7"/>
      <c r="S97" s="7"/>
    </row>
    <row r="98">
      <c r="A98" s="2" t="s">
        <v>12018</v>
      </c>
      <c r="B98" s="2" t="str">
        <v>義大利</v>
      </c>
      <c r="C98" s="3" t="s">
        <v>12017</v>
      </c>
      <c r="D98" s="2" t="str">
        <v>办公文具,箱包,餐厨用具</v>
      </c>
      <c r="E98" s="2" t="str">
        <v>9次</v>
      </c>
      <c r="F98" s="2" t="str">
        <v>Corso Lombardia 73</v>
      </c>
      <c r="G98" s="2" t="str">
        <v>Alberto Ferrino</v>
      </c>
      <c r="H98" s="2" t="s">
        <v>12019</v>
      </c>
      <c r="I98" s="2">
        <f>+39-11-223-711</f>
      </c>
      <c r="J98" s="2" t="str">
        <v>0039 011 2230700</v>
      </c>
      <c r="K98" s="7"/>
      <c r="L98" s="7"/>
      <c r="M98" s="7"/>
      <c r="N98" s="7"/>
      <c r="O98" s="7"/>
      <c r="P98" s="7"/>
      <c r="Q98" s="7"/>
      <c r="R98" s="7"/>
      <c r="S98" s="7"/>
    </row>
    <row r="99">
      <c r="A99" s="2" t="s">
        <v>9045</v>
      </c>
      <c r="B99" s="2" t="str">
        <v>美國</v>
      </c>
      <c r="C99" s="3" t="s">
        <v>9044</v>
      </c>
      <c r="D99" s="2" t="str">
        <v>餐厨用具</v>
      </c>
      <c r="E99" s="2" t="str">
        <v>5次</v>
      </c>
      <c r="F99" s="2" t="str">
        <v>300 MIDDLESEX AVE, CARTERET, NJ 07008-3479</v>
      </c>
      <c r="G99" s="2" t="str">
        <v>BRENNAN</v>
      </c>
      <c r="H99" s="2" t="str">
        <v>--</v>
      </c>
      <c r="I99" s="2" t="str">
        <v>001 732 855 8470</v>
      </c>
      <c r="J99" s="2" t="str">
        <v>001 732 855 8479</v>
      </c>
      <c r="K99" s="7"/>
      <c r="L99" s="7"/>
      <c r="M99" s="7"/>
      <c r="N99" s="7"/>
      <c r="O99" s="7"/>
      <c r="P99" s="7"/>
      <c r="Q99" s="7"/>
      <c r="R99" s="7"/>
      <c r="S99" s="7"/>
    </row>
    <row r="100">
      <c r="A100" s="2" t="s">
        <v>12033</v>
      </c>
      <c r="B100" s="2" t="str">
        <v>中國香港</v>
      </c>
      <c r="C100" s="2" t="str">
        <v>--</v>
      </c>
      <c r="D100" s="2" t="s">
        <v>12032</v>
      </c>
      <c r="E100" s="2" t="str">
        <v>11次</v>
      </c>
      <c r="F100" s="2" t="str">
        <v>9/FL,WAI HING BLDG,146 PRINCE EDWARD RD,MONGKOK,KLN,HONGKONG</v>
      </c>
      <c r="G100" s="2" t="str">
        <v>Francis S.Y. Orr</v>
      </c>
      <c r="H100" s="2" t="s">
        <v>12034</v>
      </c>
      <c r="I100" s="2" t="str">
        <v>00852 23932687</v>
      </c>
      <c r="J100" s="2" t="str">
        <v>00852 27875713</v>
      </c>
      <c r="K100" s="7"/>
      <c r="L100" s="7"/>
      <c r="M100" s="7"/>
      <c r="N100" s="7"/>
      <c r="O100" s="7"/>
      <c r="P100" s="7"/>
      <c r="Q100" s="7"/>
      <c r="R100" s="7"/>
      <c r="S100" s="7"/>
    </row>
    <row r="101">
      <c r="A101" s="5" t="s">
        <v>8973</v>
      </c>
      <c r="B101" s="5" t="str">
        <v>法國</v>
      </c>
      <c r="C101" s="5" t="str">
        <v>--</v>
      </c>
      <c r="D101" s="5" t="str">
        <v>化工产品,家具,餐厨用具</v>
      </c>
      <c r="E101" s="5" t="str">
        <v>3次</v>
      </c>
      <c r="F101" s="5" t="str">
        <v>115 RUE SAMUEL CHAMPLAIN, 17600, LE GUA</v>
      </c>
      <c r="G101" s="5" t="str">
        <v>M LAVERGNE</v>
      </c>
      <c r="H101" s="5" t="s">
        <v>8974</v>
      </c>
      <c r="I101" s="5" t="str">
        <v>+33 5 46 22 85 11</v>
      </c>
      <c r="J101" s="5" t="str">
        <v>0033 5 46228994</v>
      </c>
      <c r="K101" s="7"/>
      <c r="L101" s="7"/>
      <c r="M101" s="7"/>
      <c r="N101" s="7"/>
      <c r="O101" s="7"/>
      <c r="P101" s="7"/>
      <c r="Q101" s="7"/>
      <c r="R101" s="7"/>
      <c r="S101" s="7"/>
    </row>
    <row r="102">
      <c r="A102" s="2" t="s">
        <v>11979</v>
      </c>
      <c r="B102" s="2" t="str">
        <v>中國香港</v>
      </c>
      <c r="C102" s="3" t="s">
        <v>11978</v>
      </c>
      <c r="D102" s="2" t="str">
        <v>餐厨用具</v>
      </c>
      <c r="E102" s="2" t="str">
        <v>6次</v>
      </c>
      <c r="F102" s="2" t="str">
        <v>UNIT 2706,27/F.,THE CENTRIUM,60 WYNDHAM STREET,CENTRAL</v>
      </c>
      <c r="G102" s="2" t="str">
        <v>AMY WU</v>
      </c>
      <c r="H102" s="2" t="s">
        <v>11977</v>
      </c>
      <c r="I102" s="2" t="str">
        <v>00852 28680978</v>
      </c>
      <c r="J102" s="2" t="str">
        <v>00852 28680973</v>
      </c>
      <c r="K102" s="7"/>
      <c r="L102" s="7"/>
      <c r="M102" s="7"/>
      <c r="N102" s="7"/>
      <c r="O102" s="7"/>
      <c r="P102" s="7"/>
      <c r="Q102" s="7"/>
      <c r="R102" s="7"/>
      <c r="S102" s="7"/>
    </row>
    <row r="103">
      <c r="A103" s="2" t="s">
        <v>8995</v>
      </c>
      <c r="B103" s="2" t="str">
        <v>美國</v>
      </c>
      <c r="C103" s="3" t="s">
        <v>8996</v>
      </c>
      <c r="D103" s="2" t="str">
        <v>餐厨用具</v>
      </c>
      <c r="E103" s="2" t="str">
        <v>1次</v>
      </c>
      <c r="F103" s="2" t="str">
        <v>303 2ND ST, SAN FRANCISCO, CA 94107-1366</v>
      </c>
      <c r="G103" s="2" t="str">
        <v>--</v>
      </c>
      <c r="H103" s="2" t="str">
        <v>--</v>
      </c>
      <c r="I103" s="2">
        <f>+1-415-371-7200</f>
      </c>
      <c r="J103" s="2" t="str">
        <v>001 415 5437855</v>
      </c>
      <c r="K103" s="7"/>
      <c r="L103" s="7"/>
      <c r="M103" s="7"/>
      <c r="N103" s="7"/>
      <c r="O103" s="7"/>
      <c r="P103" s="7"/>
      <c r="Q103" s="7"/>
      <c r="R103" s="7"/>
      <c r="S103" s="7"/>
    </row>
    <row r="104">
      <c r="A104" s="2" t="s">
        <v>11999</v>
      </c>
      <c r="B104" s="2" t="str">
        <v>中國香港</v>
      </c>
      <c r="C104" s="2" t="str">
        <v>--</v>
      </c>
      <c r="D104" s="2" t="str">
        <v>家具,服装饰物及配件,餐厨用具</v>
      </c>
      <c r="E104" s="2" t="str">
        <v>8次</v>
      </c>
      <c r="F104" s="2" t="str">
        <v>11/F RAY CENTRE,88 HUNG TO ROAD,KWUN TONG, KOWLOON,HONGKONG</v>
      </c>
      <c r="G104" s="2" t="str">
        <v>Vipan Kumar</v>
      </c>
      <c r="H104" s="2" t="s">
        <v>11998</v>
      </c>
      <c r="I104" s="2" t="str">
        <v>+852 6474 6041</v>
      </c>
      <c r="J104" s="2" t="str">
        <v>852 2341 0242</v>
      </c>
      <c r="K104" s="7"/>
      <c r="L104" s="7"/>
      <c r="M104" s="7"/>
      <c r="N104" s="7"/>
      <c r="O104" s="7"/>
      <c r="P104" s="7"/>
      <c r="Q104" s="7"/>
      <c r="R104" s="7"/>
      <c r="S104" s="7"/>
    </row>
    <row r="105">
      <c r="A105" s="2" t="s">
        <v>8921</v>
      </c>
      <c r="B105" s="2" t="str">
        <v>英國</v>
      </c>
      <c r="C105" s="3" t="s">
        <v>8919</v>
      </c>
      <c r="D105" s="2" t="str">
        <v>玩具,餐厨用具</v>
      </c>
      <c r="E105" s="2" t="str">
        <v>7次</v>
      </c>
      <c r="F105" s="2" t="str">
        <v>3 FOREST RISE,LISS FOREST,HAMPSHIRE</v>
      </c>
      <c r="G105" s="2" t="str">
        <v>DARO HARPER</v>
      </c>
      <c r="H105" s="2" t="s">
        <v>8920</v>
      </c>
      <c r="I105" s="2" t="str">
        <v>+44 1730 894338</v>
      </c>
      <c r="J105" s="2">
        <v>44</v>
      </c>
      <c r="K105" s="7"/>
      <c r="L105" s="7"/>
      <c r="M105" s="7"/>
      <c r="N105" s="7"/>
      <c r="O105" s="7"/>
      <c r="P105" s="7"/>
      <c r="Q105" s="7"/>
      <c r="R105" s="7"/>
      <c r="S105" s="7"/>
    </row>
    <row r="106">
      <c r="A106" s="2" t="s">
        <v>11942</v>
      </c>
      <c r="B106" s="2" t="str">
        <v>中國香港</v>
      </c>
      <c r="C106" s="3" t="s">
        <v>11941</v>
      </c>
      <c r="D106" s="2" t="str">
        <v>体育及旅游休闲用品,卫浴设备,钟表眼镜,餐厨用具</v>
      </c>
      <c r="E106" s="2" t="str">
        <v>8次</v>
      </c>
      <c r="F106" s="2" t="str">
        <v>1802,CENTRAL PLAZA,HONGKONG</v>
      </c>
      <c r="G106" s="2" t="str">
        <v>MERLY PRADA</v>
      </c>
      <c r="H106" s="2" t="s">
        <v>11943</v>
      </c>
      <c r="I106" s="2" t="str">
        <v>+852 2311 0901</v>
      </c>
      <c r="J106" s="2" t="str">
        <v>00852 25737056</v>
      </c>
      <c r="K106" s="7"/>
      <c r="L106" s="7"/>
      <c r="M106" s="7"/>
      <c r="N106" s="7"/>
      <c r="O106" s="7"/>
      <c r="P106" s="7"/>
      <c r="Q106" s="7"/>
      <c r="R106" s="7"/>
      <c r="S106" s="7"/>
    </row>
    <row r="107">
      <c r="A107" s="2" t="s">
        <v>8946</v>
      </c>
      <c r="B107" s="2" t="str">
        <v>美國</v>
      </c>
      <c r="C107" s="3" t="s">
        <v>8949</v>
      </c>
      <c r="D107" s="2" t="s">
        <v>8947</v>
      </c>
      <c r="E107" s="2" t="str">
        <v>7次</v>
      </c>
      <c r="F107" s="2" t="str">
        <v>P.O. BOX 68</v>
      </c>
      <c r="G107" s="2" t="str">
        <v>H M GOLAM RAHMAN</v>
      </c>
      <c r="H107" s="2" t="s">
        <v>8948</v>
      </c>
      <c r="I107" s="2" t="str">
        <v>+1 203-743-4401</v>
      </c>
      <c r="J107" s="2" t="str">
        <v>001 2037941215</v>
      </c>
      <c r="K107" s="7"/>
      <c r="L107" s="7"/>
      <c r="M107" s="7"/>
      <c r="N107" s="7"/>
      <c r="O107" s="7"/>
      <c r="P107" s="7"/>
      <c r="Q107" s="7"/>
      <c r="R107" s="7"/>
      <c r="S107" s="7"/>
    </row>
    <row r="108">
      <c r="A108" s="2" t="s">
        <v>11959</v>
      </c>
      <c r="B108" s="2" t="str">
        <v>德國</v>
      </c>
      <c r="C108" s="3" t="s">
        <v>11957</v>
      </c>
      <c r="D108" s="2" t="str">
        <v>玩具,餐厨用具</v>
      </c>
      <c r="E108" s="2" t="str">
        <v>4次</v>
      </c>
      <c r="F108" s="2" t="str">
        <v>DORFSTRABE 28.16321 BERNAU OT BIRKHOLZ</v>
      </c>
      <c r="G108" s="2" t="str">
        <v>WOLFGANG KIRSCH</v>
      </c>
      <c r="H108" s="2" t="s">
        <v>11958</v>
      </c>
      <c r="I108" s="2" t="str">
        <v>+49 3338 4557445575</v>
      </c>
      <c r="J108" s="2" t="str">
        <v>0049 3338 45578</v>
      </c>
      <c r="K108" s="7"/>
      <c r="L108" s="7"/>
      <c r="M108" s="7"/>
      <c r="N108" s="7"/>
      <c r="O108" s="7"/>
      <c r="P108" s="7"/>
      <c r="Q108" s="7"/>
      <c r="R108" s="7"/>
      <c r="S108" s="7"/>
    </row>
    <row r="109">
      <c r="A109" s="2" t="s">
        <v>8872</v>
      </c>
      <c r="B109" s="2" t="str">
        <v>日本</v>
      </c>
      <c r="C109" s="2" t="str">
        <v>--</v>
      </c>
      <c r="D109" s="2" t="s">
        <v>8871</v>
      </c>
      <c r="E109" s="2" t="str">
        <v>8次</v>
      </c>
      <c r="F109" s="2" t="str">
        <v>D-302, 2-6-21 Horinouchi, Suginami-ku, Tokyo</v>
      </c>
      <c r="G109" s="2" t="str">
        <v>Shin Nishio</v>
      </c>
      <c r="H109" s="2" t="s">
        <v>8870</v>
      </c>
      <c r="I109" s="2" t="str">
        <v>+81 3-5305-8931</v>
      </c>
      <c r="J109" s="2" t="str">
        <v>03 5305 8932</v>
      </c>
      <c r="K109" s="7"/>
      <c r="L109" s="7"/>
      <c r="M109" s="7"/>
      <c r="N109" s="7"/>
      <c r="O109" s="7"/>
      <c r="P109" s="7"/>
      <c r="Q109" s="7"/>
      <c r="R109" s="7"/>
      <c r="S109" s="7"/>
    </row>
    <row r="110">
      <c r="A110" s="2" t="s">
        <v>11915</v>
      </c>
      <c r="B110" s="2" t="str">
        <v>泰国</v>
      </c>
      <c r="C110" s="3" t="s">
        <v>11912</v>
      </c>
      <c r="D110" s="2" t="s">
        <v>11913</v>
      </c>
      <c r="E110" s="2" t="str">
        <v>11次</v>
      </c>
      <c r="F110" s="2" t="str">
        <v>103/5 MANEEIN SOI 13,MOO 1 T.BANKLANG A.PATHUMTHANI,THAILAND 12000,THAILAND</v>
      </c>
      <c r="G110" s="2" t="str">
        <v>LINDA TEE</v>
      </c>
      <c r="H110" s="2" t="s">
        <v>11914</v>
      </c>
      <c r="I110" s="2">
        <f>+66-296049613</f>
      </c>
      <c r="J110" s="2" t="str">
        <v>0066 2 9814677</v>
      </c>
      <c r="K110" s="7"/>
      <c r="L110" s="7"/>
      <c r="M110" s="7"/>
      <c r="N110" s="7"/>
      <c r="O110" s="7"/>
      <c r="P110" s="7"/>
      <c r="Q110" s="7"/>
      <c r="R110" s="7"/>
      <c r="S110" s="7"/>
    </row>
    <row r="111">
      <c r="A111" s="2" t="s">
        <v>8900</v>
      </c>
      <c r="B111" s="2" t="str">
        <v>挪威</v>
      </c>
      <c r="C111" s="2" t="str">
        <v>--</v>
      </c>
      <c r="D111" s="2" t="str">
        <v>大型机械及设备,餐厨用具</v>
      </c>
      <c r="E111" s="2" t="str">
        <v>7次</v>
      </c>
      <c r="F111" s="2" t="str">
        <v>Dickaunsvingen 13, NO 7021, Trondheim</v>
      </c>
      <c r="G111" s="2" t="str">
        <v>Kioenig A.S</v>
      </c>
      <c r="H111" s="2" t="str">
        <v>--</v>
      </c>
      <c r="I111" s="2" t="str">
        <v>+47 906 04 330</v>
      </c>
      <c r="J111" s="2" t="str">
        <v>0047 73 93 53 58</v>
      </c>
      <c r="K111" s="7"/>
      <c r="L111" s="7"/>
      <c r="M111" s="7"/>
      <c r="N111" s="7"/>
      <c r="O111" s="7"/>
      <c r="P111" s="7"/>
      <c r="Q111" s="7"/>
      <c r="R111" s="7"/>
      <c r="S111" s="7"/>
    </row>
    <row r="112">
      <c r="A112" s="2" t="s">
        <v>11931</v>
      </c>
      <c r="B112" s="2" t="str">
        <v>英國</v>
      </c>
      <c r="C112" s="2" t="str">
        <v>--</v>
      </c>
      <c r="D112" s="2" t="str">
        <v>其他,餐厨用具</v>
      </c>
      <c r="E112" s="2" t="str">
        <v>6次</v>
      </c>
      <c r="F112" s="2" t="str">
        <v>76 Holloway Head, GB B1 1NU, Birmingham</v>
      </c>
      <c r="G112" s="2" t="str">
        <v>C Orme</v>
      </c>
      <c r="H112" s="2" t="str">
        <v>--</v>
      </c>
      <c r="I112" s="2" t="str">
        <v>+44 121 622 4166</v>
      </c>
      <c r="J112" s="2" t="str">
        <v>0044 121 666 6297</v>
      </c>
      <c r="K112" s="7"/>
      <c r="L112" s="7"/>
      <c r="M112" s="7"/>
      <c r="N112" s="7"/>
      <c r="O112" s="7"/>
      <c r="P112" s="7"/>
      <c r="Q112" s="7"/>
      <c r="R112" s="7"/>
      <c r="S112" s="7"/>
    </row>
    <row r="113">
      <c r="A113" s="2" t="s">
        <v>9236</v>
      </c>
      <c r="B113" s="2" t="str">
        <v>印度</v>
      </c>
      <c r="C113" s="3" t="s">
        <v>9234</v>
      </c>
      <c r="D113" s="2" t="str">
        <v>餐厨用具</v>
      </c>
      <c r="E113" s="2" t="str">
        <v>6次</v>
      </c>
      <c r="F113" s="2" t="str">
        <v>B-12,BOMBAY MARKET,78,TARDEO ROAD,MUMBAI-34</v>
      </c>
      <c r="G113" s="2" t="str">
        <v>--</v>
      </c>
      <c r="H113" s="2" t="s">
        <v>9235</v>
      </c>
      <c r="I113" s="2">
        <f>+91-22-2664-8532</f>
      </c>
      <c r="J113" s="2" t="str">
        <v>0091 22 4608099</v>
      </c>
      <c r="K113" s="7"/>
      <c r="L113" s="7"/>
      <c r="M113" s="7"/>
      <c r="N113" s="7"/>
      <c r="O113" s="7"/>
      <c r="P113" s="7"/>
      <c r="Q113" s="7"/>
      <c r="R113" s="7"/>
      <c r="S113" s="7"/>
    </row>
    <row r="114">
      <c r="A114" s="2" t="s">
        <v>12179</v>
      </c>
      <c r="B114" s="2" t="str">
        <v>印度</v>
      </c>
      <c r="C114" s="2" t="str">
        <v>--</v>
      </c>
      <c r="D114" s="2" t="s">
        <v>12180</v>
      </c>
      <c r="E114" s="2" t="str">
        <v>9次</v>
      </c>
      <c r="F114" s="2" t="str">
        <v>7,EKAMBARESWAR AGRAHARAM (MINT ST.,)CHENNAI</v>
      </c>
      <c r="G114" s="2" t="str">
        <v>Joanna Tom</v>
      </c>
      <c r="H114" s="2" t="s">
        <v>12181</v>
      </c>
      <c r="I114" s="2" t="str">
        <v>+91 44 2535 6160</v>
      </c>
      <c r="J114" s="2" t="str">
        <v>0091 44 52166073</v>
      </c>
      <c r="K114" s="7"/>
      <c r="L114" s="7"/>
      <c r="M114" s="7"/>
      <c r="N114" s="7"/>
      <c r="O114" s="7"/>
      <c r="P114" s="7"/>
      <c r="Q114" s="7"/>
      <c r="R114" s="7"/>
      <c r="S114" s="7"/>
    </row>
    <row r="115">
      <c r="A115" s="2" t="s">
        <v>9263</v>
      </c>
      <c r="B115" s="2" t="str">
        <v>中國香港</v>
      </c>
      <c r="C115" s="3" t="s">
        <v>9264</v>
      </c>
      <c r="D115" s="2" t="str">
        <v>园林用品,家具,餐厨用具</v>
      </c>
      <c r="E115" s="2" t="str">
        <v>9次</v>
      </c>
      <c r="F115" s="2" t="str">
        <v>401 YEE KUK IND. CENTRE,555 YEE KUK STREET,CHEUNG SHA WANHONGKONG</v>
      </c>
      <c r="G115" s="2" t="str">
        <v>Manish Walia</v>
      </c>
      <c r="H115" s="2" t="s">
        <v>9262</v>
      </c>
      <c r="I115" s="2" t="str">
        <v>+852 2729 6288</v>
      </c>
      <c r="J115" s="2" t="str">
        <v>2958 1117</v>
      </c>
      <c r="K115" s="7"/>
      <c r="L115" s="7"/>
      <c r="M115" s="7"/>
      <c r="N115" s="7"/>
      <c r="O115" s="7"/>
      <c r="P115" s="7"/>
      <c r="Q115" s="7"/>
      <c r="R115" s="7"/>
      <c r="S115" s="7"/>
    </row>
    <row r="116">
      <c r="A116" s="2" t="s">
        <v>12201</v>
      </c>
      <c r="B116" s="2" t="str">
        <v>美國</v>
      </c>
      <c r="C116" s="3" t="s">
        <v>12203</v>
      </c>
      <c r="D116" s="2" t="str">
        <v>其他,工艺陶瓷,照明产品,餐厨用具</v>
      </c>
      <c r="E116" s="2" t="str">
        <v>9次</v>
      </c>
      <c r="F116" s="2" t="str">
        <v>701 KETTNER BLVD UNIT 184, SAN DIEGOCA 92101,U.S.A.</v>
      </c>
      <c r="G116" s="2" t="str">
        <v>Dennis Chan</v>
      </c>
      <c r="H116" s="2" t="s">
        <v>12202</v>
      </c>
      <c r="I116" s="2" t="str">
        <v>+1 619-230-0673</v>
      </c>
      <c r="J116" s="2">
        <v>6192300673</v>
      </c>
      <c r="K116" s="7"/>
      <c r="L116" s="7"/>
      <c r="M116" s="7"/>
      <c r="N116" s="7"/>
      <c r="O116" s="7"/>
      <c r="P116" s="7"/>
      <c r="Q116" s="7"/>
      <c r="R116" s="7"/>
      <c r="S116" s="7"/>
    </row>
    <row r="117">
      <c r="A117" s="2" t="s">
        <v>9176</v>
      </c>
      <c r="B117" s="2" t="str">
        <v>西班牙</v>
      </c>
      <c r="C117" s="3" t="s">
        <v>9178</v>
      </c>
      <c r="D117" s="2" t="str">
        <v>其他,家用电器,服装饰物及配件,箱包,节日用品,餐厨用具</v>
      </c>
      <c r="E117" s="2" t="str">
        <v>10次</v>
      </c>
      <c r="F117" s="2" t="str">
        <v>BARRIO ARRUFANA S/N</v>
      </c>
      <c r="G117" s="2" t="str">
        <v>Hu Jun</v>
      </c>
      <c r="H117" s="2" t="s">
        <v>9177</v>
      </c>
      <c r="I117" s="2" t="str">
        <v>+34 986 28 80 53</v>
      </c>
      <c r="J117" s="2" t="str">
        <v>0034 986 486464</v>
      </c>
      <c r="K117" s="7"/>
      <c r="L117" s="7"/>
      <c r="M117" s="7"/>
      <c r="N117" s="7"/>
      <c r="O117" s="7"/>
      <c r="P117" s="7"/>
      <c r="Q117" s="7"/>
      <c r="R117" s="7"/>
      <c r="S117" s="7"/>
    </row>
    <row r="118">
      <c r="A118" s="2" t="s">
        <v>12146</v>
      </c>
      <c r="B118" s="2" t="str">
        <v>美國</v>
      </c>
      <c r="C118" s="3" t="s">
        <v>12144</v>
      </c>
      <c r="D118" s="2" t="str">
        <v>五金,体育及旅游休闲用品,工具,工艺陶瓷,建筑及装饰材料,餐厨用具</v>
      </c>
      <c r="E118" s="2" t="str">
        <v>10次</v>
      </c>
      <c r="F118" s="2" t="str">
        <v>P.O. BOX 9311, PORTLAND,OREGON 97207,U.S.A.</v>
      </c>
      <c r="G118" s="2" t="str">
        <v>ALYSSA NG</v>
      </c>
      <c r="H118" s="2" t="s">
        <v>12145</v>
      </c>
      <c r="I118" s="2">
        <f>+1-626-825-2728</f>
      </c>
      <c r="J118" s="2" t="str">
        <v>001 5032335699</v>
      </c>
      <c r="K118" s="7"/>
      <c r="L118" s="7"/>
      <c r="M118" s="7"/>
      <c r="N118" s="7"/>
      <c r="O118" s="7"/>
      <c r="P118" s="7"/>
      <c r="Q118" s="7"/>
      <c r="R118" s="7"/>
      <c r="S118" s="7"/>
    </row>
    <row r="119">
      <c r="A119" s="2" t="s">
        <v>9203</v>
      </c>
      <c r="B119" s="2" t="str">
        <v>伊朗</v>
      </c>
      <c r="C119" s="3" t="s">
        <v>9204</v>
      </c>
      <c r="D119" s="2" t="str">
        <v>电子消费品及信息产品,餐厨用具</v>
      </c>
      <c r="E119" s="2" t="str">
        <v>6次</v>
      </c>
      <c r="F119" s="2" t="str">
        <v>NO.23,2ND ALLEY,PAKISTAN ST.,DR.BEHESHTI AVE.,TEHRAN,IRAN</v>
      </c>
      <c r="G119" s="2" t="str">
        <v>--</v>
      </c>
      <c r="H119" s="2" t="s">
        <v>9205</v>
      </c>
      <c r="I119" s="2">
        <v>98218712727</v>
      </c>
      <c r="J119" s="2">
        <v>98218727239</v>
      </c>
      <c r="K119" s="7"/>
      <c r="L119" s="7"/>
      <c r="M119" s="7"/>
      <c r="N119" s="7"/>
      <c r="O119" s="7"/>
      <c r="P119" s="7"/>
      <c r="Q119" s="7"/>
      <c r="R119" s="7"/>
      <c r="S119" s="7"/>
    </row>
    <row r="120">
      <c r="A120" s="2" t="s">
        <v>12163</v>
      </c>
      <c r="B120" s="2" t="str">
        <v>法國</v>
      </c>
      <c r="C120" s="3" t="s">
        <v>12160</v>
      </c>
      <c r="D120" s="2" t="s">
        <v>12161</v>
      </c>
      <c r="E120" s="2" t="str">
        <v>7次</v>
      </c>
      <c r="F120" s="2" t="str">
        <v>8, Rue Rochechouart 75009</v>
      </c>
      <c r="G120" s="2" t="str">
        <v>AZIZ ISSOUFALY K</v>
      </c>
      <c r="H120" s="2" t="s">
        <v>12162</v>
      </c>
      <c r="I120" s="2" t="str">
        <v>33 1 42819245</v>
      </c>
      <c r="J120" s="2" t="str">
        <v>33 1 42819146</v>
      </c>
      <c r="K120" s="7"/>
      <c r="L120" s="7"/>
      <c r="M120" s="7"/>
      <c r="N120" s="7"/>
      <c r="O120" s="7"/>
      <c r="P120" s="7"/>
      <c r="Q120" s="7"/>
      <c r="R120" s="7"/>
      <c r="S120" s="7"/>
    </row>
    <row r="121">
      <c r="A121" s="2" t="s">
        <v>9122</v>
      </c>
      <c r="B121" s="2" t="str">
        <v>中國香港</v>
      </c>
      <c r="C121" s="3" t="s">
        <v>9123</v>
      </c>
      <c r="D121" s="2" t="s">
        <v>9125</v>
      </c>
      <c r="E121" s="2" t="str">
        <v>9次</v>
      </c>
      <c r="F121" s="2" t="str">
        <v>220-3, 22/F, SOUTH TOWER, CONCORDIAPLAZA, TSIMSHATSUI, KOWLOON,HONGKONG</v>
      </c>
      <c r="G121" s="2" t="str">
        <v>ANDREW STEEL</v>
      </c>
      <c r="H121" s="2" t="s">
        <v>9124</v>
      </c>
      <c r="I121" s="2" t="str">
        <v>+852 2116 8206</v>
      </c>
      <c r="J121" s="2" t="str">
        <v>00852 21199778/25173186</v>
      </c>
      <c r="K121" s="7"/>
      <c r="L121" s="7"/>
      <c r="M121" s="7"/>
      <c r="N121" s="7"/>
      <c r="O121" s="7"/>
      <c r="P121" s="7"/>
      <c r="Q121" s="7"/>
      <c r="R121" s="7"/>
      <c r="S121" s="7"/>
    </row>
    <row r="122">
      <c r="A122" s="2" t="s">
        <v>12108</v>
      </c>
      <c r="B122" s="2" t="str">
        <v>委內瑞拉</v>
      </c>
      <c r="C122" s="2" t="str">
        <v>--</v>
      </c>
      <c r="D122" s="2" t="str">
        <v>五金,家具,照明产品,电子消费品及信息产品,箱包,餐厨用具</v>
      </c>
      <c r="E122" s="2" t="str">
        <v>8次</v>
      </c>
      <c r="F122" s="2" t="str">
        <v>CARRETERA PETARE STA. LUCIA. KM.3 MARICHE ESTADO MIRANDA,VENEZUELA</v>
      </c>
      <c r="G122" s="2" t="str">
        <v>AMIR Y.P</v>
      </c>
      <c r="H122" s="2" t="s">
        <v>12107</v>
      </c>
      <c r="I122" s="2" t="str">
        <v>+58 212-2912552</v>
      </c>
      <c r="J122" s="2" t="str">
        <v>58 212 2912572</v>
      </c>
      <c r="K122" s="7"/>
      <c r="L122" s="7"/>
      <c r="M122" s="7"/>
      <c r="N122" s="7"/>
      <c r="O122" s="7"/>
      <c r="P122" s="7"/>
      <c r="Q122" s="7"/>
      <c r="R122" s="7"/>
      <c r="S122" s="7"/>
    </row>
    <row r="123">
      <c r="A123" s="2" t="s">
        <v>9150</v>
      </c>
      <c r="B123" s="2" t="str">
        <v>荷蘭</v>
      </c>
      <c r="C123" s="3" t="s">
        <v>9151</v>
      </c>
      <c r="D123" s="2" t="str">
        <v>餐厨用具</v>
      </c>
      <c r="E123" s="2" t="str">
        <v>4次</v>
      </c>
      <c r="F123" s="2" t="str">
        <v>POSTBUS 3007,NL-1300 EL ALMERE</v>
      </c>
      <c r="G123" s="2" t="str">
        <v>R DIJKHUIS</v>
      </c>
      <c r="H123" s="2" t="str">
        <v>--</v>
      </c>
      <c r="I123" s="2" t="str">
        <v>+31 36 539 7024</v>
      </c>
      <c r="J123" s="2" t="str">
        <v>0031 36 536 0936</v>
      </c>
      <c r="K123" s="7"/>
      <c r="L123" s="7"/>
      <c r="M123" s="7"/>
      <c r="N123" s="7"/>
      <c r="O123" s="7"/>
      <c r="P123" s="7"/>
      <c r="Q123" s="7"/>
      <c r="R123" s="7"/>
      <c r="S123" s="7"/>
    </row>
    <row r="124">
      <c r="A124" s="2" t="s">
        <v>12127</v>
      </c>
      <c r="B124" s="2" t="str">
        <v>希臘</v>
      </c>
      <c r="C124" s="3" t="s">
        <v>12125</v>
      </c>
      <c r="D124" s="2" t="str">
        <v>办公文具,箱包,鞋,餐厨用具</v>
      </c>
      <c r="E124" s="2" t="str">
        <v>8次</v>
      </c>
      <c r="F124" s="2" t="str">
        <v>14, METEORON STR. 713 07 IRAKLION-CRETE</v>
      </c>
      <c r="G124" s="2" t="str">
        <v>KOUKOULAKIS DIMITRIS</v>
      </c>
      <c r="H124" s="2" t="s">
        <v>12126</v>
      </c>
      <c r="I124" s="2" t="str">
        <v>+30 281 022 5139</v>
      </c>
      <c r="J124" s="2" t="str">
        <v>30 2810 221636</v>
      </c>
      <c r="K124" s="7"/>
      <c r="L124" s="7"/>
      <c r="M124" s="7"/>
      <c r="N124" s="7"/>
      <c r="O124" s="7"/>
      <c r="P124" s="7"/>
      <c r="Q124" s="7"/>
      <c r="R124" s="7"/>
      <c r="S124" s="7"/>
    </row>
    <row r="125">
      <c r="A125" s="2" t="s">
        <v>9069</v>
      </c>
      <c r="B125" s="2" t="str">
        <v>荷蘭</v>
      </c>
      <c r="C125" s="3" t="s">
        <v>9070</v>
      </c>
      <c r="D125" s="2" t="str">
        <v>餐厨用具</v>
      </c>
      <c r="E125" s="2" t="str">
        <v>3次</v>
      </c>
      <c r="F125" s="2" t="str">
        <v>Poeldijk 8, NL 3621 CZ, Breukelen (UT)</v>
      </c>
      <c r="G125" s="2" t="str">
        <v>M Presburg Jr</v>
      </c>
      <c r="H125" s="2" t="str">
        <v>--</v>
      </c>
      <c r="I125" s="2" t="str">
        <v>+31 346 261 044</v>
      </c>
      <c r="J125" s="2" t="str">
        <v>0031 346 265361</v>
      </c>
      <c r="K125" s="7"/>
      <c r="L125" s="7"/>
      <c r="M125" s="7"/>
      <c r="N125" s="7"/>
      <c r="O125" s="7"/>
      <c r="P125" s="7"/>
      <c r="Q125" s="7"/>
      <c r="R125" s="7"/>
      <c r="S125" s="7"/>
    </row>
    <row r="126">
      <c r="A126" s="2" t="s">
        <v>12059</v>
      </c>
      <c r="B126" s="2" t="str">
        <v>巴基斯坦</v>
      </c>
      <c r="C126" s="3" t="s">
        <v>12060</v>
      </c>
      <c r="D126" s="2" t="str">
        <v>餐厨用具</v>
      </c>
      <c r="E126" s="2" t="str">
        <v>5次</v>
      </c>
      <c r="F126" s="2" t="str">
        <v>MELAMINE CENTRE SH.NO.3,WARIS STREET,JUNA MARKET,KARACHI</v>
      </c>
      <c r="G126" s="2" t="str">
        <v>ALTAF HUSSAIN</v>
      </c>
      <c r="H126" s="2" t="s">
        <v>12061</v>
      </c>
      <c r="I126" s="2" t="str">
        <v>+92 324 3200041</v>
      </c>
      <c r="J126" s="2">
        <v>92</v>
      </c>
      <c r="K126" s="7"/>
      <c r="L126" s="7"/>
      <c r="M126" s="7"/>
      <c r="N126" s="7"/>
      <c r="O126" s="7"/>
      <c r="P126" s="7"/>
      <c r="Q126" s="7"/>
      <c r="R126" s="7"/>
      <c r="S126" s="7"/>
    </row>
    <row r="127">
      <c r="A127" s="2" t="s">
        <v>9095</v>
      </c>
      <c r="B127" s="2" t="str">
        <v>加拿大</v>
      </c>
      <c r="C127" s="2" t="str">
        <v>--</v>
      </c>
      <c r="D127" s="2" t="s">
        <v>9093</v>
      </c>
      <c r="E127" s="2" t="str">
        <v>10次</v>
      </c>
      <c r="F127" s="2" t="str">
        <v>20 DENEWOOD CRS,NEPEAN,ONTARIO K2E 7G5,CANADA</v>
      </c>
      <c r="G127" s="2" t="str">
        <v>Ashraf Mallick</v>
      </c>
      <c r="H127" s="2" t="s">
        <v>9094</v>
      </c>
      <c r="I127" s="2" t="str">
        <v>+1 613-736-8087</v>
      </c>
      <c r="J127" s="2" t="str">
        <v>613 736 9532</v>
      </c>
      <c r="K127" s="7"/>
      <c r="L127" s="7"/>
      <c r="M127" s="7"/>
      <c r="N127" s="7"/>
      <c r="O127" s="7"/>
      <c r="P127" s="7"/>
      <c r="Q127" s="7"/>
      <c r="R127" s="7"/>
      <c r="S127" s="7"/>
    </row>
    <row r="128">
      <c r="A128" s="2" t="s">
        <v>12081</v>
      </c>
      <c r="B128" s="2" t="str">
        <v>中國香港</v>
      </c>
      <c r="C128" s="2" t="str">
        <v>--</v>
      </c>
      <c r="D128" s="2" t="str">
        <v>其他,餐厨用具</v>
      </c>
      <c r="E128" s="2" t="str">
        <v>7次</v>
      </c>
      <c r="F128" s="2" t="str">
        <v>3/F WING KWAI IND. BLDG.,2-8 WANG WO TSAI ST., TSUEN WAN,HONGKONG</v>
      </c>
      <c r="G128" s="2" t="str">
        <v>--</v>
      </c>
      <c r="H128" s="2" t="s">
        <v>12082</v>
      </c>
      <c r="I128" s="2" t="str">
        <v>+852 2408 7155</v>
      </c>
      <c r="J128" s="2">
        <v>24074812</v>
      </c>
      <c r="K128" s="7"/>
      <c r="L128" s="7"/>
      <c r="M128" s="7"/>
      <c r="N128" s="7"/>
      <c r="O128" s="7"/>
      <c r="P128" s="7"/>
      <c r="Q128" s="7"/>
      <c r="R128" s="7"/>
      <c r="S128" s="7"/>
    </row>
    <row r="129">
      <c r="A129" s="2" t="s">
        <v>8610</v>
      </c>
      <c r="B129" s="2" t="str">
        <v>希臘</v>
      </c>
      <c r="C129" s="3" t="s">
        <v>8612</v>
      </c>
      <c r="D129" s="2" t="str">
        <v>其他,办公文具,化工产品,卫浴设备,家具,玩具,礼品及赠品,餐厨用具</v>
      </c>
      <c r="E129" s="2" t="str">
        <v>10次</v>
      </c>
      <c r="F129" s="2" t="str">
        <v>22 Oitis &amp; Armatolon, Ilioupoli, Athens</v>
      </c>
      <c r="G129" s="2" t="str">
        <v>Ang. Kanakopoulos</v>
      </c>
      <c r="H129" s="2" t="s">
        <v>8611</v>
      </c>
      <c r="I129" s="2" t="str">
        <v>+30 21 0600 8600</v>
      </c>
      <c r="J129" s="2" t="str">
        <v>0030 21 0645052</v>
      </c>
      <c r="K129" s="7"/>
      <c r="L129" s="7"/>
      <c r="M129" s="7"/>
      <c r="N129" s="7"/>
      <c r="O129" s="7"/>
      <c r="P129" s="7"/>
      <c r="Q129" s="7"/>
      <c r="R129" s="7"/>
      <c r="S129" s="7"/>
    </row>
    <row r="130">
      <c r="A130" s="2" t="s">
        <v>11706</v>
      </c>
      <c r="B130" s="2" t="str">
        <v>日本</v>
      </c>
      <c r="C130" s="2" t="str">
        <v>--</v>
      </c>
      <c r="D130" s="2" t="str">
        <v>餐厨用具</v>
      </c>
      <c r="E130" s="2" t="str">
        <v>6次</v>
      </c>
      <c r="F130" s="2" t="str">
        <v>3-8, HIGASHIKORAIBASHI CHUO-KU OSAKA-SHI, OSAKA 5400039</v>
      </c>
      <c r="G130" s="2" t="str">
        <v>NAKAZAWA, HISAMICHI</v>
      </c>
      <c r="H130" s="2" t="str">
        <v>--</v>
      </c>
      <c r="I130" s="2">
        <f>+81-6-6222-4881</f>
      </c>
      <c r="J130" s="2" t="str">
        <v>0081 6 6942 4801</v>
      </c>
      <c r="K130" s="7"/>
      <c r="L130" s="7"/>
      <c r="M130" s="7"/>
      <c r="N130" s="7"/>
      <c r="O130" s="7"/>
      <c r="P130" s="7"/>
      <c r="Q130" s="7"/>
      <c r="R130" s="7"/>
      <c r="S130" s="7"/>
    </row>
    <row r="131">
      <c r="A131" s="2" t="s">
        <v>8642</v>
      </c>
      <c r="B131" s="2" t="str">
        <v>美國</v>
      </c>
      <c r="C131" s="3" t="s">
        <v>8641</v>
      </c>
      <c r="D131" s="2" t="str">
        <v>家具,家用纺织品,餐厨用具</v>
      </c>
      <c r="E131" s="2" t="str">
        <v>8次</v>
      </c>
      <c r="F131" s="2" t="str">
        <v>2208 AIR PARK DR., BURLINGTON,NC 27215,U.S.A.</v>
      </c>
      <c r="G131" s="2" t="str">
        <v>--</v>
      </c>
      <c r="H131" s="2" t="s">
        <v>8640</v>
      </c>
      <c r="I131" s="2" t="str">
        <v>+1 336-222-3611</v>
      </c>
      <c r="J131" s="2" t="str">
        <v>336 222 3562</v>
      </c>
      <c r="K131" s="7"/>
      <c r="L131" s="7"/>
      <c r="M131" s="7"/>
      <c r="N131" s="7"/>
      <c r="O131" s="7"/>
      <c r="P131" s="7"/>
      <c r="Q131" s="7"/>
      <c r="R131" s="7"/>
      <c r="S131" s="7"/>
    </row>
    <row r="132">
      <c r="A132" s="2" t="s">
        <v>11728</v>
      </c>
      <c r="B132" s="2" t="str">
        <v>荷蘭</v>
      </c>
      <c r="C132" s="3" t="s">
        <v>11726</v>
      </c>
      <c r="D132" s="2" t="str">
        <v>餐厨用具</v>
      </c>
      <c r="E132" s="2" t="str">
        <v>5次</v>
      </c>
      <c r="F132" s="2" t="str">
        <v>Industriestraat 1, NL 7091 DC, Dinxperlo</v>
      </c>
      <c r="G132" s="2" t="str">
        <v>B.Th. ten Brinke</v>
      </c>
      <c r="H132" s="2" t="s">
        <v>11727</v>
      </c>
      <c r="I132" s="2" t="str">
        <v>+31 315 651 745</v>
      </c>
      <c r="J132" s="2" t="str">
        <v>0031 315 651983</v>
      </c>
      <c r="K132" s="7"/>
      <c r="L132" s="7"/>
      <c r="M132" s="7"/>
      <c r="N132" s="7"/>
      <c r="O132" s="7"/>
      <c r="P132" s="7"/>
      <c r="Q132" s="7"/>
      <c r="R132" s="7"/>
      <c r="S132" s="7"/>
    </row>
    <row r="133">
      <c r="A133" s="2" t="s">
        <v>8548</v>
      </c>
      <c r="B133" s="2" t="str">
        <v>美國</v>
      </c>
      <c r="C133" s="3" t="s">
        <v>8549</v>
      </c>
      <c r="D133" s="2" t="str">
        <v>餐厨用具</v>
      </c>
      <c r="E133" s="2" t="str">
        <v>6次</v>
      </c>
      <c r="F133" s="2" t="str">
        <v>479 WHITE PLAINS RD, EASTCHESTER, NY 10709</v>
      </c>
      <c r="G133" s="2" t="str">
        <v>MICHAEL POSTERNAK</v>
      </c>
      <c r="H133" s="2" t="s">
        <v>8550</v>
      </c>
      <c r="I133" s="2" t="str">
        <v>+1-914-793-6929,+1 914-793-9000</v>
      </c>
      <c r="J133" s="2" t="str">
        <v>001 914 793 9209</v>
      </c>
      <c r="K133" s="7"/>
      <c r="L133" s="7"/>
      <c r="M133" s="7"/>
      <c r="N133" s="7"/>
      <c r="O133" s="7"/>
      <c r="P133" s="7"/>
      <c r="Q133" s="7"/>
      <c r="R133" s="7"/>
      <c r="S133" s="7"/>
    </row>
    <row r="134">
      <c r="A134" s="2" t="s">
        <v>11659</v>
      </c>
      <c r="B134" s="2" t="str">
        <v>中國澳門</v>
      </c>
      <c r="C134" s="2" t="str">
        <v>--</v>
      </c>
      <c r="D134" s="2" t="str">
        <v>家居装饰品,餐厨用具</v>
      </c>
      <c r="E134" s="2" t="str">
        <v>6次</v>
      </c>
      <c r="F134" s="2" t="str">
        <v>234,VANCELOUS DE MORAIS, BL.3.1 ANDAR J, ED.IND NAM FONG.MACAU</v>
      </c>
      <c r="G134" s="2" t="str">
        <v>youcef bouzidi</v>
      </c>
      <c r="H134" s="2" t="s">
        <v>11658</v>
      </c>
      <c r="I134" s="2" t="str">
        <v>853 325230</v>
      </c>
      <c r="J134" s="2" t="str">
        <v>853 719912</v>
      </c>
      <c r="K134" s="7"/>
      <c r="L134" s="7"/>
      <c r="M134" s="7"/>
      <c r="N134" s="7"/>
      <c r="O134" s="7"/>
      <c r="P134" s="7"/>
      <c r="Q134" s="7"/>
      <c r="R134" s="7"/>
      <c r="S134" s="7"/>
    </row>
    <row r="135">
      <c r="A135" s="2" t="s">
        <v>8586</v>
      </c>
      <c r="B135" s="2" t="str">
        <v>烏拉圭</v>
      </c>
      <c r="C135" s="3" t="s">
        <v>8583</v>
      </c>
      <c r="D135" s="2" t="s">
        <v>8584</v>
      </c>
      <c r="E135" s="2" t="str">
        <v>10次</v>
      </c>
      <c r="F135" s="2" t="str">
        <v>1218 COLOMBIA STREETMONTEVIDEO,URUGUAY</v>
      </c>
      <c r="G135" s="2" t="str">
        <v>Jean BURY</v>
      </c>
      <c r="H135" s="2" t="s">
        <v>8585</v>
      </c>
      <c r="I135" s="2" t="str">
        <v>+598 2606 2200</v>
      </c>
      <c r="J135" s="2">
        <v>59829244143</v>
      </c>
      <c r="K135" s="7"/>
      <c r="L135" s="7"/>
      <c r="M135" s="7"/>
      <c r="N135" s="7"/>
      <c r="O135" s="7"/>
      <c r="P135" s="7"/>
      <c r="Q135" s="7"/>
      <c r="R135" s="7"/>
      <c r="S135" s="7"/>
    </row>
    <row r="136">
      <c r="A136" s="2" t="s">
        <v>11684</v>
      </c>
      <c r="B136" s="2" t="str">
        <v>中國大陸</v>
      </c>
      <c r="C136" s="3" t="s">
        <v>11685</v>
      </c>
      <c r="D136" s="2" t="str">
        <v>其他,大型机械及设备,餐厨用具</v>
      </c>
      <c r="E136" s="2" t="str">
        <v>8次</v>
      </c>
      <c r="F136" s="2" t="str">
        <v>No.48, xinxing road, zhangmutou town, dongguan city, guangdong, China</v>
      </c>
      <c r="G136" s="2" t="str">
        <v>ADAM EZRA</v>
      </c>
      <c r="H136" s="2" t="s">
        <v>11686</v>
      </c>
      <c r="I136" s="2" t="str">
        <v>+86-574-8281-8768,86-574-27667031,+86 18957317865,+86 574 82818768,+86-13646689022,+86-574 82818768,+86 574 8281 8768,+86 136 4668 9022</v>
      </c>
      <c r="J136" s="2" t="str">
        <v>0769 7700704</v>
      </c>
      <c r="K136" s="7"/>
      <c r="L136" s="7"/>
      <c r="M136" s="7"/>
      <c r="N136" s="7"/>
      <c r="O136" s="7"/>
      <c r="P136" s="7"/>
      <c r="Q136" s="7"/>
      <c r="R136" s="7"/>
      <c r="S136" s="7"/>
    </row>
    <row r="137">
      <c r="A137" s="2" t="s">
        <v>8497</v>
      </c>
      <c r="B137" s="2" t="str">
        <v>新西蘭</v>
      </c>
      <c r="C137" s="3" t="s">
        <v>8498</v>
      </c>
      <c r="D137" s="2" t="str">
        <v>五金,其他,照明产品,餐厨用具</v>
      </c>
      <c r="E137" s="2" t="str">
        <v>8次</v>
      </c>
      <c r="F137" s="2" t="str">
        <v>131b Pilkington Road Panmure 1006 Auckland</v>
      </c>
      <c r="G137" s="2" t="str">
        <v>Chevpac Machinery (NZ) Ltd</v>
      </c>
      <c r="H137" s="2" t="str">
        <v>--</v>
      </c>
      <c r="I137" s="2" t="str">
        <v>+64 9-570 1134</v>
      </c>
      <c r="J137" s="2" t="str">
        <v>0064 9 5704375</v>
      </c>
      <c r="K137" s="7"/>
      <c r="L137" s="7"/>
      <c r="M137" s="7"/>
      <c r="N137" s="7"/>
      <c r="O137" s="7"/>
      <c r="P137" s="7"/>
      <c r="Q137" s="7"/>
      <c r="R137" s="7"/>
      <c r="S137" s="7"/>
    </row>
    <row r="138">
      <c r="A138" s="2" t="s">
        <v>11614</v>
      </c>
      <c r="B138" s="2" t="str">
        <v>韩国</v>
      </c>
      <c r="C138" s="3" t="s">
        <v>11616</v>
      </c>
      <c r="D138" s="2" t="str">
        <v>其他,医药保健品及医疗器械,玻璃工艺品,餐厨用具</v>
      </c>
      <c r="E138" s="2" t="str">
        <v>9次</v>
      </c>
      <c r="F138" s="2" t="str">
        <v>620-4 NAMCHON-DONG,NAMDONG-GU,INCHEON METROPOLITAN CITY,KOREA</v>
      </c>
      <c r="G138" s="2" t="str">
        <v>Alberto Aldana</v>
      </c>
      <c r="H138" s="2" t="s">
        <v>11615</v>
      </c>
      <c r="I138" s="2" t="str">
        <v>+82 32-811-8171</v>
      </c>
      <c r="J138" s="2" t="str">
        <v>82 32 812 8975</v>
      </c>
      <c r="K138" s="7"/>
      <c r="L138" s="7"/>
      <c r="M138" s="7"/>
      <c r="N138" s="7"/>
      <c r="O138" s="7"/>
      <c r="P138" s="7"/>
      <c r="Q138" s="7"/>
      <c r="R138" s="7"/>
      <c r="S138" s="7"/>
    </row>
    <row r="139">
      <c r="A139" s="2" t="s">
        <v>8522</v>
      </c>
      <c r="B139" s="2" t="str">
        <v>奧地利</v>
      </c>
      <c r="C139" s="3" t="s">
        <v>8523</v>
      </c>
      <c r="D139" s="2" t="str">
        <v>餐厨用具</v>
      </c>
      <c r="E139" s="2" t="str">
        <v>3次</v>
      </c>
      <c r="F139" s="2" t="str">
        <v>KRAUTLERWEG 42,A-5020 SALZBURG</v>
      </c>
      <c r="G139" s="2" t="str">
        <v>--</v>
      </c>
      <c r="H139" s="2" t="str">
        <v>--</v>
      </c>
      <c r="I139" s="2" t="str">
        <v>+43 662 8249630</v>
      </c>
      <c r="J139" s="2" t="str">
        <v>00430 662 824 96 37</v>
      </c>
      <c r="K139" s="7"/>
      <c r="L139" s="7"/>
      <c r="M139" s="7"/>
      <c r="N139" s="7"/>
      <c r="O139" s="7"/>
      <c r="P139" s="7"/>
      <c r="Q139" s="7"/>
      <c r="R139" s="7"/>
      <c r="S139" s="7"/>
    </row>
    <row r="140">
      <c r="A140" s="2" t="s">
        <v>11638</v>
      </c>
      <c r="B140" s="2" t="str">
        <v>日本</v>
      </c>
      <c r="C140" s="3" t="s">
        <v>11637</v>
      </c>
      <c r="D140" s="2" t="str">
        <v>餐厨用具</v>
      </c>
      <c r="E140" s="2" t="str">
        <v>2次</v>
      </c>
      <c r="F140" s="2" t="str">
        <v>4-1, HONGO 1-CHOME TAKAOKA-SHI, TOYAMA 9330947</v>
      </c>
      <c r="G140" s="2" t="str">
        <v>NAKASHIMA, NOBUMITSU</v>
      </c>
      <c r="H140" s="2" t="str">
        <v>--</v>
      </c>
      <c r="I140" s="2">
        <f>+81-766-21-8681</f>
      </c>
      <c r="J140" s="2" t="str">
        <v>0081 766 21 8680</v>
      </c>
      <c r="K140" s="7"/>
      <c r="L140" s="7"/>
      <c r="M140" s="7"/>
      <c r="N140" s="7"/>
      <c r="O140" s="7"/>
      <c r="P140" s="7"/>
      <c r="Q140" s="7"/>
      <c r="R140" s="7"/>
      <c r="S140" s="7"/>
    </row>
    <row r="141">
      <c r="A141" s="2" t="s">
        <v>8444</v>
      </c>
      <c r="B141" s="2" t="str">
        <v>沙烏地阿拉伯</v>
      </c>
      <c r="C141" s="3" t="s">
        <v>8441</v>
      </c>
      <c r="D141" s="2" t="s">
        <v>8443</v>
      </c>
      <c r="E141" s="2" t="str">
        <v>11次</v>
      </c>
      <c r="F141" s="2" t="str">
        <v>DOOR 1207,12TH FLOOR,KHALDIA TOWERS4,KHAZZAN STREET,RIYADH (P.O.BOX:335898,RIYADH)</v>
      </c>
      <c r="G141" s="2" t="str">
        <v>ABOOBACKER A. SIDDIQUI</v>
      </c>
      <c r="H141" s="2" t="s">
        <v>8442</v>
      </c>
      <c r="I141" s="2" t="str">
        <v>(01)4790721</v>
      </c>
      <c r="J141" s="2" t="str">
        <v>(01)4731725</v>
      </c>
      <c r="K141" s="7"/>
      <c r="L141" s="7"/>
      <c r="M141" s="7"/>
      <c r="N141" s="7"/>
      <c r="O141" s="7"/>
      <c r="P141" s="7"/>
      <c r="Q141" s="7"/>
      <c r="R141" s="7"/>
      <c r="S141" s="7"/>
    </row>
    <row r="142">
      <c r="A142" s="2" t="s">
        <v>11571</v>
      </c>
      <c r="B142" s="2" t="str">
        <v>委內瑞拉</v>
      </c>
      <c r="C142" s="2" t="str">
        <v>--</v>
      </c>
      <c r="D142" s="2" t="str">
        <v>卫浴设备,建筑及装饰材料,餐厨用具</v>
      </c>
      <c r="E142" s="2" t="str">
        <v>3次</v>
      </c>
      <c r="F142" s="2" t="str">
        <v>Calle 2 La Urbina, Torre Emmsa, Piso Caracas Miranda</v>
      </c>
      <c r="G142" s="2" t="str">
        <v>Benjamin Wainberg</v>
      </c>
      <c r="H142" s="2" t="s">
        <v>11570</v>
      </c>
      <c r="I142" s="2">
        <v>2425702</v>
      </c>
      <c r="J142" s="2">
        <v>2411031</v>
      </c>
      <c r="K142" s="7"/>
      <c r="L142" s="7"/>
      <c r="M142" s="7"/>
      <c r="N142" s="7"/>
      <c r="O142" s="7"/>
      <c r="P142" s="7"/>
      <c r="Q142" s="7"/>
      <c r="R142" s="7"/>
      <c r="S142" s="7"/>
    </row>
    <row r="143">
      <c r="A143" s="2" t="s">
        <v>8468</v>
      </c>
      <c r="B143" s="2" t="str">
        <v>英國</v>
      </c>
      <c r="C143" s="3" t="s">
        <v>8470</v>
      </c>
      <c r="D143" s="2" t="str">
        <v>食品,餐厨用具</v>
      </c>
      <c r="E143" s="2" t="str">
        <v>4次</v>
      </c>
      <c r="F143" s="2" t="str">
        <v>Somercotes Derby, U.K.</v>
      </c>
      <c r="G143" s="2" t="str">
        <v>Andrew J Mounsey;Peter Burdon</v>
      </c>
      <c r="H143" s="2" t="s">
        <v>8469</v>
      </c>
      <c r="I143" s="2" t="str">
        <v>+44 1773 540550</v>
      </c>
      <c r="J143" s="2" t="str">
        <v>0044 1773 540757</v>
      </c>
      <c r="K143" s="7"/>
      <c r="L143" s="7"/>
      <c r="M143" s="7"/>
      <c r="N143" s="7"/>
      <c r="O143" s="7"/>
      <c r="P143" s="7"/>
      <c r="Q143" s="7"/>
      <c r="R143" s="7"/>
      <c r="S143" s="7"/>
    </row>
    <row r="144">
      <c r="A144" s="2" t="s">
        <v>11593</v>
      </c>
      <c r="B144" s="2" t="str">
        <v>烏拉圭</v>
      </c>
      <c r="C144" s="2" t="str">
        <v>--</v>
      </c>
      <c r="D144" s="2" t="s">
        <v>11591</v>
      </c>
      <c r="E144" s="2" t="str">
        <v>9次</v>
      </c>
      <c r="F144" s="2" t="str">
        <v>AV.SARANDI 338, URUGUAY</v>
      </c>
      <c r="G144" s="2" t="str">
        <v>Canice Wong</v>
      </c>
      <c r="H144" s="2" t="s">
        <v>11592</v>
      </c>
      <c r="I144" s="2" t="str">
        <v>598 62 29955</v>
      </c>
      <c r="J144" s="2" t="str">
        <v>598 62 23318</v>
      </c>
      <c r="K144" s="7"/>
      <c r="L144" s="7"/>
      <c r="M144" s="7"/>
      <c r="N144" s="7"/>
      <c r="O144" s="7"/>
      <c r="P144" s="7"/>
      <c r="Q144" s="7"/>
      <c r="R144" s="7"/>
      <c r="S144" s="7"/>
    </row>
    <row r="145">
      <c r="A145" s="2" t="s">
        <v>8814</v>
      </c>
      <c r="B145" s="2" t="str">
        <v>挪威</v>
      </c>
      <c r="C145" s="3" t="s">
        <v>8811</v>
      </c>
      <c r="D145" s="2" t="s">
        <v>8813</v>
      </c>
      <c r="E145" s="2" t="str">
        <v>9次</v>
      </c>
      <c r="F145" s="2" t="str">
        <v>Verksgaten 62, 4013 Stavanger</v>
      </c>
      <c r="G145" s="2" t="str">
        <v>DK Digital Systems AS</v>
      </c>
      <c r="H145" s="2" t="s">
        <v>8812</v>
      </c>
      <c r="I145" s="2" t="str">
        <v>+47 51 85 84 60</v>
      </c>
      <c r="J145" s="2" t="str">
        <v>0047 5185 8461</v>
      </c>
      <c r="K145" s="7"/>
      <c r="L145" s="7"/>
      <c r="M145" s="7"/>
      <c r="N145" s="7"/>
      <c r="O145" s="7"/>
      <c r="P145" s="7"/>
      <c r="Q145" s="7"/>
      <c r="R145" s="7"/>
      <c r="S145" s="7"/>
    </row>
    <row r="146">
      <c r="A146" s="2" t="s">
        <v>11863</v>
      </c>
      <c r="B146" s="2" t="str">
        <v>中國香港</v>
      </c>
      <c r="C146" s="3" t="s">
        <v>11864</v>
      </c>
      <c r="D146" s="2" t="str">
        <v>其他,家具,服装饰物及配件,箱包,鞋,餐厨用具</v>
      </c>
      <c r="E146" s="2" t="str">
        <v>8次</v>
      </c>
      <c r="F146" s="2" t="str">
        <v>BLK D &amp; E,3/F.,45 HUNG TO RD.,KWUN TONG,KLN.</v>
      </c>
      <c r="G146" s="2" t="str">
        <v>JOYCE CHEUNG</v>
      </c>
      <c r="H146" s="2" t="s">
        <v>11862</v>
      </c>
      <c r="I146" s="2" t="str">
        <v>00852 23453386</v>
      </c>
      <c r="J146" s="2" t="str">
        <v>00852 23454318</v>
      </c>
      <c r="K146" s="7"/>
      <c r="L146" s="7"/>
      <c r="M146" s="7"/>
      <c r="N146" s="7"/>
      <c r="O146" s="7"/>
      <c r="P146" s="7"/>
      <c r="Q146" s="7"/>
      <c r="R146" s="7"/>
      <c r="S146" s="7"/>
    </row>
    <row r="147">
      <c r="A147" s="2" t="s">
        <v>8840</v>
      </c>
      <c r="B147" s="2" t="str">
        <v>中國香港</v>
      </c>
      <c r="C147" s="2" t="str">
        <v>--</v>
      </c>
      <c r="D147" s="2" t="str">
        <v>餐厨用具</v>
      </c>
      <c r="E147" s="2" t="str">
        <v>7次</v>
      </c>
      <c r="F147" s="2" t="str">
        <v>RM.1309-10 POLLY COMM.BLDG.,21-23 PRAT AVENUE,TSIM SHA TSUI, KOWLOON,HONGKONG</v>
      </c>
      <c r="G147" s="2" t="str">
        <v>--</v>
      </c>
      <c r="H147" s="2" t="s">
        <v>8839</v>
      </c>
      <c r="I147" s="2" t="str">
        <v>+852 2366 9281</v>
      </c>
      <c r="J147" s="2" t="str">
        <v>852 23669028</v>
      </c>
      <c r="K147" s="7"/>
      <c r="L147" s="7"/>
      <c r="M147" s="7"/>
      <c r="N147" s="7"/>
      <c r="O147" s="7"/>
      <c r="P147" s="7"/>
      <c r="Q147" s="7"/>
      <c r="R147" s="7"/>
      <c r="S147" s="7"/>
    </row>
    <row r="148">
      <c r="A148" s="2" t="s">
        <v>11885</v>
      </c>
      <c r="B148" s="2" t="str">
        <v>丹麥</v>
      </c>
      <c r="C148" s="3" t="s">
        <v>11883</v>
      </c>
      <c r="D148" s="2" t="str">
        <v>其他,家具,汽车配件,照明产品,餐厨用具</v>
      </c>
      <c r="E148" s="2" t="str">
        <v>8次</v>
      </c>
      <c r="F148" s="2" t="str">
        <v>Vandtaarnsvej 78, DK 2860, Soeborg</v>
      </c>
      <c r="G148" s="2" t="str">
        <v>Joergen Riep Schmidt</v>
      </c>
      <c r="H148" s="2" t="s">
        <v>11884</v>
      </c>
      <c r="I148" s="2" t="str">
        <v>+45 39 66 30 30</v>
      </c>
      <c r="J148" s="2" t="str">
        <v>0045 39 66 29 30</v>
      </c>
      <c r="K148" s="7"/>
      <c r="L148" s="7"/>
      <c r="M148" s="7"/>
      <c r="N148" s="7"/>
      <c r="O148" s="7"/>
      <c r="P148" s="7"/>
      <c r="Q148" s="7"/>
      <c r="R148" s="7"/>
      <c r="S148" s="7"/>
    </row>
    <row r="149">
      <c r="A149" s="2" t="s">
        <v>8768</v>
      </c>
      <c r="B149" s="2" t="str">
        <v>加拿大</v>
      </c>
      <c r="C149" s="2" t="str">
        <v>--</v>
      </c>
      <c r="D149" s="2" t="str">
        <v>其他,家具,玻璃工艺品,餐厨用具</v>
      </c>
      <c r="E149" s="2" t="str">
        <v>8次</v>
      </c>
      <c r="F149" s="2" t="str">
        <v>110 IRONSIDE CR.,UNIT 18,SCARBOROUGH,ONT.</v>
      </c>
      <c r="G149" s="2" t="str">
        <v>IMTIAZ MEHMOOD/IMTIAZ ZULFIQAR</v>
      </c>
      <c r="H149" s="2" t="s">
        <v>8767</v>
      </c>
      <c r="I149" s="2" t="str">
        <v>001 416 3350092</v>
      </c>
      <c r="J149" s="2" t="str">
        <v>001 416 2897743</v>
      </c>
      <c r="K149" s="7"/>
      <c r="L149" s="7"/>
      <c r="M149" s="7"/>
      <c r="N149" s="7"/>
      <c r="O149" s="7"/>
      <c r="P149" s="7"/>
      <c r="Q149" s="7"/>
      <c r="R149" s="7"/>
      <c r="S149" s="7"/>
    </row>
    <row r="150">
      <c r="A150" s="2" t="s">
        <v>11827</v>
      </c>
      <c r="B150" s="2" t="str">
        <v>美國</v>
      </c>
      <c r="C150" s="2" t="str">
        <v>--</v>
      </c>
      <c r="D150" s="2" t="str">
        <v>餐厨用具</v>
      </c>
      <c r="E150" s="2" t="str">
        <v>7次</v>
      </c>
      <c r="F150" s="2" t="str">
        <v>21401CURTIS ST.HAYWARD,CA94545 U.S.A,U.S.A.</v>
      </c>
      <c r="G150" s="2" t="str">
        <v>--</v>
      </c>
      <c r="H150" s="2" t="s">
        <v>11826</v>
      </c>
      <c r="I150" s="2" t="str">
        <v>+1 510-444-5028</v>
      </c>
      <c r="J150" s="2" t="str">
        <v>1 510 663 6898</v>
      </c>
      <c r="K150" s="7"/>
      <c r="L150" s="7"/>
      <c r="M150" s="7"/>
      <c r="N150" s="7"/>
      <c r="O150" s="7"/>
      <c r="P150" s="7"/>
      <c r="Q150" s="7"/>
      <c r="R150" s="7"/>
      <c r="S150" s="7"/>
    </row>
    <row r="151">
      <c r="A151" s="2" t="s">
        <v>8787</v>
      </c>
      <c r="B151" s="2" t="str">
        <v>中國香港</v>
      </c>
      <c r="C151" s="2" t="str">
        <v>--</v>
      </c>
      <c r="D151" s="2" t="str">
        <v>其他,玻璃工艺品,餐厨用具</v>
      </c>
      <c r="E151" s="2" t="str">
        <v>9次</v>
      </c>
      <c r="F151" s="2" t="str">
        <v>3105, TSUI FUK HOUSE, TSUI WAN ESTATE, CHAIWAN, HONG KONG, HONGKONG</v>
      </c>
      <c r="G151" s="2" t="str">
        <v>hung nam kin</v>
      </c>
      <c r="H151" s="2" t="s">
        <v>8786</v>
      </c>
      <c r="I151" s="2" t="str">
        <v>+852 2897 9424</v>
      </c>
      <c r="J151" s="2">
        <v>28963846</v>
      </c>
      <c r="K151" s="7"/>
      <c r="L151" s="7"/>
      <c r="M151" s="7"/>
      <c r="N151" s="7"/>
      <c r="O151" s="7"/>
      <c r="P151" s="7"/>
      <c r="Q151" s="7"/>
      <c r="R151" s="7"/>
      <c r="S151" s="7"/>
    </row>
    <row r="152">
      <c r="A152" s="2" t="s">
        <v>11847</v>
      </c>
      <c r="B152" s="2" t="str">
        <v>荷蘭</v>
      </c>
      <c r="C152" s="3" t="s">
        <v>11848</v>
      </c>
      <c r="D152" s="2" t="str">
        <v>其他,餐厨用具</v>
      </c>
      <c r="E152" s="2" t="str">
        <v>6次</v>
      </c>
      <c r="F152" s="2" t="str">
        <v>U.J. Klarenstraat 35, NL 1066 XK, Amsterdam</v>
      </c>
      <c r="G152" s="2" t="str">
        <v>Mr R Abas</v>
      </c>
      <c r="H152" s="2" t="str">
        <v>--</v>
      </c>
      <c r="I152" s="2" t="str">
        <v>+31 20 617 1983</v>
      </c>
      <c r="J152" s="2" t="str">
        <v>0031 20 6154524</v>
      </c>
      <c r="K152" s="7"/>
      <c r="L152" s="7"/>
      <c r="M152" s="7"/>
      <c r="N152" s="7"/>
      <c r="O152" s="7"/>
      <c r="P152" s="7"/>
      <c r="Q152" s="7"/>
      <c r="R152" s="7"/>
      <c r="S152" s="7"/>
    </row>
    <row r="153">
      <c r="A153" s="2" t="s">
        <v>8708</v>
      </c>
      <c r="B153" s="2" t="str">
        <v>中國香港</v>
      </c>
      <c r="C153" s="3" t="s">
        <v>8710</v>
      </c>
      <c r="D153" s="2" t="str">
        <v>其他,医药保健品及医疗器械,电子消费品及信息产品,餐厨用具</v>
      </c>
      <c r="E153" s="2" t="str">
        <v>10次</v>
      </c>
      <c r="F153" s="2" t="str">
        <v>2 FLOOR, 9A CHEUNG WAH STR.,CHEUNG SHA WAN, KOWLOON ,HONGKONG</v>
      </c>
      <c r="G153" s="2" t="str">
        <v>SHAWN PAZOOKY</v>
      </c>
      <c r="H153" s="2" t="s">
        <v>8709</v>
      </c>
      <c r="I153" s="2" t="str">
        <v>+31 6 16056085</v>
      </c>
      <c r="J153" s="2" t="str">
        <v>0031 50 5499351</v>
      </c>
      <c r="K153" s="7"/>
      <c r="L153" s="7"/>
      <c r="M153" s="7"/>
      <c r="N153" s="7"/>
      <c r="O153" s="7"/>
      <c r="P153" s="7"/>
      <c r="Q153" s="7"/>
      <c r="R153" s="7"/>
      <c r="S153" s="7"/>
    </row>
    <row r="154">
      <c r="A154" s="2" t="s">
        <v>11784</v>
      </c>
      <c r="B154" s="2" t="str">
        <v>加納</v>
      </c>
      <c r="C154" s="2" t="str">
        <v>--</v>
      </c>
      <c r="D154" s="2" t="s">
        <v>11785</v>
      </c>
      <c r="E154" s="2" t="str">
        <v>8次</v>
      </c>
      <c r="F154" s="2" t="str">
        <v>P.O.BOX 8111,ACCRA-NORTH,GHANA-WEST/AFRICA,GHANA</v>
      </c>
      <c r="G154" s="2" t="str">
        <v>--</v>
      </c>
      <c r="H154" s="2" t="s">
        <v>7031</v>
      </c>
      <c r="I154" s="2" t="str">
        <v>233 24 201782</v>
      </c>
      <c r="J154" s="2" t="str">
        <v>233 21 246408</v>
      </c>
      <c r="K154" s="7"/>
      <c r="L154" s="7"/>
      <c r="M154" s="7"/>
      <c r="N154" s="7"/>
      <c r="O154" s="7"/>
      <c r="P154" s="7"/>
      <c r="Q154" s="7"/>
      <c r="R154" s="7"/>
      <c r="S154" s="7"/>
    </row>
    <row r="155">
      <c r="A155" s="2" t="s">
        <v>8735</v>
      </c>
      <c r="B155" s="2" t="str">
        <v>法國</v>
      </c>
      <c r="C155" s="2" t="str">
        <v>--</v>
      </c>
      <c r="D155" s="2" t="str">
        <v>餐厨用具</v>
      </c>
      <c r="E155" s="2" t="str">
        <v>2次</v>
      </c>
      <c r="F155" s="2" t="str">
        <v>45 AV.VICTOR HUGO-BAT 252 F - AUBERVILLIERS</v>
      </c>
      <c r="G155" s="2" t="str">
        <v>YVON XIA</v>
      </c>
      <c r="H155" s="2" t="s">
        <v>8736</v>
      </c>
      <c r="I155" s="2" t="str">
        <v>+33 1 48 11 60 83</v>
      </c>
      <c r="J155" s="2" t="str">
        <v>0033 1 43527117</v>
      </c>
      <c r="K155" s="7"/>
      <c r="L155" s="7"/>
      <c r="M155" s="7"/>
      <c r="N155" s="7"/>
      <c r="O155" s="7"/>
      <c r="P155" s="7"/>
      <c r="Q155" s="7"/>
      <c r="R155" s="7"/>
      <c r="S155" s="7"/>
    </row>
    <row r="156">
      <c r="A156" s="2" t="s">
        <v>3145</v>
      </c>
      <c r="B156" s="2" t="str">
        <v>愛爾蘭</v>
      </c>
      <c r="C156" s="3" t="s">
        <v>11806</v>
      </c>
      <c r="D156" s="2" t="str">
        <v>大型机械及设备,餐厨用具</v>
      </c>
      <c r="E156" s="2" t="str">
        <v>4次</v>
      </c>
      <c r="F156" s="2" t="str">
        <v>Ballyfermot, Dublin 10</v>
      </c>
      <c r="G156" s="2" t="str">
        <v>Mr John Graham</v>
      </c>
      <c r="H156" s="2" t="s">
        <v>11805</v>
      </c>
      <c r="I156" s="2" t="str">
        <v>+353 1 623 1699</v>
      </c>
      <c r="J156" s="2" t="str">
        <v>00353 1 6231702</v>
      </c>
      <c r="K156" s="7"/>
      <c r="L156" s="7"/>
      <c r="M156" s="7"/>
      <c r="N156" s="7"/>
      <c r="O156" s="7"/>
      <c r="P156" s="7"/>
      <c r="Q156" s="7"/>
      <c r="R156" s="7"/>
      <c r="S156" s="7"/>
    </row>
    <row r="157">
      <c r="A157" s="2" t="s">
        <v>8673</v>
      </c>
      <c r="B157" s="2" t="str">
        <v>中國香港</v>
      </c>
      <c r="C157" s="3" t="s">
        <v>8672</v>
      </c>
      <c r="D157" s="2" t="s">
        <v>8670</v>
      </c>
      <c r="E157" s="2" t="str">
        <v>6次</v>
      </c>
      <c r="F157" s="2" t="str">
        <v>ROOM 703, 555 NATHAN ROAD,KOWLOON,HONGKONG</v>
      </c>
      <c r="G157" s="2" t="str">
        <v>AHMED SWAYAH</v>
      </c>
      <c r="H157" s="2" t="s">
        <v>8671</v>
      </c>
      <c r="I157" s="2" t="str">
        <v>+852 3599 0177</v>
      </c>
      <c r="J157" s="2" t="str">
        <v>852 30078528</v>
      </c>
      <c r="K157" s="7"/>
      <c r="L157" s="7"/>
      <c r="M157" s="7"/>
      <c r="N157" s="7"/>
      <c r="O157" s="7"/>
      <c r="P157" s="7"/>
      <c r="Q157" s="7"/>
      <c r="R157" s="7"/>
      <c r="S157" s="7"/>
    </row>
    <row r="158">
      <c r="A158" s="2" t="s">
        <v>11749</v>
      </c>
      <c r="B158" s="2" t="str">
        <v>美國</v>
      </c>
      <c r="C158" s="3" t="s">
        <v>11750</v>
      </c>
      <c r="D158" s="2" t="str">
        <v>工艺陶瓷,餐厨用具</v>
      </c>
      <c r="E158" s="2" t="str">
        <v>4次</v>
      </c>
      <c r="F158" s="2" t="str">
        <v>701 Cottontail Ln., Somerset, NJ 08873-1234, USA</v>
      </c>
      <c r="G158" s="2" t="str">
        <v>Bruce McCarroll</v>
      </c>
      <c r="H158" s="2" t="str">
        <v>--</v>
      </c>
      <c r="I158" s="2" t="str">
        <v>001 732 356 7880</v>
      </c>
      <c r="J158" s="2" t="str">
        <v>001 732 764 4974</v>
      </c>
      <c r="K158" s="7"/>
      <c r="L158" s="7"/>
      <c r="M158" s="7"/>
      <c r="N158" s="7"/>
      <c r="O158" s="7"/>
      <c r="P158" s="7"/>
      <c r="Q158" s="7"/>
      <c r="R158" s="7"/>
      <c r="S158" s="7"/>
    </row>
    <row r="159">
      <c r="A159" s="2" t="s">
        <v>8698</v>
      </c>
      <c r="B159" s="2" t="str">
        <v>印度</v>
      </c>
      <c r="C159" s="2" t="str">
        <v>--</v>
      </c>
      <c r="D159" s="2" t="str">
        <v>家具,餐厨用具</v>
      </c>
      <c r="E159" s="2" t="str">
        <v>2次</v>
      </c>
      <c r="F159" s="2" t="str">
        <v>SHREE STEELS,KOTHI GATE,HAPUR</v>
      </c>
      <c r="G159" s="2" t="str">
        <v>MR BALKI SHAN EASS</v>
      </c>
      <c r="H159" s="2" t="s">
        <v>8699</v>
      </c>
      <c r="I159" s="2" t="str">
        <v>+91 122 231 0578</v>
      </c>
      <c r="J159" s="2" t="str">
        <v>--</v>
      </c>
      <c r="K159" s="7"/>
      <c r="L159" s="7"/>
      <c r="M159" s="7"/>
      <c r="N159" s="7"/>
      <c r="O159" s="7"/>
      <c r="P159" s="7"/>
      <c r="Q159" s="7"/>
      <c r="R159" s="7"/>
      <c r="S159" s="7"/>
    </row>
    <row r="160">
      <c r="A160" s="2" t="s">
        <v>11771</v>
      </c>
      <c r="B160" s="2" t="str">
        <v>中國香港</v>
      </c>
      <c r="C160" s="2" t="str">
        <v>--</v>
      </c>
      <c r="D160" s="2" t="str">
        <v>其他,家具,家居用品,家居装饰品,工艺陶瓷,玻璃工艺品,餐厨用具</v>
      </c>
      <c r="E160" s="2" t="str">
        <v>9次</v>
      </c>
      <c r="F160" s="2" t="str">
        <v>15/FL., SPA CENTRE,53-55 LOCKHART RD.WANCHAI,HONGKONG</v>
      </c>
      <c r="G160" s="2" t="str">
        <v>Tieh K Chin</v>
      </c>
      <c r="H160" s="2" t="s">
        <v>11772</v>
      </c>
      <c r="I160" s="2" t="str">
        <v>+852 2866 2707</v>
      </c>
      <c r="J160" s="2" t="str">
        <v>852 25289881</v>
      </c>
      <c r="K160" s="7"/>
      <c r="L160" s="7"/>
      <c r="M160" s="7"/>
      <c r="N160" s="7"/>
      <c r="O160" s="7"/>
      <c r="P160" s="7"/>
      <c r="Q160" s="7"/>
      <c r="R160" s="7"/>
      <c r="S160" s="7"/>
    </row>
    <row r="161">
      <c r="A161" s="2" t="s">
        <v>8184</v>
      </c>
      <c r="B161" s="2" t="str">
        <v>中國香港</v>
      </c>
      <c r="C161" s="2" t="str">
        <v>--</v>
      </c>
      <c r="D161" s="2" t="str">
        <v>工具,餐厨用具</v>
      </c>
      <c r="E161" s="2" t="str">
        <v>5次</v>
      </c>
      <c r="F161" s="2" t="str">
        <v>NO.4 CARNARVON ROAD,LEE KAR BLDG 6/FL,TST</v>
      </c>
      <c r="G161" s="2" t="str">
        <v>THOMAS CHUNG</v>
      </c>
      <c r="H161" s="2" t="s">
        <v>8183</v>
      </c>
      <c r="I161" s="2" t="str">
        <v>00852 98799168</v>
      </c>
      <c r="J161" s="2" t="str">
        <v>00852 27216068</v>
      </c>
      <c r="K161" s="7"/>
      <c r="L161" s="7"/>
      <c r="M161" s="7"/>
      <c r="N161" s="7"/>
      <c r="O161" s="7"/>
      <c r="P161" s="7"/>
      <c r="Q161" s="7"/>
      <c r="R161" s="7"/>
      <c r="S161" s="7"/>
    </row>
    <row r="162">
      <c r="A162" s="2" t="s">
        <v>11321</v>
      </c>
      <c r="B162" s="2" t="str">
        <v>希臘</v>
      </c>
      <c r="C162" s="3" t="s">
        <v>11319</v>
      </c>
      <c r="D162" s="2" t="str">
        <v>卫浴设备,浴室用品,食品,餐厨用具</v>
      </c>
      <c r="E162" s="2" t="str">
        <v>9次</v>
      </c>
      <c r="F162" s="2" t="str">
        <v>Industrial Are of Thessaloniki (Sindos)57022, Thessaloniki</v>
      </c>
      <c r="G162" s="2" t="str">
        <v>MINOS S.A.</v>
      </c>
      <c r="H162" s="2" t="s">
        <v>11320</v>
      </c>
      <c r="I162" s="2" t="str">
        <v>+30 231 079 9502</v>
      </c>
      <c r="J162" s="2" t="str">
        <v>0030 2310 799571</v>
      </c>
      <c r="K162" s="7"/>
      <c r="L162" s="7"/>
      <c r="M162" s="7"/>
      <c r="N162" s="7"/>
      <c r="O162" s="7"/>
      <c r="P162" s="7"/>
      <c r="Q162" s="7"/>
      <c r="R162" s="7"/>
      <c r="S162" s="7"/>
    </row>
    <row r="163">
      <c r="A163" s="2" t="s">
        <v>8212</v>
      </c>
      <c r="B163" s="2" t="str">
        <v>瑞典</v>
      </c>
      <c r="C163" s="2" t="str">
        <v>--</v>
      </c>
      <c r="D163" s="2" t="str">
        <v>工艺陶瓷,玻璃工艺品,餐厨用具</v>
      </c>
      <c r="E163" s="2" t="str">
        <v>8次</v>
      </c>
      <c r="F163" s="2" t="str">
        <v>Morsareg 6, SE 25466, Helsingborg</v>
      </c>
      <c r="G163" s="2" t="str">
        <v>Kjellstrom &amp; Persson</v>
      </c>
      <c r="H163" s="2" t="str">
        <v>--</v>
      </c>
      <c r="I163" s="2" t="str">
        <v>+46 42 15 11 25</v>
      </c>
      <c r="J163" s="2" t="str">
        <v>0046 42 20 14 73</v>
      </c>
      <c r="K163" s="7"/>
      <c r="L163" s="7"/>
      <c r="M163" s="7"/>
      <c r="N163" s="7"/>
      <c r="O163" s="7"/>
      <c r="P163" s="7"/>
      <c r="Q163" s="7"/>
      <c r="R163" s="7"/>
      <c r="S163" s="7"/>
    </row>
    <row r="164">
      <c r="A164" s="2" t="s">
        <v>11350</v>
      </c>
      <c r="B164" s="2" t="str">
        <v>日本</v>
      </c>
      <c r="C164" s="3" t="s">
        <v>11352</v>
      </c>
      <c r="D164" s="2" t="str">
        <v>家具,玻璃工艺品,编织及藤铁工艺品,鞋,餐厨用具</v>
      </c>
      <c r="E164" s="2" t="str">
        <v>9次</v>
      </c>
      <c r="F164" s="2" t="str">
        <v>162, Nishihommachi, Nishiku, Osaka 5500005.</v>
      </c>
      <c r="G164" s="2" t="str">
        <v>FUKUI</v>
      </c>
      <c r="H164" s="2" t="s">
        <v>11351</v>
      </c>
      <c r="I164" s="2" t="str">
        <v>+81 3-5453-1475</v>
      </c>
      <c r="J164" s="2" t="str">
        <v>0081 6 65320376</v>
      </c>
      <c r="K164" s="7"/>
      <c r="L164" s="7"/>
      <c r="M164" s="7"/>
      <c r="N164" s="7"/>
      <c r="O164" s="7"/>
      <c r="P164" s="7"/>
      <c r="Q164" s="7"/>
      <c r="R164" s="7"/>
      <c r="S164" s="7"/>
    </row>
    <row r="165">
      <c r="A165" s="2" t="s">
        <v>8127</v>
      </c>
      <c r="B165" s="2" t="str">
        <v>韩国</v>
      </c>
      <c r="C165" s="3" t="s">
        <v>8126</v>
      </c>
      <c r="D165" s="2" t="s">
        <v>8124</v>
      </c>
      <c r="E165" s="2" t="str">
        <v>10次</v>
      </c>
      <c r="F165" s="2" t="str">
        <v>G/A,6 BLD,FORTUNE GARDEN,NO.1369,DONGFANG RD,SHANGHAI, CHINA</v>
      </c>
      <c r="G165" s="2" t="str">
        <v>ANKIT</v>
      </c>
      <c r="H165" s="2" t="s">
        <v>8125</v>
      </c>
      <c r="I165" s="2" t="str">
        <v>+82 2-3462-4233</v>
      </c>
      <c r="J165" s="2" t="str">
        <v>0082 2 5790415</v>
      </c>
      <c r="K165" s="7"/>
      <c r="L165" s="7"/>
      <c r="M165" s="7"/>
      <c r="N165" s="7"/>
      <c r="O165" s="7"/>
      <c r="P165" s="7"/>
      <c r="Q165" s="7"/>
      <c r="R165" s="7"/>
      <c r="S165" s="7"/>
    </row>
    <row r="166">
      <c r="A166" s="2" t="s">
        <v>11274</v>
      </c>
      <c r="B166" s="2" t="str">
        <v>哥倫比亞</v>
      </c>
      <c r="C166" s="2" t="str">
        <v>--</v>
      </c>
      <c r="D166" s="2" t="s">
        <v>11272</v>
      </c>
      <c r="E166" s="2" t="str">
        <v>9次</v>
      </c>
      <c r="F166" s="2" t="str">
        <v>DIAG. 150 NO. 35-14,BOGOTA,COLOMBIA</v>
      </c>
      <c r="G166" s="2" t="str">
        <v>Aysenur AYDIN</v>
      </c>
      <c r="H166" s="2" t="s">
        <v>11273</v>
      </c>
      <c r="I166" s="2" t="str">
        <v>+57 1 2588802</v>
      </c>
      <c r="J166" s="2" t="str">
        <v>57 1 2588245</v>
      </c>
      <c r="K166" s="7"/>
      <c r="L166" s="7"/>
      <c r="M166" s="7"/>
      <c r="N166" s="7"/>
      <c r="O166" s="7"/>
      <c r="P166" s="7"/>
      <c r="Q166" s="7"/>
      <c r="R166" s="7"/>
      <c r="S166" s="7"/>
    </row>
    <row r="167">
      <c r="A167" s="2" t="s">
        <v>8155</v>
      </c>
      <c r="B167" s="2" t="str">
        <v>美國</v>
      </c>
      <c r="C167" s="3" t="s">
        <v>8154</v>
      </c>
      <c r="D167" s="2" t="str">
        <v>食品,餐厨用具</v>
      </c>
      <c r="E167" s="2" t="str">
        <v>5次</v>
      </c>
      <c r="F167" s="2" t="str">
        <v>100 ROOSEVELT ROAD ST. CLOUD MN 56302</v>
      </c>
      <c r="G167" s="2" t="str">
        <v>ROGER VANG</v>
      </c>
      <c r="H167" s="2" t="s">
        <v>8156</v>
      </c>
      <c r="I167" s="2" t="str">
        <v>001 320 252 2977</v>
      </c>
      <c r="J167" s="2" t="str">
        <v>001 320 255 9257</v>
      </c>
      <c r="K167" s="7"/>
      <c r="L167" s="7"/>
      <c r="M167" s="7"/>
      <c r="N167" s="7"/>
      <c r="O167" s="7"/>
      <c r="P167" s="7"/>
      <c r="Q167" s="7"/>
      <c r="R167" s="7"/>
      <c r="S167" s="7"/>
    </row>
    <row r="168">
      <c r="A168" s="2" t="s">
        <v>11299</v>
      </c>
      <c r="B168" s="2" t="str">
        <v>加拿大</v>
      </c>
      <c r="C168" s="3" t="s">
        <v>11301</v>
      </c>
      <c r="D168" s="2" t="s">
        <v>11300</v>
      </c>
      <c r="E168" s="2" t="str">
        <v>8次</v>
      </c>
      <c r="F168" s="2" t="str">
        <v>7240 Rue Waverly,Montréal Quebec</v>
      </c>
      <c r="G168" s="2" t="str">
        <v>--</v>
      </c>
      <c r="H168" s="2" t="str">
        <v>--</v>
      </c>
      <c r="I168" s="2" t="str">
        <v>001 514 2708111</v>
      </c>
      <c r="J168" s="2" t="str">
        <v>001 514 2701954</v>
      </c>
      <c r="K168" s="7"/>
      <c r="L168" s="7"/>
      <c r="M168" s="7"/>
      <c r="N168" s="7"/>
      <c r="O168" s="7"/>
      <c r="P168" s="7"/>
      <c r="Q168" s="7"/>
      <c r="R168" s="7"/>
      <c r="S168" s="7"/>
    </row>
    <row r="169">
      <c r="A169" s="2" t="s">
        <v>8071</v>
      </c>
      <c r="B169" s="2" t="str">
        <v>荷蘭</v>
      </c>
      <c r="C169" s="3" t="s">
        <v>8070</v>
      </c>
      <c r="D169" s="2" t="str">
        <v>其他,卫浴设备,浴室用品,餐厨用具</v>
      </c>
      <c r="E169" s="2" t="str">
        <v>9次</v>
      </c>
      <c r="F169" s="2" t="str">
        <v>Klokkenbergweg 50, NL 1101 AP, Amsterdam Z.O.</v>
      </c>
      <c r="G169" s="2" t="str">
        <v>A Mooijman</v>
      </c>
      <c r="H169" s="2" t="s">
        <v>8072</v>
      </c>
      <c r="I169" s="2" t="str">
        <v>+31 20 409 7200</v>
      </c>
      <c r="J169" s="2" t="str">
        <v>0031 20 6961852</v>
      </c>
      <c r="K169" s="7"/>
      <c r="L169" s="7"/>
      <c r="M169" s="7"/>
      <c r="N169" s="7"/>
      <c r="O169" s="7"/>
      <c r="P169" s="7"/>
      <c r="Q169" s="7"/>
      <c r="R169" s="7"/>
      <c r="S169" s="7"/>
    </row>
    <row r="170">
      <c r="A170" s="2" t="s">
        <v>11237</v>
      </c>
      <c r="B170" s="2" t="str">
        <v>加拿大</v>
      </c>
      <c r="C170" s="2" t="str">
        <v>--</v>
      </c>
      <c r="D170" s="2" t="str">
        <v>家具,家居装饰品,餐厨用具</v>
      </c>
      <c r="E170" s="2" t="str">
        <v>8次</v>
      </c>
      <c r="F170" s="2" t="str">
        <v>16040 112TH AVE, SURREY B.C.,CANADA</v>
      </c>
      <c r="G170" s="2" t="str">
        <v>Arian Amiri</v>
      </c>
      <c r="H170" s="2" t="s">
        <v>11238</v>
      </c>
      <c r="I170" s="2" t="str">
        <v>+1 604-780-4334</v>
      </c>
      <c r="J170" s="2" t="str">
        <v>1604 5883586</v>
      </c>
      <c r="K170" s="7"/>
      <c r="L170" s="7"/>
      <c r="M170" s="7"/>
      <c r="N170" s="7"/>
      <c r="O170" s="7"/>
      <c r="P170" s="7"/>
      <c r="Q170" s="7"/>
      <c r="R170" s="7"/>
      <c r="S170" s="7"/>
    </row>
    <row r="171">
      <c r="A171" s="2" t="s">
        <v>8099</v>
      </c>
      <c r="B171" s="2" t="str">
        <v>澳大利亞</v>
      </c>
      <c r="C171" s="2" t="str">
        <v>--</v>
      </c>
      <c r="D171" s="2" t="str">
        <v>家具,家居装饰品,工艺陶瓷,餐厨用具</v>
      </c>
      <c r="E171" s="2" t="str">
        <v>9次</v>
      </c>
      <c r="F171" s="2" t="str">
        <v>215/2 POWELL STREET WATERLOONSW,AUSTRALIA</v>
      </c>
      <c r="G171" s="2" t="str">
        <v>KEVIN HOLLINGSHEAD</v>
      </c>
      <c r="H171" s="2" t="s">
        <v>8098</v>
      </c>
      <c r="I171" s="2" t="str">
        <v>+61 2 9310 1227</v>
      </c>
      <c r="J171" s="2" t="str">
        <v>61 2 96902680</v>
      </c>
      <c r="K171" s="7"/>
      <c r="L171" s="7"/>
      <c r="M171" s="7"/>
      <c r="N171" s="7"/>
      <c r="O171" s="7"/>
      <c r="P171" s="7"/>
      <c r="Q171" s="7"/>
      <c r="R171" s="7"/>
      <c r="S171" s="7"/>
    </row>
    <row r="172">
      <c r="A172" s="2" t="s">
        <v>10142</v>
      </c>
      <c r="B172" s="2" t="str">
        <v>馬來西亞</v>
      </c>
      <c r="C172" s="2" t="str">
        <v>--</v>
      </c>
      <c r="D172" s="2" t="str">
        <v>五金,餐厨用具</v>
      </c>
      <c r="E172" s="2" t="str">
        <v>9次</v>
      </c>
      <c r="F172" s="2" t="str">
        <v>NO. 10A(1J),G/FL.,LAI CHEE LANE,JALAN KAMPONG NYABOR,(BEHIND POLICE STATION),SIBU,SARAWAK (P.O. BOX 137,96007 SIBU)</v>
      </c>
      <c r="G172" s="2" t="str">
        <v>IK KEE (1979) TRADING SDN. BHD.</v>
      </c>
      <c r="H172" s="2" t="s">
        <v>10143</v>
      </c>
      <c r="I172" s="2" t="str">
        <v>0060 84 332189</v>
      </c>
      <c r="J172" s="2" t="str">
        <v>0060 84 331494</v>
      </c>
      <c r="K172" s="7"/>
      <c r="L172" s="7"/>
      <c r="M172" s="7"/>
      <c r="N172" s="7"/>
      <c r="O172" s="7"/>
      <c r="P172" s="7"/>
      <c r="Q172" s="7"/>
      <c r="R172" s="7"/>
      <c r="S172" s="7"/>
    </row>
    <row r="173">
      <c r="A173" s="2" t="s">
        <v>8016</v>
      </c>
      <c r="B173" s="2" t="str">
        <v>日本</v>
      </c>
      <c r="C173" s="2" t="str">
        <v>--</v>
      </c>
      <c r="D173" s="2" t="str">
        <v>工具,餐厨用具</v>
      </c>
      <c r="E173" s="2" t="str">
        <v>9次</v>
      </c>
      <c r="F173" s="2" t="str">
        <v>36, IPPONGI-CHO, SEKI, Gifu 501-3979 Japan</v>
      </c>
      <c r="G173" s="2" t="str">
        <v>IDOSHO, K.K.</v>
      </c>
      <c r="H173" s="2" t="str">
        <v>--</v>
      </c>
      <c r="I173" s="2">
        <f>+81-575-22-2361</f>
      </c>
      <c r="J173" s="2" t="str">
        <v>0081 575 24 3248</v>
      </c>
      <c r="K173" s="7"/>
      <c r="L173" s="7"/>
      <c r="M173" s="7"/>
      <c r="N173" s="7"/>
      <c r="O173" s="7"/>
      <c r="P173" s="7"/>
      <c r="Q173" s="7"/>
      <c r="R173" s="7"/>
      <c r="S173" s="7"/>
    </row>
    <row r="174">
      <c r="A174" s="2" t="s">
        <v>10067</v>
      </c>
      <c r="B174" s="2" t="str">
        <v>以色列</v>
      </c>
      <c r="C174" s="2" t="str">
        <v>--</v>
      </c>
      <c r="D174" s="2" t="str">
        <v>家用电器,餐厨用具</v>
      </c>
      <c r="E174" s="2" t="str">
        <v>9次</v>
      </c>
      <c r="F174" s="2" t="str">
        <v>11 GRINBERG STREET,SUITE #58 (P.O.BOX 36514 TEL AVIV 61364)</v>
      </c>
      <c r="G174" s="2" t="str">
        <v>H.SHOGHI &amp; SONS (1996) LTD</v>
      </c>
      <c r="H174" s="2" t="s">
        <v>10066</v>
      </c>
      <c r="I174" s="2" t="str">
        <v>00972 3 6991279</v>
      </c>
      <c r="J174" s="2" t="str">
        <v>00972 3 6990117</v>
      </c>
      <c r="K174" s="7"/>
      <c r="L174" s="7"/>
      <c r="M174" s="7"/>
      <c r="N174" s="7"/>
      <c r="O174" s="7"/>
      <c r="P174" s="7"/>
      <c r="Q174" s="7"/>
      <c r="R174" s="7"/>
      <c r="S174" s="7"/>
    </row>
    <row r="175">
      <c r="A175" s="2" t="s">
        <v>8040</v>
      </c>
      <c r="B175" s="2" t="str">
        <v>美國</v>
      </c>
      <c r="C175" s="3" t="s">
        <v>8039</v>
      </c>
      <c r="D175" s="2" t="s">
        <v>8041</v>
      </c>
      <c r="E175" s="2" t="str">
        <v>10次</v>
      </c>
      <c r="F175" s="2" t="str">
        <v>7415 5TH AVE.NE #208 SEATTLE WA, U.S.A.</v>
      </c>
      <c r="G175" s="2" t="str">
        <v>Sam Hu</v>
      </c>
      <c r="H175" s="2" t="s">
        <v>8042</v>
      </c>
      <c r="I175" s="2" t="str">
        <v>+1 206-525-5247</v>
      </c>
      <c r="J175" s="2" t="str">
        <v>001 2063746111</v>
      </c>
      <c r="K175" s="7"/>
      <c r="L175" s="7"/>
      <c r="M175" s="7"/>
      <c r="N175" s="7"/>
      <c r="O175" s="7"/>
      <c r="P175" s="7"/>
      <c r="Q175" s="7"/>
      <c r="R175" s="7"/>
      <c r="S175" s="7"/>
    </row>
    <row r="176">
      <c r="A176" s="2" t="s">
        <v>10091</v>
      </c>
      <c r="B176" s="2" t="str">
        <v>印度</v>
      </c>
      <c r="C176" s="3" t="s">
        <v>10089</v>
      </c>
      <c r="D176" s="2" t="str">
        <v>家具,家居装饰品,玻璃工艺品,餐厨用具</v>
      </c>
      <c r="E176" s="2" t="str">
        <v>9次</v>
      </c>
      <c r="F176" s="2" t="str">
        <v>80, NUNGAMBAKKAM HIGH ROAD,NUNGAMBAKKAM, CHENNAI-36,INDIA</v>
      </c>
      <c r="G176" s="2" t="str">
        <v>FARID IVAN SAABS</v>
      </c>
      <c r="H176" s="2" t="s">
        <v>10090</v>
      </c>
      <c r="I176" s="2" t="str">
        <v>+91 44 5213 9139</v>
      </c>
      <c r="J176" s="2" t="str">
        <v>91 44 52139139</v>
      </c>
      <c r="K176" s="7"/>
      <c r="L176" s="7"/>
      <c r="M176" s="7"/>
      <c r="N176" s="7"/>
      <c r="O176" s="7"/>
      <c r="P176" s="7"/>
      <c r="Q176" s="7"/>
      <c r="R176" s="7"/>
      <c r="S176" s="7"/>
    </row>
    <row r="177">
      <c r="A177" s="2" t="s">
        <v>8388</v>
      </c>
      <c r="B177" s="2" t="str">
        <v>馬來西亞</v>
      </c>
      <c r="C177" s="2" t="str">
        <v>--</v>
      </c>
      <c r="D177" s="2" t="str">
        <v>园林用品,工艺陶瓷,玩具,餐厨用具</v>
      </c>
      <c r="E177" s="2" t="str">
        <v>8次</v>
      </c>
      <c r="F177" s="2" t="str">
        <v>23-B,JALAN PETALING UTAMA 7,PETALING UTAMA 46000 PETALING JAYA,SELANGOR D.E.</v>
      </c>
      <c r="G177" s="2" t="str">
        <v>METRO PREMIUMS HOUSE SENDIRIAN BERHAD</v>
      </c>
      <c r="H177" s="2" t="s">
        <v>8389</v>
      </c>
      <c r="I177" s="2" t="str">
        <v>0060 3 77850313</v>
      </c>
      <c r="J177" s="2" t="str">
        <v>0060 3 77823366/77850368</v>
      </c>
      <c r="K177" s="7"/>
      <c r="L177" s="7"/>
      <c r="M177" s="7"/>
      <c r="N177" s="7"/>
      <c r="O177" s="7"/>
      <c r="P177" s="7"/>
      <c r="Q177" s="7"/>
      <c r="R177" s="7"/>
      <c r="S177" s="7"/>
    </row>
    <row r="178">
      <c r="A178" s="2" t="s">
        <v>10010</v>
      </c>
      <c r="B178" s="2" t="str">
        <v>美國</v>
      </c>
      <c r="C178" s="3" t="s">
        <v>10009</v>
      </c>
      <c r="D178" s="2" t="str">
        <v>餐厨用具</v>
      </c>
      <c r="E178" s="2" t="str">
        <v>6次</v>
      </c>
      <c r="F178" s="2" t="str">
        <v>800 MENDELSSOHN AVE N, GOLDEN VALLEY, MN 55427</v>
      </c>
      <c r="G178" s="2" t="str">
        <v>Gary Zechmeister</v>
      </c>
      <c r="H178" s="2" t="s">
        <v>10008</v>
      </c>
      <c r="I178" s="2">
        <f>+1-763-544-8800</f>
      </c>
      <c r="J178" s="2" t="str">
        <v>001 763 544 7949</v>
      </c>
      <c r="K178" s="7"/>
      <c r="L178" s="7"/>
      <c r="M178" s="7"/>
      <c r="N178" s="7"/>
      <c r="O178" s="7"/>
      <c r="P178" s="7"/>
      <c r="Q178" s="7"/>
      <c r="R178" s="7"/>
      <c r="S178" s="7"/>
    </row>
    <row r="179">
      <c r="A179" s="2" t="s">
        <v>8413</v>
      </c>
      <c r="B179" s="2" t="str">
        <v>英國</v>
      </c>
      <c r="C179" s="3" t="s">
        <v>8411</v>
      </c>
      <c r="D179" s="2" t="str">
        <v>家具,家居装饰品,工艺陶瓷,餐厨用具</v>
      </c>
      <c r="E179" s="2" t="str">
        <v>4次</v>
      </c>
      <c r="F179" s="2" t="str">
        <v>Regal Way, Park Road, GB SN7 7BX, Faringdon</v>
      </c>
      <c r="G179" s="2" t="str">
        <v>V Thomas</v>
      </c>
      <c r="H179" s="2" t="s">
        <v>8412</v>
      </c>
      <c r="I179" s="2" t="str">
        <v>+44 1730 811811</v>
      </c>
      <c r="J179" s="2" t="str">
        <v>0044 1730 811899</v>
      </c>
      <c r="K179" s="7"/>
      <c r="L179" s="7"/>
      <c r="M179" s="7"/>
      <c r="N179" s="7"/>
      <c r="O179" s="7"/>
      <c r="P179" s="7"/>
      <c r="Q179" s="7"/>
      <c r="R179" s="7"/>
      <c r="S179" s="7"/>
    </row>
    <row r="180">
      <c r="A180" s="2" t="s">
        <v>11541</v>
      </c>
      <c r="B180" s="2" t="str">
        <v>希臘</v>
      </c>
      <c r="C180" s="2" t="str">
        <v>--</v>
      </c>
      <c r="D180" s="2" t="str">
        <v>家具,家居装饰品,餐厨用具</v>
      </c>
      <c r="E180" s="2" t="str">
        <v>7次</v>
      </c>
      <c r="F180" s="2" t="str">
        <v>31 Aischylou, Athens</v>
      </c>
      <c r="G180" s="2" t="str">
        <v>DYO KAPPA S.A.</v>
      </c>
      <c r="H180" s="2" t="str">
        <v>--</v>
      </c>
      <c r="I180" s="2" t="str">
        <v>0030 210 3250648</v>
      </c>
      <c r="J180" s="2" t="str">
        <v>0030 210 3210925</v>
      </c>
      <c r="K180" s="7"/>
      <c r="L180" s="7"/>
      <c r="M180" s="7"/>
      <c r="N180" s="7"/>
      <c r="O180" s="7"/>
      <c r="P180" s="7"/>
      <c r="Q180" s="7"/>
      <c r="R180" s="7"/>
      <c r="S180" s="7"/>
    </row>
    <row r="181">
      <c r="A181" s="2" t="s">
        <v>8340</v>
      </c>
      <c r="B181" s="2" t="str">
        <v>印度</v>
      </c>
      <c r="C181" s="2" t="str">
        <v>--</v>
      </c>
      <c r="D181" s="2" t="str">
        <v>个人护理用具,玩具,电子消费品及信息产品,餐厨用具</v>
      </c>
      <c r="E181" s="2" t="str">
        <v>8次</v>
      </c>
      <c r="F181" s="2" t="str">
        <v>78,AZAD SOC.,AMBAWADI AREA AHMEDABAD,GUJARAT</v>
      </c>
      <c r="G181" s="2" t="str">
        <v>MR.PRASHANT PATEL</v>
      </c>
      <c r="H181" s="2" t="s">
        <v>8341</v>
      </c>
      <c r="I181" s="2" t="str">
        <v>0091 79 6747151</v>
      </c>
      <c r="J181" s="2">
        <v>91</v>
      </c>
      <c r="K181" s="7"/>
      <c r="L181" s="7"/>
      <c r="M181" s="7"/>
      <c r="N181" s="7"/>
      <c r="O181" s="7"/>
      <c r="P181" s="7"/>
      <c r="Q181" s="7"/>
      <c r="R181" s="7"/>
      <c r="S181" s="7"/>
    </row>
    <row r="182">
      <c r="A182" s="2" t="s">
        <v>11466</v>
      </c>
      <c r="B182" s="2" t="str">
        <v>美國</v>
      </c>
      <c r="C182" s="2" t="str">
        <v>--</v>
      </c>
      <c r="D182" s="2" t="str">
        <v>五金,家用电器,照明产品,钟表眼镜,餐厨用具</v>
      </c>
      <c r="E182" s="2" t="str">
        <v>10次</v>
      </c>
      <c r="F182" s="2" t="str">
        <v>1518 LEONID RD. JACKSONVILLE,FL,U.S.A.</v>
      </c>
      <c r="G182" s="2" t="str">
        <v>Megha Duggal</v>
      </c>
      <c r="H182" s="2" t="s">
        <v>11465</v>
      </c>
      <c r="I182" s="2" t="str">
        <v>(904)629 3962</v>
      </c>
      <c r="J182" s="2" t="str">
        <v>(904)714 2488</v>
      </c>
      <c r="K182" s="7"/>
      <c r="L182" s="7"/>
      <c r="M182" s="7"/>
      <c r="N182" s="7"/>
      <c r="O182" s="7"/>
      <c r="P182" s="7"/>
      <c r="Q182" s="7"/>
      <c r="R182" s="7"/>
      <c r="S182" s="7"/>
    </row>
    <row r="183">
      <c r="A183" s="2" t="s">
        <v>8365</v>
      </c>
      <c r="B183" s="2" t="str">
        <v>以色列</v>
      </c>
      <c r="C183" s="2" t="str">
        <v>--</v>
      </c>
      <c r="D183" s="2" t="str">
        <v>医药保健品及医疗器械,餐厨用具</v>
      </c>
      <c r="E183" s="2" t="str">
        <v>7次</v>
      </c>
      <c r="F183" s="2" t="str">
        <v>8 Shlabim Street, 68168, Tel Aviv Yafo</v>
      </c>
      <c r="G183" s="2" t="str">
        <v>Haim Elkalay</v>
      </c>
      <c r="H183" s="2" t="str">
        <v>--</v>
      </c>
      <c r="I183" s="2" t="str">
        <v>+972 3-682-7949</v>
      </c>
      <c r="J183" s="2" t="str">
        <v>00972 3 6819131</v>
      </c>
      <c r="K183" s="7"/>
      <c r="L183" s="7"/>
      <c r="M183" s="7"/>
      <c r="N183" s="7"/>
      <c r="O183" s="7"/>
      <c r="P183" s="7"/>
      <c r="Q183" s="7"/>
      <c r="R183" s="7"/>
      <c r="S183" s="7"/>
    </row>
    <row r="184">
      <c r="A184" s="2" t="s">
        <v>11494</v>
      </c>
      <c r="B184" s="2" t="str">
        <v>印度</v>
      </c>
      <c r="C184" s="3" t="s">
        <v>11495</v>
      </c>
      <c r="D184" s="2" t="s">
        <v>11493</v>
      </c>
      <c r="E184" s="2" t="str">
        <v>9次</v>
      </c>
      <c r="F184" s="2" t="str">
        <v>416,JYOTI SHIKHAR BUILDING,8-DISTRICT CENTRE,JANAK PURI,NEW DELHI</v>
      </c>
      <c r="G184" s="2" t="str">
        <v>JENNY CHEN</v>
      </c>
      <c r="H184" s="2" t="s">
        <v>11496</v>
      </c>
      <c r="I184" s="2" t="str">
        <v>0091 11 23626355</v>
      </c>
      <c r="J184" s="2">
        <v>91</v>
      </c>
      <c r="K184" s="7"/>
      <c r="L184" s="7"/>
      <c r="M184" s="7"/>
      <c r="N184" s="7"/>
      <c r="O184" s="7"/>
      <c r="P184" s="7"/>
      <c r="Q184" s="7"/>
      <c r="R184" s="7"/>
      <c r="S184" s="7"/>
    </row>
    <row r="185">
      <c r="A185" s="2" t="s">
        <v>8286</v>
      </c>
      <c r="B185" s="2" t="str">
        <v>法國</v>
      </c>
      <c r="C185" s="3" t="s">
        <v>8287</v>
      </c>
      <c r="D185" s="2" t="str">
        <v>体育及旅游休闲用品,餐厨用具</v>
      </c>
      <c r="E185" s="2" t="str">
        <v>7次</v>
      </c>
      <c r="F185" s="2" t="str">
        <v>388 rue Jean Jaures, FRANCE</v>
      </c>
      <c r="G185" s="2" t="str">
        <v>--</v>
      </c>
      <c r="H185" s="2" t="s">
        <v>8288</v>
      </c>
      <c r="I185" s="2" t="str">
        <v>+33 3 27 83 23 32</v>
      </c>
      <c r="J185" s="2">
        <v>33327832684</v>
      </c>
      <c r="K185" s="7"/>
      <c r="L185" s="7"/>
      <c r="M185" s="7"/>
      <c r="N185" s="7"/>
      <c r="O185" s="7"/>
      <c r="P185" s="7"/>
      <c r="Q185" s="7"/>
      <c r="R185" s="7"/>
      <c r="S185" s="7"/>
    </row>
    <row r="186">
      <c r="A186" s="2" t="s">
        <v>11424</v>
      </c>
      <c r="B186" s="2" t="str">
        <v>法國</v>
      </c>
      <c r="C186" s="3" t="s">
        <v>11423</v>
      </c>
      <c r="D186" s="2" t="str">
        <v>大型机械及设备,食品,餐厨用具</v>
      </c>
      <c r="E186" s="2" t="str">
        <v>8次</v>
      </c>
      <c r="F186" s="2" t="str">
        <v>33 RUE DU CHATEAU D EAU, 67480, ROESCHWOOG</v>
      </c>
      <c r="G186" s="2" t="str">
        <v>M SCHWEISSING ROLF</v>
      </c>
      <c r="H186" s="2" t="str">
        <v>--</v>
      </c>
      <c r="I186" s="2" t="str">
        <v>+33 3 88 86 21 56</v>
      </c>
      <c r="J186" s="2" t="str">
        <v>0033 388862781</v>
      </c>
      <c r="K186" s="7"/>
      <c r="L186" s="7"/>
      <c r="M186" s="7"/>
      <c r="N186" s="7"/>
      <c r="O186" s="7"/>
      <c r="P186" s="7"/>
      <c r="Q186" s="7"/>
      <c r="R186" s="7"/>
      <c r="S186" s="7"/>
    </row>
    <row r="187">
      <c r="A187" s="2" t="s">
        <v>8316</v>
      </c>
      <c r="B187" s="2" t="str">
        <v>韩国</v>
      </c>
      <c r="C187" s="3" t="s">
        <v>8314</v>
      </c>
      <c r="D187" s="2" t="str">
        <v>家用电器,服装饰物及配件,照明产品,箱包,餐厨用具</v>
      </c>
      <c r="E187" s="2" t="str">
        <v>5次</v>
      </c>
      <c r="F187" s="2" t="str">
        <v>汉城市阳川区术洞405-112</v>
      </c>
      <c r="G187" s="2" t="str">
        <v>吴在珙</v>
      </c>
      <c r="H187" s="2" t="s">
        <v>8315</v>
      </c>
      <c r="I187" s="2" t="str">
        <v>0082 2 20621031</v>
      </c>
      <c r="J187" s="2">
        <v>82</v>
      </c>
      <c r="K187" s="7"/>
      <c r="L187" s="7"/>
      <c r="M187" s="7"/>
      <c r="N187" s="7"/>
      <c r="O187" s="7"/>
      <c r="P187" s="7"/>
      <c r="Q187" s="7"/>
      <c r="R187" s="7"/>
      <c r="S187" s="7"/>
    </row>
    <row r="188">
      <c r="A188" s="2" t="s">
        <v>4384</v>
      </c>
      <c r="B188" s="2" t="str">
        <v>美國</v>
      </c>
      <c r="C188" s="3" t="s">
        <v>11443</v>
      </c>
      <c r="D188" s="2" t="str">
        <v>餐厨用具</v>
      </c>
      <c r="E188" s="2" t="str">
        <v>6次</v>
      </c>
      <c r="F188" s="2" t="str">
        <v>116 LEHIGH DR, FAIRFIELD, NJ 07004-3013</v>
      </c>
      <c r="G188" s="2" t="str">
        <v>CAMBRIDGE SILVERSMITHS</v>
      </c>
      <c r="H188" s="2" t="str">
        <v>--</v>
      </c>
      <c r="I188" s="2">
        <f>+1-973-227-4400</f>
      </c>
      <c r="J188" s="2" t="str">
        <v>001 973 227 5600</v>
      </c>
      <c r="K188" s="7"/>
      <c r="L188" s="7"/>
      <c r="M188" s="7"/>
      <c r="N188" s="7"/>
      <c r="O188" s="7"/>
      <c r="P188" s="7"/>
      <c r="Q188" s="7"/>
      <c r="R188" s="7"/>
      <c r="S188" s="7"/>
    </row>
    <row r="189">
      <c r="A189" s="2" t="s">
        <v>8237</v>
      </c>
      <c r="B189" s="2" t="str">
        <v>法國</v>
      </c>
      <c r="C189" s="2" t="str">
        <v>--</v>
      </c>
      <c r="D189" s="2" t="str">
        <v>家具,工艺陶瓷,玻璃工艺品,餐厨用具</v>
      </c>
      <c r="E189" s="2" t="str">
        <v>8次</v>
      </c>
      <c r="F189" s="2" t="str">
        <v>ROUTE DE SAMOENS,74440,TANINGES</v>
      </c>
      <c r="G189" s="2" t="str">
        <v>MEUBLES GRL SELECTION</v>
      </c>
      <c r="H189" s="2" t="s">
        <v>8236</v>
      </c>
      <c r="I189" s="2" t="str">
        <v>+33 4 50 34 20 32</v>
      </c>
      <c r="J189" s="2" t="str">
        <v>0033 450343660</v>
      </c>
      <c r="K189" s="7"/>
      <c r="L189" s="7"/>
      <c r="M189" s="7"/>
      <c r="N189" s="7"/>
      <c r="O189" s="7"/>
      <c r="P189" s="7"/>
      <c r="Q189" s="7"/>
      <c r="R189" s="7"/>
      <c r="S189" s="7"/>
    </row>
    <row r="190">
      <c r="A190" s="2" t="s">
        <v>11374</v>
      </c>
      <c r="B190" s="2" t="str">
        <v>美國</v>
      </c>
      <c r="C190" s="3" t="s">
        <v>11375</v>
      </c>
      <c r="D190" s="2" t="str">
        <v>卫浴设备,餐厨用具</v>
      </c>
      <c r="E190" s="2" t="str">
        <v>8次</v>
      </c>
      <c r="F190" s="2" t="str">
        <v>7020 W PARKLAND CT, MILWAUKEE, WI 53223-4027</v>
      </c>
      <c r="G190" s="2" t="str">
        <v>BRADLEY FIXTURES CORP.</v>
      </c>
      <c r="H190" s="2" t="str">
        <v>--</v>
      </c>
      <c r="I190" s="2" t="str">
        <v>+1-262-242-1586,+1-800-272-3539,+1-269-623-6398</v>
      </c>
      <c r="J190" s="2" t="str">
        <v>001 414 354 4257</v>
      </c>
      <c r="K190" s="7"/>
      <c r="L190" s="7"/>
      <c r="M190" s="7"/>
      <c r="N190" s="7"/>
      <c r="O190" s="7"/>
      <c r="P190" s="7"/>
      <c r="Q190" s="7"/>
      <c r="R190" s="7"/>
      <c r="S190" s="7"/>
    </row>
    <row r="191">
      <c r="A191" s="2" t="s">
        <v>8259</v>
      </c>
      <c r="B191" s="2" t="str">
        <v>印度</v>
      </c>
      <c r="C191" s="3" t="s">
        <v>8261</v>
      </c>
      <c r="D191" s="2" t="str">
        <v>其他,玻璃工艺品,餐厨用具</v>
      </c>
      <c r="E191" s="2" t="str">
        <v>9次</v>
      </c>
      <c r="F191" s="2" t="str">
        <v>60,BADLI INDUSTRIAL ESTATE,PHASE-II,NEW DELHI-110042,INDIA</v>
      </c>
      <c r="G191" s="2" t="str">
        <v>Rajneesh Garg</v>
      </c>
      <c r="H191" s="2" t="s">
        <v>8260</v>
      </c>
      <c r="I191" s="2" t="str">
        <v>+91 11 2785 2230</v>
      </c>
      <c r="J191" s="2">
        <v>911127855032</v>
      </c>
      <c r="K191" s="7"/>
      <c r="L191" s="7"/>
      <c r="M191" s="7"/>
      <c r="N191" s="7"/>
      <c r="O191" s="7"/>
      <c r="P191" s="7"/>
      <c r="Q191" s="7"/>
      <c r="R191" s="7"/>
      <c r="S191" s="7"/>
    </row>
    <row r="192">
      <c r="A192" s="2" t="s">
        <v>11395</v>
      </c>
      <c r="B192" s="2" t="str">
        <v>埃及</v>
      </c>
      <c r="C192" s="3" t="s">
        <v>11396</v>
      </c>
      <c r="D192" s="2" t="str">
        <v>餐厨用具</v>
      </c>
      <c r="E192" s="2" t="str">
        <v>6次</v>
      </c>
      <c r="F192" s="2" t="str">
        <v>14 ALY BASHA IBRAHIM ST.,SIDI BESHR ALEX</v>
      </c>
      <c r="G192" s="2" t="str">
        <v>TAMER MOHAMED AMIN HANAFI</v>
      </c>
      <c r="H192" s="2" t="s">
        <v>11394</v>
      </c>
      <c r="I192" s="2" t="str">
        <v>0020 3 5707574</v>
      </c>
      <c r="J192" s="2" t="str">
        <v>0020 3 5409730</v>
      </c>
      <c r="K192" s="7"/>
      <c r="L192" s="7"/>
      <c r="M192" s="7"/>
      <c r="N192" s="7"/>
      <c r="O192" s="7"/>
      <c r="P192" s="7"/>
      <c r="Q192" s="7"/>
      <c r="R192" s="7"/>
      <c r="S192" s="7"/>
    </row>
    <row r="193">
      <c r="A193" s="2" t="s">
        <v>13512</v>
      </c>
      <c r="B193" s="2" t="str">
        <v>西班牙</v>
      </c>
      <c r="C193" s="2" t="str">
        <v>--</v>
      </c>
      <c r="D193" s="2" t="str">
        <v>工艺陶瓷,餐厨用具</v>
      </c>
      <c r="E193" s="2" t="str">
        <v>7次</v>
      </c>
      <c r="F193" s="2" t="str">
        <v>Ctra. N-630, S/N, E 41909, Salteras</v>
      </c>
      <c r="G193" s="2" t="str">
        <v>Pickman S.A. Ceramica la Cartuja de Sevilla</v>
      </c>
      <c r="H193" s="2" t="str">
        <v>--</v>
      </c>
      <c r="I193" s="2" t="str">
        <v>+34 955 99 68 02</v>
      </c>
      <c r="J193" s="2" t="str">
        <v>0034 95 599 68 02</v>
      </c>
      <c r="K193" s="7"/>
      <c r="L193" s="7"/>
      <c r="M193" s="7"/>
      <c r="N193" s="7"/>
      <c r="O193" s="7"/>
      <c r="P193" s="7"/>
      <c r="Q193" s="7"/>
      <c r="R193" s="7"/>
      <c r="S193" s="7"/>
    </row>
    <row r="194">
      <c r="A194" s="2" t="s">
        <v>11026</v>
      </c>
      <c r="B194" s="2" t="str">
        <v>芬蘭</v>
      </c>
      <c r="C194" s="3" t="s">
        <v>11025</v>
      </c>
      <c r="D194" s="2" t="str">
        <v>餐厨用具</v>
      </c>
      <c r="E194" s="2" t="str">
        <v>3次</v>
      </c>
      <c r="F194" s="2" t="str">
        <v>Kumpulant 17 V krs, FI 00520, Helsinki</v>
      </c>
      <c r="G194" s="2" t="str">
        <v>MRESKOKOKINSUU</v>
      </c>
      <c r="H194" s="2" t="str">
        <v>--</v>
      </c>
      <c r="I194" s="2" t="str">
        <v>+358 9 32959500</v>
      </c>
      <c r="J194" s="2" t="str">
        <v>00358 9 329 59550</v>
      </c>
      <c r="K194" s="7"/>
      <c r="L194" s="7"/>
      <c r="M194" s="7"/>
      <c r="N194" s="7"/>
      <c r="O194" s="7"/>
      <c r="P194" s="7"/>
      <c r="Q194" s="7"/>
      <c r="R194" s="7"/>
      <c r="S194" s="7"/>
    </row>
    <row r="195">
      <c r="A195" s="2" t="s">
        <v>13520</v>
      </c>
      <c r="B195" s="2" t="str">
        <v>伊朗</v>
      </c>
      <c r="C195" s="3" t="s">
        <v>13521</v>
      </c>
      <c r="D195" s="2" t="str">
        <v>家具,玩具,礼品及赠品,餐厨用具</v>
      </c>
      <c r="E195" s="2" t="str">
        <v>9次</v>
      </c>
      <c r="F195" s="2" t="str">
        <v>1409 VALI ASR ST 15TH FLR 8 SUIT #2 TEHRAN</v>
      </c>
      <c r="G195" s="2" t="str">
        <v>KUOHAN CO.</v>
      </c>
      <c r="H195" s="2" t="s">
        <v>13519</v>
      </c>
      <c r="I195" s="2" t="str">
        <v>0098 21 2040711</v>
      </c>
      <c r="J195" s="2" t="str">
        <v>0098 21 2040622</v>
      </c>
      <c r="K195" s="7"/>
      <c r="L195" s="7"/>
      <c r="M195" s="7"/>
      <c r="N195" s="7"/>
      <c r="O195" s="7"/>
      <c r="P195" s="7"/>
      <c r="Q195" s="7"/>
      <c r="R195" s="7"/>
      <c r="S195" s="7"/>
    </row>
    <row r="196">
      <c r="A196" s="2" t="s">
        <v>11034</v>
      </c>
      <c r="B196" s="2" t="str">
        <v>加拿大</v>
      </c>
      <c r="C196" s="3" t="s">
        <v>11033</v>
      </c>
      <c r="D196" s="2" t="str">
        <v>其他,服装饰物及配件,箱包,食品,餐厨用具</v>
      </c>
      <c r="E196" s="2" t="str">
        <v>7次</v>
      </c>
      <c r="F196" s="2" t="str">
        <v>23 ALHART DRIVE//REXDALE, ONTARIO M9V 2M8</v>
      </c>
      <c r="G196" s="2" t="str">
        <v>PALLMARC INVESTMENTS</v>
      </c>
      <c r="H196" s="2" t="str">
        <v>--</v>
      </c>
      <c r="I196" s="2" t="str">
        <v>001 416 7495666</v>
      </c>
      <c r="J196" s="2" t="str">
        <v>001 416 7400611</v>
      </c>
      <c r="K196" s="7"/>
      <c r="L196" s="7"/>
      <c r="M196" s="7"/>
      <c r="N196" s="7"/>
      <c r="O196" s="7"/>
      <c r="P196" s="7"/>
      <c r="Q196" s="7"/>
      <c r="R196" s="7"/>
      <c r="S196" s="7"/>
    </row>
    <row r="197">
      <c r="A197" s="2" t="s">
        <v>13479</v>
      </c>
      <c r="B197" s="2" t="str">
        <v>捷克</v>
      </c>
      <c r="C197" s="2" t="str">
        <v>--</v>
      </c>
      <c r="D197" s="2" t="str">
        <v>其他,餐厨用具</v>
      </c>
      <c r="E197" s="2" t="str">
        <v>7次</v>
      </c>
      <c r="F197" s="2" t="str">
        <v>FILLOVA 260/1, 638 00 BRNO,CZECH</v>
      </c>
      <c r="G197" s="2" t="str">
        <v>--</v>
      </c>
      <c r="H197" s="2" t="s">
        <v>13480</v>
      </c>
      <c r="I197" s="2" t="str">
        <v>+420 737 278 222</v>
      </c>
      <c r="J197" s="2">
        <v>420516454643</v>
      </c>
      <c r="K197" s="7"/>
      <c r="L197" s="7"/>
      <c r="M197" s="7"/>
      <c r="N197" s="7"/>
      <c r="O197" s="7"/>
      <c r="P197" s="7"/>
      <c r="Q197" s="7"/>
      <c r="R197" s="7"/>
      <c r="S197" s="7"/>
    </row>
    <row r="198">
      <c r="A198" s="2" t="s">
        <v>10977</v>
      </c>
      <c r="B198" s="2" t="str">
        <v>芬蘭</v>
      </c>
      <c r="C198" s="3" t="s">
        <v>10978</v>
      </c>
      <c r="D198" s="2" t="str">
        <v>其他,医药保健品及医疗器械,家用电器,照明产品,餐厨用具</v>
      </c>
      <c r="E198" s="2" t="str">
        <v>9次</v>
      </c>
      <c r="F198" s="2" t="str">
        <v>WTC-Building, FI 20100, Turku</v>
      </c>
      <c r="G198" s="2" t="str">
        <v>Damsel Finland Oy</v>
      </c>
      <c r="H198" s="2" t="s">
        <v>10979</v>
      </c>
      <c r="I198" s="2" t="str">
        <v>+358 2 2813520</v>
      </c>
      <c r="J198" s="2" t="str">
        <v>00358 2 2 81 35 35</v>
      </c>
      <c r="K198" s="7"/>
      <c r="L198" s="7"/>
      <c r="M198" s="7"/>
      <c r="N198" s="7"/>
      <c r="O198" s="7"/>
      <c r="P198" s="7"/>
      <c r="Q198" s="7"/>
      <c r="R198" s="7"/>
      <c r="S198" s="7"/>
    </row>
    <row r="199">
      <c r="A199" s="2" t="s">
        <v>13491</v>
      </c>
      <c r="B199" s="2" t="str">
        <v>美國</v>
      </c>
      <c r="C199" s="2" t="str">
        <v>--</v>
      </c>
      <c r="D199" s="2" t="s">
        <v>13492</v>
      </c>
      <c r="E199" s="2" t="str">
        <v>8次</v>
      </c>
      <c r="F199" s="2" t="str">
        <v>3163 CLAUDIA DR. CONCORD,CA, U.S.A.</v>
      </c>
      <c r="G199" s="2" t="str">
        <v>Even Li</v>
      </c>
      <c r="H199" s="2" t="s">
        <v>13493</v>
      </c>
      <c r="I199" s="2" t="str">
        <v>+1 925-825-3958</v>
      </c>
      <c r="J199" s="2" t="str">
        <v>001 925 9690131</v>
      </c>
      <c r="K199" s="7"/>
      <c r="L199" s="7"/>
      <c r="M199" s="7"/>
      <c r="N199" s="7"/>
      <c r="O199" s="7"/>
      <c r="P199" s="7"/>
      <c r="Q199" s="7"/>
      <c r="R199" s="7"/>
      <c r="S199" s="7"/>
    </row>
    <row r="200">
      <c r="A200" s="2" t="s">
        <v>11003</v>
      </c>
      <c r="B200" s="2" t="str">
        <v>義大利</v>
      </c>
      <c r="C200" s="3" t="s">
        <v>11001</v>
      </c>
      <c r="D200" s="2" t="str">
        <v>餐厨用具</v>
      </c>
      <c r="E200" s="2" t="str">
        <v>6次</v>
      </c>
      <c r="F200" s="2" t="str">
        <v>Via Monte Guglielmo 1, I 25060, VILLA CARCINA</v>
      </c>
      <c r="G200" s="2" t="str">
        <v>Ernesto Mozzon</v>
      </c>
      <c r="H200" s="2" t="s">
        <v>11002</v>
      </c>
      <c r="I200" s="2" t="str">
        <v>+39 030 680 1994</v>
      </c>
      <c r="J200" s="2" t="str">
        <v>0039 030 603493</v>
      </c>
      <c r="K200" s="7"/>
      <c r="L200" s="7"/>
      <c r="M200" s="7"/>
      <c r="N200" s="7"/>
      <c r="O200" s="7"/>
      <c r="P200" s="7"/>
      <c r="Q200" s="7"/>
      <c r="R200" s="7"/>
      <c r="S200" s="7"/>
    </row>
    <row r="201">
      <c r="A201" s="5" t="s">
        <v>8732</v>
      </c>
      <c r="B201" s="5" t="str">
        <v>英國</v>
      </c>
      <c r="C201" s="4" t="s">
        <v>13441</v>
      </c>
      <c r="D201" s="5" t="str">
        <v>其他,家具,家居用品,餐厨用具</v>
      </c>
      <c r="E201" s="5" t="str">
        <v>9次</v>
      </c>
      <c r="F201" s="5" t="str">
        <v>UK , U.K.</v>
      </c>
      <c r="G201" s="5" t="str">
        <v>MANSOUV YOUSETIAN</v>
      </c>
      <c r="H201" s="5" t="s">
        <v>13440</v>
      </c>
      <c r="I201" s="5" t="str">
        <v>+44 1709 723000</v>
      </c>
      <c r="J201" s="5">
        <v>441709527710</v>
      </c>
      <c r="K201" s="7"/>
      <c r="L201" s="7"/>
      <c r="M201" s="7"/>
      <c r="N201" s="7"/>
      <c r="O201" s="7"/>
      <c r="P201" s="7"/>
      <c r="Q201" s="7"/>
      <c r="R201" s="7"/>
      <c r="S201" s="7"/>
    </row>
    <row r="202">
      <c r="A202" s="2" t="s">
        <v>10931</v>
      </c>
      <c r="B202" s="2" t="str">
        <v>利比亞</v>
      </c>
      <c r="C202" s="2" t="str">
        <v>--</v>
      </c>
      <c r="D202" s="2" t="str">
        <v>医药保健品及医疗器械,家用电器,餐厨用具</v>
      </c>
      <c r="E202" s="2" t="str">
        <v>8次</v>
      </c>
      <c r="F202" s="2" t="str">
        <v>DJARABA ST P.O.BOX 969,LIBYA</v>
      </c>
      <c r="G202" s="2" t="str">
        <v>Gobind Singh</v>
      </c>
      <c r="H202" s="2" t="s">
        <v>10932</v>
      </c>
      <c r="I202" s="2" t="str">
        <v>+218 91-2122597</v>
      </c>
      <c r="J202" s="2">
        <v>218213611985</v>
      </c>
      <c r="K202" s="7"/>
      <c r="L202" s="7"/>
      <c r="M202" s="7"/>
      <c r="N202" s="7"/>
      <c r="O202" s="7"/>
      <c r="P202" s="7"/>
      <c r="Q202" s="7"/>
      <c r="R202" s="7"/>
      <c r="S202" s="7"/>
    </row>
    <row r="203">
      <c r="A203" s="2" t="s">
        <v>13459</v>
      </c>
      <c r="B203" s="2" t="str">
        <v>印度</v>
      </c>
      <c r="C203" s="2" t="str">
        <v>--</v>
      </c>
      <c r="D203" s="2" t="str">
        <v>家用电器,玻璃工艺品,餐厨用具</v>
      </c>
      <c r="E203" s="2" t="str">
        <v>7次</v>
      </c>
      <c r="F203" s="2" t="str">
        <v>7-1-32/A/4, AMEERPET,HYDERABAD - 500016,INDIA</v>
      </c>
      <c r="G203" s="2" t="str">
        <v>JAGGIE MOODLEY</v>
      </c>
      <c r="H203" s="2" t="s">
        <v>13458</v>
      </c>
      <c r="I203" s="2" t="str">
        <v>+91 40 5563 3550</v>
      </c>
      <c r="J203" s="2">
        <v>914023743712</v>
      </c>
      <c r="K203" s="7"/>
      <c r="L203" s="7"/>
      <c r="M203" s="7"/>
      <c r="N203" s="7"/>
      <c r="O203" s="7"/>
      <c r="P203" s="7"/>
      <c r="Q203" s="7"/>
      <c r="R203" s="7"/>
      <c r="S203" s="7"/>
    </row>
    <row r="204">
      <c r="A204" s="2" t="s">
        <v>10953</v>
      </c>
      <c r="B204" s="2" t="str">
        <v>日本</v>
      </c>
      <c r="C204" s="3" t="s">
        <v>10954</v>
      </c>
      <c r="D204" s="2" t="str">
        <v>食品,餐厨用具</v>
      </c>
      <c r="E204" s="2" t="str">
        <v>6次</v>
      </c>
      <c r="F204" s="2" t="str">
        <v>1-16-2 Nishiosaki, Sanjo City, NIIGATA 955-0033</v>
      </c>
      <c r="G204" s="2" t="str">
        <v>Eizo Shimomura</v>
      </c>
      <c r="H204" s="2" t="str">
        <v>--</v>
      </c>
      <c r="I204" s="2" t="str">
        <v>0081 256 38 3311</v>
      </c>
      <c r="J204" s="2" t="str">
        <v>0081 256 38 3310</v>
      </c>
      <c r="K204" s="7"/>
      <c r="L204" s="7"/>
      <c r="M204" s="7"/>
      <c r="N204" s="7"/>
      <c r="O204" s="7"/>
      <c r="P204" s="7"/>
      <c r="Q204" s="7"/>
      <c r="R204" s="7"/>
      <c r="S204" s="7"/>
    </row>
    <row r="205">
      <c r="A205" s="2" t="s">
        <v>13402</v>
      </c>
      <c r="B205" s="2" t="str">
        <v>愛爾蘭</v>
      </c>
      <c r="C205" s="3" t="s">
        <v>13403</v>
      </c>
      <c r="D205" s="2" t="str">
        <v>餐厨用具</v>
      </c>
      <c r="E205" s="2" t="str">
        <v>6次</v>
      </c>
      <c r="F205" s="2" t="str">
        <v>Clonskeagh, Dublin 14</v>
      </c>
      <c r="G205" s="2" t="str">
        <v>Mr Larry Keaveney</v>
      </c>
      <c r="H205" s="2" t="str">
        <v>--</v>
      </c>
      <c r="I205" s="2" t="str">
        <v>+353 1 764 0000</v>
      </c>
      <c r="J205" s="2" t="str">
        <v>00353 1 7640152</v>
      </c>
      <c r="K205" s="7"/>
      <c r="L205" s="7"/>
      <c r="M205" s="7"/>
      <c r="N205" s="7"/>
      <c r="O205" s="7"/>
      <c r="P205" s="7"/>
      <c r="Q205" s="7"/>
      <c r="R205" s="7"/>
      <c r="S205" s="7"/>
    </row>
    <row r="206">
      <c r="A206" s="2" t="s">
        <v>10886</v>
      </c>
      <c r="B206" s="2" t="str">
        <v>委內瑞拉</v>
      </c>
      <c r="C206" s="3" t="s">
        <v>10884</v>
      </c>
      <c r="D206" s="2" t="str">
        <v>家具,家居装饰品,家用纺织品,玻璃工艺品,钟表眼镜,餐厨用具</v>
      </c>
      <c r="E206" s="2" t="str">
        <v>7次</v>
      </c>
      <c r="F206" s="2" t="str">
        <v>CALLE LOS VEGAS EDF.BONACA LA TRINIDAD,VENEZUELA</v>
      </c>
      <c r="G206" s="2" t="str">
        <v>Medul Nasiv</v>
      </c>
      <c r="H206" s="2" t="s">
        <v>10885</v>
      </c>
      <c r="I206" s="2" t="str">
        <v>+58 212-9491007</v>
      </c>
      <c r="J206" s="2" t="str">
        <v>58 212 9412316</v>
      </c>
      <c r="K206" s="7"/>
      <c r="L206" s="7"/>
      <c r="M206" s="7"/>
      <c r="N206" s="7"/>
      <c r="O206" s="7"/>
      <c r="P206" s="7"/>
      <c r="Q206" s="7"/>
      <c r="R206" s="7"/>
      <c r="S206" s="7"/>
    </row>
    <row r="207">
      <c r="A207" s="2" t="s">
        <v>13417</v>
      </c>
      <c r="B207" s="2" t="str">
        <v>美國</v>
      </c>
      <c r="C207" s="2" t="str">
        <v>--</v>
      </c>
      <c r="D207" s="2" t="s">
        <v>13418</v>
      </c>
      <c r="E207" s="2" t="str">
        <v>10次</v>
      </c>
      <c r="F207" s="2" t="str">
        <v>9500 NW 79 AVE # 7, U.S.A.</v>
      </c>
      <c r="G207" s="2" t="str">
        <v>Jose A Patino</v>
      </c>
      <c r="H207" s="2" t="s">
        <v>13419</v>
      </c>
      <c r="I207" s="2" t="str">
        <v>001 3058259161</v>
      </c>
      <c r="J207" s="2" t="str">
        <v>001 3055520287</v>
      </c>
      <c r="K207" s="7"/>
      <c r="L207" s="7"/>
      <c r="M207" s="7"/>
      <c r="N207" s="7"/>
      <c r="O207" s="7"/>
      <c r="P207" s="7"/>
      <c r="Q207" s="7"/>
      <c r="R207" s="7"/>
      <c r="S207" s="7"/>
    </row>
    <row r="208">
      <c r="A208" s="2" t="s">
        <v>10908</v>
      </c>
      <c r="B208" s="2" t="str">
        <v>日本</v>
      </c>
      <c r="C208" s="3" t="s">
        <v>10910</v>
      </c>
      <c r="D208" s="2" t="str">
        <v>家具,玻璃工艺品,节日用品,铁石装饰品及户外水疗设施,食品,餐厨用具</v>
      </c>
      <c r="E208" s="2" t="str">
        <v>9次</v>
      </c>
      <c r="F208" s="2" t="str">
        <v>1-13, ISOGAMI-DORI 5-CHOME, CHUO-KU KOBE-SHI, HYOGO 6510086</v>
      </c>
      <c r="G208" s="2" t="str">
        <v>OKUDA KENJI</v>
      </c>
      <c r="H208" s="2" t="s">
        <v>10909</v>
      </c>
      <c r="I208" s="2" t="str">
        <v>+81 78-221-5501</v>
      </c>
      <c r="J208" s="2" t="str">
        <v>0081 78 232 3998</v>
      </c>
      <c r="K208" s="7"/>
      <c r="L208" s="7"/>
      <c r="M208" s="7"/>
      <c r="N208" s="7"/>
      <c r="O208" s="7"/>
      <c r="P208" s="7"/>
      <c r="Q208" s="7"/>
      <c r="R208" s="7"/>
      <c r="S208" s="7"/>
    </row>
    <row r="209">
      <c r="A209" s="2" t="s">
        <v>7967</v>
      </c>
      <c r="B209" s="2" t="str">
        <v>美國</v>
      </c>
      <c r="C209" s="3" t="s">
        <v>7968</v>
      </c>
      <c r="D209" s="2" t="str">
        <v>办公文具,家居装饰品,家用电器,餐厨用具</v>
      </c>
      <c r="E209" s="2" t="str">
        <v>3次</v>
      </c>
      <c r="F209" s="2" t="str">
        <v>310 ALLWOOD ROAD,CLIFTON, NJ 07012,U.S.A.</v>
      </c>
      <c r="G209" s="2" t="str">
        <v>Roger Liu</v>
      </c>
      <c r="H209" s="2" t="s">
        <v>7969</v>
      </c>
      <c r="I209" s="2" t="str">
        <v>+1 973-473-5300</v>
      </c>
      <c r="J209" s="2" t="str">
        <v>001 973 4733794 EXT.# 125</v>
      </c>
      <c r="K209" s="7"/>
      <c r="L209" s="7"/>
      <c r="M209" s="7"/>
      <c r="N209" s="7"/>
      <c r="O209" s="7"/>
      <c r="P209" s="7"/>
      <c r="Q209" s="7"/>
      <c r="R209" s="7"/>
      <c r="S209" s="7"/>
    </row>
    <row r="210">
      <c r="A210" s="2" t="s">
        <v>11175</v>
      </c>
      <c r="B210" s="2" t="str">
        <v>法國</v>
      </c>
      <c r="C210" s="2" t="str">
        <v>--</v>
      </c>
      <c r="D210" s="2" t="str">
        <v>卫浴设备,餐厨用具</v>
      </c>
      <c r="E210" s="2" t="str">
        <v>9次</v>
      </c>
      <c r="F210" s="2" t="str">
        <v>14 RUE HENRI BECQUEREL, 93270, SEVRAN</v>
      </c>
      <c r="G210" s="2" t="str">
        <v>FLO VENDING</v>
      </c>
      <c r="H210" s="2" t="str">
        <v>--</v>
      </c>
      <c r="I210" s="2" t="str">
        <v>+33 1 43 83 63 62</v>
      </c>
      <c r="J210" s="2" t="str">
        <v>0033 143854612</v>
      </c>
      <c r="K210" s="7"/>
      <c r="L210" s="7"/>
      <c r="M210" s="7"/>
      <c r="N210" s="7"/>
      <c r="O210" s="7"/>
      <c r="P210" s="7"/>
      <c r="Q210" s="7"/>
      <c r="R210" s="7"/>
      <c r="S210" s="7"/>
    </row>
    <row r="211">
      <c r="A211" s="2" t="s">
        <v>7991</v>
      </c>
      <c r="B211" s="2" t="str">
        <v>法國</v>
      </c>
      <c r="C211" s="3" t="s">
        <v>7992</v>
      </c>
      <c r="D211" s="2" t="str">
        <v>餐厨用具</v>
      </c>
      <c r="E211" s="2" t="str">
        <v>1次</v>
      </c>
      <c r="F211" s="2" t="str">
        <v>91 BOULEVARD HAUSSMANN, 75008, PARIS</v>
      </c>
      <c r="G211" s="2" t="str">
        <v>MDE GASPERIS FRANCOIS/M SORREL DEGGERINE</v>
      </c>
      <c r="H211" s="2" t="str">
        <v>--</v>
      </c>
      <c r="I211" s="2" t="str">
        <v>+33 1 42 66 43 11</v>
      </c>
      <c r="J211" s="2" t="str">
        <v>0033 1 42665713</v>
      </c>
      <c r="K211" s="7"/>
      <c r="L211" s="7"/>
      <c r="M211" s="7"/>
      <c r="N211" s="7"/>
      <c r="O211" s="7"/>
      <c r="P211" s="7"/>
      <c r="Q211" s="7"/>
      <c r="R211" s="7"/>
      <c r="S211" s="7"/>
    </row>
    <row r="212">
      <c r="A212" s="2" t="s">
        <v>11191</v>
      </c>
      <c r="B212" s="2" t="str">
        <v>美國</v>
      </c>
      <c r="C212" s="3" t="s">
        <v>11190</v>
      </c>
      <c r="D212" s="2" t="str">
        <v>家具,照明产品,玻璃工艺品,餐厨用具</v>
      </c>
      <c r="E212" s="2" t="str">
        <v>8次</v>
      </c>
      <c r="F212" s="2" t="str">
        <v>6950 FRIARS ROAD#100 SAN DIEGOCA. 92108,U.S.A.</v>
      </c>
      <c r="G212" s="2" t="str">
        <v>Peter Joseph Malamsha</v>
      </c>
      <c r="H212" s="2" t="s">
        <v>11189</v>
      </c>
      <c r="I212" s="2" t="str">
        <v>+1 619-243-2444</v>
      </c>
      <c r="J212" s="2">
        <v>6192432443</v>
      </c>
      <c r="K212" s="7"/>
      <c r="L212" s="7"/>
      <c r="M212" s="7"/>
      <c r="N212" s="7"/>
      <c r="O212" s="7"/>
      <c r="P212" s="7"/>
      <c r="Q212" s="7"/>
      <c r="R212" s="7"/>
      <c r="S212" s="7"/>
    </row>
    <row r="213">
      <c r="A213" s="2" t="s">
        <v>7910</v>
      </c>
      <c r="B213" s="2" t="str">
        <v>韩国</v>
      </c>
      <c r="C213" s="3" t="s">
        <v>7909</v>
      </c>
      <c r="D213" s="2" t="str">
        <v>其他,家具,家居装饰品,家用电器,电子消费品及信息产品,餐厨用具</v>
      </c>
      <c r="E213" s="2" t="str">
        <v>9次</v>
      </c>
      <c r="F213" s="2" t="str">
        <v>396-2,KAMBUK-DONG,HANAM-SHI,KYUNGKI-DO,KOREA</v>
      </c>
      <c r="G213" s="2" t="str">
        <v>Andrey Akimov</v>
      </c>
      <c r="H213" s="2" t="s">
        <v>7911</v>
      </c>
      <c r="I213" s="2" t="str">
        <v>+82 2-478-0875</v>
      </c>
      <c r="J213" s="2" t="str">
        <v>82 2 473 3194</v>
      </c>
      <c r="K213" s="7"/>
      <c r="L213" s="7"/>
      <c r="M213" s="7"/>
      <c r="N213" s="7"/>
      <c r="O213" s="7"/>
      <c r="P213" s="7"/>
      <c r="Q213" s="7"/>
      <c r="R213" s="7"/>
      <c r="S213" s="7"/>
    </row>
    <row r="214">
      <c r="A214" s="2" t="s">
        <v>11130</v>
      </c>
      <c r="B214" s="2" t="str">
        <v>以色列</v>
      </c>
      <c r="C214" s="3" t="s">
        <v>11128</v>
      </c>
      <c r="D214" s="2" t="str">
        <v>化工产品,餐厨用具</v>
      </c>
      <c r="E214" s="2" t="str">
        <v>7次</v>
      </c>
      <c r="F214" s="2" t="str">
        <v>6 Kremenizky Street, 67899, Tel Aviv Yafo</v>
      </c>
      <c r="G214" s="2" t="str">
        <v>Arie Rapps</v>
      </c>
      <c r="H214" s="2" t="s">
        <v>11129</v>
      </c>
      <c r="I214" s="2" t="str">
        <v>+972 3-682-3080,+972-3-682-9999,+972 73-223-8282,+972 3-682-1199</v>
      </c>
      <c r="J214" s="2" t="str">
        <v>00972 3 6823080</v>
      </c>
      <c r="K214" s="7"/>
      <c r="L214" s="7"/>
      <c r="M214" s="7"/>
      <c r="N214" s="7"/>
      <c r="O214" s="7"/>
      <c r="P214" s="7"/>
      <c r="Q214" s="7"/>
      <c r="R214" s="7"/>
      <c r="S214" s="7"/>
    </row>
    <row r="215">
      <c r="A215" s="2" t="s">
        <v>7945</v>
      </c>
      <c r="B215" s="2" t="str">
        <v>馬來西亞</v>
      </c>
      <c r="C215" s="3" t="s">
        <v>7944</v>
      </c>
      <c r="D215" s="2" t="s">
        <v>7942</v>
      </c>
      <c r="E215" s="2" t="str">
        <v>10次</v>
      </c>
      <c r="F215" s="2" t="str">
        <v>LOT 169,NO.45,LORONG DATUK ABANG ABDUL RAHIM 5,93450 KUCHING, SARAWAK,MALAYSIA</v>
      </c>
      <c r="G215" s="2" t="str">
        <v>Constantine Inaty</v>
      </c>
      <c r="H215" s="2" t="s">
        <v>7943</v>
      </c>
      <c r="I215" s="2" t="str">
        <v>+60 82-334 646</v>
      </c>
      <c r="J215" s="2" t="str">
        <v>6082 333149</v>
      </c>
      <c r="K215" s="7"/>
      <c r="L215" s="7"/>
      <c r="M215" s="7"/>
      <c r="N215" s="7"/>
      <c r="O215" s="7"/>
      <c r="P215" s="7"/>
      <c r="Q215" s="7"/>
      <c r="R215" s="7"/>
      <c r="S215" s="7"/>
    </row>
    <row r="216">
      <c r="A216" s="2" t="s">
        <v>11154</v>
      </c>
      <c r="B216" s="2" t="str">
        <v>英國</v>
      </c>
      <c r="C216" s="3" t="s">
        <v>5638</v>
      </c>
      <c r="D216" s="2" t="str">
        <v>体育及旅游休闲用品,家居用品,箱包,鞋,餐厨用具</v>
      </c>
      <c r="E216" s="2" t="str">
        <v>6次</v>
      </c>
      <c r="F216" s="2" t="str">
        <v>FIRST FLOOR, ROYAL HOUSE, 1-4 VINE STREET, UXBRIDGE, MIDDLESEX US8 1QE,U.K.</v>
      </c>
      <c r="G216" s="2" t="str">
        <v>HFidahussein Janmohamed</v>
      </c>
      <c r="H216" s="2" t="s">
        <v>5637</v>
      </c>
      <c r="I216" s="2">
        <f>+44-1389-752830</f>
      </c>
      <c r="J216" s="2">
        <v>23759921</v>
      </c>
      <c r="K216" s="7"/>
      <c r="L216" s="7"/>
      <c r="M216" s="7"/>
      <c r="N216" s="7"/>
      <c r="O216" s="7"/>
      <c r="P216" s="7"/>
      <c r="Q216" s="7"/>
      <c r="R216" s="7"/>
      <c r="S216" s="7"/>
    </row>
    <row r="217">
      <c r="A217" s="2" t="s">
        <v>13573</v>
      </c>
      <c r="B217" s="2" t="str">
        <v>美國</v>
      </c>
      <c r="C217" s="3" t="s">
        <v>13575</v>
      </c>
      <c r="D217" s="2" t="s">
        <v>13574</v>
      </c>
      <c r="E217" s="2" t="str">
        <v>10次</v>
      </c>
      <c r="F217" s="2" t="str">
        <v>7231 SOUTH EASTERN AVE. B-183LAS VEGAS, NV. 89119,U.S.A.</v>
      </c>
      <c r="G217" s="2" t="str">
        <v>Amr Raslan Zaki</v>
      </c>
      <c r="H217" s="2" t="s">
        <v>13576</v>
      </c>
      <c r="I217" s="2" t="str">
        <v>+1 707-373-0529</v>
      </c>
      <c r="J217" s="2" t="str">
        <v>001 7026161082/6417879221</v>
      </c>
      <c r="K217" s="7"/>
      <c r="L217" s="7"/>
      <c r="M217" s="7"/>
      <c r="N217" s="7"/>
      <c r="O217" s="7"/>
      <c r="P217" s="7"/>
      <c r="Q217" s="7"/>
      <c r="R217" s="7"/>
      <c r="S217" s="7"/>
    </row>
    <row r="218">
      <c r="A218" s="2" t="s">
        <v>11092</v>
      </c>
      <c r="B218" s="2" t="str">
        <v>比利時</v>
      </c>
      <c r="C218" s="3" t="s">
        <v>11091</v>
      </c>
      <c r="D218" s="2" t="str">
        <v>餐厨用具</v>
      </c>
      <c r="E218" s="2" t="str">
        <v>4次</v>
      </c>
      <c r="F218" s="2" t="str">
        <v>Boomsesteenweg 87, B 2630, Aartselaar</v>
      </c>
      <c r="G218" s="2" t="str">
        <v>Guy Gillain</v>
      </c>
      <c r="H218" s="2" t="s">
        <v>11093</v>
      </c>
      <c r="I218" s="2" t="str">
        <v>+32 3 870 36 80</v>
      </c>
      <c r="J218" s="2" t="str">
        <v>0032 3 870 36 89</v>
      </c>
      <c r="K218" s="7"/>
      <c r="L218" s="7"/>
      <c r="M218" s="7"/>
      <c r="N218" s="7"/>
      <c r="O218" s="7"/>
      <c r="P218" s="7"/>
      <c r="Q218" s="7"/>
      <c r="R218" s="7"/>
      <c r="S218" s="7"/>
    </row>
    <row r="219">
      <c r="A219" s="2" t="s">
        <v>13597</v>
      </c>
      <c r="B219" s="2" t="str">
        <v>中國香港</v>
      </c>
      <c r="C219" s="2" t="str">
        <v>--</v>
      </c>
      <c r="D219" s="2" t="s">
        <v>13598</v>
      </c>
      <c r="E219" s="2" t="str">
        <v>8次</v>
      </c>
      <c r="F219" s="2" t="str">
        <v>110 HUNG SHEK HOUSE,PING SHEK ESTATE, KOWLOON,HONG KONG, HONGKONG</v>
      </c>
      <c r="G219" s="2" t="str">
        <v>GIL RAFAEL MEDINA PEREIRA</v>
      </c>
      <c r="H219" s="2" t="s">
        <v>13599</v>
      </c>
      <c r="I219" s="2" t="str">
        <v>+852 9546 0676</v>
      </c>
      <c r="J219" s="2" t="str">
        <v>852 94455776</v>
      </c>
      <c r="K219" s="7"/>
      <c r="L219" s="7"/>
      <c r="M219" s="7"/>
      <c r="N219" s="7"/>
      <c r="O219" s="7"/>
      <c r="P219" s="7"/>
      <c r="Q219" s="7"/>
      <c r="R219" s="7"/>
      <c r="S219" s="7"/>
    </row>
    <row r="220">
      <c r="A220" s="2" t="s">
        <v>11105</v>
      </c>
      <c r="B220" s="2" t="str">
        <v>英國</v>
      </c>
      <c r="C220" s="3" t="s">
        <v>11106</v>
      </c>
      <c r="D220" s="2" t="str">
        <v>餐厨用具</v>
      </c>
      <c r="E220" s="2" t="str">
        <v>7次</v>
      </c>
      <c r="F220" s="2" t="str">
        <v>27A STAPLEFORD ROAD, WEMBLEY,MIDDLESEX, HA0 4RP,U.K.</v>
      </c>
      <c r="G220" s="2" t="str">
        <v>--</v>
      </c>
      <c r="H220" s="2" t="s">
        <v>11107</v>
      </c>
      <c r="I220" s="2" t="str">
        <v>+44 20 8900 2096</v>
      </c>
      <c r="J220" s="2">
        <v>442087953454</v>
      </c>
      <c r="K220" s="7"/>
      <c r="L220" s="7"/>
      <c r="M220" s="7"/>
      <c r="N220" s="7"/>
      <c r="O220" s="7"/>
      <c r="P220" s="7"/>
      <c r="Q220" s="7"/>
      <c r="R220" s="7"/>
      <c r="S220" s="7"/>
    </row>
    <row r="221">
      <c r="A221" s="2" t="s">
        <v>13535</v>
      </c>
      <c r="B221" s="2" t="str">
        <v>泰国</v>
      </c>
      <c r="C221" s="2" t="str">
        <v>--</v>
      </c>
      <c r="D221" s="2" t="s">
        <v>13533</v>
      </c>
      <c r="E221" s="2" t="str">
        <v>10次</v>
      </c>
      <c r="F221" s="2" t="str">
        <v>20-22 MAHAESAK RD,BANGKOK,THAILAND</v>
      </c>
      <c r="G221" s="2" t="str">
        <v>ANDREA YOUNG</v>
      </c>
      <c r="H221" s="2" t="s">
        <v>13534</v>
      </c>
      <c r="I221" s="2" t="str">
        <v>+66 2 233 1383</v>
      </c>
      <c r="J221" s="2" t="str">
        <v>66 2236 4087</v>
      </c>
      <c r="K221" s="7"/>
      <c r="L221" s="7"/>
      <c r="M221" s="7"/>
      <c r="N221" s="7"/>
      <c r="O221" s="7"/>
      <c r="P221" s="7"/>
      <c r="Q221" s="7"/>
      <c r="R221" s="7"/>
      <c r="S221" s="7"/>
    </row>
    <row r="222">
      <c r="A222" s="2" t="s">
        <v>11056</v>
      </c>
      <c r="B222" s="2" t="str">
        <v>日本</v>
      </c>
      <c r="C222" s="2" t="str">
        <v>--</v>
      </c>
      <c r="D222" s="2" t="str">
        <v>餐厨用具</v>
      </c>
      <c r="E222" s="2" t="str">
        <v>2次</v>
      </c>
      <c r="F222" s="2" t="str">
        <v>2-8, HIKARI-MACHI BEPPU-SHI, OITA 8740930</v>
      </c>
      <c r="G222" s="2" t="str">
        <v>GOTO, MUTSUO</v>
      </c>
      <c r="H222" s="2" t="str">
        <v>--</v>
      </c>
      <c r="I222" s="2">
        <f>+81-977-22-2241</f>
      </c>
      <c r="J222" s="2" t="str">
        <v>0081 977 225450</v>
      </c>
      <c r="K222" s="7"/>
      <c r="L222" s="7"/>
      <c r="M222" s="7"/>
      <c r="N222" s="7"/>
      <c r="O222" s="7"/>
      <c r="P222" s="7"/>
      <c r="Q222" s="7"/>
      <c r="R222" s="7"/>
      <c r="S222" s="7"/>
    </row>
    <row r="223">
      <c r="A223" s="2" t="s">
        <v>13553</v>
      </c>
      <c r="B223" s="2" t="str">
        <v>黎巴嫩</v>
      </c>
      <c r="C223" s="2" t="str">
        <v>--</v>
      </c>
      <c r="D223" s="2" t="str">
        <v>玩具,餐厨用具</v>
      </c>
      <c r="E223" s="2" t="str">
        <v>8次</v>
      </c>
      <c r="F223" s="2" t="str">
        <v>BEIRUT</v>
      </c>
      <c r="G223" s="2" t="str">
        <v>ANTOINE ACHKAR</v>
      </c>
      <c r="H223" s="2" t="s">
        <v>13552</v>
      </c>
      <c r="I223" s="2" t="str">
        <v>+961 3 448 133</v>
      </c>
      <c r="J223" s="2">
        <v>961</v>
      </c>
      <c r="K223" s="7"/>
      <c r="L223" s="7"/>
      <c r="M223" s="7"/>
      <c r="N223" s="7"/>
      <c r="O223" s="7"/>
      <c r="P223" s="7"/>
      <c r="Q223" s="7"/>
      <c r="R223" s="7"/>
      <c r="S223" s="7"/>
    </row>
    <row r="224">
      <c r="A224" s="2" t="s">
        <v>11077</v>
      </c>
      <c r="B224" s="2" t="str">
        <v>中國香港</v>
      </c>
      <c r="C224" s="3" t="s">
        <v>11076</v>
      </c>
      <c r="D224" s="2" t="s">
        <v>11074</v>
      </c>
      <c r="E224" s="2" t="str">
        <v>8次</v>
      </c>
      <c r="F224" s="2" t="str">
        <v>SHATIN</v>
      </c>
      <c r="G224" s="2" t="str">
        <v>RARRY K.S.FONG</v>
      </c>
      <c r="H224" s="2" t="s">
        <v>11075</v>
      </c>
      <c r="I224" s="2" t="str">
        <v>+852 2692 8128</v>
      </c>
      <c r="J224" s="2" t="str">
        <v>00852 26046866</v>
      </c>
      <c r="K224" s="7"/>
      <c r="L224" s="7"/>
      <c r="M224" s="7"/>
      <c r="N224" s="7"/>
      <c r="O224" s="7"/>
      <c r="P224" s="7"/>
      <c r="Q224" s="7"/>
      <c r="R224" s="7"/>
      <c r="S224" s="7"/>
    </row>
    <row r="225">
      <c r="A225" s="2" t="s">
        <v>13242</v>
      </c>
      <c r="B225" s="2" t="str">
        <v>中国台湾</v>
      </c>
      <c r="C225" s="2" t="str">
        <v>--</v>
      </c>
      <c r="D225" s="2" t="s">
        <v>13240</v>
      </c>
      <c r="E225" s="2" t="str">
        <v>11次</v>
      </c>
      <c r="F225" s="2" t="str">
        <v>2F, NO 19-2 FU KUO RD, SHIH LIN DISTTAIPEI,TAIWAN</v>
      </c>
      <c r="G225" s="2" t="str">
        <v>HSU CHIN TING</v>
      </c>
      <c r="H225" s="2" t="s">
        <v>13241</v>
      </c>
      <c r="I225" s="2" t="str">
        <v>+886 2 2834 2892</v>
      </c>
      <c r="J225" s="2" t="str">
        <v>00886 2 28342852</v>
      </c>
      <c r="K225" s="7"/>
      <c r="L225" s="7"/>
      <c r="M225" s="7"/>
      <c r="N225" s="7"/>
      <c r="O225" s="7"/>
      <c r="P225" s="7"/>
      <c r="Q225" s="7"/>
      <c r="R225" s="7"/>
      <c r="S225" s="7"/>
    </row>
    <row r="226">
      <c r="A226" s="2" t="s">
        <v>10652</v>
      </c>
      <c r="B226" s="2" t="str">
        <v>德國</v>
      </c>
      <c r="C226" s="3" t="s">
        <v>10653</v>
      </c>
      <c r="D226" s="2" t="s">
        <v>10650</v>
      </c>
      <c r="E226" s="2" t="str">
        <v>11次</v>
      </c>
      <c r="F226" s="2" t="str">
        <v>MITTELWEG 14, 20148 HAMBURG,GERMANY</v>
      </c>
      <c r="G226" s="2" t="str">
        <v>Daniela</v>
      </c>
      <c r="H226" s="2" t="s">
        <v>10651</v>
      </c>
      <c r="I226" s="2" t="str">
        <v>+49 40 442828</v>
      </c>
      <c r="J226" s="2">
        <v>494041497023</v>
      </c>
      <c r="K226" s="7"/>
      <c r="L226" s="7"/>
      <c r="M226" s="7"/>
      <c r="N226" s="7"/>
      <c r="O226" s="7"/>
      <c r="P226" s="7"/>
      <c r="Q226" s="7"/>
      <c r="R226" s="7"/>
      <c r="S226" s="7"/>
    </row>
    <row r="227">
      <c r="A227" s="2" t="s">
        <v>13255</v>
      </c>
      <c r="B227" s="2" t="str">
        <v>英國</v>
      </c>
      <c r="C227" s="3" t="s">
        <v>13256</v>
      </c>
      <c r="D227" s="2" t="str">
        <v>餐厨用具</v>
      </c>
      <c r="E227" s="2" t="str">
        <v>2次</v>
      </c>
      <c r="F227" s="2" t="str">
        <v>87 HOLYHEAD RD.,WEDNESURY,WALSALL, W.MIDLANDS WS10 7PA</v>
      </c>
      <c r="G227" s="2" t="str">
        <v>JOHN DELANEY</v>
      </c>
      <c r="H227" s="2" t="s">
        <v>13254</v>
      </c>
      <c r="I227" s="2" t="str">
        <v>+44 121 505 2200</v>
      </c>
      <c r="J227" s="2" t="str">
        <v>0044 121 556 9089</v>
      </c>
      <c r="K227" s="7"/>
      <c r="L227" s="7"/>
      <c r="M227" s="7"/>
      <c r="N227" s="7"/>
      <c r="O227" s="7"/>
      <c r="P227" s="7"/>
      <c r="Q227" s="7"/>
      <c r="R227" s="7"/>
      <c r="S227" s="7"/>
    </row>
    <row r="228">
      <c r="A228" s="2" t="s">
        <v>10683</v>
      </c>
      <c r="B228" s="2" t="str">
        <v>澳大利亞</v>
      </c>
      <c r="C228" s="3" t="s">
        <v>10681</v>
      </c>
      <c r="D228" s="2" t="str">
        <v>餐厨用具</v>
      </c>
      <c r="E228" s="2" t="str">
        <v>3次</v>
      </c>
      <c r="F228" s="2" t="str">
        <v>57-81 Abey Rd Melton VIC 3337</v>
      </c>
      <c r="G228" s="2" t="str">
        <v>GEOFFREY ROBERT ANDERSON</v>
      </c>
      <c r="H228" s="2" t="s">
        <v>10682</v>
      </c>
      <c r="I228" s="2" t="str">
        <v>+61 7 3369 4777,+61 3 8696 4000,+61 8 9208 4500,+61 3 9747 7777</v>
      </c>
      <c r="J228" s="2" t="str">
        <v>0061 3 9746 9011</v>
      </c>
      <c r="K228" s="7"/>
      <c r="L228" s="7"/>
      <c r="M228" s="7"/>
      <c r="N228" s="7"/>
      <c r="O228" s="7"/>
      <c r="P228" s="7"/>
      <c r="Q228" s="7"/>
      <c r="R228" s="7"/>
      <c r="S228" s="7"/>
    </row>
    <row r="229">
      <c r="A229" s="2" t="s">
        <v>13202</v>
      </c>
      <c r="B229" s="2" t="str">
        <v>日本</v>
      </c>
      <c r="C229" s="2" t="str">
        <v>--</v>
      </c>
      <c r="D229" s="2" t="str">
        <v>餐厨用具</v>
      </c>
      <c r="E229" s="2" t="str">
        <v>6次</v>
      </c>
      <c r="F229" s="2" t="str">
        <v>17-7, OHANAJAYA 2-CHOME KATSUSHIKA-KU, TOKYO 1240003</v>
      </c>
      <c r="G229" s="2" t="str">
        <v>NIHON HANGA BODO KK</v>
      </c>
      <c r="H229" s="2" t="str">
        <v>--</v>
      </c>
      <c r="I229" s="2" t="str">
        <v>0081 3 3603 6171</v>
      </c>
      <c r="J229" s="2" t="str">
        <v>0081 3 3690 4163</v>
      </c>
      <c r="K229" s="7"/>
      <c r="L229" s="7"/>
      <c r="M229" s="7"/>
      <c r="N229" s="7"/>
      <c r="O229" s="7"/>
      <c r="P229" s="7"/>
      <c r="Q229" s="7"/>
      <c r="R229" s="7"/>
      <c r="S229" s="7"/>
    </row>
    <row r="230">
      <c r="A230" s="2" t="s">
        <v>10608</v>
      </c>
      <c r="B230" s="2" t="str">
        <v>中國香港</v>
      </c>
      <c r="C230" s="2" t="str">
        <v>--</v>
      </c>
      <c r="D230" s="2" t="str">
        <v>食品,餐厨用具</v>
      </c>
      <c r="E230" s="2" t="str">
        <v>7次</v>
      </c>
      <c r="F230" s="2" t="str">
        <v>UNIT E, 6/F.,WYLER CENTRE ONE,202-210 TAI LIN PAI ROAD,KWAI CHUNG,N.T.</v>
      </c>
      <c r="G230" s="2" t="str">
        <v>Mr Ka Wa Yeung</v>
      </c>
      <c r="H230" s="2" t="s">
        <v>10609</v>
      </c>
      <c r="I230" s="2" t="str">
        <v>00852 26146895</v>
      </c>
      <c r="J230" s="2" t="str">
        <v>00852 24069208</v>
      </c>
      <c r="K230" s="7"/>
      <c r="L230" s="7"/>
      <c r="M230" s="7"/>
      <c r="N230" s="7"/>
      <c r="O230" s="7"/>
      <c r="P230" s="7"/>
      <c r="Q230" s="7"/>
      <c r="R230" s="7"/>
      <c r="S230" s="7"/>
    </row>
    <row r="231">
      <c r="A231" s="2" t="s">
        <v>13221</v>
      </c>
      <c r="B231" s="2" t="str">
        <v>澳大利亞</v>
      </c>
      <c r="C231" s="3" t="s">
        <v>13219</v>
      </c>
      <c r="D231" s="2" t="str">
        <v>食品,餐厨用具</v>
      </c>
      <c r="E231" s="2" t="str">
        <v>6次</v>
      </c>
      <c r="F231" s="2" t="str">
        <v>4 Boden Crt Windsor Gardens SA 5087</v>
      </c>
      <c r="G231" s="2" t="str">
        <v>ALDO CROTTI (CHAIRMAN)</v>
      </c>
      <c r="H231" s="2" t="s">
        <v>13220</v>
      </c>
      <c r="I231" s="2" t="str">
        <v>0061 8 8261 0555</v>
      </c>
      <c r="J231" s="2" t="str">
        <v>0061 8 8261 0265</v>
      </c>
      <c r="K231" s="7"/>
      <c r="L231" s="7"/>
      <c r="M231" s="7"/>
      <c r="N231" s="7"/>
      <c r="O231" s="7"/>
      <c r="P231" s="7"/>
      <c r="Q231" s="7"/>
      <c r="R231" s="7"/>
      <c r="S231" s="7"/>
    </row>
    <row r="232">
      <c r="A232" s="2" t="s">
        <v>10629</v>
      </c>
      <c r="B232" s="2" t="str">
        <v>中國香港</v>
      </c>
      <c r="C232" s="2" t="str">
        <v>--</v>
      </c>
      <c r="D232" s="2" t="s">
        <v>10627</v>
      </c>
      <c r="E232" s="2" t="str">
        <v>6次</v>
      </c>
      <c r="F232" s="2" t="str">
        <v>6/F WOON LEE COMMERCIAL BUILDING,7-9 AUSTIN AVENUE, TST, KOWLOON,HONGKONG</v>
      </c>
      <c r="G232" s="2" t="str">
        <v>--</v>
      </c>
      <c r="H232" s="2" t="s">
        <v>10628</v>
      </c>
      <c r="I232" s="2" t="str">
        <v>+852 2320 8888</v>
      </c>
      <c r="J232" s="2">
        <v>23212818</v>
      </c>
      <c r="K232" s="7"/>
      <c r="L232" s="7"/>
      <c r="M232" s="7"/>
      <c r="N232" s="7"/>
      <c r="O232" s="7"/>
      <c r="P232" s="7"/>
      <c r="Q232" s="7"/>
      <c r="R232" s="7"/>
      <c r="S232" s="7"/>
    </row>
    <row r="233">
      <c r="A233" s="2" t="s">
        <v>13167</v>
      </c>
      <c r="B233" s="2" t="str">
        <v>中國香港</v>
      </c>
      <c r="C233" s="3" t="s">
        <v>13165</v>
      </c>
      <c r="D233" s="2" t="str">
        <v>家具,家居装饰品,餐厨用具</v>
      </c>
      <c r="E233" s="2" t="str">
        <v>6次</v>
      </c>
      <c r="F233" s="2" t="str">
        <v>UNIT 1009, WU SANG HOUSE,655 NATHAN ROAD,MONGKOK, KOWLOON,HONGKONG</v>
      </c>
      <c r="G233" s="2" t="str">
        <v>Ms Renee Baumgarten</v>
      </c>
      <c r="H233" s="2" t="s">
        <v>13166</v>
      </c>
      <c r="I233" s="2" t="str">
        <v>+852 2887 3388</v>
      </c>
      <c r="J233" s="2" t="str">
        <v>2887 9868</v>
      </c>
      <c r="K233" s="7"/>
      <c r="L233" s="7"/>
      <c r="M233" s="7"/>
      <c r="N233" s="7"/>
      <c r="O233" s="7"/>
      <c r="P233" s="7"/>
      <c r="Q233" s="7"/>
      <c r="R233" s="7"/>
      <c r="S233" s="7"/>
    </row>
    <row r="234">
      <c r="A234" s="2" t="s">
        <v>10567</v>
      </c>
      <c r="B234" s="2" t="str">
        <v>挪威</v>
      </c>
      <c r="C234" s="3" t="s">
        <v>10565</v>
      </c>
      <c r="D234" s="2" t="str">
        <v>卫浴设备,餐厨用具</v>
      </c>
      <c r="E234" s="2" t="str">
        <v>6次</v>
      </c>
      <c r="F234" s="2" t="str">
        <v>oestmarkveien 25, NO 0687, Oslo</v>
      </c>
      <c r="G234" s="2" t="str">
        <v>--</v>
      </c>
      <c r="H234" s="2" t="s">
        <v>10566</v>
      </c>
      <c r="I234" s="2" t="str">
        <v>+47 22 27 24 50</v>
      </c>
      <c r="J234" s="2" t="str">
        <v>0047 22 75 70 50</v>
      </c>
      <c r="K234" s="7"/>
      <c r="L234" s="7"/>
      <c r="M234" s="7"/>
      <c r="N234" s="7"/>
      <c r="O234" s="7"/>
      <c r="P234" s="7"/>
      <c r="Q234" s="7"/>
      <c r="R234" s="7"/>
      <c r="S234" s="7"/>
    </row>
    <row r="235">
      <c r="A235" s="2" t="s">
        <v>13183</v>
      </c>
      <c r="B235" s="2" t="str">
        <v>義大利</v>
      </c>
      <c r="C235" s="3" t="s">
        <v>13185</v>
      </c>
      <c r="D235" s="2" t="str">
        <v>卫浴设备,餐厨用具</v>
      </c>
      <c r="E235" s="2" t="str">
        <v>3次</v>
      </c>
      <c r="F235" s="2" t="str">
        <v>Viale Monastir km 10, I 09028, SESTU</v>
      </c>
      <c r="G235" s="2" t="str">
        <v>Enrico Bonetti</v>
      </c>
      <c r="H235" s="2" t="s">
        <v>13184</v>
      </c>
      <c r="I235" s="2" t="str">
        <v>+39 070 22871</v>
      </c>
      <c r="J235" s="2" t="str">
        <v>0039 070 2287495</v>
      </c>
      <c r="K235" s="7"/>
      <c r="L235" s="7"/>
      <c r="M235" s="7"/>
      <c r="N235" s="7"/>
      <c r="O235" s="7"/>
      <c r="P235" s="7"/>
      <c r="Q235" s="7"/>
      <c r="R235" s="7"/>
      <c r="S235" s="7"/>
    </row>
    <row r="236">
      <c r="A236" s="2" t="s">
        <v>10588</v>
      </c>
      <c r="B236" s="2" t="str">
        <v>泰国</v>
      </c>
      <c r="C236" s="3" t="s">
        <v>10589</v>
      </c>
      <c r="D236" s="2" t="str">
        <v>餐厨用具</v>
      </c>
      <c r="E236" s="2" t="str">
        <v>6次</v>
      </c>
      <c r="F236" s="2" t="str">
        <v>43/44,MOO 7,SOI WATKAMPHAENG,RAMA 2 ROAD,SAMAE DUM,BANGKHUNTIEN,BANGKOK</v>
      </c>
      <c r="G236" s="2" t="str">
        <v>THEPNARIT PUCKSOMPORN</v>
      </c>
      <c r="H236" s="2" t="s">
        <v>10590</v>
      </c>
      <c r="I236" s="2" t="str">
        <v>0066 2 4150089</v>
      </c>
      <c r="J236" s="2" t="str">
        <v>0066 2 4162566/8995186</v>
      </c>
      <c r="K236" s="7"/>
      <c r="L236" s="7"/>
      <c r="M236" s="7"/>
      <c r="N236" s="7"/>
      <c r="O236" s="7"/>
      <c r="P236" s="7"/>
      <c r="Q236" s="7"/>
      <c r="R236" s="7"/>
      <c r="S236" s="7"/>
    </row>
    <row r="237">
      <c r="A237" s="2" t="s">
        <v>13141</v>
      </c>
      <c r="B237" s="2" t="str">
        <v>叙利亚</v>
      </c>
      <c r="C237" s="2" t="str">
        <v>--</v>
      </c>
      <c r="D237" s="2" t="str">
        <v>餐厨用具</v>
      </c>
      <c r="E237" s="2" t="str">
        <v>6次</v>
      </c>
      <c r="F237" s="2" t="str">
        <v>BARAMEKA STREET AND KING FAISAL STREET,DAMASCUS</v>
      </c>
      <c r="G237" s="2" t="str">
        <v>Mr REFAT BATARNI</v>
      </c>
      <c r="H237" s="2" t="str">
        <v>--</v>
      </c>
      <c r="I237" s="2" t="str">
        <v>00963 11 6210655</v>
      </c>
      <c r="J237" s="2" t="str">
        <v>00963 11 2126257</v>
      </c>
      <c r="K237" s="7"/>
      <c r="L237" s="7"/>
      <c r="M237" s="7"/>
      <c r="N237" s="7"/>
      <c r="O237" s="7"/>
      <c r="P237" s="7"/>
      <c r="Q237" s="7"/>
      <c r="R237" s="7"/>
      <c r="S237" s="7"/>
    </row>
    <row r="238">
      <c r="A238" s="2" t="s">
        <v>10520</v>
      </c>
      <c r="B238" s="2" t="str">
        <v>中國香港</v>
      </c>
      <c r="C238" s="3" t="s">
        <v>10519</v>
      </c>
      <c r="D238" s="2" t="str">
        <v>食品,餐厨用具</v>
      </c>
      <c r="E238" s="2" t="str">
        <v>2次</v>
      </c>
      <c r="F238" s="2" t="str">
        <v>RM.12,2/F., PO LUNG CENTRE, 11 WANG CHIU ROAD, KOWLOON BAY, KOWLOON</v>
      </c>
      <c r="G238" s="2" t="str">
        <v>Ms DEBBIE CHEUNG</v>
      </c>
      <c r="H238" s="2" t="s">
        <v>10521</v>
      </c>
      <c r="I238" s="2" t="str">
        <v>+852 2798 8993</v>
      </c>
      <c r="J238" s="2" t="str">
        <v>00852 27991616</v>
      </c>
      <c r="K238" s="7"/>
      <c r="L238" s="7"/>
      <c r="M238" s="7"/>
      <c r="N238" s="7"/>
      <c r="O238" s="7"/>
      <c r="P238" s="7"/>
      <c r="Q238" s="7"/>
      <c r="R238" s="7"/>
      <c r="S238" s="7"/>
    </row>
    <row r="239">
      <c r="A239" s="2" t="s">
        <v>13155</v>
      </c>
      <c r="B239" s="2" t="str">
        <v>美國</v>
      </c>
      <c r="C239" s="3" t="s">
        <v>13154</v>
      </c>
      <c r="D239" s="2" t="s">
        <v>13152</v>
      </c>
      <c r="E239" s="2" t="str">
        <v>9次</v>
      </c>
      <c r="F239" s="2" t="str">
        <v>415 EAST AIRPORT FWY, SUITE 350, DALLAS, TEXAS 75062,U.S.A.</v>
      </c>
      <c r="G239" s="2" t="str">
        <v>Akia Booker</v>
      </c>
      <c r="H239" s="2" t="s">
        <v>13153</v>
      </c>
      <c r="I239" s="2" t="str">
        <v>+1 972-256-1141</v>
      </c>
      <c r="J239" s="2" t="str">
        <v>972 256 1131</v>
      </c>
      <c r="K239" s="7"/>
      <c r="L239" s="7"/>
      <c r="M239" s="7"/>
      <c r="N239" s="7"/>
      <c r="O239" s="7"/>
      <c r="P239" s="7"/>
      <c r="Q239" s="7"/>
      <c r="R239" s="7"/>
      <c r="S239" s="7"/>
    </row>
    <row r="240">
      <c r="A240" s="2" t="s">
        <v>10542</v>
      </c>
      <c r="B240" s="2" t="str">
        <v>芬蘭</v>
      </c>
      <c r="C240" s="3" t="s">
        <v>10541</v>
      </c>
      <c r="D240" s="2" t="str">
        <v>家用电器,餐厨用具</v>
      </c>
      <c r="E240" s="2" t="str">
        <v>9次</v>
      </c>
      <c r="F240" s="2" t="str">
        <v>Eurajoent 10, FI 27230, Lappi</v>
      </c>
      <c r="G240" s="2" t="str">
        <v>CHRISTINA AREDNAN</v>
      </c>
      <c r="H240" s="2" t="s">
        <v>10540</v>
      </c>
      <c r="I240" s="2" t="str">
        <v>+358 2 8387271</v>
      </c>
      <c r="J240" s="2" t="str">
        <v>00358 2 83 87 27 50</v>
      </c>
      <c r="K240" s="7"/>
      <c r="L240" s="7"/>
      <c r="M240" s="7"/>
      <c r="N240" s="7"/>
      <c r="O240" s="7"/>
      <c r="P240" s="7"/>
      <c r="Q240" s="7"/>
      <c r="R240" s="7"/>
      <c r="S240" s="7"/>
    </row>
    <row r="241">
      <c r="A241" s="2" t="s">
        <v>13366</v>
      </c>
      <c r="B241" s="2" t="str">
        <v>澳大利亞</v>
      </c>
      <c r="C241" s="3" t="s">
        <v>13367</v>
      </c>
      <c r="D241" s="2" t="str">
        <v>其他,家居用品,工艺陶瓷,玩具,玻璃工艺品,礼品及赠品,箱包,鞋,餐厨用具</v>
      </c>
      <c r="E241" s="2" t="str">
        <v>8次</v>
      </c>
      <c r="F241" s="2" t="str">
        <v>L1, 425 ST KILDA RD,MELBOURNE,AUSTRALIA</v>
      </c>
      <c r="G241" s="2" t="str">
        <v>JOHN GRAMACCIONI</v>
      </c>
      <c r="H241" s="2" t="s">
        <v>13368</v>
      </c>
      <c r="I241" s="2" t="str">
        <v>+61 3 9863 1111</v>
      </c>
      <c r="J241" s="2" t="str">
        <v>0061 3 98631199</v>
      </c>
      <c r="K241" s="7"/>
      <c r="L241" s="7"/>
      <c r="M241" s="7"/>
      <c r="N241" s="7"/>
      <c r="O241" s="7"/>
      <c r="P241" s="7"/>
      <c r="Q241" s="7"/>
      <c r="R241" s="7"/>
      <c r="S241" s="7"/>
    </row>
    <row r="242">
      <c r="A242" s="2" t="s">
        <v>10843</v>
      </c>
      <c r="B242" s="2" t="str">
        <v>英國</v>
      </c>
      <c r="C242" s="2" t="str">
        <v>--</v>
      </c>
      <c r="D242" s="2" t="str">
        <v>体育及旅游休闲用品,其他,玻璃工艺品,箱包,鞋,餐厨用具</v>
      </c>
      <c r="E242" s="2" t="str">
        <v>8次</v>
      </c>
      <c r="F242" s="2" t="str">
        <v>37 39 HIGH STREET, HARLSDEN,LONDON NW10 4NE,U.K.</v>
      </c>
      <c r="G242" s="2" t="str">
        <v>FUKUJU MASARU</v>
      </c>
      <c r="H242" s="2" t="s">
        <v>10844</v>
      </c>
      <c r="I242" s="2" t="str">
        <v>+44 7713 640568</v>
      </c>
      <c r="J242" s="2">
        <v>2088680748</v>
      </c>
      <c r="K242" s="7"/>
      <c r="L242" s="7"/>
      <c r="M242" s="7"/>
      <c r="N242" s="7"/>
      <c r="O242" s="7"/>
      <c r="P242" s="7"/>
      <c r="Q242" s="7"/>
      <c r="R242" s="7"/>
      <c r="S242" s="7"/>
    </row>
    <row r="243">
      <c r="A243" s="2" t="s">
        <v>13382</v>
      </c>
      <c r="B243" s="2" t="str">
        <v>印度</v>
      </c>
      <c r="C243" s="3" t="s">
        <v>13385</v>
      </c>
      <c r="D243" s="2" t="s">
        <v>13384</v>
      </c>
      <c r="E243" s="2" t="str">
        <v>8次</v>
      </c>
      <c r="F243" s="2" t="str">
        <v>K-1/13 CHITRANJAN PARK,GROUND FLOOR,INDIA</v>
      </c>
      <c r="G243" s="2" t="str">
        <v>JACK E. DEBEHAR</v>
      </c>
      <c r="H243" s="2" t="s">
        <v>13383</v>
      </c>
      <c r="I243" s="2">
        <f>+91-11-2648-675</f>
      </c>
      <c r="J243" s="2" t="str">
        <v>91 11 6289711</v>
      </c>
      <c r="K243" s="7"/>
      <c r="L243" s="7"/>
      <c r="M243" s="7"/>
      <c r="N243" s="7"/>
      <c r="O243" s="7"/>
      <c r="P243" s="7"/>
      <c r="Q243" s="7"/>
      <c r="R243" s="7"/>
      <c r="S243" s="7"/>
    </row>
    <row r="244">
      <c r="A244" s="2" t="s">
        <v>10867</v>
      </c>
      <c r="B244" s="2" t="str">
        <v>中國香港</v>
      </c>
      <c r="C244" s="3" t="s">
        <v>10866</v>
      </c>
      <c r="D244" s="2" t="s">
        <v>10864</v>
      </c>
      <c r="E244" s="2" t="str">
        <v>10次</v>
      </c>
      <c r="F244" s="2" t="str">
        <v>UNIT A-C, 12/F, SUN FAI COMM.CENTRE,576 RECLAMATION STREET, MONGKOK,HONGKONG</v>
      </c>
      <c r="G244" s="2" t="str">
        <v>Jo Walker</v>
      </c>
      <c r="H244" s="2" t="s">
        <v>10865</v>
      </c>
      <c r="I244" s="2" t="str">
        <v>+852 2308 1210</v>
      </c>
      <c r="J244" s="2" t="str">
        <v>00852 23942133</v>
      </c>
      <c r="K244" s="7"/>
      <c r="L244" s="7"/>
      <c r="M244" s="7"/>
      <c r="N244" s="7"/>
      <c r="O244" s="7"/>
      <c r="P244" s="7"/>
      <c r="Q244" s="7"/>
      <c r="R244" s="7"/>
      <c r="S244" s="7"/>
    </row>
    <row r="245">
      <c r="A245" s="2" t="s">
        <v>13334</v>
      </c>
      <c r="B245" s="2" t="str">
        <v>澳大利亞</v>
      </c>
      <c r="C245" s="3" t="s">
        <v>13333</v>
      </c>
      <c r="D245" s="2" t="str">
        <v>体育及旅游休闲用品,其他,玻璃工艺品,箱包,鞋,餐厨用具</v>
      </c>
      <c r="E245" s="2" t="str">
        <v>9次</v>
      </c>
      <c r="F245" s="2" t="str">
        <v>14 CASINO STWELSHPOOL WA 6106,AUSTRALIA</v>
      </c>
      <c r="G245" s="2" t="str">
        <v>ATIF PERVAIZ</v>
      </c>
      <c r="H245" s="2" t="s">
        <v>13335</v>
      </c>
      <c r="I245" s="2" t="str">
        <v>(618)93537621</v>
      </c>
      <c r="J245" s="2" t="str">
        <v>(618)93531902</v>
      </c>
      <c r="K245" s="7"/>
      <c r="L245" s="7"/>
      <c r="M245" s="7"/>
      <c r="N245" s="7"/>
      <c r="O245" s="7"/>
      <c r="P245" s="7"/>
      <c r="Q245" s="7"/>
      <c r="R245" s="7"/>
      <c r="S245" s="7"/>
    </row>
    <row r="246">
      <c r="A246" s="2" t="s">
        <v>10799</v>
      </c>
      <c r="B246" s="2" t="str">
        <v>中國香港</v>
      </c>
      <c r="C246" s="2" t="str">
        <v>--</v>
      </c>
      <c r="D246" s="2" t="str">
        <v>餐厨用具</v>
      </c>
      <c r="E246" s="2" t="str">
        <v>6次</v>
      </c>
      <c r="F246" s="2" t="str">
        <v>FLAT F,29/F,BLOCK 1,HONG LAI GDN TUEN MUN</v>
      </c>
      <c r="G246" s="2" t="str">
        <v>PARLAY TRADE CO.(HK.)</v>
      </c>
      <c r="H246" s="2" t="s">
        <v>10798</v>
      </c>
      <c r="I246" s="2" t="str">
        <v>00852 24401296</v>
      </c>
      <c r="J246" s="2" t="str">
        <v>00852 24401296</v>
      </c>
      <c r="K246" s="7"/>
      <c r="L246" s="7"/>
      <c r="M246" s="7"/>
      <c r="N246" s="7"/>
      <c r="O246" s="7"/>
      <c r="P246" s="7"/>
      <c r="Q246" s="7"/>
      <c r="R246" s="7"/>
      <c r="S246" s="7"/>
    </row>
    <row r="247">
      <c r="A247" s="2" t="s">
        <v>13349</v>
      </c>
      <c r="B247" s="2" t="str">
        <v>日本</v>
      </c>
      <c r="C247" s="2" t="str">
        <v>--</v>
      </c>
      <c r="D247" s="2" t="str">
        <v>玻璃工艺品,餐厨用具</v>
      </c>
      <c r="E247" s="2" t="str">
        <v>9次</v>
      </c>
      <c r="F247" s="2" t="str">
        <v>11-15, Takatsuji-cho, Showa-ku, Nagoya 466-8721</v>
      </c>
      <c r="G247" s="2" t="str">
        <v>ISHIZUKA GLASS CO..LTD.</v>
      </c>
      <c r="H247" s="2" t="str">
        <v>--</v>
      </c>
      <c r="I247" s="2">
        <f>+81-790-22-2681</f>
      </c>
      <c r="J247" s="2" t="str">
        <v>0081 52 871 5233</v>
      </c>
      <c r="K247" s="7"/>
      <c r="L247" s="7"/>
      <c r="M247" s="7"/>
      <c r="N247" s="7"/>
      <c r="O247" s="7"/>
      <c r="P247" s="7"/>
      <c r="Q247" s="7"/>
      <c r="R247" s="7"/>
      <c r="S247" s="7"/>
    </row>
    <row r="248">
      <c r="A248" s="2" t="s">
        <v>10821</v>
      </c>
      <c r="B248" s="2" t="str">
        <v>中國香港</v>
      </c>
      <c r="C248" s="3" t="s">
        <v>10823</v>
      </c>
      <c r="D248" s="2" t="str">
        <v>其他,餐厨用具</v>
      </c>
      <c r="E248" s="2" t="str">
        <v>8次</v>
      </c>
      <c r="F248" s="2" t="str">
        <v>FLAT E,14/FL.,SUPERLUCK IND.CTR.PH2,57 SHA TSUI RD.,TSUEN WAN,NT.HONGKONG</v>
      </c>
      <c r="G248" s="2" t="str">
        <v>Natalia</v>
      </c>
      <c r="H248" s="2" t="s">
        <v>10822</v>
      </c>
      <c r="I248" s="2" t="str">
        <v>+852 6275 1210</v>
      </c>
      <c r="J248" s="2" t="str">
        <v>852 62751210</v>
      </c>
      <c r="K248" s="7"/>
      <c r="L248" s="7"/>
      <c r="M248" s="7"/>
      <c r="N248" s="7"/>
      <c r="O248" s="7"/>
      <c r="P248" s="7"/>
      <c r="Q248" s="7"/>
      <c r="R248" s="7"/>
      <c r="S248" s="7"/>
    </row>
    <row r="249">
      <c r="A249" s="2" t="s">
        <v>13308</v>
      </c>
      <c r="B249" s="2" t="str">
        <v>中國香港</v>
      </c>
      <c r="C249" s="3" t="s">
        <v>13306</v>
      </c>
      <c r="D249" s="2" t="str">
        <v>家具,家居装饰品,家用电器,餐厨用具</v>
      </c>
      <c r="E249" s="2" t="str">
        <v>8次</v>
      </c>
      <c r="F249" s="2" t="str">
        <v>UNIT 3.2/F WAH YIU CTR BLDG.30-32 AUPUIWEN ST,FOTAN.N.T.,HONGKONG</v>
      </c>
      <c r="G249" s="2" t="str">
        <v>Bilge Tokdogan</v>
      </c>
      <c r="H249" s="2" t="s">
        <v>13307</v>
      </c>
      <c r="I249" s="2" t="str">
        <v>+852 2727 0935</v>
      </c>
      <c r="J249" s="2" t="str">
        <v>852 23795812</v>
      </c>
      <c r="K249" s="7"/>
      <c r="L249" s="7"/>
      <c r="M249" s="7"/>
      <c r="N249" s="7"/>
      <c r="O249" s="7"/>
      <c r="P249" s="7"/>
      <c r="Q249" s="7"/>
      <c r="R249" s="7"/>
      <c r="S249" s="7"/>
    </row>
    <row r="250">
      <c r="A250" s="2" t="s">
        <v>10751</v>
      </c>
      <c r="B250" s="2" t="str">
        <v>馬來西亞</v>
      </c>
      <c r="C250" s="2" t="str">
        <v>--</v>
      </c>
      <c r="D250" s="2" t="str">
        <v>家具,玻璃工艺品,餐厨用具</v>
      </c>
      <c r="E250" s="2" t="str">
        <v>9次</v>
      </c>
      <c r="F250" s="2" t="str">
        <v>NO.20, LORONG BINAJAYA 5,PMTG TINGGI, 14000 BUKIT MERTAJAM,MALAYSIA</v>
      </c>
      <c r="G250" s="2" t="str">
        <v>Rajan Gupta</v>
      </c>
      <c r="H250" s="2" t="s">
        <v>10750</v>
      </c>
      <c r="I250" s="2" t="str">
        <v>+60 4-587 1686</v>
      </c>
      <c r="J250" s="2" t="str">
        <v>604 5871626</v>
      </c>
      <c r="K250" s="7"/>
      <c r="L250" s="7"/>
      <c r="M250" s="7"/>
      <c r="N250" s="7"/>
      <c r="O250" s="7"/>
      <c r="P250" s="7"/>
      <c r="Q250" s="7"/>
      <c r="R250" s="7"/>
      <c r="S250" s="7"/>
    </row>
    <row r="251">
      <c r="A251" s="2" t="s">
        <v>13325</v>
      </c>
      <c r="B251" s="2" t="str">
        <v>菲律賓</v>
      </c>
      <c r="C251" s="2" t="str">
        <v>--</v>
      </c>
      <c r="D251" s="2" t="str">
        <v>餐厨用具</v>
      </c>
      <c r="E251" s="2" t="str">
        <v>6次</v>
      </c>
      <c r="F251" s="2" t="str">
        <v>1420 SOLER ST.,STA. CRUZ, MANILA,PHILIPPINES</v>
      </c>
      <c r="G251" s="2" t="str">
        <v>--</v>
      </c>
      <c r="H251" s="2" t="s">
        <v>13324</v>
      </c>
      <c r="I251" s="2" t="str">
        <v>+63 2 733 3311</v>
      </c>
      <c r="J251" s="2" t="str">
        <v>632 7337358</v>
      </c>
      <c r="K251" s="7"/>
      <c r="L251" s="7"/>
      <c r="M251" s="7"/>
      <c r="N251" s="7"/>
      <c r="O251" s="7"/>
      <c r="P251" s="7"/>
      <c r="Q251" s="7"/>
      <c r="R251" s="7"/>
      <c r="S251" s="7"/>
    </row>
    <row r="252">
      <c r="A252" s="2" t="s">
        <v>10781</v>
      </c>
      <c r="B252" s="2" t="str">
        <v>丹麥</v>
      </c>
      <c r="C252" s="3" t="s">
        <v>10782</v>
      </c>
      <c r="D252" s="2" t="str">
        <v>体育及旅游休闲用品,其他,玩具,玻璃工艺品,箱包,鞋,餐厨用具</v>
      </c>
      <c r="E252" s="2" t="str">
        <v>10次</v>
      </c>
      <c r="F252" s="2" t="str">
        <v>BROHOLMS ALLE 12 B,DK-2900 CHARLOTTENLUND,DENMARK</v>
      </c>
      <c r="G252" s="2" t="str">
        <v>fagoul</v>
      </c>
      <c r="H252" s="2" t="s">
        <v>10780</v>
      </c>
      <c r="I252" s="2" t="str">
        <v>45 70278377</v>
      </c>
      <c r="J252" s="2" t="str">
        <v>45 70225540</v>
      </c>
      <c r="K252" s="7"/>
      <c r="L252" s="7"/>
      <c r="M252" s="7"/>
      <c r="N252" s="7"/>
      <c r="O252" s="7"/>
      <c r="P252" s="7"/>
      <c r="Q252" s="7"/>
      <c r="R252" s="7"/>
      <c r="S252" s="7"/>
    </row>
    <row r="253">
      <c r="A253" s="2" t="s">
        <v>13272</v>
      </c>
      <c r="B253" s="2" t="str">
        <v>印度</v>
      </c>
      <c r="C253" s="2" t="str">
        <v>--</v>
      </c>
      <c r="D253" s="2" t="str">
        <v>餐厨用具</v>
      </c>
      <c r="E253" s="2" t="str">
        <v>6次</v>
      </c>
      <c r="F253" s="2" t="str">
        <v>190 A MAIN ROAD MOUJPUR,DELHI</v>
      </c>
      <c r="G253" s="2" t="str">
        <v>MANOS AGGARWAL</v>
      </c>
      <c r="H253" s="2" t="str">
        <v>--</v>
      </c>
      <c r="I253" s="2" t="str">
        <v>+91 11 2292 8385</v>
      </c>
      <c r="J253" s="2" t="str">
        <v>--</v>
      </c>
      <c r="K253" s="7"/>
      <c r="L253" s="7"/>
      <c r="M253" s="7"/>
      <c r="N253" s="7"/>
      <c r="O253" s="7"/>
      <c r="P253" s="7"/>
      <c r="Q253" s="7"/>
      <c r="R253" s="7"/>
      <c r="S253" s="7"/>
    </row>
    <row r="254">
      <c r="A254" s="2" t="s">
        <v>10706</v>
      </c>
      <c r="B254" s="2" t="str">
        <v>新加坡</v>
      </c>
      <c r="C254" s="3" t="s">
        <v>10704</v>
      </c>
      <c r="D254" s="2" t="str">
        <v>医药保健品及医疗器械,餐厨用具</v>
      </c>
      <c r="E254" s="2" t="str">
        <v>6次</v>
      </c>
      <c r="F254" s="2" t="str">
        <v>8,Sungei Kadut Crescent, 728682, Singapore</v>
      </c>
      <c r="G254" s="2" t="str">
        <v>Corten Furniture Pte Ltd</v>
      </c>
      <c r="H254" s="2" t="s">
        <v>10705</v>
      </c>
      <c r="I254" s="2" t="str">
        <v>+65-6376-2322,+65-6376-2122,+60-7-553-9632,+60-7-553-9633,+65 6569 8000</v>
      </c>
      <c r="J254" s="2" t="str">
        <v>0065 63680797</v>
      </c>
      <c r="K254" s="7"/>
      <c r="L254" s="7"/>
      <c r="M254" s="7"/>
      <c r="N254" s="7"/>
      <c r="O254" s="7"/>
      <c r="P254" s="7"/>
      <c r="Q254" s="7"/>
      <c r="R254" s="7"/>
      <c r="S254" s="7"/>
    </row>
    <row r="255">
      <c r="A255" s="2" t="s">
        <v>13286</v>
      </c>
      <c r="B255" s="2" t="str">
        <v>土耳其</v>
      </c>
      <c r="C255" s="3" t="s">
        <v>13289</v>
      </c>
      <c r="D255" s="2" t="s">
        <v>13288</v>
      </c>
      <c r="E255" s="2" t="str">
        <v>9次</v>
      </c>
      <c r="F255" s="2" t="str">
        <v>CIKRIKCILAR YOKUSU NO:34/B 06250 ULUS ANKARA,TURKEY</v>
      </c>
      <c r="G255" s="2" t="str">
        <v>Marc ElHayek</v>
      </c>
      <c r="H255" s="2" t="s">
        <v>13287</v>
      </c>
      <c r="I255" s="2" t="str">
        <v>+90 312 441 49 04</v>
      </c>
      <c r="J255" s="2" t="str">
        <v>0090 312 4414906</v>
      </c>
      <c r="K255" s="7"/>
      <c r="L255" s="7"/>
      <c r="M255" s="7"/>
      <c r="N255" s="7"/>
      <c r="O255" s="7"/>
      <c r="P255" s="7"/>
      <c r="Q255" s="7"/>
      <c r="R255" s="7"/>
      <c r="S255" s="7"/>
    </row>
    <row r="256">
      <c r="A256" s="2" t="s">
        <v>10725</v>
      </c>
      <c r="B256" s="2" t="str">
        <v>新西蘭</v>
      </c>
      <c r="C256" s="2" t="str">
        <v>--</v>
      </c>
      <c r="D256" s="2" t="str">
        <v>餐厨用具</v>
      </c>
      <c r="E256" s="2" t="str">
        <v>6次</v>
      </c>
      <c r="F256" s="2" t="str">
        <v>18 Norwich Street Newton 1001 Auckland</v>
      </c>
      <c r="G256" s="2" t="str">
        <v>Robert Waddell</v>
      </c>
      <c r="H256" s="2" t="s">
        <v>10724</v>
      </c>
      <c r="I256" s="2" t="str">
        <v>+64 9-373 2416</v>
      </c>
      <c r="J256" s="2" t="str">
        <v>0064 9 358 1598</v>
      </c>
      <c r="K256" s="7"/>
      <c r="L256" s="7"/>
      <c r="M256" s="7"/>
      <c r="N256" s="7"/>
      <c r="O256" s="7"/>
      <c r="P256" s="7"/>
      <c r="Q256" s="7"/>
      <c r="R256" s="7"/>
      <c r="S256" s="7"/>
    </row>
    <row r="257">
      <c r="A257" s="2" t="s">
        <v>12985</v>
      </c>
      <c r="B257" s="2" t="str">
        <v>澳大利亞</v>
      </c>
      <c r="C257" s="3" t="s">
        <v>12987</v>
      </c>
      <c r="D257" s="2" t="str">
        <v>办公文具,玩具,箱包,餐厨用具</v>
      </c>
      <c r="E257" s="2" t="str">
        <v>3次</v>
      </c>
      <c r="F257" s="2" t="str">
        <v>57 ELIZABETH STREET MALVERN VICTORIA 3144 AUSTRALIA</v>
      </c>
      <c r="G257" s="2" t="str">
        <v>Alan Mitchell</v>
      </c>
      <c r="H257" s="2" t="s">
        <v>12986</v>
      </c>
      <c r="I257" s="2" t="str">
        <v>+61 3 9822 5146</v>
      </c>
      <c r="J257" s="2" t="str">
        <v>--</v>
      </c>
      <c r="K257" s="7"/>
      <c r="L257" s="7"/>
      <c r="M257" s="7"/>
      <c r="N257" s="7"/>
      <c r="O257" s="7"/>
      <c r="P257" s="7"/>
      <c r="Q257" s="7"/>
      <c r="R257" s="7"/>
      <c r="S257" s="7"/>
    </row>
    <row r="258">
      <c r="A258" s="2" t="s">
        <v>10318</v>
      </c>
      <c r="B258" s="2" t="str">
        <v>巴基斯坦</v>
      </c>
      <c r="C258" s="2" t="str">
        <v>--</v>
      </c>
      <c r="D258" s="2" t="str">
        <v>餐厨用具</v>
      </c>
      <c r="E258" s="2" t="str">
        <v>2次</v>
      </c>
      <c r="F258" s="2" t="str">
        <v>SHOP # 170,1ST FLOOR,GUL PLAZA,M.A.JINNAH ROAD,KARACHI</v>
      </c>
      <c r="G258" s="2" t="str">
        <v>M.SOHAIL SAMLA</v>
      </c>
      <c r="H258" s="2" t="s">
        <v>10319</v>
      </c>
      <c r="I258" s="2" t="str">
        <v>0092 21 7771601</v>
      </c>
      <c r="J258" s="2" t="str">
        <v>0092 21 7774415</v>
      </c>
      <c r="K258" s="7"/>
      <c r="L258" s="7"/>
      <c r="M258" s="7"/>
      <c r="N258" s="7"/>
      <c r="O258" s="7"/>
      <c r="P258" s="7"/>
      <c r="Q258" s="7"/>
      <c r="R258" s="7"/>
      <c r="S258" s="7"/>
    </row>
    <row r="259">
      <c r="A259" s="2" t="s">
        <v>13001</v>
      </c>
      <c r="B259" s="2" t="str">
        <v>阿爾及利亞</v>
      </c>
      <c r="C259" s="2" t="str">
        <v>--</v>
      </c>
      <c r="D259" s="2" t="str">
        <v>餐厨用具</v>
      </c>
      <c r="E259" s="2" t="str">
        <v>6次</v>
      </c>
      <c r="F259" s="2" t="str">
        <v>7,RUE DES FRERES MEZAACHE,SETIF</v>
      </c>
      <c r="G259" s="2" t="str">
        <v>--</v>
      </c>
      <c r="H259" s="2" t="str">
        <v>--</v>
      </c>
      <c r="I259" s="2" t="str">
        <v>+213 36 92 48 92</v>
      </c>
      <c r="J259" s="2" t="str">
        <v>00213 36 924894</v>
      </c>
      <c r="K259" s="7"/>
      <c r="L259" s="7"/>
      <c r="M259" s="7"/>
      <c r="N259" s="7"/>
      <c r="O259" s="7"/>
      <c r="P259" s="7"/>
      <c r="Q259" s="7"/>
      <c r="R259" s="7"/>
      <c r="S259" s="7"/>
    </row>
    <row r="260">
      <c r="A260" s="2" t="s">
        <v>10338</v>
      </c>
      <c r="B260" s="2" t="str">
        <v>美國</v>
      </c>
      <c r="C260" s="3" t="s">
        <v>10336</v>
      </c>
      <c r="D260" s="2" t="str">
        <v>五金,工具,餐厨用具</v>
      </c>
      <c r="E260" s="2" t="str">
        <v>7次</v>
      </c>
      <c r="F260" s="2" t="str">
        <v>1183 APPLETON ROAD, ELKTON,MD 21921-3912U.S.A.</v>
      </c>
      <c r="G260" s="2" t="str">
        <v>--</v>
      </c>
      <c r="H260" s="2" t="s">
        <v>10337</v>
      </c>
      <c r="I260" s="2" t="str">
        <v>001 4103923538</v>
      </c>
      <c r="J260" s="2" t="str">
        <v>001 4134609468</v>
      </c>
      <c r="K260" s="7"/>
      <c r="L260" s="7"/>
      <c r="M260" s="7"/>
      <c r="N260" s="7"/>
      <c r="O260" s="7"/>
      <c r="P260" s="7"/>
      <c r="Q260" s="7"/>
      <c r="R260" s="7"/>
      <c r="S260" s="7"/>
    </row>
    <row r="261">
      <c r="A261" s="2" t="s">
        <v>12946</v>
      </c>
      <c r="B261" s="2" t="str">
        <v>中國香港</v>
      </c>
      <c r="C261" s="3" t="s">
        <v>12944</v>
      </c>
      <c r="D261" s="2" t="str">
        <v>家用电器,工艺陶瓷,餐厨用具</v>
      </c>
      <c r="E261" s="2" t="str">
        <v>7次</v>
      </c>
      <c r="F261" s="2" t="str">
        <v>ROOM 902,9/FL.,HARBOUR CRYSTAL CENTRE,100,GRANVILLE ROAD,TST,KOWLOON</v>
      </c>
      <c r="G261" s="2" t="str">
        <v>Benny Liong</v>
      </c>
      <c r="H261" s="2" t="s">
        <v>12945</v>
      </c>
      <c r="I261" s="2">
        <f>+852-2375-4242</f>
      </c>
      <c r="J261" s="2" t="str">
        <v>00852 21170889</v>
      </c>
      <c r="K261" s="7"/>
      <c r="L261" s="7"/>
      <c r="M261" s="7"/>
      <c r="N261" s="7"/>
      <c r="O261" s="7"/>
      <c r="P261" s="7"/>
      <c r="Q261" s="7"/>
      <c r="R261" s="7"/>
      <c r="S261" s="7"/>
    </row>
    <row r="262">
      <c r="A262" s="2" t="s">
        <v>10283</v>
      </c>
      <c r="B262" s="2" t="str">
        <v>日本</v>
      </c>
      <c r="C262" s="3" t="s">
        <v>10282</v>
      </c>
      <c r="D262" s="2" t="str">
        <v>餐厨用具</v>
      </c>
      <c r="E262" s="2" t="str">
        <v>2次</v>
      </c>
      <c r="F262" s="2" t="str">
        <v>20-1, FUKUSHIMA 7-CHOME, FUKUSHIMA-KU OSAKA-SHI, OSAKA 5530003</v>
      </c>
      <c r="G262" s="2" t="str">
        <v>HINOUE YOSHIHARU</v>
      </c>
      <c r="H262" s="2" t="str">
        <v>--</v>
      </c>
      <c r="I262" s="2">
        <f>+81-6-6466-6700</f>
      </c>
      <c r="J262" s="2" t="str">
        <v>0081 6 64662751</v>
      </c>
      <c r="K262" s="7"/>
      <c r="L262" s="7"/>
      <c r="M262" s="7"/>
      <c r="N262" s="7"/>
      <c r="O262" s="7"/>
      <c r="P262" s="7"/>
      <c r="Q262" s="7"/>
      <c r="R262" s="7"/>
      <c r="S262" s="7"/>
    </row>
    <row r="263">
      <c r="A263" s="2" t="s">
        <v>12969</v>
      </c>
      <c r="B263" s="2" t="str">
        <v>日本</v>
      </c>
      <c r="C263" s="3" t="s">
        <v>12968</v>
      </c>
      <c r="D263" s="2" t="str">
        <v>餐厨用具</v>
      </c>
      <c r="E263" s="2" t="str">
        <v>1次</v>
      </c>
      <c r="F263" s="2" t="str">
        <v>4-2, KOKUBO 6-CHOME KOFU-SHI, YAMANASHI 4000043</v>
      </c>
      <c r="G263" s="2" t="str">
        <v>SHIMIZU, HARUKI</v>
      </c>
      <c r="H263" s="2" t="str">
        <v>--</v>
      </c>
      <c r="I263" s="2">
        <f>+81-55-228-1151</f>
      </c>
      <c r="J263" s="2" t="str">
        <v>0081 55 228 1150</v>
      </c>
      <c r="K263" s="7"/>
      <c r="L263" s="7"/>
      <c r="M263" s="7"/>
      <c r="N263" s="7"/>
      <c r="O263" s="7"/>
      <c r="P263" s="7"/>
      <c r="Q263" s="7"/>
      <c r="R263" s="7"/>
      <c r="S263" s="7"/>
    </row>
    <row r="264">
      <c r="A264" s="2" t="s">
        <v>10303</v>
      </c>
      <c r="B264" s="2" t="str">
        <v>格鲁吉亚</v>
      </c>
      <c r="C264" s="2" t="str">
        <v>--</v>
      </c>
      <c r="D264" s="2" t="str">
        <v>家具,家居装饰品,玻璃工艺品,鞋,餐厨用具</v>
      </c>
      <c r="E264" s="2" t="str">
        <v>10次</v>
      </c>
      <c r="F264" s="2" t="str">
        <v>2440 Atlanta Rd, GEORGIA</v>
      </c>
      <c r="G264" s="2" t="str">
        <v>Mumtaz Husain</v>
      </c>
      <c r="H264" s="2" t="s">
        <v>10304</v>
      </c>
      <c r="I264" s="2" t="str">
        <v>770 333 6100</v>
      </c>
      <c r="J264" s="2" t="str">
        <v>770 333 6100</v>
      </c>
      <c r="K264" s="7"/>
      <c r="L264" s="7"/>
      <c r="M264" s="7"/>
      <c r="N264" s="7"/>
      <c r="O264" s="7"/>
      <c r="P264" s="7"/>
      <c r="Q264" s="7"/>
      <c r="R264" s="7"/>
      <c r="S264" s="7"/>
    </row>
    <row r="265">
      <c r="A265" s="2" t="s">
        <v>12917</v>
      </c>
      <c r="B265" s="2" t="str">
        <v>印度</v>
      </c>
      <c r="C265" s="3" t="s">
        <v>12918</v>
      </c>
      <c r="D265" s="2" t="str">
        <v>其他,化工产品,家用电器,服装饰物及配件,玻璃工艺品,鞋,餐厨用具</v>
      </c>
      <c r="E265" s="2" t="str">
        <v>10次</v>
      </c>
      <c r="F265" s="2" t="str">
        <v>PLOT#58,ROAD#71,JUBILEE HILLS,HYDERABAD 500 033,INDIA</v>
      </c>
      <c r="G265" s="2" t="str">
        <v>EMAY ZHONG</v>
      </c>
      <c r="H265" s="2" t="s">
        <v>12916</v>
      </c>
      <c r="I265" s="2" t="str">
        <v>91 40 23550789</v>
      </c>
      <c r="J265" s="2" t="str">
        <v>91 40 55626103</v>
      </c>
      <c r="K265" s="7"/>
      <c r="L265" s="7"/>
      <c r="M265" s="7"/>
      <c r="N265" s="7"/>
      <c r="O265" s="7"/>
      <c r="P265" s="7"/>
      <c r="Q265" s="7"/>
      <c r="R265" s="7"/>
      <c r="S265" s="7"/>
    </row>
    <row r="266">
      <c r="A266" s="2" t="s">
        <v>10248</v>
      </c>
      <c r="B266" s="2" t="str">
        <v>比利時</v>
      </c>
      <c r="C266" s="3" t="s">
        <v>10250</v>
      </c>
      <c r="D266" s="2" t="str">
        <v>其他,家用电器,玻璃工艺品,电子消费品及信息产品,食品,餐厨用具</v>
      </c>
      <c r="E266" s="2" t="str">
        <v>7次</v>
      </c>
      <c r="F266" s="2" t="str">
        <v>PADDESCHOOTDREEF 141</v>
      </c>
      <c r="G266" s="2" t="str">
        <v>MARIE VERMEIRE</v>
      </c>
      <c r="H266" s="2" t="s">
        <v>10249</v>
      </c>
      <c r="I266" s="2" t="str">
        <v>+32 486 80 74 75</v>
      </c>
      <c r="J266" s="2">
        <v>3237665686</v>
      </c>
      <c r="K266" s="7"/>
      <c r="L266" s="7"/>
      <c r="M266" s="7"/>
      <c r="N266" s="7"/>
      <c r="O266" s="7"/>
      <c r="P266" s="7"/>
      <c r="Q266" s="7"/>
      <c r="R266" s="7"/>
      <c r="S266" s="7"/>
    </row>
    <row r="267">
      <c r="A267" s="2" t="s">
        <v>12939</v>
      </c>
      <c r="B267" s="2" t="str">
        <v>瑞士</v>
      </c>
      <c r="C267" s="3" t="s">
        <v>12937</v>
      </c>
      <c r="D267" s="2" t="str">
        <v>五金,体育及旅游休闲用品,工艺陶瓷,玻璃工艺品,箱包,鞋,食品,餐厨用具</v>
      </c>
      <c r="E267" s="2" t="str">
        <v>9次</v>
      </c>
      <c r="F267" s="2" t="str">
        <v>P.O.BOX 1216,CH-8801 THALWIL,SWITZERLAND</v>
      </c>
      <c r="G267" s="2" t="str">
        <v>--</v>
      </c>
      <c r="H267" s="2" t="s">
        <v>12938</v>
      </c>
      <c r="I267" s="2">
        <v>4117155000</v>
      </c>
      <c r="J267" s="2">
        <v>4117156565</v>
      </c>
      <c r="K267" s="7"/>
      <c r="L267" s="7"/>
      <c r="M267" s="7"/>
      <c r="N267" s="7"/>
      <c r="O267" s="7"/>
      <c r="P267" s="7"/>
      <c r="Q267" s="7"/>
      <c r="R267" s="7"/>
      <c r="S267" s="7"/>
    </row>
    <row r="268">
      <c r="A268" s="2" t="s">
        <v>10269</v>
      </c>
      <c r="B268" s="2" t="str">
        <v>美國</v>
      </c>
      <c r="C268" s="2" t="str">
        <v>--</v>
      </c>
      <c r="D268" s="2" t="str">
        <v>办公文具,箱包,餐厨用具</v>
      </c>
      <c r="E268" s="2" t="str">
        <v>3次</v>
      </c>
      <c r="F268" s="2" t="str">
        <v>1501 pike place suite 429 seattle washington</v>
      </c>
      <c r="G268" s="2" t="str">
        <v>young sun kim</v>
      </c>
      <c r="H268" s="2" t="s">
        <v>10270</v>
      </c>
      <c r="I268" s="2" t="str">
        <v>+1 206-422-9286</v>
      </c>
      <c r="J268" s="2" t="str">
        <v>1-206-2239430</v>
      </c>
      <c r="K268" s="7"/>
      <c r="L268" s="7"/>
      <c r="M268" s="7"/>
      <c r="N268" s="7"/>
      <c r="O268" s="7"/>
      <c r="P268" s="7"/>
      <c r="Q268" s="7"/>
      <c r="R268" s="7"/>
      <c r="S268" s="7"/>
    </row>
    <row r="269">
      <c r="A269" s="2" t="s">
        <v>12886</v>
      </c>
      <c r="B269" s="2" t="str">
        <v>日本</v>
      </c>
      <c r="C269" s="2" t="str">
        <v>--</v>
      </c>
      <c r="D269" s="2" t="str">
        <v>餐厨用具</v>
      </c>
      <c r="E269" s="2" t="str">
        <v>6次</v>
      </c>
      <c r="F269" s="2" t="str">
        <v>5TH FL., MINATOSHINKAWA BLDG. 7-10, SHINKAWA 1-CHOME CHUO-KU, TOKYO 1040033</v>
      </c>
      <c r="G269" s="2" t="str">
        <v>NISHIJIMA, KIYOTAKA</v>
      </c>
      <c r="H269" s="2" t="str">
        <v>--</v>
      </c>
      <c r="I269" s="2" t="str">
        <v>0081 3 3523 5941</v>
      </c>
      <c r="J269" s="2" t="str">
        <v>0081 3 3523 5209</v>
      </c>
      <c r="K269" s="7"/>
      <c r="L269" s="7"/>
      <c r="M269" s="7"/>
      <c r="N269" s="7"/>
      <c r="O269" s="7"/>
      <c r="P269" s="7"/>
      <c r="Q269" s="7"/>
      <c r="R269" s="7"/>
      <c r="S269" s="7"/>
    </row>
    <row r="270">
      <c r="A270" s="2" t="s">
        <v>10207</v>
      </c>
      <c r="B270" s="2" t="str">
        <v>喀麥隆</v>
      </c>
      <c r="C270" s="2" t="str">
        <v>--</v>
      </c>
      <c r="D270" s="2" t="s">
        <v>10208</v>
      </c>
      <c r="E270" s="2" t="str">
        <v>8次</v>
      </c>
      <c r="F270" s="2" t="str">
        <v>P.O.BOX 1218 LIMBE,SOUTH WEST PROVINCE,CAMEROUN</v>
      </c>
      <c r="G270" s="2" t="str">
        <v>--</v>
      </c>
      <c r="H270" s="2" t="s">
        <v>10209</v>
      </c>
      <c r="I270" s="2">
        <v>2379862560</v>
      </c>
      <c r="J270" s="2">
        <v>2373333138</v>
      </c>
      <c r="K270" s="7"/>
      <c r="L270" s="7"/>
      <c r="M270" s="7"/>
      <c r="N270" s="7"/>
      <c r="O270" s="7"/>
      <c r="P270" s="7"/>
      <c r="Q270" s="7"/>
      <c r="R270" s="7"/>
      <c r="S270" s="7"/>
    </row>
    <row r="271">
      <c r="A271" s="2" t="s">
        <v>12900</v>
      </c>
      <c r="B271" s="2" t="str">
        <v>英國</v>
      </c>
      <c r="C271" s="2" t="str">
        <v>--</v>
      </c>
      <c r="D271" s="2" t="str">
        <v>工艺陶瓷,餐厨用具</v>
      </c>
      <c r="E271" s="2" t="str">
        <v>3次</v>
      </c>
      <c r="F271" s="2" t="str">
        <v>Nautic House, Grange Close, Clover Hook Industrial Park, Somercotes, Derbyshire, DE55 4QT</v>
      </c>
      <c r="G271" s="2" t="str">
        <v>Mr.David</v>
      </c>
      <c r="H271" s="2" t="s">
        <v>12901</v>
      </c>
      <c r="I271" s="2" t="str">
        <v>+44 1623 517912</v>
      </c>
      <c r="J271" s="2" t="str">
        <v>0044 1623 517922</v>
      </c>
      <c r="K271" s="7"/>
      <c r="L271" s="7"/>
      <c r="M271" s="7"/>
      <c r="N271" s="7"/>
      <c r="O271" s="7"/>
      <c r="P271" s="7"/>
      <c r="Q271" s="7"/>
      <c r="R271" s="7"/>
      <c r="S271" s="7"/>
    </row>
    <row r="272">
      <c r="A272" s="2" t="s">
        <v>10231</v>
      </c>
      <c r="B272" s="2" t="str">
        <v>美國</v>
      </c>
      <c r="C272" s="2" t="str">
        <v>--</v>
      </c>
      <c r="D272" s="2" t="str">
        <v>其他,家用电器,餐厨用具</v>
      </c>
      <c r="E272" s="2" t="str">
        <v>10次</v>
      </c>
      <c r="F272" s="2" t="str">
        <v>921 CANADA COURT, CITY OF INDUSTRY,CA 91748,U.S.A.</v>
      </c>
      <c r="G272" s="2" t="str">
        <v>CHAN KA CHUN</v>
      </c>
      <c r="H272" s="2" t="s">
        <v>10230</v>
      </c>
      <c r="I272" s="2" t="str">
        <v>+1 626-913-3800</v>
      </c>
      <c r="J272" s="2" t="str">
        <v>001 6269133818</v>
      </c>
      <c r="K272" s="7"/>
      <c r="L272" s="7"/>
      <c r="M272" s="7"/>
      <c r="N272" s="7"/>
      <c r="O272" s="7"/>
      <c r="P272" s="7"/>
      <c r="Q272" s="7"/>
      <c r="R272" s="7"/>
      <c r="S272" s="7"/>
    </row>
    <row r="273">
      <c r="A273" s="2" t="s">
        <v>13115</v>
      </c>
      <c r="B273" s="2" t="str">
        <v>美國</v>
      </c>
      <c r="C273" s="2" t="str">
        <v>--</v>
      </c>
      <c r="D273" s="2" t="s">
        <v>13116</v>
      </c>
      <c r="E273" s="2" t="str">
        <v>10次</v>
      </c>
      <c r="F273" s="2" t="str">
        <v>491 COURTLAND DRIVE, SAN BRUNO,CA 94066,U.S.A.</v>
      </c>
      <c r="G273" s="2" t="str">
        <v>C. K. LEONG</v>
      </c>
      <c r="H273" s="2" t="s">
        <v>13117</v>
      </c>
      <c r="I273" s="2" t="str">
        <v>001 6508716685</v>
      </c>
      <c r="J273" s="2" t="str">
        <v>001 4155025665</v>
      </c>
      <c r="K273" s="7"/>
      <c r="L273" s="7"/>
      <c r="M273" s="7"/>
      <c r="N273" s="7"/>
      <c r="O273" s="7"/>
      <c r="P273" s="7"/>
      <c r="Q273" s="7"/>
      <c r="R273" s="7"/>
      <c r="S273" s="7"/>
    </row>
    <row r="274">
      <c r="A274" s="2" t="s">
        <v>10479</v>
      </c>
      <c r="B274" s="2" t="str">
        <v>印度</v>
      </c>
      <c r="C274" s="2" t="str">
        <v>--</v>
      </c>
      <c r="D274" s="2" t="str">
        <v>餐厨用具</v>
      </c>
      <c r="E274" s="2" t="str">
        <v>6次</v>
      </c>
      <c r="F274" s="2" t="str">
        <v>NANHA COMPLEX,1ST FLOOR,OPP.SHIV MANDIR,KAPURTHALA</v>
      </c>
      <c r="G274" s="2" t="str">
        <v>PAL'S PIZZA &amp; BURGER HUT</v>
      </c>
      <c r="H274" s="2" t="str">
        <v>--</v>
      </c>
      <c r="I274" s="2" t="str">
        <v>0091 1822 31387</v>
      </c>
      <c r="J274" s="2">
        <v>91</v>
      </c>
      <c r="K274" s="7"/>
      <c r="L274" s="7"/>
      <c r="M274" s="7"/>
      <c r="N274" s="7"/>
      <c r="O274" s="7"/>
      <c r="P274" s="7"/>
      <c r="Q274" s="7"/>
      <c r="R274" s="7"/>
      <c r="S274" s="7"/>
    </row>
    <row r="275">
      <c r="A275" s="2" t="s">
        <v>13130</v>
      </c>
      <c r="B275" s="2" t="str">
        <v>美國</v>
      </c>
      <c r="C275" s="3" t="s">
        <v>13131</v>
      </c>
      <c r="D275" s="2" t="str">
        <v>礼品及赠品,餐厨用具</v>
      </c>
      <c r="E275" s="2" t="str">
        <v>3次</v>
      </c>
      <c r="F275" s="2" t="str">
        <v>2940 W. OLYMPIC BLVD.LOS ANGELES, CA 90006,U.S.A.</v>
      </c>
      <c r="G275" s="2" t="str">
        <v>DAE SOON KIM</v>
      </c>
      <c r="H275" s="2" t="s">
        <v>13132</v>
      </c>
      <c r="I275" s="2" t="str">
        <v>+1 213-386-4882</v>
      </c>
      <c r="J275" s="2" t="str">
        <v>001 213 3866240</v>
      </c>
      <c r="K275" s="7"/>
      <c r="L275" s="7"/>
      <c r="M275" s="7"/>
      <c r="N275" s="7"/>
      <c r="O275" s="7"/>
      <c r="P275" s="7"/>
      <c r="Q275" s="7"/>
      <c r="R275" s="7"/>
      <c r="S275" s="7"/>
    </row>
    <row r="276">
      <c r="A276" s="2" t="s">
        <v>10500</v>
      </c>
      <c r="B276" s="2" t="str">
        <v>美國</v>
      </c>
      <c r="C276" s="3" t="s">
        <v>10501</v>
      </c>
      <c r="D276" s="2" t="str">
        <v>工艺陶瓷,餐厨用具</v>
      </c>
      <c r="E276" s="2" t="str">
        <v>3次</v>
      </c>
      <c r="F276" s="2" t="str">
        <v>1089 KNOX RD, MC LEANSVILLE, NC 27301-9228</v>
      </c>
      <c r="G276" s="2" t="str">
        <v>ROBERT L PAGE</v>
      </c>
      <c r="H276" s="2" t="str">
        <v>--</v>
      </c>
      <c r="I276" s="2" t="str">
        <v>+1-336-697-3000,+1-800-737-5223,+1-273019228,+1-800-270-3708,+1-274206029,+1 800-270-3708,+1 800-737-5223</v>
      </c>
      <c r="J276" s="2" t="str">
        <v>001 336-697-3100</v>
      </c>
      <c r="K276" s="7"/>
      <c r="L276" s="7"/>
      <c r="M276" s="7"/>
      <c r="N276" s="7"/>
      <c r="O276" s="7"/>
      <c r="P276" s="7"/>
      <c r="Q276" s="7"/>
      <c r="R276" s="7"/>
      <c r="S276" s="7"/>
    </row>
    <row r="277">
      <c r="A277" s="2" t="s">
        <v>13077</v>
      </c>
      <c r="B277" s="2" t="str">
        <v>沙烏地阿拉伯</v>
      </c>
      <c r="C277" s="3" t="s">
        <v>13080</v>
      </c>
      <c r="D277" s="2" t="s">
        <v>13078</v>
      </c>
      <c r="E277" s="2" t="str">
        <v>11次</v>
      </c>
      <c r="F277" s="2" t="str">
        <v>P.O.BOX 102,RIYADH 11411,SAUDI ARABIA</v>
      </c>
      <c r="G277" s="2" t="str">
        <v>MAURICIO GRIS</v>
      </c>
      <c r="H277" s="2" t="s">
        <v>13079</v>
      </c>
      <c r="I277" s="2">
        <v>96612080926</v>
      </c>
      <c r="J277" s="2">
        <v>96612933157</v>
      </c>
      <c r="K277" s="7"/>
      <c r="L277" s="7"/>
      <c r="M277" s="7"/>
      <c r="N277" s="7"/>
      <c r="O277" s="7"/>
      <c r="P277" s="7"/>
      <c r="Q277" s="7"/>
      <c r="R277" s="7"/>
      <c r="S277" s="7"/>
    </row>
    <row r="278">
      <c r="A278" s="2" t="s">
        <v>10036</v>
      </c>
      <c r="B278" s="2" t="str">
        <v>荷蘭</v>
      </c>
      <c r="C278" s="3" t="s">
        <v>10034</v>
      </c>
      <c r="D278" s="2" t="str">
        <v>卫浴设备,餐厨用具</v>
      </c>
      <c r="E278" s="2" t="str">
        <v>2次</v>
      </c>
      <c r="F278" s="2" t="str">
        <v>PO box 11, 5660 AA Geldrop, Nederland</v>
      </c>
      <c r="G278" s="2" t="str">
        <v>--</v>
      </c>
      <c r="H278" s="2" t="s">
        <v>10035</v>
      </c>
      <c r="I278" s="2" t="str">
        <v>+31 40 280 9809</v>
      </c>
      <c r="J278" s="2" t="str">
        <v>0031 40 2849889</v>
      </c>
      <c r="K278" s="7"/>
      <c r="L278" s="7"/>
      <c r="M278" s="7"/>
      <c r="N278" s="7"/>
      <c r="O278" s="7"/>
      <c r="P278" s="7"/>
      <c r="Q278" s="7"/>
      <c r="R278" s="7"/>
      <c r="S278" s="7"/>
    </row>
    <row r="279">
      <c r="A279" s="2" t="s">
        <v>13099</v>
      </c>
      <c r="B279" s="2" t="str">
        <v>巴拿馬</v>
      </c>
      <c r="C279" s="3" t="s">
        <v>13100</v>
      </c>
      <c r="D279" s="2" t="str">
        <v>其他,电子电气产品,餐厨用具</v>
      </c>
      <c r="E279" s="2" t="str">
        <v>6次</v>
      </c>
      <c r="F279" s="2" t="str">
        <v>ZONA LIBRE</v>
      </c>
      <c r="G279" s="2" t="str">
        <v>TAREK SAKER</v>
      </c>
      <c r="H279" s="2" t="s">
        <v>13098</v>
      </c>
      <c r="I279" s="2" t="str">
        <v>+507 441-0690</v>
      </c>
      <c r="J279" s="2" t="str">
        <v>00507 4414004</v>
      </c>
      <c r="K279" s="7"/>
      <c r="L279" s="7"/>
      <c r="M279" s="7"/>
      <c r="N279" s="7"/>
      <c r="O279" s="7"/>
      <c r="P279" s="7"/>
      <c r="Q279" s="7"/>
      <c r="R279" s="7"/>
      <c r="S279" s="7"/>
    </row>
    <row r="280">
      <c r="A280" s="2" t="s">
        <v>10461</v>
      </c>
      <c r="B280" s="2" t="str">
        <v>美國</v>
      </c>
      <c r="C280" s="3" t="s">
        <v>10463</v>
      </c>
      <c r="D280" s="2" t="str">
        <v>五金,其他,家具,家用电器,工具,玻璃工艺品,箱包,餐厨用具</v>
      </c>
      <c r="E280" s="2" t="str">
        <v>10次</v>
      </c>
      <c r="F280" s="2" t="str">
        <v>131 ROSE FEISS BLVD, BRONX, NY 10454-3625</v>
      </c>
      <c r="G280" s="2" t="str">
        <v>ED GANGI</v>
      </c>
      <c r="H280" s="2" t="s">
        <v>10462</v>
      </c>
      <c r="I280" s="2" t="str">
        <v>+1 718-401-8272</v>
      </c>
      <c r="J280" s="2" t="str">
        <v>001 718-401-8353</v>
      </c>
      <c r="K280" s="7"/>
      <c r="L280" s="7"/>
      <c r="M280" s="7"/>
      <c r="N280" s="7"/>
      <c r="O280" s="7"/>
      <c r="P280" s="7"/>
      <c r="Q280" s="7"/>
      <c r="R280" s="7"/>
      <c r="S280" s="7"/>
    </row>
    <row r="281">
      <c r="A281" s="2" t="s">
        <v>9501</v>
      </c>
      <c r="B281" s="2" t="str">
        <v>美國</v>
      </c>
      <c r="C281" s="3" t="s">
        <v>9504</v>
      </c>
      <c r="D281" s="2" t="s">
        <v>9502</v>
      </c>
      <c r="E281" s="2" t="str">
        <v>10次</v>
      </c>
      <c r="F281" s="2" t="str">
        <v>10809 16TH AVE SE SUIT 315,U.S.A.</v>
      </c>
      <c r="G281" s="2" t="str">
        <v>--</v>
      </c>
      <c r="H281" s="2" t="s">
        <v>9503</v>
      </c>
      <c r="I281" s="2">
        <f>+1-800-466-3393</f>
      </c>
      <c r="J281" s="2" t="str">
        <v>001 4257783604</v>
      </c>
      <c r="K281" s="7"/>
      <c r="L281" s="7"/>
      <c r="M281" s="7"/>
      <c r="N281" s="7"/>
      <c r="O281" s="7"/>
      <c r="P281" s="7"/>
      <c r="Q281" s="7"/>
      <c r="R281" s="7"/>
      <c r="S281" s="7"/>
    </row>
    <row r="282">
      <c r="A282" s="2" t="s">
        <v>9453</v>
      </c>
      <c r="B282" s="2" t="str">
        <v>挪威</v>
      </c>
      <c r="C282" s="3" t="s">
        <v>9451</v>
      </c>
      <c r="D282" s="2" t="str">
        <v>五金,工具,玻璃工艺品,餐厨用具</v>
      </c>
      <c r="E282" s="2" t="str">
        <v>9次</v>
      </c>
      <c r="F282" s="2" t="str">
        <v>NILS HANSENS V.2 0667 OSLO</v>
      </c>
      <c r="G282" s="2" t="str">
        <v>DAG AASLI</v>
      </c>
      <c r="H282" s="2" t="s">
        <v>9452</v>
      </c>
      <c r="I282" s="2" t="str">
        <v>0047 23 173960</v>
      </c>
      <c r="J282" s="2" t="str">
        <v>0047 23 173970</v>
      </c>
      <c r="K282" s="7"/>
      <c r="L282" s="7"/>
      <c r="M282" s="7"/>
      <c r="N282" s="7"/>
      <c r="O282" s="7"/>
      <c r="P282" s="7"/>
      <c r="Q282" s="7"/>
      <c r="R282" s="7"/>
      <c r="S282" s="7"/>
    </row>
    <row r="283">
      <c r="A283" s="2" t="s">
        <v>9367</v>
      </c>
      <c r="B283" s="2" t="str">
        <v>巴基斯坦</v>
      </c>
      <c r="C283" s="3" t="s">
        <v>9368</v>
      </c>
      <c r="D283" s="2" t="s">
        <v>9370</v>
      </c>
      <c r="E283" s="2" t="str">
        <v>8次</v>
      </c>
      <c r="F283" s="2" t="str">
        <v>2/B-18, Aqsa Market, ground floor. Nazimabad-2. Karachi-74600</v>
      </c>
      <c r="G283" s="2" t="str">
        <v>ALVARO AYALA ROLANDO</v>
      </c>
      <c r="H283" s="2" t="s">
        <v>9369</v>
      </c>
      <c r="I283" s="2" t="str">
        <v>92 21 6605008</v>
      </c>
      <c r="J283" s="2" t="str">
        <v>92 21 6600472</v>
      </c>
      <c r="K283" s="7"/>
      <c r="L283" s="7"/>
      <c r="M283" s="7"/>
      <c r="N283" s="7"/>
      <c r="O283" s="7"/>
      <c r="P283" s="7"/>
      <c r="Q283" s="7"/>
      <c r="R283" s="7"/>
      <c r="S283" s="7"/>
    </row>
    <row r="284">
      <c r="A284" s="2" t="s">
        <v>10416</v>
      </c>
      <c r="B284" s="2" t="str">
        <v>印度</v>
      </c>
      <c r="C284" s="3" t="s">
        <v>10418</v>
      </c>
      <c r="D284" s="2" t="str">
        <v>餐厨用具</v>
      </c>
      <c r="E284" s="2" t="str">
        <v>1次</v>
      </c>
      <c r="F284" s="2" t="str">
        <v>BARA BAZAAR,BASAI ROAD,GURGAON (HR.)</v>
      </c>
      <c r="G284" s="2" t="str">
        <v>MRVISHAL MENDIRATTA</v>
      </c>
      <c r="H284" s="2" t="s">
        <v>10417</v>
      </c>
      <c r="I284" s="2" t="str">
        <v>+91-98336-73898,+91 98336 73898,+91 96739 34840,+91 98385 87284</v>
      </c>
      <c r="J284" s="2" t="str">
        <v>--</v>
      </c>
      <c r="K284" s="7"/>
      <c r="L284" s="7"/>
      <c r="M284" s="7"/>
      <c r="N284" s="7"/>
      <c r="O284" s="7"/>
      <c r="P284" s="7"/>
      <c r="Q284" s="7"/>
      <c r="R284" s="7"/>
      <c r="S284" s="7"/>
    </row>
    <row r="285">
      <c r="A285" s="2" t="s">
        <v>13014</v>
      </c>
      <c r="B285" s="2" t="str">
        <v>葡萄牙</v>
      </c>
      <c r="C285" s="3" t="s">
        <v>13013</v>
      </c>
      <c r="D285" s="2" t="s">
        <v>13011</v>
      </c>
      <c r="E285" s="2" t="str">
        <v>9次</v>
      </c>
      <c r="F285" s="2" t="str">
        <v>86 ST ADRIAOBRAGA,PORTUGAL</v>
      </c>
      <c r="G285" s="2" t="str">
        <v>AKBIBOUCHE DJAMEL</v>
      </c>
      <c r="H285" s="2" t="s">
        <v>13012</v>
      </c>
      <c r="I285" s="2" t="str">
        <v>+351 21 471 7775</v>
      </c>
      <c r="J285" s="2" t="str">
        <v>00351 214 963160</v>
      </c>
      <c r="K285" s="7"/>
      <c r="L285" s="7"/>
      <c r="M285" s="7"/>
      <c r="N285" s="7"/>
      <c r="O285" s="7"/>
      <c r="P285" s="7"/>
      <c r="Q285" s="7"/>
      <c r="R285" s="7"/>
      <c r="S285" s="7"/>
    </row>
    <row r="286">
      <c r="A286" s="2" t="s">
        <v>9642</v>
      </c>
      <c r="B286" s="2" t="str">
        <v>義大利</v>
      </c>
      <c r="C286" s="3" t="s">
        <v>9640</v>
      </c>
      <c r="D286" s="2" t="str">
        <v>家具,餐厨用具</v>
      </c>
      <c r="E286" s="2" t="str">
        <v>2次</v>
      </c>
      <c r="F286" s="2" t="str">
        <v>Viale Europa Unita 9, I 33030, MAJANO</v>
      </c>
      <c r="G286" s="2" t="str">
        <v>Edi Snaidero</v>
      </c>
      <c r="H286" s="2" t="s">
        <v>9641</v>
      </c>
      <c r="I286" s="2" t="str">
        <v>+39 0432 952111</v>
      </c>
      <c r="J286" s="2" t="str">
        <v>0039 0432 952235</v>
      </c>
      <c r="K286" s="7"/>
      <c r="L286" s="7"/>
      <c r="M286" s="7"/>
      <c r="N286" s="7"/>
      <c r="O286" s="7"/>
      <c r="P286" s="7"/>
      <c r="Q286" s="7"/>
      <c r="R286" s="7"/>
      <c r="S286" s="7"/>
    </row>
    <row r="287">
      <c r="A287" s="2" t="s">
        <v>12422</v>
      </c>
      <c r="B287" s="2" t="str">
        <v>英國</v>
      </c>
      <c r="C287" s="3" t="s">
        <v>12420</v>
      </c>
      <c r="D287" s="2" t="str">
        <v>体育及旅游休闲用品,医药保健品及医疗器械,家具,箱包,鞋,餐厨用具</v>
      </c>
      <c r="E287" s="2" t="str">
        <v>10次</v>
      </c>
      <c r="F287" s="2" t="str">
        <v>THE MALTINGS WHARF ROADBURTON ON TRENT DE14 1PZ,U.K.</v>
      </c>
      <c r="G287" s="2" t="str">
        <v>Mohammed M. Shaheen</v>
      </c>
      <c r="H287" s="2" t="s">
        <v>12421</v>
      </c>
      <c r="I287" s="2" t="str">
        <v>+44 1283 510860</v>
      </c>
      <c r="J287" s="2">
        <v>1283510865</v>
      </c>
      <c r="K287" s="7"/>
      <c r="L287" s="7"/>
      <c r="M287" s="7"/>
      <c r="N287" s="7"/>
      <c r="O287" s="7"/>
      <c r="P287" s="7"/>
      <c r="Q287" s="7"/>
      <c r="R287" s="7"/>
      <c r="S287" s="7"/>
    </row>
    <row r="288">
      <c r="A288" s="2" t="s">
        <v>10373</v>
      </c>
      <c r="B288" s="2" t="str">
        <v>中國香港</v>
      </c>
      <c r="C288" s="3" t="s">
        <v>10375</v>
      </c>
      <c r="D288" s="2" t="str">
        <v>餐厨用具</v>
      </c>
      <c r="E288" s="2" t="str">
        <v>6次</v>
      </c>
      <c r="F288" s="2" t="str">
        <v>RM 1124, BLOCK G, 11/F.,TOWER 2,KWAISHING IND. BLDG., 42-46 TAI LINPAI RD., KWAI CHUNG, N.T.,HONGKONG</v>
      </c>
      <c r="G288" s="2" t="str">
        <v>--</v>
      </c>
      <c r="H288" s="2" t="s">
        <v>10374</v>
      </c>
      <c r="I288" s="2" t="str">
        <v>+852 3422 3950</v>
      </c>
      <c r="J288" s="2">
        <v>34279251</v>
      </c>
      <c r="K288" s="7"/>
      <c r="L288" s="7"/>
      <c r="M288" s="7"/>
      <c r="N288" s="7"/>
      <c r="O288" s="7"/>
      <c r="P288" s="7"/>
      <c r="Q288" s="7"/>
      <c r="R288" s="7"/>
      <c r="S288" s="7"/>
    </row>
    <row r="289">
      <c r="A289" s="2" t="s">
        <v>12708</v>
      </c>
      <c r="B289" s="2" t="str">
        <v>挪威</v>
      </c>
      <c r="C289" s="2" t="str">
        <v>--</v>
      </c>
      <c r="D289" s="2" t="str">
        <v>玻璃工艺品,餐厨用具</v>
      </c>
      <c r="E289" s="2" t="str">
        <v>6次</v>
      </c>
      <c r="F289" s="2" t="str">
        <v>Breiviken 10, NO 5035, Bergen</v>
      </c>
      <c r="G289" s="2" t="str">
        <v>Norsk Staelpress AS</v>
      </c>
      <c r="H289" s="2" t="s">
        <v>12709</v>
      </c>
      <c r="I289" s="2" t="str">
        <v>+47 55 25 85 00</v>
      </c>
      <c r="J289" s="2" t="str">
        <v>0047 55 25 63 35</v>
      </c>
      <c r="K289" s="7"/>
      <c r="L289" s="7"/>
      <c r="M289" s="7"/>
      <c r="N289" s="7"/>
      <c r="O289" s="7"/>
      <c r="P289" s="7"/>
      <c r="Q289" s="7"/>
      <c r="R289" s="7"/>
      <c r="S289" s="7"/>
    </row>
    <row r="290">
      <c r="A290" s="2" t="s">
        <v>9956</v>
      </c>
      <c r="B290" s="2" t="str">
        <v>澳大利亞</v>
      </c>
      <c r="C290" s="3" t="s">
        <v>9955</v>
      </c>
      <c r="D290" s="2" t="str">
        <v>食品,餐厨用具</v>
      </c>
      <c r="E290" s="2" t="str">
        <v>2次</v>
      </c>
      <c r="F290" s="2" t="str">
        <v>75 Talavera Rd Macquarie Park North Ryde NSW 2113</v>
      </c>
      <c r="G290" s="2" t="str">
        <v>MARK BARR</v>
      </c>
      <c r="H290" s="2" t="str">
        <v>--</v>
      </c>
      <c r="I290" s="2">
        <f>+61-1800-25-361</f>
      </c>
      <c r="J290" s="2" t="str">
        <v>0061 2 8874 6499</v>
      </c>
      <c r="K290" s="7"/>
      <c r="L290" s="7"/>
      <c r="M290" s="7"/>
      <c r="N290" s="7"/>
      <c r="O290" s="7"/>
      <c r="P290" s="7"/>
      <c r="Q290" s="7"/>
      <c r="R290" s="7"/>
      <c r="S290" s="7"/>
    </row>
    <row r="291">
      <c r="A291" s="2" t="s">
        <v>12724</v>
      </c>
      <c r="B291" s="2" t="str">
        <v>荷蘭</v>
      </c>
      <c r="C291" s="3" t="s">
        <v>12725</v>
      </c>
      <c r="D291" s="2" t="str">
        <v>餐厨用具</v>
      </c>
      <c r="E291" s="2" t="str">
        <v>6次</v>
      </c>
      <c r="F291" s="2" t="str">
        <v>Voltastraat 28 Industrieterrein, NL 7903 AB, Hoogeveen</v>
      </c>
      <c r="G291" s="2" t="str">
        <v>--</v>
      </c>
      <c r="H291" s="2" t="str">
        <v>--</v>
      </c>
      <c r="I291" s="2" t="str">
        <v>+31 528 263 241</v>
      </c>
      <c r="J291" s="2" t="str">
        <v>0031 528 262445</v>
      </c>
      <c r="K291" s="7"/>
      <c r="L291" s="7"/>
      <c r="M291" s="7"/>
      <c r="N291" s="7"/>
      <c r="O291" s="7"/>
      <c r="P291" s="7"/>
      <c r="Q291" s="7"/>
      <c r="R291" s="7"/>
      <c r="S291" s="7"/>
    </row>
    <row r="292">
      <c r="A292" s="2" t="s">
        <v>9982</v>
      </c>
      <c r="B292" s="2" t="str">
        <v>美國</v>
      </c>
      <c r="C292" s="3" t="s">
        <v>9981</v>
      </c>
      <c r="D292" s="2" t="str">
        <v>餐厨用具</v>
      </c>
      <c r="E292" s="2" t="str">
        <v>2次</v>
      </c>
      <c r="F292" s="2" t="str">
        <v>3215 S 59TH AVE, CICERO, IL 60804</v>
      </c>
      <c r="G292" s="2" t="str">
        <v>JIM SCHULTZ</v>
      </c>
      <c r="H292" s="2" t="s">
        <v>9980</v>
      </c>
      <c r="I292" s="2" t="str">
        <v>+1-708-652-2020,+1 708-652-2020</v>
      </c>
      <c r="J292" s="2" t="str">
        <v>001 708 652 2032</v>
      </c>
      <c r="K292" s="7"/>
      <c r="L292" s="7"/>
      <c r="M292" s="7"/>
      <c r="N292" s="7"/>
      <c r="O292" s="7"/>
      <c r="P292" s="7"/>
      <c r="Q292" s="7"/>
      <c r="R292" s="7"/>
      <c r="S292" s="7"/>
    </row>
    <row r="293">
      <c r="A293" s="2" t="s">
        <v>12009</v>
      </c>
      <c r="B293" s="2" t="str">
        <v>美國</v>
      </c>
      <c r="C293" s="3" t="s">
        <v>12006</v>
      </c>
      <c r="D293" s="2" t="s">
        <v>12007</v>
      </c>
      <c r="E293" s="2" t="str">
        <v>9次</v>
      </c>
      <c r="F293" s="2" t="str">
        <v>401 COTTAGE AVENUE,ABILENE, KANSANS.67410-2832U.S.A.</v>
      </c>
      <c r="G293" s="2" t="str">
        <v>Alexis Sanchez</v>
      </c>
      <c r="H293" s="2" t="s">
        <v>12008</v>
      </c>
      <c r="I293" s="2" t="str">
        <v>+1 785-263-3350</v>
      </c>
      <c r="J293" s="2" t="str">
        <v>001 7852637531</v>
      </c>
      <c r="K293" s="7"/>
      <c r="L293" s="7"/>
      <c r="M293" s="7"/>
      <c r="N293" s="7"/>
      <c r="O293" s="7"/>
      <c r="P293" s="7"/>
      <c r="Q293" s="7"/>
      <c r="R293" s="7"/>
      <c r="S293" s="7"/>
    </row>
    <row r="294">
      <c r="A294" s="2" t="s">
        <v>9029</v>
      </c>
      <c r="B294" s="2" t="str">
        <v>希臘</v>
      </c>
      <c r="C294" s="2" t="str">
        <v>--</v>
      </c>
      <c r="D294" s="2" t="str">
        <v>家用电器,餐厨用具</v>
      </c>
      <c r="E294" s="2" t="str">
        <v>9次</v>
      </c>
      <c r="F294" s="2" t="str">
        <v>4 KARITSI STR.ATHENS</v>
      </c>
      <c r="G294" s="2" t="str">
        <v>DIMITRIOS P. KARAMALAKOS</v>
      </c>
      <c r="H294" s="2" t="s">
        <v>9030</v>
      </c>
      <c r="I294" s="2" t="str">
        <v>+30 21 0322 0119</v>
      </c>
      <c r="J294" s="2" t="str">
        <v>0030 210 3230890/3253720</v>
      </c>
      <c r="K294" s="7"/>
      <c r="L294" s="7"/>
      <c r="M294" s="7"/>
      <c r="N294" s="7"/>
      <c r="O294" s="7"/>
      <c r="P294" s="7"/>
      <c r="Q294" s="7"/>
      <c r="R294" s="7"/>
      <c r="S294" s="7"/>
    </row>
    <row r="295">
      <c r="A295" s="2" t="s">
        <v>8499</v>
      </c>
      <c r="B295" s="2" t="str">
        <v>美國</v>
      </c>
      <c r="C295" s="3" t="s">
        <v>8500</v>
      </c>
      <c r="D295" s="2" t="str">
        <v>餐厨用具</v>
      </c>
      <c r="E295" s="2" t="str">
        <v>2次</v>
      </c>
      <c r="F295" s="2" t="str">
        <v>3280 E 26TH ST, LOS ANGELES, CA 90023-4208</v>
      </c>
      <c r="G295" s="2" t="str">
        <v>FANCIS</v>
      </c>
      <c r="H295" s="2" t="str">
        <v>--</v>
      </c>
      <c r="I295" s="2" t="str">
        <v>001 3232651388</v>
      </c>
      <c r="J295" s="2" t="str">
        <v>001 323 9819392</v>
      </c>
      <c r="K295" s="7"/>
      <c r="L295" s="7"/>
      <c r="M295" s="7"/>
      <c r="N295" s="7"/>
      <c r="O295" s="7"/>
      <c r="P295" s="7"/>
      <c r="Q295" s="7"/>
      <c r="R295" s="7"/>
      <c r="S295" s="7"/>
    </row>
    <row r="296">
      <c r="A296" s="2" t="s">
        <v>9927</v>
      </c>
      <c r="B296" s="2" t="str">
        <v>美國</v>
      </c>
      <c r="C296" s="3" t="s">
        <v>9928</v>
      </c>
      <c r="D296" s="2" t="str">
        <v>家居装饰品,餐厨用具</v>
      </c>
      <c r="E296" s="2" t="str">
        <v>3次</v>
      </c>
      <c r="F296" s="2" t="str">
        <v>111 PIER AVENUE, SUITE 111,HERMOSA BEACH,CALIFORNIA 90254,U.S.A.</v>
      </c>
      <c r="G296" s="2" t="str">
        <v>BENNY JUDIHARDJO</v>
      </c>
      <c r="H296" s="2" t="s">
        <v>9929</v>
      </c>
      <c r="I296" s="2" t="str">
        <v>+1 310-937-9225</v>
      </c>
      <c r="J296" s="2" t="str">
        <v>001 3109379248</v>
      </c>
      <c r="K296" s="7"/>
      <c r="L296" s="7"/>
      <c r="M296" s="7"/>
      <c r="N296" s="7"/>
      <c r="O296" s="7"/>
      <c r="P296" s="7"/>
      <c r="Q296" s="7"/>
      <c r="R296" s="7"/>
      <c r="S296" s="7"/>
    </row>
    <row r="297">
      <c r="A297" s="2" t="s">
        <v>9342</v>
      </c>
      <c r="B297" s="2" t="str">
        <v>義大利</v>
      </c>
      <c r="C297" s="2" t="str">
        <v>--</v>
      </c>
      <c r="D297" s="2" t="str">
        <v>化工产品,家具,家用电器,玩具,礼品及赠品,餐厨用具</v>
      </c>
      <c r="E297" s="2" t="str">
        <v>9次</v>
      </c>
      <c r="F297" s="2" t="str">
        <v>49 Via Metz Vittorio 00100 Roma (Roma)</v>
      </c>
      <c r="G297" s="2" t="str">
        <v>Gabriella</v>
      </c>
      <c r="H297" s="2" t="s">
        <v>9341</v>
      </c>
      <c r="I297" s="2" t="str">
        <v>+39 06 931 0178</v>
      </c>
      <c r="J297" s="2" t="str">
        <v>0039 06 93161369</v>
      </c>
      <c r="K297" s="7"/>
      <c r="L297" s="7"/>
      <c r="M297" s="7"/>
      <c r="N297" s="7"/>
      <c r="O297" s="7"/>
      <c r="P297" s="7"/>
      <c r="Q297" s="7"/>
      <c r="R297" s="7"/>
      <c r="S297" s="7"/>
    </row>
    <row r="298">
      <c r="A298" s="2" t="s">
        <v>9252</v>
      </c>
      <c r="B298" s="2" t="str">
        <v>埃及</v>
      </c>
      <c r="C298" s="2" t="str">
        <v>--</v>
      </c>
      <c r="D298" s="2" t="str">
        <v>玩具,餐厨用具</v>
      </c>
      <c r="E298" s="2" t="str">
        <v>7次</v>
      </c>
      <c r="F298" s="2" t="str">
        <v>CAIRO</v>
      </c>
      <c r="G298" s="2" t="str">
        <v>BILAL AHMED</v>
      </c>
      <c r="H298" s="2" t="str">
        <v>--</v>
      </c>
      <c r="I298" s="2" t="str">
        <v>0020 2 7341695</v>
      </c>
      <c r="J298" s="2">
        <v>20</v>
      </c>
      <c r="K298" s="7"/>
      <c r="L298" s="7"/>
      <c r="M298" s="7"/>
      <c r="N298" s="7"/>
      <c r="O298" s="7"/>
      <c r="P298" s="7"/>
      <c r="Q298" s="7"/>
      <c r="R298" s="7"/>
      <c r="S298" s="7"/>
    </row>
    <row r="299">
      <c r="A299" s="2" t="s">
        <v>12193</v>
      </c>
      <c r="B299" s="2" t="str">
        <v>斯里兰卡</v>
      </c>
      <c r="C299" s="2" t="str">
        <v>--</v>
      </c>
      <c r="D299" s="2" t="str">
        <v>其他,家具,家用纺织品,照明产品,玻璃工艺品,食品,餐厨用具</v>
      </c>
      <c r="E299" s="2" t="str">
        <v>5次</v>
      </c>
      <c r="F299" s="2" t="str">
        <v>832 MILLENNIUM CITY ,ATHUGIRIYA,SRI LANKA</v>
      </c>
      <c r="G299" s="2" t="str">
        <v>FABIO MICHELS</v>
      </c>
      <c r="H299" s="2" t="s">
        <v>12194</v>
      </c>
      <c r="I299" s="2" t="str">
        <v>+94 112 632 619</v>
      </c>
      <c r="J299" s="2">
        <v>94112632619</v>
      </c>
      <c r="K299" s="7"/>
      <c r="L299" s="7"/>
      <c r="M299" s="7"/>
      <c r="N299" s="7"/>
      <c r="O299" s="7"/>
      <c r="P299" s="7"/>
      <c r="Q299" s="7"/>
      <c r="R299" s="7"/>
      <c r="S299" s="7"/>
    </row>
    <row r="300">
      <c r="A300" s="2" t="s">
        <v>9876</v>
      </c>
      <c r="B300" s="2" t="str">
        <v>阿聯酋</v>
      </c>
      <c r="C300" s="3" t="s">
        <v>9877</v>
      </c>
      <c r="D300" s="2" t="s">
        <v>9874</v>
      </c>
      <c r="E300" s="2" t="str">
        <v>9次</v>
      </c>
      <c r="F300" s="2" t="str">
        <v>OASIS CENTER, P.O.BOX.25030, DUBAI,U.A.E.</v>
      </c>
      <c r="G300" s="2" t="str">
        <v>DANIEL GRANT</v>
      </c>
      <c r="H300" s="2" t="s">
        <v>9875</v>
      </c>
      <c r="I300" s="2" t="str">
        <v>+971 4 339 5111</v>
      </c>
      <c r="J300" s="2" t="str">
        <v>00971 4 3395333/3395450</v>
      </c>
      <c r="K300" s="7"/>
      <c r="L300" s="7"/>
      <c r="M300" s="7"/>
      <c r="N300" s="7"/>
      <c r="O300" s="7"/>
      <c r="P300" s="7"/>
      <c r="Q300" s="7"/>
      <c r="R300" s="7"/>
      <c r="S300" s="7"/>
    </row>
    <row r="301">
      <c r="A301" s="5" t="s">
        <v>12155</v>
      </c>
      <c r="B301" s="5" t="str">
        <v>法國</v>
      </c>
      <c r="C301" s="4" t="s">
        <v>12154</v>
      </c>
      <c r="D301" s="5" t="str">
        <v>卫浴设备,餐厨用具</v>
      </c>
      <c r="E301" s="5" t="str">
        <v>9次</v>
      </c>
      <c r="F301" s="5" t="str">
        <v>3 RUE DE BARCELONE, PARC D ACTIVITE LES PIVOLLES, 69150, DECINES</v>
      </c>
      <c r="G301" s="5" t="str">
        <v>CWS FRANCE</v>
      </c>
      <c r="H301" s="5" t="str">
        <v>--</v>
      </c>
      <c r="I301" s="5" t="str">
        <v>+33 4 72 81 47 00</v>
      </c>
      <c r="J301" s="5" t="str">
        <v>0033 472814739</v>
      </c>
      <c r="K301" s="7"/>
      <c r="L301" s="7"/>
      <c r="M301" s="7"/>
      <c r="N301" s="7"/>
      <c r="O301" s="7"/>
      <c r="P301" s="7"/>
      <c r="Q301" s="7"/>
      <c r="R301" s="7"/>
      <c r="S301" s="7"/>
    </row>
    <row r="302">
      <c r="A302" s="2" t="s">
        <v>8127</v>
      </c>
      <c r="B302" s="2" t="str">
        <v>韩国</v>
      </c>
      <c r="C302" s="3" t="s">
        <v>8126</v>
      </c>
      <c r="D302" s="2" t="s">
        <v>8124</v>
      </c>
      <c r="E302" s="2" t="str">
        <v>10次</v>
      </c>
      <c r="F302" s="2" t="str">
        <v>G/A,6 BLD,FORTUNE GARDEN,NO.1369,DONGFANG RD,SHANGHAI, CHINA</v>
      </c>
      <c r="G302" s="2" t="str">
        <v>ANKIT</v>
      </c>
      <c r="H302" s="2" t="s">
        <v>8125</v>
      </c>
      <c r="I302" s="2" t="str">
        <v>+82 2-3462-4233</v>
      </c>
      <c r="J302" s="2" t="str">
        <v>0082 2 5790415</v>
      </c>
      <c r="K302" s="7"/>
      <c r="L302" s="7"/>
      <c r="M302" s="7"/>
      <c r="N302" s="7"/>
      <c r="O302" s="7"/>
      <c r="P302" s="7"/>
      <c r="Q302" s="7"/>
      <c r="R302" s="7"/>
      <c r="S302" s="7"/>
    </row>
    <row r="303">
      <c r="A303" s="2" t="s">
        <v>11274</v>
      </c>
      <c r="B303" s="2" t="str">
        <v>哥倫比亞</v>
      </c>
      <c r="C303" s="2" t="str">
        <v>--</v>
      </c>
      <c r="D303" s="2" t="s">
        <v>11272</v>
      </c>
      <c r="E303" s="2" t="str">
        <v>9次</v>
      </c>
      <c r="F303" s="2" t="str">
        <v>DIAG. 150 NO. 35-14,BOGOTA,COLOMBIA</v>
      </c>
      <c r="G303" s="2" t="str">
        <v>Aysenur AYDIN</v>
      </c>
      <c r="H303" s="2" t="s">
        <v>11273</v>
      </c>
      <c r="I303" s="2" t="str">
        <v>+57 1 2588802</v>
      </c>
      <c r="J303" s="2" t="str">
        <v>57 1 2588245</v>
      </c>
      <c r="K303" s="7"/>
      <c r="L303" s="7"/>
      <c r="M303" s="7"/>
      <c r="N303" s="7"/>
      <c r="O303" s="7"/>
      <c r="P303" s="7"/>
      <c r="Q303" s="7"/>
      <c r="R303" s="7"/>
      <c r="S303" s="7"/>
    </row>
    <row r="304">
      <c r="A304" s="2" t="s">
        <v>8155</v>
      </c>
      <c r="B304" s="2" t="str">
        <v>美國</v>
      </c>
      <c r="C304" s="3" t="s">
        <v>8154</v>
      </c>
      <c r="D304" s="2" t="str">
        <v>食品,餐厨用具</v>
      </c>
      <c r="E304" s="2" t="str">
        <v>5次</v>
      </c>
      <c r="F304" s="2" t="str">
        <v>100 ROOSEVELT ROAD ST. CLOUD MN 56302</v>
      </c>
      <c r="G304" s="2" t="str">
        <v>ROGER VANG</v>
      </c>
      <c r="H304" s="2" t="s">
        <v>8156</v>
      </c>
      <c r="I304" s="2" t="str">
        <v>001 320 252 2977</v>
      </c>
      <c r="J304" s="2" t="str">
        <v>001 320 255 9257</v>
      </c>
      <c r="K304" s="7"/>
      <c r="L304" s="7"/>
      <c r="M304" s="7"/>
      <c r="N304" s="7"/>
      <c r="O304" s="7"/>
      <c r="P304" s="7"/>
      <c r="Q304" s="7"/>
      <c r="R304" s="7"/>
      <c r="S304" s="7"/>
    </row>
    <row r="305">
      <c r="A305" s="2" t="s">
        <v>12789</v>
      </c>
      <c r="B305" s="2" t="str">
        <v>荷蘭</v>
      </c>
      <c r="C305" s="3" t="s">
        <v>12790</v>
      </c>
      <c r="D305" s="2" t="str">
        <v>餐厨用具</v>
      </c>
      <c r="E305" s="2" t="str">
        <v>3次</v>
      </c>
      <c r="F305" s="2" t="str">
        <v>Morsestraat 17, NL 4004 JP, Tiel</v>
      </c>
      <c r="G305" s="2" t="str">
        <v>J Boef</v>
      </c>
      <c r="H305" s="2" t="str">
        <v>--</v>
      </c>
      <c r="I305" s="2" t="str">
        <v>+31 344 640 640</v>
      </c>
      <c r="J305" s="2" t="str">
        <v>0031 344 640641</v>
      </c>
      <c r="K305" s="7"/>
      <c r="L305" s="7"/>
      <c r="M305" s="7"/>
      <c r="N305" s="7"/>
      <c r="O305" s="7"/>
      <c r="P305" s="7"/>
      <c r="Q305" s="7"/>
      <c r="R305" s="7"/>
      <c r="S305" s="7"/>
    </row>
    <row r="306">
      <c r="A306" s="2" t="s">
        <v>9499</v>
      </c>
      <c r="B306" s="2" t="str">
        <v>義大利</v>
      </c>
      <c r="C306" s="3" t="s">
        <v>9500</v>
      </c>
      <c r="D306" s="2" t="str">
        <v>餐厨用具</v>
      </c>
      <c r="E306" s="2" t="str">
        <v>6次</v>
      </c>
      <c r="F306" s="2" t="str">
        <v>Via Piemonte 28, I 20030, SENAGO</v>
      </c>
      <c r="G306" s="2" t="str">
        <v>Carlo Gittardi</v>
      </c>
      <c r="H306" s="2" t="str">
        <v>--</v>
      </c>
      <c r="I306" s="2" t="str">
        <v>+39 02 990 1981</v>
      </c>
      <c r="J306" s="2" t="str">
        <v>0039 02 99010420</v>
      </c>
      <c r="K306" s="7"/>
      <c r="L306" s="7"/>
      <c r="M306" s="7"/>
      <c r="N306" s="7"/>
      <c r="O306" s="7"/>
      <c r="P306" s="7"/>
      <c r="Q306" s="7"/>
      <c r="R306" s="7"/>
      <c r="S306" s="7"/>
    </row>
    <row r="307">
      <c r="A307" s="2" t="s">
        <v>8071</v>
      </c>
      <c r="B307" s="2" t="str">
        <v>荷蘭</v>
      </c>
      <c r="C307" s="3" t="s">
        <v>8070</v>
      </c>
      <c r="D307" s="2" t="str">
        <v>其他,卫浴设备,浴室用品,餐厨用具</v>
      </c>
      <c r="E307" s="2" t="str">
        <v>9次</v>
      </c>
      <c r="F307" s="2" t="str">
        <v>Klokkenbergweg 50, NL 1101 AP, Amsterdam Z.O.</v>
      </c>
      <c r="G307" s="2" t="str">
        <v>A Mooijman</v>
      </c>
      <c r="H307" s="2" t="s">
        <v>8072</v>
      </c>
      <c r="I307" s="2" t="str">
        <v>+31 20 409 7200</v>
      </c>
      <c r="J307" s="2" t="str">
        <v>0031 20 6961852</v>
      </c>
      <c r="K307" s="7"/>
      <c r="L307" s="7"/>
      <c r="M307" s="7"/>
      <c r="N307" s="7"/>
      <c r="O307" s="7"/>
      <c r="P307" s="7"/>
      <c r="Q307" s="7"/>
      <c r="R307" s="7"/>
      <c r="S307" s="7"/>
    </row>
    <row r="308">
      <c r="A308" s="2" t="s">
        <v>10191</v>
      </c>
      <c r="B308" s="2" t="str">
        <v>美國</v>
      </c>
      <c r="C308" s="3" t="s">
        <v>10190</v>
      </c>
      <c r="D308" s="2" t="str">
        <v>体育及旅游休闲用品,家具,家居装饰品,箱包,鞋,餐厨用具</v>
      </c>
      <c r="E308" s="2" t="str">
        <v>9次</v>
      </c>
      <c r="F308" s="2" t="str">
        <v>431 E. SOUTH STREET,PLANO ILLINOIS 605451601,U.S.A.</v>
      </c>
      <c r="G308" s="2" t="str">
        <v>Ivan David Ramirez A</v>
      </c>
      <c r="H308" s="2" t="s">
        <v>10192</v>
      </c>
      <c r="I308" s="2" t="str">
        <v>+1 630-552-9496</v>
      </c>
      <c r="J308" s="2" t="str">
        <v>001 6305529737</v>
      </c>
      <c r="K308" s="7"/>
      <c r="L308" s="7"/>
      <c r="M308" s="7"/>
      <c r="N308" s="7"/>
      <c r="O308" s="7"/>
      <c r="P308" s="7"/>
      <c r="Q308" s="7"/>
      <c r="R308" s="7"/>
      <c r="S308" s="7"/>
    </row>
    <row r="309">
      <c r="A309" s="2" t="s">
        <v>9449</v>
      </c>
      <c r="B309" s="2" t="str">
        <v>奧地利</v>
      </c>
      <c r="C309" s="3" t="s">
        <v>9450</v>
      </c>
      <c r="D309" s="2" t="str">
        <v>工艺陶瓷,餐厨用具</v>
      </c>
      <c r="E309" s="2" t="str">
        <v>9次</v>
      </c>
      <c r="F309" s="2" t="str">
        <v>Kadagasse 1-3, A-8430 Leibnitz, Steiermark, Austria</v>
      </c>
      <c r="G309" s="2" t="str">
        <v>Herr Robert Mandl</v>
      </c>
      <c r="H309" s="2" t="s">
        <v>9448</v>
      </c>
      <c r="I309" s="2" t="str">
        <v>+43 3452 822370</v>
      </c>
      <c r="J309" s="2" t="str">
        <v>0043 3452 8223747</v>
      </c>
      <c r="K309" s="7"/>
      <c r="L309" s="7"/>
      <c r="M309" s="7"/>
      <c r="N309" s="7"/>
      <c r="O309" s="7"/>
      <c r="P309" s="7"/>
      <c r="Q309" s="7"/>
      <c r="R309" s="7"/>
      <c r="S309" s="7"/>
    </row>
    <row r="310">
      <c r="A310" s="2" t="s">
        <v>9384</v>
      </c>
      <c r="B310" s="2" t="str">
        <v>比利時</v>
      </c>
      <c r="C310" s="3" t="s">
        <v>9383</v>
      </c>
      <c r="D310" s="2" t="str">
        <v>家具,餐厨用具</v>
      </c>
      <c r="E310" s="2" t="str">
        <v>4次</v>
      </c>
      <c r="F310" s="2" t="str">
        <v>QUAI DES CHARBONNAGES, 48//B-1080 BRUXELLES</v>
      </c>
      <c r="G310" s="2" t="str">
        <v>MARC MOYSON</v>
      </c>
      <c r="H310" s="2" t="s">
        <v>9385</v>
      </c>
      <c r="I310" s="2" t="str">
        <v>+32 2 411 31 70</v>
      </c>
      <c r="J310" s="2" t="str">
        <v>0032 2 4116318</v>
      </c>
      <c r="K310" s="7"/>
      <c r="L310" s="7"/>
      <c r="M310" s="7"/>
      <c r="N310" s="7"/>
      <c r="O310" s="7"/>
      <c r="P310" s="7"/>
      <c r="Q310" s="7"/>
      <c r="R310" s="7"/>
      <c r="S310" s="7"/>
    </row>
    <row r="311">
      <c r="A311" s="2" t="s">
        <v>11237</v>
      </c>
      <c r="B311" s="2" t="str">
        <v>加拿大</v>
      </c>
      <c r="C311" s="2" t="str">
        <v>--</v>
      </c>
      <c r="D311" s="2" t="str">
        <v>家具,家居装饰品,餐厨用具</v>
      </c>
      <c r="E311" s="2" t="str">
        <v>8次</v>
      </c>
      <c r="F311" s="2" t="str">
        <v>16040 112TH AVE, SURREY B.C.,CANADA</v>
      </c>
      <c r="G311" s="2" t="str">
        <v>Arian Amiri</v>
      </c>
      <c r="H311" s="2" t="s">
        <v>11238</v>
      </c>
      <c r="I311" s="2" t="str">
        <v>+1 604-780-4334</v>
      </c>
      <c r="J311" s="2" t="str">
        <v>1604 5883586</v>
      </c>
      <c r="K311" s="7"/>
      <c r="L311" s="7"/>
      <c r="M311" s="7"/>
      <c r="N311" s="7"/>
      <c r="O311" s="7"/>
      <c r="P311" s="7"/>
      <c r="Q311" s="7"/>
      <c r="R311" s="7"/>
      <c r="S311" s="7"/>
    </row>
    <row r="312">
      <c r="A312" s="2" t="s">
        <v>10142</v>
      </c>
      <c r="B312" s="2" t="str">
        <v>馬來西亞</v>
      </c>
      <c r="C312" s="2" t="str">
        <v>--</v>
      </c>
      <c r="D312" s="2" t="str">
        <v>五金,餐厨用具</v>
      </c>
      <c r="E312" s="2" t="str">
        <v>9次</v>
      </c>
      <c r="F312" s="2" t="str">
        <v>NO. 10A(1J),G/FL.,LAI CHEE LANE,JALAN KAMPONG NYABOR,(BEHIND POLICE STATION),SIBU,SARAWAK (P.O. BOX 137,96007 SIBU)</v>
      </c>
      <c r="G312" s="2" t="str">
        <v>IK KEE (1979) TRADING SDN. BHD.</v>
      </c>
      <c r="H312" s="2" t="s">
        <v>10143</v>
      </c>
      <c r="I312" s="2" t="str">
        <v>0060 84 332189</v>
      </c>
      <c r="J312" s="2" t="str">
        <v>0060 84 331494</v>
      </c>
      <c r="K312" s="7"/>
      <c r="L312" s="7"/>
      <c r="M312" s="7"/>
      <c r="N312" s="7"/>
      <c r="O312" s="7"/>
      <c r="P312" s="7"/>
      <c r="Q312" s="7"/>
      <c r="R312" s="7"/>
      <c r="S312" s="7"/>
    </row>
    <row r="313">
      <c r="A313" s="2" t="s">
        <v>8016</v>
      </c>
      <c r="B313" s="2" t="str">
        <v>日本</v>
      </c>
      <c r="C313" s="2" t="str">
        <v>--</v>
      </c>
      <c r="D313" s="2" t="str">
        <v>工具,餐厨用具</v>
      </c>
      <c r="E313" s="2" t="str">
        <v>9次</v>
      </c>
      <c r="F313" s="2" t="str">
        <v>36, IPPONGI-CHO, SEKI, Gifu 501-3979 Japan</v>
      </c>
      <c r="G313" s="2" t="str">
        <v>IDOSHO, K.K.</v>
      </c>
      <c r="H313" s="2" t="str">
        <v>--</v>
      </c>
      <c r="I313" s="2">
        <f>+81-575-22-2361</f>
      </c>
      <c r="J313" s="2" t="str">
        <v>0081 575 24 3248</v>
      </c>
      <c r="K313" s="7"/>
      <c r="L313" s="7"/>
      <c r="M313" s="7"/>
      <c r="N313" s="7"/>
      <c r="O313" s="7"/>
      <c r="P313" s="7"/>
      <c r="Q313" s="7"/>
      <c r="R313" s="7"/>
      <c r="S313" s="7"/>
    </row>
    <row r="314">
      <c r="A314" s="2" t="s">
        <v>10067</v>
      </c>
      <c r="B314" s="2" t="str">
        <v>以色列</v>
      </c>
      <c r="C314" s="2" t="str">
        <v>--</v>
      </c>
      <c r="D314" s="2" t="str">
        <v>家用电器,餐厨用具</v>
      </c>
      <c r="E314" s="2" t="str">
        <v>9次</v>
      </c>
      <c r="F314" s="2" t="str">
        <v>11 GRINBERG STREET,SUITE #58 (P.O.BOX 36514 TEL AVIV 61364)</v>
      </c>
      <c r="G314" s="2" t="str">
        <v>H.SHOGHI &amp; SONS (1996) LTD</v>
      </c>
      <c r="H314" s="2" t="s">
        <v>10066</v>
      </c>
      <c r="I314" s="2" t="str">
        <v>00972 3 6991279</v>
      </c>
      <c r="J314" s="2" t="str">
        <v>00972 3 6990117</v>
      </c>
      <c r="K314" s="7"/>
      <c r="L314" s="7"/>
      <c r="M314" s="7"/>
      <c r="N314" s="7"/>
      <c r="O314" s="7"/>
      <c r="P314" s="7"/>
      <c r="Q314" s="7"/>
      <c r="R314" s="7"/>
      <c r="S314" s="7"/>
    </row>
    <row r="315">
      <c r="A315" s="2" t="s">
        <v>8040</v>
      </c>
      <c r="B315" s="2" t="str">
        <v>美國</v>
      </c>
      <c r="C315" s="3" t="s">
        <v>8039</v>
      </c>
      <c r="D315" s="2" t="s">
        <v>8041</v>
      </c>
      <c r="E315" s="2" t="str">
        <v>10次</v>
      </c>
      <c r="F315" s="2" t="str">
        <v>7415 5TH AVE.NE #208 SEATTLE WA, U.S.A.</v>
      </c>
      <c r="G315" s="2" t="str">
        <v>Sam Hu</v>
      </c>
      <c r="H315" s="2" t="s">
        <v>8042</v>
      </c>
      <c r="I315" s="2" t="str">
        <v>+1 206-525-5247</v>
      </c>
      <c r="J315" s="2" t="str">
        <v>001 2063746111</v>
      </c>
      <c r="K315" s="7"/>
      <c r="L315" s="7"/>
      <c r="M315" s="7"/>
      <c r="N315" s="7"/>
      <c r="O315" s="7"/>
      <c r="P315" s="7"/>
      <c r="Q315" s="7"/>
      <c r="R315" s="7"/>
      <c r="S315" s="7"/>
    </row>
    <row r="316">
      <c r="A316" s="2" t="s">
        <v>10091</v>
      </c>
      <c r="B316" s="2" t="str">
        <v>印度</v>
      </c>
      <c r="C316" s="3" t="s">
        <v>10089</v>
      </c>
      <c r="D316" s="2" t="str">
        <v>家具,家居装饰品,玻璃工艺品,餐厨用具</v>
      </c>
      <c r="E316" s="2" t="str">
        <v>9次</v>
      </c>
      <c r="F316" s="2" t="str">
        <v>80, NUNGAMBAKKAM HIGH ROAD,NUNGAMBAKKAM, CHENNAI-36,INDIA</v>
      </c>
      <c r="G316" s="2" t="str">
        <v>FARID IVAN SAABS</v>
      </c>
      <c r="H316" s="2" t="s">
        <v>10090</v>
      </c>
      <c r="I316" s="2" t="str">
        <v>+91 44 5213 9139</v>
      </c>
      <c r="J316" s="2" t="str">
        <v>91 44 52139139</v>
      </c>
      <c r="K316" s="7"/>
      <c r="L316" s="7"/>
      <c r="M316" s="7"/>
      <c r="N316" s="7"/>
      <c r="O316" s="7"/>
      <c r="P316" s="7"/>
      <c r="Q316" s="7"/>
      <c r="R316" s="7"/>
      <c r="S316" s="7"/>
    </row>
    <row r="317">
      <c r="A317" s="2" t="s">
        <v>8388</v>
      </c>
      <c r="B317" s="2" t="str">
        <v>馬來西亞</v>
      </c>
      <c r="C317" s="2" t="str">
        <v>--</v>
      </c>
      <c r="D317" s="2" t="str">
        <v>园林用品,工艺陶瓷,玩具,餐厨用具</v>
      </c>
      <c r="E317" s="2" t="str">
        <v>8次</v>
      </c>
      <c r="F317" s="2" t="str">
        <v>23-B,JALAN PETALING UTAMA 7,PETALING UTAMA 46000 PETALING JAYA,SELANGOR D.E.</v>
      </c>
      <c r="G317" s="2" t="str">
        <v>METRO PREMIUMS HOUSE SENDIRIAN BERHAD</v>
      </c>
      <c r="H317" s="2" t="s">
        <v>8389</v>
      </c>
      <c r="I317" s="2" t="str">
        <v>0060 3 77850313</v>
      </c>
      <c r="J317" s="2" t="str">
        <v>0060 3 77823366/77850368</v>
      </c>
      <c r="K317" s="7"/>
      <c r="L317" s="7"/>
      <c r="M317" s="7"/>
      <c r="N317" s="7"/>
      <c r="O317" s="7"/>
      <c r="P317" s="7"/>
      <c r="Q317" s="7"/>
      <c r="R317" s="7"/>
      <c r="S317" s="7"/>
    </row>
    <row r="318">
      <c r="A318" s="2" t="s">
        <v>10010</v>
      </c>
      <c r="B318" s="2" t="str">
        <v>美國</v>
      </c>
      <c r="C318" s="3" t="s">
        <v>10009</v>
      </c>
      <c r="D318" s="2" t="str">
        <v>餐厨用具</v>
      </c>
      <c r="E318" s="2" t="str">
        <v>6次</v>
      </c>
      <c r="F318" s="2" t="str">
        <v>800 MENDELSSOHN AVE N, GOLDEN VALLEY, MN 55427</v>
      </c>
      <c r="G318" s="2" t="str">
        <v>Gary Zechmeister</v>
      </c>
      <c r="H318" s="2" t="s">
        <v>10008</v>
      </c>
      <c r="I318" s="2">
        <f>+1-763-544-8800</f>
      </c>
      <c r="J318" s="2" t="str">
        <v>001 763 544 7949</v>
      </c>
      <c r="K318" s="7"/>
      <c r="L318" s="7"/>
      <c r="M318" s="7"/>
      <c r="N318" s="7"/>
      <c r="O318" s="7"/>
      <c r="P318" s="7"/>
      <c r="Q318" s="7"/>
      <c r="R318" s="7"/>
      <c r="S318" s="7"/>
    </row>
    <row r="319">
      <c r="A319" s="2" t="s">
        <v>8413</v>
      </c>
      <c r="B319" s="2" t="str">
        <v>英國</v>
      </c>
      <c r="C319" s="3" t="s">
        <v>8411</v>
      </c>
      <c r="D319" s="2" t="str">
        <v>家具,家居装饰品,工艺陶瓷,餐厨用具</v>
      </c>
      <c r="E319" s="2" t="str">
        <v>4次</v>
      </c>
      <c r="F319" s="2" t="str">
        <v>Regal Way, Park Road, GB SN7 7BX, Faringdon</v>
      </c>
      <c r="G319" s="2" t="str">
        <v>V Thomas</v>
      </c>
      <c r="H319" s="2" t="s">
        <v>8412</v>
      </c>
      <c r="I319" s="2" t="str">
        <v>+44 1730 811811</v>
      </c>
      <c r="J319" s="2" t="str">
        <v>0044 1730 811899</v>
      </c>
      <c r="K319" s="7"/>
      <c r="L319" s="7"/>
      <c r="M319" s="7"/>
      <c r="N319" s="7"/>
      <c r="O319" s="7"/>
      <c r="P319" s="7"/>
      <c r="Q319" s="7"/>
      <c r="R319" s="7"/>
      <c r="S319" s="7"/>
    </row>
    <row r="320">
      <c r="A320" s="2" t="s">
        <v>10036</v>
      </c>
      <c r="B320" s="2" t="str">
        <v>荷蘭</v>
      </c>
      <c r="C320" s="3" t="s">
        <v>10034</v>
      </c>
      <c r="D320" s="2" t="str">
        <v>卫浴设备,餐厨用具</v>
      </c>
      <c r="E320" s="2" t="str">
        <v>2次</v>
      </c>
      <c r="F320" s="2" t="str">
        <v>PO box 11, 5660 AA Geldrop, Nederland</v>
      </c>
      <c r="G320" s="2" t="str">
        <v>--</v>
      </c>
      <c r="H320" s="2" t="s">
        <v>10035</v>
      </c>
      <c r="I320" s="2" t="str">
        <v>+31 40 280 9809</v>
      </c>
      <c r="J320" s="2" t="str">
        <v>0031 40 2849889</v>
      </c>
      <c r="K320" s="7"/>
      <c r="L320" s="7"/>
      <c r="M320" s="7"/>
      <c r="N320" s="7"/>
      <c r="O320" s="7"/>
      <c r="P320" s="7"/>
      <c r="Q320" s="7"/>
      <c r="R320" s="7"/>
      <c r="S320" s="7"/>
    </row>
    <row r="321">
      <c r="A321" s="2" t="s">
        <v>12375</v>
      </c>
      <c r="B321" s="2" t="str">
        <v>丹麥</v>
      </c>
      <c r="C321" s="3" t="s">
        <v>12376</v>
      </c>
      <c r="D321" s="2" t="str">
        <v>其他,大型机械及设备,汽车配件,餐厨用具</v>
      </c>
      <c r="E321" s="2" t="str">
        <v>6次</v>
      </c>
      <c r="F321" s="2" t="str">
        <v>Kongsbjerg, DK 6640, Lunderskov</v>
      </c>
      <c r="G321" s="2" t="str">
        <v>Jan Rasmussen</v>
      </c>
      <c r="H321" s="2" t="s">
        <v>12377</v>
      </c>
      <c r="I321" s="2" t="str">
        <v>+45 75 58 57 00</v>
      </c>
      <c r="J321" s="2" t="str">
        <v>0045 75 58 63 07</v>
      </c>
      <c r="K321" s="7"/>
      <c r="L321" s="7"/>
      <c r="M321" s="7"/>
      <c r="N321" s="7"/>
      <c r="O321" s="7"/>
      <c r="P321" s="7"/>
      <c r="Q321" s="7"/>
      <c r="R321" s="7"/>
      <c r="S321" s="7"/>
    </row>
    <row r="322">
      <c r="A322" s="2" t="s">
        <v>9533</v>
      </c>
      <c r="B322" s="2" t="str">
        <v>澳大利亞</v>
      </c>
      <c r="C322" s="3" t="s">
        <v>9534</v>
      </c>
      <c r="D322" s="2" t="str">
        <v>其他,家具,餐厨用具</v>
      </c>
      <c r="E322" s="2" t="str">
        <v>8次</v>
      </c>
      <c r="F322" s="2" t="str">
        <v>36 FERN ST, SWANBOURNE,PERTH,AUSTRALIA</v>
      </c>
      <c r="G322" s="2" t="str">
        <v>ludovic agier</v>
      </c>
      <c r="H322" s="2" t="s">
        <v>9535</v>
      </c>
      <c r="I322" s="2" t="str">
        <v>+61 8 9272 8822</v>
      </c>
      <c r="J322" s="2" t="str">
        <v>61 892728833</v>
      </c>
      <c r="K322" s="7"/>
      <c r="L322" s="7"/>
      <c r="M322" s="7"/>
      <c r="N322" s="7"/>
      <c r="O322" s="7"/>
      <c r="P322" s="7"/>
      <c r="Q322" s="7"/>
      <c r="R322" s="7"/>
      <c r="S322" s="7"/>
    </row>
    <row r="323">
      <c r="A323" s="2" t="s">
        <v>12399</v>
      </c>
      <c r="B323" s="2" t="str">
        <v>澳大利亞</v>
      </c>
      <c r="C323" s="3" t="s">
        <v>12397</v>
      </c>
      <c r="D323" s="2" t="str">
        <v>家具,餐厨用具</v>
      </c>
      <c r="E323" s="2" t="str">
        <v>8次</v>
      </c>
      <c r="F323" s="2" t="str">
        <v>OLD HUME HIGHWAY,BERRIMA NSW 2577,AUSTRALIA</v>
      </c>
      <c r="G323" s="2" t="str">
        <v>LIANG LINJUANNA</v>
      </c>
      <c r="H323" s="2" t="s">
        <v>12398</v>
      </c>
      <c r="I323" s="2" t="str">
        <v>+61 2 4877 1333</v>
      </c>
      <c r="J323" s="2" t="str">
        <v>61 248771633</v>
      </c>
      <c r="K323" s="7"/>
      <c r="L323" s="7"/>
      <c r="M323" s="7"/>
      <c r="N323" s="7"/>
      <c r="O323" s="7"/>
      <c r="P323" s="7"/>
      <c r="Q323" s="7"/>
      <c r="R323" s="7"/>
      <c r="S323" s="7"/>
    </row>
    <row r="324">
      <c r="A324" s="2" t="s">
        <v>9562</v>
      </c>
      <c r="B324" s="2" t="str">
        <v>美國</v>
      </c>
      <c r="C324" s="3" t="s">
        <v>9559</v>
      </c>
      <c r="D324" s="2" t="s">
        <v>9561</v>
      </c>
      <c r="E324" s="2" t="str">
        <v>10次</v>
      </c>
      <c r="F324" s="2" t="str">
        <v>24414 S. MAIN STREET,SUITE 205, CARSON,CA 90745U.S.A</v>
      </c>
      <c r="G324" s="2" t="str">
        <v>CEN QIAO MEI</v>
      </c>
      <c r="H324" s="2" t="s">
        <v>9560</v>
      </c>
      <c r="I324" s="2" t="str">
        <v>+1 310-549-8938</v>
      </c>
      <c r="J324" s="2" t="str">
        <v>001 3105498938</v>
      </c>
      <c r="K324" s="7"/>
      <c r="L324" s="7"/>
      <c r="M324" s="7"/>
      <c r="N324" s="7"/>
      <c r="O324" s="7"/>
      <c r="P324" s="7"/>
      <c r="Q324" s="7"/>
      <c r="R324" s="7"/>
      <c r="S324" s="7"/>
    </row>
    <row r="325">
      <c r="A325" s="2" t="s">
        <v>12334</v>
      </c>
      <c r="B325" s="2" t="str">
        <v>智利</v>
      </c>
      <c r="C325" s="3" t="s">
        <v>12337</v>
      </c>
      <c r="D325" s="2" t="s">
        <v>12335</v>
      </c>
      <c r="E325" s="2" t="str">
        <v>9次</v>
      </c>
      <c r="F325" s="2" t="str">
        <v>AV.LIBERTADOR BERNARDO O'HIGGINS 877 5° PISO, SANTIAGO, SANTIAGO</v>
      </c>
      <c r="G325" s="2" t="str">
        <v>PRE UNIC S A</v>
      </c>
      <c r="H325" s="2" t="s">
        <v>12336</v>
      </c>
      <c r="I325" s="2" t="str">
        <v>0056 2 4408300</v>
      </c>
      <c r="J325" s="2" t="str">
        <v>0056 2 6397712</v>
      </c>
      <c r="K325" s="7"/>
      <c r="L325" s="7"/>
      <c r="M325" s="7"/>
      <c r="N325" s="7"/>
      <c r="O325" s="7"/>
      <c r="P325" s="7"/>
      <c r="Q325" s="7"/>
      <c r="R325" s="7"/>
      <c r="S325" s="7"/>
    </row>
    <row r="326">
      <c r="A326" s="2" t="s">
        <v>9473</v>
      </c>
      <c r="B326" s="2" t="str">
        <v>印度</v>
      </c>
      <c r="C326" s="3" t="s">
        <v>9475</v>
      </c>
      <c r="D326" s="2" t="str">
        <v>餐厨用具</v>
      </c>
      <c r="E326" s="2" t="str">
        <v>3次</v>
      </c>
      <c r="F326" s="2" t="str">
        <v>13, MANGAL MURTI COMPLEX, OPP. CITYGOLD CINEMA,ASHRAM ROAD,AHMEDABAD, (GUJARAT) ,INDIA</v>
      </c>
      <c r="G326" s="2" t="str">
        <v>--</v>
      </c>
      <c r="H326" s="2" t="s">
        <v>9474</v>
      </c>
      <c r="I326" s="2">
        <f>+91-79-2657-4870</f>
      </c>
      <c r="J326" s="2" t="str">
        <v>91-79-6574870</v>
      </c>
      <c r="K326" s="7"/>
      <c r="L326" s="7"/>
      <c r="M326" s="7"/>
      <c r="N326" s="7"/>
      <c r="O326" s="7"/>
      <c r="P326" s="7"/>
      <c r="Q326" s="7"/>
      <c r="R326" s="7"/>
      <c r="S326" s="7"/>
    </row>
    <row r="327">
      <c r="A327" s="2" t="s">
        <v>10461</v>
      </c>
      <c r="B327" s="2" t="str">
        <v>美國</v>
      </c>
      <c r="C327" s="3" t="s">
        <v>10463</v>
      </c>
      <c r="D327" s="2" t="str">
        <v>五金,其他,家具,家用电器,工具,玻璃工艺品,箱包,餐厨用具</v>
      </c>
      <c r="E327" s="2" t="str">
        <v>10次</v>
      </c>
      <c r="F327" s="2" t="str">
        <v>131 ROSE FEISS BLVD, BRONX, NY 10454-3625</v>
      </c>
      <c r="G327" s="2" t="str">
        <v>ED GANGI</v>
      </c>
      <c r="H327" s="2" t="s">
        <v>10462</v>
      </c>
      <c r="I327" s="2" t="str">
        <v>+1 718-401-8272</v>
      </c>
      <c r="J327" s="2" t="str">
        <v>001 718-401-8353</v>
      </c>
      <c r="K327" s="7"/>
      <c r="L327" s="7"/>
      <c r="M327" s="7"/>
      <c r="N327" s="7"/>
      <c r="O327" s="7"/>
      <c r="P327" s="7"/>
      <c r="Q327" s="7"/>
      <c r="R327" s="7"/>
      <c r="S327" s="7"/>
    </row>
    <row r="328">
      <c r="A328" s="2" t="s">
        <v>9501</v>
      </c>
      <c r="B328" s="2" t="str">
        <v>美國</v>
      </c>
      <c r="C328" s="3" t="s">
        <v>9504</v>
      </c>
      <c r="D328" s="2" t="s">
        <v>9502</v>
      </c>
      <c r="E328" s="2" t="str">
        <v>10次</v>
      </c>
      <c r="F328" s="2" t="str">
        <v>10809 16TH AVE SE SUIT 315,U.S.A.</v>
      </c>
      <c r="G328" s="2" t="str">
        <v>--</v>
      </c>
      <c r="H328" s="2" t="s">
        <v>9503</v>
      </c>
      <c r="I328" s="2">
        <f>+1-800-466-3393</f>
      </c>
      <c r="J328" s="2" t="str">
        <v>001 4257783604</v>
      </c>
      <c r="K328" s="7"/>
      <c r="L328" s="7"/>
      <c r="M328" s="7"/>
      <c r="N328" s="7"/>
      <c r="O328" s="7"/>
      <c r="P328" s="7"/>
      <c r="Q328" s="7"/>
      <c r="R328" s="7"/>
      <c r="S328" s="7"/>
    </row>
    <row r="329">
      <c r="A329" s="2" t="s">
        <v>12295</v>
      </c>
      <c r="B329" s="2" t="str">
        <v>美國</v>
      </c>
      <c r="C329" s="3" t="s">
        <v>12294</v>
      </c>
      <c r="D329" s="2" t="str">
        <v>家用电器,餐厨用具</v>
      </c>
      <c r="E329" s="2" t="str">
        <v>3次</v>
      </c>
      <c r="F329" s="2" t="str">
        <v>1470 ROUTE 44 #7, RAYNHAM, MA 02767</v>
      </c>
      <c r="G329" s="2" t="str">
        <v>BRADLEY SOHNER</v>
      </c>
      <c r="H329" s="2" t="s">
        <v>12296</v>
      </c>
      <c r="I329" s="2" t="str">
        <v>+1 800-540-0800</v>
      </c>
      <c r="J329" s="2" t="str">
        <v>001 508 824 0504</v>
      </c>
      <c r="K329" s="7"/>
      <c r="L329" s="7"/>
      <c r="M329" s="7"/>
      <c r="N329" s="7"/>
      <c r="O329" s="7"/>
      <c r="P329" s="7"/>
      <c r="Q329" s="7"/>
      <c r="R329" s="7"/>
      <c r="S329" s="7"/>
    </row>
    <row r="330">
      <c r="A330" s="2" t="s">
        <v>9424</v>
      </c>
      <c r="B330" s="2" t="str">
        <v>美國</v>
      </c>
      <c r="C330" s="3" t="s">
        <v>9423</v>
      </c>
      <c r="D330" s="2" t="str">
        <v>其他,园林用品,家具,家居用品,工艺陶瓷,食品,餐厨用具</v>
      </c>
      <c r="E330" s="2" t="str">
        <v>10次</v>
      </c>
      <c r="F330" s="2" t="str">
        <v>15 PIKE ST NEW YORKNY 10002U.S.A</v>
      </c>
      <c r="G330" s="2" t="str">
        <v>LIN</v>
      </c>
      <c r="H330" s="2" t="s">
        <v>9422</v>
      </c>
      <c r="I330" s="2" t="str">
        <v>+1 646-486-1113</v>
      </c>
      <c r="J330" s="2" t="str">
        <v>001 7186985008</v>
      </c>
      <c r="K330" s="7"/>
      <c r="L330" s="7"/>
      <c r="M330" s="7"/>
      <c r="N330" s="7"/>
      <c r="O330" s="7"/>
      <c r="P330" s="7"/>
      <c r="Q330" s="7"/>
      <c r="R330" s="7"/>
      <c r="S330" s="7"/>
    </row>
    <row r="331">
      <c r="A331" s="2" t="s">
        <v>12315</v>
      </c>
      <c r="B331" s="2" t="str">
        <v>埃塞俄比亞</v>
      </c>
      <c r="C331" s="2" t="str">
        <v>--</v>
      </c>
      <c r="D331" s="2" t="str">
        <v>卫浴设备,餐厨用具</v>
      </c>
      <c r="E331" s="2" t="str">
        <v>7次</v>
      </c>
      <c r="F331" s="2" t="str">
        <v>P.O.BOX 101937,ADDIS ABABA</v>
      </c>
      <c r="G331" s="2" t="str">
        <v>Mr NEGUSSIE G/MARIAM</v>
      </c>
      <c r="H331" s="2" t="str">
        <v>--</v>
      </c>
      <c r="I331" s="2">
        <f>+251-11-134-1130</f>
      </c>
      <c r="J331" s="2" t="str">
        <v>00251 1 615902</v>
      </c>
      <c r="K331" s="7"/>
      <c r="L331" s="7"/>
      <c r="M331" s="7"/>
      <c r="N331" s="7"/>
      <c r="O331" s="7"/>
      <c r="P331" s="7"/>
      <c r="Q331" s="7"/>
      <c r="R331" s="7"/>
      <c r="S331" s="7"/>
    </row>
    <row r="332">
      <c r="A332" s="2" t="s">
        <v>9453</v>
      </c>
      <c r="B332" s="2" t="str">
        <v>挪威</v>
      </c>
      <c r="C332" s="3" t="s">
        <v>9451</v>
      </c>
      <c r="D332" s="2" t="str">
        <v>五金,工具,玻璃工艺品,餐厨用具</v>
      </c>
      <c r="E332" s="2" t="str">
        <v>9次</v>
      </c>
      <c r="F332" s="2" t="str">
        <v>NILS HANSENS V.2 0667 OSLO</v>
      </c>
      <c r="G332" s="2" t="str">
        <v>DAG AASLI</v>
      </c>
      <c r="H332" s="2" t="s">
        <v>9452</v>
      </c>
      <c r="I332" s="2" t="str">
        <v>0047 23 173960</v>
      </c>
      <c r="J332" s="2" t="str">
        <v>0047 23 173970</v>
      </c>
      <c r="K332" s="7"/>
      <c r="L332" s="7"/>
      <c r="M332" s="7"/>
      <c r="N332" s="7"/>
      <c r="O332" s="7"/>
      <c r="P332" s="7"/>
      <c r="Q332" s="7"/>
      <c r="R332" s="7"/>
      <c r="S332" s="7"/>
    </row>
    <row r="333">
      <c r="A333" s="2" t="s">
        <v>12252</v>
      </c>
      <c r="B333" s="2" t="str">
        <v>加拿大</v>
      </c>
      <c r="C333" s="3" t="s">
        <v>12253</v>
      </c>
      <c r="D333" s="2" t="str">
        <v>其他,家具,家居装饰品,照明产品,餐厨用具</v>
      </c>
      <c r="E333" s="2" t="str">
        <v>8次</v>
      </c>
      <c r="F333" s="2" t="str">
        <v>2269 Riverside Drive Billings Bridge Plaza Shopping Centre Ottawa,Ontario</v>
      </c>
      <c r="G333" s="2" t="str">
        <v>MR.FRED BENITAH</v>
      </c>
      <c r="H333" s="2" t="str">
        <v>--</v>
      </c>
      <c r="I333" s="2">
        <f>+1-416-784-732</f>
      </c>
      <c r="J333" s="2" t="str">
        <v>001 416 784 5257</v>
      </c>
      <c r="K333" s="7"/>
      <c r="L333" s="7"/>
      <c r="M333" s="7"/>
      <c r="N333" s="7"/>
      <c r="O333" s="7"/>
      <c r="P333" s="7"/>
      <c r="Q333" s="7"/>
      <c r="R333" s="7"/>
      <c r="S333" s="7"/>
    </row>
    <row r="334">
      <c r="A334" s="2" t="s">
        <v>9367</v>
      </c>
      <c r="B334" s="2" t="str">
        <v>巴基斯坦</v>
      </c>
      <c r="C334" s="3" t="s">
        <v>9368</v>
      </c>
      <c r="D334" s="2" t="s">
        <v>9370</v>
      </c>
      <c r="E334" s="2" t="str">
        <v>8次</v>
      </c>
      <c r="F334" s="2" t="str">
        <v>2/B-18, Aqsa Market, ground floor. Nazimabad-2. Karachi-74600</v>
      </c>
      <c r="G334" s="2" t="str">
        <v>ALVARO AYALA ROLANDO</v>
      </c>
      <c r="H334" s="2" t="s">
        <v>9369</v>
      </c>
      <c r="I334" s="2" t="str">
        <v>92 21 6605008</v>
      </c>
      <c r="J334" s="2" t="str">
        <v>92 21 6600472</v>
      </c>
      <c r="K334" s="7"/>
      <c r="L334" s="7"/>
      <c r="M334" s="7"/>
      <c r="N334" s="7"/>
      <c r="O334" s="7"/>
      <c r="P334" s="7"/>
      <c r="Q334" s="7"/>
      <c r="R334" s="7"/>
      <c r="S334" s="7"/>
    </row>
    <row r="335">
      <c r="A335" s="2" t="s">
        <v>12280</v>
      </c>
      <c r="B335" s="2" t="str">
        <v>沙烏地阿拉伯</v>
      </c>
      <c r="C335" s="2" t="str">
        <v>--</v>
      </c>
      <c r="D335" s="2" t="str">
        <v>其他,餐厨用具</v>
      </c>
      <c r="E335" s="2" t="str">
        <v>6次</v>
      </c>
      <c r="F335" s="2" t="str">
        <v>P.O.BOX 164, AL BAHA K.S.A.</v>
      </c>
      <c r="G335" s="2" t="str">
        <v>Mr NAIM LATIF</v>
      </c>
      <c r="H335" s="2" t="str">
        <v>--</v>
      </c>
      <c r="I335" s="2" t="str">
        <v>00966 7 7271111</v>
      </c>
      <c r="J335" s="2" t="str">
        <v>00966 7 7250351</v>
      </c>
      <c r="K335" s="7"/>
      <c r="L335" s="7"/>
      <c r="M335" s="7"/>
      <c r="N335" s="7"/>
      <c r="O335" s="7"/>
      <c r="P335" s="7"/>
      <c r="Q335" s="7"/>
      <c r="R335" s="7"/>
      <c r="S335" s="7"/>
    </row>
    <row r="336">
      <c r="A336" s="2" t="s">
        <v>9389</v>
      </c>
      <c r="B336" s="2" t="str">
        <v>韩国</v>
      </c>
      <c r="C336" s="3" t="s">
        <v>9386</v>
      </c>
      <c r="D336" s="2" t="s">
        <v>9387</v>
      </c>
      <c r="E336" s="2" t="str">
        <v>9次</v>
      </c>
      <c r="F336" s="2" t="str">
        <v>#520-30, MOK 2-DONG, YANGCHUN-GU,SEOUL, 158-808KOREA</v>
      </c>
      <c r="G336" s="2" t="str">
        <v>Ebrahim Bhyat</v>
      </c>
      <c r="H336" s="2" t="s">
        <v>9388</v>
      </c>
      <c r="I336" s="2" t="str">
        <v>+82 2-2646-5205</v>
      </c>
      <c r="J336" s="2" t="str">
        <v>82 2 2653 0989</v>
      </c>
      <c r="K336" s="7"/>
      <c r="L336" s="7"/>
      <c r="M336" s="7"/>
      <c r="N336" s="7"/>
      <c r="O336" s="7"/>
      <c r="P336" s="7"/>
      <c r="Q336" s="7"/>
      <c r="R336" s="7"/>
      <c r="S336" s="7"/>
    </row>
    <row r="337">
      <c r="A337" s="2" t="s">
        <v>12550</v>
      </c>
      <c r="B337" s="2" t="str">
        <v>韩国</v>
      </c>
      <c r="C337" s="2" t="str">
        <v>--</v>
      </c>
      <c r="D337" s="2" t="str">
        <v>餐厨用具</v>
      </c>
      <c r="E337" s="2" t="str">
        <v>2次</v>
      </c>
      <c r="F337" s="2" t="str">
        <v>940-34 YERIM, JEONGKWAN KIJANG-GUN, PUSAN CITY</v>
      </c>
      <c r="G337" s="2" t="str">
        <v>IM, WON-SIK</v>
      </c>
      <c r="H337" s="2" t="s">
        <v>12549</v>
      </c>
      <c r="I337" s="2">
        <f>+82-55-261-8840</f>
      </c>
      <c r="J337" s="2" t="str">
        <v>0082 (051)727-6234</v>
      </c>
      <c r="K337" s="7"/>
      <c r="L337" s="7"/>
      <c r="M337" s="7"/>
      <c r="N337" s="7"/>
      <c r="O337" s="7"/>
      <c r="P337" s="7"/>
      <c r="Q337" s="7"/>
      <c r="R337" s="7"/>
      <c r="S337" s="7"/>
    </row>
    <row r="338">
      <c r="A338" s="2" t="s">
        <v>9747</v>
      </c>
      <c r="B338" s="2" t="str">
        <v>捷克</v>
      </c>
      <c r="C338" s="3" t="s">
        <v>9745</v>
      </c>
      <c r="D338" s="2" t="str">
        <v>体育及旅游休闲用品,其他,家用纺织品,箱包,鞋,餐厨用具</v>
      </c>
      <c r="E338" s="2" t="str">
        <v>7次</v>
      </c>
      <c r="F338" s="2" t="str">
        <v>NAM. V.B.TREBIZSKEHO 424,250 67 KLECANY,CZECH</v>
      </c>
      <c r="G338" s="2" t="str">
        <v>--</v>
      </c>
      <c r="H338" s="2" t="s">
        <v>9746</v>
      </c>
      <c r="I338" s="2" t="str">
        <v>+420 284 028 622</v>
      </c>
      <c r="J338" s="2">
        <v>420284028693</v>
      </c>
      <c r="K338" s="7"/>
      <c r="L338" s="7"/>
      <c r="M338" s="7"/>
      <c r="N338" s="7"/>
      <c r="O338" s="7"/>
      <c r="P338" s="7"/>
      <c r="Q338" s="7"/>
      <c r="R338" s="7"/>
      <c r="S338" s="7"/>
    </row>
    <row r="339">
      <c r="A339" s="2" t="s">
        <v>10416</v>
      </c>
      <c r="B339" s="2" t="str">
        <v>印度</v>
      </c>
      <c r="C339" s="3" t="s">
        <v>10418</v>
      </c>
      <c r="D339" s="2" t="str">
        <v>餐厨用具</v>
      </c>
      <c r="E339" s="2" t="str">
        <v>1次</v>
      </c>
      <c r="F339" s="2" t="str">
        <v>BARA BAZAAR,BASAI ROAD,GURGAON (HR.)</v>
      </c>
      <c r="G339" s="2" t="str">
        <v>MRVISHAL MENDIRATTA</v>
      </c>
      <c r="H339" s="2" t="s">
        <v>10417</v>
      </c>
      <c r="I339" s="2" t="str">
        <v>+91-98336-73898,+91 98336 73898,+91 96739 34840,+91 98385 87284</v>
      </c>
      <c r="J339" s="2" t="str">
        <v>--</v>
      </c>
      <c r="K339" s="7"/>
      <c r="L339" s="7"/>
      <c r="M339" s="7"/>
      <c r="N339" s="7"/>
      <c r="O339" s="7"/>
      <c r="P339" s="7"/>
      <c r="Q339" s="7"/>
      <c r="R339" s="7"/>
      <c r="S339" s="7"/>
    </row>
    <row r="340">
      <c r="A340" s="2" t="s">
        <v>9774</v>
      </c>
      <c r="B340" s="2" t="str">
        <v>摩洛哥</v>
      </c>
      <c r="C340" s="3" t="s">
        <v>9773</v>
      </c>
      <c r="D340" s="2" t="s">
        <v>9775</v>
      </c>
      <c r="E340" s="2" t="str">
        <v>9次</v>
      </c>
      <c r="F340" s="2" t="str">
        <v>13,RUE BOUCHAIB MACHROUHI,DERB OMAR.CASABLANCA.,MOROCCO</v>
      </c>
      <c r="G340" s="2" t="str">
        <v>ALAMI ABDELJALIL</v>
      </c>
      <c r="H340" s="2" t="s">
        <v>9776</v>
      </c>
      <c r="I340" s="2" t="str">
        <v>00212 22 214949</v>
      </c>
      <c r="J340" s="2" t="str">
        <v>00212 22 214597</v>
      </c>
      <c r="K340" s="7"/>
      <c r="L340" s="7"/>
      <c r="M340" s="7"/>
      <c r="N340" s="7"/>
      <c r="O340" s="7"/>
      <c r="P340" s="7"/>
      <c r="Q340" s="7"/>
      <c r="R340" s="7"/>
      <c r="S340" s="7"/>
    </row>
    <row r="341">
      <c r="A341" s="2" t="s">
        <v>12509</v>
      </c>
      <c r="B341" s="2" t="str">
        <v>西班牙</v>
      </c>
      <c r="C341" s="2" t="str">
        <v>--</v>
      </c>
      <c r="D341" s="2" t="str">
        <v>家用电器,餐厨用具</v>
      </c>
      <c r="E341" s="2" t="str">
        <v>9次</v>
      </c>
      <c r="F341" s="2" t="str">
        <v>PASEO DE PEREDA,22-30,39004 SANTANDER,CANTABRIA</v>
      </c>
      <c r="G341" s="2" t="str">
        <v>GRUPO RHOINTER</v>
      </c>
      <c r="H341" s="2" t="s">
        <v>12508</v>
      </c>
      <c r="I341" s="2" t="str">
        <v>+34 942 31 80 53</v>
      </c>
      <c r="J341" s="2" t="str">
        <v>0034 942 360273</v>
      </c>
      <c r="K341" s="7"/>
      <c r="L341" s="7"/>
      <c r="M341" s="7"/>
      <c r="N341" s="7"/>
      <c r="O341" s="7"/>
      <c r="P341" s="7"/>
      <c r="Q341" s="7"/>
      <c r="R341" s="7"/>
      <c r="S341" s="7"/>
    </row>
    <row r="342">
      <c r="A342" s="2" t="s">
        <v>9692</v>
      </c>
      <c r="B342" s="2" t="str">
        <v>土耳其</v>
      </c>
      <c r="C342" s="2" t="str">
        <v>--</v>
      </c>
      <c r="D342" s="2" t="s">
        <v>9693</v>
      </c>
      <c r="E342" s="2" t="str">
        <v>10次</v>
      </c>
      <c r="F342" s="2" t="str">
        <v>ISTOC TOPTANCILAR CARSISI 3 ADA 131-137 MAHMUTBEY, 34550 BAGCILAR, ISTANBUL, TURKEY.</v>
      </c>
      <c r="G342" s="2" t="str">
        <v>AbdullahM.Bukhari</v>
      </c>
      <c r="H342" s="2" t="s">
        <v>9694</v>
      </c>
      <c r="I342" s="2" t="str">
        <v>+90 212 659 73 00</v>
      </c>
      <c r="J342" s="2">
        <v>902000000000</v>
      </c>
      <c r="K342" s="7"/>
      <c r="L342" s="7"/>
      <c r="M342" s="7"/>
      <c r="N342" s="7"/>
      <c r="O342" s="7"/>
      <c r="P342" s="7"/>
      <c r="Q342" s="7"/>
      <c r="R342" s="7"/>
      <c r="S342" s="7"/>
    </row>
    <row r="343">
      <c r="A343" s="2" t="s">
        <v>12528</v>
      </c>
      <c r="B343" s="2" t="str">
        <v>英國</v>
      </c>
      <c r="C343" s="3" t="s">
        <v>12529</v>
      </c>
      <c r="D343" s="2" t="str">
        <v>其他,工艺陶瓷,餐厨用具</v>
      </c>
      <c r="E343" s="2" t="str">
        <v>6次</v>
      </c>
      <c r="F343" s="2" t="str">
        <v>COX LANE , CHESSINGTON,SURREY, KT9 1SF,U.K.</v>
      </c>
      <c r="G343" s="2" t="str">
        <v>Anne Giddings</v>
      </c>
      <c r="H343" s="2" t="s">
        <v>12527</v>
      </c>
      <c r="I343" s="2" t="str">
        <v>+44 20 8391 5544</v>
      </c>
      <c r="J343" s="2" t="str">
        <v>0044 208 391 5585</v>
      </c>
      <c r="K343" s="7"/>
      <c r="L343" s="7"/>
      <c r="M343" s="7"/>
      <c r="N343" s="7"/>
      <c r="O343" s="7"/>
      <c r="P343" s="7"/>
      <c r="Q343" s="7"/>
      <c r="R343" s="7"/>
      <c r="S343" s="7"/>
    </row>
    <row r="344">
      <c r="A344" s="2" t="s">
        <v>9721</v>
      </c>
      <c r="B344" s="2" t="str">
        <v>英國</v>
      </c>
      <c r="C344" s="2" t="str">
        <v>--</v>
      </c>
      <c r="D344" s="2" t="str">
        <v>家用电器,餐厨用具</v>
      </c>
      <c r="E344" s="2" t="str">
        <v>4次</v>
      </c>
      <c r="F344" s="2" t="str">
        <v>71 Deanfield, GB BT19 6N, Bangor</v>
      </c>
      <c r="G344" s="2" t="str">
        <v>DAVID DAVIS</v>
      </c>
      <c r="H344" s="2" t="str">
        <v>--</v>
      </c>
      <c r="I344" s="2" t="str">
        <v>+44 28 9145 7148</v>
      </c>
      <c r="J344" s="2" t="str">
        <v>0044 28 9127 1001</v>
      </c>
      <c r="K344" s="7"/>
      <c r="L344" s="7"/>
      <c r="M344" s="7"/>
      <c r="N344" s="7"/>
      <c r="O344" s="7"/>
      <c r="P344" s="7"/>
      <c r="Q344" s="7"/>
      <c r="R344" s="7"/>
      <c r="S344" s="7"/>
    </row>
    <row r="345">
      <c r="A345" s="2" t="s">
        <v>8824</v>
      </c>
      <c r="B345" s="2" t="str">
        <v>日本</v>
      </c>
      <c r="C345" s="3" t="s">
        <v>8826</v>
      </c>
      <c r="D345" s="2" t="str">
        <v>鞋,餐厨用具</v>
      </c>
      <c r="E345" s="2" t="str">
        <v>3次</v>
      </c>
      <c r="F345" s="2" t="str">
        <v>2-4, TOKIWA-CHO 2-CHOME, SHIZUOKA-SHI, SHIZUOKA 4200034</v>
      </c>
      <c r="G345" s="2" t="str">
        <v>SHIMMURA TAKASHI</v>
      </c>
      <c r="H345" s="2" t="s">
        <v>8825</v>
      </c>
      <c r="I345" s="2" t="str">
        <v>0081 54 251 1151</v>
      </c>
      <c r="J345" s="2" t="str">
        <v>0081 54 2511153</v>
      </c>
      <c r="K345" s="7"/>
      <c r="L345" s="7"/>
      <c r="M345" s="7"/>
      <c r="N345" s="7"/>
      <c r="O345" s="7"/>
      <c r="P345" s="7"/>
      <c r="Q345" s="7"/>
      <c r="R345" s="7"/>
      <c r="S345" s="7"/>
    </row>
    <row r="346">
      <c r="A346" s="2" t="s">
        <v>9642</v>
      </c>
      <c r="B346" s="2" t="str">
        <v>義大利</v>
      </c>
      <c r="C346" s="3" t="s">
        <v>9640</v>
      </c>
      <c r="D346" s="2" t="str">
        <v>家具,餐厨用具</v>
      </c>
      <c r="E346" s="2" t="str">
        <v>2次</v>
      </c>
      <c r="F346" s="2" t="str">
        <v>Viale Europa Unita 9, I 33030, MAJANO</v>
      </c>
      <c r="G346" s="2" t="str">
        <v>Edi Snaidero</v>
      </c>
      <c r="H346" s="2" t="s">
        <v>9641</v>
      </c>
      <c r="I346" s="2" t="str">
        <v>+39 0432 952111</v>
      </c>
      <c r="J346" s="2" t="str">
        <v>0039 0432 952235</v>
      </c>
      <c r="K346" s="7"/>
      <c r="L346" s="7"/>
      <c r="M346" s="7"/>
      <c r="N346" s="7"/>
      <c r="O346" s="7"/>
      <c r="P346" s="7"/>
      <c r="Q346" s="7"/>
      <c r="R346" s="7"/>
      <c r="S346" s="7"/>
    </row>
    <row r="347">
      <c r="A347" s="2" t="s">
        <v>12487</v>
      </c>
      <c r="B347" s="2" t="str">
        <v>斯里兰卡</v>
      </c>
      <c r="C347" s="2" t="str">
        <v>--</v>
      </c>
      <c r="D347" s="2" t="s">
        <v>12489</v>
      </c>
      <c r="E347" s="2" t="str">
        <v>9次</v>
      </c>
      <c r="F347" s="2" t="str">
        <v>CRYSTAL PALACE SUPER MARKET, 104, 1/4, KEYZER STREET,COLOMBO 11, SRI LANKA</v>
      </c>
      <c r="G347" s="2" t="str">
        <v>Elena Narzikulova</v>
      </c>
      <c r="H347" s="2" t="s">
        <v>12488</v>
      </c>
      <c r="I347" s="2" t="str">
        <v>094,11,2842400</v>
      </c>
      <c r="J347" s="2" t="str">
        <v>094,11,2842400</v>
      </c>
      <c r="K347" s="7"/>
      <c r="L347" s="7"/>
      <c r="M347" s="7"/>
      <c r="N347" s="7"/>
      <c r="O347" s="7"/>
      <c r="P347" s="7"/>
      <c r="Q347" s="7"/>
      <c r="R347" s="7"/>
      <c r="S347" s="7"/>
    </row>
    <row r="348">
      <c r="A348" s="2" t="s">
        <v>9668</v>
      </c>
      <c r="B348" s="2" t="str">
        <v>新西蘭</v>
      </c>
      <c r="C348" s="2" t="str">
        <v>--</v>
      </c>
      <c r="D348" s="2" t="str">
        <v>工艺陶瓷,玩具,玻璃工艺品,餐厨用具</v>
      </c>
      <c r="E348" s="2" t="str">
        <v>9次</v>
      </c>
      <c r="F348" s="2" t="str">
        <v>4 Minnie Street Eden Terrace 1003 Auckland</v>
      </c>
      <c r="G348" s="2" t="str">
        <v>Manufacturers Agencies NZ Ltd</v>
      </c>
      <c r="H348" s="2" t="str">
        <v>--</v>
      </c>
      <c r="I348" s="2" t="str">
        <v>+64 9-303 4425</v>
      </c>
      <c r="J348" s="2" t="str">
        <v>0064 9 3570869</v>
      </c>
      <c r="K348" s="7"/>
      <c r="L348" s="7"/>
      <c r="M348" s="7"/>
      <c r="N348" s="7"/>
      <c r="O348" s="7"/>
      <c r="P348" s="7"/>
      <c r="Q348" s="7"/>
      <c r="R348" s="7"/>
      <c r="S348" s="7"/>
    </row>
    <row r="349">
      <c r="A349" s="2" t="s">
        <v>12422</v>
      </c>
      <c r="B349" s="2" t="str">
        <v>英國</v>
      </c>
      <c r="C349" s="3" t="s">
        <v>12420</v>
      </c>
      <c r="D349" s="2" t="str">
        <v>体育及旅游休闲用品,医药保健品及医疗器械,家具,箱包,鞋,餐厨用具</v>
      </c>
      <c r="E349" s="2" t="str">
        <v>10次</v>
      </c>
      <c r="F349" s="2" t="str">
        <v>THE MALTINGS WHARF ROADBURTON ON TRENT DE14 1PZ,U.K.</v>
      </c>
      <c r="G349" s="2" t="str">
        <v>Mohammed M. Shaheen</v>
      </c>
      <c r="H349" s="2" t="s">
        <v>12421</v>
      </c>
      <c r="I349" s="2" t="str">
        <v>+44 1283 510860</v>
      </c>
      <c r="J349" s="2">
        <v>1283510865</v>
      </c>
      <c r="K349" s="7"/>
      <c r="L349" s="7"/>
      <c r="M349" s="7"/>
      <c r="N349" s="7"/>
      <c r="O349" s="7"/>
      <c r="P349" s="7"/>
      <c r="Q349" s="7"/>
      <c r="R349" s="7"/>
      <c r="S349" s="7"/>
    </row>
    <row r="350">
      <c r="A350" s="2" t="s">
        <v>9590</v>
      </c>
      <c r="B350" s="2" t="str">
        <v>菲律賓</v>
      </c>
      <c r="C350" s="3" t="s">
        <v>9591</v>
      </c>
      <c r="D350" s="2" t="s">
        <v>9588</v>
      </c>
      <c r="E350" s="2" t="str">
        <v>10次</v>
      </c>
      <c r="F350" s="2" t="str">
        <v>#3 TANGALI ST.QUEZON CITY,PHILIPPINES</v>
      </c>
      <c r="G350" s="2" t="str">
        <v>ALEXANDER BYFIELD</v>
      </c>
      <c r="H350" s="2" t="s">
        <v>9589</v>
      </c>
      <c r="I350" s="2" t="str">
        <v>+63 2 361 4552</v>
      </c>
      <c r="J350" s="2">
        <v>63024142902</v>
      </c>
      <c r="K350" s="7"/>
      <c r="L350" s="7"/>
      <c r="M350" s="7"/>
      <c r="N350" s="7"/>
      <c r="O350" s="7"/>
      <c r="P350" s="7"/>
      <c r="Q350" s="7"/>
      <c r="R350" s="7"/>
      <c r="S350" s="7"/>
    </row>
    <row r="351">
      <c r="A351" s="2" t="s">
        <v>12442</v>
      </c>
      <c r="B351" s="2" t="str">
        <v>西班牙</v>
      </c>
      <c r="C351" s="3" t="s">
        <v>12444</v>
      </c>
      <c r="D351" s="2" t="str">
        <v>餐厨用具</v>
      </c>
      <c r="E351" s="2" t="str">
        <v>6次</v>
      </c>
      <c r="F351" s="2" t="str">
        <v>POL.IND.LATOCA, C/GUADULQUI.7,E-28947 FUENI ABRADA, MADRID</v>
      </c>
      <c r="G351" s="2" t="str">
        <v>CAIMANA, S.A.</v>
      </c>
      <c r="H351" s="2" t="s">
        <v>12443</v>
      </c>
      <c r="I351" s="2" t="str">
        <v>+34 916 42 03 19</v>
      </c>
      <c r="J351" s="2" t="str">
        <v>0034 91 642 19 70</v>
      </c>
      <c r="K351" s="7"/>
      <c r="L351" s="7"/>
      <c r="M351" s="7"/>
      <c r="N351" s="7"/>
      <c r="O351" s="7"/>
      <c r="P351" s="7"/>
      <c r="Q351" s="7"/>
      <c r="R351" s="7"/>
      <c r="S351" s="7"/>
    </row>
    <row r="352">
      <c r="A352" s="2" t="s">
        <v>9616</v>
      </c>
      <c r="B352" s="2" t="str">
        <v>馬來西亞</v>
      </c>
      <c r="C352" s="2" t="str">
        <v>--</v>
      </c>
      <c r="D352" s="2" t="str">
        <v>餐厨用具</v>
      </c>
      <c r="E352" s="2" t="str">
        <v>2次</v>
      </c>
      <c r="F352" s="2" t="str">
        <v>NO.6,LORONG ANGGOR,BATU 3 3/4 JALAN KELANG LAMA,KUALA LUMPUR</v>
      </c>
      <c r="G352" s="2" t="str">
        <v>LEE YEW SEH</v>
      </c>
      <c r="H352" s="2" t="str">
        <v>--</v>
      </c>
      <c r="I352" s="2" t="str">
        <v>+60 3-7983 8470</v>
      </c>
      <c r="J352" s="2" t="str">
        <v>0060 3 79800209</v>
      </c>
      <c r="K352" s="7"/>
      <c r="L352" s="7"/>
      <c r="M352" s="7"/>
      <c r="N352" s="7"/>
      <c r="O352" s="7"/>
      <c r="P352" s="7"/>
      <c r="Q352" s="7"/>
      <c r="R352" s="7"/>
      <c r="S352" s="7"/>
    </row>
    <row r="353">
      <c r="A353" s="2" t="s">
        <v>12046</v>
      </c>
      <c r="B353" s="2" t="str">
        <v>美國</v>
      </c>
      <c r="C353" s="3" t="s">
        <v>9698</v>
      </c>
      <c r="D353" s="2" t="str">
        <v>家用电器,食品,餐厨用具</v>
      </c>
      <c r="E353" s="2" t="str">
        <v>7次</v>
      </c>
      <c r="F353" s="2" t="str">
        <v>310 TECH PARK DRIVELA VERGNE, TN 37086,U.S.A.</v>
      </c>
      <c r="G353" s="2" t="str">
        <v>PGTrivedi</v>
      </c>
      <c r="H353" s="2" t="s">
        <v>12045</v>
      </c>
      <c r="I353" s="2" t="str">
        <v>+1-215-822-6590,+41-62-791-67-61,+41-62-787-34-43,+49-7761-55335780,+1-800-472-2954,+86-750-841-8466,+49-7761-55335700,+1 800-310-5710,+1 931-433-7455,+1 615-462-4000</v>
      </c>
      <c r="J353" s="2">
        <v>16152878355</v>
      </c>
      <c r="K353" s="7"/>
      <c r="L353" s="7"/>
      <c r="M353" s="7"/>
      <c r="N353" s="7"/>
      <c r="O353" s="7"/>
      <c r="P353" s="7"/>
      <c r="Q353" s="7"/>
      <c r="R353" s="7"/>
      <c r="S353" s="7"/>
    </row>
    <row r="354">
      <c r="A354" s="2" t="s">
        <v>9079</v>
      </c>
      <c r="B354" s="2" t="str">
        <v>韩国</v>
      </c>
      <c r="C354" s="2" t="str">
        <v>--</v>
      </c>
      <c r="D354" s="2" t="str">
        <v>家具,鞋,餐厨用具</v>
      </c>
      <c r="E354" s="2" t="str">
        <v>8次</v>
      </c>
      <c r="F354" s="2" t="str">
        <v>A-130 BANGSAN MARKET 19-1 JUGYO JUNG SEOUL</v>
      </c>
      <c r="G354" s="2" t="str">
        <v>SONG YOON HO</v>
      </c>
      <c r="H354" s="2" t="s">
        <v>9080</v>
      </c>
      <c r="I354" s="2">
        <f>+82-2-323-7111</f>
      </c>
      <c r="J354" s="2" t="str">
        <v>0082 2 22727782</v>
      </c>
      <c r="K354" s="7"/>
      <c r="L354" s="7"/>
      <c r="M354" s="7"/>
      <c r="N354" s="7"/>
      <c r="O354" s="7"/>
      <c r="P354" s="7"/>
      <c r="Q354" s="7"/>
      <c r="R354" s="7"/>
      <c r="S354" s="7"/>
    </row>
    <row r="355">
      <c r="A355" s="2" t="s">
        <v>12068</v>
      </c>
      <c r="B355" s="2" t="str">
        <v>美國</v>
      </c>
      <c r="C355" s="3" t="s">
        <v>12069</v>
      </c>
      <c r="D355" s="2" t="str">
        <v>餐厨用具</v>
      </c>
      <c r="E355" s="2" t="str">
        <v>3次</v>
      </c>
      <c r="F355" s="2" t="str">
        <v>1947 Quincy Ct., Glendale Heights, IL 60139-2045, USA</v>
      </c>
      <c r="G355" s="2" t="str">
        <v>Jim Benner</v>
      </c>
      <c r="H355" s="2" t="s">
        <v>12070</v>
      </c>
      <c r="I355" s="2" t="str">
        <v>+1 713-941-2068,+1 630-893-3888,(717) 943-1935</v>
      </c>
      <c r="J355" s="2" t="str">
        <v>001 630-893-8164</v>
      </c>
      <c r="K355" s="7"/>
      <c r="L355" s="7"/>
      <c r="M355" s="7"/>
      <c r="N355" s="7"/>
      <c r="O355" s="7"/>
      <c r="P355" s="7"/>
      <c r="Q355" s="7"/>
      <c r="R355" s="7"/>
      <c r="S355" s="7"/>
    </row>
    <row r="356">
      <c r="A356" s="2" t="s">
        <v>9112</v>
      </c>
      <c r="B356" s="2" t="str">
        <v>美國</v>
      </c>
      <c r="C356" s="3" t="s">
        <v>9111</v>
      </c>
      <c r="D356" s="2" t="s">
        <v>9109</v>
      </c>
      <c r="E356" s="2" t="str">
        <v>8次</v>
      </c>
      <c r="F356" s="2" t="str">
        <v>114 MAIN STREET HIGHTSTOWN,NJ 08520,U.S.A.</v>
      </c>
      <c r="G356" s="2" t="str">
        <v>HALA AGHA</v>
      </c>
      <c r="H356" s="2" t="s">
        <v>9110</v>
      </c>
      <c r="I356" s="2" t="str">
        <v>+1 609-426-9228</v>
      </c>
      <c r="J356" s="2" t="str">
        <v>001 609 4269229</v>
      </c>
      <c r="K356" s="7"/>
      <c r="L356" s="7"/>
      <c r="M356" s="7"/>
      <c r="N356" s="7"/>
      <c r="O356" s="7"/>
      <c r="P356" s="7"/>
      <c r="Q356" s="7"/>
      <c r="R356" s="7"/>
      <c r="S356" s="7"/>
    </row>
    <row r="357">
      <c r="A357" s="2" t="s">
        <v>12009</v>
      </c>
      <c r="B357" s="2" t="str">
        <v>美國</v>
      </c>
      <c r="C357" s="3" t="s">
        <v>12006</v>
      </c>
      <c r="D357" s="2" t="s">
        <v>12007</v>
      </c>
      <c r="E357" s="2" t="str">
        <v>9次</v>
      </c>
      <c r="F357" s="2" t="str">
        <v>401 COTTAGE AVENUE,ABILENE, KANSANS.67410-2832U.S.A.</v>
      </c>
      <c r="G357" s="2" t="str">
        <v>Alexis Sanchez</v>
      </c>
      <c r="H357" s="2" t="s">
        <v>12008</v>
      </c>
      <c r="I357" s="2" t="str">
        <v>+1 785-263-3350</v>
      </c>
      <c r="J357" s="2" t="str">
        <v>001 7852637531</v>
      </c>
      <c r="K357" s="7"/>
      <c r="L357" s="7"/>
      <c r="M357" s="7"/>
      <c r="N357" s="7"/>
      <c r="O357" s="7"/>
      <c r="P357" s="7"/>
      <c r="Q357" s="7"/>
      <c r="R357" s="7"/>
      <c r="S357" s="7"/>
    </row>
    <row r="358">
      <c r="A358" s="2" t="s">
        <v>9029</v>
      </c>
      <c r="B358" s="2" t="str">
        <v>希臘</v>
      </c>
      <c r="C358" s="2" t="str">
        <v>--</v>
      </c>
      <c r="D358" s="2" t="str">
        <v>家用电器,餐厨用具</v>
      </c>
      <c r="E358" s="2" t="str">
        <v>9次</v>
      </c>
      <c r="F358" s="2" t="str">
        <v>4 KARITSI STR.ATHENS</v>
      </c>
      <c r="G358" s="2" t="str">
        <v>DIMITRIOS P. KARAMALAKOS</v>
      </c>
      <c r="H358" s="2" t="s">
        <v>9030</v>
      </c>
      <c r="I358" s="2" t="str">
        <v>+30 21 0322 0119</v>
      </c>
      <c r="J358" s="2" t="str">
        <v>0030 210 3230890/3253720</v>
      </c>
      <c r="K358" s="7"/>
      <c r="L358" s="7"/>
      <c r="M358" s="7"/>
      <c r="N358" s="7"/>
      <c r="O358" s="7"/>
      <c r="P358" s="7"/>
      <c r="Q358" s="7"/>
      <c r="R358" s="7"/>
      <c r="S358" s="7"/>
    </row>
    <row r="359">
      <c r="A359" s="2" t="s">
        <v>9927</v>
      </c>
      <c r="B359" s="2" t="str">
        <v>美國</v>
      </c>
      <c r="C359" s="3" t="s">
        <v>9928</v>
      </c>
      <c r="D359" s="2" t="str">
        <v>家居装饰品,餐厨用具</v>
      </c>
      <c r="E359" s="2" t="str">
        <v>3次</v>
      </c>
      <c r="F359" s="2" t="str">
        <v>111 PIER AVENUE, SUITE 111,HERMOSA BEACH,CALIFORNIA 90254,U.S.A.</v>
      </c>
      <c r="G359" s="2" t="str">
        <v>BENNY JUDIHARDJO</v>
      </c>
      <c r="H359" s="2" t="s">
        <v>9929</v>
      </c>
      <c r="I359" s="2" t="str">
        <v>+1 310-937-9225</v>
      </c>
      <c r="J359" s="2" t="str">
        <v>001 3109379248</v>
      </c>
      <c r="K359" s="7"/>
      <c r="L359" s="7"/>
      <c r="M359" s="7"/>
      <c r="N359" s="7"/>
      <c r="O359" s="7"/>
      <c r="P359" s="7"/>
      <c r="Q359" s="7"/>
      <c r="R359" s="7"/>
      <c r="S359" s="7"/>
    </row>
    <row r="360">
      <c r="A360" s="2" t="s">
        <v>9056</v>
      </c>
      <c r="B360" s="2" t="str">
        <v>美國</v>
      </c>
      <c r="C360" s="2" t="str">
        <v>--</v>
      </c>
      <c r="D360" s="2" t="s">
        <v>9054</v>
      </c>
      <c r="E360" s="2" t="str">
        <v>10次</v>
      </c>
      <c r="F360" s="2" t="str">
        <v>POST OFFICE BOX 565</v>
      </c>
      <c r="G360" s="2" t="str">
        <v>LIGHTHOUSE EXPRESS INC.</v>
      </c>
      <c r="H360" s="2" t="s">
        <v>9055</v>
      </c>
      <c r="I360" s="2" t="str">
        <v>+1 732-776-9555</v>
      </c>
      <c r="J360" s="2" t="str">
        <v>001 7327769585</v>
      </c>
      <c r="K360" s="7"/>
      <c r="L360" s="7"/>
      <c r="M360" s="7"/>
      <c r="N360" s="7"/>
      <c r="O360" s="7"/>
      <c r="P360" s="7"/>
      <c r="Q360" s="7"/>
      <c r="R360" s="7"/>
      <c r="S360" s="7"/>
    </row>
    <row r="361">
      <c r="A361" s="2" t="s">
        <v>8797</v>
      </c>
      <c r="B361" s="2" t="str">
        <v>朝鮮</v>
      </c>
      <c r="C361" s="2" t="str">
        <v>--</v>
      </c>
      <c r="D361" s="2" t="s">
        <v>8798</v>
      </c>
      <c r="E361" s="2" t="str">
        <v>9次</v>
      </c>
      <c r="F361" s="2" t="str">
        <v>6/F DAESONG BLDG,POTHONGGANGDIST.,PYONGYANG,KOREA</v>
      </c>
      <c r="G361" s="2" t="str">
        <v>M K Lim</v>
      </c>
      <c r="H361" s="2" t="s">
        <v>8799</v>
      </c>
      <c r="I361" s="2" t="str">
        <v>+850 2 381 4124</v>
      </c>
      <c r="J361" s="2" t="str">
        <v>850 2 3814431</v>
      </c>
      <c r="K361" s="7"/>
      <c r="L361" s="7"/>
      <c r="M361" s="7"/>
      <c r="N361" s="7"/>
      <c r="O361" s="7"/>
      <c r="P361" s="7"/>
      <c r="Q361" s="7"/>
      <c r="R361" s="7"/>
      <c r="S361" s="7"/>
    </row>
    <row r="362">
      <c r="A362" s="2" t="s">
        <v>8986</v>
      </c>
      <c r="B362" s="2" t="str">
        <v>德國</v>
      </c>
      <c r="C362" s="3" t="s">
        <v>8984</v>
      </c>
      <c r="D362" s="2" t="str">
        <v>玩具,礼品及赠品,餐厨用具</v>
      </c>
      <c r="E362" s="2" t="str">
        <v>8次</v>
      </c>
      <c r="F362" s="2" t="str">
        <v>BRANDSTAETTERSTRASSE 2-10 ZIRNDORF 90513 GERMANY</v>
      </c>
      <c r="G362" s="2" t="str">
        <v>Andrea Schauer</v>
      </c>
      <c r="H362" s="2" t="s">
        <v>8985</v>
      </c>
      <c r="I362" s="2" t="str">
        <v>+49 911 96660</v>
      </c>
      <c r="J362" s="2" t="str">
        <v>0049 911 9666120</v>
      </c>
      <c r="K362" s="7"/>
      <c r="L362" s="7"/>
      <c r="M362" s="7"/>
      <c r="N362" s="7"/>
      <c r="O362" s="7"/>
      <c r="P362" s="7"/>
      <c r="Q362" s="7"/>
      <c r="R362" s="7"/>
      <c r="S362" s="7"/>
    </row>
    <row r="363">
      <c r="A363" s="2" t="s">
        <v>8726</v>
      </c>
      <c r="B363" s="2" t="str">
        <v>荷蘭</v>
      </c>
      <c r="C363" s="3" t="s">
        <v>8725</v>
      </c>
      <c r="D363" s="2" t="str">
        <v>家具,餐厨用具</v>
      </c>
      <c r="E363" s="2" t="str">
        <v>9次</v>
      </c>
      <c r="F363" s="2" t="str">
        <v>Marconistraat 11, NL 3133 KL, Vlaardingen</v>
      </c>
      <c r="G363" s="2" t="str">
        <v>MR.BLONK</v>
      </c>
      <c r="H363" s="2" t="s">
        <v>8727</v>
      </c>
      <c r="I363" s="2" t="str">
        <v>+31 10 434 5499</v>
      </c>
      <c r="J363" s="2" t="str">
        <v>0031 10 4344884</v>
      </c>
      <c r="K363" s="7"/>
      <c r="L363" s="7"/>
      <c r="M363" s="7"/>
      <c r="N363" s="7"/>
      <c r="O363" s="7"/>
      <c r="P363" s="7"/>
      <c r="Q363" s="7"/>
      <c r="R363" s="7"/>
      <c r="S363" s="7"/>
    </row>
    <row r="364">
      <c r="A364" s="2" t="s">
        <v>9005</v>
      </c>
      <c r="B364" s="2" t="str">
        <v>比利時</v>
      </c>
      <c r="C364" s="3" t="s">
        <v>9006</v>
      </c>
      <c r="D364" s="2" t="str">
        <v>家具,家居装饰品,餐厨用具</v>
      </c>
      <c r="E364" s="2" t="str">
        <v>7次</v>
      </c>
      <c r="F364" s="2" t="str">
        <v>Chaussee de Mons 691, B 1070, Bruxelles</v>
      </c>
      <c r="G364" s="2" t="str">
        <v>Ets Daoud SA</v>
      </c>
      <c r="H364" s="2" t="str">
        <v>--</v>
      </c>
      <c r="I364" s="2" t="str">
        <v>+32 2 520 28 73</v>
      </c>
      <c r="J364" s="2" t="str">
        <v>0032 2 520 41 76</v>
      </c>
      <c r="K364" s="7"/>
      <c r="L364" s="7"/>
      <c r="M364" s="7"/>
      <c r="N364" s="7"/>
      <c r="O364" s="7"/>
      <c r="P364" s="7"/>
      <c r="Q364" s="7"/>
      <c r="R364" s="7"/>
      <c r="S364" s="7"/>
    </row>
    <row r="365">
      <c r="A365" s="2" t="s">
        <v>8752</v>
      </c>
      <c r="B365" s="2" t="str">
        <v>印度</v>
      </c>
      <c r="C365" s="3" t="s">
        <v>8751</v>
      </c>
      <c r="D365" s="2" t="str">
        <v>五金,其他,大型机械及设备,工艺陶瓷,照明产品,玻璃工艺品,餐厨用具</v>
      </c>
      <c r="E365" s="2" t="str">
        <v>10次</v>
      </c>
      <c r="F365" s="2" t="str">
        <v>GODOWN SOCIETY,NEAR PANKAJ OIL MILL,MORBI ROAD,RAJKOT</v>
      </c>
      <c r="G365" s="2" t="str">
        <v>G.B.GASLIGHTER INDS.</v>
      </c>
      <c r="H365" s="2" t="s">
        <v>8750</v>
      </c>
      <c r="I365" s="2" t="str">
        <v>0091 281 2459138</v>
      </c>
      <c r="J365" s="2" t="str">
        <v>0091 281 2442475</v>
      </c>
      <c r="K365" s="7"/>
      <c r="L365" s="7"/>
      <c r="M365" s="7"/>
      <c r="N365" s="7"/>
      <c r="O365" s="7"/>
      <c r="P365" s="7"/>
      <c r="Q365" s="7"/>
      <c r="R365" s="7"/>
      <c r="S365" s="7"/>
    </row>
    <row r="366">
      <c r="A366" s="2" t="s">
        <v>8931</v>
      </c>
      <c r="B366" s="2" t="str">
        <v>德國</v>
      </c>
      <c r="C366" s="3" t="s">
        <v>8933</v>
      </c>
      <c r="D366" s="2" t="str">
        <v>工具,玻璃工艺品,餐厨用具</v>
      </c>
      <c r="E366" s="2" t="str">
        <v>9次</v>
      </c>
      <c r="F366" s="2" t="str">
        <v>Hochstadenstrasse 22, DE 53474, Bad Neuenahr-Ahrweiler</v>
      </c>
      <c r="G366" s="2" t="str">
        <v>Jansen GmbH u. Co. KG</v>
      </c>
      <c r="H366" s="2" t="s">
        <v>8932</v>
      </c>
      <c r="I366" s="2" t="str">
        <v>+49 2641 38970</v>
      </c>
      <c r="J366" s="2" t="str">
        <v>0049 2641 389728</v>
      </c>
      <c r="K366" s="7"/>
      <c r="L366" s="7"/>
      <c r="M366" s="7"/>
      <c r="N366" s="7"/>
      <c r="O366" s="7"/>
      <c r="P366" s="7"/>
      <c r="Q366" s="7"/>
      <c r="R366" s="7"/>
      <c r="S366" s="7"/>
    </row>
    <row r="367">
      <c r="A367" s="2" t="s">
        <v>8247</v>
      </c>
      <c r="B367" s="2" t="str">
        <v>伊朗</v>
      </c>
      <c r="C367" s="3" t="s">
        <v>8248</v>
      </c>
      <c r="D367" s="2" t="str">
        <v>餐厨用具</v>
      </c>
      <c r="E367" s="2" t="str">
        <v>6次</v>
      </c>
      <c r="F367" s="2" t="str">
        <v>NO.62,PASARGAD CORRIDOR,MORVARID MALL GROUND,KISH ISLAND</v>
      </c>
      <c r="G367" s="2" t="str">
        <v>NOURA KISH TRADING CO.,LTD.</v>
      </c>
      <c r="H367" s="2" t="str">
        <v>--</v>
      </c>
      <c r="I367" s="2" t="str">
        <v>0098 764 4423736</v>
      </c>
      <c r="J367" s="2" t="str">
        <v>0098 764 4422951</v>
      </c>
      <c r="K367" s="7"/>
      <c r="L367" s="7"/>
      <c r="M367" s="7"/>
      <c r="N367" s="7"/>
      <c r="O367" s="7"/>
      <c r="P367" s="7"/>
      <c r="Q367" s="7"/>
      <c r="R367" s="7"/>
      <c r="S367" s="7"/>
    </row>
    <row r="368">
      <c r="A368" s="2" t="s">
        <v>8961</v>
      </c>
      <c r="B368" s="2" t="str">
        <v>印尼</v>
      </c>
      <c r="C368" s="2" t="str">
        <v>--</v>
      </c>
      <c r="D368" s="2" t="str">
        <v>餐厨用具</v>
      </c>
      <c r="E368" s="2" t="str">
        <v>3次</v>
      </c>
      <c r="F368" s="2" t="str">
        <v>JL. TERMINAL NO.6,CITEUREUP-BOGOR-JAWA BARAT</v>
      </c>
      <c r="G368" s="2" t="str">
        <v>EMIL FADILAH,ST,MM</v>
      </c>
      <c r="H368" s="2" t="s">
        <v>8962</v>
      </c>
      <c r="I368" s="2" t="str">
        <v>--</v>
      </c>
      <c r="J368" s="2" t="str">
        <v>0062 21 8752611</v>
      </c>
      <c r="K368" s="7"/>
      <c r="L368" s="7"/>
      <c r="M368" s="7"/>
      <c r="N368" s="7"/>
      <c r="O368" s="7"/>
      <c r="P368" s="7"/>
      <c r="Q368" s="7"/>
      <c r="R368" s="7"/>
      <c r="S368" s="7"/>
    </row>
    <row r="369">
      <c r="A369" s="2" t="s">
        <v>8273</v>
      </c>
      <c r="B369" s="2" t="str">
        <v>芬蘭</v>
      </c>
      <c r="C369" s="3" t="s">
        <v>8274</v>
      </c>
      <c r="D369" s="2" t="str">
        <v>餐厨用具</v>
      </c>
      <c r="E369" s="2" t="str">
        <v>6次</v>
      </c>
      <c r="F369" s="2" t="str">
        <v>Puistomaenk 61-63, FI 20810, Turku</v>
      </c>
      <c r="G369" s="2" t="str">
        <v>Olli Laiho</v>
      </c>
      <c r="H369" s="2" t="str">
        <v>--</v>
      </c>
      <c r="I369" s="2" t="str">
        <v>+358 2 4690920</v>
      </c>
      <c r="J369" s="2" t="str">
        <v>00358 2 4 69 09 21</v>
      </c>
      <c r="K369" s="7"/>
      <c r="L369" s="7"/>
      <c r="M369" s="7"/>
      <c r="N369" s="7"/>
      <c r="O369" s="7"/>
      <c r="P369" s="7"/>
      <c r="Q369" s="7"/>
      <c r="R369" s="7"/>
      <c r="S369" s="7"/>
    </row>
    <row r="370">
      <c r="A370" s="2" t="s">
        <v>9310</v>
      </c>
      <c r="B370" s="2" t="str">
        <v>挪威</v>
      </c>
      <c r="C370" s="3" t="s">
        <v>9308</v>
      </c>
      <c r="D370" s="2" t="str">
        <v>工艺陶瓷,照明产品,玻璃工艺品,餐厨用具</v>
      </c>
      <c r="E370" s="2" t="str">
        <v>6次</v>
      </c>
      <c r="F370" s="2" t="str">
        <v>Industriveien 27 A, NO 2021, Skedsmokorset</v>
      </c>
      <c r="G370" s="2" t="str">
        <v>ENGR IVERSEN</v>
      </c>
      <c r="H370" s="2" t="s">
        <v>9309</v>
      </c>
      <c r="I370" s="2" t="str">
        <v>+47 63 88 85 00</v>
      </c>
      <c r="J370" s="2" t="str">
        <v>0047 63 88 85 01</v>
      </c>
      <c r="K370" s="7"/>
      <c r="L370" s="7"/>
      <c r="M370" s="7"/>
      <c r="N370" s="7"/>
      <c r="O370" s="7"/>
      <c r="P370" s="7"/>
      <c r="Q370" s="7"/>
      <c r="R370" s="7"/>
      <c r="S370" s="7"/>
    </row>
    <row r="371">
      <c r="A371" s="2" t="s">
        <v>8198</v>
      </c>
      <c r="B371" s="2" t="str">
        <v>埃及</v>
      </c>
      <c r="C371" s="2" t="str">
        <v>--</v>
      </c>
      <c r="D371" s="2" t="str">
        <v>餐厨用具</v>
      </c>
      <c r="E371" s="2" t="str">
        <v>6次</v>
      </c>
      <c r="F371" s="2" t="str">
        <v>4,CANOB ST.,CAMP SHIZAR ALEXANDRIA</v>
      </c>
      <c r="G371" s="2" t="str">
        <v>AHMED MOH.ABD AL-LATEEF</v>
      </c>
      <c r="H371" s="2" t="s">
        <v>8197</v>
      </c>
      <c r="I371" s="2" t="str">
        <v>+20 3 5909355</v>
      </c>
      <c r="J371" s="2" t="str">
        <v>0020 3 5909356</v>
      </c>
      <c r="K371" s="7"/>
      <c r="L371" s="7"/>
      <c r="M371" s="7"/>
      <c r="N371" s="7"/>
      <c r="O371" s="7"/>
      <c r="P371" s="7"/>
      <c r="Q371" s="7"/>
      <c r="R371" s="7"/>
      <c r="S371" s="7"/>
    </row>
    <row r="372">
      <c r="A372" s="2" t="s">
        <v>9342</v>
      </c>
      <c r="B372" s="2" t="str">
        <v>義大利</v>
      </c>
      <c r="C372" s="2" t="str">
        <v>--</v>
      </c>
      <c r="D372" s="2" t="str">
        <v>化工产品,家具,家用电器,玩具,礼品及赠品,餐厨用具</v>
      </c>
      <c r="E372" s="2" t="str">
        <v>9次</v>
      </c>
      <c r="F372" s="2" t="str">
        <v>49 Via Metz Vittorio 00100 Roma (Roma)</v>
      </c>
      <c r="G372" s="2" t="str">
        <v>Gabriella</v>
      </c>
      <c r="H372" s="2" t="s">
        <v>9341</v>
      </c>
      <c r="I372" s="2" t="str">
        <v>+39 06 931 0178</v>
      </c>
      <c r="J372" s="2" t="str">
        <v>0039 06 93161369</v>
      </c>
      <c r="K372" s="7"/>
      <c r="L372" s="7"/>
      <c r="M372" s="7"/>
      <c r="N372" s="7"/>
      <c r="O372" s="7"/>
      <c r="P372" s="7"/>
      <c r="Q372" s="7"/>
      <c r="R372" s="7"/>
      <c r="S372" s="7"/>
    </row>
    <row r="373">
      <c r="A373" s="2" t="s">
        <v>11336</v>
      </c>
      <c r="B373" s="2" t="str">
        <v>中國香港</v>
      </c>
      <c r="C373" s="3" t="s">
        <v>11337</v>
      </c>
      <c r="D373" s="2" t="s">
        <v>11334</v>
      </c>
      <c r="E373" s="2" t="str">
        <v>7次</v>
      </c>
      <c r="F373" s="2" t="str">
        <v>100 UTAH AVENUE, SOUTH SFO,CA94080,USA,U.S.A.</v>
      </c>
      <c r="G373" s="2" t="str">
        <v>A Gonzalez Fontana</v>
      </c>
      <c r="H373" s="2" t="s">
        <v>11335</v>
      </c>
      <c r="I373" s="2" t="str">
        <v>(852)23320227</v>
      </c>
      <c r="J373" s="2" t="str">
        <v>(852)23324681</v>
      </c>
      <c r="K373" s="7"/>
      <c r="L373" s="7"/>
      <c r="M373" s="7"/>
      <c r="N373" s="7"/>
      <c r="O373" s="7"/>
      <c r="P373" s="7"/>
      <c r="Q373" s="7"/>
      <c r="R373" s="7"/>
      <c r="S373" s="7"/>
    </row>
    <row r="374">
      <c r="A374" s="2" t="s">
        <v>9252</v>
      </c>
      <c r="B374" s="2" t="str">
        <v>埃及</v>
      </c>
      <c r="C374" s="2" t="str">
        <v>--</v>
      </c>
      <c r="D374" s="2" t="str">
        <v>玩具,餐厨用具</v>
      </c>
      <c r="E374" s="2" t="str">
        <v>7次</v>
      </c>
      <c r="F374" s="2" t="str">
        <v>CAIRO</v>
      </c>
      <c r="G374" s="2" t="str">
        <v>BILAL AHMED</v>
      </c>
      <c r="H374" s="2" t="str">
        <v>--</v>
      </c>
      <c r="I374" s="2" t="str">
        <v>0020 2 7341695</v>
      </c>
      <c r="J374" s="2">
        <v>20</v>
      </c>
      <c r="K374" s="7"/>
      <c r="L374" s="7"/>
      <c r="M374" s="7"/>
      <c r="N374" s="7"/>
      <c r="O374" s="7"/>
      <c r="P374" s="7"/>
      <c r="Q374" s="7"/>
      <c r="R374" s="7"/>
      <c r="S374" s="7"/>
    </row>
    <row r="375">
      <c r="A375" s="2" t="s">
        <v>12193</v>
      </c>
      <c r="B375" s="2" t="str">
        <v>斯里兰卡</v>
      </c>
      <c r="C375" s="2" t="str">
        <v>--</v>
      </c>
      <c r="D375" s="2" t="str">
        <v>其他,家具,家用纺织品,照明产品,玻璃工艺品,食品,餐厨用具</v>
      </c>
      <c r="E375" s="2" t="str">
        <v>5次</v>
      </c>
      <c r="F375" s="2" t="str">
        <v>832 MILLENNIUM CITY ,ATHUGIRIYA,SRI LANKA</v>
      </c>
      <c r="G375" s="2" t="str">
        <v>FABIO MICHELS</v>
      </c>
      <c r="H375" s="2" t="s">
        <v>12194</v>
      </c>
      <c r="I375" s="2" t="str">
        <v>+94 112 632 619</v>
      </c>
      <c r="J375" s="2">
        <v>94112632619</v>
      </c>
      <c r="K375" s="7"/>
      <c r="L375" s="7"/>
      <c r="M375" s="7"/>
      <c r="N375" s="7"/>
      <c r="O375" s="7"/>
      <c r="P375" s="7"/>
      <c r="Q375" s="7"/>
      <c r="R375" s="7"/>
      <c r="S375" s="7"/>
    </row>
    <row r="376">
      <c r="A376" s="2" t="s">
        <v>9278</v>
      </c>
      <c r="B376" s="2" t="str">
        <v>韩国</v>
      </c>
      <c r="C376" s="2" t="str">
        <v>--</v>
      </c>
      <c r="D376" s="2" t="s">
        <v>9279</v>
      </c>
      <c r="E376" s="2" t="str">
        <v>6次</v>
      </c>
      <c r="F376" s="2" t="str">
        <v>5-6BL,WOLLIM INDUSTRIAL AREA,CHANGWON CITY,KYUN GN AM.KOREA</v>
      </c>
      <c r="G376" s="2" t="str">
        <v>Darío García</v>
      </c>
      <c r="H376" s="2" t="s">
        <v>9280</v>
      </c>
      <c r="I376" s="2" t="str">
        <v>+82 55-286-0905</v>
      </c>
      <c r="J376" s="2" t="str">
        <v>82 53 286 0978</v>
      </c>
      <c r="K376" s="7"/>
      <c r="L376" s="7"/>
      <c r="M376" s="7"/>
      <c r="N376" s="7"/>
      <c r="O376" s="7"/>
      <c r="P376" s="7"/>
      <c r="Q376" s="7"/>
      <c r="R376" s="7"/>
      <c r="S376" s="7"/>
    </row>
    <row r="377">
      <c r="A377" s="2" t="s">
        <v>9876</v>
      </c>
      <c r="B377" s="2" t="str">
        <v>阿聯酋</v>
      </c>
      <c r="C377" s="3" t="s">
        <v>9877</v>
      </c>
      <c r="D377" s="2" t="s">
        <v>9874</v>
      </c>
      <c r="E377" s="2" t="str">
        <v>9次</v>
      </c>
      <c r="F377" s="2" t="str">
        <v>OASIS CENTER, P.O.BOX.25030, DUBAI,U.A.E.</v>
      </c>
      <c r="G377" s="2" t="str">
        <v>DANIEL GRANT</v>
      </c>
      <c r="H377" s="2" t="s">
        <v>9875</v>
      </c>
      <c r="I377" s="2" t="str">
        <v>+971 4 339 5111</v>
      </c>
      <c r="J377" s="2" t="str">
        <v>00971 4 3395333/3395450</v>
      </c>
      <c r="K377" s="7"/>
      <c r="L377" s="7"/>
      <c r="M377" s="7"/>
      <c r="N377" s="7"/>
      <c r="O377" s="7"/>
      <c r="P377" s="7"/>
      <c r="Q377" s="7"/>
      <c r="R377" s="7"/>
      <c r="S377" s="7"/>
    </row>
    <row r="378">
      <c r="A378" s="2" t="s">
        <v>9193</v>
      </c>
      <c r="B378" s="2" t="str">
        <v>日本</v>
      </c>
      <c r="C378" s="3" t="s">
        <v>9190</v>
      </c>
      <c r="D378" s="2" t="s">
        <v>9191</v>
      </c>
      <c r="E378" s="2" t="str">
        <v>8次</v>
      </c>
      <c r="F378" s="2" t="str">
        <v>6-16, CHODO 2-CHOME HIGASHIOSAKA-SHI, OSAKA 5770056</v>
      </c>
      <c r="G378" s="2" t="str">
        <v>Angel Perez</v>
      </c>
      <c r="H378" s="2" t="s">
        <v>9192</v>
      </c>
      <c r="I378" s="2" t="str">
        <v>+81 3-3264-6028</v>
      </c>
      <c r="J378" s="2" t="str">
        <v>0081 6 67877329</v>
      </c>
      <c r="K378" s="7"/>
      <c r="L378" s="7"/>
      <c r="M378" s="7"/>
      <c r="N378" s="7"/>
      <c r="O378" s="7"/>
      <c r="P378" s="7"/>
      <c r="Q378" s="7"/>
      <c r="R378" s="7"/>
      <c r="S378" s="7"/>
    </row>
    <row r="379">
      <c r="A379" s="2" t="s">
        <v>12155</v>
      </c>
      <c r="B379" s="2" t="str">
        <v>法國</v>
      </c>
      <c r="C379" s="3" t="s">
        <v>12154</v>
      </c>
      <c r="D379" s="2" t="str">
        <v>卫浴设备,餐厨用具</v>
      </c>
      <c r="E379" s="2" t="str">
        <v>9次</v>
      </c>
      <c r="F379" s="2" t="str">
        <v>3 RUE DE BARCELONE, PARC D ACTIVITE LES PIVOLLES, 69150, DECINES</v>
      </c>
      <c r="G379" s="2" t="str">
        <v>CWS FRANCE</v>
      </c>
      <c r="H379" s="2" t="str">
        <v>--</v>
      </c>
      <c r="I379" s="2" t="str">
        <v>+33 4 72 81 47 00</v>
      </c>
      <c r="J379" s="2" t="str">
        <v>0033 472814739</v>
      </c>
      <c r="K379" s="7"/>
      <c r="L379" s="7"/>
      <c r="M379" s="7"/>
      <c r="N379" s="7"/>
      <c r="O379" s="7"/>
      <c r="P379" s="7"/>
      <c r="Q379" s="7"/>
      <c r="R379" s="7"/>
      <c r="S379" s="7"/>
    </row>
    <row r="380">
      <c r="A380" s="2" t="s">
        <v>9217</v>
      </c>
      <c r="B380" s="2" t="str">
        <v>摩洛哥</v>
      </c>
      <c r="C380" s="2" t="str">
        <v>--</v>
      </c>
      <c r="D380" s="2" t="str">
        <v>工艺陶瓷,玩具,玻璃工艺品,餐厨用具</v>
      </c>
      <c r="E380" s="2" t="str">
        <v>5次</v>
      </c>
      <c r="F380" s="2" t="str">
        <v>104,AV.HOUMANE EL FETOUAKI-CASABLANCA</v>
      </c>
      <c r="G380" s="2" t="str">
        <v>RAHMOUNI EL GHALI</v>
      </c>
      <c r="H380" s="2" t="str">
        <v>--</v>
      </c>
      <c r="I380" s="2" t="str">
        <v>00212 22 318443</v>
      </c>
      <c r="J380" s="2" t="str">
        <v>00212 22 313790</v>
      </c>
      <c r="K380" s="7"/>
      <c r="L380" s="7"/>
      <c r="M380" s="7"/>
      <c r="N380" s="7"/>
      <c r="O380" s="7"/>
      <c r="P380" s="7"/>
      <c r="Q380" s="7"/>
      <c r="R380" s="7"/>
      <c r="S380" s="7"/>
    </row>
    <row r="381">
      <c r="A381" s="2" t="s">
        <v>12095</v>
      </c>
      <c r="B381" s="2" t="str">
        <v>英國</v>
      </c>
      <c r="C381" s="3" t="s">
        <v>12096</v>
      </c>
      <c r="D381" s="2" t="str">
        <v>家具,家用电器,餐厨用具</v>
      </c>
      <c r="E381" s="2" t="str">
        <v>9次</v>
      </c>
      <c r="F381" s="2" t="str">
        <v>35B OXFORD ROAD LITTLEMORE OXFORD</v>
      </c>
      <c r="G381" s="2" t="str">
        <v>DR.ZOE LU</v>
      </c>
      <c r="H381" s="2" t="s">
        <v>12097</v>
      </c>
      <c r="I381" s="2" t="str">
        <v>+44 1865 401573</v>
      </c>
      <c r="J381" s="2" t="str">
        <v>0044 1865 396364</v>
      </c>
      <c r="K381" s="7"/>
      <c r="L381" s="7"/>
      <c r="M381" s="7"/>
      <c r="N381" s="7"/>
      <c r="O381" s="7"/>
      <c r="P381" s="7"/>
      <c r="Q381" s="7"/>
      <c r="R381" s="7"/>
      <c r="S381" s="7"/>
    </row>
    <row r="382">
      <c r="A382" s="2" t="s">
        <v>9139</v>
      </c>
      <c r="B382" s="2" t="str">
        <v>印度</v>
      </c>
      <c r="C382" s="2" t="str">
        <v>--</v>
      </c>
      <c r="D382" s="2" t="str">
        <v>其他,汽车配件,玻璃工艺品,餐厨用具</v>
      </c>
      <c r="E382" s="2" t="str">
        <v>9次</v>
      </c>
      <c r="F382" s="2" t="str">
        <v>AA/2 STREET NO. 4D ANAND PARBAT INDL. AREA, INDIA</v>
      </c>
      <c r="G382" s="2" t="str">
        <v>AMAN JOLLY</v>
      </c>
      <c r="H382" s="2" t="s">
        <v>9138</v>
      </c>
      <c r="I382" s="2" t="str">
        <v>0091 11 51641088</v>
      </c>
      <c r="J382" s="2">
        <v>91</v>
      </c>
      <c r="K382" s="7"/>
      <c r="L382" s="7"/>
      <c r="M382" s="7"/>
      <c r="N382" s="7"/>
      <c r="O382" s="7"/>
      <c r="P382" s="7"/>
      <c r="Q382" s="7"/>
      <c r="R382" s="7"/>
      <c r="S382" s="7"/>
    </row>
    <row r="383">
      <c r="A383" s="2" t="s">
        <v>12117</v>
      </c>
      <c r="B383" s="2" t="str">
        <v>沙烏地阿拉伯</v>
      </c>
      <c r="C383" s="2" t="str">
        <v>--</v>
      </c>
      <c r="D383" s="2" t="str">
        <v>五金,其他,家居用品,家用纺织品,工艺陶瓷,玻璃工艺品,餐厨用具</v>
      </c>
      <c r="E383" s="2" t="str">
        <v>9次</v>
      </c>
      <c r="F383" s="2" t="str">
        <v>P. O. BOX 5743DHAHRAN, 31311,SAUDI ARABIA</v>
      </c>
      <c r="G383" s="2" t="str">
        <v>sandeep gupta</v>
      </c>
      <c r="H383" s="2" t="s">
        <v>12118</v>
      </c>
      <c r="I383" s="2">
        <v>96655822964</v>
      </c>
      <c r="J383" s="2">
        <v>96638741423</v>
      </c>
      <c r="K383" s="7"/>
      <c r="L383" s="7"/>
      <c r="M383" s="7"/>
      <c r="N383" s="7"/>
      <c r="O383" s="7"/>
      <c r="P383" s="7"/>
      <c r="Q383" s="7"/>
      <c r="R383" s="7"/>
      <c r="S383" s="7"/>
    </row>
    <row r="384">
      <c r="A384" s="2" t="s">
        <v>9163</v>
      </c>
      <c r="B384" s="2" t="str">
        <v>智利</v>
      </c>
      <c r="C384" s="2" t="str">
        <v>--</v>
      </c>
      <c r="D384" s="2" t="str">
        <v>其他,餐厨用具</v>
      </c>
      <c r="E384" s="2" t="str">
        <v>8次</v>
      </c>
      <c r="F384" s="2" t="str">
        <v>Manzana 1 Galpon 25, Zofri, Iquique, Chile</v>
      </c>
      <c r="G384" s="2" t="str">
        <v>m.m nayeraini</v>
      </c>
      <c r="H384" s="2" t="s">
        <v>9164</v>
      </c>
      <c r="I384" s="2">
        <f>+56-5622738</f>
      </c>
      <c r="J384" s="2">
        <v>5657421987</v>
      </c>
      <c r="K384" s="7"/>
      <c r="L384" s="7"/>
      <c r="M384" s="7"/>
      <c r="N384" s="7"/>
      <c r="O384" s="7"/>
      <c r="P384" s="7"/>
      <c r="Q384" s="7"/>
      <c r="R384" s="7"/>
      <c r="S384" s="7"/>
    </row>
    <row r="385">
      <c r="A385" s="2" t="s">
        <v>11730</v>
      </c>
      <c r="B385" s="2" t="str">
        <v>日本</v>
      </c>
      <c r="C385" s="3" t="s">
        <v>11729</v>
      </c>
      <c r="D385" s="2" t="str">
        <v>餐厨用具</v>
      </c>
      <c r="E385" s="2" t="str">
        <v>2次</v>
      </c>
      <c r="F385" s="2" t="str">
        <v>5-3, RYUTSU CENTER 4-CHOME, NIIGATA-SHI, NIIGATA 9502031</v>
      </c>
      <c r="G385" s="2" t="str">
        <v>SHICHIKU, HIROYUKI</v>
      </c>
      <c r="H385" s="2" t="str">
        <v>--</v>
      </c>
      <c r="I385" s="2">
        <f>+81-25-260-6151</f>
      </c>
      <c r="J385" s="2" t="str">
        <v>0081 25 2605570</v>
      </c>
      <c r="K385" s="7"/>
      <c r="L385" s="7"/>
      <c r="M385" s="7"/>
      <c r="N385" s="7"/>
      <c r="O385" s="7"/>
      <c r="P385" s="7"/>
      <c r="Q385" s="7"/>
      <c r="R385" s="7"/>
      <c r="S385" s="7"/>
    </row>
    <row r="386">
      <c r="A386" s="2" t="s">
        <v>8674</v>
      </c>
      <c r="B386" s="2" t="str">
        <v>比利時</v>
      </c>
      <c r="C386" s="3" t="s">
        <v>8676</v>
      </c>
      <c r="D386" s="2" t="str">
        <v>其他,照明产品,餐厨用具</v>
      </c>
      <c r="E386" s="2" t="str">
        <v>4次</v>
      </c>
      <c r="F386" s="2" t="str">
        <v>Maurice Herbettelaan 63, B 1070, Brussel</v>
      </c>
      <c r="G386" s="2" t="str">
        <v>Theo Van Pelt</v>
      </c>
      <c r="H386" s="2" t="s">
        <v>8675</v>
      </c>
      <c r="I386" s="2" t="str">
        <v>+32 2 524 03 33</v>
      </c>
      <c r="J386" s="2" t="str">
        <v>0032 2 524 22 24</v>
      </c>
      <c r="K386" s="7"/>
      <c r="L386" s="7"/>
      <c r="M386" s="7"/>
      <c r="N386" s="7"/>
      <c r="O386" s="7"/>
      <c r="P386" s="7"/>
      <c r="Q386" s="7"/>
      <c r="R386" s="7"/>
      <c r="S386" s="7"/>
    </row>
    <row r="387">
      <c r="A387" s="2" t="s">
        <v>10303</v>
      </c>
      <c r="B387" s="2" t="str">
        <v>美國</v>
      </c>
      <c r="C387" s="2" t="str">
        <v>--</v>
      </c>
      <c r="D387" s="2" t="str">
        <v>家具,餐厨用具</v>
      </c>
      <c r="E387" s="2" t="str">
        <v>7次</v>
      </c>
      <c r="F387" s="2" t="str">
        <v>2440 ATLANTA RD, SMYRNA,GA, 30060,U.S.A.</v>
      </c>
      <c r="G387" s="2" t="str">
        <v>--</v>
      </c>
      <c r="H387" s="2" t="s">
        <v>10304</v>
      </c>
      <c r="I387" s="2" t="str">
        <v>+1 770-333-6100</v>
      </c>
      <c r="J387" s="2" t="str">
        <v>770 333 6100</v>
      </c>
      <c r="K387" s="7"/>
      <c r="L387" s="7"/>
      <c r="M387" s="7"/>
      <c r="N387" s="7"/>
      <c r="O387" s="7"/>
      <c r="P387" s="7"/>
      <c r="Q387" s="7"/>
      <c r="R387" s="7"/>
      <c r="S387" s="7"/>
    </row>
    <row r="388">
      <c r="A388" s="2" t="s">
        <v>8700</v>
      </c>
      <c r="B388" s="2" t="str">
        <v>中國香港</v>
      </c>
      <c r="C388" s="2" t="str">
        <v>--</v>
      </c>
      <c r="D388" s="2" t="str">
        <v>卫浴设备,建筑及装饰材料,餐厨用具</v>
      </c>
      <c r="E388" s="2" t="str">
        <v>3次</v>
      </c>
      <c r="F388" s="2" t="str">
        <v>21/F NEW WORLD TOWER 1 18 QUEEN’S ROAD CENTRAL HK HONGKONG HONGKONG SAR</v>
      </c>
      <c r="G388" s="2" t="str">
        <v>tracy wu</v>
      </c>
      <c r="H388" s="2" t="s">
        <v>8701</v>
      </c>
      <c r="I388" s="2">
        <v>8522067021924</v>
      </c>
      <c r="J388" s="2" t="str">
        <v>00852-20-67021924</v>
      </c>
      <c r="K388" s="7"/>
      <c r="L388" s="7"/>
      <c r="M388" s="7"/>
      <c r="N388" s="7"/>
      <c r="O388" s="7"/>
      <c r="P388" s="7"/>
      <c r="Q388" s="7"/>
      <c r="R388" s="7"/>
      <c r="S388" s="7"/>
    </row>
    <row r="389">
      <c r="A389" s="2" t="s">
        <v>11687</v>
      </c>
      <c r="B389" s="2" t="str">
        <v>法國</v>
      </c>
      <c r="C389" s="3" t="s">
        <v>6120</v>
      </c>
      <c r="D389" s="2" t="str">
        <v>卫浴设备,餐厨用具</v>
      </c>
      <c r="E389" s="2" t="str">
        <v>8次</v>
      </c>
      <c r="F389" s="2" t="str">
        <v>5 AVENUE FRANCIS DE PRESSENCE, 93210, SAINT DENIS LA PLAINE</v>
      </c>
      <c r="G389" s="2" t="str">
        <v>BRABANTIA PARIDIS SA</v>
      </c>
      <c r="H389" s="2" t="str">
        <v>--</v>
      </c>
      <c r="I389" s="2" t="str">
        <v>+33 1 55 93 45 00</v>
      </c>
      <c r="J389" s="2" t="str">
        <v>0033 155934511</v>
      </c>
      <c r="K389" s="7"/>
      <c r="L389" s="7"/>
      <c r="M389" s="7"/>
      <c r="N389" s="7"/>
      <c r="O389" s="7"/>
      <c r="P389" s="7"/>
      <c r="Q389" s="7"/>
      <c r="R389" s="7"/>
      <c r="S389" s="7"/>
    </row>
    <row r="390">
      <c r="A390" s="2" t="s">
        <v>8613</v>
      </c>
      <c r="B390" s="2" t="str">
        <v>馬來西亞</v>
      </c>
      <c r="C390" s="3" t="s">
        <v>8614</v>
      </c>
      <c r="D390" s="2" t="s">
        <v>8615</v>
      </c>
      <c r="E390" s="2" t="str">
        <v>9次</v>
      </c>
      <c r="F390" s="2" t="str">
        <v>88 JALAN IBRAHIM SULTAN,JB DUTY FREE ZONE, JB,MALAYSIA</v>
      </c>
      <c r="G390" s="2" t="str">
        <v>P.W.K MFUM</v>
      </c>
      <c r="H390" s="2" t="s">
        <v>8616</v>
      </c>
      <c r="I390" s="2" t="str">
        <v>+60 12-712 7200</v>
      </c>
      <c r="J390" s="2" t="str">
        <v>07 2216888</v>
      </c>
      <c r="K390" s="7"/>
      <c r="L390" s="7"/>
      <c r="M390" s="7"/>
      <c r="N390" s="7"/>
      <c r="O390" s="7"/>
      <c r="P390" s="7"/>
      <c r="Q390" s="7"/>
      <c r="R390" s="7"/>
      <c r="S390" s="7"/>
    </row>
    <row r="391">
      <c r="A391" s="2" t="s">
        <v>11709</v>
      </c>
      <c r="B391" s="2" t="str">
        <v>波蘭</v>
      </c>
      <c r="C391" s="3" t="s">
        <v>11707</v>
      </c>
      <c r="D391" s="2" t="str">
        <v>其他,家用电器,服装饰物及配件,餐厨用具</v>
      </c>
      <c r="E391" s="2" t="str">
        <v>6次</v>
      </c>
      <c r="F391" s="2" t="str">
        <v>35-304 RZESZOW UL. UL.SIKORSKIEGO106 ,POLAND</v>
      </c>
      <c r="G391" s="2" t="str">
        <v>Esmond</v>
      </c>
      <c r="H391" s="2" t="s">
        <v>11708</v>
      </c>
      <c r="I391" s="2" t="str">
        <v>+48 13 446 86 56</v>
      </c>
      <c r="J391" s="2" t="str">
        <v>0048 22 8611941</v>
      </c>
      <c r="K391" s="7"/>
      <c r="L391" s="7"/>
      <c r="M391" s="7"/>
      <c r="N391" s="7"/>
      <c r="O391" s="7"/>
      <c r="P391" s="7"/>
      <c r="Q391" s="7"/>
      <c r="R391" s="7"/>
      <c r="S391" s="7"/>
    </row>
    <row r="392">
      <c r="A392" s="2" t="s">
        <v>8643</v>
      </c>
      <c r="B392" s="2" t="str">
        <v>荷蘭</v>
      </c>
      <c r="C392" s="3" t="s">
        <v>8645</v>
      </c>
      <c r="D392" s="2" t="str">
        <v>餐厨用具</v>
      </c>
      <c r="E392" s="2" t="str">
        <v>3次</v>
      </c>
      <c r="F392" s="2" t="str">
        <v>Economiestraat 39 Unit 1, NL 6433 KC, Hoensbroek</v>
      </c>
      <c r="G392" s="2" t="str">
        <v>J Paffen</v>
      </c>
      <c r="H392" s="2" t="s">
        <v>8644</v>
      </c>
      <c r="I392" s="2" t="str">
        <v>+31 45 523 7395</v>
      </c>
      <c r="J392" s="2" t="str">
        <v>0031 45 5237351</v>
      </c>
      <c r="K392" s="7"/>
      <c r="L392" s="7"/>
      <c r="M392" s="7"/>
      <c r="N392" s="7"/>
      <c r="O392" s="7"/>
      <c r="P392" s="7"/>
      <c r="Q392" s="7"/>
      <c r="R392" s="7"/>
      <c r="S392" s="7"/>
    </row>
    <row r="393">
      <c r="A393" s="2" t="s">
        <v>11641</v>
      </c>
      <c r="B393" s="2" t="str">
        <v>荷蘭</v>
      </c>
      <c r="C393" s="3" t="s">
        <v>11639</v>
      </c>
      <c r="D393" s="2" t="str">
        <v>五金,其他,照明产品,餐厨用具</v>
      </c>
      <c r="E393" s="2" t="str">
        <v>5次</v>
      </c>
      <c r="F393" s="2" t="str">
        <v>Flevolaan 52 A Industrieterrein, Noord, NL 1382 JZ, Weesp</v>
      </c>
      <c r="G393" s="2" t="str">
        <v>Boorwerk B.V.</v>
      </c>
      <c r="H393" s="2" t="s">
        <v>11640</v>
      </c>
      <c r="I393" s="2" t="str">
        <v>+31 294 432 050</v>
      </c>
      <c r="J393" s="2" t="str">
        <v>0031 294 432152</v>
      </c>
      <c r="K393" s="7"/>
      <c r="L393" s="7"/>
      <c r="M393" s="7"/>
      <c r="N393" s="7"/>
      <c r="O393" s="7"/>
      <c r="P393" s="7"/>
      <c r="Q393" s="7"/>
      <c r="R393" s="7"/>
      <c r="S393" s="7"/>
    </row>
    <row r="394">
      <c r="A394" s="2" t="s">
        <v>8553</v>
      </c>
      <c r="B394" s="2" t="str">
        <v>日本</v>
      </c>
      <c r="C394" s="3" t="s">
        <v>2483</v>
      </c>
      <c r="D394" s="2" t="s">
        <v>8551</v>
      </c>
      <c r="E394" s="2" t="str">
        <v>11次</v>
      </c>
      <c r="F394" s="2" t="str">
        <v>1-12, SENJUMIYAMOTO-CHO, ADACHI-KU, TOKYO 1200043</v>
      </c>
      <c r="G394" s="2" t="str">
        <v>FUKUNAGA MAKOTO</v>
      </c>
      <c r="H394" s="2" t="s">
        <v>8552</v>
      </c>
      <c r="I394" s="2" t="str">
        <v>+81-75-707-9993,+81 220-22-3764,+81 157-22-5665,+81 3-3815-8275</v>
      </c>
      <c r="J394" s="2" t="str">
        <v>0081 18 8652721</v>
      </c>
      <c r="K394" s="7"/>
      <c r="L394" s="7"/>
      <c r="M394" s="7"/>
      <c r="N394" s="7"/>
      <c r="O394" s="7"/>
      <c r="P394" s="7"/>
      <c r="Q394" s="7"/>
      <c r="R394" s="7"/>
      <c r="S394" s="7"/>
    </row>
    <row r="395">
      <c r="A395" s="2" t="s">
        <v>11662</v>
      </c>
      <c r="B395" s="2" t="str">
        <v>泰国</v>
      </c>
      <c r="C395" s="3" t="s">
        <v>11660</v>
      </c>
      <c r="D395" s="2" t="str">
        <v>其他,家具,家居用品,家居装饰品,工艺陶瓷,建筑及装饰材料,餐厨用具</v>
      </c>
      <c r="E395" s="2" t="str">
        <v>9次</v>
      </c>
      <c r="F395" s="2" t="str">
        <v>146/1-4 BANGKREUY-TRINOIE RD.BANGBUATHONG NONTHABURI</v>
      </c>
      <c r="G395" s="2" t="str">
        <v>Anthony Tokarchyk</v>
      </c>
      <c r="H395" s="2" t="s">
        <v>11661</v>
      </c>
      <c r="I395" s="2" t="str">
        <v>+66 2 927 8851</v>
      </c>
      <c r="J395" s="2" t="str">
        <v>0066 2 9278851</v>
      </c>
      <c r="K395" s="7"/>
      <c r="L395" s="7"/>
      <c r="M395" s="7"/>
      <c r="N395" s="7"/>
      <c r="O395" s="7"/>
      <c r="P395" s="7"/>
      <c r="Q395" s="7"/>
      <c r="R395" s="7"/>
      <c r="S395" s="7"/>
    </row>
    <row r="396">
      <c r="A396" s="2" t="s">
        <v>8588</v>
      </c>
      <c r="B396" s="2" t="str">
        <v>阿聯酋</v>
      </c>
      <c r="C396" s="2" t="str">
        <v>--</v>
      </c>
      <c r="D396" s="2" t="str">
        <v>服装饰物及配件,餐厨用具</v>
      </c>
      <c r="E396" s="2" t="str">
        <v>8次</v>
      </c>
      <c r="F396" s="2" t="str">
        <v>P.O.BOX-25103, DUBAI.U.A.E.</v>
      </c>
      <c r="G396" s="2" t="str">
        <v>pornpoj</v>
      </c>
      <c r="H396" s="2" t="s">
        <v>8587</v>
      </c>
      <c r="I396" s="2" t="str">
        <v>+971 4 225 2055</v>
      </c>
      <c r="J396" s="2" t="str">
        <v>9714 2265272</v>
      </c>
      <c r="K396" s="7"/>
      <c r="L396" s="7"/>
      <c r="M396" s="7"/>
      <c r="N396" s="7"/>
      <c r="O396" s="7"/>
      <c r="P396" s="7"/>
      <c r="Q396" s="7"/>
      <c r="R396" s="7"/>
      <c r="S396" s="7"/>
    </row>
    <row r="397">
      <c r="A397" s="2" t="s">
        <v>11596</v>
      </c>
      <c r="B397" s="2" t="str">
        <v>日本</v>
      </c>
      <c r="C397" s="3" t="s">
        <v>11594</v>
      </c>
      <c r="D397" s="2" t="str">
        <v>餐厨用具</v>
      </c>
      <c r="E397" s="2" t="str">
        <v>2次</v>
      </c>
      <c r="F397" s="2" t="str">
        <v>3-2-28, HAKUSAN-CHO, TSUBAME, Niigata 959-1251 Japan</v>
      </c>
      <c r="G397" s="2" t="str">
        <v>Mr SHINGO SUZUKI</v>
      </c>
      <c r="H397" s="2" t="s">
        <v>11595</v>
      </c>
      <c r="I397" s="2">
        <f>+81-54-353-6211</f>
      </c>
      <c r="J397" s="2" t="str">
        <v>0081 256 64 2946</v>
      </c>
      <c r="K397" s="7"/>
      <c r="L397" s="7"/>
      <c r="M397" s="7"/>
      <c r="N397" s="7"/>
      <c r="O397" s="7"/>
      <c r="P397" s="7"/>
      <c r="Q397" s="7"/>
      <c r="R397" s="7"/>
      <c r="S397" s="7"/>
    </row>
    <row r="398">
      <c r="A398" s="2" t="s">
        <v>8499</v>
      </c>
      <c r="B398" s="2" t="str">
        <v>美國</v>
      </c>
      <c r="C398" s="3" t="s">
        <v>8500</v>
      </c>
      <c r="D398" s="2" t="str">
        <v>餐厨用具</v>
      </c>
      <c r="E398" s="2" t="str">
        <v>2次</v>
      </c>
      <c r="F398" s="2" t="str">
        <v>3280 E 26TH ST, LOS ANGELES, CA 90023-4208</v>
      </c>
      <c r="G398" s="2" t="str">
        <v>FANCIS</v>
      </c>
      <c r="H398" s="2" t="str">
        <v>--</v>
      </c>
      <c r="I398" s="2" t="str">
        <v>001 3232651388</v>
      </c>
      <c r="J398" s="2" t="str">
        <v>001 323 9819392</v>
      </c>
      <c r="K398" s="7"/>
      <c r="L398" s="7"/>
      <c r="M398" s="7"/>
      <c r="N398" s="7"/>
      <c r="O398" s="7"/>
      <c r="P398" s="7"/>
      <c r="Q398" s="7"/>
      <c r="R398" s="7"/>
      <c r="S398" s="7"/>
    </row>
    <row r="399">
      <c r="A399" s="2" t="s">
        <v>9982</v>
      </c>
      <c r="B399" s="2" t="str">
        <v>美國</v>
      </c>
      <c r="C399" s="3" t="s">
        <v>9981</v>
      </c>
      <c r="D399" s="2" t="str">
        <v>餐厨用具</v>
      </c>
      <c r="E399" s="2" t="str">
        <v>2次</v>
      </c>
      <c r="F399" s="2" t="str">
        <v>3215 S 59TH AVE, CICERO, IL 60804</v>
      </c>
      <c r="G399" s="2" t="str">
        <v>JIM SCHULTZ</v>
      </c>
      <c r="H399" s="2" t="s">
        <v>9980</v>
      </c>
      <c r="I399" s="2" t="str">
        <v>+1-708-652-2020,+1 708-652-2020</v>
      </c>
      <c r="J399" s="2" t="str">
        <v>001 708 652 2032</v>
      </c>
      <c r="K399" s="7"/>
      <c r="L399" s="7"/>
      <c r="M399" s="7"/>
      <c r="N399" s="7"/>
      <c r="O399" s="7"/>
      <c r="P399" s="7"/>
      <c r="Q399" s="7"/>
      <c r="R399" s="7"/>
      <c r="S399" s="7"/>
    </row>
    <row r="400">
      <c r="A400" s="2" t="s">
        <v>8524</v>
      </c>
      <c r="B400" s="2" t="str">
        <v>瑞典</v>
      </c>
      <c r="C400" s="3" t="s">
        <v>8525</v>
      </c>
      <c r="D400" s="2" t="s">
        <v>8527</v>
      </c>
      <c r="E400" s="2" t="str">
        <v>7次</v>
      </c>
      <c r="F400" s="2" t="str">
        <v>GOTEBORGSVAGEN 74,SE-433 63 SAVEDALEN</v>
      </c>
      <c r="G400" s="2" t="str">
        <v>BRANDED COMMUNICATION</v>
      </c>
      <c r="H400" s="2" t="s">
        <v>8526</v>
      </c>
      <c r="I400" s="2" t="str">
        <v>0046 31 3367900</v>
      </c>
      <c r="J400" s="2" t="str">
        <v>0046 31 3367930</v>
      </c>
      <c r="K400" s="7"/>
      <c r="L400" s="7"/>
      <c r="M400" s="7"/>
      <c r="N400" s="7"/>
      <c r="O400" s="7"/>
      <c r="P400" s="7"/>
      <c r="Q400" s="7"/>
      <c r="R400" s="7"/>
      <c r="S400" s="7"/>
    </row>
    <row r="401">
      <c r="A401" s="2" t="s">
        <v>8225</v>
      </c>
      <c r="B401" s="2" t="str">
        <v>新加坡</v>
      </c>
      <c r="C401" s="3" t="s">
        <v>8224</v>
      </c>
      <c r="D401" s="2" t="str">
        <v>卫浴设备,食品,餐厨用具</v>
      </c>
      <c r="E401" s="2" t="str">
        <v>2次</v>
      </c>
      <c r="F401" s="2" t="str">
        <v>255 PANDAN LOOP</v>
      </c>
      <c r="G401" s="2" t="str">
        <v>JAMES S.H.LOO</v>
      </c>
      <c r="H401" s="2" t="s">
        <v>8226</v>
      </c>
      <c r="I401" s="2" t="str">
        <v>+65-6776-6763,+65 6779 6611,+65-6779-6611</v>
      </c>
      <c r="J401" s="2" t="str">
        <v>0065 62421889</v>
      </c>
      <c r="K401" s="7"/>
      <c r="L401" s="7"/>
      <c r="M401" s="7"/>
      <c r="N401" s="7"/>
      <c r="O401" s="7"/>
      <c r="P401" s="7"/>
      <c r="Q401" s="7"/>
      <c r="R401" s="7"/>
      <c r="S401" s="7"/>
    </row>
    <row r="402">
      <c r="A402" s="2" t="s">
        <v>8882</v>
      </c>
      <c r="B402" s="2" t="str">
        <v>斯里兰卡</v>
      </c>
      <c r="C402" s="3" t="s">
        <v>8881</v>
      </c>
      <c r="D402" s="2" t="str">
        <v>工艺陶瓷,餐厨用具</v>
      </c>
      <c r="E402" s="2" t="str">
        <v>3次</v>
      </c>
      <c r="F402" s="2" t="str">
        <v>"FERNWOOD COURT" 110,ELVITIGALA MAWATHA,COLOMBO 8</v>
      </c>
      <c r="G402" s="2" t="str">
        <v>JAGATH PEIRIS</v>
      </c>
      <c r="H402" s="2" t="s">
        <v>8883</v>
      </c>
      <c r="I402" s="2" t="str">
        <v>0094 1 676361</v>
      </c>
      <c r="J402" s="2" t="str">
        <v>0094 1 676360</v>
      </c>
      <c r="K402" s="7"/>
      <c r="L402" s="7"/>
      <c r="M402" s="7"/>
      <c r="N402" s="7"/>
      <c r="O402" s="7"/>
      <c r="P402" s="7"/>
      <c r="Q402" s="7"/>
      <c r="R402" s="7"/>
      <c r="S402" s="7"/>
    </row>
    <row r="403">
      <c r="A403" s="2" t="s">
        <v>11923</v>
      </c>
      <c r="B403" s="2" t="str">
        <v>澳大利亞</v>
      </c>
      <c r="C403" s="3" t="s">
        <v>11922</v>
      </c>
      <c r="D403" s="2" t="str">
        <v>餐厨用具</v>
      </c>
      <c r="E403" s="2" t="str">
        <v>6次</v>
      </c>
      <c r="F403" s="2" t="str">
        <v>5 DORA STREET DORA CREEK NSW 2264</v>
      </c>
      <c r="G403" s="2" t="str">
        <v>MICHAEL BRAZEL</v>
      </c>
      <c r="H403" s="2" t="s">
        <v>11921</v>
      </c>
      <c r="I403" s="2" t="str">
        <v>0061 2 49732521</v>
      </c>
      <c r="J403" s="2">
        <v>61</v>
      </c>
      <c r="K403" s="7"/>
      <c r="L403" s="7"/>
      <c r="M403" s="7"/>
      <c r="N403" s="7"/>
      <c r="O403" s="7"/>
      <c r="P403" s="7"/>
      <c r="Q403" s="7"/>
      <c r="R403" s="7"/>
      <c r="S403" s="7"/>
    </row>
    <row r="404">
      <c r="A404" s="2" t="s">
        <v>8910</v>
      </c>
      <c r="B404" s="2" t="str">
        <v>加納</v>
      </c>
      <c r="C404" s="2" t="str">
        <v>--</v>
      </c>
      <c r="D404" s="2" t="str">
        <v>其他,家用电器,玻璃工艺品,餐厨用具</v>
      </c>
      <c r="E404" s="2" t="str">
        <v>9次</v>
      </c>
      <c r="F404" s="2" t="str">
        <v>zongo lane selywn market street</v>
      </c>
      <c r="G404" s="2" t="str">
        <v>Frank Anim-Asare</v>
      </c>
      <c r="H404" s="2" t="s">
        <v>8909</v>
      </c>
      <c r="I404" s="2">
        <v>23321664745</v>
      </c>
      <c r="J404" s="2">
        <v>23321663225</v>
      </c>
      <c r="K404" s="7"/>
      <c r="L404" s="7"/>
      <c r="M404" s="7"/>
      <c r="N404" s="7"/>
      <c r="O404" s="7"/>
      <c r="P404" s="7"/>
      <c r="Q404" s="7"/>
      <c r="R404" s="7"/>
      <c r="S404" s="7"/>
    </row>
    <row r="405">
      <c r="A405" s="2" t="s">
        <v>9721</v>
      </c>
      <c r="B405" s="2" t="str">
        <v>英國</v>
      </c>
      <c r="C405" s="2" t="str">
        <v>--</v>
      </c>
      <c r="D405" s="2" t="str">
        <v>家用电器,餐厨用具</v>
      </c>
      <c r="E405" s="2" t="str">
        <v>4次</v>
      </c>
      <c r="F405" s="2" t="str">
        <v>71 Deanfield, GB BT19 6N, Bangor</v>
      </c>
      <c r="G405" s="2" t="str">
        <v>DAVID DAVIS</v>
      </c>
      <c r="H405" s="2" t="str">
        <v>--</v>
      </c>
      <c r="I405" s="2" t="str">
        <v>+44 28 9145 7148</v>
      </c>
      <c r="J405" s="2" t="str">
        <v>0044 28 9127 1001</v>
      </c>
      <c r="K405" s="7"/>
      <c r="L405" s="7"/>
      <c r="M405" s="7"/>
      <c r="N405" s="7"/>
      <c r="O405" s="7"/>
      <c r="P405" s="7"/>
      <c r="Q405" s="7"/>
      <c r="R405" s="7"/>
      <c r="S405" s="7"/>
    </row>
    <row r="406">
      <c r="A406" s="2" t="s">
        <v>8824</v>
      </c>
      <c r="B406" s="2" t="str">
        <v>日本</v>
      </c>
      <c r="C406" s="3" t="s">
        <v>8826</v>
      </c>
      <c r="D406" s="2" t="str">
        <v>鞋,餐厨用具</v>
      </c>
      <c r="E406" s="2" t="str">
        <v>3次</v>
      </c>
      <c r="F406" s="2" t="str">
        <v>2-4, TOKIWA-CHO 2-CHOME, SHIZUOKA-SHI, SHIZUOKA 4200034</v>
      </c>
      <c r="G406" s="2" t="str">
        <v>SHIMMURA TAKASHI</v>
      </c>
      <c r="H406" s="2" t="s">
        <v>8825</v>
      </c>
      <c r="I406" s="2" t="str">
        <v>0081 54 251 1151</v>
      </c>
      <c r="J406" s="2" t="str">
        <v>0081 54 2511153</v>
      </c>
      <c r="K406" s="7"/>
      <c r="L406" s="7"/>
      <c r="M406" s="7"/>
      <c r="N406" s="7"/>
      <c r="O406" s="7"/>
      <c r="P406" s="7"/>
      <c r="Q406" s="7"/>
      <c r="R406" s="7"/>
      <c r="S406" s="7"/>
    </row>
    <row r="407">
      <c r="A407" s="2" t="s">
        <v>9590</v>
      </c>
      <c r="B407" s="2" t="str">
        <v>菲律賓</v>
      </c>
      <c r="C407" s="3" t="s">
        <v>9591</v>
      </c>
      <c r="D407" s="2" t="s">
        <v>9588</v>
      </c>
      <c r="E407" s="2" t="str">
        <v>10次</v>
      </c>
      <c r="F407" s="2" t="str">
        <v>#3 TANGALI ST.QUEZON CITY,PHILIPPINES</v>
      </c>
      <c r="G407" s="2" t="str">
        <v>ALEXANDER BYFIELD</v>
      </c>
      <c r="H407" s="2" t="s">
        <v>9589</v>
      </c>
      <c r="I407" s="2" t="str">
        <v>+63 2 361 4552</v>
      </c>
      <c r="J407" s="2">
        <v>63024142902</v>
      </c>
      <c r="K407" s="7"/>
      <c r="L407" s="7"/>
      <c r="M407" s="7"/>
      <c r="N407" s="7"/>
      <c r="O407" s="7"/>
      <c r="P407" s="7"/>
      <c r="Q407" s="7"/>
      <c r="R407" s="7"/>
      <c r="S407" s="7"/>
    </row>
    <row r="408">
      <c r="A408" s="2" t="s">
        <v>8854</v>
      </c>
      <c r="B408" s="2" t="str">
        <v>法國</v>
      </c>
      <c r="C408" s="3" t="s">
        <v>8853</v>
      </c>
      <c r="D408" s="2" t="str">
        <v>家具,家居装饰品,家用纺织品,餐厨用具</v>
      </c>
      <c r="E408" s="2" t="str">
        <v>9次</v>
      </c>
      <c r="F408" s="2" t="str">
        <v>ZI 1ERE AVENUE 3211 M, BP 519, 06516, CARROS CEDEX</v>
      </c>
      <c r="G408" s="2" t="str">
        <v>LA NICOISE SA</v>
      </c>
      <c r="H408" s="2" t="str">
        <v>--</v>
      </c>
      <c r="I408" s="2" t="str">
        <v>+33 4 92 08 84 84</v>
      </c>
      <c r="J408" s="2" t="str">
        <v>0033 493081505</v>
      </c>
      <c r="K408" s="7"/>
      <c r="L408" s="7"/>
      <c r="M408" s="7"/>
      <c r="N408" s="7"/>
      <c r="O408" s="7"/>
      <c r="P408" s="7"/>
      <c r="Q408" s="7"/>
      <c r="R408" s="7"/>
      <c r="S408" s="7"/>
    </row>
    <row r="409">
      <c r="A409" s="2" t="s">
        <v>11817</v>
      </c>
      <c r="B409" s="2" t="str">
        <v>美國</v>
      </c>
      <c r="C409" s="3" t="s">
        <v>11818</v>
      </c>
      <c r="D409" s="2" t="str">
        <v>家用电器,餐厨用具</v>
      </c>
      <c r="E409" s="2" t="str">
        <v>8次</v>
      </c>
      <c r="F409" s="2" t="str">
        <v>2517 WHITE OAK LANE,LISLE IL 60532U.S.A.</v>
      </c>
      <c r="G409" s="2" t="str">
        <v>bahraml mohammad reza</v>
      </c>
      <c r="H409" s="2" t="s">
        <v>11816</v>
      </c>
      <c r="I409" s="2" t="str">
        <v>(630)357 9320</v>
      </c>
      <c r="J409" s="2" t="str">
        <v>(630)357 9331</v>
      </c>
      <c r="K409" s="7"/>
      <c r="L409" s="7"/>
      <c r="M409" s="7"/>
      <c r="N409" s="7"/>
      <c r="O409" s="7"/>
      <c r="P409" s="7"/>
      <c r="Q409" s="7"/>
      <c r="R409" s="7"/>
      <c r="S409" s="7"/>
    </row>
    <row r="410">
      <c r="A410" s="2" t="s">
        <v>8777</v>
      </c>
      <c r="B410" s="2" t="str">
        <v>比利時</v>
      </c>
      <c r="C410" s="3" t="s">
        <v>8779</v>
      </c>
      <c r="D410" s="2" t="str">
        <v>照明产品,餐厨用具</v>
      </c>
      <c r="E410" s="2" t="str">
        <v>6次</v>
      </c>
      <c r="F410" s="2" t="str">
        <v>VIJFSEWEG 202,B-8793 WAREGEM</v>
      </c>
      <c r="G410" s="2" t="str">
        <v>CHINOH N.V.</v>
      </c>
      <c r="H410" s="2" t="s">
        <v>8778</v>
      </c>
      <c r="I410" s="2" t="str">
        <v>+32 56 60 74 30</v>
      </c>
      <c r="J410" s="2" t="str">
        <v>0032 56 61 07 17</v>
      </c>
      <c r="K410" s="7"/>
      <c r="L410" s="7"/>
      <c r="M410" s="7"/>
      <c r="N410" s="7"/>
      <c r="O410" s="7"/>
      <c r="P410" s="7"/>
      <c r="Q410" s="7"/>
      <c r="R410" s="7"/>
      <c r="S410" s="7"/>
    </row>
    <row r="411">
      <c r="A411" s="2" t="s">
        <v>9056</v>
      </c>
      <c r="B411" s="2" t="str">
        <v>美國</v>
      </c>
      <c r="C411" s="2" t="str">
        <v>--</v>
      </c>
      <c r="D411" s="2" t="s">
        <v>9054</v>
      </c>
      <c r="E411" s="2" t="str">
        <v>10次</v>
      </c>
      <c r="F411" s="2" t="str">
        <v>POST OFFICE BOX 565</v>
      </c>
      <c r="G411" s="2" t="str">
        <v>LIGHTHOUSE EXPRESS INC.</v>
      </c>
      <c r="H411" s="2" t="s">
        <v>9055</v>
      </c>
      <c r="I411" s="2" t="str">
        <v>+1 732-776-9555</v>
      </c>
      <c r="J411" s="2" t="str">
        <v>001 7327769585</v>
      </c>
      <c r="K411" s="7"/>
      <c r="L411" s="7"/>
      <c r="M411" s="7"/>
      <c r="N411" s="7"/>
      <c r="O411" s="7"/>
      <c r="P411" s="7"/>
      <c r="Q411" s="7"/>
      <c r="R411" s="7"/>
      <c r="S411" s="7"/>
    </row>
    <row r="412">
      <c r="A412" s="2" t="s">
        <v>8797</v>
      </c>
      <c r="B412" s="2" t="str">
        <v>朝鮮</v>
      </c>
      <c r="C412" s="2" t="str">
        <v>--</v>
      </c>
      <c r="D412" s="2" t="s">
        <v>8798</v>
      </c>
      <c r="E412" s="2" t="str">
        <v>9次</v>
      </c>
      <c r="F412" s="2" t="str">
        <v>6/F DAESONG BLDG,POTHONGGANGDIST.,PYONGYANG,KOREA</v>
      </c>
      <c r="G412" s="2" t="str">
        <v>M K Lim</v>
      </c>
      <c r="H412" s="2" t="s">
        <v>8799</v>
      </c>
      <c r="I412" s="2" t="str">
        <v>+850 2 381 4124</v>
      </c>
      <c r="J412" s="2" t="str">
        <v>850 2 3814431</v>
      </c>
      <c r="K412" s="7"/>
      <c r="L412" s="7"/>
      <c r="M412" s="7"/>
      <c r="N412" s="7"/>
      <c r="O412" s="7"/>
      <c r="P412" s="7"/>
      <c r="Q412" s="7"/>
      <c r="R412" s="7"/>
      <c r="S412" s="7"/>
    </row>
    <row r="413">
      <c r="A413" s="2" t="s">
        <v>8986</v>
      </c>
      <c r="B413" s="2" t="str">
        <v>德國</v>
      </c>
      <c r="C413" s="3" t="s">
        <v>8984</v>
      </c>
      <c r="D413" s="2" t="str">
        <v>玩具,礼品及赠品,餐厨用具</v>
      </c>
      <c r="E413" s="2" t="str">
        <v>8次</v>
      </c>
      <c r="F413" s="2" t="str">
        <v>BRANDSTAETTERSTRASSE 2-10 ZIRNDORF 90513 GERMANY</v>
      </c>
      <c r="G413" s="2" t="str">
        <v>Andrea Schauer</v>
      </c>
      <c r="H413" s="2" t="s">
        <v>8985</v>
      </c>
      <c r="I413" s="2" t="str">
        <v>+49 911 96660</v>
      </c>
      <c r="J413" s="2" t="str">
        <v>0049 911 9666120</v>
      </c>
      <c r="K413" s="7"/>
      <c r="L413" s="7"/>
      <c r="M413" s="7"/>
      <c r="N413" s="7"/>
      <c r="O413" s="7"/>
      <c r="P413" s="7"/>
      <c r="Q413" s="7"/>
      <c r="R413" s="7"/>
      <c r="S413" s="7"/>
    </row>
    <row r="414">
      <c r="A414" s="2" t="s">
        <v>8726</v>
      </c>
      <c r="B414" s="2" t="str">
        <v>荷蘭</v>
      </c>
      <c r="C414" s="3" t="s">
        <v>8725</v>
      </c>
      <c r="D414" s="2" t="str">
        <v>家具,餐厨用具</v>
      </c>
      <c r="E414" s="2" t="str">
        <v>9次</v>
      </c>
      <c r="F414" s="2" t="str">
        <v>Marconistraat 11, NL 3133 KL, Vlaardingen</v>
      </c>
      <c r="G414" s="2" t="str">
        <v>MR.BLONK</v>
      </c>
      <c r="H414" s="2" t="s">
        <v>8727</v>
      </c>
      <c r="I414" s="2" t="str">
        <v>+31 10 434 5499</v>
      </c>
      <c r="J414" s="2" t="str">
        <v>0031 10 4344884</v>
      </c>
      <c r="K414" s="7"/>
      <c r="L414" s="7"/>
      <c r="M414" s="7"/>
      <c r="N414" s="7"/>
      <c r="O414" s="7"/>
      <c r="P414" s="7"/>
      <c r="Q414" s="7"/>
      <c r="R414" s="7"/>
      <c r="S414" s="7"/>
    </row>
    <row r="415">
      <c r="A415" s="2" t="s">
        <v>9005</v>
      </c>
      <c r="B415" s="2" t="str">
        <v>比利時</v>
      </c>
      <c r="C415" s="3" t="s">
        <v>9006</v>
      </c>
      <c r="D415" s="2" t="str">
        <v>家具,家居装饰品,餐厨用具</v>
      </c>
      <c r="E415" s="2" t="str">
        <v>7次</v>
      </c>
      <c r="F415" s="2" t="str">
        <v>Chaussee de Mons 691, B 1070, Bruxelles</v>
      </c>
      <c r="G415" s="2" t="str">
        <v>Ets Daoud SA</v>
      </c>
      <c r="H415" s="2" t="str">
        <v>--</v>
      </c>
      <c r="I415" s="2" t="str">
        <v>+32 2 520 28 73</v>
      </c>
      <c r="J415" s="2" t="str">
        <v>0032 2 520 41 76</v>
      </c>
      <c r="K415" s="7"/>
      <c r="L415" s="7"/>
      <c r="M415" s="7"/>
      <c r="N415" s="7"/>
      <c r="O415" s="7"/>
      <c r="P415" s="7"/>
      <c r="Q415" s="7"/>
      <c r="R415" s="7"/>
      <c r="S415" s="7"/>
    </row>
    <row r="416">
      <c r="A416" s="2" t="s">
        <v>8752</v>
      </c>
      <c r="B416" s="2" t="str">
        <v>印度</v>
      </c>
      <c r="C416" s="3" t="s">
        <v>8751</v>
      </c>
      <c r="D416" s="2" t="str">
        <v>五金,其他,大型机械及设备,工艺陶瓷,照明产品,玻璃工艺品,餐厨用具</v>
      </c>
      <c r="E416" s="2" t="str">
        <v>10次</v>
      </c>
      <c r="F416" s="2" t="str">
        <v>GODOWN SOCIETY,NEAR PANKAJ OIL MILL,MORBI ROAD,RAJKOT</v>
      </c>
      <c r="G416" s="2" t="str">
        <v>G.B.GASLIGHTER INDS.</v>
      </c>
      <c r="H416" s="2" t="s">
        <v>8750</v>
      </c>
      <c r="I416" s="2" t="str">
        <v>0091 281 2459138</v>
      </c>
      <c r="J416" s="2" t="str">
        <v>0091 281 2442475</v>
      </c>
      <c r="K416" s="7"/>
      <c r="L416" s="7"/>
      <c r="M416" s="7"/>
      <c r="N416" s="7"/>
      <c r="O416" s="7"/>
      <c r="P416" s="7"/>
      <c r="Q416" s="7"/>
      <c r="R416" s="7"/>
      <c r="S416" s="7"/>
    </row>
    <row r="417">
      <c r="A417" s="2" t="s">
        <v>8931</v>
      </c>
      <c r="B417" s="2" t="str">
        <v>德國</v>
      </c>
      <c r="C417" s="3" t="s">
        <v>8933</v>
      </c>
      <c r="D417" s="2" t="str">
        <v>工具,玻璃工艺品,餐厨用具</v>
      </c>
      <c r="E417" s="2" t="str">
        <v>9次</v>
      </c>
      <c r="F417" s="2" t="str">
        <v>Hochstadenstrasse 22, DE 53474, Bad Neuenahr-Ahrweiler</v>
      </c>
      <c r="G417" s="2" t="str">
        <v>Jansen GmbH u. Co. KG</v>
      </c>
      <c r="H417" s="2" t="s">
        <v>8932</v>
      </c>
      <c r="I417" s="2" t="str">
        <v>+49 2641 38970</v>
      </c>
      <c r="J417" s="2" t="str">
        <v>0049 2641 389728</v>
      </c>
      <c r="K417" s="7"/>
      <c r="L417" s="7"/>
      <c r="M417" s="7"/>
      <c r="N417" s="7"/>
      <c r="O417" s="7"/>
      <c r="P417" s="7"/>
      <c r="Q417" s="7"/>
      <c r="R417" s="7"/>
      <c r="S417" s="7"/>
    </row>
    <row r="418">
      <c r="A418" s="2" t="s">
        <v>8247</v>
      </c>
      <c r="B418" s="2" t="str">
        <v>伊朗</v>
      </c>
      <c r="C418" s="3" t="s">
        <v>8248</v>
      </c>
      <c r="D418" s="2" t="str">
        <v>餐厨用具</v>
      </c>
      <c r="E418" s="2" t="str">
        <v>6次</v>
      </c>
      <c r="F418" s="2" t="str">
        <v>NO.62,PASARGAD CORRIDOR,MORVARID MALL GROUND,KISH ISLAND</v>
      </c>
      <c r="G418" s="2" t="str">
        <v>NOURA KISH TRADING CO.,LTD.</v>
      </c>
      <c r="H418" s="2" t="str">
        <v>--</v>
      </c>
      <c r="I418" s="2" t="str">
        <v>0098 764 4423736</v>
      </c>
      <c r="J418" s="2" t="str">
        <v>0098 764 4422951</v>
      </c>
      <c r="K418" s="7"/>
      <c r="L418" s="7"/>
      <c r="M418" s="7"/>
      <c r="N418" s="7"/>
      <c r="O418" s="7"/>
      <c r="P418" s="7"/>
      <c r="Q418" s="7"/>
      <c r="R418" s="7"/>
      <c r="S418" s="7"/>
    </row>
    <row r="419">
      <c r="A419" s="2" t="s">
        <v>8961</v>
      </c>
      <c r="B419" s="2" t="str">
        <v>印尼</v>
      </c>
      <c r="C419" s="2" t="str">
        <v>--</v>
      </c>
      <c r="D419" s="2" t="str">
        <v>餐厨用具</v>
      </c>
      <c r="E419" s="2" t="str">
        <v>3次</v>
      </c>
      <c r="F419" s="2" t="str">
        <v>JL. TERMINAL NO.6,CITEUREUP-BOGOR-JAWA BARAT</v>
      </c>
      <c r="G419" s="2" t="str">
        <v>EMIL FADILAH,ST,MM</v>
      </c>
      <c r="H419" s="2" t="s">
        <v>8962</v>
      </c>
      <c r="I419" s="2" t="str">
        <v>--</v>
      </c>
      <c r="J419" s="2" t="str">
        <v>0062 21 8752611</v>
      </c>
      <c r="K419" s="7"/>
      <c r="L419" s="7"/>
      <c r="M419" s="7"/>
      <c r="N419" s="7"/>
      <c r="O419" s="7"/>
      <c r="P419" s="7"/>
      <c r="Q419" s="7"/>
      <c r="R419" s="7"/>
      <c r="S419" s="7"/>
    </row>
    <row r="420">
      <c r="A420" s="2" t="s">
        <v>8273</v>
      </c>
      <c r="B420" s="2" t="str">
        <v>芬蘭</v>
      </c>
      <c r="C420" s="3" t="s">
        <v>8274</v>
      </c>
      <c r="D420" s="2" t="str">
        <v>餐厨用具</v>
      </c>
      <c r="E420" s="2" t="str">
        <v>6次</v>
      </c>
      <c r="F420" s="2" t="str">
        <v>Puistomaenk 61-63, FI 20810, Turku</v>
      </c>
      <c r="G420" s="2" t="str">
        <v>Olli Laiho</v>
      </c>
      <c r="H420" s="2" t="str">
        <v>--</v>
      </c>
      <c r="I420" s="2" t="str">
        <v>+358 2 4690920</v>
      </c>
      <c r="J420" s="2" t="str">
        <v>00358 2 4 69 09 21</v>
      </c>
      <c r="K420" s="7"/>
      <c r="L420" s="7"/>
      <c r="M420" s="7"/>
      <c r="N420" s="7"/>
      <c r="O420" s="7"/>
      <c r="P420" s="7"/>
      <c r="Q420" s="7"/>
      <c r="R420" s="7"/>
      <c r="S420" s="7"/>
    </row>
    <row r="421">
      <c r="A421" s="2" t="s">
        <v>9310</v>
      </c>
      <c r="B421" s="2" t="str">
        <v>挪威</v>
      </c>
      <c r="C421" s="3" t="s">
        <v>9308</v>
      </c>
      <c r="D421" s="2" t="str">
        <v>工艺陶瓷,照明产品,玻璃工艺品,餐厨用具</v>
      </c>
      <c r="E421" s="2" t="str">
        <v>6次</v>
      </c>
      <c r="F421" s="2" t="str">
        <v>Industriveien 27 A, NO 2021, Skedsmokorset</v>
      </c>
      <c r="G421" s="2" t="str">
        <v>ENGR IVERSEN</v>
      </c>
      <c r="H421" s="2" t="s">
        <v>9309</v>
      </c>
      <c r="I421" s="2" t="str">
        <v>+47 63 88 85 00</v>
      </c>
      <c r="J421" s="2" t="str">
        <v>0047 63 88 85 01</v>
      </c>
      <c r="K421" s="7"/>
      <c r="L421" s="7"/>
      <c r="M421" s="7"/>
      <c r="N421" s="7"/>
      <c r="O421" s="7"/>
      <c r="P421" s="7"/>
      <c r="Q421" s="7"/>
      <c r="R421" s="7"/>
      <c r="S421" s="7"/>
    </row>
    <row r="422">
      <c r="A422" s="2" t="s">
        <v>8198</v>
      </c>
      <c r="B422" s="2" t="str">
        <v>埃及</v>
      </c>
      <c r="C422" s="2" t="str">
        <v>--</v>
      </c>
      <c r="D422" s="2" t="str">
        <v>餐厨用具</v>
      </c>
      <c r="E422" s="2" t="str">
        <v>6次</v>
      </c>
      <c r="F422" s="2" t="str">
        <v>4,CANOB ST.,CAMP SHIZAR ALEXANDRIA</v>
      </c>
      <c r="G422" s="2" t="str">
        <v>AHMED MOH.ABD AL-LATEEF</v>
      </c>
      <c r="H422" s="2" t="s">
        <v>8197</v>
      </c>
      <c r="I422" s="2" t="str">
        <v>+20 3 5909355</v>
      </c>
      <c r="J422" s="2" t="str">
        <v>0020 3 5909356</v>
      </c>
      <c r="K422" s="7"/>
      <c r="L422" s="7"/>
      <c r="M422" s="7"/>
      <c r="N422" s="7"/>
      <c r="O422" s="7"/>
      <c r="P422" s="7"/>
      <c r="Q422" s="7"/>
      <c r="R422" s="7"/>
      <c r="S422" s="7"/>
    </row>
    <row r="423">
      <c r="A423" s="2" t="s">
        <v>11336</v>
      </c>
      <c r="B423" s="2" t="str">
        <v>中國香港</v>
      </c>
      <c r="C423" s="3" t="s">
        <v>11337</v>
      </c>
      <c r="D423" s="2" t="s">
        <v>11334</v>
      </c>
      <c r="E423" s="2" t="str">
        <v>7次</v>
      </c>
      <c r="F423" s="2" t="str">
        <v>100 UTAH AVENUE, SOUTH SFO,CA94080,USA,U.S.A.</v>
      </c>
      <c r="G423" s="2" t="str">
        <v>A Gonzalez Fontana</v>
      </c>
      <c r="H423" s="2" t="s">
        <v>11335</v>
      </c>
      <c r="I423" s="2" t="str">
        <v>(852)23320227</v>
      </c>
      <c r="J423" s="2" t="str">
        <v>(852)23324681</v>
      </c>
      <c r="K423" s="7"/>
      <c r="L423" s="7"/>
      <c r="M423" s="7"/>
      <c r="N423" s="7"/>
      <c r="O423" s="7"/>
      <c r="P423" s="7"/>
      <c r="Q423" s="7"/>
      <c r="R423" s="7"/>
      <c r="S423" s="7"/>
    </row>
    <row r="424">
      <c r="A424" s="2" t="s">
        <v>8225</v>
      </c>
      <c r="B424" s="2" t="str">
        <v>新加坡</v>
      </c>
      <c r="C424" s="3" t="s">
        <v>8224</v>
      </c>
      <c r="D424" s="2" t="str">
        <v>卫浴设备,食品,餐厨用具</v>
      </c>
      <c r="E424" s="2" t="str">
        <v>2次</v>
      </c>
      <c r="F424" s="2" t="str">
        <v>255 PANDAN LOOP</v>
      </c>
      <c r="G424" s="2" t="str">
        <v>JAMES S.H.LOO</v>
      </c>
      <c r="H424" s="2" t="s">
        <v>8226</v>
      </c>
      <c r="I424" s="2" t="str">
        <v>+65-6776-6763,+65 6779 6611,+65-6779-6611</v>
      </c>
      <c r="J424" s="2" t="str">
        <v>0065 62421889</v>
      </c>
      <c r="K424" s="7"/>
      <c r="L424" s="7"/>
      <c r="M424" s="7"/>
      <c r="N424" s="7"/>
      <c r="O424" s="7"/>
      <c r="P424" s="7"/>
      <c r="Q424" s="7"/>
      <c r="R424" s="7"/>
      <c r="S424" s="7"/>
    </row>
    <row r="425">
      <c r="A425" s="2" t="s">
        <v>10890</v>
      </c>
      <c r="B425" s="2" t="str">
        <v>加拿大</v>
      </c>
      <c r="C425" s="3" t="s">
        <v>10889</v>
      </c>
      <c r="D425" s="2" t="str">
        <v>餐厨用具</v>
      </c>
      <c r="E425" s="2" t="str">
        <v>1次</v>
      </c>
      <c r="F425" s="2" t="str">
        <v>945 Middlefield Road, Unit 15 &amp; 16,Scarborough ,ON</v>
      </c>
      <c r="G425" s="2" t="str">
        <v>MR ZHANG</v>
      </c>
      <c r="H425" s="2" t="str">
        <v>--</v>
      </c>
      <c r="I425" s="2">
        <f>+1-416-292-6080</f>
      </c>
      <c r="J425" s="2" t="str">
        <v>001 416 292 5055</v>
      </c>
      <c r="K425" s="7"/>
      <c r="L425" s="7"/>
      <c r="M425" s="7"/>
      <c r="N425" s="7"/>
      <c r="O425" s="7"/>
      <c r="P425" s="7"/>
      <c r="Q425" s="7"/>
      <c r="R425" s="7"/>
      <c r="S425" s="7"/>
    </row>
    <row r="426">
      <c r="A426" s="2" t="s">
        <v>8139</v>
      </c>
      <c r="B426" s="2" t="str">
        <v>美國</v>
      </c>
      <c r="C426" s="2" t="str">
        <v>--</v>
      </c>
      <c r="D426" s="2" t="s">
        <v>8137</v>
      </c>
      <c r="E426" s="2" t="str">
        <v>8次</v>
      </c>
      <c r="F426" s="2" t="str">
        <v>10318-23 SCRIPPS POWAY PKWY, SAN DIEGO, CA 92131,U.S.A.</v>
      </c>
      <c r="G426" s="2" t="str">
        <v>Anna Iverson</v>
      </c>
      <c r="H426" s="2" t="s">
        <v>8138</v>
      </c>
      <c r="I426" s="2" t="str">
        <v>+1 858-337-0967</v>
      </c>
      <c r="J426" s="2" t="str">
        <v>001 4259887817</v>
      </c>
      <c r="K426" s="7"/>
      <c r="L426" s="7"/>
      <c r="M426" s="7"/>
      <c r="N426" s="7"/>
      <c r="O426" s="7"/>
      <c r="P426" s="7"/>
      <c r="Q426" s="7"/>
      <c r="R426" s="7"/>
      <c r="S426" s="7"/>
    </row>
    <row r="427">
      <c r="A427" s="2" t="s">
        <v>11284</v>
      </c>
      <c r="B427" s="2" t="str">
        <v>比利時</v>
      </c>
      <c r="C427" s="3" t="s">
        <v>11283</v>
      </c>
      <c r="D427" s="2" t="str">
        <v>体育及旅游休闲用品,工具,建筑及装饰材料,照明产品,餐厨用具</v>
      </c>
      <c r="E427" s="2" t="str">
        <v>6次</v>
      </c>
      <c r="F427" s="2" t="str">
        <v>16-6, OHIGASHI 3-CHOME, NAGO-SHI, OKINAWA 9050016</v>
      </c>
      <c r="G427" s="2" t="str">
        <v>Monique Danckers</v>
      </c>
      <c r="H427" s="2" t="str">
        <v>--</v>
      </c>
      <c r="I427" s="2" t="str">
        <v>+32 9 221 33 08</v>
      </c>
      <c r="J427" s="2" t="str">
        <v>0032 9 220 06 26</v>
      </c>
      <c r="K427" s="7"/>
      <c r="L427" s="7"/>
      <c r="M427" s="7"/>
      <c r="N427" s="7"/>
      <c r="O427" s="7"/>
      <c r="P427" s="7"/>
      <c r="Q427" s="7"/>
      <c r="R427" s="7"/>
      <c r="S427" s="7"/>
    </row>
    <row r="428">
      <c r="A428" s="2" t="s">
        <v>8166</v>
      </c>
      <c r="B428" s="2" t="str">
        <v>烏克蘭</v>
      </c>
      <c r="C428" s="3" t="s">
        <v>8164</v>
      </c>
      <c r="D428" s="2" t="str">
        <v>家用电器,照明产品,玻璃工艺品,餐厨用具</v>
      </c>
      <c r="E428" s="2" t="str">
        <v>9次</v>
      </c>
      <c r="F428" s="2" t="str">
        <v>11 KYIVSKY MAIDAN,43010 LUTSK,UKRAINE</v>
      </c>
      <c r="G428" s="2" t="str">
        <v>DAVID TAY</v>
      </c>
      <c r="H428" s="2" t="s">
        <v>8165</v>
      </c>
      <c r="I428" s="2" t="str">
        <v>+380 44 204 0420</v>
      </c>
      <c r="J428" s="2" t="str">
        <v>38(0)332779935</v>
      </c>
      <c r="K428" s="7"/>
      <c r="L428" s="7"/>
      <c r="M428" s="7"/>
      <c r="N428" s="7"/>
      <c r="O428" s="7"/>
      <c r="P428" s="7"/>
      <c r="Q428" s="7"/>
      <c r="R428" s="7"/>
      <c r="S428" s="7"/>
    </row>
    <row r="429">
      <c r="A429" s="2" t="s">
        <v>11228</v>
      </c>
      <c r="B429" s="2" t="str">
        <v>美國</v>
      </c>
      <c r="C429" s="3" t="s">
        <v>11226</v>
      </c>
      <c r="D429" s="2" t="str">
        <v>家用纺织品,照明产品,餐厨用具</v>
      </c>
      <c r="E429" s="2" t="str">
        <v>10次</v>
      </c>
      <c r="F429" s="2" t="str">
        <v>6650 FLANDERS DRIVE, SUITE L, U.S.A.</v>
      </c>
      <c r="G429" s="2" t="str">
        <v>Asha Mettla</v>
      </c>
      <c r="H429" s="2" t="s">
        <v>11227</v>
      </c>
      <c r="I429" s="2" t="str">
        <v>001 8583379728</v>
      </c>
      <c r="J429" s="2" t="str">
        <v>001 8583374653/760 6340219</v>
      </c>
      <c r="K429" s="7"/>
      <c r="L429" s="7"/>
      <c r="M429" s="7"/>
      <c r="N429" s="7"/>
      <c r="O429" s="7"/>
      <c r="P429" s="7"/>
      <c r="Q429" s="7"/>
      <c r="R429" s="7"/>
      <c r="S429" s="7"/>
    </row>
    <row r="430">
      <c r="A430" s="2" t="s">
        <v>8082</v>
      </c>
      <c r="B430" s="2" t="str">
        <v>中國香港</v>
      </c>
      <c r="C430" s="3" t="s">
        <v>8083</v>
      </c>
      <c r="D430" s="2" t="s">
        <v>8084</v>
      </c>
      <c r="E430" s="2" t="str">
        <v>9次</v>
      </c>
      <c r="F430" s="2" t="str">
        <v>FLAT A 13/F LONG TO BLDG.,654-656 CASTLE PEAK ROAD,CHEUNG SHA WAN,KOWLOON</v>
      </c>
      <c r="G430" s="2" t="str">
        <v>JULES ERIC WATTEL</v>
      </c>
      <c r="H430" s="2">
        <v>14</v>
      </c>
      <c r="I430" s="2" t="str">
        <v>+852 2368 3308</v>
      </c>
      <c r="J430" s="2" t="str">
        <v>00852 23683632</v>
      </c>
      <c r="K430" s="7"/>
      <c r="L430" s="7"/>
      <c r="M430" s="7"/>
      <c r="N430" s="7"/>
      <c r="O430" s="7"/>
      <c r="P430" s="7"/>
      <c r="Q430" s="7"/>
      <c r="R430" s="7"/>
      <c r="S430" s="7"/>
    </row>
    <row r="431">
      <c r="A431" s="2" t="s">
        <v>11244</v>
      </c>
      <c r="B431" s="2" t="str">
        <v>沙烏地阿拉伯</v>
      </c>
      <c r="C431" s="3" t="s">
        <v>11245</v>
      </c>
      <c r="D431" s="2" t="str">
        <v>体育及旅游休闲用品,照明产品,玻璃工艺品,箱包,鞋,餐厨用具</v>
      </c>
      <c r="E431" s="2" t="str">
        <v>9次</v>
      </c>
      <c r="F431" s="2" t="str">
        <v>P.O.BOX 92738RIYADH 11663SAUDI ARABIA.</v>
      </c>
      <c r="G431" s="2" t="str">
        <v>Andreas</v>
      </c>
      <c r="H431" s="2" t="s">
        <v>11246</v>
      </c>
      <c r="I431" s="2">
        <v>4932581</v>
      </c>
      <c r="J431" s="2">
        <v>4915476</v>
      </c>
      <c r="K431" s="7"/>
      <c r="L431" s="7"/>
      <c r="M431" s="7"/>
      <c r="N431" s="7"/>
      <c r="O431" s="7"/>
      <c r="P431" s="7"/>
      <c r="Q431" s="7"/>
      <c r="R431" s="7"/>
      <c r="S431" s="7"/>
    </row>
    <row r="432">
      <c r="A432" s="2" t="s">
        <v>8108</v>
      </c>
      <c r="B432" s="2" t="str">
        <v>日本</v>
      </c>
      <c r="C432" s="3" t="s">
        <v>8109</v>
      </c>
      <c r="D432" s="2" t="str">
        <v>餐厨用具</v>
      </c>
      <c r="E432" s="2" t="str">
        <v>6次</v>
      </c>
      <c r="F432" s="2" t="str">
        <v>626, NOGUCHI-CHO HAMAMATSU-SHI, SHIZUOKA 4300919</v>
      </c>
      <c r="G432" s="2" t="str">
        <v>YAMASHITA, SHIRYOKO</v>
      </c>
      <c r="H432" s="2" t="str">
        <v>--</v>
      </c>
      <c r="I432" s="2" t="str">
        <v>+81-120-120-083,+81-53-463-3300,+81-53-463-3211</v>
      </c>
      <c r="J432" s="2" t="str">
        <v>0081 53 4634351</v>
      </c>
      <c r="K432" s="7"/>
      <c r="L432" s="7"/>
      <c r="M432" s="7"/>
      <c r="N432" s="7"/>
      <c r="O432" s="7"/>
      <c r="P432" s="7"/>
      <c r="Q432" s="7"/>
      <c r="R432" s="7"/>
      <c r="S432" s="7"/>
    </row>
    <row r="433">
      <c r="A433" s="2" t="s">
        <v>11557</v>
      </c>
      <c r="B433" s="2" t="str">
        <v>美國</v>
      </c>
      <c r="C433" s="3" t="s">
        <v>11555</v>
      </c>
      <c r="D433" s="2" t="str">
        <v>家具,家用电器,玩具,箱包,钟表眼镜,餐厨用具</v>
      </c>
      <c r="E433" s="2" t="str">
        <v>10次</v>
      </c>
      <c r="F433" s="2" t="str">
        <v>83 FAIRFIELD LANE EAST HILLS,NY 11577,U.S.A.</v>
      </c>
      <c r="G433" s="2" t="str">
        <v>Birinder singh sohal</v>
      </c>
      <c r="H433" s="2" t="s">
        <v>11556</v>
      </c>
      <c r="I433" s="2">
        <f>+1-516-280-5729</f>
      </c>
      <c r="J433" s="2" t="str">
        <v>001 5166213075</v>
      </c>
      <c r="K433" s="7"/>
      <c r="L433" s="7"/>
      <c r="M433" s="7"/>
      <c r="N433" s="7"/>
      <c r="O433" s="7"/>
      <c r="P433" s="7"/>
      <c r="Q433" s="7"/>
      <c r="R433" s="7"/>
      <c r="S433" s="7"/>
    </row>
    <row r="434">
      <c r="A434" s="2" t="s">
        <v>8445</v>
      </c>
      <c r="B434" s="2" t="str">
        <v>新加坡</v>
      </c>
      <c r="C434" s="2" t="str">
        <v>--</v>
      </c>
      <c r="D434" s="2" t="str">
        <v>家具,工艺陶瓷,玻璃工艺品,餐厨用具</v>
      </c>
      <c r="E434" s="2" t="str">
        <v>9次</v>
      </c>
      <c r="F434" s="2" t="str">
        <v>BLK 3 BEACH ROAD #01-4829</v>
      </c>
      <c r="G434" s="2" t="str">
        <v>J C OH ENTERPRISES</v>
      </c>
      <c r="H434" s="2" t="str">
        <v>--</v>
      </c>
      <c r="I434" s="2" t="str">
        <v>0065 62953817</v>
      </c>
      <c r="J434" s="2" t="str">
        <v>0065 62926967</v>
      </c>
      <c r="K434" s="7"/>
      <c r="L434" s="7"/>
      <c r="M434" s="7"/>
      <c r="N434" s="7"/>
      <c r="O434" s="7"/>
      <c r="P434" s="7"/>
      <c r="Q434" s="7"/>
      <c r="R434" s="7"/>
      <c r="S434" s="7"/>
    </row>
    <row r="435">
      <c r="A435" s="2" t="s">
        <v>11572</v>
      </c>
      <c r="B435" s="2" t="str">
        <v>丹麥</v>
      </c>
      <c r="C435" s="3" t="s">
        <v>11573</v>
      </c>
      <c r="D435" s="2" t="str">
        <v>其他,化工产品,卫浴设备,家具,节日用品,鞋,食品,餐厨用具</v>
      </c>
      <c r="E435" s="2" t="str">
        <v>10次</v>
      </c>
      <c r="F435" s="2" t="str">
        <v>Ferrarivej 12, DK 7100, Vejle</v>
      </c>
      <c r="G435" s="2" t="str">
        <v>Jens E Pape</v>
      </c>
      <c r="H435" s="2" t="str">
        <v>--</v>
      </c>
      <c r="I435" s="2" t="str">
        <v>+45 76 42 42 42</v>
      </c>
      <c r="J435" s="2" t="str">
        <v>0045 76 42 42 43</v>
      </c>
      <c r="K435" s="7"/>
      <c r="L435" s="7"/>
      <c r="M435" s="7"/>
      <c r="N435" s="7"/>
      <c r="O435" s="7"/>
      <c r="P435" s="7"/>
      <c r="Q435" s="7"/>
      <c r="R435" s="7"/>
      <c r="S435" s="7"/>
    </row>
    <row r="436">
      <c r="A436" s="2" t="s">
        <v>8473</v>
      </c>
      <c r="B436" s="2" t="str">
        <v>美國</v>
      </c>
      <c r="C436" s="3" t="s">
        <v>8472</v>
      </c>
      <c r="D436" s="2" t="str">
        <v>五金,其他,玻璃工艺品,餐厨用具</v>
      </c>
      <c r="E436" s="2" t="str">
        <v>9次</v>
      </c>
      <c r="F436" s="2" t="str">
        <v>2221 EDWARDS AVE,SOUTH E1 MONTE,CA 91733,U.S.A.</v>
      </c>
      <c r="G436" s="2" t="str">
        <v>Alex Robinson</v>
      </c>
      <c r="H436" s="2" t="s">
        <v>8471</v>
      </c>
      <c r="I436" s="2" t="str">
        <v>001 626 4437689</v>
      </c>
      <c r="J436" s="2" t="str">
        <v>001 626 4437889</v>
      </c>
      <c r="K436" s="7"/>
      <c r="L436" s="7"/>
      <c r="M436" s="7"/>
      <c r="N436" s="7"/>
      <c r="O436" s="7"/>
      <c r="P436" s="7"/>
      <c r="Q436" s="7"/>
      <c r="R436" s="7"/>
      <c r="S436" s="7"/>
    </row>
    <row r="437">
      <c r="A437" s="2" t="s">
        <v>11513</v>
      </c>
      <c r="B437" s="2" t="str">
        <v>英國</v>
      </c>
      <c r="C437" s="3" t="s">
        <v>11511</v>
      </c>
      <c r="D437" s="2" t="str">
        <v>电子消费品及信息产品,餐厨用具</v>
      </c>
      <c r="E437" s="2" t="str">
        <v>9次</v>
      </c>
      <c r="F437" s="2" t="str">
        <v>31 CARMELITE ROAD,COVENTRY,U.K.</v>
      </c>
      <c r="G437" s="2" t="str">
        <v>--</v>
      </c>
      <c r="H437" s="2" t="s">
        <v>11512</v>
      </c>
      <c r="I437" s="2" t="str">
        <v>+44 7843 081417</v>
      </c>
      <c r="J437" s="2" t="str">
        <v>0044 7843081417</v>
      </c>
      <c r="K437" s="7"/>
      <c r="L437" s="7"/>
      <c r="M437" s="7"/>
      <c r="N437" s="7"/>
      <c r="O437" s="7"/>
      <c r="P437" s="7"/>
      <c r="Q437" s="7"/>
      <c r="R437" s="7"/>
      <c r="S437" s="7"/>
    </row>
    <row r="438">
      <c r="A438" s="2" t="s">
        <v>8400</v>
      </c>
      <c r="B438" s="2" t="str">
        <v>美國</v>
      </c>
      <c r="C438" s="2" t="str">
        <v>--</v>
      </c>
      <c r="D438" s="2" t="s">
        <v>8401</v>
      </c>
      <c r="E438" s="2" t="str">
        <v>10次</v>
      </c>
      <c r="F438" s="2" t="str">
        <v>39 BOWERY SUITE 98, U.S.A.</v>
      </c>
      <c r="G438" s="2" t="str">
        <v>CHICO HASSIM</v>
      </c>
      <c r="H438" s="2" t="s">
        <v>8402</v>
      </c>
      <c r="I438" s="2" t="str">
        <v>(212)6089580</v>
      </c>
      <c r="J438" s="2" t="str">
        <v>(212)608 9581</v>
      </c>
      <c r="K438" s="7"/>
      <c r="L438" s="7"/>
      <c r="M438" s="7"/>
      <c r="N438" s="7"/>
      <c r="O438" s="7"/>
      <c r="P438" s="7"/>
      <c r="Q438" s="7"/>
      <c r="R438" s="7"/>
      <c r="S438" s="7"/>
    </row>
    <row r="439">
      <c r="A439" s="2" t="s">
        <v>11532</v>
      </c>
      <c r="B439" s="2" t="str">
        <v>印尼</v>
      </c>
      <c r="C439" s="2" t="str">
        <v>--</v>
      </c>
      <c r="D439" s="2" t="str">
        <v>办公文具,玩具,礼品及赠品,餐厨用具</v>
      </c>
      <c r="E439" s="2" t="str">
        <v>7次</v>
      </c>
      <c r="F439" s="2" t="str">
        <v>JL.JEMBATAN DUA NO.14,JAKARTA</v>
      </c>
      <c r="G439" s="2" t="str">
        <v>HANNY C SASTRO</v>
      </c>
      <c r="H439" s="2" t="str">
        <v>--</v>
      </c>
      <c r="I439" s="2" t="str">
        <v>0062 21 6604344</v>
      </c>
      <c r="J439" s="2" t="str">
        <v>0062 21 6693850</v>
      </c>
      <c r="K439" s="7"/>
      <c r="L439" s="7"/>
      <c r="M439" s="7"/>
      <c r="N439" s="7"/>
      <c r="O439" s="7"/>
      <c r="P439" s="7"/>
      <c r="Q439" s="7"/>
      <c r="R439" s="7"/>
      <c r="S439" s="7"/>
    </row>
    <row r="440">
      <c r="A440" s="2" t="s">
        <v>8430</v>
      </c>
      <c r="B440" s="2" t="str">
        <v>法國</v>
      </c>
      <c r="C440" s="3" t="s">
        <v>8429</v>
      </c>
      <c r="D440" s="2" t="str">
        <v>照明产品,餐厨用具</v>
      </c>
      <c r="E440" s="2" t="str">
        <v>8次</v>
      </c>
      <c r="F440" s="2" t="str">
        <v>B. P. 12Z. I. DE MALMERSPACH68550 SAINT AMARINFRANCE</v>
      </c>
      <c r="G440" s="2" t="str">
        <v>Hany Ahmed</v>
      </c>
      <c r="H440" s="2" t="s">
        <v>8431</v>
      </c>
      <c r="I440" s="2" t="str">
        <v>+33 3 89 39 10 20</v>
      </c>
      <c r="J440" s="2">
        <v>389827259</v>
      </c>
      <c r="K440" s="7"/>
      <c r="L440" s="7"/>
      <c r="M440" s="7"/>
      <c r="N440" s="7"/>
      <c r="O440" s="7"/>
      <c r="P440" s="7"/>
      <c r="Q440" s="7"/>
      <c r="R440" s="7"/>
      <c r="S440" s="7"/>
    </row>
    <row r="441">
      <c r="A441" s="2" t="s">
        <v>11456</v>
      </c>
      <c r="B441" s="2" t="str">
        <v>巴勒斯坦</v>
      </c>
      <c r="C441" s="2" t="str">
        <v>--</v>
      </c>
      <c r="D441" s="2" t="str">
        <v>家具,餐厨用具</v>
      </c>
      <c r="E441" s="2" t="str">
        <v>7次</v>
      </c>
      <c r="F441" s="2" t="str">
        <v>NABLUS</v>
      </c>
      <c r="G441" s="2" t="str">
        <v>MOHAMMAD HASAN</v>
      </c>
      <c r="H441" s="2" t="s">
        <v>11457</v>
      </c>
      <c r="I441" s="2" t="str">
        <v>+972 9-239-7964</v>
      </c>
      <c r="J441" s="2" t="str">
        <v>00972 9 2397963</v>
      </c>
      <c r="K441" s="7"/>
      <c r="L441" s="7"/>
      <c r="M441" s="7"/>
      <c r="N441" s="7"/>
      <c r="O441" s="7"/>
      <c r="P441" s="7"/>
      <c r="Q441" s="7"/>
      <c r="R441" s="7"/>
      <c r="S441" s="7"/>
    </row>
    <row r="442">
      <c r="A442" s="2" t="s">
        <v>8356</v>
      </c>
      <c r="B442" s="2" t="str">
        <v>荷蘭</v>
      </c>
      <c r="C442" s="3" t="s">
        <v>8357</v>
      </c>
      <c r="D442" s="2" t="str">
        <v>玻璃工艺品,餐厨用具</v>
      </c>
      <c r="E442" s="2" t="str">
        <v>7次</v>
      </c>
      <c r="F442" s="2" t="str">
        <v>Krakelingweg 105, NL 3707 HS, Zeist</v>
      </c>
      <c r="G442" s="2" t="str">
        <v>Hagens' Bouwmaterialen BV</v>
      </c>
      <c r="H442" s="2" t="str">
        <v>n.a.</v>
      </c>
      <c r="I442" s="2" t="str">
        <v>+31 30 692 5344</v>
      </c>
      <c r="J442" s="2" t="str">
        <v>0031 30 6913212</v>
      </c>
      <c r="K442" s="7"/>
      <c r="L442" s="7"/>
      <c r="M442" s="7"/>
      <c r="N442" s="7"/>
      <c r="O442" s="7"/>
      <c r="P442" s="7"/>
      <c r="Q442" s="7"/>
      <c r="R442" s="7"/>
      <c r="S442" s="7"/>
    </row>
    <row r="443">
      <c r="A443" s="2" t="s">
        <v>11484</v>
      </c>
      <c r="B443" s="2" t="str">
        <v>中國香港</v>
      </c>
      <c r="C443" s="3" t="s">
        <v>11482</v>
      </c>
      <c r="D443" s="2" t="str">
        <v>餐厨用具</v>
      </c>
      <c r="E443" s="2" t="str">
        <v>5次</v>
      </c>
      <c r="F443" s="2" t="str">
        <v>Flat M, 8/F Phase 3, Kwun Tong Industrial Centre, 448-458 Kwun Tong Road, Kwun Tong, Kowloon, Hong K</v>
      </c>
      <c r="G443" s="2" t="str">
        <v>Mr Frank Lee</v>
      </c>
      <c r="H443" s="2" t="s">
        <v>11483</v>
      </c>
      <c r="I443" s="2" t="str">
        <v>00852 23692652</v>
      </c>
      <c r="J443" s="2" t="str">
        <v>00852 23110759</v>
      </c>
      <c r="K443" s="7"/>
      <c r="L443" s="7"/>
      <c r="M443" s="7"/>
      <c r="N443" s="7"/>
      <c r="O443" s="7"/>
      <c r="P443" s="7"/>
      <c r="Q443" s="7"/>
      <c r="R443" s="7"/>
      <c r="S443" s="7"/>
    </row>
    <row r="444">
      <c r="A444" s="2" t="s">
        <v>8380</v>
      </c>
      <c r="B444" s="2" t="str">
        <v>義大利</v>
      </c>
      <c r="C444" s="2" t="str">
        <v>--</v>
      </c>
      <c r="D444" s="2" t="str">
        <v>餐厨用具</v>
      </c>
      <c r="E444" s="2" t="str">
        <v>6次</v>
      </c>
      <c r="F444" s="2" t="str">
        <v>VIA FERMANA SUD, 286, 63014 MONTEGRANARO(AP) ITALY</v>
      </c>
      <c r="G444" s="2" t="str">
        <v>ALDO BOTTICELLI</v>
      </c>
      <c r="H444" s="2" t="s">
        <v>8381</v>
      </c>
      <c r="I444" s="2" t="str">
        <v>+39 0734 900576</v>
      </c>
      <c r="J444" s="2" t="str">
        <v>0039 0734 902003</v>
      </c>
      <c r="K444" s="7"/>
      <c r="L444" s="7"/>
      <c r="M444" s="7"/>
      <c r="N444" s="7"/>
      <c r="O444" s="7"/>
      <c r="P444" s="7"/>
      <c r="Q444" s="7"/>
      <c r="R444" s="7"/>
      <c r="S444" s="7"/>
    </row>
    <row r="445">
      <c r="A445" s="2" t="s">
        <v>11412</v>
      </c>
      <c r="B445" s="2" t="str">
        <v>英國</v>
      </c>
      <c r="C445" s="3" t="s">
        <v>11410</v>
      </c>
      <c r="D445" s="2" t="str">
        <v>餐厨用具</v>
      </c>
      <c r="E445" s="2" t="str">
        <v>7次</v>
      </c>
      <c r="F445" s="2" t="str">
        <v>TRELAWNE MANOR LOOE CORNWALLENGLAND PL13 2NA,U.K.</v>
      </c>
      <c r="G445" s="2" t="str">
        <v>--</v>
      </c>
      <c r="H445" s="2" t="s">
        <v>11411</v>
      </c>
      <c r="I445" s="2" t="str">
        <v>+44 1503 272773</v>
      </c>
      <c r="J445" s="2">
        <v>441503272773</v>
      </c>
      <c r="K445" s="7"/>
      <c r="L445" s="7"/>
      <c r="M445" s="7"/>
      <c r="N445" s="7"/>
      <c r="O445" s="7"/>
      <c r="P445" s="7"/>
      <c r="Q445" s="7"/>
      <c r="R445" s="7"/>
      <c r="S445" s="7"/>
    </row>
    <row r="446">
      <c r="A446" s="2" t="s">
        <v>8301</v>
      </c>
      <c r="B446" s="2" t="str">
        <v>美國</v>
      </c>
      <c r="C446" s="3" t="s">
        <v>8300</v>
      </c>
      <c r="D446" s="2" t="str">
        <v>餐厨用具</v>
      </c>
      <c r="E446" s="2" t="str">
        <v>5次</v>
      </c>
      <c r="F446" s="2" t="str">
        <v>12801 BUSCH PLACE,SANTA FE SPRINGS</v>
      </c>
      <c r="G446" s="2" t="str">
        <v>彭秋芳</v>
      </c>
      <c r="H446" s="2" t="s">
        <v>8302</v>
      </c>
      <c r="I446" s="2" t="str">
        <v>+1-562-903-9550,+15629039550,(562) 903-9550,+1 562-903-9550</v>
      </c>
      <c r="J446" s="2" t="str">
        <v>001 562 9039053</v>
      </c>
      <c r="K446" s="7"/>
      <c r="L446" s="7"/>
      <c r="M446" s="7"/>
      <c r="N446" s="7"/>
      <c r="O446" s="7"/>
      <c r="P446" s="7"/>
      <c r="Q446" s="7"/>
      <c r="R446" s="7"/>
      <c r="S446" s="7"/>
    </row>
    <row r="447">
      <c r="A447" s="2" t="s">
        <v>11434</v>
      </c>
      <c r="B447" s="2" t="str">
        <v>美國</v>
      </c>
      <c r="C447" s="3" t="s">
        <v>11435</v>
      </c>
      <c r="D447" s="2" t="str">
        <v>餐厨用具</v>
      </c>
      <c r="E447" s="2" t="str">
        <v>6次</v>
      </c>
      <c r="F447" s="2" t="str">
        <v>201 N CLARK DR, EL PASO, TX 79905</v>
      </c>
      <c r="G447" s="2" t="str">
        <v>CALDARELLA'S RESTAURANT SUPPLY</v>
      </c>
      <c r="H447" s="2" t="str">
        <v>--</v>
      </c>
      <c r="I447" s="2" t="str">
        <v>+1-915-771-7780,+1 915-771-7780</v>
      </c>
      <c r="J447" s="2" t="str">
        <v>001 915 771 6124</v>
      </c>
      <c r="K447" s="7"/>
      <c r="L447" s="7"/>
      <c r="M447" s="7"/>
      <c r="N447" s="7"/>
      <c r="O447" s="7"/>
      <c r="P447" s="7"/>
      <c r="Q447" s="7"/>
      <c r="R447" s="7"/>
      <c r="S447" s="7"/>
    </row>
    <row r="448">
      <c r="A448" s="2" t="s">
        <v>8330</v>
      </c>
      <c r="B448" s="2" t="str">
        <v>以色列</v>
      </c>
      <c r="C448" s="3" t="s">
        <v>8331</v>
      </c>
      <c r="D448" s="2" t="str">
        <v>五金,玻璃工艺品,餐厨用具</v>
      </c>
      <c r="E448" s="2" t="str">
        <v>7次</v>
      </c>
      <c r="F448" s="2" t="str">
        <v>12 HAKISHOR STREET,I.Z.HOLON 58867</v>
      </c>
      <c r="G448" s="2" t="str">
        <v>MR GIL SOLOMON</v>
      </c>
      <c r="H448" s="2" t="s">
        <v>8329</v>
      </c>
      <c r="I448" s="2" t="str">
        <v>+972 3-550-6069</v>
      </c>
      <c r="J448" s="2" t="str">
        <v>00972 3 5590187</v>
      </c>
      <c r="K448" s="7"/>
      <c r="L448" s="7"/>
      <c r="M448" s="7"/>
      <c r="N448" s="7"/>
      <c r="O448" s="7"/>
      <c r="P448" s="7"/>
      <c r="Q448" s="7"/>
      <c r="R448" s="7"/>
      <c r="S448" s="7"/>
    </row>
    <row r="449">
      <c r="A449" s="2" t="s">
        <v>11045</v>
      </c>
      <c r="B449" s="2" t="str">
        <v>中國香港</v>
      </c>
      <c r="C449" s="3" t="s">
        <v>11043</v>
      </c>
      <c r="D449" s="2" t="str">
        <v>家具,家居装饰品,电子消费品及信息产品,餐厨用具</v>
      </c>
      <c r="E449" s="2" t="str">
        <v>10次</v>
      </c>
      <c r="F449" s="2" t="str">
        <v>UNIT 23,7/F,NAN FUNG COMMERCIAL CTR,19 LAM LOK ST, KOWLOON BAY,HONGKONG</v>
      </c>
      <c r="G449" s="2" t="str">
        <v>Erica Chen</v>
      </c>
      <c r="H449" s="2" t="s">
        <v>11044</v>
      </c>
      <c r="I449" s="2" t="str">
        <v>(852)21528136</v>
      </c>
      <c r="J449" s="2" t="str">
        <v>852 30177062</v>
      </c>
      <c r="K449" s="7"/>
      <c r="L449" s="7"/>
      <c r="M449" s="7"/>
      <c r="N449" s="7"/>
      <c r="O449" s="7"/>
      <c r="P449" s="7"/>
      <c r="Q449" s="7"/>
      <c r="R449" s="7"/>
      <c r="S449" s="7"/>
    </row>
    <row r="450">
      <c r="A450" s="2" t="s">
        <v>13542</v>
      </c>
      <c r="B450" s="2" t="str">
        <v>美國</v>
      </c>
      <c r="C450" s="3" t="s">
        <v>13543</v>
      </c>
      <c r="D450" s="2" t="str">
        <v>个人护理用具,家具,服装饰物及配件,餐厨用具</v>
      </c>
      <c r="E450" s="2" t="str">
        <v>9次</v>
      </c>
      <c r="F450" s="2" t="str">
        <v>4201 N KEDZIE AVE, CHICAGO, IL 60618-2401</v>
      </c>
      <c r="G450" s="2" t="str">
        <v>AMRAT PATEL</v>
      </c>
      <c r="H450" s="2" t="s">
        <v>13541</v>
      </c>
      <c r="I450" s="2" t="str">
        <v>+1-773-558-4800,+1 773-406-1307</v>
      </c>
      <c r="J450" s="2" t="str">
        <v>001 773 588 7583</v>
      </c>
      <c r="K450" s="7"/>
      <c r="L450" s="7"/>
      <c r="M450" s="7"/>
      <c r="N450" s="7"/>
      <c r="O450" s="7"/>
      <c r="P450" s="7"/>
      <c r="Q450" s="7"/>
      <c r="R450" s="7"/>
      <c r="S450" s="7"/>
    </row>
    <row r="451">
      <c r="A451" s="2" t="s">
        <v>11061</v>
      </c>
      <c r="B451" s="2" t="str">
        <v>德國</v>
      </c>
      <c r="C451" s="3" t="s">
        <v>11062</v>
      </c>
      <c r="D451" s="2" t="str">
        <v>医药保健品及医疗器械,照明产品,玻璃工艺品,餐厨用具</v>
      </c>
      <c r="E451" s="2" t="str">
        <v>7次</v>
      </c>
      <c r="F451" s="2" t="str">
        <v>Vogesenstrasse 59, DE 76461, Muggensturm</v>
      </c>
      <c r="G451" s="2" t="str">
        <v>Dipl Ing Walter Fahner</v>
      </c>
      <c r="H451" s="2" t="s">
        <v>11063</v>
      </c>
      <c r="I451" s="2" t="str">
        <v>+49 7222 90680</v>
      </c>
      <c r="J451" s="2" t="str">
        <v>0049 7222 90 68 68</v>
      </c>
      <c r="K451" s="7"/>
      <c r="L451" s="7"/>
      <c r="M451" s="7"/>
      <c r="N451" s="7"/>
      <c r="O451" s="7"/>
      <c r="P451" s="7"/>
      <c r="Q451" s="7"/>
      <c r="R451" s="7"/>
      <c r="S451" s="7"/>
    </row>
    <row r="452">
      <c r="A452" s="2" t="s">
        <v>13564</v>
      </c>
      <c r="B452" s="2" t="str">
        <v>日本</v>
      </c>
      <c r="C452" s="3" t="s">
        <v>13566</v>
      </c>
      <c r="D452" s="2" t="str">
        <v>工艺陶瓷,玻璃工艺品,餐厨用具</v>
      </c>
      <c r="E452" s="2" t="str">
        <v>7次</v>
      </c>
      <c r="F452" s="2" t="str">
        <v>5-15-6,MINAMIKASAI,EDOGAWA-KU,TOKYO</v>
      </c>
      <c r="G452" s="2" t="str">
        <v>MARI HORIE</v>
      </c>
      <c r="H452" s="2" t="s">
        <v>13565</v>
      </c>
      <c r="I452" s="2" t="str">
        <v>+81 3-3675-5094</v>
      </c>
      <c r="J452" s="2" t="str">
        <v>0081 3 36758793</v>
      </c>
      <c r="K452" s="7"/>
      <c r="L452" s="7"/>
      <c r="M452" s="7"/>
      <c r="N452" s="7"/>
      <c r="O452" s="7"/>
      <c r="P452" s="7"/>
      <c r="Q452" s="7"/>
      <c r="R452" s="7"/>
      <c r="S452" s="7"/>
    </row>
    <row r="453">
      <c r="A453" s="2" t="s">
        <v>11005</v>
      </c>
      <c r="B453" s="2" t="str">
        <v>西班牙</v>
      </c>
      <c r="C453" s="3" t="s">
        <v>11006</v>
      </c>
      <c r="D453" s="2" t="str">
        <v>家具,玩具,礼品及赠品,餐厨用具</v>
      </c>
      <c r="E453" s="2" t="str">
        <v>8次</v>
      </c>
      <c r="F453" s="2" t="str">
        <v>C/ALTSFORNS,36-44 BAJOS 1°BARCELONA</v>
      </c>
      <c r="G453" s="2" t="str">
        <v>ADRIAN BRAUNSTEIN</v>
      </c>
      <c r="H453" s="2" t="s">
        <v>11004</v>
      </c>
      <c r="I453" s="2" t="str">
        <v>+34 937 20 50 14</v>
      </c>
      <c r="J453" s="2" t="str">
        <v>0034 93 7120077</v>
      </c>
      <c r="K453" s="7"/>
      <c r="L453" s="7"/>
      <c r="M453" s="7"/>
      <c r="N453" s="7"/>
      <c r="O453" s="7"/>
      <c r="P453" s="7"/>
      <c r="Q453" s="7"/>
      <c r="R453" s="7"/>
      <c r="S453" s="7"/>
    </row>
    <row r="454">
      <c r="A454" s="2" t="s">
        <v>13514</v>
      </c>
      <c r="B454" s="2" t="str">
        <v>波蘭</v>
      </c>
      <c r="C454" s="3" t="s">
        <v>13513</v>
      </c>
      <c r="D454" s="2" t="str">
        <v>餐厨用具</v>
      </c>
      <c r="E454" s="2" t="str">
        <v>6次</v>
      </c>
      <c r="F454" s="2" t="str">
        <v>BYDGOSZCZ,UL.PRZY TARTAKU 12</v>
      </c>
      <c r="G454" s="2" t="str">
        <v>PIOTR DUBICKI</v>
      </c>
      <c r="H454" s="2" t="s">
        <v>13515</v>
      </c>
      <c r="I454" s="2" t="str">
        <v>+48 52 347 22 78</v>
      </c>
      <c r="J454" s="2" t="str">
        <v>0048 52 3472278</v>
      </c>
      <c r="K454" s="7"/>
      <c r="L454" s="7"/>
      <c r="M454" s="7"/>
      <c r="N454" s="7"/>
      <c r="O454" s="7"/>
      <c r="P454" s="7"/>
      <c r="Q454" s="7"/>
      <c r="R454" s="7"/>
      <c r="S454" s="7"/>
    </row>
    <row r="455">
      <c r="A455" s="2" t="s">
        <v>11027</v>
      </c>
      <c r="B455" s="2" t="str">
        <v>德國</v>
      </c>
      <c r="C455" s="3" t="s">
        <v>11028</v>
      </c>
      <c r="D455" s="2" t="str">
        <v>其他,家用电器,餐厨用具</v>
      </c>
      <c r="E455" s="2" t="str">
        <v>9次</v>
      </c>
      <c r="F455" s="2" t="str">
        <v>Speicherstrasse 4-8, DE 44809, Bochum</v>
      </c>
      <c r="G455" s="2" t="str">
        <v>FRANKEN GmbH</v>
      </c>
      <c r="H455" s="2" t="str">
        <v>--</v>
      </c>
      <c r="I455" s="2" t="str">
        <v>+49 234 3380333</v>
      </c>
      <c r="J455" s="2" t="str">
        <v>0049 234 33 80733</v>
      </c>
      <c r="K455" s="7"/>
      <c r="L455" s="7"/>
      <c r="M455" s="7"/>
      <c r="N455" s="7"/>
      <c r="O455" s="7"/>
      <c r="P455" s="7"/>
      <c r="Q455" s="7"/>
      <c r="R455" s="7"/>
      <c r="S455" s="7"/>
    </row>
    <row r="456">
      <c r="A456" s="2" t="s">
        <v>13528</v>
      </c>
      <c r="B456" s="2" t="str">
        <v>日本</v>
      </c>
      <c r="C456" s="2" t="str">
        <v>--</v>
      </c>
      <c r="D456" s="2" t="str">
        <v>家具,家居用品,餐厨用具</v>
      </c>
      <c r="E456" s="2" t="str">
        <v>7次</v>
      </c>
      <c r="F456" s="2" t="str">
        <v>26-7, Narimasu 2-chome, Itabashi-ku, Tokyo 175-0094.</v>
      </c>
      <c r="G456" s="2" t="str">
        <v>MUSASHINO KINZOKU KOGYOSHO CO., LTD.</v>
      </c>
      <c r="H456" s="2" t="str">
        <v>--</v>
      </c>
      <c r="I456" s="2">
        <f>+81-3-3939-52</f>
      </c>
      <c r="J456" s="2" t="str">
        <v>0081 3 39390058</v>
      </c>
      <c r="K456" s="7"/>
      <c r="L456" s="7"/>
      <c r="M456" s="7"/>
      <c r="N456" s="7"/>
      <c r="O456" s="7"/>
      <c r="P456" s="7"/>
      <c r="Q456" s="7"/>
      <c r="R456" s="7"/>
      <c r="S456" s="7"/>
    </row>
    <row r="457">
      <c r="A457" s="2" t="s">
        <v>10956</v>
      </c>
      <c r="B457" s="2" t="str">
        <v>尼日利亞</v>
      </c>
      <c r="C457" s="2" t="str">
        <v>--</v>
      </c>
      <c r="D457" s="2" t="str">
        <v>家具,家居装饰品,玻璃工艺品,餐厨用具</v>
      </c>
      <c r="E457" s="2" t="str">
        <v>8次</v>
      </c>
      <c r="F457" s="2" t="str">
        <v>PLOT 88, AGBOLADE OGUNNIYI STREET, OFF MIYAKI OWORONSHOKI , LAGOS., NIGERIA</v>
      </c>
      <c r="G457" s="2" t="str">
        <v>Camila or Henrique</v>
      </c>
      <c r="H457" s="2" t="s">
        <v>10955</v>
      </c>
      <c r="I457" s="2" t="str">
        <v>+234 805 617 2130</v>
      </c>
      <c r="J457" s="2" t="str">
        <v>234 01 2641210</v>
      </c>
      <c r="K457" s="7"/>
      <c r="L457" s="7"/>
      <c r="M457" s="7"/>
      <c r="N457" s="7"/>
      <c r="O457" s="7"/>
      <c r="P457" s="7"/>
      <c r="Q457" s="7"/>
      <c r="R457" s="7"/>
      <c r="S457" s="7"/>
    </row>
    <row r="458">
      <c r="A458" s="2" t="s">
        <v>13481</v>
      </c>
      <c r="B458" s="2" t="str">
        <v>中國香港</v>
      </c>
      <c r="C458" s="2" t="str">
        <v>--</v>
      </c>
      <c r="D458" s="2" t="str">
        <v>餐厨用具</v>
      </c>
      <c r="E458" s="2" t="str">
        <v>5次</v>
      </c>
      <c r="F458" s="2" t="str">
        <v>G/F, 47 WO FUNG STREET,FANLING, N.T.,HONGKONG</v>
      </c>
      <c r="G458" s="2" t="str">
        <v>--</v>
      </c>
      <c r="H458" s="2" t="s">
        <v>13482</v>
      </c>
      <c r="I458" s="2" t="str">
        <v>+852 2677 0838</v>
      </c>
      <c r="J458" s="2">
        <v>26756603</v>
      </c>
      <c r="K458" s="7"/>
      <c r="L458" s="7"/>
      <c r="M458" s="7"/>
      <c r="N458" s="7"/>
      <c r="O458" s="7"/>
      <c r="P458" s="7"/>
      <c r="Q458" s="7"/>
      <c r="R458" s="7"/>
      <c r="S458" s="7"/>
    </row>
    <row r="459">
      <c r="A459" s="2" t="s">
        <v>10980</v>
      </c>
      <c r="B459" s="2" t="str">
        <v>美國</v>
      </c>
      <c r="C459" s="2" t="str">
        <v>--</v>
      </c>
      <c r="D459" s="2" t="str">
        <v>餐厨用具</v>
      </c>
      <c r="E459" s="2" t="str">
        <v>2次</v>
      </c>
      <c r="F459" s="2" t="str">
        <v>40626 MAX DR.FREMONT CALIFORNIA</v>
      </c>
      <c r="G459" s="2" t="str">
        <v>WILSON ZHANG</v>
      </c>
      <c r="H459" s="2" t="str">
        <v>--</v>
      </c>
      <c r="I459" s="2" t="str">
        <v>001 510 6239981</v>
      </c>
      <c r="J459" s="2" t="str">
        <v>001 510 3539118</v>
      </c>
      <c r="K459" s="7"/>
      <c r="L459" s="7"/>
      <c r="M459" s="7"/>
      <c r="N459" s="7"/>
      <c r="O459" s="7"/>
      <c r="P459" s="7"/>
      <c r="Q459" s="7"/>
      <c r="R459" s="7"/>
      <c r="S459" s="7"/>
    </row>
    <row r="460">
      <c r="A460" s="2" t="s">
        <v>13496</v>
      </c>
      <c r="B460" s="2" t="str">
        <v>中國香港</v>
      </c>
      <c r="C460" s="3" t="s">
        <v>13494</v>
      </c>
      <c r="D460" s="2" t="str">
        <v>医药保健品及医疗器械,家用电器,餐厨用具</v>
      </c>
      <c r="E460" s="2" t="str">
        <v>8次</v>
      </c>
      <c r="F460" s="2" t="str">
        <v>2/F, FLAT 5, FAVOR IND. CTR.,21-29, WO TONG TSUI ST.,KWAI CHUNG, N.T.,HONGKONG</v>
      </c>
      <c r="G460" s="2" t="str">
        <v>ANpekTOP</v>
      </c>
      <c r="H460" s="2" t="s">
        <v>13495</v>
      </c>
      <c r="I460" s="2" t="str">
        <v>+852 2481 3943</v>
      </c>
      <c r="J460" s="2">
        <v>24181463</v>
      </c>
      <c r="K460" s="7"/>
      <c r="L460" s="7"/>
      <c r="M460" s="7"/>
      <c r="N460" s="7"/>
      <c r="O460" s="7"/>
      <c r="P460" s="7"/>
      <c r="Q460" s="7"/>
      <c r="R460" s="7"/>
      <c r="S460" s="7"/>
    </row>
    <row r="461">
      <c r="A461" s="2" t="s">
        <v>10911</v>
      </c>
      <c r="B461" s="2" t="str">
        <v>挪威</v>
      </c>
      <c r="C461" s="3" t="s">
        <v>10913</v>
      </c>
      <c r="D461" s="2" t="str">
        <v>大型机械及设备,餐厨用具</v>
      </c>
      <c r="E461" s="2" t="str">
        <v>5次</v>
      </c>
      <c r="F461" s="2" t="str">
        <v>Mimesvei 3, NO 2803, Gjoevik</v>
      </c>
      <c r="G461" s="2" t="str">
        <v>TERGER</v>
      </c>
      <c r="H461" s="2" t="s">
        <v>10912</v>
      </c>
      <c r="I461" s="2" t="str">
        <v>+47 61 18 90 30</v>
      </c>
      <c r="J461" s="2" t="str">
        <v>0047 61 18 90 50</v>
      </c>
      <c r="K461" s="7"/>
      <c r="L461" s="7"/>
      <c r="M461" s="7"/>
      <c r="N461" s="7"/>
      <c r="O461" s="7"/>
      <c r="P461" s="7"/>
      <c r="Q461" s="7"/>
      <c r="R461" s="7"/>
      <c r="S461" s="7"/>
    </row>
    <row r="462">
      <c r="A462" s="2" t="s">
        <v>13442</v>
      </c>
      <c r="B462" s="2" t="str">
        <v>南非</v>
      </c>
      <c r="C462" s="3" t="s">
        <v>13443</v>
      </c>
      <c r="D462" s="2" t="str">
        <v>五金,化工产品,工具,工艺陶瓷,玩具,玻璃工艺品,食品,餐厨用具</v>
      </c>
      <c r="E462" s="2" t="str">
        <v>9次</v>
      </c>
      <c r="F462" s="2" t="str">
        <v>327 CHURCH STREET WEST,SHOP C3,ASIAN COMPLEX,20 SHUBART STREET (P.O.BOX 19798,PRETORIA WEST 0117)</v>
      </c>
      <c r="G462" s="2" t="str">
        <v>AHMED GANI</v>
      </c>
      <c r="H462" s="2" t="s">
        <v>13444</v>
      </c>
      <c r="I462" s="2" t="str">
        <v>0027 12 3276100</v>
      </c>
      <c r="J462" s="2" t="str">
        <v>0027 12 3276103</v>
      </c>
      <c r="K462" s="7"/>
      <c r="L462" s="7"/>
      <c r="M462" s="7"/>
      <c r="N462" s="7"/>
      <c r="O462" s="7"/>
      <c r="P462" s="7"/>
      <c r="Q462" s="7"/>
      <c r="R462" s="7"/>
      <c r="S462" s="7"/>
    </row>
    <row r="463">
      <c r="A463" s="2" t="s">
        <v>10933</v>
      </c>
      <c r="B463" s="2" t="str">
        <v>智利</v>
      </c>
      <c r="C463" s="3" t="s">
        <v>10935</v>
      </c>
      <c r="D463" s="2" t="str">
        <v>化工产品,大型机械及设备,工具,工艺陶瓷,玻璃工艺品,餐厨用具</v>
      </c>
      <c r="E463" s="2" t="str">
        <v>10次</v>
      </c>
      <c r="F463" s="2" t="str">
        <v>AV. EL BOSQUE NORTE 0177 LAS CONDES, LAS CONDES, SANTIAGO</v>
      </c>
      <c r="G463" s="2" t="str">
        <v>JACQUELINE DIDIER</v>
      </c>
      <c r="H463" s="2" t="s">
        <v>10934</v>
      </c>
      <c r="I463" s="2">
        <f>+56-2-2337-8788</f>
      </c>
      <c r="J463" s="2" t="str">
        <v>0056 2 3378715</v>
      </c>
      <c r="K463" s="7"/>
      <c r="L463" s="7"/>
      <c r="M463" s="7"/>
      <c r="N463" s="7"/>
      <c r="O463" s="7"/>
      <c r="P463" s="7"/>
      <c r="Q463" s="7"/>
      <c r="R463" s="7"/>
      <c r="S463" s="7"/>
    </row>
    <row r="464">
      <c r="A464" s="2" t="s">
        <v>9378</v>
      </c>
      <c r="B464" s="2" t="str">
        <v>加拿大</v>
      </c>
      <c r="C464" s="3" t="s">
        <v>13461</v>
      </c>
      <c r="D464" s="2" t="str">
        <v>五金,家具,餐厨用具</v>
      </c>
      <c r="E464" s="2" t="str">
        <v>7次</v>
      </c>
      <c r="F464" s="2" t="str">
        <v>100 ESNA PARK DRIVE, MARKHAM,ONTARIO L3R 1E3,CANADA</v>
      </c>
      <c r="G464" s="2" t="str">
        <v>BROWNE &amp; CO. LTD.</v>
      </c>
      <c r="H464" s="2" t="s">
        <v>13460</v>
      </c>
      <c r="I464" s="2" t="str">
        <v>+1-905-475-6104,(905) 475-6104,9054756104,129,(973) 232-1065,(888) 289-1005,(866) 849-4715,(877) 327-6963,(866) 306-3672,9054756104,,9054756104,+1 866-475-6104</v>
      </c>
      <c r="J464" s="2" t="str">
        <v>001 905 4755843</v>
      </c>
      <c r="K464" s="7"/>
      <c r="L464" s="7"/>
      <c r="M464" s="7"/>
      <c r="N464" s="7"/>
      <c r="O464" s="7"/>
      <c r="P464" s="7"/>
      <c r="Q464" s="7"/>
      <c r="R464" s="7"/>
      <c r="S464" s="7"/>
    </row>
    <row r="465">
      <c r="A465" s="2" t="s">
        <v>11198</v>
      </c>
      <c r="B465" s="2" t="str">
        <v>法國</v>
      </c>
      <c r="C465" s="3" t="s">
        <v>11197</v>
      </c>
      <c r="D465" s="2" t="str">
        <v>餐厨用具</v>
      </c>
      <c r="E465" s="2" t="str">
        <v>1次</v>
      </c>
      <c r="F465" s="2" t="str">
        <v>RUE DU SOUVENIR FRANCAIS, ZI DES SALIGUES, 64300, ORTHEZ</v>
      </c>
      <c r="G465" s="2" t="str">
        <v>M MOUTET Georges</v>
      </c>
      <c r="H465" s="2" t="s">
        <v>11199</v>
      </c>
      <c r="I465" s="2" t="str">
        <v>+33 5 59 69 14 33</v>
      </c>
      <c r="J465" s="2" t="str">
        <v>0033 559691858</v>
      </c>
      <c r="K465" s="7"/>
      <c r="L465" s="7"/>
      <c r="M465" s="7"/>
      <c r="N465" s="7"/>
      <c r="O465" s="7"/>
      <c r="P465" s="7"/>
      <c r="Q465" s="7"/>
      <c r="R465" s="7"/>
      <c r="S465" s="7"/>
    </row>
    <row r="466">
      <c r="A466" s="2" t="s">
        <v>8025</v>
      </c>
      <c r="B466" s="2" t="str">
        <v>法國</v>
      </c>
      <c r="C466" s="3" t="s">
        <v>8027</v>
      </c>
      <c r="D466" s="2" t="str">
        <v>卫浴设备,家具,浴室用品,餐厨用具</v>
      </c>
      <c r="E466" s="2" t="str">
        <v>9次</v>
      </c>
      <c r="F466" s="2" t="str">
        <v>21 RUE DU PORT, ZA DU PARC DE LILLE, 92022, NANTERRE</v>
      </c>
      <c r="G466" s="2" t="str">
        <v>HUPPE SARL</v>
      </c>
      <c r="H466" s="2" t="s">
        <v>8026</v>
      </c>
      <c r="I466" s="2" t="str">
        <v>+33 1 55 69 32 00</v>
      </c>
      <c r="J466" s="2" t="str">
        <v>0033 155693210</v>
      </c>
      <c r="K466" s="7"/>
      <c r="L466" s="7"/>
      <c r="M466" s="7"/>
      <c r="N466" s="7"/>
      <c r="O466" s="7"/>
      <c r="P466" s="7"/>
      <c r="Q466" s="7"/>
      <c r="R466" s="7"/>
      <c r="S466" s="7"/>
    </row>
    <row r="467">
      <c r="A467" s="2" t="s">
        <v>11210</v>
      </c>
      <c r="B467" s="2" t="str">
        <v>美國</v>
      </c>
      <c r="C467" s="3" t="s">
        <v>11209</v>
      </c>
      <c r="D467" s="2" t="str">
        <v>餐厨用具</v>
      </c>
      <c r="E467" s="2" t="str">
        <v>6次</v>
      </c>
      <c r="F467" s="2" t="str">
        <v>355 COURT ST NE, SALEM, OR 97301</v>
      </c>
      <c r="G467" s="2" t="str">
        <v>NORTHWEST KNIVES &amp; COLLECTIBLE</v>
      </c>
      <c r="H467" s="2" t="s">
        <v>11208</v>
      </c>
      <c r="I467" s="2">
        <f>+1-503-362-9045</f>
      </c>
      <c r="J467" s="2" t="str">
        <v>--</v>
      </c>
      <c r="K467" s="7"/>
      <c r="L467" s="7"/>
      <c r="M467" s="7"/>
      <c r="N467" s="7"/>
      <c r="O467" s="7"/>
      <c r="P467" s="7"/>
      <c r="Q467" s="7"/>
      <c r="R467" s="7"/>
      <c r="S467" s="7"/>
    </row>
    <row r="468">
      <c r="A468" s="2" t="s">
        <v>8055</v>
      </c>
      <c r="B468" s="2" t="str">
        <v>法國</v>
      </c>
      <c r="C468" s="3" t="s">
        <v>8054</v>
      </c>
      <c r="D468" s="2" t="str">
        <v>家居装饰品,餐厨用具</v>
      </c>
      <c r="E468" s="2" t="str">
        <v>5次</v>
      </c>
      <c r="F468" s="2" t="str">
        <v>9, RUE DU VERTUQUET Z.I.- B.P. 75,NEUVILLE-EN-FERRAIN CEDEX</v>
      </c>
      <c r="G468" s="2" t="str">
        <v>CLAIRE MATHIOT</v>
      </c>
      <c r="H468" s="2" t="s">
        <v>8056</v>
      </c>
      <c r="I468" s="2" t="str">
        <v>+33 3 20 11 52 60</v>
      </c>
      <c r="J468" s="2" t="str">
        <v>0033 3 20115261</v>
      </c>
      <c r="K468" s="7"/>
      <c r="L468" s="7"/>
      <c r="M468" s="7"/>
      <c r="N468" s="7"/>
      <c r="O468" s="7"/>
      <c r="P468" s="7"/>
      <c r="Q468" s="7"/>
      <c r="R468" s="7"/>
      <c r="S468" s="7"/>
    </row>
    <row r="469">
      <c r="A469" s="2" t="s">
        <v>11160</v>
      </c>
      <c r="B469" s="2" t="str">
        <v>英國</v>
      </c>
      <c r="C469" s="2" t="str">
        <v>--</v>
      </c>
      <c r="D469" s="2" t="str">
        <v>五金,餐厨用具</v>
      </c>
      <c r="E469" s="2" t="str">
        <v>7次</v>
      </c>
      <c r="F469" s="2" t="str">
        <v>Sandpit Road, GB DA1 5BQ, Dartford</v>
      </c>
      <c r="G469" s="2" t="str">
        <v>A DaMarks</v>
      </c>
      <c r="H469" s="2" t="str">
        <v>--</v>
      </c>
      <c r="I469" s="2" t="str">
        <v>+44 1322 277722</v>
      </c>
      <c r="J469" s="2" t="str">
        <v>0044 1322 288043</v>
      </c>
      <c r="K469" s="7"/>
      <c r="L469" s="7"/>
      <c r="M469" s="7"/>
      <c r="N469" s="7"/>
      <c r="O469" s="7"/>
      <c r="P469" s="7"/>
      <c r="Q469" s="7"/>
      <c r="R469" s="7"/>
      <c r="S469" s="7"/>
    </row>
    <row r="470">
      <c r="A470" s="2" t="s">
        <v>7977</v>
      </c>
      <c r="B470" s="2" t="str">
        <v>美國</v>
      </c>
      <c r="C470" s="2" t="str">
        <v>--</v>
      </c>
      <c r="D470" s="2" t="str">
        <v>其他,家具,家居用品,工艺陶瓷,玩具,玻璃工艺品,节日用品,餐厨用具</v>
      </c>
      <c r="E470" s="2" t="str">
        <v>10次</v>
      </c>
      <c r="F470" s="2" t="str">
        <v>6819 ROCKHOLD AVE.SAN GABRIEL,CA 91775,U.S.A.</v>
      </c>
      <c r="G470" s="2" t="str">
        <v>JUAN MEZA BALTAZAR</v>
      </c>
      <c r="H470" s="2" t="s">
        <v>7976</v>
      </c>
      <c r="I470" s="2" t="str">
        <v>+1 626-614-9107</v>
      </c>
      <c r="J470" s="2" t="str">
        <v>001 6266149107</v>
      </c>
      <c r="K470" s="7"/>
      <c r="L470" s="7"/>
      <c r="M470" s="7"/>
      <c r="N470" s="7"/>
      <c r="O470" s="7"/>
      <c r="P470" s="7"/>
      <c r="Q470" s="7"/>
      <c r="R470" s="7"/>
      <c r="S470" s="7"/>
    </row>
    <row r="471">
      <c r="A471" s="2" t="s">
        <v>11181</v>
      </c>
      <c r="B471" s="2" t="str">
        <v>中國香港</v>
      </c>
      <c r="C471" s="3" t="s">
        <v>11180</v>
      </c>
      <c r="D471" s="2" t="str">
        <v>玩具,礼品及赠品,餐厨用具</v>
      </c>
      <c r="E471" s="2" t="str">
        <v>7次</v>
      </c>
      <c r="F471" s="2" t="str">
        <v>16-11, CHUO 1-CHOME, MATSUYAMA-SHI, EHIME 7918015</v>
      </c>
      <c r="G471" s="2" t="str">
        <v>Crystal Li</v>
      </c>
      <c r="H471" s="2" t="s">
        <v>11179</v>
      </c>
      <c r="I471" s="2">
        <f>+81-6-6998-2040</f>
      </c>
      <c r="J471" s="2" t="str">
        <v>000-852-23014810-</v>
      </c>
      <c r="K471" s="7"/>
      <c r="L471" s="7"/>
      <c r="M471" s="7"/>
      <c r="N471" s="7"/>
      <c r="O471" s="7"/>
      <c r="P471" s="7"/>
      <c r="Q471" s="7"/>
      <c r="R471" s="7"/>
      <c r="S471" s="7"/>
    </row>
    <row r="472">
      <c r="A472" s="2" t="s">
        <v>8003</v>
      </c>
      <c r="B472" s="2" t="str">
        <v>中國香港</v>
      </c>
      <c r="C472" s="3" t="s">
        <v>8001</v>
      </c>
      <c r="D472" s="2" t="str">
        <v>体育及旅游休闲用品,其他,玩具,玻璃工艺品,电子电气产品,餐厨用具</v>
      </c>
      <c r="E472" s="2" t="str">
        <v>7次</v>
      </c>
      <c r="F472" s="2" t="str">
        <v>UNIT D-F, 26TH FLOOR, CDW BUILDING,388 CASTLE PEAK ROAD,TSUEN WAN,HONGKONG</v>
      </c>
      <c r="G472" s="2" t="str">
        <v>WAN TING LAM</v>
      </c>
      <c r="H472" s="2" t="s">
        <v>8002</v>
      </c>
      <c r="I472" s="2">
        <f>+852-2411-812</f>
      </c>
      <c r="J472" s="2" t="str">
        <v>00852 24153440</v>
      </c>
      <c r="K472" s="7"/>
      <c r="L472" s="7"/>
      <c r="M472" s="7"/>
      <c r="N472" s="7"/>
      <c r="O472" s="7"/>
      <c r="P472" s="7"/>
      <c r="Q472" s="7"/>
      <c r="R472" s="7"/>
      <c r="S472" s="7"/>
    </row>
    <row r="473">
      <c r="A473" s="2" t="s">
        <v>11120</v>
      </c>
      <c r="B473" s="2" t="str">
        <v>澳大利亞</v>
      </c>
      <c r="C473" s="3" t="s">
        <v>11118</v>
      </c>
      <c r="D473" s="2" t="str">
        <v>办公文具,家具,餐厨用具</v>
      </c>
      <c r="E473" s="2" t="str">
        <v>9次</v>
      </c>
      <c r="F473" s="2" t="str">
        <v>47 Haywood St Stafford QLD 4053</v>
      </c>
      <c r="G473" s="2" t="str">
        <v>ROBERT DUNLOP</v>
      </c>
      <c r="H473" s="2" t="s">
        <v>11119</v>
      </c>
      <c r="I473" s="2" t="str">
        <v>0061 7 3356 9122</v>
      </c>
      <c r="J473" s="2" t="str">
        <v>0061 7 38812429</v>
      </c>
      <c r="K473" s="7"/>
      <c r="L473" s="7"/>
      <c r="M473" s="7"/>
      <c r="N473" s="7"/>
      <c r="O473" s="7"/>
      <c r="P473" s="7"/>
      <c r="Q473" s="7"/>
      <c r="R473" s="7"/>
      <c r="S473" s="7"/>
    </row>
    <row r="474">
      <c r="A474" s="2" t="s">
        <v>7926</v>
      </c>
      <c r="B474" s="2" t="str">
        <v>法國</v>
      </c>
      <c r="C474" s="3" t="s">
        <v>7925</v>
      </c>
      <c r="D474" s="2" t="str">
        <v>五金,鞋,餐厨用具</v>
      </c>
      <c r="E474" s="2" t="str">
        <v>5次</v>
      </c>
      <c r="F474" s="2" t="str">
        <v>5 RUE CLEMENCEAU, 68660, LIEPVRE</v>
      </c>
      <c r="G474" s="2" t="str">
        <v>M SIAUD</v>
      </c>
      <c r="H474" s="2" t="s">
        <v>7924</v>
      </c>
      <c r="I474" s="2" t="str">
        <v>+33 3 89 58 24 00</v>
      </c>
      <c r="J474" s="2" t="str">
        <v>0033 3 89582420</v>
      </c>
      <c r="K474" s="7"/>
      <c r="L474" s="7"/>
      <c r="M474" s="7"/>
      <c r="N474" s="7"/>
      <c r="O474" s="7"/>
      <c r="P474" s="7"/>
      <c r="Q474" s="7"/>
      <c r="R474" s="7"/>
      <c r="S474" s="7"/>
    </row>
    <row r="475">
      <c r="A475" s="2" t="s">
        <v>11140</v>
      </c>
      <c r="B475" s="2" t="str">
        <v>中國香港</v>
      </c>
      <c r="C475" s="3" t="s">
        <v>11138</v>
      </c>
      <c r="D475" s="2" t="s">
        <v>11139</v>
      </c>
      <c r="E475" s="2" t="str">
        <v>10次</v>
      </c>
      <c r="F475" s="2" t="str">
        <v>1/F FLAT ''''F''''PAK PO BUILDING 82 BUTEST., MONGKOK, KOWLOON, HONG KONG.,HONGKONG</v>
      </c>
      <c r="G475" s="2" t="str">
        <v>ABDUL AZEEZ</v>
      </c>
      <c r="H475" s="2" t="s">
        <v>11137</v>
      </c>
      <c r="I475" s="2" t="str">
        <v>(852)2421 7630</v>
      </c>
      <c r="J475" s="2" t="str">
        <v>(852)24361520</v>
      </c>
      <c r="K475" s="7"/>
      <c r="L475" s="7"/>
      <c r="M475" s="7"/>
      <c r="N475" s="7"/>
      <c r="O475" s="7"/>
      <c r="P475" s="7"/>
      <c r="Q475" s="7"/>
      <c r="R475" s="7"/>
      <c r="S475" s="7"/>
    </row>
    <row r="476">
      <c r="A476" s="2" t="s">
        <v>7952</v>
      </c>
      <c r="B476" s="2" t="str">
        <v>美國</v>
      </c>
      <c r="C476" s="2" t="str">
        <v>--</v>
      </c>
      <c r="D476" s="2" t="s">
        <v>7953</v>
      </c>
      <c r="E476" s="2" t="str">
        <v>10次</v>
      </c>
      <c r="F476" s="2" t="str">
        <v>P. O. BOX 960185</v>
      </c>
      <c r="G476" s="2" t="str">
        <v>Chelsea</v>
      </c>
      <c r="H476" s="2" t="s">
        <v>7954</v>
      </c>
      <c r="I476" s="2" t="str">
        <v>+1 305-386-8946</v>
      </c>
      <c r="J476" s="2" t="str">
        <v>001 3053868611</v>
      </c>
      <c r="K476" s="7"/>
      <c r="L476" s="7"/>
      <c r="M476" s="7"/>
      <c r="N476" s="7"/>
      <c r="O476" s="7"/>
      <c r="P476" s="7"/>
      <c r="Q476" s="7"/>
      <c r="R476" s="7"/>
      <c r="S476" s="7"/>
    </row>
    <row r="477">
      <c r="A477" s="2" t="s">
        <v>11086</v>
      </c>
      <c r="B477" s="2" t="str">
        <v>日本</v>
      </c>
      <c r="C477" s="3" t="s">
        <v>11088</v>
      </c>
      <c r="D477" s="2" t="str">
        <v>五金,其他,家具,家居装饰品,玻璃工艺品,食品,餐厨用具</v>
      </c>
      <c r="E477" s="2" t="str">
        <v>8次</v>
      </c>
      <c r="F477" s="2" t="str">
        <v>1-12-1 SOTOKANDA CHIYODAKU TOKYO DAI 5 DENPA BLDG.</v>
      </c>
      <c r="G477" s="2" t="str">
        <v>AKIYAMA, JUNKO</v>
      </c>
      <c r="H477" s="2" t="s">
        <v>11087</v>
      </c>
      <c r="I477" s="2" t="str">
        <v>+81 52-769-5515</v>
      </c>
      <c r="J477" s="2" t="str">
        <v>0081 3 32539159</v>
      </c>
      <c r="K477" s="7"/>
      <c r="L477" s="7"/>
      <c r="M477" s="7"/>
      <c r="N477" s="7"/>
      <c r="O477" s="7"/>
      <c r="P477" s="7"/>
      <c r="Q477" s="7"/>
      <c r="R477" s="7"/>
      <c r="S477" s="7"/>
    </row>
    <row r="478">
      <c r="A478" s="2" t="s">
        <v>13586</v>
      </c>
      <c r="B478" s="2" t="str">
        <v>加拿大</v>
      </c>
      <c r="C478" s="3" t="s">
        <v>13589</v>
      </c>
      <c r="D478" s="2" t="s">
        <v>13588</v>
      </c>
      <c r="E478" s="2" t="str">
        <v>10次</v>
      </c>
      <c r="F478" s="2" t="str">
        <v>101-1820 WEST 3RD AVE.VANCOUVER,BC</v>
      </c>
      <c r="G478" s="2" t="str">
        <v>Jennie Yeung</v>
      </c>
      <c r="H478" s="2" t="s">
        <v>13587</v>
      </c>
      <c r="I478" s="2" t="str">
        <v>+1 604-739-6556</v>
      </c>
      <c r="J478" s="2" t="str">
        <v>001 801 991 9204</v>
      </c>
      <c r="K478" s="7"/>
      <c r="L478" s="7"/>
      <c r="M478" s="7"/>
      <c r="N478" s="7"/>
      <c r="O478" s="7"/>
      <c r="P478" s="7"/>
      <c r="Q478" s="7"/>
      <c r="R478" s="7"/>
      <c r="S478" s="7"/>
    </row>
    <row r="479">
      <c r="A479" s="2" t="s">
        <v>11101</v>
      </c>
      <c r="B479" s="2" t="str">
        <v>越南</v>
      </c>
      <c r="C479" s="2" t="str">
        <v>--</v>
      </c>
      <c r="D479" s="2" t="str">
        <v>体育及旅游休闲用品,箱包,鞋,餐厨用具</v>
      </c>
      <c r="E479" s="2" t="str">
        <v>8次</v>
      </c>
      <c r="F479" s="2" t="str">
        <v>NGUYEN CHI THANH STR.116 HA NOI ,VIETNAM</v>
      </c>
      <c r="G479" s="2" t="str">
        <v>--</v>
      </c>
      <c r="H479" s="2" t="s">
        <v>11102</v>
      </c>
      <c r="I479" s="2">
        <v>8447752903</v>
      </c>
      <c r="J479" s="2">
        <v>8447750142</v>
      </c>
      <c r="K479" s="7"/>
      <c r="L479" s="7"/>
      <c r="M479" s="7"/>
      <c r="N479" s="7"/>
      <c r="O479" s="7"/>
      <c r="P479" s="7"/>
      <c r="Q479" s="7"/>
      <c r="R479" s="7"/>
      <c r="S479" s="7"/>
    </row>
    <row r="480">
      <c r="A480" s="2" t="s">
        <v>13610</v>
      </c>
      <c r="B480" s="2" t="str">
        <v>美國</v>
      </c>
      <c r="C480" s="3" t="s">
        <v>13609</v>
      </c>
      <c r="D480" s="2" t="str">
        <v>家具,餐厨用具</v>
      </c>
      <c r="E480" s="2" t="str">
        <v>8次</v>
      </c>
      <c r="F480" s="2" t="str">
        <v>1115 WEST FIFTH AVENUE LANCASTER,OHIO 43130-2900,U.S.A.</v>
      </c>
      <c r="G480" s="2" t="str">
        <v>Timothy Phang</v>
      </c>
      <c r="H480" s="2" t="s">
        <v>13608</v>
      </c>
      <c r="I480" s="2" t="str">
        <v>+1 740-681-6008</v>
      </c>
      <c r="J480" s="2" t="str">
        <v>001 740 687 2365</v>
      </c>
      <c r="K480" s="7"/>
      <c r="L480" s="7"/>
      <c r="M480" s="7"/>
      <c r="N480" s="7"/>
      <c r="O480" s="7"/>
      <c r="P480" s="7"/>
      <c r="Q480" s="7"/>
      <c r="R480" s="7"/>
      <c r="S480" s="7"/>
    </row>
    <row r="481">
      <c r="A481" s="2" t="s">
        <v>10696</v>
      </c>
      <c r="B481" s="2" t="str">
        <v>荷蘭</v>
      </c>
      <c r="C481" s="3" t="s">
        <v>10695</v>
      </c>
      <c r="D481" s="2" t="str">
        <v>五金,化工产品,玩具,鞋,餐厨用具</v>
      </c>
      <c r="E481" s="2" t="str">
        <v>7次</v>
      </c>
      <c r="F481" s="2" t="str">
        <v>HOOGEVEENENWEG 110, P.O.BOX 2562910 AG NIEUWERKERK A/D IJSSELHOLLAND</v>
      </c>
      <c r="G481" s="2" t="str">
        <v>R.M. Diehl</v>
      </c>
      <c r="H481" s="2">
        <v>14</v>
      </c>
      <c r="I481" s="2" t="str">
        <v>+31 180 331 700</v>
      </c>
      <c r="J481" s="2" t="str">
        <v>0031 180 320524</v>
      </c>
      <c r="K481" s="7"/>
      <c r="L481" s="7"/>
      <c r="M481" s="7"/>
      <c r="N481" s="7"/>
      <c r="O481" s="7"/>
      <c r="P481" s="7"/>
      <c r="Q481" s="7"/>
      <c r="R481" s="7"/>
      <c r="S481" s="7"/>
    </row>
    <row r="482">
      <c r="A482" s="2" t="s">
        <v>13283</v>
      </c>
      <c r="B482" s="2" t="str">
        <v>美國</v>
      </c>
      <c r="C482" s="2" t="str">
        <v>--</v>
      </c>
      <c r="D482" s="2" t="str">
        <v>家具,家居装饰品,照明产品,餐厨用具</v>
      </c>
      <c r="E482" s="2" t="str">
        <v>6次</v>
      </c>
      <c r="F482" s="2" t="str">
        <v>11400 NW 32ND AVENUE, U.S.A.</v>
      </c>
      <c r="G482" s="2" t="str">
        <v>HO PING KUEN</v>
      </c>
      <c r="H482" s="2" t="s">
        <v>13282</v>
      </c>
      <c r="I482" s="2" t="str">
        <v>+1 305-688-2250</v>
      </c>
      <c r="J482" s="2" t="str">
        <v>001 3056859474</v>
      </c>
      <c r="K482" s="7"/>
      <c r="L482" s="7"/>
      <c r="M482" s="7"/>
      <c r="N482" s="7"/>
      <c r="O482" s="7"/>
      <c r="P482" s="7"/>
      <c r="Q482" s="7"/>
      <c r="R482" s="7"/>
      <c r="S482" s="7"/>
    </row>
    <row r="483">
      <c r="A483" s="2" t="s">
        <v>9435</v>
      </c>
      <c r="B483" s="2" t="str">
        <v>美國</v>
      </c>
      <c r="C483" s="3" t="s">
        <v>9436</v>
      </c>
      <c r="D483" s="2" t="s">
        <v>9433</v>
      </c>
      <c r="E483" s="2" t="str">
        <v>10次</v>
      </c>
      <c r="F483" s="2" t="str">
        <v>95231 OVERSEAS HIGHWAY , KEY LARGOFLA. 33037,U.S.A.</v>
      </c>
      <c r="G483" s="2" t="str">
        <v>AnthonyTokarchyk</v>
      </c>
      <c r="H483" s="2" t="s">
        <v>9434</v>
      </c>
      <c r="I483" s="2" t="str">
        <v>+1-305-853-0378,(305) 853-0372,(706) 897-3059,(305) 853-0378,1-(800) 870-1780,1 (800) 870-1780,37.99 95200,5.99 95200,4.99 95200,13.95 95200</v>
      </c>
      <c r="J483" s="2" t="str">
        <v>001 3058530372</v>
      </c>
      <c r="K483" s="7"/>
      <c r="L483" s="7"/>
      <c r="M483" s="7"/>
      <c r="N483" s="7"/>
      <c r="O483" s="7"/>
      <c r="P483" s="7"/>
      <c r="Q483" s="7"/>
      <c r="R483" s="7"/>
      <c r="S483" s="7"/>
    </row>
    <row r="484">
      <c r="A484" s="2" t="s">
        <v>13300</v>
      </c>
      <c r="B484" s="2" t="str">
        <v>荷蘭</v>
      </c>
      <c r="C484" s="3" t="s">
        <v>13299</v>
      </c>
      <c r="D484" s="2" t="str">
        <v>卫浴设备,大型机械及设备,工具,餐厨用具</v>
      </c>
      <c r="E484" s="2" t="str">
        <v>9次</v>
      </c>
      <c r="F484" s="2" t="str">
        <v>Lijndenweg 9-11, NL 1948 ND, Beverwijk</v>
      </c>
      <c r="G484" s="2" t="str">
        <v>J.J. van den Berg</v>
      </c>
      <c r="H484" s="2" t="s">
        <v>13298</v>
      </c>
      <c r="I484" s="2" t="str">
        <v>+31 251 229 222</v>
      </c>
      <c r="J484" s="2" t="str">
        <v>0031 251 210008</v>
      </c>
      <c r="K484" s="7"/>
      <c r="L484" s="7"/>
      <c r="M484" s="7"/>
      <c r="N484" s="7"/>
      <c r="O484" s="7"/>
      <c r="P484" s="7"/>
      <c r="Q484" s="7"/>
      <c r="R484" s="7"/>
      <c r="S484" s="7"/>
    </row>
    <row r="485">
      <c r="A485" s="2" t="s">
        <v>10640</v>
      </c>
      <c r="B485" s="2" t="str">
        <v>伊朗</v>
      </c>
      <c r="C485" s="2" t="str">
        <v>--</v>
      </c>
      <c r="D485" s="2" t="str">
        <v>玻璃工艺品,餐厨用具</v>
      </c>
      <c r="E485" s="2" t="str">
        <v>6次</v>
      </c>
      <c r="F485" s="2" t="str">
        <v>NO.4-5TH ALLEY 4TH ST.JEY INDUSTRIAL REGIONISFAHAN,IRAN</v>
      </c>
      <c r="G485" s="2" t="str">
        <v>--</v>
      </c>
      <c r="H485" s="2" t="s">
        <v>10639</v>
      </c>
      <c r="I485" s="2" t="str">
        <v>+98 915 116 3549</v>
      </c>
      <c r="J485" s="2">
        <v>983115225889</v>
      </c>
      <c r="K485" s="7"/>
      <c r="L485" s="7"/>
      <c r="M485" s="7"/>
      <c r="N485" s="7"/>
      <c r="O485" s="7"/>
      <c r="P485" s="7"/>
      <c r="Q485" s="7"/>
      <c r="R485" s="7"/>
      <c r="S485" s="7"/>
    </row>
    <row r="486">
      <c r="A486" s="2" t="s">
        <v>9343</v>
      </c>
      <c r="B486" s="2" t="str">
        <v>尼日利亞</v>
      </c>
      <c r="C486" s="2" t="str">
        <v>--</v>
      </c>
      <c r="D486" s="2" t="str">
        <v>个人护理用具,其他,家用纺织品,玻璃工艺品,餐厨用具</v>
      </c>
      <c r="E486" s="2" t="str">
        <v>6次</v>
      </c>
      <c r="F486" s="2" t="str">
        <v>76B,Adeniyi Jones Avenue,P.O.Box 3420 Ikeja,Lagos, NIGERIA</v>
      </c>
      <c r="G486" s="2" t="str">
        <v>AMIRA SOFIA ACOSTA</v>
      </c>
      <c r="H486" s="2" t="s">
        <v>9344</v>
      </c>
      <c r="I486" s="2" t="str">
        <v>+234 1 345 3292</v>
      </c>
      <c r="J486" s="2">
        <v>23415551419</v>
      </c>
      <c r="K486" s="7"/>
      <c r="L486" s="7"/>
      <c r="M486" s="7"/>
      <c r="N486" s="7"/>
      <c r="O486" s="7"/>
      <c r="P486" s="7"/>
      <c r="Q486" s="7"/>
      <c r="R486" s="7"/>
      <c r="S486" s="7"/>
    </row>
    <row r="487">
      <c r="A487" s="2" t="s">
        <v>10670</v>
      </c>
      <c r="B487" s="2" t="str">
        <v>巴基斯坦</v>
      </c>
      <c r="C487" s="3" t="s">
        <v>10667</v>
      </c>
      <c r="D487" s="2" t="s">
        <v>10668</v>
      </c>
      <c r="E487" s="2" t="str">
        <v>6次</v>
      </c>
      <c r="F487" s="2" t="str">
        <v>malik taj muhammad khan plaza new road near sohrab khan chowk mingora swat , PAKISTAN</v>
      </c>
      <c r="G487" s="2" t="str">
        <v>RAYMOND</v>
      </c>
      <c r="H487" s="2" t="s">
        <v>10669</v>
      </c>
      <c r="I487" s="2" t="str">
        <v>+92 333 9483589</v>
      </c>
      <c r="J487" s="2">
        <v>92936711704</v>
      </c>
      <c r="K487" s="7"/>
      <c r="L487" s="7"/>
      <c r="M487" s="7"/>
      <c r="N487" s="7"/>
      <c r="O487" s="7"/>
      <c r="P487" s="7"/>
      <c r="Q487" s="7"/>
      <c r="R487" s="7"/>
      <c r="S487" s="7"/>
    </row>
    <row r="488">
      <c r="A488" s="2" t="s">
        <v>13266</v>
      </c>
      <c r="B488" s="2" t="str">
        <v>沙烏地阿拉伯</v>
      </c>
      <c r="C488" s="3" t="s">
        <v>13264</v>
      </c>
      <c r="D488" s="2" t="str">
        <v>其他,家具,餐厨用具</v>
      </c>
      <c r="E488" s="2" t="str">
        <v>5次</v>
      </c>
      <c r="F488" s="2" t="str">
        <v>ARBAEN ST. AL-AZIZEYAH (P.O.BOX 5622) JEDDAH</v>
      </c>
      <c r="G488" s="2" t="str">
        <v>FAHAD A BABATIN</v>
      </c>
      <c r="H488" s="2" t="s">
        <v>13265</v>
      </c>
      <c r="I488" s="2" t="str">
        <v>+966 12 644 5566,+966 12 637 5110,+966 50 070 0400</v>
      </c>
      <c r="J488" s="2" t="str">
        <v>00966 2 6761492</v>
      </c>
      <c r="K488" s="7"/>
      <c r="L488" s="7"/>
      <c r="M488" s="7"/>
      <c r="N488" s="7"/>
      <c r="O488" s="7"/>
      <c r="P488" s="7"/>
      <c r="Q488" s="7"/>
      <c r="R488" s="7"/>
      <c r="S488" s="7"/>
    </row>
    <row r="489">
      <c r="A489" s="2" t="s">
        <v>10600</v>
      </c>
      <c r="B489" s="2" t="str">
        <v>法國</v>
      </c>
      <c r="C489" s="3" t="s">
        <v>10598</v>
      </c>
      <c r="D489" s="2" t="str">
        <v>办公文具,卫浴设备,餐厨用具</v>
      </c>
      <c r="E489" s="2" t="str">
        <v>2次</v>
      </c>
      <c r="F489" s="2" t="str">
        <v>30 RUE CARNOT, BP 33 ZONE INDUSTRIELLE DE ECRICROLLES, 95410, GROSLAY</v>
      </c>
      <c r="G489" s="2" t="str">
        <v>MME GEROUVILLE MARTINE /MR.CARINI</v>
      </c>
      <c r="H489" s="2" t="s">
        <v>10599</v>
      </c>
      <c r="I489" s="2" t="str">
        <v>+33 1 30 10 10 00</v>
      </c>
      <c r="J489" s="2" t="str">
        <v>0033 1 30101010</v>
      </c>
      <c r="K489" s="7"/>
      <c r="L489" s="7"/>
      <c r="M489" s="7"/>
      <c r="N489" s="7"/>
      <c r="O489" s="7"/>
      <c r="P489" s="7"/>
      <c r="Q489" s="7"/>
      <c r="R489" s="7"/>
      <c r="S489" s="7"/>
    </row>
    <row r="490">
      <c r="A490" s="2" t="s">
        <v>9281</v>
      </c>
      <c r="B490" s="2" t="str">
        <v>馬來西亞</v>
      </c>
      <c r="C490" s="2" t="str">
        <v>--</v>
      </c>
      <c r="D490" s="2" t="str">
        <v>餐厨用具</v>
      </c>
      <c r="E490" s="2" t="str">
        <v>3次</v>
      </c>
      <c r="F490" s="2" t="str">
        <v>LOT 2097,JALAN BULATAN,LORONG 10,KROKOP,98000 MIRI,SARAWAK.</v>
      </c>
      <c r="G490" s="2" t="str">
        <v>HO HUI SENG</v>
      </c>
      <c r="H490" s="2" t="str">
        <v>--</v>
      </c>
      <c r="I490" s="2" t="str">
        <v>0060 85 422755</v>
      </c>
      <c r="J490" s="2" t="str">
        <v>0060 85 422757</v>
      </c>
      <c r="K490" s="7"/>
      <c r="L490" s="7"/>
      <c r="M490" s="7"/>
      <c r="N490" s="7"/>
      <c r="O490" s="7"/>
      <c r="P490" s="7"/>
      <c r="Q490" s="7"/>
      <c r="R490" s="7"/>
      <c r="S490" s="7"/>
    </row>
    <row r="491">
      <c r="A491" s="2" t="s">
        <v>10613</v>
      </c>
      <c r="B491" s="2" t="str">
        <v>土耳其</v>
      </c>
      <c r="C491" s="3" t="s">
        <v>10614</v>
      </c>
      <c r="D491" s="2" t="str">
        <v>玩具,礼品及赠品,餐厨用具</v>
      </c>
      <c r="E491" s="2" t="str">
        <v>8次</v>
      </c>
      <c r="F491" s="2" t="str">
        <v>KERESTECILER SITESI CAM SOKAK NO:13 MERTER ISTANBUL</v>
      </c>
      <c r="G491" s="2" t="str">
        <v>PASIFIK GRUP ITHALAT VE IHRACAT LTD.STI.</v>
      </c>
      <c r="H491" s="2" t="s">
        <v>10612</v>
      </c>
      <c r="I491" s="2" t="str">
        <v>+90 212 483 01 80</v>
      </c>
      <c r="J491" s="2" t="str">
        <v>0090 212 4830193</v>
      </c>
      <c r="K491" s="7"/>
      <c r="L491" s="7"/>
      <c r="M491" s="7"/>
      <c r="N491" s="7"/>
      <c r="O491" s="7"/>
      <c r="P491" s="7"/>
      <c r="Q491" s="7"/>
      <c r="R491" s="7"/>
      <c r="S491" s="7"/>
    </row>
    <row r="492">
      <c r="A492" s="2" t="s">
        <v>13229</v>
      </c>
      <c r="B492" s="2" t="str">
        <v>科威特</v>
      </c>
      <c r="C492" s="2" t="str">
        <v>--</v>
      </c>
      <c r="D492" s="2" t="str">
        <v>餐厨用具</v>
      </c>
      <c r="E492" s="2" t="str">
        <v>2次</v>
      </c>
      <c r="F492" s="2" t="str">
        <v>P.O.BOX:4526 HAWALLY</v>
      </c>
      <c r="G492" s="2" t="str">
        <v>AHMED KHALIFA ALSAQER</v>
      </c>
      <c r="H492" s="2" t="str">
        <v>--</v>
      </c>
      <c r="I492" s="2" t="str">
        <v>00965 4743231</v>
      </c>
      <c r="J492" s="2" t="str">
        <v>00965 2632369</v>
      </c>
      <c r="K492" s="7"/>
      <c r="L492" s="7"/>
      <c r="M492" s="7"/>
      <c r="N492" s="7"/>
      <c r="O492" s="7"/>
      <c r="P492" s="7"/>
      <c r="Q492" s="7"/>
      <c r="R492" s="7"/>
      <c r="S492" s="7"/>
    </row>
    <row r="493">
      <c r="A493" s="2" t="s">
        <v>10549</v>
      </c>
      <c r="B493" s="2" t="str">
        <v>土耳其</v>
      </c>
      <c r="C493" s="3" t="s">
        <v>10550</v>
      </c>
      <c r="D493" s="2" t="s">
        <v>10551</v>
      </c>
      <c r="E493" s="2" t="str">
        <v>9次</v>
      </c>
      <c r="F493" s="2" t="str">
        <v>IKITELLI ORGANIZE SAN.BOL.DEMIRCILER SANAYI SITESI E1 BLOK NO.:356-357 IKITELLI-KUCUKCEKMECE-ISTANBUL</v>
      </c>
      <c r="G493" s="2" t="str">
        <v>AHMET OZKAN</v>
      </c>
      <c r="H493" s="2" t="s">
        <v>10552</v>
      </c>
      <c r="I493" s="2" t="str">
        <v>+90 216 526 49 27</v>
      </c>
      <c r="J493" s="2" t="str">
        <v>0090 212 3242049</v>
      </c>
      <c r="K493" s="7"/>
      <c r="L493" s="7"/>
      <c r="M493" s="7"/>
      <c r="N493" s="7"/>
      <c r="O493" s="7"/>
      <c r="P493" s="7"/>
      <c r="Q493" s="7"/>
      <c r="R493" s="7"/>
      <c r="S493" s="7"/>
    </row>
    <row r="494">
      <c r="A494" s="2" t="s">
        <v>13171</v>
      </c>
      <c r="B494" s="2" t="str">
        <v>美國</v>
      </c>
      <c r="C494" s="3" t="s">
        <v>13174</v>
      </c>
      <c r="D494" s="2" t="s">
        <v>13172</v>
      </c>
      <c r="E494" s="2" t="str">
        <v>9次</v>
      </c>
      <c r="F494" s="2" t="str">
        <v>1851 CHAPMAN ST, PITTSBURGH,PA 15215,U.S.A.</v>
      </c>
      <c r="G494" s="2" t="str">
        <v>DEEPAK RUPANI</v>
      </c>
      <c r="H494" s="2" t="s">
        <v>13173</v>
      </c>
      <c r="I494" s="2" t="str">
        <v>+1 412-261-7027</v>
      </c>
      <c r="J494" s="2" t="str">
        <v>001 412 2617220</v>
      </c>
      <c r="K494" s="7"/>
      <c r="L494" s="7"/>
      <c r="M494" s="7"/>
      <c r="N494" s="7"/>
      <c r="O494" s="7"/>
      <c r="P494" s="7"/>
      <c r="Q494" s="7"/>
      <c r="R494" s="7"/>
      <c r="S494" s="7"/>
    </row>
    <row r="495">
      <c r="A495" s="2" t="s">
        <v>10580</v>
      </c>
      <c r="B495" s="2" t="str">
        <v>美國</v>
      </c>
      <c r="C495" s="3" t="s">
        <v>10577</v>
      </c>
      <c r="D495" s="2" t="s">
        <v>10578</v>
      </c>
      <c r="E495" s="2" t="str">
        <v>10次</v>
      </c>
      <c r="F495" s="2" t="str">
        <v>5131 MAUREEN LANE MOORPARK, CA 93021USA,U.S.A.</v>
      </c>
      <c r="G495" s="2" t="str">
        <v>NEVIN</v>
      </c>
      <c r="H495" s="2" t="s">
        <v>10579</v>
      </c>
      <c r="I495" s="2" t="str">
        <v>+1 805-529-7400</v>
      </c>
      <c r="J495" s="2" t="str">
        <v>001 805 5297474</v>
      </c>
      <c r="K495" s="7"/>
      <c r="L495" s="7"/>
      <c r="M495" s="7"/>
      <c r="N495" s="7"/>
      <c r="O495" s="7"/>
      <c r="P495" s="7"/>
      <c r="Q495" s="7"/>
      <c r="R495" s="7"/>
      <c r="S495" s="7"/>
    </row>
    <row r="496">
      <c r="A496" s="2" t="s">
        <v>13193</v>
      </c>
      <c r="B496" s="2" t="str">
        <v>新加坡</v>
      </c>
      <c r="C496" s="3" t="s">
        <v>13191</v>
      </c>
      <c r="D496" s="2" t="str">
        <v>家具,家用电器,玻璃工艺品,餐厨用具</v>
      </c>
      <c r="E496" s="2" t="str">
        <v>9次</v>
      </c>
      <c r="F496" s="2" t="str">
        <v>432,BALESTIER ROAD,PUBLIC MANSION #06-440E</v>
      </c>
      <c r="G496" s="2" t="str">
        <v>KHORSHED ALAM CHOWDHURY</v>
      </c>
      <c r="H496" s="2" t="s">
        <v>13192</v>
      </c>
      <c r="I496" s="2" t="str">
        <v>0065 62521148</v>
      </c>
      <c r="J496" s="2" t="str">
        <v>0065 62523846</v>
      </c>
      <c r="K496" s="7"/>
      <c r="L496" s="7"/>
      <c r="M496" s="7"/>
      <c r="N496" s="7"/>
      <c r="O496" s="7"/>
      <c r="P496" s="7"/>
      <c r="Q496" s="7"/>
      <c r="R496" s="7"/>
      <c r="S496" s="7"/>
    </row>
    <row r="497">
      <c r="A497" s="2" t="s">
        <v>10869</v>
      </c>
      <c r="B497" s="2" t="str">
        <v>瑞士</v>
      </c>
      <c r="C497" s="3" t="s">
        <v>10868</v>
      </c>
      <c r="D497" s="2" t="str">
        <v>家具,家居用品,工具,工艺陶瓷,玩具,礼品及赠品,节日用品,餐厨用具</v>
      </c>
      <c r="E497" s="2" t="str">
        <v>9次</v>
      </c>
      <c r="F497" s="2" t="str">
        <v>FRANKFURTERSTRASSE 66 CH 4142 MUNCHENSTEIN</v>
      </c>
      <c r="G497" s="2" t="str">
        <v>FRANZ GEHRIG</v>
      </c>
      <c r="H497" s="2" t="s">
        <v>10870</v>
      </c>
      <c r="I497" s="2" t="str">
        <v>+41 34 445 98 89</v>
      </c>
      <c r="J497" s="2" t="str">
        <v>0041 1 7156566</v>
      </c>
      <c r="K497" s="7"/>
      <c r="L497" s="7"/>
      <c r="M497" s="7"/>
      <c r="N497" s="7"/>
      <c r="O497" s="7"/>
      <c r="P497" s="7"/>
      <c r="Q497" s="7"/>
      <c r="R497" s="7"/>
      <c r="S497" s="7"/>
    </row>
    <row r="498">
      <c r="A498" s="2" t="s">
        <v>13405</v>
      </c>
      <c r="B498" s="2" t="str">
        <v>義大利</v>
      </c>
      <c r="C498" s="2" t="str">
        <v>--</v>
      </c>
      <c r="D498" s="2" t="str">
        <v>其他,餐厨用具</v>
      </c>
      <c r="E498" s="2" t="str">
        <v>8次</v>
      </c>
      <c r="F498" s="2" t="str">
        <v>Via L. da Vinci, 187</v>
      </c>
      <c r="G498" s="2" t="str">
        <v>Fernando Mothera</v>
      </c>
      <c r="H498" s="2" t="s">
        <v>13404</v>
      </c>
      <c r="I498" s="2" t="str">
        <v>+39 0571 902350</v>
      </c>
      <c r="J498" s="2">
        <v>390571509123</v>
      </c>
      <c r="K498" s="7"/>
      <c r="L498" s="7"/>
      <c r="M498" s="7"/>
      <c r="N498" s="7"/>
      <c r="O498" s="7"/>
      <c r="P498" s="7"/>
      <c r="Q498" s="7"/>
      <c r="R498" s="7"/>
      <c r="S498" s="7"/>
    </row>
    <row r="499">
      <c r="A499" s="2" t="s">
        <v>10888</v>
      </c>
      <c r="B499" s="2" t="str">
        <v>希臘</v>
      </c>
      <c r="C499" s="2" t="str">
        <v>--</v>
      </c>
      <c r="D499" s="2" t="str">
        <v>家具,餐厨用具</v>
      </c>
      <c r="E499" s="2" t="str">
        <v>8次</v>
      </c>
      <c r="F499" s="2" t="str">
        <v>179 Kifissias Ave, 15124 Maroussi, Athens</v>
      </c>
      <c r="G499" s="2" t="str">
        <v>Chr Laskaridis</v>
      </c>
      <c r="H499" s="2" t="s">
        <v>10887</v>
      </c>
      <c r="I499" s="2" t="str">
        <v>0030 210 6143725 7</v>
      </c>
      <c r="J499" s="2" t="str">
        <v>0030 210 6143728</v>
      </c>
      <c r="K499" s="7"/>
      <c r="L499" s="7"/>
      <c r="M499" s="7"/>
      <c r="N499" s="7"/>
      <c r="O499" s="7"/>
      <c r="P499" s="7"/>
      <c r="Q499" s="7"/>
      <c r="R499" s="7"/>
      <c r="S499" s="7"/>
    </row>
    <row r="500">
      <c r="A500" s="2" t="s">
        <v>13420</v>
      </c>
      <c r="B500" s="2" t="str">
        <v>沙烏地阿拉伯</v>
      </c>
      <c r="C500" s="3" t="s">
        <v>13422</v>
      </c>
      <c r="D500" s="2" t="str">
        <v>其他,家用纺织品,照明产品,玻璃工艺品,餐厨用具</v>
      </c>
      <c r="E500" s="2" t="str">
        <v>5次</v>
      </c>
      <c r="F500" s="2" t="str">
        <v>PO Box 939, SAUDI ARABIA</v>
      </c>
      <c r="G500" s="2" t="str">
        <v>M.KANZEN</v>
      </c>
      <c r="H500" s="2" t="s">
        <v>13421</v>
      </c>
      <c r="I500" s="2">
        <v>96638825152</v>
      </c>
      <c r="J500" s="2">
        <v>96638873413</v>
      </c>
      <c r="K500" s="7"/>
      <c r="L500" s="7"/>
      <c r="M500" s="7"/>
      <c r="N500" s="7"/>
      <c r="O500" s="7"/>
      <c r="P500" s="7"/>
      <c r="Q500" s="7"/>
      <c r="R500" s="7"/>
      <c r="S500" s="7"/>
    </row>
    <row r="501">
      <c r="A501" s="5" t="s">
        <v>10826</v>
      </c>
      <c r="B501" s="5" t="str">
        <v>美國</v>
      </c>
      <c r="C501" s="4" t="s">
        <v>10824</v>
      </c>
      <c r="D501" s="5" t="str">
        <v>其他,汽车配件,餐厨用具</v>
      </c>
      <c r="E501" s="5" t="str">
        <v>7次</v>
      </c>
      <c r="F501" s="5" t="str">
        <v>430 W 4TH ST, PUEBLO, CO 81003</v>
      </c>
      <c r="G501" s="5" t="str">
        <v>PAUL GRADISHAR</v>
      </c>
      <c r="H501" s="5" t="s">
        <v>10825</v>
      </c>
      <c r="I501" s="5" t="str">
        <v>001 719 542 8853</v>
      </c>
      <c r="J501" s="5" t="str">
        <v>001 719 542 8857</v>
      </c>
      <c r="K501" s="7"/>
      <c r="L501" s="7"/>
      <c r="M501" s="7"/>
      <c r="N501" s="7"/>
      <c r="O501" s="7"/>
      <c r="P501" s="7"/>
      <c r="Q501" s="7"/>
      <c r="R501" s="7"/>
      <c r="S501" s="7"/>
    </row>
    <row r="502">
      <c r="A502" s="5" t="s">
        <v>13370</v>
      </c>
      <c r="B502" s="5" t="str">
        <v>芬蘭</v>
      </c>
      <c r="C502" s="5" t="str">
        <v>--</v>
      </c>
      <c r="D502" s="5" t="str">
        <v>餐厨用具</v>
      </c>
      <c r="E502" s="5" t="str">
        <v>6次</v>
      </c>
      <c r="F502" s="5" t="str">
        <v>KNULAKUJA 29,01280 VANTAAFINLAND</v>
      </c>
      <c r="G502" s="5" t="str">
        <v>--</v>
      </c>
      <c r="H502" s="5" t="s">
        <v>13369</v>
      </c>
      <c r="I502" s="5" t="str">
        <v>(35)8414899589</v>
      </c>
      <c r="J502" s="5" t="str">
        <v>(35)895653757</v>
      </c>
      <c r="K502" s="7"/>
      <c r="L502" s="7"/>
      <c r="M502" s="7"/>
      <c r="N502" s="7"/>
      <c r="O502" s="7"/>
      <c r="P502" s="7"/>
      <c r="Q502" s="7"/>
      <c r="R502" s="7"/>
      <c r="S502" s="7"/>
    </row>
    <row r="503">
      <c r="A503" s="2" t="s">
        <v>10845</v>
      </c>
      <c r="B503" s="2" t="str">
        <v>巴西</v>
      </c>
      <c r="C503" s="2" t="str">
        <v>--</v>
      </c>
      <c r="D503" s="2" t="str">
        <v>体育及旅游休闲用品,家具,玻璃工艺品,箱包,鞋,餐厨用具</v>
      </c>
      <c r="E503" s="2" t="str">
        <v>8次</v>
      </c>
      <c r="F503" s="2" t="str">
        <v>RUA 25 DE MARCO 792 CENTRO,SAO PAULO,BRAZIL</v>
      </c>
      <c r="G503" s="2" t="str">
        <v>YILMAZ KESKIN</v>
      </c>
      <c r="H503" s="2" t="s">
        <v>10846</v>
      </c>
      <c r="I503" s="2" t="str">
        <v>0055 11 3227 2032</v>
      </c>
      <c r="J503" s="2" t="str">
        <v>0055 11 3228 6275</v>
      </c>
      <c r="K503" s="7"/>
      <c r="L503" s="7"/>
      <c r="M503" s="7"/>
      <c r="N503" s="7"/>
      <c r="O503" s="7"/>
      <c r="P503" s="7"/>
      <c r="Q503" s="7"/>
      <c r="R503" s="7"/>
      <c r="S503" s="7"/>
    </row>
    <row r="504">
      <c r="A504" s="2" t="s">
        <v>13389</v>
      </c>
      <c r="B504" s="2" t="str">
        <v>西班牙</v>
      </c>
      <c r="C504" s="3" t="s">
        <v>13388</v>
      </c>
      <c r="D504" s="2" t="s">
        <v>13386</v>
      </c>
      <c r="E504" s="2" t="str">
        <v>10次</v>
      </c>
      <c r="F504" s="2" t="str">
        <v>3 GREGAL ST. 08340 VILASSAR /BARCELONA,SPAIN</v>
      </c>
      <c r="G504" s="2" t="str">
        <v>ANDRES V GARCIA</v>
      </c>
      <c r="H504" s="2" t="s">
        <v>13387</v>
      </c>
      <c r="I504" s="2" t="str">
        <v>+34 609 50 94 61</v>
      </c>
      <c r="J504" s="2" t="str">
        <v>0034 922 24 23 27</v>
      </c>
      <c r="K504" s="7"/>
      <c r="L504" s="7"/>
      <c r="M504" s="7"/>
      <c r="N504" s="7"/>
      <c r="O504" s="7"/>
      <c r="P504" s="7"/>
      <c r="Q504" s="7"/>
      <c r="R504" s="7"/>
      <c r="S504" s="7"/>
    </row>
    <row r="505">
      <c r="A505" s="2" t="s">
        <v>10790</v>
      </c>
      <c r="B505" s="2" t="str">
        <v>美國</v>
      </c>
      <c r="C505" s="2" t="str">
        <v>--</v>
      </c>
      <c r="D505" s="2" t="str">
        <v>五金,其他,园林用品,家用电器,照明产品,玻璃工艺品,钟表眼镜,餐厨用具</v>
      </c>
      <c r="E505" s="2" t="str">
        <v>10次</v>
      </c>
      <c r="F505" s="2" t="str">
        <v>226 WEST 37 STREET 9/FL,NEW YORK 10018U.S.A.</v>
      </c>
      <c r="G505" s="2" t="str">
        <v>Joseph Tsui</v>
      </c>
      <c r="H505" s="2" t="s">
        <v>10791</v>
      </c>
      <c r="I505" s="2" t="str">
        <v>001 212 5637888</v>
      </c>
      <c r="J505" s="2" t="str">
        <v>001 212 5635888</v>
      </c>
      <c r="K505" s="7"/>
      <c r="L505" s="7"/>
      <c r="M505" s="7"/>
      <c r="N505" s="7"/>
      <c r="O505" s="7"/>
      <c r="P505" s="7"/>
      <c r="Q505" s="7"/>
      <c r="R505" s="7"/>
      <c r="S505" s="7"/>
    </row>
    <row r="506">
      <c r="A506" s="2" t="s">
        <v>13342</v>
      </c>
      <c r="B506" s="2" t="str">
        <v>日本</v>
      </c>
      <c r="C506" s="2" t="str">
        <v>--</v>
      </c>
      <c r="D506" s="2" t="str">
        <v>办公文具,工艺陶瓷,玻璃工艺品,餐厨用具</v>
      </c>
      <c r="E506" s="2" t="str">
        <v>8次</v>
      </c>
      <c r="F506" s="2" t="str">
        <v>715-2, IDO-CHO KUMANO-SHI, MIE 5194324</v>
      </c>
      <c r="G506" s="2" t="str">
        <v>OSAKI YOSHIYUKI</v>
      </c>
      <c r="H506" s="2" t="str">
        <v>--</v>
      </c>
      <c r="I506" s="2">
        <f>+81-79-442-3131</f>
      </c>
      <c r="J506" s="2" t="str">
        <v>0081 52 5719978</v>
      </c>
      <c r="K506" s="7"/>
      <c r="L506" s="7"/>
      <c r="M506" s="7"/>
      <c r="N506" s="7"/>
      <c r="O506" s="7"/>
      <c r="P506" s="7"/>
      <c r="Q506" s="7"/>
      <c r="R506" s="7"/>
      <c r="S506" s="7"/>
    </row>
    <row r="507">
      <c r="A507" s="2" t="s">
        <v>10812</v>
      </c>
      <c r="B507" s="2" t="str">
        <v>挪威</v>
      </c>
      <c r="C507" s="3" t="s">
        <v>10811</v>
      </c>
      <c r="D507" s="2" t="str">
        <v>食品,餐厨用具</v>
      </c>
      <c r="E507" s="2" t="str">
        <v>3次</v>
      </c>
      <c r="F507" s="2" t="str">
        <v>Rustad brygga 3, NO 3187, Horten</v>
      </c>
      <c r="G507" s="2" t="str">
        <v>--</v>
      </c>
      <c r="H507" s="2" t="s">
        <v>10810</v>
      </c>
      <c r="I507" s="2" t="str">
        <v>+47 33 07 09 60</v>
      </c>
      <c r="J507" s="2" t="str">
        <v>0047 33 07 38 10</v>
      </c>
      <c r="K507" s="7"/>
      <c r="L507" s="7"/>
      <c r="M507" s="7"/>
      <c r="N507" s="7"/>
      <c r="O507" s="7"/>
      <c r="P507" s="7"/>
      <c r="Q507" s="7"/>
      <c r="R507" s="7"/>
      <c r="S507" s="7"/>
    </row>
    <row r="508">
      <c r="A508" s="2" t="s">
        <v>13352</v>
      </c>
      <c r="B508" s="2" t="str">
        <v>以色列</v>
      </c>
      <c r="C508" s="3" t="s">
        <v>13351</v>
      </c>
      <c r="D508" s="2" t="str">
        <v>鞋,餐厨用具</v>
      </c>
      <c r="E508" s="2" t="str">
        <v>7次</v>
      </c>
      <c r="F508" s="2" t="str">
        <v>5 Hatzoran Street, 42504, Netanya</v>
      </c>
      <c r="G508" s="2" t="str">
        <v>Alex Schneider</v>
      </c>
      <c r="H508" s="2" t="s">
        <v>13350</v>
      </c>
      <c r="I508" s="2" t="str">
        <v>+972 9-892-4444</v>
      </c>
      <c r="J508" s="2" t="str">
        <v>00972 9 8924455</v>
      </c>
      <c r="K508" s="7"/>
      <c r="L508" s="7"/>
      <c r="M508" s="7"/>
      <c r="N508" s="7"/>
      <c r="O508" s="7"/>
      <c r="P508" s="7"/>
      <c r="Q508" s="7"/>
      <c r="R508" s="7"/>
      <c r="S508" s="7"/>
    </row>
    <row r="509">
      <c r="A509" s="2" t="s">
        <v>10738</v>
      </c>
      <c r="B509" s="2" t="str">
        <v>英國</v>
      </c>
      <c r="C509" s="3" t="s">
        <v>10739</v>
      </c>
      <c r="D509" s="2" t="str">
        <v>化工产品,卫浴设备,家具,家居装饰品,玻璃工艺品,餐厨用具</v>
      </c>
      <c r="E509" s="2" t="str">
        <v>8次</v>
      </c>
      <c r="F509" s="2" t="str">
        <v>Oakley Gardens,Bouncers Lane,Cheltenham,Glos.GL52 5JD</v>
      </c>
      <c r="G509" s="2" t="str">
        <v>Premiere Products</v>
      </c>
      <c r="H509" s="2" t="s">
        <v>10740</v>
      </c>
      <c r="I509" s="2" t="str">
        <v>+44 1242 537131</v>
      </c>
      <c r="J509" s="2" t="str">
        <v>0044 1242 528445</v>
      </c>
      <c r="K509" s="7"/>
      <c r="L509" s="7"/>
      <c r="M509" s="7"/>
      <c r="N509" s="7"/>
      <c r="O509" s="7"/>
      <c r="P509" s="7"/>
      <c r="Q509" s="7"/>
      <c r="R509" s="7"/>
      <c r="S509" s="7"/>
    </row>
    <row r="510">
      <c r="A510" s="2" t="s">
        <v>13317</v>
      </c>
      <c r="B510" s="2" t="str">
        <v>越南</v>
      </c>
      <c r="C510" s="2" t="str">
        <v>--</v>
      </c>
      <c r="D510" s="2" t="s">
        <v>13315</v>
      </c>
      <c r="E510" s="2" t="str">
        <v>10次</v>
      </c>
      <c r="F510" s="2" t="str">
        <v>ROOM 304A,TAP THE BUU DIEN,LANG THUONG,HANOI</v>
      </c>
      <c r="G510" s="2" t="str">
        <v>Ms Thuy Hanh</v>
      </c>
      <c r="H510" s="2" t="s">
        <v>13316</v>
      </c>
      <c r="I510" s="2" t="str">
        <v>0084 4 7750978</v>
      </c>
      <c r="J510" s="2" t="str">
        <v>0084 4 7750978</v>
      </c>
      <c r="K510" s="7"/>
      <c r="L510" s="7"/>
      <c r="M510" s="7"/>
      <c r="N510" s="7"/>
      <c r="O510" s="7"/>
      <c r="P510" s="7"/>
      <c r="Q510" s="7"/>
      <c r="R510" s="7"/>
      <c r="S510" s="7"/>
    </row>
    <row r="511">
      <c r="A511" s="2" t="s">
        <v>10769</v>
      </c>
      <c r="B511" s="2" t="str">
        <v>印度</v>
      </c>
      <c r="C511" s="3" t="s">
        <v>10770</v>
      </c>
      <c r="D511" s="2" t="str">
        <v>五金,体育及旅游休闲用品,其他,家居用品,照明产品,玩具,箱包,鞋,餐厨用具</v>
      </c>
      <c r="E511" s="2" t="str">
        <v>8次</v>
      </c>
      <c r="F511" s="2" t="str">
        <v>A-37,PHASE-1,NARAINA IND. AREA,NEW DELHI-28,INDIA</v>
      </c>
      <c r="G511" s="2" t="str">
        <v>VINAYAK KHANIJO</v>
      </c>
      <c r="H511" s="2" t="s">
        <v>10768</v>
      </c>
      <c r="I511" s="2" t="str">
        <v>+91 11 5141 0000</v>
      </c>
      <c r="J511" s="2" t="str">
        <v>91 11 51410060</v>
      </c>
      <c r="K511" s="7"/>
      <c r="L511" s="7"/>
      <c r="M511" s="7"/>
      <c r="N511" s="7"/>
      <c r="O511" s="7"/>
      <c r="P511" s="7"/>
      <c r="Q511" s="7"/>
      <c r="R511" s="7"/>
      <c r="S511" s="7"/>
    </row>
    <row r="512">
      <c r="A512" s="2" t="s">
        <v>12359</v>
      </c>
      <c r="B512" s="2" t="str">
        <v>英國</v>
      </c>
      <c r="C512" s="3" t="s">
        <v>12362</v>
      </c>
      <c r="D512" s="2" t="s">
        <v>12360</v>
      </c>
      <c r="E512" s="2" t="str">
        <v>11次</v>
      </c>
      <c r="F512" s="2" t="str">
        <v>118 AMINGTON ROAD,YARDLEY,BIRMINGHAM,ENGLAND</v>
      </c>
      <c r="G512" s="2" t="str">
        <v>CRAIG MUIR</v>
      </c>
      <c r="H512" s="2" t="s">
        <v>12361</v>
      </c>
      <c r="I512" s="2" t="str">
        <v>+44 121 706 6181</v>
      </c>
      <c r="J512" s="2" t="str">
        <v>0044 121 6932786/7066514</v>
      </c>
      <c r="K512" s="7"/>
      <c r="L512" s="7"/>
      <c r="M512" s="7"/>
      <c r="N512" s="7"/>
      <c r="O512" s="7"/>
      <c r="P512" s="7"/>
      <c r="Q512" s="7"/>
      <c r="R512" s="7"/>
      <c r="S512" s="7"/>
    </row>
    <row r="513">
      <c r="A513" s="2" t="s">
        <v>9517</v>
      </c>
      <c r="B513" s="2" t="str">
        <v>加拿大</v>
      </c>
      <c r="C513" s="2" t="str">
        <v>--</v>
      </c>
      <c r="D513" s="2" t="str">
        <v>家具,家居装饰品,餐厨用具</v>
      </c>
      <c r="E513" s="2" t="str">
        <v>10次</v>
      </c>
      <c r="F513" s="2" t="str">
        <v>#5 2900 STEELES AVE. E.THORNHILL, ON L3T4X1,CANADA</v>
      </c>
      <c r="G513" s="2" t="str">
        <v>friendhelm kleier</v>
      </c>
      <c r="H513" s="2" t="s">
        <v>9516</v>
      </c>
      <c r="I513" s="2" t="str">
        <v>+1 905-764-9126</v>
      </c>
      <c r="J513" s="2" t="str">
        <v>905 764 9126</v>
      </c>
      <c r="K513" s="7"/>
      <c r="L513" s="7"/>
      <c r="M513" s="7"/>
      <c r="N513" s="7"/>
      <c r="O513" s="7"/>
      <c r="P513" s="7"/>
      <c r="Q513" s="7"/>
      <c r="R513" s="7"/>
      <c r="S513" s="7"/>
    </row>
    <row r="514">
      <c r="A514" s="2" t="s">
        <v>9009</v>
      </c>
      <c r="B514" s="2" t="str">
        <v>瑞典</v>
      </c>
      <c r="C514" s="3" t="s">
        <v>9010</v>
      </c>
      <c r="D514" s="2" t="str">
        <v>其他,餐厨用具</v>
      </c>
      <c r="E514" s="2" t="str">
        <v>6次</v>
      </c>
      <c r="F514" s="2" t="str">
        <v>MARIEHOLMSGATAN 1,SE-415 02 GOTHENBURG</v>
      </c>
      <c r="G514" s="2" t="str">
        <v>JOHAN BJARNEMAN</v>
      </c>
      <c r="H514" s="2" t="s">
        <v>9011</v>
      </c>
      <c r="I514" s="2" t="str">
        <v>+46 31 707 20 00</v>
      </c>
      <c r="J514" s="2" t="str">
        <v>0046 31 25 18 21</v>
      </c>
      <c r="K514" s="7"/>
      <c r="L514" s="7"/>
      <c r="M514" s="7"/>
      <c r="N514" s="7"/>
      <c r="O514" s="7"/>
      <c r="P514" s="7"/>
      <c r="Q514" s="7"/>
      <c r="R514" s="7"/>
      <c r="S514" s="7"/>
    </row>
    <row r="515">
      <c r="A515" s="2" t="s">
        <v>10223</v>
      </c>
      <c r="B515" s="2" t="str">
        <v>德國</v>
      </c>
      <c r="C515" s="3" t="s">
        <v>10220</v>
      </c>
      <c r="D515" s="2" t="s">
        <v>10221</v>
      </c>
      <c r="E515" s="2" t="str">
        <v>11次</v>
      </c>
      <c r="F515" s="2" t="str">
        <v>04-01 FILAA BUILDING,KUM GOALHI, MALE'MALDIVES</v>
      </c>
      <c r="G515" s="2" t="str">
        <v>AlisaSakoolpreug</v>
      </c>
      <c r="H515" s="2" t="s">
        <v>10222</v>
      </c>
      <c r="I515" s="2" t="str">
        <v>(960)335065</v>
      </c>
      <c r="J515" s="2" t="str">
        <v>(960)328620</v>
      </c>
      <c r="K515" s="7"/>
      <c r="L515" s="7"/>
      <c r="M515" s="7"/>
      <c r="N515" s="7"/>
      <c r="O515" s="7"/>
      <c r="P515" s="7"/>
      <c r="Q515" s="7"/>
      <c r="R515" s="7"/>
      <c r="S515" s="7"/>
    </row>
    <row r="516">
      <c r="A516" s="2" t="s">
        <v>12907</v>
      </c>
      <c r="B516" s="2" t="str">
        <v>德國</v>
      </c>
      <c r="C516" s="3" t="s">
        <v>12908</v>
      </c>
      <c r="D516" s="2" t="str">
        <v>大型机械及设备,家用电器,餐厨用具</v>
      </c>
      <c r="E516" s="2" t="str">
        <v>2次</v>
      </c>
      <c r="F516" s="2" t="str">
        <v>Mindener Strasse 12-22, DE 40227, Duesseldorf</v>
      </c>
      <c r="G516" s="2" t="str">
        <v>--</v>
      </c>
      <c r="H516" s="2" t="str">
        <v>--</v>
      </c>
      <c r="I516" s="2" t="str">
        <v>+49 211 77090</v>
      </c>
      <c r="J516" s="2" t="str">
        <v>0049 211 7709 290</v>
      </c>
      <c r="K516" s="7"/>
      <c r="L516" s="7"/>
      <c r="M516" s="7"/>
      <c r="N516" s="7"/>
      <c r="O516" s="7"/>
      <c r="P516" s="7"/>
      <c r="Q516" s="7"/>
      <c r="R516" s="7"/>
      <c r="S516" s="7"/>
    </row>
    <row r="517">
      <c r="A517" s="2" t="s">
        <v>10162</v>
      </c>
      <c r="B517" s="2" t="str">
        <v>美國</v>
      </c>
      <c r="C517" s="2" t="str">
        <v>--</v>
      </c>
      <c r="D517" s="2" t="s">
        <v>10163</v>
      </c>
      <c r="E517" s="2" t="str">
        <v>8次</v>
      </c>
      <c r="F517" s="2" t="str">
        <v>1295 N. Ash St. No. 422, U.S.A.</v>
      </c>
      <c r="G517" s="2" t="str">
        <v>DIOP DJIBRIL</v>
      </c>
      <c r="H517" s="2" t="s">
        <v>10164</v>
      </c>
      <c r="I517" s="2" t="str">
        <v>+1 480-507-2028</v>
      </c>
      <c r="J517" s="2" t="str">
        <v>480 507 2028</v>
      </c>
      <c r="K517" s="7"/>
      <c r="L517" s="7"/>
      <c r="M517" s="7"/>
      <c r="N517" s="7"/>
      <c r="O517" s="7"/>
      <c r="P517" s="7"/>
      <c r="Q517" s="7"/>
      <c r="R517" s="7"/>
      <c r="S517" s="7"/>
    </row>
    <row r="518">
      <c r="A518" s="2" t="s">
        <v>8953</v>
      </c>
      <c r="B518" s="2" t="str">
        <v>印度</v>
      </c>
      <c r="C518" s="3" t="s">
        <v>8951</v>
      </c>
      <c r="D518" s="2" t="s">
        <v>8952</v>
      </c>
      <c r="E518" s="2" t="str">
        <v>11次</v>
      </c>
      <c r="F518" s="2" t="str">
        <v>9/10,MONALISA APPARTMENTS,48,NUTANBHARAT SOCIETY,ALKAPURI,VADODARA,GUJARAT</v>
      </c>
      <c r="G518" s="2" t="str">
        <v>SUNIL JIWAN</v>
      </c>
      <c r="H518" s="2" t="s">
        <v>8950</v>
      </c>
      <c r="I518" s="2" t="str">
        <v>+91 265 233 3620</v>
      </c>
      <c r="J518" s="2" t="str">
        <v>0091 265 2324656</v>
      </c>
      <c r="K518" s="7"/>
      <c r="L518" s="7"/>
      <c r="M518" s="7"/>
      <c r="N518" s="7"/>
      <c r="O518" s="7"/>
      <c r="P518" s="7"/>
      <c r="Q518" s="7"/>
      <c r="R518" s="7"/>
      <c r="S518" s="7"/>
    </row>
    <row r="519">
      <c r="A519" s="2" t="s">
        <v>10177</v>
      </c>
      <c r="B519" s="2" t="str">
        <v>泰国</v>
      </c>
      <c r="C519" s="3" t="s">
        <v>10178</v>
      </c>
      <c r="D519" s="2" t="s">
        <v>10179</v>
      </c>
      <c r="E519" s="2" t="str">
        <v>10次</v>
      </c>
      <c r="F519" s="2" t="str">
        <v>107 SOI PETCHABURI SOI 19,PHAYATHAI,BANGKOK</v>
      </c>
      <c r="G519" s="2" t="str">
        <v>CHARTCHAI ROJANAVILAIVUDH</v>
      </c>
      <c r="H519" s="2" t="s">
        <v>10180</v>
      </c>
      <c r="I519" s="2" t="str">
        <v>(661)9079884</v>
      </c>
      <c r="J519" s="2" t="str">
        <v>(662)3323478</v>
      </c>
      <c r="K519" s="7"/>
      <c r="L519" s="7"/>
      <c r="M519" s="7"/>
      <c r="N519" s="7"/>
      <c r="O519" s="7"/>
      <c r="P519" s="7"/>
      <c r="Q519" s="7"/>
      <c r="R519" s="7"/>
      <c r="S519" s="7"/>
    </row>
    <row r="520">
      <c r="A520" s="2" t="s">
        <v>8976</v>
      </c>
      <c r="B520" s="2" t="str">
        <v>斯洛文尼亚</v>
      </c>
      <c r="C520" s="2" t="str">
        <v>--</v>
      </c>
      <c r="D520" s="2" t="s">
        <v>8975</v>
      </c>
      <c r="E520" s="2" t="str">
        <v>9次</v>
      </c>
      <c r="F520" s="2" t="str">
        <v>VEGOVA 6,6000 KOPER,SLOVENIA</v>
      </c>
      <c r="G520" s="2" t="str">
        <v>Ricardo Hirabayashi</v>
      </c>
      <c r="H520" s="2" t="s">
        <v>8171</v>
      </c>
      <c r="I520" s="2" t="str">
        <v>+386 5 627 22 96</v>
      </c>
      <c r="J520" s="2">
        <v>38656272297</v>
      </c>
      <c r="K520" s="7"/>
      <c r="L520" s="7"/>
      <c r="M520" s="7"/>
      <c r="N520" s="7"/>
      <c r="O520" s="7"/>
      <c r="P520" s="7"/>
      <c r="Q520" s="7"/>
      <c r="R520" s="7"/>
      <c r="S520" s="7"/>
    </row>
    <row r="521">
      <c r="A521" s="2" t="s">
        <v>10119</v>
      </c>
      <c r="B521" s="2" t="str">
        <v>印度</v>
      </c>
      <c r="C521" s="3" t="s">
        <v>10120</v>
      </c>
      <c r="D521" s="2" t="str">
        <v>家用电器,玻璃工艺品,食品,餐厨用具</v>
      </c>
      <c r="E521" s="2" t="str">
        <v>8次</v>
      </c>
      <c r="F521" s="2" t="str">
        <v>G.S.ROAD, ULUBARI,GUWAHATI-781007, ASSAMINDIA</v>
      </c>
      <c r="G521" s="2" t="str">
        <v>AlbertWongKoonHung</v>
      </c>
      <c r="H521" s="2" t="s">
        <v>10118</v>
      </c>
      <c r="I521" s="2">
        <v>435048027</v>
      </c>
      <c r="J521" s="2" t="str">
        <v>361 2529379</v>
      </c>
      <c r="K521" s="7"/>
      <c r="L521" s="7"/>
      <c r="M521" s="7"/>
      <c r="N521" s="7"/>
      <c r="O521" s="7"/>
      <c r="P521" s="7"/>
      <c r="Q521" s="7"/>
      <c r="R521" s="7"/>
      <c r="S521" s="7"/>
    </row>
    <row r="522">
      <c r="A522" s="2" t="s">
        <v>12839</v>
      </c>
      <c r="B522" s="2" t="str">
        <v>美國</v>
      </c>
      <c r="C522" s="3" t="s">
        <v>12841</v>
      </c>
      <c r="D522" s="2" t="str">
        <v>家具,家居装饰品,餐厨用具</v>
      </c>
      <c r="E522" s="2" t="str">
        <v>6次</v>
      </c>
      <c r="F522" s="2" t="str">
        <v>1801 N. ANDREWS AVE.,POMPANO BEACH,FL 33069,U.S.A.</v>
      </c>
      <c r="G522" s="2" t="str">
        <v>Coco Yuen</v>
      </c>
      <c r="H522" s="2" t="s">
        <v>12840</v>
      </c>
      <c r="I522" s="2" t="str">
        <v>+1 954-960-1812</v>
      </c>
      <c r="J522" s="2" t="str">
        <v>954 960 1849</v>
      </c>
      <c r="K522" s="7"/>
      <c r="L522" s="7"/>
      <c r="M522" s="7"/>
      <c r="N522" s="7"/>
      <c r="O522" s="7"/>
      <c r="P522" s="7"/>
      <c r="Q522" s="7"/>
      <c r="R522" s="7"/>
      <c r="S522" s="7"/>
    </row>
    <row r="523">
      <c r="A523" s="2" t="s">
        <v>10144</v>
      </c>
      <c r="B523" s="2" t="str">
        <v>中國大陸</v>
      </c>
      <c r="C523" s="3" t="s">
        <v>10146</v>
      </c>
      <c r="D523" s="2" t="str">
        <v>体育及旅游休闲用品,其他,餐厨用具</v>
      </c>
      <c r="E523" s="2" t="str">
        <v>6次</v>
      </c>
      <c r="F523" s="2" t="str">
        <v>cnnb, CHINA</v>
      </c>
      <c r="G523" s="2" t="str">
        <v>--</v>
      </c>
      <c r="H523" s="2" t="s">
        <v>10145</v>
      </c>
      <c r="I523" s="2" t="str">
        <v>+86 574 6295 0215</v>
      </c>
      <c r="J523" s="2" t="str">
        <v>0574 62952177</v>
      </c>
      <c r="K523" s="7"/>
      <c r="L523" s="7"/>
      <c r="M523" s="7"/>
      <c r="N523" s="7"/>
      <c r="O523" s="7"/>
      <c r="P523" s="7"/>
      <c r="Q523" s="7"/>
      <c r="R523" s="7"/>
      <c r="S523" s="7"/>
    </row>
    <row r="524">
      <c r="A524" s="2" t="s">
        <v>12854</v>
      </c>
      <c r="B524" s="2" t="str">
        <v>美國</v>
      </c>
      <c r="C524" s="3" t="s">
        <v>12856</v>
      </c>
      <c r="D524" s="2" t="str">
        <v>其他,化工产品,家具,家居装饰品,家用电器,玻璃工艺品,餐厨用具</v>
      </c>
      <c r="E524" s="2" t="str">
        <v>9次</v>
      </c>
      <c r="F524" s="2" t="str">
        <v>9010 E. GARVEY AVE # C</v>
      </c>
      <c r="G524" s="2" t="str">
        <v>CAROLINE RITCHIE</v>
      </c>
      <c r="H524" s="2" t="s">
        <v>12855</v>
      </c>
      <c r="I524" s="2" t="str">
        <v>+1 626-280-6679</v>
      </c>
      <c r="J524" s="2" t="str">
        <v>626 280 8589</v>
      </c>
      <c r="K524" s="7"/>
      <c r="L524" s="7"/>
      <c r="M524" s="7"/>
      <c r="N524" s="7"/>
      <c r="O524" s="7"/>
      <c r="P524" s="7"/>
      <c r="Q524" s="7"/>
      <c r="R524" s="7"/>
      <c r="S524" s="7"/>
    </row>
    <row r="525">
      <c r="A525" s="2" t="s">
        <v>8901</v>
      </c>
      <c r="B525" s="2" t="str">
        <v>日本</v>
      </c>
      <c r="C525" s="2" t="str">
        <v>--</v>
      </c>
      <c r="D525" s="2" t="str">
        <v>餐厨用具</v>
      </c>
      <c r="E525" s="2" t="str">
        <v>3次</v>
      </c>
      <c r="F525" s="2" t="str">
        <v>22-15, MIKUNIHON-MACHI 3-CHOME, YODOGAWA-KU OSAKA-SHI, OSAKA 5320005</v>
      </c>
      <c r="G525" s="2" t="str">
        <v>IWASAKI</v>
      </c>
      <c r="H525" s="2" t="str">
        <v>--</v>
      </c>
      <c r="I525" s="2">
        <f>+81-42-777-1546</f>
      </c>
      <c r="J525" s="2" t="str">
        <v>0081 6 63950477</v>
      </c>
      <c r="K525" s="7"/>
      <c r="L525" s="7"/>
      <c r="M525" s="7"/>
      <c r="N525" s="7"/>
      <c r="O525" s="7"/>
      <c r="P525" s="7"/>
      <c r="Q525" s="7"/>
      <c r="R525" s="7"/>
      <c r="S525" s="7"/>
    </row>
    <row r="526">
      <c r="A526" s="2" t="s">
        <v>12801</v>
      </c>
      <c r="B526" s="2" t="str">
        <v>俄羅斯</v>
      </c>
      <c r="C526" s="3" t="s">
        <v>12799</v>
      </c>
      <c r="D526" s="2" t="str">
        <v>其他,餐厨用具</v>
      </c>
      <c r="E526" s="2" t="str">
        <v>6次</v>
      </c>
      <c r="F526" s="2" t="str">
        <v>2nd Roshinskiy proezd, 8, RUSSIA</v>
      </c>
      <c r="G526" s="2" t="str">
        <v>vamsi venisetty</v>
      </c>
      <c r="H526" s="2" t="s">
        <v>12800</v>
      </c>
      <c r="I526" s="2" t="str">
        <v>+7-346-667-08-88,+7 (3466) 296,+7 (922) 401-06-01,+7 (3466) 67-06-10,8 (912) 938-22-24,8 (982) 690-33-86,+7 (3466) 48-05-06,8 (982) 506-26-72,8 (912) 935-3000,+7 (3466) 649,8 (952) 707-72-22,+7 (3466) 505,+7-922-763-16-22,+7-346-650-20-70,+7-346-648-05-06,+7-922-305-02-60,+7-3466296,+7-346-631-05-07,+7-346-627-72-79,+7-346-664-90-25,+7-922-401-06-01,+7-922-781-83-66,+7-3466505,+7-996-328-52-73</v>
      </c>
      <c r="J526" s="2">
        <v>70952322144</v>
      </c>
      <c r="K526" s="7"/>
      <c r="L526" s="7"/>
      <c r="M526" s="7"/>
      <c r="N526" s="7"/>
      <c r="O526" s="7"/>
      <c r="P526" s="7"/>
      <c r="Q526" s="7"/>
      <c r="R526" s="7"/>
      <c r="S526" s="7"/>
    </row>
    <row r="527">
      <c r="A527" s="2" t="s">
        <v>10093</v>
      </c>
      <c r="B527" s="2" t="str">
        <v>美國</v>
      </c>
      <c r="C527" s="3" t="s">
        <v>10094</v>
      </c>
      <c r="D527" s="2" t="str">
        <v>其他,家具,家居装饰品,玻璃工艺品,餐厨用具</v>
      </c>
      <c r="E527" s="2" t="str">
        <v>9次</v>
      </c>
      <c r="F527" s="2" t="str">
        <v>140 50TH STREET BROOKLYN, NY 11232U.S.A.</v>
      </c>
      <c r="G527" s="2" t="str">
        <v>SATISH BATAVIA</v>
      </c>
      <c r="H527" s="2" t="s">
        <v>10092</v>
      </c>
      <c r="I527" s="2" t="str">
        <v>+1 718-833-3334</v>
      </c>
      <c r="J527" s="2" t="str">
        <v>718 833 9810</v>
      </c>
      <c r="K527" s="7"/>
      <c r="L527" s="7"/>
      <c r="M527" s="7"/>
      <c r="N527" s="7"/>
      <c r="O527" s="7"/>
      <c r="P527" s="7"/>
      <c r="Q527" s="7"/>
      <c r="R527" s="7"/>
      <c r="S527" s="7"/>
    </row>
    <row r="528">
      <c r="A528" s="2" t="s">
        <v>12822</v>
      </c>
      <c r="B528" s="2" t="str">
        <v>英國</v>
      </c>
      <c r="C528" s="3" t="s">
        <v>12821</v>
      </c>
      <c r="D528" s="2" t="str">
        <v>其他,餐厨用具</v>
      </c>
      <c r="E528" s="2" t="str">
        <v>6次</v>
      </c>
      <c r="F528" s="2" t="str">
        <v>UNIT 27 F2 N17 STUDIOS784-788 HIGH ROAD TOTTENHAMLONDON N11 2LU,U.K.</v>
      </c>
      <c r="G528" s="2" t="str">
        <v>jenny xu</v>
      </c>
      <c r="H528" s="2" t="s">
        <v>12823</v>
      </c>
      <c r="I528" s="2" t="str">
        <v>+44 20 8365 1136</v>
      </c>
      <c r="J528" s="2" t="str">
        <v>0044(0)2083651236</v>
      </c>
      <c r="K528" s="7"/>
      <c r="L528" s="7"/>
      <c r="M528" s="7"/>
      <c r="N528" s="7"/>
      <c r="O528" s="7"/>
      <c r="P528" s="7"/>
      <c r="Q528" s="7"/>
      <c r="R528" s="7"/>
      <c r="S528" s="7"/>
    </row>
    <row r="529">
      <c r="A529" s="2" t="s">
        <v>8924</v>
      </c>
      <c r="B529" s="2" t="str">
        <v>中國香港</v>
      </c>
      <c r="C529" s="3" t="s">
        <v>8922</v>
      </c>
      <c r="D529" s="2" t="str">
        <v>餐厨用具</v>
      </c>
      <c r="E529" s="2" t="str">
        <v>7次</v>
      </c>
      <c r="F529" s="2" t="str">
        <v>RM 2821,NEW TECH PLAZA,34 TAI YAU ST,SAN PO KONG, KLN.,HONGKONG</v>
      </c>
      <c r="G529" s="2" t="str">
        <v>--</v>
      </c>
      <c r="H529" s="2" t="s">
        <v>8923</v>
      </c>
      <c r="I529" s="2" t="str">
        <v>+852 3528 0107</v>
      </c>
      <c r="J529" s="2">
        <v>35280153</v>
      </c>
      <c r="K529" s="7"/>
      <c r="L529" s="7"/>
      <c r="M529" s="7"/>
      <c r="N529" s="7"/>
      <c r="O529" s="7"/>
      <c r="P529" s="7"/>
      <c r="Q529" s="7"/>
      <c r="R529" s="7"/>
      <c r="S529" s="7"/>
    </row>
    <row r="530">
      <c r="A530" s="2" t="s">
        <v>11867</v>
      </c>
      <c r="B530" s="2" t="str">
        <v>芬蘭</v>
      </c>
      <c r="C530" s="3" t="s">
        <v>11865</v>
      </c>
      <c r="D530" s="2" t="str">
        <v>医药保健品及医疗器械,家用纺织品,照明产品,餐厨用具</v>
      </c>
      <c r="E530" s="2" t="str">
        <v>7次</v>
      </c>
      <c r="F530" s="2" t="str">
        <v>KAUPPAKATU 12,60100 SEINAJOKI,FINLAND</v>
      </c>
      <c r="G530" s="2" t="str">
        <v>Lau Kam Luen</v>
      </c>
      <c r="H530" s="2" t="s">
        <v>11866</v>
      </c>
      <c r="I530" s="2" t="str">
        <v>+358 40 8367670</v>
      </c>
      <c r="J530" s="2">
        <v>3586429555</v>
      </c>
      <c r="K530" s="7"/>
      <c r="L530" s="7"/>
      <c r="M530" s="7"/>
      <c r="N530" s="7"/>
      <c r="O530" s="7"/>
      <c r="P530" s="7"/>
      <c r="Q530" s="7"/>
      <c r="R530" s="7"/>
      <c r="S530" s="7"/>
    </row>
    <row r="531">
      <c r="A531" s="2" t="s">
        <v>8843</v>
      </c>
      <c r="B531" s="2" t="str">
        <v>西班牙</v>
      </c>
      <c r="C531" s="3" t="s">
        <v>8841</v>
      </c>
      <c r="D531" s="2" t="str">
        <v>其他,家用纺织品,服装饰物及配件,玻璃工艺品,餐厨用具</v>
      </c>
      <c r="E531" s="2" t="str">
        <v>7次</v>
      </c>
      <c r="F531" s="2" t="str">
        <v>POLIGONO INDUSTRIAL CAMPOLLANO,AVENIDA 3 S/N CP:02007,ALBACETE,SPAIN</v>
      </c>
      <c r="G531" s="2" t="str">
        <v>Angel</v>
      </c>
      <c r="H531" s="2" t="s">
        <v>8842</v>
      </c>
      <c r="I531" s="2" t="str">
        <v>+34 967 60 76 22</v>
      </c>
      <c r="J531" s="2">
        <v>34967607622</v>
      </c>
      <c r="K531" s="7"/>
      <c r="L531" s="7"/>
      <c r="M531" s="7"/>
      <c r="N531" s="7"/>
      <c r="O531" s="7"/>
      <c r="P531" s="7"/>
      <c r="Q531" s="7"/>
      <c r="R531" s="7"/>
      <c r="S531" s="7"/>
    </row>
    <row r="532">
      <c r="A532" s="2" t="s">
        <v>11886</v>
      </c>
      <c r="B532" s="2" t="str">
        <v>泰国</v>
      </c>
      <c r="C532" s="2" t="str">
        <v>--</v>
      </c>
      <c r="D532" s="2" t="s">
        <v>11888</v>
      </c>
      <c r="E532" s="2" t="str">
        <v>7次</v>
      </c>
      <c r="F532" s="2" t="str">
        <v>880/4 BANSUANLASALLE BANGNABANGKOK 10260THAILAND</v>
      </c>
      <c r="G532" s="2" t="str">
        <v>chalae narinsuksanti</v>
      </c>
      <c r="H532" s="2" t="s">
        <v>11887</v>
      </c>
      <c r="I532" s="2" t="str">
        <v>(662)347 4156 8</v>
      </c>
      <c r="J532" s="2" t="str">
        <v>(662)347 4156 8</v>
      </c>
      <c r="K532" s="7"/>
      <c r="L532" s="7"/>
      <c r="M532" s="7"/>
      <c r="N532" s="7"/>
      <c r="O532" s="7"/>
      <c r="P532" s="7"/>
      <c r="Q532" s="7"/>
      <c r="R532" s="7"/>
      <c r="S532" s="7"/>
    </row>
    <row r="533">
      <c r="A533" s="2" t="s">
        <v>8874</v>
      </c>
      <c r="B533" s="2" t="str">
        <v>中國香港</v>
      </c>
      <c r="C533" s="3" t="s">
        <v>8875</v>
      </c>
      <c r="D533" s="2" t="str">
        <v>照明产品,玻璃工艺品,餐厨用具</v>
      </c>
      <c r="E533" s="2" t="str">
        <v>9次</v>
      </c>
      <c r="F533" s="2" t="str">
        <v>4/F., TOWER II SILVERCORD.30 CANTON RD. KOWLOONHONGKONG</v>
      </c>
      <c r="G533" s="2" t="str">
        <v>Eric Fang</v>
      </c>
      <c r="H533" s="2" t="s">
        <v>8873</v>
      </c>
      <c r="I533" s="2" t="str">
        <v>(852)23756363</v>
      </c>
      <c r="J533" s="2" t="str">
        <v>(852)23755335</v>
      </c>
      <c r="K533" s="7"/>
      <c r="L533" s="7"/>
      <c r="M533" s="7"/>
      <c r="N533" s="7"/>
      <c r="O533" s="7"/>
      <c r="P533" s="7"/>
      <c r="Q533" s="7"/>
      <c r="R533" s="7"/>
      <c r="S533" s="7"/>
    </row>
    <row r="534">
      <c r="A534" s="2" t="s">
        <v>12135</v>
      </c>
      <c r="B534" s="2" t="str">
        <v>英國</v>
      </c>
      <c r="C534" s="3" t="s">
        <v>12137</v>
      </c>
      <c r="D534" s="2" t="str">
        <v>餐厨用具</v>
      </c>
      <c r="E534" s="2" t="str">
        <v>6次</v>
      </c>
      <c r="F534" s="2" t="str">
        <v>6,GROVLNDS.BUS.CTR.BOUNDARY WY//GB-HEMEL HEMPSTEAD HP2 7TE</v>
      </c>
      <c r="G534" s="2" t="str">
        <v>ANTHONY JOINT</v>
      </c>
      <c r="H534" s="2" t="s">
        <v>12136</v>
      </c>
      <c r="I534" s="2" t="str">
        <v>+44 1442 235858</v>
      </c>
      <c r="J534" s="2" t="str">
        <v>0044 1442 235760</v>
      </c>
      <c r="K534" s="7"/>
      <c r="L534" s="7"/>
      <c r="M534" s="7"/>
      <c r="N534" s="7"/>
      <c r="O534" s="7"/>
      <c r="P534" s="7"/>
      <c r="Q534" s="7"/>
      <c r="R534" s="7"/>
      <c r="S534" s="7"/>
    </row>
    <row r="535">
      <c r="A535" s="2" t="s">
        <v>10341</v>
      </c>
      <c r="B535" s="2" t="str">
        <v>荷蘭</v>
      </c>
      <c r="C535" s="3" t="s">
        <v>10339</v>
      </c>
      <c r="D535" s="2" t="str">
        <v>化工产品,家具,工艺陶瓷,玩具,餐厨用具</v>
      </c>
      <c r="E535" s="2" t="str">
        <v>4次</v>
      </c>
      <c r="F535" s="2" t="str">
        <v>PALMPOLSTRAAT 56,1327 CH ALMERE</v>
      </c>
      <c r="G535" s="2" t="str">
        <v>JACQUELIEN SPENKELINK</v>
      </c>
      <c r="H535" s="2" t="s">
        <v>10340</v>
      </c>
      <c r="I535" s="2" t="str">
        <v>0031 36 5357290</v>
      </c>
      <c r="J535" s="2" t="str">
        <v>0031 36 5357291</v>
      </c>
      <c r="K535" s="7"/>
      <c r="L535" s="7"/>
      <c r="M535" s="7"/>
      <c r="N535" s="7"/>
      <c r="O535" s="7"/>
      <c r="P535" s="7"/>
      <c r="Q535" s="7"/>
      <c r="R535" s="7"/>
      <c r="S535" s="7"/>
    </row>
    <row r="536">
      <c r="A536" s="2" t="s">
        <v>13016</v>
      </c>
      <c r="B536" s="2" t="str">
        <v>法國</v>
      </c>
      <c r="C536" s="2" t="str">
        <v>--</v>
      </c>
      <c r="D536" s="2" t="str">
        <v>餐厨用具</v>
      </c>
      <c r="E536" s="2" t="str">
        <v>6次</v>
      </c>
      <c r="F536" s="2" t="str">
        <v>SQUARE AUGEREAU,B.P 22,ALBI CEDEX</v>
      </c>
      <c r="G536" s="2" t="str">
        <v>CA EXPORT SARL</v>
      </c>
      <c r="H536" s="2" t="s">
        <v>13015</v>
      </c>
      <c r="I536" s="2" t="str">
        <v>+33 5 63 60 80 79</v>
      </c>
      <c r="J536" s="2" t="str">
        <v>0033 5 63471392</v>
      </c>
      <c r="K536" s="7"/>
      <c r="L536" s="7"/>
      <c r="M536" s="7"/>
      <c r="N536" s="7"/>
      <c r="O536" s="7"/>
      <c r="P536" s="7"/>
      <c r="Q536" s="7"/>
      <c r="R536" s="7"/>
      <c r="S536" s="7"/>
    </row>
    <row r="537">
      <c r="A537" s="2" t="s">
        <v>10285</v>
      </c>
      <c r="B537" s="2" t="str">
        <v>美國</v>
      </c>
      <c r="C537" s="2" t="str">
        <v>--</v>
      </c>
      <c r="D537" s="2" t="str">
        <v>餐厨用具</v>
      </c>
      <c r="E537" s="2" t="str">
        <v>7次</v>
      </c>
      <c r="F537" s="2" t="str">
        <v>11428 N. SUNDOWN DRIVESCOTTSDALE, AZ 85260U.S.A.</v>
      </c>
      <c r="G537" s="2" t="str">
        <v>--</v>
      </c>
      <c r="H537" s="2" t="s">
        <v>10284</v>
      </c>
      <c r="I537" s="2" t="str">
        <v>+1 480-368-7068</v>
      </c>
      <c r="J537" s="2" t="str">
        <v>480 951 3980</v>
      </c>
      <c r="K537" s="7"/>
      <c r="L537" s="7"/>
      <c r="M537" s="7"/>
      <c r="N537" s="7"/>
      <c r="O537" s="7"/>
      <c r="P537" s="7"/>
      <c r="Q537" s="7"/>
      <c r="R537" s="7"/>
      <c r="S537" s="7"/>
    </row>
    <row r="538">
      <c r="A538" s="2" t="s">
        <v>12970</v>
      </c>
      <c r="B538" s="2" t="str">
        <v>巴基斯坦</v>
      </c>
      <c r="C538" s="2" t="str">
        <v>--</v>
      </c>
      <c r="D538" s="2" t="str">
        <v>玩具,礼品及赠品,餐厨用具</v>
      </c>
      <c r="E538" s="2" t="str">
        <v>8次</v>
      </c>
      <c r="F538" s="2" t="str">
        <v>M.R.2/43CHADI LANE OFF MARRIOT ROAD,KARACHI-74000 ,PAKISTAN</v>
      </c>
      <c r="G538" s="2" t="str">
        <v>Moayad Tbeil</v>
      </c>
      <c r="H538" s="2" t="s">
        <v>12971</v>
      </c>
      <c r="I538" s="2">
        <v>2426172</v>
      </c>
      <c r="J538" s="2">
        <v>7750503</v>
      </c>
      <c r="K538" s="7"/>
      <c r="L538" s="7"/>
      <c r="M538" s="7"/>
      <c r="N538" s="7"/>
      <c r="O538" s="7"/>
      <c r="P538" s="7"/>
      <c r="Q538" s="7"/>
      <c r="R538" s="7"/>
      <c r="S538" s="7"/>
    </row>
    <row r="539">
      <c r="A539" s="2" t="s">
        <v>9222</v>
      </c>
      <c r="B539" s="2" t="str">
        <v>加拿大</v>
      </c>
      <c r="C539" s="3" t="s">
        <v>9223</v>
      </c>
      <c r="D539" s="2" t="str">
        <v>工艺陶瓷,餐厨用具</v>
      </c>
      <c r="E539" s="2" t="str">
        <v>3次</v>
      </c>
      <c r="F539" s="2" t="str">
        <v>102 3830 JACOMBS ROAD, RICHMOND, B.C.</v>
      </c>
      <c r="G539" s="2" t="str">
        <v>DANIEL FUNG</v>
      </c>
      <c r="H539" s="2" t="s">
        <v>9221</v>
      </c>
      <c r="I539" s="2" t="str">
        <v>001 604 2320899</v>
      </c>
      <c r="J539" s="2" t="str">
        <v>001 604 2320899</v>
      </c>
      <c r="K539" s="7"/>
      <c r="L539" s="7"/>
      <c r="M539" s="7"/>
      <c r="N539" s="7"/>
      <c r="O539" s="7"/>
      <c r="P539" s="7"/>
      <c r="Q539" s="7"/>
      <c r="R539" s="7"/>
      <c r="S539" s="7"/>
    </row>
    <row r="540">
      <c r="A540" s="2" t="s">
        <v>12103</v>
      </c>
      <c r="B540" s="2" t="str">
        <v>德國</v>
      </c>
      <c r="C540" s="3" t="s">
        <v>12101</v>
      </c>
      <c r="D540" s="2" t="str">
        <v>五金,餐厨用具</v>
      </c>
      <c r="E540" s="2" t="str">
        <v>6次</v>
      </c>
      <c r="F540" s="2" t="str">
        <v>KLEIST STR. 9,D-89522 HEIDENHEIM AN DER BR.</v>
      </c>
      <c r="G540" s="2" t="str">
        <v>CADRO OHG</v>
      </c>
      <c r="H540" s="2" t="s">
        <v>12102</v>
      </c>
      <c r="I540" s="2" t="str">
        <v>+49 7321 557730</v>
      </c>
      <c r="J540" s="2" t="str">
        <v>0049 7321 55 7732</v>
      </c>
      <c r="K540" s="7"/>
      <c r="L540" s="7"/>
      <c r="M540" s="7"/>
      <c r="N540" s="7"/>
      <c r="O540" s="7"/>
      <c r="P540" s="7"/>
      <c r="Q540" s="7"/>
      <c r="R540" s="7"/>
      <c r="S540" s="7"/>
    </row>
    <row r="541">
      <c r="A541" s="2" t="s">
        <v>9143</v>
      </c>
      <c r="B541" s="2" t="str">
        <v>法國</v>
      </c>
      <c r="C541" s="2" t="str">
        <v>--</v>
      </c>
      <c r="D541" s="2" t="str">
        <v>办公文具,家具,餐厨用具</v>
      </c>
      <c r="E541" s="2" t="str">
        <v>8次</v>
      </c>
      <c r="F541" s="2" t="str">
        <v>4 RUE DU GENERAL LANREZAC, 75017, PARIS</v>
      </c>
      <c r="G541" s="2" t="str">
        <v>MME BULAJIC</v>
      </c>
      <c r="H541" s="2" t="str">
        <v>--</v>
      </c>
      <c r="I541" s="2" t="str">
        <v>+33 1 45 74 02 02</v>
      </c>
      <c r="J541" s="2" t="str">
        <v>0033 145740606</v>
      </c>
      <c r="K541" s="7"/>
      <c r="L541" s="7"/>
      <c r="M541" s="7"/>
      <c r="N541" s="7"/>
      <c r="O541" s="7"/>
      <c r="P541" s="7"/>
      <c r="Q541" s="7"/>
      <c r="R541" s="7"/>
      <c r="S541" s="7"/>
    </row>
    <row r="542">
      <c r="A542" s="2" t="s">
        <v>12927</v>
      </c>
      <c r="B542" s="2" t="str">
        <v>中国台湾</v>
      </c>
      <c r="C542" s="2" t="str">
        <v>--</v>
      </c>
      <c r="D542" s="2" t="str">
        <v>钟表眼镜,餐厨用具</v>
      </c>
      <c r="E542" s="2" t="str">
        <v>7次</v>
      </c>
      <c r="F542" s="2" t="str">
        <v>NO. 5, ALLEY 40, LANE 228, TAIHSI SOUTH. RD., CHUNG HO TS''UN, LUNG CHING HSIANG, TAICHUNG HSIEN, TAIWAN, 434 R.O.C., TAIWAN</v>
      </c>
      <c r="G542" s="2" t="str">
        <v>--</v>
      </c>
      <c r="H542" s="2" t="s">
        <v>12926</v>
      </c>
      <c r="I542" s="2" t="str">
        <v>+886 4 2639 1202</v>
      </c>
      <c r="J542" s="2" t="str">
        <v>886 4 26394423</v>
      </c>
      <c r="K542" s="7"/>
      <c r="L542" s="7"/>
      <c r="M542" s="7"/>
      <c r="N542" s="7"/>
      <c r="O542" s="7"/>
      <c r="P542" s="7"/>
      <c r="Q542" s="7"/>
      <c r="R542" s="7"/>
      <c r="S542" s="7"/>
    </row>
    <row r="543">
      <c r="A543" s="2" t="s">
        <v>10259</v>
      </c>
      <c r="B543" s="2" t="str">
        <v>菲律賓</v>
      </c>
      <c r="C543" s="2" t="str">
        <v>--</v>
      </c>
      <c r="D543" s="2" t="str">
        <v>体育及旅游休闲用品,箱包,节日用品,餐厨用具</v>
      </c>
      <c r="E543" s="2" t="str">
        <v>9次</v>
      </c>
      <c r="F543" s="2" t="str">
        <v>72 AMSTERDAM ST. PROVIDENT VILLAGE,MARIKINA CITY,PHILIPPINES</v>
      </c>
      <c r="G543" s="2" t="str">
        <v>--</v>
      </c>
      <c r="H543" s="2" t="s">
        <v>10258</v>
      </c>
      <c r="I543" s="2" t="str">
        <v>+63 2 997 9032</v>
      </c>
      <c r="J543" s="2" t="str">
        <v>632 9979031</v>
      </c>
      <c r="K543" s="7"/>
      <c r="L543" s="7"/>
      <c r="M543" s="7"/>
      <c r="N543" s="7"/>
      <c r="O543" s="7"/>
      <c r="P543" s="7"/>
      <c r="Q543" s="7"/>
      <c r="R543" s="7"/>
      <c r="S543" s="7"/>
    </row>
    <row r="544">
      <c r="A544" s="2" t="s">
        <v>12949</v>
      </c>
      <c r="B544" s="2" t="str">
        <v>美國</v>
      </c>
      <c r="C544" s="3" t="s">
        <v>12947</v>
      </c>
      <c r="D544" s="2" t="str">
        <v>其他,家具,工艺陶瓷,编织及藤铁工艺品,节日用品,餐厨用具</v>
      </c>
      <c r="E544" s="2" t="str">
        <v>9次</v>
      </c>
      <c r="F544" s="2" t="str">
        <v>13200 NW 45 AVE.,OPA LOCKA, FL. 33054,U.S.A.</v>
      </c>
      <c r="G544" s="2" t="str">
        <v>Henry Aliwarga</v>
      </c>
      <c r="H544" s="2" t="s">
        <v>12948</v>
      </c>
      <c r="I544" s="2" t="str">
        <v>+1-305-477-4464,(800) 282-7687,+1 800-282-7687</v>
      </c>
      <c r="J544" s="2" t="str">
        <v>001 305 477 2051</v>
      </c>
      <c r="K544" s="7"/>
      <c r="L544" s="7"/>
      <c r="M544" s="7"/>
      <c r="N544" s="7"/>
      <c r="O544" s="7"/>
      <c r="P544" s="7"/>
      <c r="Q544" s="7"/>
      <c r="R544" s="7"/>
      <c r="S544" s="7"/>
    </row>
    <row r="545">
      <c r="A545" s="2" t="s">
        <v>9803</v>
      </c>
      <c r="B545" s="2" t="str">
        <v>法國</v>
      </c>
      <c r="C545" s="3" t="s">
        <v>9805</v>
      </c>
      <c r="D545" s="2" t="str">
        <v>卫浴设备,餐厨用具</v>
      </c>
      <c r="E545" s="2" t="str">
        <v>9次</v>
      </c>
      <c r="F545" s="2" t="str">
        <v>1 RUE GEORGES BESSE, BP 302, 69745, GENAS CEDEX</v>
      </c>
      <c r="G545" s="2" t="str">
        <v>GROUPE PAREDES</v>
      </c>
      <c r="H545" s="2" t="s">
        <v>9804</v>
      </c>
      <c r="I545" s="2" t="str">
        <v>+33 4 72 47 47 47</v>
      </c>
      <c r="J545" s="2" t="str">
        <v>0033 472474799</v>
      </c>
      <c r="K545" s="7"/>
      <c r="L545" s="7"/>
      <c r="M545" s="7"/>
      <c r="N545" s="7"/>
      <c r="O545" s="7"/>
      <c r="P545" s="7"/>
      <c r="Q545" s="7"/>
      <c r="R545" s="7"/>
      <c r="S545" s="7"/>
    </row>
    <row r="546">
      <c r="A546" s="2" t="s">
        <v>12606</v>
      </c>
      <c r="B546" s="2" t="str">
        <v>日本</v>
      </c>
      <c r="C546" s="3" t="s">
        <v>12607</v>
      </c>
      <c r="D546" s="2" t="s">
        <v>12608</v>
      </c>
      <c r="E546" s="2" t="str">
        <v>5次</v>
      </c>
      <c r="F546" s="2" t="str">
        <v>1-2-11,YANAGIBASHI,TAITOKU,TOKYO,JAPAN</v>
      </c>
      <c r="G546" s="2" t="str">
        <v>Bennet Wong</v>
      </c>
      <c r="H546" s="2" t="s">
        <v>12609</v>
      </c>
      <c r="I546" s="2" t="str">
        <v>+81 3-3866-0231</v>
      </c>
      <c r="J546" s="2" t="str">
        <v>81 3 3866 0232</v>
      </c>
      <c r="K546" s="7"/>
      <c r="L546" s="7"/>
      <c r="M546" s="7"/>
      <c r="N546" s="7"/>
      <c r="O546" s="7"/>
      <c r="P546" s="7"/>
      <c r="Q546" s="7"/>
      <c r="R546" s="7"/>
      <c r="S546" s="7"/>
    </row>
    <row r="547">
      <c r="A547" s="2" t="s">
        <v>9826</v>
      </c>
      <c r="B547" s="2" t="str">
        <v>英國</v>
      </c>
      <c r="C547" s="3" t="s">
        <v>9828</v>
      </c>
      <c r="D547" s="2" t="str">
        <v>五金,卫浴设备,家用电器,建筑及装饰材料,餐厨用具</v>
      </c>
      <c r="E547" s="2" t="str">
        <v>10次</v>
      </c>
      <c r="F547" s="2" t="str">
        <v>AVONMOUTH WAY,BRISTOL, BS11 9HX,U.K.</v>
      </c>
      <c r="G547" s="2" t="str">
        <v>Horwood</v>
      </c>
      <c r="H547" s="2" t="s">
        <v>9827</v>
      </c>
      <c r="I547" s="2" t="str">
        <v>+44 117 940 0000</v>
      </c>
      <c r="J547" s="2" t="str">
        <v>0044 117 940 1100</v>
      </c>
      <c r="K547" s="7"/>
      <c r="L547" s="7"/>
      <c r="M547" s="7"/>
      <c r="N547" s="7"/>
      <c r="O547" s="7"/>
      <c r="P547" s="7"/>
      <c r="Q547" s="7"/>
      <c r="R547" s="7"/>
      <c r="S547" s="7"/>
    </row>
    <row r="548">
      <c r="A548" s="2" t="s">
        <v>10848</v>
      </c>
      <c r="B548" s="2" t="str">
        <v>英國</v>
      </c>
      <c r="C548" s="3" t="s">
        <v>10847</v>
      </c>
      <c r="D548" s="2" t="str">
        <v>五金,家用电器,餐厨用具</v>
      </c>
      <c r="E548" s="2" t="str">
        <v>6次</v>
      </c>
      <c r="F548" s="2" t="str">
        <v>5 Springlakes Estate,Deadbrook Lane,Aldershot,Hampshire. GU12 4UH</v>
      </c>
      <c r="G548" s="2" t="str">
        <v>Robert V White</v>
      </c>
      <c r="H548" s="2" t="s">
        <v>10849</v>
      </c>
      <c r="I548" s="2" t="str">
        <v>+44 1252 311888</v>
      </c>
      <c r="J548" s="2" t="str">
        <v>0044 1252 343950</v>
      </c>
      <c r="K548" s="7"/>
      <c r="L548" s="7"/>
      <c r="M548" s="7"/>
      <c r="N548" s="7"/>
      <c r="O548" s="7"/>
      <c r="P548" s="7"/>
      <c r="Q548" s="7"/>
      <c r="R548" s="7"/>
      <c r="S548" s="7"/>
    </row>
    <row r="549">
      <c r="A549" s="2" t="s">
        <v>9748</v>
      </c>
      <c r="B549" s="2" t="str">
        <v>突尼斯</v>
      </c>
      <c r="C549" s="2" t="str">
        <v>--</v>
      </c>
      <c r="D549" s="2" t="s">
        <v>9749</v>
      </c>
      <c r="E549" s="2" t="str">
        <v>9次</v>
      </c>
      <c r="F549" s="2" t="str">
        <v>AV 7 NOV. IMM.AMEN C22 3000 SFAX ,TUNISIA</v>
      </c>
      <c r="G549" s="2" t="str">
        <v>Manuel Flores</v>
      </c>
      <c r="H549" s="2" t="s">
        <v>9750</v>
      </c>
      <c r="I549" s="2" t="str">
        <v>+216 98 411 860</v>
      </c>
      <c r="J549" s="2">
        <v>21674259640</v>
      </c>
      <c r="K549" s="7"/>
      <c r="L549" s="7"/>
      <c r="M549" s="7"/>
      <c r="N549" s="7"/>
      <c r="O549" s="7"/>
      <c r="P549" s="7"/>
      <c r="Q549" s="7"/>
      <c r="R549" s="7"/>
      <c r="S549" s="7"/>
    </row>
    <row r="550">
      <c r="A550" s="2" t="s">
        <v>12574</v>
      </c>
      <c r="B550" s="2" t="str">
        <v>法國</v>
      </c>
      <c r="C550" s="3" t="s">
        <v>12573</v>
      </c>
      <c r="D550" s="2" t="str">
        <v>餐厨用具</v>
      </c>
      <c r="E550" s="2" t="str">
        <v>6次</v>
      </c>
      <c r="F550" s="2" t="str">
        <v>165 BOULEVARD VALMY, 92700, COLOMBES</v>
      </c>
      <c r="G550" s="2" t="str">
        <v>MME GANEM LOUISE</v>
      </c>
      <c r="H550" s="2" t="str">
        <v>--</v>
      </c>
      <c r="I550" s="2" t="str">
        <v>+33 1 47 80 40 81</v>
      </c>
      <c r="J550" s="2" t="str">
        <v>0033 147602500</v>
      </c>
      <c r="K550" s="7"/>
      <c r="L550" s="7"/>
      <c r="M550" s="7"/>
      <c r="N550" s="7"/>
      <c r="O550" s="7"/>
      <c r="P550" s="7"/>
      <c r="Q550" s="7"/>
      <c r="R550" s="7"/>
      <c r="S550" s="7"/>
    </row>
    <row r="551">
      <c r="A551" s="2" t="s">
        <v>9777</v>
      </c>
      <c r="B551" s="2" t="str">
        <v>日本</v>
      </c>
      <c r="C551" s="3" t="s">
        <v>9779</v>
      </c>
      <c r="D551" s="2" t="str">
        <v>家具,家用电器,照明产品,玻璃工艺品,编织及藤铁工艺品,餐厨用具</v>
      </c>
      <c r="E551" s="2" t="str">
        <v>10次</v>
      </c>
      <c r="F551" s="2" t="str">
        <v>1152, Shin-Hassamu 6-jo 1-chome, Teine-ku, Sapporo 006-0806.</v>
      </c>
      <c r="G551" s="2" t="str">
        <v>Akio Nitori</v>
      </c>
      <c r="H551" s="2" t="s">
        <v>9778</v>
      </c>
      <c r="I551" s="2" t="str">
        <v>+84-4-3813-4898,+81 3-6741-1235,+81 11-330-6200</v>
      </c>
      <c r="J551" s="2" t="str">
        <v>0065 67867725</v>
      </c>
      <c r="K551" s="7"/>
      <c r="L551" s="7"/>
      <c r="M551" s="7"/>
      <c r="N551" s="7"/>
      <c r="O551" s="7"/>
      <c r="P551" s="7"/>
      <c r="Q551" s="7"/>
      <c r="R551" s="7"/>
      <c r="S551" s="7"/>
    </row>
    <row r="552">
      <c r="A552" s="2" t="s">
        <v>12589</v>
      </c>
      <c r="B552" s="2" t="str">
        <v>伊朗</v>
      </c>
      <c r="C552" s="3" t="s">
        <v>12590</v>
      </c>
      <c r="D552" s="2" t="str">
        <v>餐厨用具</v>
      </c>
      <c r="E552" s="2" t="str">
        <v>6次</v>
      </c>
      <c r="F552" s="2" t="str">
        <v>NO.23,CAN LANE,ETTEHAD ST.,2ND EASTERN ST.,DAMAVAND ROAD,TEHRAN</v>
      </c>
      <c r="G552" s="2" t="str">
        <v>N.BANAEI NEJAD</v>
      </c>
      <c r="H552" s="2" t="str">
        <v>--</v>
      </c>
      <c r="I552" s="2" t="str">
        <v>+98-21-8872-9549,15136-33916,9550-8872(21)98,6197-8871(21)98,+98(21) 88729549,9549-8872(21)98,2473-5623(21)98,2472-5623(21)98,+98(21) 8872-9550,2478-5623(21)98,+98 21 8871 6197,+98 21 8872 9550,+98 21 8872 9549,+98-21-8871-6197,+98-21-8872-9550</v>
      </c>
      <c r="J552" s="2" t="str">
        <v>0098 21 7330461</v>
      </c>
      <c r="K552" s="7"/>
      <c r="L552" s="7"/>
      <c r="M552" s="7"/>
      <c r="N552" s="7"/>
      <c r="O552" s="7"/>
      <c r="P552" s="7"/>
      <c r="Q552" s="7"/>
      <c r="R552" s="7"/>
      <c r="S552" s="7"/>
    </row>
    <row r="553">
      <c r="A553" s="2" t="s">
        <v>9697</v>
      </c>
      <c r="B553" s="2" t="str">
        <v>英國</v>
      </c>
      <c r="C553" s="3" t="s">
        <v>9695</v>
      </c>
      <c r="D553" s="2" t="str">
        <v>大型机械及设备,餐厨用具</v>
      </c>
      <c r="E553" s="2" t="str">
        <v>9次</v>
      </c>
      <c r="F553" s="2" t="str">
        <v>Helvetia House, 2 Norfolk Dr, Fairwood Ind Park, GB TN23 4F, Ashford</v>
      </c>
      <c r="G553" s="2" t="str">
        <v>Jaeggi &amp; Sons Ltd</v>
      </c>
      <c r="H553" s="2" t="s">
        <v>9696</v>
      </c>
      <c r="I553" s="2" t="str">
        <v>+44 1233 634635</v>
      </c>
      <c r="J553" s="2" t="str">
        <v>0044 1233 633311</v>
      </c>
      <c r="K553" s="7"/>
      <c r="L553" s="7"/>
      <c r="M553" s="7"/>
      <c r="N553" s="7"/>
      <c r="O553" s="7"/>
      <c r="P553" s="7"/>
      <c r="Q553" s="7"/>
      <c r="R553" s="7"/>
      <c r="S553" s="7"/>
    </row>
    <row r="554">
      <c r="A554" s="2" t="s">
        <v>12530</v>
      </c>
      <c r="B554" s="2" t="str">
        <v>墨西哥</v>
      </c>
      <c r="C554" s="3" t="s">
        <v>12532</v>
      </c>
      <c r="D554" s="2" t="str">
        <v>化工产品,家具,家居用品,玻璃工艺品,餐厨用具</v>
      </c>
      <c r="E554" s="2" t="str">
        <v>7次</v>
      </c>
      <c r="F554" s="2" t="str">
        <v>HOMERO 109-1202, COL.PLOANCO,11570, D.F., MEXICO,MEXICO</v>
      </c>
      <c r="G554" s="2" t="str">
        <v>JOSE ANTONIO DOMENZAIN J</v>
      </c>
      <c r="H554" s="2" t="s">
        <v>12531</v>
      </c>
      <c r="I554" s="2" t="str">
        <v>+52 55 5250 2888</v>
      </c>
      <c r="J554" s="2" t="str">
        <v>0052 55 52507888</v>
      </c>
      <c r="K554" s="7"/>
      <c r="L554" s="7"/>
      <c r="M554" s="7"/>
      <c r="N554" s="7"/>
      <c r="O554" s="7"/>
      <c r="P554" s="7"/>
      <c r="Q554" s="7"/>
      <c r="R554" s="7"/>
      <c r="S554" s="7"/>
    </row>
    <row r="555">
      <c r="A555" s="2" t="s">
        <v>9724</v>
      </c>
      <c r="B555" s="2" t="str">
        <v>德國</v>
      </c>
      <c r="C555" s="3" t="s">
        <v>9722</v>
      </c>
      <c r="D555" s="2" t="str">
        <v>餐厨用具</v>
      </c>
      <c r="E555" s="2" t="str">
        <v>4次</v>
      </c>
      <c r="F555" s="2" t="str">
        <v>POSTFACH 369,D-75103 PFORZHEIM</v>
      </c>
      <c r="G555" s="2" t="str">
        <v>HANS-WALTER PFLUEGER</v>
      </c>
      <c r="H555" s="2" t="s">
        <v>9723</v>
      </c>
      <c r="I555" s="2" t="str">
        <v>+49 7231 16007</v>
      </c>
      <c r="J555" s="2" t="str">
        <v>0049 7231 160033</v>
      </c>
      <c r="K555" s="7"/>
      <c r="L555" s="7"/>
      <c r="M555" s="7"/>
      <c r="N555" s="7"/>
      <c r="O555" s="7"/>
      <c r="P555" s="7"/>
      <c r="Q555" s="7"/>
      <c r="R555" s="7"/>
      <c r="S555" s="7"/>
    </row>
    <row r="556">
      <c r="A556" s="2" t="s">
        <v>12551</v>
      </c>
      <c r="B556" s="2" t="str">
        <v>印度</v>
      </c>
      <c r="C556" s="2" t="str">
        <v>--</v>
      </c>
      <c r="D556" s="2" t="str">
        <v>家具,家居装饰品,玩具,礼品及赠品,餐厨用具</v>
      </c>
      <c r="E556" s="2" t="str">
        <v>10次</v>
      </c>
      <c r="F556" s="2" t="str">
        <v>BN-14 WEST SHALIMAR BAGHDELHI 110088INDIA</v>
      </c>
      <c r="G556" s="2" t="str">
        <v>DEVDUTT SHARMA</v>
      </c>
      <c r="H556" s="2" t="s">
        <v>12552</v>
      </c>
      <c r="I556" s="2" t="str">
        <v>+91 11 2748 2952</v>
      </c>
      <c r="J556" s="2" t="str">
        <v>0091 11 7489553</v>
      </c>
      <c r="K556" s="7"/>
      <c r="L556" s="7"/>
      <c r="M556" s="7"/>
      <c r="N556" s="7"/>
      <c r="O556" s="7"/>
      <c r="P556" s="7"/>
      <c r="Q556" s="7"/>
      <c r="R556" s="7"/>
      <c r="S556" s="7"/>
    </row>
    <row r="557">
      <c r="A557" s="2" t="s">
        <v>9645</v>
      </c>
      <c r="B557" s="2" t="str">
        <v>法國</v>
      </c>
      <c r="C557" s="3" t="s">
        <v>9644</v>
      </c>
      <c r="D557" s="2" t="str">
        <v>大型机械及设备,食品,餐厨用具</v>
      </c>
      <c r="E557" s="2" t="str">
        <v>2次</v>
      </c>
      <c r="F557" s="2" t="str">
        <v>29 ROUTE DE WANTRENAU, 67800, HOENHEIM</v>
      </c>
      <c r="G557" s="2" t="str">
        <v>M JEAN LOUIS MEYER</v>
      </c>
      <c r="H557" s="2" t="s">
        <v>9643</v>
      </c>
      <c r="I557" s="2" t="str">
        <v>+33 3 88 33 09 33</v>
      </c>
      <c r="J557" s="2" t="str">
        <v>0033 388830011</v>
      </c>
      <c r="K557" s="7"/>
      <c r="L557" s="7"/>
      <c r="M557" s="7"/>
      <c r="N557" s="7"/>
      <c r="O557" s="7"/>
      <c r="P557" s="7"/>
      <c r="Q557" s="7"/>
      <c r="R557" s="7"/>
      <c r="S557" s="7"/>
    </row>
    <row r="558">
      <c r="A558" s="2" t="s">
        <v>12491</v>
      </c>
      <c r="B558" s="2" t="str">
        <v>中國香港</v>
      </c>
      <c r="C558" s="2" t="str">
        <v>--</v>
      </c>
      <c r="D558" s="2" t="str">
        <v>餐厨用具</v>
      </c>
      <c r="E558" s="2" t="str">
        <v>3次</v>
      </c>
      <c r="F558" s="2" t="str">
        <v>ROOM 238,MY LOFT,9 HOI WING ROAD,TUEN MUN</v>
      </c>
      <c r="G558" s="2" t="str">
        <v>MICHAEL HU</v>
      </c>
      <c r="H558" s="2" t="s">
        <v>12490</v>
      </c>
      <c r="I558" s="2">
        <f>+852-2369-1339</f>
      </c>
      <c r="J558" s="2" t="str">
        <v>00852 27441710</v>
      </c>
      <c r="K558" s="7"/>
      <c r="L558" s="7"/>
      <c r="M558" s="7"/>
      <c r="N558" s="7"/>
      <c r="O558" s="7"/>
      <c r="P558" s="7"/>
      <c r="Q558" s="7"/>
      <c r="R558" s="7"/>
      <c r="S558" s="7"/>
    </row>
    <row r="559">
      <c r="A559" s="2" t="s">
        <v>9669</v>
      </c>
      <c r="B559" s="2" t="str">
        <v>印度</v>
      </c>
      <c r="C559" s="2" t="str">
        <v>--</v>
      </c>
      <c r="D559" s="2" t="str">
        <v>其他,汽车配件,餐厨用具</v>
      </c>
      <c r="E559" s="2" t="str">
        <v>9次</v>
      </c>
      <c r="F559" s="2" t="str">
        <v>19,KAILASH ENCLAVE,NEW DELHI</v>
      </c>
      <c r="G559" s="2" t="str">
        <v>DIESEL STARS LIMITED</v>
      </c>
      <c r="H559" s="2" t="s">
        <v>9670</v>
      </c>
      <c r="I559" s="2">
        <f>+91-11-2646-2050</f>
      </c>
      <c r="J559" s="2" t="str">
        <v>0091 11 6461714/51631719</v>
      </c>
      <c r="K559" s="7"/>
      <c r="L559" s="7"/>
      <c r="M559" s="7"/>
      <c r="N559" s="7"/>
      <c r="O559" s="7"/>
      <c r="P559" s="7"/>
      <c r="Q559" s="7"/>
      <c r="R559" s="7"/>
      <c r="S559" s="7"/>
    </row>
    <row r="560">
      <c r="A560" s="2" t="s">
        <v>12510</v>
      </c>
      <c r="B560" s="2" t="str">
        <v>以色列</v>
      </c>
      <c r="C560" s="2" t="str">
        <v>--</v>
      </c>
      <c r="D560" s="2" t="str">
        <v>餐厨用具</v>
      </c>
      <c r="E560" s="2" t="str">
        <v>3次</v>
      </c>
      <c r="F560" s="2" t="str">
        <v>70700, Gedera</v>
      </c>
      <c r="G560" s="2" t="str">
        <v>Moshe Reuven</v>
      </c>
      <c r="H560" s="2" t="str">
        <v>--</v>
      </c>
      <c r="I560" s="2" t="str">
        <v>+972 8-859-4598</v>
      </c>
      <c r="J560" s="2" t="str">
        <v>00972 8 8594518</v>
      </c>
      <c r="K560" s="7"/>
      <c r="L560" s="7"/>
      <c r="M560" s="7"/>
      <c r="N560" s="7"/>
      <c r="O560" s="7"/>
      <c r="P560" s="7"/>
      <c r="Q560" s="7"/>
      <c r="R560" s="7"/>
      <c r="S560" s="7"/>
    </row>
    <row r="561">
      <c r="A561" s="2" t="s">
        <v>10011</v>
      </c>
      <c r="B561" s="2" t="str">
        <v>德國</v>
      </c>
      <c r="C561" s="3" t="s">
        <v>10013</v>
      </c>
      <c r="D561" s="2" t="str">
        <v>办公文具,电子消费品及信息产品,编织及藤铁工艺品,餐厨用具</v>
      </c>
      <c r="E561" s="2" t="str">
        <v>4次</v>
      </c>
      <c r="F561" s="2" t="str">
        <v>Auf Dornbruch 1, DE 56288, Kastellaun</v>
      </c>
      <c r="G561" s="2" t="str">
        <v>Detlef Peter Krautkraemer</v>
      </c>
      <c r="H561" s="2" t="s">
        <v>10012</v>
      </c>
      <c r="I561" s="2" t="str">
        <v>+49 6762 93200</v>
      </c>
      <c r="J561" s="2" t="str">
        <v>0049 6762 93 20 50</v>
      </c>
      <c r="K561" s="7"/>
      <c r="L561" s="7"/>
      <c r="M561" s="7"/>
      <c r="N561" s="7"/>
      <c r="O561" s="7"/>
      <c r="P561" s="7"/>
      <c r="Q561" s="7"/>
      <c r="R561" s="7"/>
      <c r="S561" s="7"/>
    </row>
    <row r="562">
      <c r="A562" s="2" t="s">
        <v>10671</v>
      </c>
      <c r="B562" s="2" t="str">
        <v>中國香港</v>
      </c>
      <c r="C562" s="2" t="str">
        <v>--</v>
      </c>
      <c r="D562" s="2" t="str">
        <v>玻璃工艺品,餐厨用具</v>
      </c>
      <c r="E562" s="2" t="str">
        <v>8次</v>
      </c>
      <c r="F562" s="2" t="str">
        <v>2109 ASIAN HOUSE1 HENNESSY ROAD,HONGKONG</v>
      </c>
      <c r="G562" s="2" t="str">
        <v>--</v>
      </c>
      <c r="H562" s="2" t="s">
        <v>10672</v>
      </c>
      <c r="I562" s="2" t="str">
        <v>+852 2785 1655</v>
      </c>
      <c r="J562" s="2">
        <v>27850420</v>
      </c>
      <c r="K562" s="7"/>
      <c r="L562" s="7"/>
      <c r="M562" s="7"/>
      <c r="N562" s="7"/>
      <c r="O562" s="7"/>
      <c r="P562" s="7"/>
      <c r="Q562" s="7"/>
      <c r="R562" s="7"/>
      <c r="S562" s="7"/>
    </row>
    <row r="563">
      <c r="A563" s="2" t="s">
        <v>10039</v>
      </c>
      <c r="B563" s="2" t="str">
        <v>尼日利亞</v>
      </c>
      <c r="C563" s="2" t="str">
        <v>--</v>
      </c>
      <c r="D563" s="2" t="s">
        <v>10037</v>
      </c>
      <c r="E563" s="2" t="str">
        <v>10次</v>
      </c>
      <c r="F563" s="2" t="str">
        <v>17,ondo street ebute-metta(west)lagos, NIGERIA</v>
      </c>
      <c r="G563" s="2" t="str">
        <v>Larry Chou</v>
      </c>
      <c r="H563" s="2" t="s">
        <v>10038</v>
      </c>
      <c r="I563" s="2" t="str">
        <v>+234 802 312 8273</v>
      </c>
      <c r="J563" s="2">
        <v>2348023127283</v>
      </c>
      <c r="K563" s="7"/>
      <c r="L563" s="7"/>
      <c r="M563" s="7"/>
      <c r="N563" s="7"/>
      <c r="O563" s="7"/>
      <c r="P563" s="7"/>
      <c r="Q563" s="7"/>
      <c r="R563" s="7"/>
      <c r="S563" s="7"/>
    </row>
    <row r="564">
      <c r="A564" s="2" t="s">
        <v>12778</v>
      </c>
      <c r="B564" s="2" t="str">
        <v>法國</v>
      </c>
      <c r="C564" s="3" t="s">
        <v>12779</v>
      </c>
      <c r="D564" s="2" t="str">
        <v>餐厨用具</v>
      </c>
      <c r="E564" s="2" t="str">
        <v>6次</v>
      </c>
      <c r="F564" s="2" t="str">
        <v>ZAE LA TOUFFIERE, 74370, SAINT MARTIN BELLEVUE</v>
      </c>
      <c r="G564" s="2" t="str">
        <v>PRISMASLEX</v>
      </c>
      <c r="H564" s="2" t="str">
        <v>--</v>
      </c>
      <c r="I564" s="2" t="str">
        <v>+33 4 50 60 88 00</v>
      </c>
      <c r="J564" s="2" t="str">
        <v>0033 4 74263087</v>
      </c>
      <c r="K564" s="7"/>
      <c r="L564" s="7"/>
      <c r="M564" s="7"/>
      <c r="N564" s="7"/>
      <c r="O564" s="7"/>
      <c r="P564" s="7"/>
      <c r="Q564" s="7"/>
      <c r="R564" s="7"/>
      <c r="S564" s="7"/>
    </row>
    <row r="565">
      <c r="A565" s="2" t="s">
        <v>9958</v>
      </c>
      <c r="B565" s="2" t="str">
        <v>埃及</v>
      </c>
      <c r="C565" s="3" t="s">
        <v>9957</v>
      </c>
      <c r="D565" s="2" t="str">
        <v>五金,自行车,餐厨用具</v>
      </c>
      <c r="E565" s="2" t="str">
        <v>6次</v>
      </c>
      <c r="F565" s="2" t="str">
        <v>14 MOHAMED ZAKI MOUNIR ST.,MAKRAM EBID,NASR CITY</v>
      </c>
      <c r="G565" s="2" t="str">
        <v>MOUSSA EL GAZAR</v>
      </c>
      <c r="H565" s="2" t="s">
        <v>9959</v>
      </c>
      <c r="I565" s="2" t="str">
        <v>0020 2 2741747</v>
      </c>
      <c r="J565" s="2" t="str">
        <v>0020 2 6707488</v>
      </c>
      <c r="K565" s="7"/>
      <c r="L565" s="7"/>
      <c r="M565" s="7"/>
      <c r="N565" s="7"/>
      <c r="O565" s="7"/>
      <c r="P565" s="7"/>
      <c r="Q565" s="7"/>
      <c r="R565" s="7"/>
      <c r="S565" s="7"/>
    </row>
    <row r="566">
      <c r="A566" s="2" t="s">
        <v>12728</v>
      </c>
      <c r="B566" s="2" t="str">
        <v>以色列</v>
      </c>
      <c r="C566" s="3" t="s">
        <v>12726</v>
      </c>
      <c r="D566" s="2" t="str">
        <v>化工产品,餐厨用具</v>
      </c>
      <c r="E566" s="2" t="str">
        <v>5次</v>
      </c>
      <c r="F566" s="2" t="str">
        <v>3 Hamagshimim Street, 49517, Petah Tikva</v>
      </c>
      <c r="G566" s="2" t="str">
        <v>Doron Glazer</v>
      </c>
      <c r="H566" s="2" t="s">
        <v>12727</v>
      </c>
      <c r="I566" s="2" t="str">
        <v>+972 3-921-1104</v>
      </c>
      <c r="J566" s="2" t="str">
        <v>00972 3 9211704</v>
      </c>
      <c r="K566" s="7"/>
      <c r="L566" s="7"/>
      <c r="M566" s="7"/>
      <c r="N566" s="7"/>
      <c r="O566" s="7"/>
      <c r="P566" s="7"/>
      <c r="Q566" s="7"/>
      <c r="R566" s="7"/>
      <c r="S566" s="7"/>
    </row>
    <row r="567">
      <c r="A567" s="2" t="s">
        <v>9984</v>
      </c>
      <c r="B567" s="2" t="str">
        <v>澳大利亞</v>
      </c>
      <c r="C567" s="3" t="s">
        <v>9983</v>
      </c>
      <c r="D567" s="2" t="str">
        <v>其他,餐厨用具</v>
      </c>
      <c r="E567" s="2" t="str">
        <v>6次</v>
      </c>
      <c r="F567" s="2" t="str">
        <v>57 Salisbury Rd, 2077, Asquith</v>
      </c>
      <c r="G567" s="2" t="str">
        <v>K D Angus</v>
      </c>
      <c r="H567" s="2" t="str">
        <v>--</v>
      </c>
      <c r="I567" s="2" t="str">
        <v>0061 2 9477 6566</v>
      </c>
      <c r="J567" s="2" t="str">
        <v>0061 2 9482 1996</v>
      </c>
      <c r="K567" s="7"/>
      <c r="L567" s="7"/>
      <c r="M567" s="7"/>
      <c r="N567" s="7"/>
      <c r="O567" s="7"/>
      <c r="P567" s="7"/>
      <c r="Q567" s="7"/>
      <c r="R567" s="7"/>
      <c r="S567" s="7"/>
    </row>
    <row r="568">
      <c r="A568" s="2" t="s">
        <v>12751</v>
      </c>
      <c r="B568" s="2" t="str">
        <v>義大利</v>
      </c>
      <c r="C568" s="3" t="s">
        <v>12750</v>
      </c>
      <c r="D568" s="2" t="str">
        <v>家具,家居装饰品,玻璃工艺品,餐厨用具</v>
      </c>
      <c r="E568" s="2" t="str">
        <v>8次</v>
      </c>
      <c r="F568" s="2" t="str">
        <v>VIA EMILIA, 4540011 ANZOLA EMILIA (BOLOGNA)ITALY</v>
      </c>
      <c r="G568" s="2" t="str">
        <v>EUSEBIO SANCHEZ</v>
      </c>
      <c r="H568" s="2" t="s">
        <v>12749</v>
      </c>
      <c r="I568" s="2" t="str">
        <v>+39 051 650 5111</v>
      </c>
      <c r="J568" s="2" t="str">
        <v>39 051 732178</v>
      </c>
      <c r="K568" s="7"/>
      <c r="L568" s="7"/>
      <c r="M568" s="7"/>
      <c r="N568" s="7"/>
      <c r="O568" s="7"/>
      <c r="P568" s="7"/>
      <c r="Q568" s="7"/>
      <c r="R568" s="7"/>
      <c r="S568" s="7"/>
    </row>
    <row r="569">
      <c r="A569" s="2" t="s">
        <v>9904</v>
      </c>
      <c r="B569" s="2" t="str">
        <v>法國</v>
      </c>
      <c r="C569" s="2" t="str">
        <v>--</v>
      </c>
      <c r="D569" s="2" t="str">
        <v>园林用品,家具,工艺陶瓷,编织及藤铁工艺品,餐厨用具</v>
      </c>
      <c r="E569" s="2" t="str">
        <v>9次</v>
      </c>
      <c r="F569" s="2" t="str">
        <v>21 RUE YVES TOUDIC, 75010, PARIS</v>
      </c>
      <c r="G569" s="2" t="str">
        <v>M ROUILLE PAUL</v>
      </c>
      <c r="H569" s="2" t="str">
        <v>--</v>
      </c>
      <c r="I569" s="2" t="str">
        <v>+33 1 42 40 24 25</v>
      </c>
      <c r="J569" s="2" t="str">
        <v>0033 142402170</v>
      </c>
      <c r="K569" s="7"/>
      <c r="L569" s="7"/>
      <c r="M569" s="7"/>
      <c r="N569" s="7"/>
      <c r="O569" s="7"/>
      <c r="P569" s="7"/>
      <c r="Q569" s="7"/>
      <c r="R569" s="7"/>
      <c r="S569" s="7"/>
    </row>
    <row r="570">
      <c r="A570" s="2" t="s">
        <v>12689</v>
      </c>
      <c r="B570" s="2" t="str">
        <v>美國</v>
      </c>
      <c r="C570" s="3" t="s">
        <v>12688</v>
      </c>
      <c r="D570" s="2" t="str">
        <v>工艺陶瓷,餐厨用具</v>
      </c>
      <c r="E570" s="2" t="str">
        <v>5次</v>
      </c>
      <c r="F570" s="2" t="str">
        <v>300-3E ROUTE 17 SOUTH LODI,NEW JERSEY 07644</v>
      </c>
      <c r="G570" s="2" t="str">
        <v>WENDY SHEN</v>
      </c>
      <c r="H570" s="2" t="s">
        <v>12687</v>
      </c>
      <c r="I570" s="2" t="str">
        <v>001 973 7772226 EXT.11</v>
      </c>
      <c r="J570" s="2" t="str">
        <v>001 973 7772915</v>
      </c>
      <c r="K570" s="7"/>
      <c r="L570" s="7"/>
      <c r="M570" s="7"/>
      <c r="N570" s="7"/>
      <c r="O570" s="7"/>
      <c r="P570" s="7"/>
      <c r="Q570" s="7"/>
      <c r="R570" s="7"/>
      <c r="S570" s="7"/>
    </row>
    <row r="571">
      <c r="A571" s="2" t="s">
        <v>9931</v>
      </c>
      <c r="B571" s="2" t="str">
        <v>美國</v>
      </c>
      <c r="C571" s="3" t="s">
        <v>9932</v>
      </c>
      <c r="D571" s="2" t="str">
        <v>五金,餐厨用具</v>
      </c>
      <c r="E571" s="2" t="str">
        <v>2次</v>
      </c>
      <c r="F571" s="2" t="str">
        <v>33-59 FARRINGTON STREET,1ST FL,FLUSHING,NY 11354U.S.A.</v>
      </c>
      <c r="G571" s="2" t="str">
        <v>ERIC</v>
      </c>
      <c r="H571" s="2" t="s">
        <v>9930</v>
      </c>
      <c r="I571" s="2" t="str">
        <v>--</v>
      </c>
      <c r="J571" s="2" t="str">
        <v>001 7183536350</v>
      </c>
      <c r="K571" s="7"/>
      <c r="L571" s="7"/>
      <c r="M571" s="7"/>
      <c r="N571" s="7"/>
      <c r="O571" s="7"/>
      <c r="P571" s="7"/>
      <c r="Q571" s="7"/>
      <c r="R571" s="7"/>
      <c r="S571" s="7"/>
    </row>
    <row r="572">
      <c r="A572" s="2" t="s">
        <v>12711</v>
      </c>
      <c r="B572" s="2" t="str">
        <v>義大利</v>
      </c>
      <c r="C572" s="3" t="s">
        <v>12710</v>
      </c>
      <c r="D572" s="2" t="str">
        <v>卫浴设备,浴室用品,餐厨用具</v>
      </c>
      <c r="E572" s="2" t="str">
        <v>7次</v>
      </c>
      <c r="F572" s="2" t="str">
        <v>Via Emilia 33/A, Loc. Lavino di Mezzo, I 40011, ANZOLA DELL'EMILIA</v>
      </c>
      <c r="G572" s="2" t="str">
        <v>PRESTIGE COSMETICS, Srl</v>
      </c>
      <c r="H572" s="2" t="str">
        <v>--</v>
      </c>
      <c r="I572" s="2" t="str">
        <v>+39 051 733399</v>
      </c>
      <c r="J572" s="2" t="str">
        <v>0039 051 731601</v>
      </c>
      <c r="K572" s="7"/>
      <c r="L572" s="7"/>
      <c r="M572" s="7"/>
      <c r="N572" s="7"/>
      <c r="O572" s="7"/>
      <c r="P572" s="7"/>
      <c r="Q572" s="7"/>
      <c r="R572" s="7"/>
      <c r="S572" s="7"/>
    </row>
    <row r="573">
      <c r="A573" s="2" t="s">
        <v>9083</v>
      </c>
      <c r="B573" s="2" t="str">
        <v>義大利</v>
      </c>
      <c r="C573" s="2" t="str">
        <v>--</v>
      </c>
      <c r="D573" s="2" t="s">
        <v>9081</v>
      </c>
      <c r="E573" s="2" t="str">
        <v>10次</v>
      </c>
      <c r="F573" s="2" t="str">
        <v>Via Ruggero Fauro, 66, ITALY</v>
      </c>
      <c r="G573" s="2" t="str">
        <v>JESUS ROMERO</v>
      </c>
      <c r="H573" s="2" t="s">
        <v>9082</v>
      </c>
      <c r="I573" s="2" t="str">
        <v>+39 335 651 0838</v>
      </c>
      <c r="J573" s="2" t="str">
        <v>0039 06 8074683</v>
      </c>
      <c r="K573" s="7"/>
      <c r="L573" s="7"/>
      <c r="M573" s="7"/>
      <c r="N573" s="7"/>
      <c r="O573" s="7"/>
      <c r="P573" s="7"/>
      <c r="Q573" s="7"/>
      <c r="R573" s="7"/>
      <c r="S573" s="7"/>
    </row>
    <row r="574">
      <c r="A574" s="2" t="s">
        <v>12640</v>
      </c>
      <c r="B574" s="2" t="str">
        <v>美國</v>
      </c>
      <c r="C574" s="2" t="str">
        <v>--</v>
      </c>
      <c r="D574" s="2" t="str">
        <v>其他,照明产品,餐厨用具</v>
      </c>
      <c r="E574" s="2" t="str">
        <v>9次</v>
      </c>
      <c r="F574" s="2" t="str">
        <v>14233 Proton Rd.,Dallas,TX</v>
      </c>
      <c r="G574" s="2" t="str">
        <v>JAMES A. GIESECKE CO.</v>
      </c>
      <c r="H574" s="2" t="s">
        <v>12641</v>
      </c>
      <c r="I574" s="2">
        <f>+1-972-233-4771</f>
      </c>
      <c r="J574" s="2" t="str">
        <v>001 972 2331564</v>
      </c>
      <c r="K574" s="7"/>
      <c r="L574" s="7"/>
      <c r="M574" s="7"/>
      <c r="N574" s="7"/>
      <c r="O574" s="7"/>
      <c r="P574" s="7"/>
      <c r="Q574" s="7"/>
      <c r="R574" s="7"/>
      <c r="S574" s="7"/>
    </row>
    <row r="575">
      <c r="A575" s="2" t="s">
        <v>9878</v>
      </c>
      <c r="B575" s="2" t="str">
        <v>以色列</v>
      </c>
      <c r="C575" s="3" t="s">
        <v>9880</v>
      </c>
      <c r="D575" s="2" t="str">
        <v>五金,其他,卫浴设备,照明产品,餐厨用具</v>
      </c>
      <c r="E575" s="2" t="str">
        <v>7次</v>
      </c>
      <c r="F575" s="2" t="str">
        <v>42 Yitzhak Ben Zvi Street, 75633, Rishon Lezion</v>
      </c>
      <c r="G575" s="2" t="str">
        <v>Avraham Gruder</v>
      </c>
      <c r="H575" s="2" t="s">
        <v>9879</v>
      </c>
      <c r="I575" s="2" t="str">
        <v>+972 3-961-5955</v>
      </c>
      <c r="J575" s="2" t="str">
        <v>00972 3 9612889</v>
      </c>
      <c r="K575" s="7"/>
      <c r="L575" s="7"/>
      <c r="M575" s="7"/>
      <c r="N575" s="7"/>
      <c r="O575" s="7"/>
      <c r="P575" s="7"/>
      <c r="Q575" s="7"/>
      <c r="R575" s="7"/>
      <c r="S575" s="7"/>
    </row>
    <row r="576">
      <c r="A576" s="2" t="s">
        <v>12663</v>
      </c>
      <c r="B576" s="2" t="str">
        <v>加納</v>
      </c>
      <c r="C576" s="2" t="str">
        <v>--</v>
      </c>
      <c r="D576" s="2" t="str">
        <v>体育及旅游休闲用品,照明产品,玻璃工艺品,箱包,鞋,餐厨用具</v>
      </c>
      <c r="E576" s="2" t="str">
        <v>9次</v>
      </c>
      <c r="F576" s="2" t="str">
        <v>P.O.BOX,FAMILY,ML,345,MALAM,ACCRA,GHANA</v>
      </c>
      <c r="G576" s="2" t="str">
        <v>Mr.Viroj Tachakamolsuk</v>
      </c>
      <c r="H576" s="2" t="s">
        <v>12664</v>
      </c>
      <c r="I576" s="2">
        <v>23321616431</v>
      </c>
      <c r="J576" s="2">
        <v>23321616431</v>
      </c>
      <c r="K576" s="7"/>
      <c r="L576" s="7"/>
      <c r="M576" s="7"/>
      <c r="N576" s="7"/>
      <c r="O576" s="7"/>
      <c r="P576" s="7"/>
      <c r="Q576" s="7"/>
      <c r="R576" s="7"/>
      <c r="S576" s="7"/>
    </row>
    <row r="577">
      <c r="A577" s="2" t="s">
        <v>9358</v>
      </c>
      <c r="B577" s="2" t="str">
        <v>中國香港</v>
      </c>
      <c r="C577" s="3" t="s">
        <v>9360</v>
      </c>
      <c r="D577" s="2" t="str">
        <v>家具,餐厨用具</v>
      </c>
      <c r="E577" s="2" t="str">
        <v>8次</v>
      </c>
      <c r="F577" s="2" t="str">
        <v>11/F, WANCHAI COMMERCIAL CTR,194-204 JOHNSTON ROAD, WANCHAI, ,HONGKONG</v>
      </c>
      <c r="G577" s="2" t="str">
        <v>EKATERINA VASILEVA</v>
      </c>
      <c r="H577" s="2" t="s">
        <v>9359</v>
      </c>
      <c r="I577" s="2" t="str">
        <v>+852 2574 7487</v>
      </c>
      <c r="J577" s="2" t="str">
        <v>852 25747665</v>
      </c>
      <c r="K577" s="7"/>
      <c r="L577" s="7"/>
      <c r="M577" s="7"/>
      <c r="N577" s="7"/>
      <c r="O577" s="7"/>
      <c r="P577" s="7"/>
      <c r="Q577" s="7"/>
      <c r="R577" s="7"/>
      <c r="S577" s="7"/>
    </row>
    <row r="578">
      <c r="A578" s="2" t="s">
        <v>12270</v>
      </c>
      <c r="B578" s="2" t="str">
        <v>日本</v>
      </c>
      <c r="C578" s="3" t="s">
        <v>12269</v>
      </c>
      <c r="D578" s="2" t="str">
        <v>餐厨用具</v>
      </c>
      <c r="E578" s="2" t="str">
        <v>3次</v>
      </c>
      <c r="F578" s="2" t="str">
        <v>9-4, TOIYA-MACHI OGAKI-SHI, GIFU 5030855</v>
      </c>
      <c r="G578" s="2" t="str">
        <v>NISHIWAKI, TAKAHIDE</v>
      </c>
      <c r="H578" s="2" t="str">
        <v>--</v>
      </c>
      <c r="I578" s="2">
        <f>+81-75-681-2247</f>
      </c>
      <c r="J578" s="2" t="str">
        <v>--</v>
      </c>
      <c r="K578" s="7"/>
      <c r="L578" s="7"/>
      <c r="M578" s="7"/>
      <c r="N578" s="7"/>
      <c r="O578" s="7"/>
      <c r="P578" s="7"/>
      <c r="Q578" s="7"/>
      <c r="R578" s="7"/>
      <c r="S578" s="7"/>
    </row>
    <row r="579">
      <c r="A579" s="2" t="s">
        <v>9391</v>
      </c>
      <c r="B579" s="2" t="str">
        <v>約旦</v>
      </c>
      <c r="C579" s="2" t="str">
        <v>--</v>
      </c>
      <c r="D579" s="2" t="str">
        <v>餐厨用具</v>
      </c>
      <c r="E579" s="2" t="str">
        <v>3次</v>
      </c>
      <c r="F579" s="2" t="str">
        <v>AMMAN</v>
      </c>
      <c r="G579" s="2" t="str">
        <v>MAHMOUD SAFI</v>
      </c>
      <c r="H579" s="2" t="s">
        <v>9390</v>
      </c>
      <c r="I579" s="2" t="str">
        <v>+962 6 505 4887</v>
      </c>
      <c r="J579" s="2" t="str">
        <v>00962 6 5054887</v>
      </c>
      <c r="K579" s="7"/>
      <c r="L579" s="7"/>
      <c r="M579" s="7"/>
      <c r="N579" s="7"/>
      <c r="O579" s="7"/>
      <c r="P579" s="7"/>
      <c r="Q579" s="7"/>
      <c r="R579" s="7"/>
      <c r="S579" s="7"/>
    </row>
    <row r="580">
      <c r="A580" s="2" t="s">
        <v>12299</v>
      </c>
      <c r="B580" s="2" t="str">
        <v>日本</v>
      </c>
      <c r="C580" s="3" t="s">
        <v>12297</v>
      </c>
      <c r="D580" s="2" t="str">
        <v>餐厨用具</v>
      </c>
      <c r="E580" s="2" t="str">
        <v>3次</v>
      </c>
      <c r="F580" s="2" t="str">
        <v>11-32, IMAMIYA 3-CHOME, MINOO-SHI, OSAKA 562-0033, JAPAN</v>
      </c>
      <c r="G580" s="2" t="str">
        <v>RUDORUFU</v>
      </c>
      <c r="H580" s="2" t="s">
        <v>12298</v>
      </c>
      <c r="I580" s="2" t="str">
        <v>0081 727 294831</v>
      </c>
      <c r="J580" s="2" t="str">
        <v>0081 727 291103</v>
      </c>
      <c r="K580" s="7"/>
      <c r="L580" s="7"/>
      <c r="M580" s="7"/>
      <c r="N580" s="7"/>
      <c r="O580" s="7"/>
      <c r="P580" s="7"/>
      <c r="Q580" s="7"/>
      <c r="R580" s="7"/>
      <c r="S580" s="7"/>
    </row>
    <row r="581">
      <c r="A581" s="2" t="s">
        <v>9294</v>
      </c>
      <c r="B581" s="2" t="str">
        <v>荷蘭</v>
      </c>
      <c r="C581" s="3" t="s">
        <v>9293</v>
      </c>
      <c r="D581" s="2" t="str">
        <v>其他,医药保健品及医疗器械,卫浴设备,汽车配件,餐厨用具</v>
      </c>
      <c r="E581" s="2" t="str">
        <v>6次</v>
      </c>
      <c r="F581" s="2" t="str">
        <v>Industrieweg 47-49, NL 2651 BC, Berkel en Rodenrijs</v>
      </c>
      <c r="G581" s="2" t="str">
        <v>A Rozendaal</v>
      </c>
      <c r="H581" s="2" t="s">
        <v>9295</v>
      </c>
      <c r="I581" s="2" t="str">
        <v>+31 10 511 3944</v>
      </c>
      <c r="J581" s="2" t="str">
        <v>0031 10 5117470</v>
      </c>
      <c r="K581" s="7"/>
      <c r="L581" s="7"/>
      <c r="M581" s="7"/>
      <c r="N581" s="7"/>
      <c r="O581" s="7"/>
      <c r="P581" s="7"/>
      <c r="Q581" s="7"/>
      <c r="R581" s="7"/>
      <c r="S581" s="7"/>
    </row>
    <row r="582">
      <c r="A582" s="2" t="s">
        <v>12220</v>
      </c>
      <c r="B582" s="2" t="str">
        <v>叙利亚</v>
      </c>
      <c r="C582" s="2" t="str">
        <v>--</v>
      </c>
      <c r="D582" s="2" t="str">
        <v>餐厨用具</v>
      </c>
      <c r="E582" s="2" t="str">
        <v>3次</v>
      </c>
      <c r="F582" s="2" t="str">
        <v>DAMASCUS,AL MARJEH SQUARE,AL TAL HOTEL</v>
      </c>
      <c r="G582" s="2" t="str">
        <v>SALIM</v>
      </c>
      <c r="H582" s="2" t="str">
        <v>--</v>
      </c>
      <c r="I582" s="2" t="str">
        <v>00963 11 2315582</v>
      </c>
      <c r="J582" s="2" t="str">
        <v>00963 11 2315584</v>
      </c>
      <c r="K582" s="7"/>
      <c r="L582" s="7"/>
      <c r="M582" s="7"/>
      <c r="N582" s="7"/>
      <c r="O582" s="7"/>
      <c r="P582" s="7"/>
      <c r="Q582" s="7"/>
      <c r="R582" s="7"/>
      <c r="S582" s="7"/>
    </row>
    <row r="583">
      <c r="A583" s="2" t="s">
        <v>9328</v>
      </c>
      <c r="B583" s="2" t="str">
        <v>中国台湾</v>
      </c>
      <c r="C583" s="3" t="s">
        <v>9326</v>
      </c>
      <c r="D583" s="2" t="str">
        <v>家具,家居装饰品,餐厨用具</v>
      </c>
      <c r="E583" s="2" t="str">
        <v>4次</v>
      </c>
      <c r="F583" s="2" t="str">
        <v>2F NO.476, SEC.5,CHUNG HSIAO EAST RD.TAIPEI 110,TAIWAN</v>
      </c>
      <c r="G583" s="2" t="str">
        <v>JATINDER SINGH</v>
      </c>
      <c r="H583" s="2" t="s">
        <v>9327</v>
      </c>
      <c r="I583" s="2" t="str">
        <v>+886 2 2720 0718</v>
      </c>
      <c r="J583" s="2" t="str">
        <v>886-2-27200761</v>
      </c>
      <c r="K583" s="7"/>
      <c r="L583" s="7"/>
      <c r="M583" s="7"/>
      <c r="N583" s="7"/>
      <c r="O583" s="7"/>
      <c r="P583" s="7"/>
      <c r="Q583" s="7"/>
      <c r="R583" s="7"/>
      <c r="S583" s="7"/>
    </row>
    <row r="584">
      <c r="A584" s="2" t="s">
        <v>12240</v>
      </c>
      <c r="B584" s="2" t="str">
        <v>愛爾蘭</v>
      </c>
      <c r="C584" s="3" t="s">
        <v>12241</v>
      </c>
      <c r="D584" s="2" t="str">
        <v>其他,电子电气产品,餐厨用具</v>
      </c>
      <c r="E584" s="2" t="str">
        <v>6次</v>
      </c>
      <c r="F584" s="2" t="str">
        <v>Durrow, Tullamore</v>
      </c>
      <c r="G584" s="2" t="str">
        <v>Mrs Catherine Quinn</v>
      </c>
      <c r="H584" s="2" t="str">
        <v>--</v>
      </c>
      <c r="I584" s="2" t="str">
        <v>00353 506 51729</v>
      </c>
      <c r="J584" s="2" t="str">
        <v>00353 506 51303</v>
      </c>
      <c r="K584" s="7"/>
      <c r="L584" s="7"/>
      <c r="M584" s="7"/>
      <c r="N584" s="7"/>
      <c r="O584" s="7"/>
      <c r="P584" s="7"/>
      <c r="Q584" s="7"/>
      <c r="R584" s="7"/>
      <c r="S584" s="7"/>
    </row>
    <row r="585">
      <c r="A585" s="2" t="s">
        <v>9237</v>
      </c>
      <c r="B585" s="2" t="str">
        <v>比利時</v>
      </c>
      <c r="C585" s="3" t="s">
        <v>9239</v>
      </c>
      <c r="D585" s="2" t="str">
        <v>餐厨用具</v>
      </c>
      <c r="E585" s="2" t="str">
        <v>6次</v>
      </c>
      <c r="F585" s="2" t="str">
        <v>Doorniksewijk 3, B 8500, Kortrijk</v>
      </c>
      <c r="G585" s="2" t="str">
        <v>Christine Basyn</v>
      </c>
      <c r="H585" s="2" t="s">
        <v>9238</v>
      </c>
      <c r="I585" s="2" t="str">
        <v>+32 56 22 15 98</v>
      </c>
      <c r="J585" s="2" t="str">
        <v>0032 56 22 88 18</v>
      </c>
      <c r="K585" s="7"/>
      <c r="L585" s="7"/>
      <c r="M585" s="7"/>
      <c r="N585" s="7"/>
      <c r="O585" s="7"/>
      <c r="P585" s="7"/>
      <c r="Q585" s="7"/>
      <c r="R585" s="7"/>
      <c r="S585" s="7"/>
    </row>
    <row r="586">
      <c r="A586" s="2" t="s">
        <v>12182</v>
      </c>
      <c r="B586" s="2" t="str">
        <v>印度</v>
      </c>
      <c r="C586" s="2" t="str">
        <v>--</v>
      </c>
      <c r="D586" s="2" t="str">
        <v>其他,大型机械及设备,服装饰物及配件,食品,餐厨用具</v>
      </c>
      <c r="E586" s="2" t="str">
        <v>9次</v>
      </c>
      <c r="F586" s="2" t="str">
        <v>10,NORTH VILLA,OPP.KEM HOSPITAL,PARMAR GURUJI MARG,PAREL,MUMBAI</v>
      </c>
      <c r="G586" s="2" t="str">
        <v>CHACKO.C</v>
      </c>
      <c r="H586" s="2">
        <v>14</v>
      </c>
      <c r="I586" s="2" t="str">
        <v>0091 22 4120437</v>
      </c>
      <c r="J586" s="2" t="str">
        <v>0091 22 4120437</v>
      </c>
      <c r="K586" s="7"/>
      <c r="L586" s="7"/>
      <c r="M586" s="7"/>
      <c r="N586" s="7"/>
      <c r="O586" s="7"/>
      <c r="P586" s="7"/>
      <c r="Q586" s="7"/>
      <c r="R586" s="7"/>
      <c r="S586" s="7"/>
    </row>
    <row r="587">
      <c r="A587" s="2" t="s">
        <v>9265</v>
      </c>
      <c r="B587" s="2" t="str">
        <v>美國</v>
      </c>
      <c r="C587" s="3" t="s">
        <v>9268</v>
      </c>
      <c r="D587" s="2" t="s">
        <v>9267</v>
      </c>
      <c r="E587" s="2" t="str">
        <v>7次</v>
      </c>
      <c r="F587" s="2" t="str">
        <v>390 MAIN STREET,ONEONTA,NY 13820U.S.A.</v>
      </c>
      <c r="G587" s="2" t="str">
        <v>MILDRED PALMER</v>
      </c>
      <c r="H587" s="2" t="s">
        <v>9266</v>
      </c>
      <c r="I587" s="2" t="str">
        <v>001 6074330778</v>
      </c>
      <c r="J587" s="2" t="str">
        <v>001 6074326908</v>
      </c>
      <c r="K587" s="7"/>
      <c r="L587" s="7"/>
      <c r="M587" s="7"/>
      <c r="N587" s="7"/>
      <c r="O587" s="7"/>
      <c r="P587" s="7"/>
      <c r="Q587" s="7"/>
      <c r="R587" s="7"/>
      <c r="S587" s="7"/>
    </row>
    <row r="588">
      <c r="A588" s="2" t="s">
        <v>12204</v>
      </c>
      <c r="B588" s="2" t="str">
        <v>美國</v>
      </c>
      <c r="C588" s="3" t="s">
        <v>12205</v>
      </c>
      <c r="D588" s="2" t="str">
        <v>工艺陶瓷,玩具,礼品及赠品,餐厨用具</v>
      </c>
      <c r="E588" s="2" t="str">
        <v>9次</v>
      </c>
      <c r="F588" s="2" t="str">
        <v>P.O.B.2550, 8433 &amp;EASTERN AVE,BELL GARDENS,,CA</v>
      </c>
      <c r="G588" s="2" t="str">
        <v>GARY B ZOSS</v>
      </c>
      <c r="H588" s="2" t="str">
        <v>--</v>
      </c>
      <c r="I588" s="2">
        <f>+1-303-426-7003</f>
      </c>
      <c r="J588" s="2" t="str">
        <v>001 562 9272131</v>
      </c>
      <c r="K588" s="7"/>
      <c r="L588" s="7"/>
      <c r="M588" s="7"/>
      <c r="N588" s="7"/>
      <c r="O588" s="7"/>
      <c r="P588" s="7"/>
      <c r="Q588" s="7"/>
      <c r="R588" s="7"/>
      <c r="S588" s="7"/>
    </row>
    <row r="589">
      <c r="A589" s="2" t="s">
        <v>9196</v>
      </c>
      <c r="B589" s="2" t="str">
        <v>英國</v>
      </c>
      <c r="C589" s="3" t="s">
        <v>9195</v>
      </c>
      <c r="D589" s="2" t="str">
        <v>食品,餐厨用具</v>
      </c>
      <c r="E589" s="2" t="str">
        <v>7次</v>
      </c>
      <c r="F589" s="2" t="str">
        <v>29 MOOR STREET//GB-CHEPSTOW NP6 5DD</v>
      </c>
      <c r="G589" s="2" t="str">
        <v>M.C. WALKER, LTD.</v>
      </c>
      <c r="H589" s="2" t="s">
        <v>9194</v>
      </c>
      <c r="I589" s="2" t="str">
        <v>+44 1291 628800</v>
      </c>
      <c r="J589" s="2" t="str">
        <v>0044 1291 627060</v>
      </c>
      <c r="K589" s="7"/>
      <c r="L589" s="7"/>
      <c r="M589" s="7"/>
      <c r="N589" s="7"/>
      <c r="O589" s="7"/>
      <c r="P589" s="7"/>
      <c r="Q589" s="7"/>
      <c r="R589" s="7"/>
      <c r="S589" s="7"/>
    </row>
    <row r="590">
      <c r="A590" s="2" t="s">
        <v>10727</v>
      </c>
      <c r="B590" s="2" t="str">
        <v>美國</v>
      </c>
      <c r="C590" s="3" t="s">
        <v>10726</v>
      </c>
      <c r="D590" s="2" t="str">
        <v>餐厨用具</v>
      </c>
      <c r="E590" s="2" t="str">
        <v>5次</v>
      </c>
      <c r="F590" s="2" t="str">
        <v>3 SIMM LN, NEWTOWN, CT 06470</v>
      </c>
      <c r="G590" s="2" t="str">
        <v>BETLAN CORP</v>
      </c>
      <c r="H590" s="2" t="s">
        <v>10728</v>
      </c>
      <c r="I590" s="2" t="str">
        <v>+1-203-270-7898,(800) 323-8526,(203) 270-7898</v>
      </c>
      <c r="J590" s="2" t="str">
        <v>001 203 270 7899</v>
      </c>
      <c r="K590" s="7"/>
      <c r="L590" s="7"/>
      <c r="M590" s="7"/>
      <c r="N590" s="7"/>
      <c r="O590" s="7"/>
      <c r="P590" s="7"/>
      <c r="Q590" s="7"/>
      <c r="R590" s="7"/>
      <c r="S590" s="7"/>
    </row>
    <row r="591">
      <c r="A591" s="2" t="s">
        <v>9219</v>
      </c>
      <c r="B591" s="2" t="str">
        <v>澳大利亞</v>
      </c>
      <c r="C591" s="3" t="s">
        <v>9218</v>
      </c>
      <c r="D591" s="2" t="str">
        <v>餐厨用具</v>
      </c>
      <c r="E591" s="2" t="str">
        <v>5次</v>
      </c>
      <c r="F591" s="2" t="str">
        <v>UNIT 32, 159 ARTHUR ST,HOMEBUSH WEST, NSW,AUSTRALIA</v>
      </c>
      <c r="G591" s="2" t="str">
        <v>--</v>
      </c>
      <c r="H591" s="2" t="s">
        <v>9220</v>
      </c>
      <c r="I591" s="2" t="str">
        <v>+61 2 9746 8480</v>
      </c>
      <c r="J591" s="2" t="str">
        <v>612 97468494</v>
      </c>
      <c r="K591" s="7"/>
      <c r="L591" s="7"/>
      <c r="M591" s="7"/>
      <c r="N591" s="7"/>
      <c r="O591" s="7"/>
      <c r="P591" s="7"/>
      <c r="Q591" s="7"/>
      <c r="R591" s="7"/>
      <c r="S591" s="7"/>
    </row>
    <row r="592">
      <c r="A592" s="2" t="s">
        <v>10753</v>
      </c>
      <c r="B592" s="2" t="str">
        <v>孟加拉</v>
      </c>
      <c r="C592" s="3" t="s">
        <v>10752</v>
      </c>
      <c r="D592" s="2" t="s">
        <v>10754</v>
      </c>
      <c r="E592" s="2" t="str">
        <v>11次</v>
      </c>
      <c r="F592" s="2" t="str">
        <v>#7,HORONATH GHOSH LANELALBAGHDHAKA RAMRL AHRCW;#5/1 ASGAR LANE(2ND FLOOR)URDU ROAD,LALBAGH.DHAKA-1211,Bangladesh</v>
      </c>
      <c r="G592" s="2" t="str">
        <v>A.H.M AMINUL ISLAM BHUYAN</v>
      </c>
      <c r="H592" s="2" t="s">
        <v>10755</v>
      </c>
      <c r="I592" s="2" t="str">
        <v>+880 2-7310220</v>
      </c>
      <c r="J592" s="2">
        <f>+880-2-8314871</f>
      </c>
      <c r="K592" s="7"/>
      <c r="L592" s="7"/>
      <c r="M592" s="7"/>
      <c r="N592" s="7"/>
      <c r="O592" s="7"/>
      <c r="P592" s="7"/>
      <c r="Q592" s="7"/>
      <c r="R592" s="7"/>
      <c r="S592" s="7"/>
    </row>
    <row r="593">
      <c r="A593" s="2" t="s">
        <v>9594</v>
      </c>
      <c r="B593" s="2" t="str">
        <v>澳大利亞</v>
      </c>
      <c r="C593" s="3" t="s">
        <v>9593</v>
      </c>
      <c r="D593" s="2" t="str">
        <v>五金,其他,照明产品,餐厨用具</v>
      </c>
      <c r="E593" s="2" t="str">
        <v>9次</v>
      </c>
      <c r="F593" s="2" t="str">
        <v>45 BRITTON STREET SMITHFIELD NSW, AUSTRALIA</v>
      </c>
      <c r="G593" s="2" t="str">
        <v>Howard Silvers Hardware Pty Ltd</v>
      </c>
      <c r="H593" s="2" t="s">
        <v>9592</v>
      </c>
      <c r="I593" s="2" t="str">
        <v>0061 2 9757 0800</v>
      </c>
      <c r="J593" s="2" t="str">
        <v>0061 2 9757 0822</v>
      </c>
      <c r="K593" s="7"/>
      <c r="L593" s="7"/>
      <c r="M593" s="7"/>
      <c r="N593" s="7"/>
      <c r="O593" s="7"/>
      <c r="P593" s="7"/>
      <c r="Q593" s="7"/>
      <c r="R593" s="7"/>
      <c r="S593" s="7"/>
    </row>
    <row r="594">
      <c r="A594" s="2" t="s">
        <v>12445</v>
      </c>
      <c r="B594" s="2" t="str">
        <v>中國香港</v>
      </c>
      <c r="C594" s="3" t="s">
        <v>12448</v>
      </c>
      <c r="D594" s="2" t="s">
        <v>12447</v>
      </c>
      <c r="E594" s="2" t="str">
        <v>10次</v>
      </c>
      <c r="F594" s="2" t="str">
        <v>RM1807, 18/F, WANG LUNG IND. BLDG.NO.11 LUNG TAK ST.TSUEN WAN, N.T.HONGKONG</v>
      </c>
      <c r="G594" s="2" t="str">
        <v>RADOS?AW WALUK</v>
      </c>
      <c r="H594" s="2" t="s">
        <v>12446</v>
      </c>
      <c r="I594" s="2" t="str">
        <v>+852 2408 3930</v>
      </c>
      <c r="J594" s="2">
        <v>24082319</v>
      </c>
      <c r="K594" s="7"/>
      <c r="L594" s="7"/>
      <c r="M594" s="7"/>
      <c r="N594" s="7"/>
      <c r="O594" s="7"/>
      <c r="P594" s="7"/>
      <c r="Q594" s="7"/>
      <c r="R594" s="7"/>
      <c r="S594" s="7"/>
    </row>
    <row r="595">
      <c r="A595" s="2" t="s">
        <v>9617</v>
      </c>
      <c r="B595" s="2" t="str">
        <v>印尼</v>
      </c>
      <c r="C595" s="2" t="str">
        <v>--</v>
      </c>
      <c r="D595" s="2" t="str">
        <v>五金,工艺陶瓷,餐厨用具</v>
      </c>
      <c r="E595" s="2" t="str">
        <v>5次</v>
      </c>
      <c r="F595" s="2" t="str">
        <v>WISMA SAKURA BLDG.JL.HATI SUCI NO.4 JAKARTA</v>
      </c>
      <c r="G595" s="2" t="str">
        <v>DUDLEY FERNANDO</v>
      </c>
      <c r="H595" s="2" t="s">
        <v>9618</v>
      </c>
      <c r="I595" s="2" t="str">
        <v>0062 21 3913333</v>
      </c>
      <c r="J595" s="2" t="str">
        <v>0062 21 3910377/3910378</v>
      </c>
      <c r="K595" s="7"/>
      <c r="L595" s="7"/>
      <c r="M595" s="7"/>
      <c r="N595" s="7"/>
      <c r="O595" s="7"/>
      <c r="P595" s="7"/>
      <c r="Q595" s="7"/>
      <c r="R595" s="7"/>
      <c r="S595" s="7"/>
    </row>
    <row r="596">
      <c r="A596" s="2" t="s">
        <v>10707</v>
      </c>
      <c r="B596" s="2" t="str">
        <v>菲律賓</v>
      </c>
      <c r="C596" s="2" t="str">
        <v>--</v>
      </c>
      <c r="D596" s="2" t="str">
        <v>其他,家具,家居装饰品,餐厨用具</v>
      </c>
      <c r="E596" s="2" t="str">
        <v>8次</v>
      </c>
      <c r="F596" s="2" t="str">
        <v>165 DON MANUEL ST., STO.DOMINGO AVENUE,QUEZON CITY,PHILIPPINES</v>
      </c>
      <c r="G596" s="2" t="str">
        <v>Raul Levy Mayo</v>
      </c>
      <c r="H596" s="2" t="s">
        <v>10708</v>
      </c>
      <c r="I596" s="2" t="str">
        <v>+63 2 781 7440</v>
      </c>
      <c r="J596" s="2" t="str">
        <v>632 7817446</v>
      </c>
      <c r="K596" s="7"/>
      <c r="L596" s="7"/>
      <c r="M596" s="7"/>
      <c r="N596" s="7"/>
      <c r="O596" s="7"/>
      <c r="P596" s="7"/>
      <c r="Q596" s="7"/>
      <c r="R596" s="7"/>
      <c r="S596" s="7"/>
    </row>
    <row r="597">
      <c r="A597" s="2" t="s">
        <v>9536</v>
      </c>
      <c r="B597" s="2" t="str">
        <v>美國</v>
      </c>
      <c r="C597" s="3" t="s">
        <v>9537</v>
      </c>
      <c r="D597" s="2" t="str">
        <v>餐厨用具</v>
      </c>
      <c r="E597" s="2" t="str">
        <v>6次</v>
      </c>
      <c r="F597" s="2" t="str">
        <v>1629 W 34TH ST, HOUSTON, TX 77018</v>
      </c>
      <c r="G597" s="2" t="str">
        <v>CAFE MART</v>
      </c>
      <c r="H597" s="2" t="s">
        <v>9538</v>
      </c>
      <c r="I597" s="2" t="str">
        <v>001 713 6885922</v>
      </c>
      <c r="J597" s="2" t="str">
        <v>001 713 688 8079</v>
      </c>
      <c r="K597" s="7"/>
      <c r="L597" s="7"/>
      <c r="M597" s="7"/>
      <c r="N597" s="7"/>
      <c r="O597" s="7"/>
      <c r="P597" s="7"/>
      <c r="Q597" s="7"/>
      <c r="R597" s="7"/>
      <c r="S597" s="7"/>
    </row>
    <row r="598">
      <c r="A598" s="2" t="s">
        <v>12400</v>
      </c>
      <c r="B598" s="2" t="str">
        <v>新西蘭</v>
      </c>
      <c r="C598" s="3" t="s">
        <v>12401</v>
      </c>
      <c r="D598" s="2" t="str">
        <v>家具,家居装饰品,玻璃工艺品,餐厨用具</v>
      </c>
      <c r="E598" s="2" t="str">
        <v>8次</v>
      </c>
      <c r="F598" s="2" t="str">
        <v>349 RIVERBEND RD, RD3, NAPIER, , NEWZEALAND</v>
      </c>
      <c r="G598" s="2" t="str">
        <v>Mr Rodrigo Mendes Fernandes</v>
      </c>
      <c r="H598" s="2" t="s">
        <v>12402</v>
      </c>
      <c r="I598" s="2" t="str">
        <v>+64 6-843 6411</v>
      </c>
      <c r="J598" s="2" t="str">
        <v>646 8436411</v>
      </c>
      <c r="K598" s="7"/>
      <c r="L598" s="7"/>
      <c r="M598" s="7"/>
      <c r="N598" s="7"/>
      <c r="O598" s="7"/>
      <c r="P598" s="7"/>
      <c r="Q598" s="7"/>
      <c r="R598" s="7"/>
      <c r="S598" s="7"/>
    </row>
    <row r="599">
      <c r="A599" s="2" t="s">
        <v>9564</v>
      </c>
      <c r="B599" s="2" t="str">
        <v>馬來西亞</v>
      </c>
      <c r="C599" s="2" t="str">
        <v>--</v>
      </c>
      <c r="D599" s="2" t="str">
        <v>家具,餐厨用具</v>
      </c>
      <c r="E599" s="2" t="str">
        <v>7次</v>
      </c>
      <c r="F599" s="2" t="str">
        <v>LOT 455,1ST FL.,LRG.4,JLN.NANAS,93400 KUCHING,SARAWAK.</v>
      </c>
      <c r="G599" s="2" t="str">
        <v>DARRENCE TEE</v>
      </c>
      <c r="H599" s="2" t="s">
        <v>9563</v>
      </c>
      <c r="I599" s="2" t="str">
        <v>0060 82 419626</v>
      </c>
      <c r="J599" s="2" t="str">
        <v>0060 82 233711</v>
      </c>
      <c r="K599" s="7"/>
      <c r="L599" s="7"/>
      <c r="M599" s="7"/>
      <c r="N599" s="7"/>
      <c r="O599" s="7"/>
      <c r="P599" s="7"/>
      <c r="Q599" s="7"/>
      <c r="R599" s="7"/>
      <c r="S599" s="7"/>
    </row>
    <row r="600">
      <c r="A600" s="2" t="s">
        <v>10981</v>
      </c>
      <c r="B600" s="2" t="str">
        <v>澳大利亞</v>
      </c>
      <c r="C600" s="2" t="str">
        <v>--</v>
      </c>
      <c r="D600" s="2" t="str">
        <v>其他,家具,电子消费品及信息产品,餐厨用具</v>
      </c>
      <c r="E600" s="2" t="str">
        <v>9次</v>
      </c>
      <c r="F600" s="2" t="str">
        <v>218 MURRUMBEENA ROAD, MURRUMBEENA,VICTORIA 3163AUSTRALIA</v>
      </c>
      <c r="G600" s="2" t="str">
        <v>Yang Song</v>
      </c>
      <c r="H600" s="2" t="s">
        <v>10982</v>
      </c>
      <c r="I600" s="2" t="str">
        <v>+61 3 9563 0920</v>
      </c>
      <c r="J600" s="2">
        <v>395717554</v>
      </c>
      <c r="K600" s="7"/>
      <c r="L600" s="7"/>
      <c r="M600" s="7"/>
      <c r="N600" s="7"/>
      <c r="O600" s="7"/>
      <c r="P600" s="7"/>
      <c r="Q600" s="7"/>
      <c r="R600" s="7"/>
      <c r="S600" s="7"/>
    </row>
    <row r="601">
      <c r="A601" s="5" t="s">
        <v>9476</v>
      </c>
      <c r="B601" s="5" t="str">
        <v>奧地利</v>
      </c>
      <c r="C601" s="4" t="s">
        <v>9477</v>
      </c>
      <c r="D601" s="5" t="str">
        <v>餐厨用具</v>
      </c>
      <c r="E601" s="5" t="str">
        <v>2次</v>
      </c>
      <c r="F601" s="5" t="str">
        <v>Maximiliansiedlung 24, A-5500 Bischofshofen, Salzburg, Austria</v>
      </c>
      <c r="G601" s="5" t="str">
        <v>Frau Roblek</v>
      </c>
      <c r="H601" s="5" t="s">
        <v>9478</v>
      </c>
      <c r="I601" s="5" t="str">
        <v>+43 6462 4720</v>
      </c>
      <c r="J601" s="5" t="str">
        <v>0043 6262 47204</v>
      </c>
      <c r="K601" s="7"/>
      <c r="L601" s="7"/>
      <c r="M601" s="7"/>
      <c r="N601" s="7"/>
      <c r="O601" s="7"/>
      <c r="P601" s="7"/>
      <c r="Q601" s="7"/>
      <c r="R601" s="7"/>
      <c r="S601" s="7"/>
    </row>
    <row r="602">
      <c r="A602" s="5" t="s">
        <v>10019</v>
      </c>
      <c r="B602" s="5" t="str">
        <v>中國香港</v>
      </c>
      <c r="C602" s="4" t="s">
        <v>10020</v>
      </c>
      <c r="D602" s="5" t="str">
        <v>餐厨用具</v>
      </c>
      <c r="E602" s="5" t="str">
        <v>7次</v>
      </c>
      <c r="F602" s="5" t="str">
        <v>UNIT H, 17/F., PHASE 2 ,LEADER INDUSTRIAL CTR.,188-202 TEXACO ROAD, TSUEN WAN.HONGKONG</v>
      </c>
      <c r="G602" s="5" t="str">
        <v>--</v>
      </c>
      <c r="H602" s="5" t="s">
        <v>10018</v>
      </c>
      <c r="I602" s="5" t="str">
        <v>+852 2406 9025</v>
      </c>
      <c r="J602" s="5" t="str">
        <v>852 24070723</v>
      </c>
      <c r="K602" s="7"/>
      <c r="L602" s="7"/>
      <c r="M602" s="7"/>
      <c r="N602" s="7"/>
      <c r="O602" s="7"/>
      <c r="P602" s="7"/>
      <c r="Q602" s="7"/>
      <c r="R602" s="7"/>
      <c r="S602" s="7"/>
    </row>
    <row r="603">
      <c r="A603" s="2" t="s">
        <v>9506</v>
      </c>
      <c r="B603" s="2" t="str">
        <v>菲律賓</v>
      </c>
      <c r="C603" s="3" t="s">
        <v>9505</v>
      </c>
      <c r="D603" s="2" t="str">
        <v>家具,玩具,玻璃工艺品,电子消费品及信息产品,礼品及赠品,餐厨用具</v>
      </c>
      <c r="E603" s="2" t="str">
        <v>8次</v>
      </c>
      <c r="F603" s="2" t="str">
        <v>2575 ESPIRITU STREET, VITO CRUZ,METRO MANILA,PHILIPPINES</v>
      </c>
      <c r="G603" s="2" t="str">
        <v>MURLI T.MOHNANI</v>
      </c>
      <c r="H603" s="2" t="s">
        <v>9507</v>
      </c>
      <c r="I603" s="2" t="str">
        <v>0063 2 5236011</v>
      </c>
      <c r="J603" s="2" t="str">
        <v>0063 2 3030651</v>
      </c>
      <c r="K603" s="7"/>
      <c r="L603" s="7"/>
      <c r="M603" s="7"/>
      <c r="N603" s="7"/>
      <c r="O603" s="7"/>
      <c r="P603" s="7"/>
      <c r="Q603" s="7"/>
      <c r="R603" s="7"/>
      <c r="S603" s="7"/>
    </row>
    <row r="604">
      <c r="A604" s="2" t="s">
        <v>12344</v>
      </c>
      <c r="B604" s="2" t="str">
        <v>馬來西亞</v>
      </c>
      <c r="C604" s="2" t="str">
        <v>--</v>
      </c>
      <c r="D604" s="2" t="s">
        <v>12345</v>
      </c>
      <c r="E604" s="2" t="str">
        <v>11次</v>
      </c>
      <c r="F604" s="2" t="str">
        <v>K4-04-01, PHASE 3,PANTAI HILLPARK, JALAN,PANTAI DALAM, 59200, KUALA LUMPUR,MALAYSIA</v>
      </c>
      <c r="G604" s="2" t="str">
        <v>HYSTERIC GLAMOUR SDN.BHD.</v>
      </c>
      <c r="H604" s="2" t="s">
        <v>12346</v>
      </c>
      <c r="I604" s="2" t="str">
        <v>(60)19 3180926</v>
      </c>
      <c r="J604" s="2" t="str">
        <v>(60)3 22846086</v>
      </c>
      <c r="K604" s="7"/>
      <c r="L604" s="7"/>
      <c r="M604" s="7"/>
      <c r="N604" s="7"/>
      <c r="O604" s="7"/>
      <c r="P604" s="7"/>
      <c r="Q604" s="7"/>
      <c r="R604" s="7"/>
      <c r="S604" s="7"/>
    </row>
    <row r="605">
      <c r="A605" s="2" t="s">
        <v>9425</v>
      </c>
      <c r="B605" s="2" t="str">
        <v>塞浦路斯</v>
      </c>
      <c r="C605" s="2" t="str">
        <v>--</v>
      </c>
      <c r="D605" s="2" t="str">
        <v>家具,家居用品,家用纺织品,玻璃工艺品,餐厨用具</v>
      </c>
      <c r="E605" s="2" t="str">
        <v>6次</v>
      </c>
      <c r="F605" s="2" t="str">
        <v>8 ARCH.MAKARIOS III AVE.,K.LAKATAMIA T.T.2324,P.O.BOX 23557,NICOSIA,CYPRUS</v>
      </c>
      <c r="G605" s="2" t="str">
        <v>GEORGE FASOULIOTIS</v>
      </c>
      <c r="H605" s="2" t="s">
        <v>9426</v>
      </c>
      <c r="I605" s="2" t="str">
        <v>+357 22 326138</v>
      </c>
      <c r="J605" s="2" t="str">
        <v>00357 22322383</v>
      </c>
      <c r="K605" s="7"/>
      <c r="L605" s="7"/>
      <c r="M605" s="7"/>
      <c r="N605" s="7"/>
      <c r="O605" s="7"/>
      <c r="P605" s="7"/>
      <c r="Q605" s="7"/>
      <c r="R605" s="7"/>
      <c r="S605" s="7"/>
    </row>
    <row r="606">
      <c r="A606" s="2" t="s">
        <v>9375</v>
      </c>
      <c r="B606" s="2" t="str">
        <v>沙烏地阿拉伯</v>
      </c>
      <c r="C606" s="3" t="s">
        <v>9372</v>
      </c>
      <c r="D606" s="2" t="s">
        <v>9373</v>
      </c>
      <c r="E606" s="2" t="str">
        <v>8次</v>
      </c>
      <c r="F606" s="2" t="str">
        <v>P.O.BOX 106475 RIYADH</v>
      </c>
      <c r="G606" s="2" t="str">
        <v>ABDUL RAHMAN</v>
      </c>
      <c r="H606" s="2" t="s">
        <v>9374</v>
      </c>
      <c r="I606" s="2" t="str">
        <v>00966 1 2434165</v>
      </c>
      <c r="J606" s="2" t="str">
        <v>00966 1 2434103</v>
      </c>
      <c r="K606" s="7"/>
      <c r="L606" s="7"/>
      <c r="M606" s="7"/>
      <c r="N606" s="7"/>
      <c r="O606" s="7"/>
      <c r="P606" s="7"/>
      <c r="Q606" s="7"/>
      <c r="R606" s="7"/>
      <c r="S606" s="7"/>
    </row>
    <row r="607">
      <c r="A607" s="2" t="s">
        <v>9454</v>
      </c>
      <c r="B607" s="2" t="str">
        <v>美國</v>
      </c>
      <c r="C607" s="2" t="str">
        <v>--</v>
      </c>
      <c r="D607" s="2" t="str">
        <v>其他,餐厨用具</v>
      </c>
      <c r="E607" s="2" t="str">
        <v>6次</v>
      </c>
      <c r="F607" s="2" t="str">
        <v>9720 SUTPHIN BLVD, JAMAICA, NY 11435-4721</v>
      </c>
      <c r="G607" s="2" t="str">
        <v>PREMIER RADIATOR</v>
      </c>
      <c r="H607" s="2" t="str">
        <v>--</v>
      </c>
      <c r="I607" s="2" t="str">
        <v>001 718-657-7601</v>
      </c>
      <c r="J607" s="2" t="str">
        <v>--</v>
      </c>
      <c r="K607" s="7"/>
      <c r="L607" s="7"/>
      <c r="M607" s="7"/>
      <c r="N607" s="7"/>
      <c r="O607" s="7"/>
      <c r="P607" s="7"/>
      <c r="Q607" s="7"/>
      <c r="R607" s="7"/>
      <c r="S607" s="7"/>
    </row>
    <row r="608">
      <c r="A608" s="2" t="s">
        <v>12284</v>
      </c>
      <c r="B608" s="2" t="str">
        <v>澳大利亞</v>
      </c>
      <c r="C608" s="3" t="s">
        <v>12286</v>
      </c>
      <c r="D608" s="2" t="str">
        <v>箱包,餐厨用具</v>
      </c>
      <c r="E608" s="2" t="str">
        <v>8次</v>
      </c>
      <c r="F608" s="2" t="str">
        <v>110 HASTINGS PDE NORTH BONDINSW 2026,AUSTRALIA</v>
      </c>
      <c r="G608" s="2" t="str">
        <v>--</v>
      </c>
      <c r="H608" s="2" t="s">
        <v>12285</v>
      </c>
      <c r="I608" s="2" t="str">
        <v>+61 2 9130 1544</v>
      </c>
      <c r="J608" s="2">
        <v>61280808396</v>
      </c>
      <c r="K608" s="7"/>
      <c r="L608" s="7"/>
      <c r="M608" s="7"/>
      <c r="N608" s="7"/>
      <c r="O608" s="7"/>
      <c r="P608" s="7"/>
      <c r="Q608" s="7"/>
      <c r="R608" s="7"/>
      <c r="S608" s="7"/>
    </row>
    <row r="609">
      <c r="A609" s="2" t="s">
        <v>8936</v>
      </c>
      <c r="B609" s="2" t="str">
        <v>日本</v>
      </c>
      <c r="C609" s="3" t="s">
        <v>8934</v>
      </c>
      <c r="D609" s="2" t="str">
        <v>其他,家居装饰品,家用纺织品,工艺陶瓷,玻璃工艺品,餐厨用具</v>
      </c>
      <c r="E609" s="2" t="str">
        <v>6次</v>
      </c>
      <c r="F609" s="2" t="str">
        <v>3-3-10 KYOMACHIBORI, NISHI-KU,OSAKA, 550-0003,JAPAN</v>
      </c>
      <c r="G609" s="2" t="str">
        <v>viviana</v>
      </c>
      <c r="H609" s="2" t="s">
        <v>8935</v>
      </c>
      <c r="I609" s="2" t="str">
        <v>+81 6-6447-6181</v>
      </c>
      <c r="J609" s="2" t="str">
        <v>81 6 6447 6186</v>
      </c>
      <c r="K609" s="7"/>
      <c r="L609" s="7"/>
      <c r="M609" s="7"/>
      <c r="N609" s="7"/>
      <c r="O609" s="7"/>
      <c r="P609" s="7"/>
      <c r="Q609" s="7"/>
      <c r="R609" s="7"/>
      <c r="S609" s="7"/>
    </row>
    <row r="610">
      <c r="A610" s="2" t="s">
        <v>9408</v>
      </c>
      <c r="B610" s="2" t="str">
        <v>印度</v>
      </c>
      <c r="C610" s="2" t="str">
        <v>--</v>
      </c>
      <c r="D610" s="2" t="str">
        <v>玩具,餐厨用具</v>
      </c>
      <c r="E610" s="2" t="str">
        <v>2次</v>
      </c>
      <c r="F610" s="2" t="str">
        <v>13,MANGALAM CHAMBERS OPP.UNITED AGENCIES PAUD ROAD,KOTHRUD,PUNE-411038</v>
      </c>
      <c r="G610" s="2" t="str">
        <v>RAKESH KHANDELWAL</v>
      </c>
      <c r="H610" s="2" t="s">
        <v>9409</v>
      </c>
      <c r="I610" s="2" t="str">
        <v>0091 20 5430970</v>
      </c>
      <c r="J610" s="2" t="str">
        <v>0091 20 6135191</v>
      </c>
      <c r="K610" s="7"/>
      <c r="L610" s="7"/>
      <c r="M610" s="7"/>
      <c r="N610" s="7"/>
      <c r="O610" s="7"/>
      <c r="P610" s="7"/>
      <c r="Q610" s="7"/>
      <c r="R610" s="7"/>
      <c r="S610" s="7"/>
    </row>
    <row r="611">
      <c r="A611" s="2" t="s">
        <v>8965</v>
      </c>
      <c r="B611" s="2" t="str">
        <v>德國</v>
      </c>
      <c r="C611" s="3" t="s">
        <v>8964</v>
      </c>
      <c r="D611" s="2" t="str">
        <v>家具,家居用品,工艺陶瓷,餐厨用具</v>
      </c>
      <c r="E611" s="2" t="str">
        <v>7次</v>
      </c>
      <c r="F611" s="2" t="str">
        <v>AUF DER HEIDE 12,BOCHUM</v>
      </c>
      <c r="G611" s="2" t="str">
        <v>FRAU INGE GRANICA</v>
      </c>
      <c r="H611" s="2" t="s">
        <v>8963</v>
      </c>
      <c r="I611" s="2" t="str">
        <v>+49 234 388040</v>
      </c>
      <c r="J611" s="2" t="str">
        <v>0049 234 3880489</v>
      </c>
      <c r="K611" s="7"/>
      <c r="L611" s="7"/>
      <c r="M611" s="7"/>
      <c r="N611" s="7"/>
      <c r="O611" s="7"/>
      <c r="P611" s="7"/>
      <c r="Q611" s="7"/>
      <c r="R611" s="7"/>
      <c r="S611" s="7"/>
    </row>
    <row r="612">
      <c r="A612" s="2" t="s">
        <v>11967</v>
      </c>
      <c r="B612" s="2" t="str">
        <v>新加坡</v>
      </c>
      <c r="C612" s="3" t="s">
        <v>11968</v>
      </c>
      <c r="D612" s="2" t="str">
        <v>食品,餐厨用具</v>
      </c>
      <c r="E612" s="2" t="str">
        <v>7次</v>
      </c>
      <c r="F612" s="2" t="str">
        <v>160 PAYA LEBAR ROAD #06-03/04 ORION INDUSTRIAL BLDG</v>
      </c>
      <c r="G612" s="2" t="str">
        <v>LUCAS FOODS (ASIA) PTE LTD</v>
      </c>
      <c r="H612" s="2" t="s">
        <v>11969</v>
      </c>
      <c r="I612" s="2" t="str">
        <v>0065 68414303</v>
      </c>
      <c r="J612" s="2" t="str">
        <v>0065 68414309</v>
      </c>
      <c r="K612" s="7"/>
      <c r="L612" s="7"/>
      <c r="M612" s="7"/>
      <c r="N612" s="7"/>
      <c r="O612" s="7"/>
      <c r="P612" s="7"/>
      <c r="Q612" s="7"/>
      <c r="R612" s="7"/>
      <c r="S612" s="7"/>
    </row>
    <row r="613">
      <c r="A613" s="2" t="s">
        <v>8885</v>
      </c>
      <c r="B613" s="2" t="str">
        <v>沙烏地阿拉伯</v>
      </c>
      <c r="C613" s="2" t="str">
        <v>--</v>
      </c>
      <c r="D613" s="2" t="str">
        <v>个人护理用具,五金,其他,家具,工艺陶瓷,玻璃工艺品,餐厨用具</v>
      </c>
      <c r="E613" s="2" t="str">
        <v>6次</v>
      </c>
      <c r="F613" s="2" t="str">
        <v>ABOBEKER ST. P.O.BOX 54223,RIYADH 11514,SAUDI ARABIA</v>
      </c>
      <c r="G613" s="2" t="str">
        <v>georges sayegh</v>
      </c>
      <c r="H613" s="2" t="s">
        <v>8884</v>
      </c>
      <c r="I613" s="2">
        <v>96614546403</v>
      </c>
      <c r="J613" s="2">
        <v>96614546915</v>
      </c>
      <c r="K613" s="7"/>
      <c r="L613" s="7"/>
      <c r="M613" s="7"/>
      <c r="N613" s="7"/>
      <c r="O613" s="7"/>
      <c r="P613" s="7"/>
      <c r="Q613" s="7"/>
      <c r="R613" s="7"/>
      <c r="S613" s="7"/>
    </row>
    <row r="614">
      <c r="A614" s="2" t="s">
        <v>11926</v>
      </c>
      <c r="B614" s="2" t="str">
        <v>美國</v>
      </c>
      <c r="C614" s="2" t="str">
        <v>--</v>
      </c>
      <c r="D614" s="2" t="s">
        <v>11924</v>
      </c>
      <c r="E614" s="2" t="str">
        <v>10次</v>
      </c>
      <c r="F614" s="2" t="str">
        <v>104-B FERGUSON STREET,SOUTH POINT,OH,45680,U.S.A.</v>
      </c>
      <c r="G614" s="2" t="str">
        <v>Carlos Pan</v>
      </c>
      <c r="H614" s="2" t="s">
        <v>11925</v>
      </c>
      <c r="I614" s="2" t="str">
        <v>+1 304-617-2865</v>
      </c>
      <c r="J614" s="2" t="str">
        <v>001 7403774857</v>
      </c>
      <c r="K614" s="7"/>
      <c r="L614" s="7"/>
      <c r="M614" s="7"/>
      <c r="N614" s="7"/>
      <c r="O614" s="7"/>
      <c r="P614" s="7"/>
      <c r="Q614" s="7"/>
      <c r="R614" s="7"/>
      <c r="S614" s="7"/>
    </row>
    <row r="615">
      <c r="A615" s="2" t="s">
        <v>8911</v>
      </c>
      <c r="B615" s="2" t="str">
        <v>美國</v>
      </c>
      <c r="C615" s="3" t="s">
        <v>8913</v>
      </c>
      <c r="D615" s="2" t="str">
        <v>其他,医药保健品及医疗器械,家具,服装饰物及配件,食品,餐厨用具</v>
      </c>
      <c r="E615" s="2" t="str">
        <v>10次</v>
      </c>
      <c r="F615" s="2" t="str">
        <v>819 SANTEE STREET #900,LOS ANGELES, CA 90014U.S.A.</v>
      </c>
      <c r="G615" s="2" t="str">
        <v>GLOBAL EXCHANGE</v>
      </c>
      <c r="H615" s="2" t="s">
        <v>8912</v>
      </c>
      <c r="I615" s="2" t="str">
        <v>+1-415-255-7296,+41 41 709 2000,(415) 255-7296,514-393-1000,(212) 525-5000,310.615.0311,(415) 575-5533,1-800-366-7254,(415) 575-5534,(415) 575-5535,(862) 404-3000,(305) 599-2600,+1 403-920-2000,+1 403-920-2200,+1 604-689-1978,+1 604-689-1976,+33 1 40 06 64 00,+1 717-534-7873,+1 717-534-4200,+41 41 709 20 00,+1 302-655-5049,+1 415-894-6817,+1 925-842-1000,+1-302-636-5454,+1-479-273-4000,+1-604-689-1976,+1-281-871-2699,+33-1-40-06-64-00,+1-704-386-5681,+1-717-534-7873,+1-717-534-4200,+1-604-689-1978,+1-479-277-1830,+33-1-71-75-00-00</v>
      </c>
      <c r="J615" s="2" t="str">
        <v>001 3102028660</v>
      </c>
      <c r="K615" s="7"/>
      <c r="L615" s="7"/>
      <c r="M615" s="7"/>
      <c r="N615" s="7"/>
      <c r="O615" s="7"/>
      <c r="P615" s="7"/>
      <c r="Q615" s="7"/>
      <c r="R615" s="7"/>
      <c r="S615" s="7"/>
    </row>
    <row r="616">
      <c r="A616" s="2" t="s">
        <v>11937</v>
      </c>
      <c r="B616" s="2" t="str">
        <v>美國</v>
      </c>
      <c r="C616" s="3" t="s">
        <v>11939</v>
      </c>
      <c r="D616" s="2" t="str">
        <v>餐厨用具</v>
      </c>
      <c r="E616" s="2" t="str">
        <v>6次</v>
      </c>
      <c r="F616" s="2" t="str">
        <v>6935 STEARNS ST, HOUSTON, TX 77021</v>
      </c>
      <c r="G616" s="2" t="str">
        <v>ALAIN LEGLAR</v>
      </c>
      <c r="H616" s="2" t="s">
        <v>11938</v>
      </c>
      <c r="I616" s="2" t="str">
        <v>+1 713-748-5441,+1 713-748-5453,+1-713-748-5453,+1-713-748-5441</v>
      </c>
      <c r="J616" s="2" t="str">
        <v>001 713 7485453</v>
      </c>
      <c r="K616" s="7"/>
      <c r="L616" s="7"/>
      <c r="M616" s="7"/>
      <c r="N616" s="7"/>
      <c r="O616" s="7"/>
      <c r="P616" s="7"/>
      <c r="Q616" s="7"/>
      <c r="R616" s="7"/>
      <c r="S616" s="7"/>
    </row>
    <row r="617">
      <c r="A617" s="2" t="s">
        <v>8829</v>
      </c>
      <c r="B617" s="2" t="str">
        <v>荷蘭</v>
      </c>
      <c r="C617" s="3" t="s">
        <v>8827</v>
      </c>
      <c r="D617" s="2" t="str">
        <v>其他,家具,照明产品,车辆,餐厨用具</v>
      </c>
      <c r="E617" s="2" t="str">
        <v>9次</v>
      </c>
      <c r="F617" s="2" t="str">
        <v>Industrieweg 40, NL 6219 NR, Maastricht</v>
      </c>
      <c r="G617" s="2" t="str">
        <v>N Nelissen</v>
      </c>
      <c r="H617" s="2" t="s">
        <v>8828</v>
      </c>
      <c r="I617" s="2">
        <f>+44-1691-776900</f>
      </c>
      <c r="J617" s="2" t="str">
        <v>0031 43 3516698</v>
      </c>
      <c r="K617" s="7"/>
      <c r="L617" s="7"/>
      <c r="M617" s="7"/>
      <c r="N617" s="7"/>
      <c r="O617" s="7"/>
      <c r="P617" s="7"/>
      <c r="Q617" s="7"/>
      <c r="R617" s="7"/>
      <c r="S617" s="7"/>
    </row>
    <row r="618">
      <c r="A618" s="2" t="s">
        <v>10255</v>
      </c>
      <c r="B618" s="2" t="str">
        <v>澳大利亞</v>
      </c>
      <c r="C618" s="3" t="s">
        <v>10254</v>
      </c>
      <c r="D618" s="2" t="str">
        <v>其他,家具,家居用品,工艺陶瓷,玻璃工艺品,餐厨用具</v>
      </c>
      <c r="E618" s="2" t="str">
        <v>9次</v>
      </c>
      <c r="F618" s="2" t="str">
        <v>2/161 BEDFORD ST.,NEWTOWN NSW 2042</v>
      </c>
      <c r="G618" s="2" t="str">
        <v>n/a</v>
      </c>
      <c r="H618" s="2" t="s">
        <v>10253</v>
      </c>
      <c r="I618" s="2" t="str">
        <v>+61 2 9550 2599</v>
      </c>
      <c r="J618" s="2" t="str">
        <v>0061 2 95502133</v>
      </c>
      <c r="K618" s="7"/>
      <c r="L618" s="7"/>
      <c r="M618" s="7"/>
      <c r="N618" s="7"/>
      <c r="O618" s="7"/>
      <c r="P618" s="7"/>
      <c r="Q618" s="7"/>
      <c r="R618" s="7"/>
      <c r="S618" s="7"/>
    </row>
    <row r="619">
      <c r="A619" s="2" t="s">
        <v>8856</v>
      </c>
      <c r="B619" s="2" t="str">
        <v>美國</v>
      </c>
      <c r="C619" s="3" t="s">
        <v>8857</v>
      </c>
      <c r="D619" s="2" t="str">
        <v>五金,其他,家具,家居装饰品,餐厨用具</v>
      </c>
      <c r="E619" s="2" t="str">
        <v>8次</v>
      </c>
      <c r="F619" s="2" t="str">
        <v>350 FIFTH AVENUE SUITE 4210,NEW YORK, NY 10118U.S.A.</v>
      </c>
      <c r="G619" s="2" t="str">
        <v>Jeo Han</v>
      </c>
      <c r="H619" s="2" t="s">
        <v>8855</v>
      </c>
      <c r="I619" s="2" t="str">
        <v>+1 212-695-2600</v>
      </c>
      <c r="J619" s="2" t="str">
        <v>212 695 1823</v>
      </c>
      <c r="K619" s="7"/>
      <c r="L619" s="7"/>
      <c r="M619" s="7"/>
      <c r="N619" s="7"/>
      <c r="O619" s="7"/>
      <c r="P619" s="7"/>
      <c r="Q619" s="7"/>
      <c r="R619" s="7"/>
      <c r="S619" s="7"/>
    </row>
    <row r="620">
      <c r="A620" s="2" t="s">
        <v>11896</v>
      </c>
      <c r="B620" s="2" t="str">
        <v>美國</v>
      </c>
      <c r="C620" s="3" t="s">
        <v>11899</v>
      </c>
      <c r="D620" s="2" t="s">
        <v>11897</v>
      </c>
      <c r="E620" s="2" t="str">
        <v>10次</v>
      </c>
      <c r="F620" s="2" t="str">
        <v>1555 REGAL ROW DALLAS,TEXAS 75247USA</v>
      </c>
      <c r="G620" s="2" t="str">
        <v>Anil</v>
      </c>
      <c r="H620" s="2" t="s">
        <v>11898</v>
      </c>
      <c r="I620" s="2" t="str">
        <v>+1 214-915-7189</v>
      </c>
      <c r="J620" s="2">
        <v>12149157247</v>
      </c>
      <c r="K620" s="7"/>
      <c r="L620" s="7"/>
      <c r="M620" s="7"/>
      <c r="N620" s="7"/>
      <c r="O620" s="7"/>
      <c r="P620" s="7"/>
      <c r="Q620" s="7"/>
      <c r="R620" s="7"/>
      <c r="S620" s="7"/>
    </row>
    <row r="621">
      <c r="A621" s="2" t="s">
        <v>8741</v>
      </c>
      <c r="B621" s="2" t="str">
        <v>加拿大</v>
      </c>
      <c r="C621" s="2" t="str">
        <v>--</v>
      </c>
      <c r="D621" s="2" t="str">
        <v>家用纺织品,餐厨用具</v>
      </c>
      <c r="E621" s="2" t="str">
        <v>7次</v>
      </c>
      <c r="F621" s="2" t="str">
        <v>18 HILLCREST AVE. SUITE 2205TORONTO M2N 6T5,CANADA</v>
      </c>
      <c r="G621" s="2" t="str">
        <v>--</v>
      </c>
      <c r="H621" s="2" t="s">
        <v>8742</v>
      </c>
      <c r="I621" s="2" t="str">
        <v>01 416 455 3883</v>
      </c>
      <c r="J621" s="2" t="str">
        <v>01 416 733 1337</v>
      </c>
      <c r="K621" s="7"/>
      <c r="L621" s="7"/>
      <c r="M621" s="7"/>
      <c r="N621" s="7"/>
      <c r="O621" s="7"/>
      <c r="P621" s="7"/>
      <c r="Q621" s="7"/>
      <c r="R621" s="7"/>
      <c r="S621" s="7"/>
    </row>
    <row r="622">
      <c r="A622" s="2" t="s">
        <v>11842</v>
      </c>
      <c r="B622" s="2" t="str">
        <v>丹麥</v>
      </c>
      <c r="C622" s="3" t="s">
        <v>11843</v>
      </c>
      <c r="D622" s="2" t="str">
        <v>化工产品,医药保健品及医疗器械,玻璃工艺品,餐厨用具</v>
      </c>
      <c r="E622" s="2" t="str">
        <v>6次</v>
      </c>
      <c r="F622" s="2" t="str">
        <v>Naestvedvej 376, 4750, Lundby</v>
      </c>
      <c r="G622" s="2" t="str">
        <v>BRIAN NORVARK</v>
      </c>
      <c r="H622" s="2" t="s">
        <v>11841</v>
      </c>
      <c r="I622" s="2" t="str">
        <v>+45 55 36 60 00</v>
      </c>
      <c r="J622" s="2" t="str">
        <v>0045 55 38 24 44</v>
      </c>
      <c r="K622" s="7"/>
      <c r="L622" s="7"/>
      <c r="M622" s="7"/>
      <c r="N622" s="7"/>
      <c r="O622" s="7"/>
      <c r="P622" s="7"/>
      <c r="Q622" s="7"/>
      <c r="R622" s="7"/>
      <c r="S622" s="7"/>
    </row>
    <row r="623">
      <c r="A623" s="2" t="s">
        <v>8802</v>
      </c>
      <c r="B623" s="2" t="str">
        <v>巴西</v>
      </c>
      <c r="C623" s="3" t="s">
        <v>8801</v>
      </c>
      <c r="D623" s="2" t="str">
        <v>个人护理用具,其他,园林用品,家具,照明产品,玻璃工艺品,餐厨用具</v>
      </c>
      <c r="E623" s="2" t="str">
        <v>9次</v>
      </c>
      <c r="F623" s="2" t="str">
        <v>Rua Xavantes, 719 sala 434 Braz SP 030033000</v>
      </c>
      <c r="G623" s="2" t="str">
        <v>JAN BOTHMA</v>
      </c>
      <c r="H623" s="2" t="s">
        <v>8800</v>
      </c>
      <c r="I623" s="2" t="str">
        <v>6096 8961</v>
      </c>
      <c r="J623" s="2" t="str">
        <v>6096 3356</v>
      </c>
      <c r="K623" s="7"/>
      <c r="L623" s="7"/>
      <c r="M623" s="7"/>
      <c r="N623" s="7"/>
      <c r="O623" s="7"/>
      <c r="P623" s="7"/>
      <c r="Q623" s="7"/>
      <c r="R623" s="7"/>
      <c r="S623" s="7"/>
    </row>
    <row r="624">
      <c r="A624" s="2" t="s">
        <v>11861</v>
      </c>
      <c r="B624" s="2" t="str">
        <v>中國香港</v>
      </c>
      <c r="C624" s="2" t="str">
        <v>--</v>
      </c>
      <c r="D624" s="2" t="str">
        <v>医药保健品及医疗器械,家具,家用电器,玻璃工艺品,餐厨用具</v>
      </c>
      <c r="E624" s="2" t="str">
        <v>7次</v>
      </c>
      <c r="F624" s="2" t="str">
        <v>RM.1616-17 ASIA TRADE CENTRE,79 LEI MUK ROADKWAI CHUNG,HONGKONG</v>
      </c>
      <c r="G624" s="2" t="str">
        <v>ALAN CHAN</v>
      </c>
      <c r="H624" s="2" t="s">
        <v>11860</v>
      </c>
      <c r="I624" s="2" t="str">
        <v>(852) 24218182</v>
      </c>
      <c r="J624" s="2" t="str">
        <v>(852) 24218329</v>
      </c>
      <c r="K624" s="7"/>
      <c r="L624" s="7"/>
      <c r="M624" s="7"/>
      <c r="N624" s="7"/>
      <c r="O624" s="7"/>
      <c r="P624" s="7"/>
      <c r="Q624" s="7"/>
      <c r="R624" s="7"/>
      <c r="S624" s="7"/>
    </row>
    <row r="625">
      <c r="A625" s="2" t="s">
        <v>9140</v>
      </c>
      <c r="B625" s="2" t="str">
        <v>中國香港</v>
      </c>
      <c r="C625" s="3" t="s">
        <v>9141</v>
      </c>
      <c r="D625" s="2" t="str">
        <v>卫浴设备,家用电器,餐厨用具</v>
      </c>
      <c r="E625" s="2" t="str">
        <v>7次</v>
      </c>
      <c r="F625" s="2" t="str">
        <v>2/F.,88 COMMERCIAL BLDG.,34 WING LOK STREET,SHEUNG WAN</v>
      </c>
      <c r="G625" s="2" t="str">
        <v>Mr JIMMY WU</v>
      </c>
      <c r="H625" s="2" t="s">
        <v>9142</v>
      </c>
      <c r="I625" s="2" t="str">
        <v>00852 21003261</v>
      </c>
      <c r="J625" s="2" t="str">
        <v>00852 23978021</v>
      </c>
      <c r="K625" s="7"/>
      <c r="L625" s="7"/>
      <c r="M625" s="7"/>
      <c r="N625" s="7"/>
      <c r="O625" s="7"/>
      <c r="P625" s="7"/>
      <c r="Q625" s="7"/>
      <c r="R625" s="7"/>
      <c r="S625" s="7"/>
    </row>
    <row r="626">
      <c r="A626" s="2" t="s">
        <v>12119</v>
      </c>
      <c r="B626" s="2" t="str">
        <v>日本</v>
      </c>
      <c r="C626" s="2" t="str">
        <v>--</v>
      </c>
      <c r="D626" s="2" t="str">
        <v>餐厨用具</v>
      </c>
      <c r="E626" s="2" t="str">
        <v>6次</v>
      </c>
      <c r="F626" s="2" t="str">
        <v>1865, KUBO-CHO KANUMA-SHI, TOCHIGI 3220051</v>
      </c>
      <c r="G626" s="2" t="str">
        <v>OOTO UKICHI SHOTEN KK</v>
      </c>
      <c r="H626" s="2" t="str">
        <v>--</v>
      </c>
      <c r="I626" s="2" t="str">
        <v>0081 289 62 3184</v>
      </c>
      <c r="J626" s="2" t="str">
        <v>--</v>
      </c>
      <c r="K626" s="7"/>
      <c r="L626" s="7"/>
      <c r="M626" s="7"/>
      <c r="N626" s="7"/>
      <c r="O626" s="7"/>
      <c r="P626" s="7"/>
      <c r="Q626" s="7"/>
      <c r="R626" s="7"/>
      <c r="S626" s="7"/>
    </row>
    <row r="627">
      <c r="A627" s="2" t="s">
        <v>9166</v>
      </c>
      <c r="B627" s="2" t="str">
        <v>義大利</v>
      </c>
      <c r="C627" s="3" t="s">
        <v>9165</v>
      </c>
      <c r="D627" s="2" t="str">
        <v>医药保健品及医疗器械,家具,餐厨用具</v>
      </c>
      <c r="E627" s="2" t="str">
        <v>4次</v>
      </c>
      <c r="F627" s="2" t="str">
        <v>Via Udine 28, I 33044, MANZANO</v>
      </c>
      <c r="G627" s="2" t="str">
        <v>Roberto Lovato</v>
      </c>
      <c r="H627" s="2" t="str">
        <v>--</v>
      </c>
      <c r="I627" s="2" t="str">
        <v>+39 0432 745511</v>
      </c>
      <c r="J627" s="2" t="str">
        <v>0039 0432 755481</v>
      </c>
      <c r="K627" s="7"/>
      <c r="L627" s="7"/>
      <c r="M627" s="7"/>
      <c r="N627" s="7"/>
      <c r="O627" s="7"/>
      <c r="P627" s="7"/>
      <c r="Q627" s="7"/>
      <c r="R627" s="7"/>
      <c r="S627" s="7"/>
    </row>
    <row r="628">
      <c r="A628" s="2" t="s">
        <v>8279</v>
      </c>
      <c r="B628" s="2" t="str">
        <v>美國</v>
      </c>
      <c r="C628" s="3" t="s">
        <v>8280</v>
      </c>
      <c r="D628" s="2" t="str">
        <v>化工产品,餐厨用具</v>
      </c>
      <c r="E628" s="2" t="str">
        <v>5次</v>
      </c>
      <c r="F628" s="2" t="str">
        <v>2544 JOE FIELD RD, DALLAS, TX 75229-3498</v>
      </c>
      <c r="G628" s="2" t="str">
        <v>HELENA KIM</v>
      </c>
      <c r="H628" s="2" t="s">
        <v>8278</v>
      </c>
      <c r="I628" s="2" t="str">
        <v>+1-205-935-3560,+1-214-358-5757,+1-214-358-5576,+1-972-484-5767,+1 972-484-5757</v>
      </c>
      <c r="J628" s="2" t="str">
        <v>001 972-484-5587</v>
      </c>
      <c r="K628" s="7"/>
      <c r="L628" s="7"/>
      <c r="M628" s="7"/>
      <c r="N628" s="7"/>
      <c r="O628" s="7"/>
      <c r="P628" s="7"/>
      <c r="Q628" s="7"/>
      <c r="R628" s="7"/>
      <c r="S628" s="7"/>
    </row>
    <row r="629">
      <c r="A629" s="2" t="s">
        <v>9083</v>
      </c>
      <c r="B629" s="2" t="str">
        <v>義大利</v>
      </c>
      <c r="C629" s="2" t="str">
        <v>--</v>
      </c>
      <c r="D629" s="2" t="s">
        <v>9081</v>
      </c>
      <c r="E629" s="2" t="str">
        <v>10次</v>
      </c>
      <c r="F629" s="2" t="str">
        <v>Via Ruggero Fauro, 66, ITALY</v>
      </c>
      <c r="G629" s="2" t="str">
        <v>JESUS ROMERO</v>
      </c>
      <c r="H629" s="2" t="s">
        <v>9082</v>
      </c>
      <c r="I629" s="2" t="str">
        <v>+39 335 651 0838</v>
      </c>
      <c r="J629" s="2" t="str">
        <v>0039 06 8074683</v>
      </c>
      <c r="K629" s="7"/>
      <c r="L629" s="7"/>
      <c r="M629" s="7"/>
      <c r="N629" s="7"/>
      <c r="O629" s="7"/>
      <c r="P629" s="7"/>
      <c r="Q629" s="7"/>
      <c r="R629" s="7"/>
      <c r="S629" s="7"/>
    </row>
    <row r="630">
      <c r="A630" s="2" t="s">
        <v>12071</v>
      </c>
      <c r="B630" s="2" t="str">
        <v>加拿大</v>
      </c>
      <c r="C630" s="3" t="s">
        <v>12072</v>
      </c>
      <c r="D630" s="2" t="str">
        <v>大型机械及设备,食品,餐厨用具</v>
      </c>
      <c r="E630" s="2" t="str">
        <v>8次</v>
      </c>
      <c r="F630" s="2" t="str">
        <v>4500 Sheppard Ave. East, Unit 11 Scarborough, ON</v>
      </c>
      <c r="G630" s="2" t="str">
        <v>--</v>
      </c>
      <c r="H630" s="2" t="str">
        <v>--</v>
      </c>
      <c r="I630" s="2" t="str">
        <v>001 416 3215823</v>
      </c>
      <c r="J630" s="2" t="str">
        <v>001 416 3215826</v>
      </c>
      <c r="K630" s="7"/>
      <c r="L630" s="7"/>
      <c r="M630" s="7"/>
      <c r="N630" s="7"/>
      <c r="O630" s="7"/>
      <c r="P630" s="7"/>
      <c r="Q630" s="7"/>
      <c r="R630" s="7"/>
      <c r="S630" s="7"/>
    </row>
    <row r="631">
      <c r="A631" s="2" t="s">
        <v>9113</v>
      </c>
      <c r="B631" s="2" t="str">
        <v>法國</v>
      </c>
      <c r="C631" s="2" t="str">
        <v>--</v>
      </c>
      <c r="D631" s="2" t="str">
        <v>家具,家居装饰品,照明产品,餐厨用具</v>
      </c>
      <c r="E631" s="2" t="str">
        <v>7次</v>
      </c>
      <c r="F631" s="2" t="str">
        <v>30 AVENUE MARCEAU, 75008, PARIS</v>
      </c>
      <c r="G631" s="2" t="str">
        <v>DP DIFFUSION</v>
      </c>
      <c r="H631" s="2" t="s">
        <v>9114</v>
      </c>
      <c r="I631" s="2" t="str">
        <v>+33 1 47 23 00 03</v>
      </c>
      <c r="J631" s="2" t="str">
        <v>0033 140700132</v>
      </c>
      <c r="K631" s="7"/>
      <c r="L631" s="7"/>
      <c r="M631" s="7"/>
      <c r="N631" s="7"/>
      <c r="O631" s="7"/>
      <c r="P631" s="7"/>
      <c r="Q631" s="7"/>
      <c r="R631" s="7"/>
      <c r="S631" s="7"/>
    </row>
    <row r="632">
      <c r="A632" s="2" t="s">
        <v>12100</v>
      </c>
      <c r="B632" s="2" t="str">
        <v>美國</v>
      </c>
      <c r="C632" s="3" t="s">
        <v>12099</v>
      </c>
      <c r="D632" s="2" t="str">
        <v>餐厨用具</v>
      </c>
      <c r="E632" s="2" t="str">
        <v>2次</v>
      </c>
      <c r="F632" s="2" t="str">
        <v>24 E BIJOU ST, COLORADO SPRINGS, CO 80903</v>
      </c>
      <c r="G632" s="2" t="str">
        <v>JONATHAN MINTHORN</v>
      </c>
      <c r="H632" s="2" t="s">
        <v>12098</v>
      </c>
      <c r="I632" s="2" t="str">
        <v>001 719 227 0638</v>
      </c>
      <c r="J632" s="2" t="str">
        <v>--</v>
      </c>
      <c r="K632" s="7"/>
      <c r="L632" s="7"/>
      <c r="M632" s="7"/>
      <c r="N632" s="7"/>
      <c r="O632" s="7"/>
      <c r="P632" s="7"/>
      <c r="Q632" s="7"/>
      <c r="R632" s="7"/>
      <c r="S632" s="7"/>
    </row>
    <row r="633">
      <c r="A633" s="2" t="s">
        <v>9031</v>
      </c>
      <c r="B633" s="2" t="str">
        <v>土耳其</v>
      </c>
      <c r="C633" s="3" t="s">
        <v>9032</v>
      </c>
      <c r="D633" s="2" t="str">
        <v>餐厨用具</v>
      </c>
      <c r="E633" s="2" t="str">
        <v>6次</v>
      </c>
      <c r="F633" s="2" t="str">
        <v>SERIF ALI CIFTLIGI,BOSTANCI CD.DIVAN SK.NO.62 Y.DUDULLU,ISTANBUL</v>
      </c>
      <c r="G633" s="2" t="str">
        <v>CAGSAN SAN.MAM.IM.ITH.&amp; IHR.LTD.STI.</v>
      </c>
      <c r="H633" s="2" t="s">
        <v>9033</v>
      </c>
      <c r="I633" s="2" t="str">
        <v>+90-262-759-18-08,+90 262 759 18 78,+90 262 759 18 08,+90 542 309 87 07</v>
      </c>
      <c r="J633" s="2" t="str">
        <v>0090 216 5270244</v>
      </c>
      <c r="K633" s="7"/>
      <c r="L633" s="7"/>
      <c r="M633" s="7"/>
      <c r="N633" s="7"/>
      <c r="O633" s="7"/>
      <c r="P633" s="7"/>
      <c r="Q633" s="7"/>
      <c r="R633" s="7"/>
      <c r="S633" s="7"/>
    </row>
    <row r="634">
      <c r="A634" s="2" t="s">
        <v>12025</v>
      </c>
      <c r="B634" s="2" t="str">
        <v>印度</v>
      </c>
      <c r="C634" s="2" t="str">
        <v>--</v>
      </c>
      <c r="D634" s="2" t="str">
        <v>餐厨用具</v>
      </c>
      <c r="E634" s="2" t="str">
        <v>3次</v>
      </c>
      <c r="F634" s="2" t="str">
        <v>1/4,SUNDER VIHAR,PASCHIM VIHAR,OPP. WHITE HOUSE,OUTER RING ROAD,DELHI-87</v>
      </c>
      <c r="G634" s="2" t="str">
        <v>AJAY JAIN</v>
      </c>
      <c r="H634" s="2" t="s">
        <v>12026</v>
      </c>
      <c r="I634" s="2" t="str">
        <v>0091 11 25271625</v>
      </c>
      <c r="J634" s="2" t="str">
        <v>0091 11 23254995</v>
      </c>
      <c r="K634" s="7"/>
      <c r="L634" s="7"/>
      <c r="M634" s="7"/>
      <c r="N634" s="7"/>
      <c r="O634" s="7"/>
      <c r="P634" s="7"/>
      <c r="Q634" s="7"/>
      <c r="R634" s="7"/>
      <c r="S634" s="7"/>
    </row>
    <row r="635">
      <c r="A635" s="2" t="s">
        <v>9057</v>
      </c>
      <c r="B635" s="2" t="str">
        <v>印度</v>
      </c>
      <c r="C635" s="2" t="str">
        <v>--</v>
      </c>
      <c r="D635" s="2" t="str">
        <v>玻璃工艺品,餐厨用具</v>
      </c>
      <c r="E635" s="2" t="str">
        <v>3次</v>
      </c>
      <c r="F635" s="2" t="str">
        <v>GANDHI CHOWK, GANDHI ROAD,AKOLA. MAHARASHTRA, PIN- 444001,INDIA</v>
      </c>
      <c r="G635" s="2" t="str">
        <v>SHANTILAL SHAH</v>
      </c>
      <c r="H635" s="2" t="s">
        <v>9058</v>
      </c>
      <c r="I635" s="2" t="str">
        <v>+91 724 243 6411</v>
      </c>
      <c r="J635" s="2" t="str">
        <v>22 6118294</v>
      </c>
      <c r="K635" s="7"/>
      <c r="L635" s="7"/>
      <c r="M635" s="7"/>
      <c r="N635" s="7"/>
      <c r="O635" s="7"/>
      <c r="P635" s="7"/>
      <c r="Q635" s="7"/>
      <c r="R635" s="7"/>
      <c r="S635" s="7"/>
    </row>
    <row r="636">
      <c r="A636" s="2" t="s">
        <v>12047</v>
      </c>
      <c r="B636" s="2" t="str">
        <v>韩国</v>
      </c>
      <c r="C636" s="3" t="s">
        <v>12048</v>
      </c>
      <c r="D636" s="2" t="s">
        <v>12050</v>
      </c>
      <c r="E636" s="2" t="str">
        <v>7次</v>
      </c>
      <c r="F636" s="2" t="str">
        <v>MEDIALL BLDG, 39-1,ULJIRO 5-GA,JUNG-GU,SEOUL,100-195 KOREA (ZIP CODE:463-440),KOREA</v>
      </c>
      <c r="G636" s="2" t="str">
        <v>Sunil Kr. Pugalia</v>
      </c>
      <c r="H636" s="2" t="s">
        <v>12049</v>
      </c>
      <c r="I636" s="2" t="str">
        <v>+82 2-2263-3301</v>
      </c>
      <c r="J636" s="2" t="str">
        <v>82 2 2263 3308</v>
      </c>
      <c r="K636" s="7"/>
      <c r="L636" s="7"/>
      <c r="M636" s="7"/>
      <c r="N636" s="7"/>
      <c r="O636" s="7"/>
      <c r="P636" s="7"/>
      <c r="Q636" s="7"/>
      <c r="R636" s="7"/>
      <c r="S636" s="7"/>
    </row>
    <row r="637">
      <c r="A637" s="2" t="s">
        <v>8987</v>
      </c>
      <c r="B637" s="2" t="str">
        <v>日本</v>
      </c>
      <c r="C637" s="2" t="str">
        <v>--</v>
      </c>
      <c r="D637" s="2" t="str">
        <v>餐厨用具</v>
      </c>
      <c r="E637" s="2" t="str">
        <v>6次</v>
      </c>
      <c r="F637" s="2" t="str">
        <v>ANT Bldg., 26-3, Shinbashi 5-chome, Minato-ku, Tokyo 105-0004.</v>
      </c>
      <c r="G637" s="2" t="str">
        <v>Reizo Suzuki</v>
      </c>
      <c r="H637" s="2" t="str">
        <v>--</v>
      </c>
      <c r="I637" s="2">
        <f>+81-3-3431-5423</f>
      </c>
      <c r="J637" s="2" t="str">
        <v>0081 3 34311650</v>
      </c>
      <c r="K637" s="7"/>
      <c r="L637" s="7"/>
      <c r="M637" s="7"/>
      <c r="N637" s="7"/>
      <c r="O637" s="7"/>
      <c r="P637" s="7"/>
      <c r="Q637" s="7"/>
      <c r="R637" s="7"/>
      <c r="S637" s="7"/>
    </row>
    <row r="638">
      <c r="A638" s="2" t="s">
        <v>11988</v>
      </c>
      <c r="B638" s="2" t="str">
        <v>日本</v>
      </c>
      <c r="C638" s="3" t="s">
        <v>11987</v>
      </c>
      <c r="D638" s="2" t="s">
        <v>11986</v>
      </c>
      <c r="E638" s="2" t="str">
        <v>9次</v>
      </c>
      <c r="F638" s="2" t="str">
        <v>1-5, MISHIMAE 3-CHOME TAKATSUKI-SHI, OSAKA 5690835</v>
      </c>
      <c r="G638" s="2" t="str">
        <v>Amar Singh</v>
      </c>
      <c r="H638" s="2" t="s">
        <v>11985</v>
      </c>
      <c r="I638" s="2" t="str">
        <v>+81 3-3400-0631</v>
      </c>
      <c r="J638" s="2" t="str">
        <v>0081 6 62617504</v>
      </c>
      <c r="K638" s="7"/>
      <c r="L638" s="7"/>
      <c r="M638" s="7"/>
      <c r="N638" s="7"/>
      <c r="O638" s="7"/>
      <c r="P638" s="7"/>
      <c r="Q638" s="7"/>
      <c r="R638" s="7"/>
      <c r="S638" s="7"/>
    </row>
    <row r="639">
      <c r="A639" s="2" t="s">
        <v>9007</v>
      </c>
      <c r="B639" s="2" t="str">
        <v>義大利</v>
      </c>
      <c r="C639" s="3" t="s">
        <v>9008</v>
      </c>
      <c r="D639" s="2" t="str">
        <v>餐厨用具</v>
      </c>
      <c r="E639" s="2" t="str">
        <v>6次</v>
      </c>
      <c r="F639" s="2" t="str">
        <v>Via Galileo Galilei 50/52, Z.I., I 31010, MARENO DI PIAVE</v>
      </c>
      <c r="G639" s="2" t="str">
        <v>Sergio Barnabo</v>
      </c>
      <c r="H639" s="2" t="str">
        <v>--</v>
      </c>
      <c r="I639" s="2" t="str">
        <v>+39 0438 308622</v>
      </c>
      <c r="J639" s="2" t="str">
        <v>0039 0438 308405</v>
      </c>
      <c r="K639" s="7"/>
      <c r="L639" s="7"/>
      <c r="M639" s="7"/>
      <c r="N639" s="7"/>
      <c r="O639" s="7"/>
      <c r="P639" s="7"/>
      <c r="Q639" s="7"/>
      <c r="R639" s="7"/>
      <c r="S639" s="7"/>
    </row>
    <row r="640">
      <c r="A640" s="2" t="s">
        <v>12010</v>
      </c>
      <c r="B640" s="2" t="str">
        <v>美國</v>
      </c>
      <c r="C640" s="2" t="str">
        <v>--</v>
      </c>
      <c r="D640" s="2" t="str">
        <v>五金,体育及旅游休闲用品,餐厨用具</v>
      </c>
      <c r="E640" s="2" t="str">
        <v>7次</v>
      </c>
      <c r="F640" s="2" t="str">
        <v>1765 WEST JEFFERSON BLVD.LA, CA 90018,U.S.A.</v>
      </c>
      <c r="G640" s="2" t="str">
        <v>--</v>
      </c>
      <c r="H640" s="2" t="s">
        <v>12011</v>
      </c>
      <c r="I640" s="2" t="str">
        <v>(323)7355925</v>
      </c>
      <c r="J640" s="2" t="str">
        <v>(323)7342040</v>
      </c>
      <c r="K640" s="7"/>
      <c r="L640" s="7"/>
      <c r="M640" s="7"/>
      <c r="N640" s="7"/>
      <c r="O640" s="7"/>
      <c r="P640" s="7"/>
      <c r="Q640" s="7"/>
      <c r="R640" s="7"/>
      <c r="S640" s="7"/>
    </row>
    <row r="641">
      <c r="A641" s="2" t="s">
        <v>8501</v>
      </c>
      <c r="B641" s="2" t="str">
        <v>澳大利亞</v>
      </c>
      <c r="C641" s="2" t="str">
        <v>--</v>
      </c>
      <c r="D641" s="2" t="str">
        <v>大型机械及设备,家具,家用电器,工具,餐厨用具</v>
      </c>
      <c r="E641" s="2" t="str">
        <v>6次</v>
      </c>
      <c r="F641" s="2" t="str">
        <v>98 Henry St, 2750, Penrith</v>
      </c>
      <c r="G641" s="2" t="str">
        <v>Kerry McLeod</v>
      </c>
      <c r="H641" s="2" t="str">
        <v>--</v>
      </c>
      <c r="I641" s="2" t="str">
        <v>0061 2 4731 5588</v>
      </c>
      <c r="J641" s="2" t="str">
        <v>0061 2 4731 2891</v>
      </c>
      <c r="K641" s="7"/>
      <c r="L641" s="7"/>
      <c r="M641" s="7"/>
      <c r="N641" s="7"/>
      <c r="O641" s="7"/>
      <c r="P641" s="7"/>
      <c r="Q641" s="7"/>
      <c r="R641" s="7"/>
      <c r="S641" s="7"/>
    </row>
    <row r="642">
      <c r="A642" s="2" t="s">
        <v>11617</v>
      </c>
      <c r="B642" s="2" t="str">
        <v>英國</v>
      </c>
      <c r="C642" s="3" t="s">
        <v>11619</v>
      </c>
      <c r="D642" s="2" t="str">
        <v>个人护理用具,五金,其他,家用电器,汽车配件,鞋,餐厨用具</v>
      </c>
      <c r="E642" s="2" t="str">
        <v>9次</v>
      </c>
      <c r="F642" s="2" t="str">
        <v>Armstrong House, Swallow Street, GB SK1 3LG, Stockport</v>
      </c>
      <c r="G642" s="2" t="str">
        <v>Robert Armstrong</v>
      </c>
      <c r="H642" s="2" t="s">
        <v>11618</v>
      </c>
      <c r="I642" s="2" t="str">
        <v>+44 161 474 7100</v>
      </c>
      <c r="J642" s="2" t="str">
        <v>0044 161 480 8579</v>
      </c>
      <c r="K642" s="7"/>
      <c r="L642" s="7"/>
      <c r="M642" s="7"/>
      <c r="N642" s="7"/>
      <c r="O642" s="7"/>
      <c r="P642" s="7"/>
      <c r="Q642" s="7"/>
      <c r="R642" s="7"/>
      <c r="S642" s="7"/>
    </row>
    <row r="643">
      <c r="A643" s="2" t="s">
        <v>8529</v>
      </c>
      <c r="B643" s="2" t="str">
        <v>巴基斯坦</v>
      </c>
      <c r="C643" s="3" t="s">
        <v>8531</v>
      </c>
      <c r="D643" s="2" t="s">
        <v>8530</v>
      </c>
      <c r="E643" s="2" t="str">
        <v>10次</v>
      </c>
      <c r="F643" s="2" t="str">
        <v>03-IQBAL STADIUM COMPLEX FAISALABAD, PAKISTAN</v>
      </c>
      <c r="G643" s="2" t="str">
        <v>MUHAMMAD ARSHID</v>
      </c>
      <c r="H643" s="2" t="s">
        <v>8528</v>
      </c>
      <c r="I643" s="2" t="str">
        <v>0092 41 610245</v>
      </c>
      <c r="J643" s="2" t="str">
        <v>0092 41 620483</v>
      </c>
      <c r="K643" s="7"/>
      <c r="L643" s="7"/>
      <c r="M643" s="7"/>
      <c r="N643" s="7"/>
      <c r="O643" s="7"/>
      <c r="P643" s="7"/>
      <c r="Q643" s="7"/>
      <c r="R643" s="7"/>
      <c r="S643" s="7"/>
    </row>
    <row r="644">
      <c r="A644" s="2" t="s">
        <v>11644</v>
      </c>
      <c r="B644" s="2" t="str">
        <v>美國</v>
      </c>
      <c r="C644" s="3" t="s">
        <v>11643</v>
      </c>
      <c r="D644" s="2" t="str">
        <v>家用纺织品,食品,餐厨用具</v>
      </c>
      <c r="E644" s="2" t="str">
        <v>6次</v>
      </c>
      <c r="F644" s="2" t="str">
        <v>1842 WINFIELD DUNN PARKWAY,SEVIERVILLE, TN 37876,U.S.A.</v>
      </c>
      <c r="G644" s="2" t="str">
        <v>--</v>
      </c>
      <c r="H644" s="2" t="s">
        <v>11642</v>
      </c>
      <c r="I644" s="2" t="str">
        <v>+1 865-774-5085</v>
      </c>
      <c r="J644" s="2">
        <v>8657745403</v>
      </c>
      <c r="K644" s="7"/>
      <c r="L644" s="7"/>
      <c r="M644" s="7"/>
      <c r="N644" s="7"/>
      <c r="O644" s="7"/>
      <c r="P644" s="7"/>
      <c r="Q644" s="7"/>
      <c r="R644" s="7"/>
      <c r="S644" s="7"/>
    </row>
    <row r="645">
      <c r="A645" s="2" t="s">
        <v>8447</v>
      </c>
      <c r="B645" s="2" t="str">
        <v>美國</v>
      </c>
      <c r="C645" s="2" t="str">
        <v>--</v>
      </c>
      <c r="D645" s="2" t="str">
        <v>家具,照明产品,鞋,餐厨用具</v>
      </c>
      <c r="E645" s="2" t="str">
        <v>10次</v>
      </c>
      <c r="F645" s="2" t="str">
        <v>60 Cherry St., Bridgeport, CT 06605-2395, USA</v>
      </c>
      <c r="G645" s="2" t="str">
        <v>Elliott Zivin</v>
      </c>
      <c r="H645" s="2" t="s">
        <v>8446</v>
      </c>
      <c r="I645" s="2" t="str">
        <v>001 203 367 7900</v>
      </c>
      <c r="J645" s="2" t="str">
        <v>001 203 335 6973</v>
      </c>
      <c r="K645" s="7"/>
      <c r="L645" s="7"/>
      <c r="M645" s="7"/>
      <c r="N645" s="7"/>
      <c r="O645" s="7"/>
      <c r="P645" s="7"/>
      <c r="Q645" s="7"/>
      <c r="R645" s="7"/>
      <c r="S645" s="7"/>
    </row>
    <row r="646">
      <c r="A646" s="2" t="s">
        <v>11574</v>
      </c>
      <c r="B646" s="2" t="str">
        <v>芬蘭</v>
      </c>
      <c r="C646" s="3" t="s">
        <v>11576</v>
      </c>
      <c r="D646" s="2" t="str">
        <v>餐厨用具</v>
      </c>
      <c r="E646" s="2" t="str">
        <v>1次</v>
      </c>
      <c r="F646" s="2" t="str">
        <v>Varastok 2, FI 33100, Tampere</v>
      </c>
      <c r="G646" s="2" t="str">
        <v>Antti Kastinen</v>
      </c>
      <c r="H646" s="2" t="s">
        <v>11575</v>
      </c>
      <c r="I646" s="2" t="str">
        <v>+358 3 2131555</v>
      </c>
      <c r="J646" s="2" t="str">
        <v>00358 3 2 13 05 20</v>
      </c>
      <c r="K646" s="7"/>
      <c r="L646" s="7"/>
      <c r="M646" s="7"/>
      <c r="N646" s="7"/>
      <c r="O646" s="7"/>
      <c r="P646" s="7"/>
      <c r="Q646" s="7"/>
      <c r="R646" s="7"/>
      <c r="S646" s="7"/>
    </row>
    <row r="647">
      <c r="A647" s="2" t="s">
        <v>8474</v>
      </c>
      <c r="B647" s="2" t="str">
        <v>荷蘭</v>
      </c>
      <c r="C647" s="2" t="str">
        <v>--</v>
      </c>
      <c r="D647" s="2" t="str">
        <v>玩具,玻璃工艺品,餐厨用具</v>
      </c>
      <c r="E647" s="2" t="str">
        <v>9次</v>
      </c>
      <c r="F647" s="2" t="str">
        <v>Taanderstraat 13, NL 2222 BG, Katwijk (ZH)</v>
      </c>
      <c r="G647" s="2" t="str">
        <v>Inspiration Holland</v>
      </c>
      <c r="H647" s="2" t="str">
        <v>--</v>
      </c>
      <c r="I647" s="2" t="str">
        <v>+31 71 409 1616</v>
      </c>
      <c r="J647" s="2" t="str">
        <v>0031 71 4091622</v>
      </c>
      <c r="K647" s="7"/>
      <c r="L647" s="7"/>
      <c r="M647" s="7"/>
      <c r="N647" s="7"/>
      <c r="O647" s="7"/>
      <c r="P647" s="7"/>
      <c r="Q647" s="7"/>
      <c r="R647" s="7"/>
      <c r="S647" s="7"/>
    </row>
    <row r="648">
      <c r="A648" s="2" t="s">
        <v>11597</v>
      </c>
      <c r="B648" s="2" t="str">
        <v>新加坡</v>
      </c>
      <c r="C648" s="3" t="s">
        <v>11599</v>
      </c>
      <c r="D648" s="2" t="str">
        <v>其他,卫浴设备,家具,工艺陶瓷,服装饰物及配件,玻璃工艺品,食品,餐厨用具</v>
      </c>
      <c r="E648" s="2" t="str">
        <v>6次</v>
      </c>
      <c r="F648" s="2" t="str">
        <v>NO 3,SECOND CHIN BEE ROAD, JURONG TOWN</v>
      </c>
      <c r="G648" s="2" t="str">
        <v>Tan Wee Leong</v>
      </c>
      <c r="H648" s="2" t="s">
        <v>11598</v>
      </c>
      <c r="I648" s="2" t="str">
        <v>0065 62659090</v>
      </c>
      <c r="J648" s="2" t="str">
        <v>0065 62651808</v>
      </c>
      <c r="K648" s="7"/>
      <c r="L648" s="7"/>
      <c r="M648" s="7"/>
      <c r="N648" s="7"/>
      <c r="O648" s="7"/>
      <c r="P648" s="7"/>
      <c r="Q648" s="7"/>
      <c r="R648" s="7"/>
      <c r="S648" s="7"/>
    </row>
    <row r="649">
      <c r="A649" s="2" t="s">
        <v>8392</v>
      </c>
      <c r="B649" s="2" t="str">
        <v>美國</v>
      </c>
      <c r="C649" s="3" t="s">
        <v>8390</v>
      </c>
      <c r="D649" s="2" t="str">
        <v>家居装饰品,家用纺织品,建筑及装饰材料,餐厨用具</v>
      </c>
      <c r="E649" s="2" t="str">
        <v>7次</v>
      </c>
      <c r="F649" s="2" t="str">
        <v>5915 MIDLOTHIAN TURNPIKE RICHMOND,VA 23225</v>
      </c>
      <c r="G649" s="2" t="str">
        <v>FRANK QIU</v>
      </c>
      <c r="H649" s="2" t="s">
        <v>8391</v>
      </c>
      <c r="I649" s="2" t="str">
        <v>+1 804-231-1800</v>
      </c>
      <c r="J649" s="2" t="str">
        <v>001 804 2312888</v>
      </c>
      <c r="K649" s="7"/>
      <c r="L649" s="7"/>
      <c r="M649" s="7"/>
      <c r="N649" s="7"/>
      <c r="O649" s="7"/>
      <c r="P649" s="7"/>
      <c r="Q649" s="7"/>
      <c r="R649" s="7"/>
      <c r="S649" s="7"/>
    </row>
    <row r="650">
      <c r="A650" s="2" t="s">
        <v>11519</v>
      </c>
      <c r="B650" s="2" t="str">
        <v>澳大利亞</v>
      </c>
      <c r="C650" s="3" t="s">
        <v>11521</v>
      </c>
      <c r="D650" s="2" t="str">
        <v>其他,餐厨用具</v>
      </c>
      <c r="E650" s="2" t="str">
        <v>6次</v>
      </c>
      <c r="F650" s="2" t="str">
        <v>204 Collier Rd, 6053, Bayswater</v>
      </c>
      <c r="G650" s="2" t="str">
        <v>Darren Moseley</v>
      </c>
      <c r="H650" s="2" t="s">
        <v>11520</v>
      </c>
      <c r="I650" s="2" t="str">
        <v>(08) 9272 7611,1800 804 967,+61 8 9272 7611</v>
      </c>
      <c r="J650" s="2" t="str">
        <v>0061 8 9272 5755</v>
      </c>
      <c r="K650" s="7"/>
      <c r="L650" s="7"/>
      <c r="M650" s="7"/>
      <c r="N650" s="7"/>
      <c r="O650" s="7"/>
      <c r="P650" s="7"/>
      <c r="Q650" s="7"/>
      <c r="R650" s="7"/>
      <c r="S650" s="7"/>
    </row>
    <row r="651">
      <c r="A651" s="2" t="s">
        <v>8414</v>
      </c>
      <c r="B651" s="2" t="str">
        <v>日本</v>
      </c>
      <c r="C651" s="3" t="s">
        <v>8416</v>
      </c>
      <c r="D651" s="2" t="str">
        <v>其他,服装饰物及配件,餐厨用具</v>
      </c>
      <c r="E651" s="2" t="str">
        <v>10次</v>
      </c>
      <c r="F651" s="2" t="str">
        <v>3-411, HIDAKA-CHO, KARIYA,AICHI 448-8535,JAPAN</v>
      </c>
      <c r="G651" s="2" t="str">
        <v>KAHMA CO.,LTD.</v>
      </c>
      <c r="H651" s="2" t="s">
        <v>8415</v>
      </c>
      <c r="I651" s="2" t="str">
        <v>+81 566-25-2524</v>
      </c>
      <c r="J651" s="2" t="str">
        <v>0081 6 64548735</v>
      </c>
      <c r="K651" s="7"/>
      <c r="L651" s="7"/>
      <c r="M651" s="7"/>
      <c r="N651" s="7"/>
      <c r="O651" s="7"/>
      <c r="P651" s="7"/>
      <c r="Q651" s="7"/>
      <c r="R651" s="7"/>
      <c r="S651" s="7"/>
    </row>
    <row r="652">
      <c r="A652" s="2" t="s">
        <v>11543</v>
      </c>
      <c r="B652" s="2" t="str">
        <v>德國</v>
      </c>
      <c r="C652" s="3" t="s">
        <v>11542</v>
      </c>
      <c r="D652" s="2" t="str">
        <v>餐厨用具</v>
      </c>
      <c r="E652" s="2" t="str">
        <v>5次</v>
      </c>
      <c r="F652" s="2" t="str">
        <v>Boeminghauserwerk, DE 57399, Kirchhundem</v>
      </c>
      <c r="G652" s="2" t="str">
        <v>Guido Kraemer</v>
      </c>
      <c r="H652" s="2" t="s">
        <v>11544</v>
      </c>
      <c r="I652" s="2" t="str">
        <v>+49 2723 7770</v>
      </c>
      <c r="J652" s="2" t="str">
        <v>0049 2723 7 23 29</v>
      </c>
      <c r="K652" s="7"/>
      <c r="L652" s="7"/>
      <c r="M652" s="7"/>
      <c r="N652" s="7"/>
      <c r="O652" s="7"/>
      <c r="P652" s="7"/>
      <c r="Q652" s="7"/>
      <c r="R652" s="7"/>
      <c r="S652" s="7"/>
    </row>
    <row r="653">
      <c r="A653" s="2" t="s">
        <v>8345</v>
      </c>
      <c r="B653" s="2" t="str">
        <v>丹麥</v>
      </c>
      <c r="C653" s="3" t="s">
        <v>8344</v>
      </c>
      <c r="D653" s="2" t="s">
        <v>8343</v>
      </c>
      <c r="E653" s="2" t="str">
        <v>9次</v>
      </c>
      <c r="F653" s="2" t="str">
        <v>Bommerhavevej 41, Slelde, DK 7100, Vejle</v>
      </c>
      <c r="G653" s="2" t="str">
        <v>Lars Dalegaard</v>
      </c>
      <c r="H653" s="2" t="s">
        <v>8342</v>
      </c>
      <c r="I653" s="2" t="str">
        <v>+45 75 88 21 22</v>
      </c>
      <c r="J653" s="2" t="str">
        <v>0045 75 88 22 40</v>
      </c>
      <c r="K653" s="7"/>
      <c r="L653" s="7"/>
      <c r="M653" s="7"/>
      <c r="N653" s="7"/>
      <c r="O653" s="7"/>
      <c r="P653" s="7"/>
      <c r="Q653" s="7"/>
      <c r="R653" s="7"/>
      <c r="S653" s="7"/>
    </row>
    <row r="654">
      <c r="A654" s="2" t="s">
        <v>11467</v>
      </c>
      <c r="B654" s="2" t="str">
        <v>日本</v>
      </c>
      <c r="C654" s="3" t="s">
        <v>11469</v>
      </c>
      <c r="D654" s="2" t="str">
        <v>食品,餐厨用具</v>
      </c>
      <c r="E654" s="2" t="str">
        <v>8次</v>
      </c>
      <c r="F654" s="2" t="str">
        <v>2-4-6 IRIJIMA, URASOE, OKINAWA 901-2123</v>
      </c>
      <c r="G654" s="2" t="str">
        <v>MARUMASA SHOJI CO., LTD.</v>
      </c>
      <c r="H654" s="2" t="s">
        <v>11468</v>
      </c>
      <c r="I654" s="2" t="str">
        <v>0081 98 875 3151</v>
      </c>
      <c r="J654" s="2" t="str">
        <v>0081 98 875 3152</v>
      </c>
      <c r="K654" s="7"/>
      <c r="L654" s="7"/>
      <c r="M654" s="7"/>
      <c r="N654" s="7"/>
      <c r="O654" s="7"/>
      <c r="P654" s="7"/>
      <c r="Q654" s="7"/>
      <c r="R654" s="7"/>
      <c r="S654" s="7"/>
    </row>
    <row r="655">
      <c r="A655" s="2" t="s">
        <v>8369</v>
      </c>
      <c r="B655" s="2" t="str">
        <v>巴基斯坦</v>
      </c>
      <c r="C655" s="3" t="s">
        <v>8368</v>
      </c>
      <c r="D655" s="2" t="s">
        <v>8366</v>
      </c>
      <c r="E655" s="2" t="str">
        <v>9次</v>
      </c>
      <c r="F655" s="2" t="str">
        <v>"4b,block d lda houses new muslim town lahore", PAKISTAN</v>
      </c>
      <c r="G655" s="2" t="str">
        <v>ATA INAN</v>
      </c>
      <c r="H655" s="2" t="s">
        <v>8367</v>
      </c>
      <c r="I655" s="2" t="str">
        <v>0092 42 5835816</v>
      </c>
      <c r="J655" s="2" t="str">
        <v>0092 42 5830139</v>
      </c>
      <c r="K655" s="7"/>
      <c r="L655" s="7"/>
      <c r="M655" s="7"/>
      <c r="N655" s="7"/>
      <c r="O655" s="7"/>
      <c r="P655" s="7"/>
      <c r="Q655" s="7"/>
      <c r="R655" s="7"/>
      <c r="S655" s="7"/>
    </row>
    <row r="656">
      <c r="A656" s="2" t="s">
        <v>11498</v>
      </c>
      <c r="B656" s="2" t="str">
        <v>美國</v>
      </c>
      <c r="C656" s="3" t="s">
        <v>11497</v>
      </c>
      <c r="D656" s="2" t="s">
        <v>11499</v>
      </c>
      <c r="E656" s="2" t="str">
        <v>9次</v>
      </c>
      <c r="F656" s="2" t="str">
        <v>420 LEXINGTON AVE, U.S.A.</v>
      </c>
      <c r="G656" s="2" t="str">
        <v>Alan Crundall</v>
      </c>
      <c r="H656" s="2" t="s">
        <v>11500</v>
      </c>
      <c r="I656" s="2" t="str">
        <v>001 2123752961</v>
      </c>
      <c r="J656" s="2" t="str">
        <v>001 2123752918</v>
      </c>
      <c r="K656" s="7"/>
      <c r="L656" s="7"/>
      <c r="M656" s="7"/>
      <c r="N656" s="7"/>
      <c r="O656" s="7"/>
      <c r="P656" s="7"/>
      <c r="Q656" s="7"/>
      <c r="R656" s="7"/>
      <c r="S656" s="7"/>
    </row>
    <row r="657">
      <c r="A657" s="2" t="s">
        <v>8729</v>
      </c>
      <c r="B657" s="2" t="str">
        <v>新西蘭</v>
      </c>
      <c r="C657" s="2" t="str">
        <v>--</v>
      </c>
      <c r="D657" s="2" t="str">
        <v>餐厨用具</v>
      </c>
      <c r="E657" s="2" t="str">
        <v>6次</v>
      </c>
      <c r="F657" s="2" t="str">
        <v>PO BOX 11-325,ELLERSLIE,AUCKLAND</v>
      </c>
      <c r="G657" s="2" t="str">
        <v>PAYLESSK KING</v>
      </c>
      <c r="H657" s="2" t="s">
        <v>8728</v>
      </c>
      <c r="I657" s="2" t="str">
        <v>+64 9-276 0886</v>
      </c>
      <c r="J657" s="2" t="str">
        <v>0064 9 2769618</v>
      </c>
      <c r="K657" s="7"/>
      <c r="L657" s="7"/>
      <c r="M657" s="7"/>
      <c r="N657" s="7"/>
      <c r="O657" s="7"/>
      <c r="P657" s="7"/>
      <c r="Q657" s="7"/>
      <c r="R657" s="7"/>
      <c r="S657" s="7"/>
    </row>
    <row r="658">
      <c r="A658" s="2" t="s">
        <v>11799</v>
      </c>
      <c r="B658" s="2" t="str">
        <v>美國</v>
      </c>
      <c r="C658" s="3" t="s">
        <v>11800</v>
      </c>
      <c r="D658" s="2" t="str">
        <v>家具,家居装饰品,餐厨用具</v>
      </c>
      <c r="E658" s="2" t="str">
        <v>8次</v>
      </c>
      <c r="F658" s="2" t="str">
        <v>15044 La Palma Street, U.S.A.</v>
      </c>
      <c r="G658" s="2" t="str">
        <v>Biwbo</v>
      </c>
      <c r="H658" s="2" t="s">
        <v>11798</v>
      </c>
      <c r="I658" s="2" t="str">
        <v>+1 909-597-1707</v>
      </c>
      <c r="J658" s="2" t="str">
        <v>909597 0065</v>
      </c>
      <c r="K658" s="7"/>
      <c r="L658" s="7"/>
      <c r="M658" s="7"/>
      <c r="N658" s="7"/>
      <c r="O658" s="7"/>
      <c r="P658" s="7"/>
      <c r="Q658" s="7"/>
      <c r="R658" s="7"/>
      <c r="S658" s="7"/>
    </row>
    <row r="659">
      <c r="A659" s="2" t="s">
        <v>8753</v>
      </c>
      <c r="B659" s="2" t="str">
        <v>未知國家</v>
      </c>
      <c r="C659" s="3" t="s">
        <v>8754</v>
      </c>
      <c r="D659" s="2" t="s">
        <v>8755</v>
      </c>
      <c r="E659" s="2" t="str">
        <v>11次</v>
      </c>
      <c r="F659" s="2" t="str">
        <v>FREE ZONE KONINGSPLEIN E I 1, NETHERLAND ANTILLES</v>
      </c>
      <c r="G659" s="2" t="str">
        <v>ELVIS BOYE</v>
      </c>
      <c r="H659" s="2" t="s">
        <v>8756</v>
      </c>
      <c r="I659" s="2" t="str">
        <v>00599 9 4616600</v>
      </c>
      <c r="J659" s="2" t="str">
        <v>00599 9 4614851</v>
      </c>
      <c r="K659" s="7"/>
      <c r="L659" s="7"/>
      <c r="M659" s="7"/>
      <c r="N659" s="7"/>
      <c r="O659" s="7"/>
      <c r="P659" s="7"/>
      <c r="Q659" s="7"/>
      <c r="R659" s="7"/>
      <c r="S659" s="7"/>
    </row>
    <row r="660">
      <c r="A660" s="2" t="s">
        <v>11559</v>
      </c>
      <c r="B660" s="2" t="str">
        <v>挪威</v>
      </c>
      <c r="C660" s="3" t="s">
        <v>11558</v>
      </c>
      <c r="D660" s="2" t="str">
        <v>其他,餐厨用具</v>
      </c>
      <c r="E660" s="2" t="str">
        <v>6次</v>
      </c>
      <c r="F660" s="2" t="str">
        <v>Holtervn. 3, NO 1440, Droebak</v>
      </c>
      <c r="G660" s="2" t="str">
        <v>--</v>
      </c>
      <c r="H660" s="2" t="s">
        <v>11560</v>
      </c>
      <c r="I660" s="2" t="str">
        <v>+47 64 93 51 01</v>
      </c>
      <c r="J660" s="2" t="str">
        <v>0047 64 93 50 54</v>
      </c>
      <c r="K660" s="7"/>
      <c r="L660" s="7"/>
      <c r="M660" s="7"/>
      <c r="N660" s="7"/>
      <c r="O660" s="7"/>
      <c r="P660" s="7"/>
      <c r="Q660" s="7"/>
      <c r="R660" s="7"/>
      <c r="S660" s="7"/>
    </row>
    <row r="661">
      <c r="A661" s="2" t="s">
        <v>8677</v>
      </c>
      <c r="B661" s="2" t="str">
        <v>阿爾及利亞</v>
      </c>
      <c r="C661" s="2" t="str">
        <v>--</v>
      </c>
      <c r="D661" s="2" t="str">
        <v>体育及旅游休闲用品,餐厨用具</v>
      </c>
      <c r="E661" s="2" t="str">
        <v>7次</v>
      </c>
      <c r="F661" s="2" t="str">
        <v>83bis bld emir khaled bologhine 16107 ALGER, ALGERIA</v>
      </c>
      <c r="G661" s="2" t="str">
        <v>--</v>
      </c>
      <c r="H661" s="2" t="s">
        <v>8678</v>
      </c>
      <c r="I661" s="2" t="str">
        <v>+213 21 95 01 14</v>
      </c>
      <c r="J661" s="2">
        <v>21321951186</v>
      </c>
      <c r="K661" s="7"/>
      <c r="L661" s="7"/>
      <c r="M661" s="7"/>
      <c r="N661" s="7"/>
      <c r="O661" s="7"/>
      <c r="P661" s="7"/>
      <c r="Q661" s="7"/>
      <c r="R661" s="7"/>
      <c r="S661" s="7"/>
    </row>
    <row r="662">
      <c r="A662" s="2" t="s">
        <v>10897</v>
      </c>
      <c r="B662" s="2" t="str">
        <v>芬蘭</v>
      </c>
      <c r="C662" s="3" t="s">
        <v>10899</v>
      </c>
      <c r="D662" s="2" t="str">
        <v>大型机械及设备,工具,照明产品,餐厨用具</v>
      </c>
      <c r="E662" s="2" t="str">
        <v>8次</v>
      </c>
      <c r="F662" s="2" t="str">
        <v>Lauttasaarent 50, FI 00200, Helsinki</v>
      </c>
      <c r="G662" s="2" t="str">
        <v>Oy Hedi Ab</v>
      </c>
      <c r="H662" s="2" t="s">
        <v>10898</v>
      </c>
      <c r="I662" s="2" t="str">
        <v>+358 9 68283500</v>
      </c>
      <c r="J662" s="2" t="str">
        <v>00358 9 67 3019</v>
      </c>
      <c r="K662" s="7"/>
      <c r="L662" s="7"/>
      <c r="M662" s="7"/>
      <c r="N662" s="7"/>
      <c r="O662" s="7"/>
      <c r="P662" s="7"/>
      <c r="Q662" s="7"/>
      <c r="R662" s="7"/>
      <c r="S662" s="7"/>
    </row>
    <row r="663">
      <c r="A663" s="2" t="s">
        <v>8459</v>
      </c>
      <c r="B663" s="2" t="str">
        <v>馬來西亞</v>
      </c>
      <c r="C663" s="2" t="str">
        <v>--</v>
      </c>
      <c r="D663" s="2" t="str">
        <v>其他,医药保健品及医疗器械,家具,工艺陶瓷,玩具,节日用品,食品,餐厨用具</v>
      </c>
      <c r="E663" s="2" t="str">
        <v>9次</v>
      </c>
      <c r="F663" s="2" t="str">
        <v>14-18,JLN RAJA SULONG,MEDAN TAIPING 34000 ,PERAK,MALAYSIA</v>
      </c>
      <c r="G663" s="2" t="str">
        <v>Bhawani Prakash BUNDHUN</v>
      </c>
      <c r="H663" s="2" t="s">
        <v>8460</v>
      </c>
      <c r="I663" s="2" t="str">
        <v>+60 5-808 9163</v>
      </c>
      <c r="J663" s="2" t="str">
        <v>605 8061992</v>
      </c>
      <c r="K663" s="7"/>
      <c r="L663" s="7"/>
      <c r="M663" s="7"/>
      <c r="N663" s="7"/>
      <c r="O663" s="7"/>
      <c r="P663" s="7"/>
      <c r="Q663" s="7"/>
      <c r="R663" s="7"/>
      <c r="S663" s="7"/>
    </row>
    <row r="664">
      <c r="A664" s="2" t="s">
        <v>11775</v>
      </c>
      <c r="B664" s="2" t="str">
        <v>加拿大</v>
      </c>
      <c r="C664" s="3" t="s">
        <v>11774</v>
      </c>
      <c r="D664" s="2" t="str">
        <v>其他,食品,餐厨用具</v>
      </c>
      <c r="E664" s="2" t="str">
        <v>6次</v>
      </c>
      <c r="F664" s="2" t="str">
        <v>170, 5e Avenue Rougemont Quebec</v>
      </c>
      <c r="G664" s="2" t="str">
        <v>M Sylvain Boileau</v>
      </c>
      <c r="H664" s="2" t="s">
        <v>11773</v>
      </c>
      <c r="I664" s="2" t="str">
        <v>+1-450-469-4926,+1-866-552-7643,(866) 552-7643,+1 450-293-1770,+1 450-293-6210,+1 866-552-7643,+1 416-244-4224,+1 905-791-5300,+1 514-351-4010</v>
      </c>
      <c r="J664" s="2" t="str">
        <v>001 514 861 9280</v>
      </c>
      <c r="K664" s="7"/>
      <c r="L664" s="7"/>
      <c r="M664" s="7"/>
      <c r="N664" s="7"/>
      <c r="O664" s="7"/>
      <c r="P664" s="7"/>
      <c r="Q664" s="7"/>
      <c r="R664" s="7"/>
      <c r="S664" s="7"/>
    </row>
    <row r="665">
      <c r="A665" s="2" t="s">
        <v>8619</v>
      </c>
      <c r="B665" s="2" t="str">
        <v>瑞典</v>
      </c>
      <c r="C665" s="3" t="s">
        <v>8617</v>
      </c>
      <c r="D665" s="2" t="str">
        <v>玻璃工艺品,餐厨用具</v>
      </c>
      <c r="E665" s="2" t="str">
        <v>3次</v>
      </c>
      <c r="F665" s="2" t="str">
        <v>Vikingav 17 F, SE 13333, Saltsjobaden</v>
      </c>
      <c r="G665" s="2" t="str">
        <v>--</v>
      </c>
      <c r="H665" s="2" t="s">
        <v>8618</v>
      </c>
      <c r="I665" s="2" t="str">
        <v>+46 8 717 56 80</v>
      </c>
      <c r="J665" s="2" t="str">
        <v>0046 8 717 86 86</v>
      </c>
      <c r="K665" s="7"/>
      <c r="L665" s="7"/>
      <c r="M665" s="7"/>
      <c r="N665" s="7"/>
      <c r="O665" s="7"/>
      <c r="P665" s="7"/>
      <c r="Q665" s="7"/>
      <c r="R665" s="7"/>
      <c r="S665" s="7"/>
    </row>
    <row r="666">
      <c r="A666" s="2" t="s">
        <v>11710</v>
      </c>
      <c r="B666" s="2" t="str">
        <v>中国台湾</v>
      </c>
      <c r="C666" s="2" t="str">
        <v>--</v>
      </c>
      <c r="D666" s="2" t="str">
        <v>五金,其他,汽车配件,餐厨用具</v>
      </c>
      <c r="E666" s="2" t="str">
        <v>8次</v>
      </c>
      <c r="F666" s="2" t="str">
        <v>6th FLR, NO.17-2 XIAMEN STREET CHUNGLI CITY TAO YUAN(P.O. BOX 498 CHUNGLI CITY TAO YUAN)</v>
      </c>
      <c r="G666" s="2" t="str">
        <v>FREDERICK HSIEH</v>
      </c>
      <c r="H666" s="2" t="s">
        <v>11711</v>
      </c>
      <c r="I666" s="2">
        <f>+886-3-459-1116</f>
      </c>
      <c r="J666" s="2" t="str">
        <v>00886 3 4590348/4591113/4285697</v>
      </c>
      <c r="K666" s="7"/>
      <c r="L666" s="7"/>
      <c r="M666" s="7"/>
      <c r="N666" s="7"/>
      <c r="O666" s="7"/>
      <c r="P666" s="7"/>
      <c r="Q666" s="7"/>
      <c r="R666" s="7"/>
      <c r="S666" s="7"/>
    </row>
    <row r="667">
      <c r="A667" s="2" t="s">
        <v>8647</v>
      </c>
      <c r="B667" s="2" t="str">
        <v>法國</v>
      </c>
      <c r="C667" s="3" t="s">
        <v>8648</v>
      </c>
      <c r="D667" s="2" t="str">
        <v>卫浴设备,家具,餐厨用具</v>
      </c>
      <c r="E667" s="2" t="str">
        <v>6次</v>
      </c>
      <c r="F667" s="2" t="str">
        <v>ZI LA GRANDE CONDEMINE, 71700, TOURNUS</v>
      </c>
      <c r="G667" s="2" t="str">
        <v>--</v>
      </c>
      <c r="H667" s="2" t="s">
        <v>8646</v>
      </c>
      <c r="I667" s="2" t="str">
        <v>+33 3 85 51 76 50</v>
      </c>
      <c r="J667" s="2" t="str">
        <v>0033 3 85517642</v>
      </c>
      <c r="K667" s="7"/>
      <c r="L667" s="7"/>
      <c r="M667" s="7"/>
      <c r="N667" s="7"/>
      <c r="O667" s="7"/>
      <c r="P667" s="7"/>
      <c r="Q667" s="7"/>
      <c r="R667" s="7"/>
      <c r="S667" s="7"/>
    </row>
    <row r="668">
      <c r="A668" s="2" t="s">
        <v>11733</v>
      </c>
      <c r="B668" s="2" t="str">
        <v>澳大利亞</v>
      </c>
      <c r="C668" s="3" t="s">
        <v>11731</v>
      </c>
      <c r="D668" s="2" t="str">
        <v>家具,餐厨用具</v>
      </c>
      <c r="E668" s="2" t="str">
        <v>8次</v>
      </c>
      <c r="F668" s="2" t="str">
        <v>UNIT 2/7 WEATHERBURN WAY,KARDINYA, WA, 6163,AUSTRALIA</v>
      </c>
      <c r="G668" s="2" t="str">
        <v>OKOLI U. S.</v>
      </c>
      <c r="H668" s="2" t="s">
        <v>11732</v>
      </c>
      <c r="I668" s="2" t="str">
        <v>+61 8 9331 5088</v>
      </c>
      <c r="J668" s="2" t="str">
        <v>61 8 93315077</v>
      </c>
      <c r="K668" s="7"/>
      <c r="L668" s="7"/>
      <c r="M668" s="7"/>
      <c r="N668" s="7"/>
      <c r="O668" s="7"/>
      <c r="P668" s="7"/>
      <c r="Q668" s="7"/>
      <c r="R668" s="7"/>
      <c r="S668" s="7"/>
    </row>
    <row r="669">
      <c r="A669" s="2" t="s">
        <v>8556</v>
      </c>
      <c r="B669" s="2" t="str">
        <v>中國香港</v>
      </c>
      <c r="C669" s="3" t="s">
        <v>8554</v>
      </c>
      <c r="D669" s="2" t="str">
        <v>餐厨用具</v>
      </c>
      <c r="E669" s="2" t="str">
        <v>7次</v>
      </c>
      <c r="F669" s="2" t="str">
        <v>FLAT G, 5/F LEAPONT IND BLDG,18-28 WO LIU HANG RD, FOTAN,N.T,HONGKONG</v>
      </c>
      <c r="G669" s="2" t="str">
        <v>--</v>
      </c>
      <c r="H669" s="2" t="s">
        <v>8555</v>
      </c>
      <c r="I669" s="2" t="str">
        <v>(852)26045433</v>
      </c>
      <c r="J669" s="2" t="str">
        <v>(852)26951053</v>
      </c>
      <c r="K669" s="7"/>
      <c r="L669" s="7"/>
      <c r="M669" s="7"/>
      <c r="N669" s="7"/>
      <c r="O669" s="7"/>
      <c r="P669" s="7"/>
      <c r="Q669" s="7"/>
      <c r="R669" s="7"/>
      <c r="S669" s="7"/>
    </row>
    <row r="670">
      <c r="A670" s="2" t="s">
        <v>11666</v>
      </c>
      <c r="B670" s="2" t="str">
        <v>比利時</v>
      </c>
      <c r="C670" s="3" t="s">
        <v>11663</v>
      </c>
      <c r="D670" s="2" t="s">
        <v>11665</v>
      </c>
      <c r="E670" s="2" t="str">
        <v>8次</v>
      </c>
      <c r="F670" s="2" t="str">
        <v>Glasstraat 19, B 2170, Merksem</v>
      </c>
      <c r="G670" s="2" t="str">
        <v>BESMANS</v>
      </c>
      <c r="H670" s="2" t="s">
        <v>11664</v>
      </c>
      <c r="I670" s="2" t="str">
        <v>+32 3 646 61 80</v>
      </c>
      <c r="J670" s="2" t="str">
        <v>0032 3 646 93 98</v>
      </c>
      <c r="K670" s="7"/>
      <c r="L670" s="7"/>
      <c r="M670" s="7"/>
      <c r="N670" s="7"/>
      <c r="O670" s="7"/>
      <c r="P670" s="7"/>
      <c r="Q670" s="7"/>
      <c r="R670" s="7"/>
      <c r="S670" s="7"/>
    </row>
    <row r="671">
      <c r="A671" s="2" t="s">
        <v>8590</v>
      </c>
      <c r="B671" s="2" t="str">
        <v>中國香港</v>
      </c>
      <c r="C671" s="2" t="str">
        <v>--</v>
      </c>
      <c r="D671" s="2" t="str">
        <v>餐厨用具</v>
      </c>
      <c r="E671" s="2" t="str">
        <v>6次</v>
      </c>
      <c r="F671" s="2" t="str">
        <v>14B HUNG TO COMMERCIAL BUILDING,357-359 LOCKHART RD.,WANCHAI</v>
      </c>
      <c r="G671" s="2" t="str">
        <v>TERRY H.S. SINE</v>
      </c>
      <c r="H671" s="2" t="s">
        <v>8589</v>
      </c>
      <c r="I671" s="2" t="str">
        <v>00852 26487928</v>
      </c>
      <c r="J671" s="2" t="str">
        <v>00852 26822781</v>
      </c>
      <c r="K671" s="7"/>
      <c r="L671" s="7"/>
      <c r="M671" s="7"/>
      <c r="N671" s="7"/>
      <c r="O671" s="7"/>
      <c r="P671" s="7"/>
      <c r="Q671" s="7"/>
      <c r="R671" s="7"/>
      <c r="S671" s="7"/>
    </row>
    <row r="672">
      <c r="A672" s="2" t="s">
        <v>11583</v>
      </c>
      <c r="B672" s="2" t="str">
        <v>巴基斯坦</v>
      </c>
      <c r="C672" s="2" t="str">
        <v>--</v>
      </c>
      <c r="D672" s="2" t="str">
        <v>其他,服装饰物及配件,玻璃工艺品,餐厨用具</v>
      </c>
      <c r="E672" s="2" t="str">
        <v>9次</v>
      </c>
      <c r="F672" s="2" t="str">
        <v>OFFICE NO 51 MEZZINNE FLOOR GUL PLAZA M.A JINNAH ROAD KARACHI, PAKISTAN</v>
      </c>
      <c r="G672" s="2" t="str">
        <v>Vladimir Solovev</v>
      </c>
      <c r="H672" s="2" t="s">
        <v>11584</v>
      </c>
      <c r="I672" s="2" t="str">
        <v>(92 21)7720122</v>
      </c>
      <c r="J672" s="2" t="str">
        <v>92 212564935</v>
      </c>
      <c r="K672" s="7"/>
      <c r="L672" s="7"/>
      <c r="M672" s="7"/>
      <c r="N672" s="7"/>
      <c r="O672" s="7"/>
      <c r="P672" s="7"/>
      <c r="Q672" s="7"/>
      <c r="R672" s="7"/>
      <c r="S672" s="7"/>
    </row>
    <row r="673">
      <c r="A673" s="2" t="s">
        <v>8085</v>
      </c>
      <c r="B673" s="2" t="str">
        <v>中國香港</v>
      </c>
      <c r="C673" s="2" t="str">
        <v>--</v>
      </c>
      <c r="D673" s="2" t="str">
        <v>餐厨用具</v>
      </c>
      <c r="E673" s="2" t="str">
        <v>6次</v>
      </c>
      <c r="F673" s="2" t="str">
        <v>FLAT C, 17/F, TOWER 3, THE WATERFRONT, NO.1 AUSTIN ROAD WEST, TSIMSHATSUI</v>
      </c>
      <c r="G673" s="2" t="str">
        <v>DANIEL</v>
      </c>
      <c r="H673" s="2" t="s">
        <v>8086</v>
      </c>
      <c r="I673" s="2" t="str">
        <v>00852 31494521</v>
      </c>
      <c r="J673" s="2" t="str">
        <v>00852 31494541</v>
      </c>
      <c r="K673" s="7"/>
      <c r="L673" s="7"/>
      <c r="M673" s="7"/>
      <c r="N673" s="7"/>
      <c r="O673" s="7"/>
      <c r="P673" s="7"/>
      <c r="Q673" s="7"/>
      <c r="R673" s="7"/>
      <c r="S673" s="7"/>
    </row>
    <row r="674">
      <c r="A674" s="2" t="s">
        <v>11249</v>
      </c>
      <c r="B674" s="2" t="str">
        <v>中國香港</v>
      </c>
      <c r="C674" s="3" t="s">
        <v>11247</v>
      </c>
      <c r="D674" s="2" t="str">
        <v>餐厨用具</v>
      </c>
      <c r="E674" s="2" t="str">
        <v>7次</v>
      </c>
      <c r="F674" s="2" t="str">
        <v>15/F, LIFUNG CENTER, 2 ON PING ST,SIU LEK YUEN, SHATIN,HONGKONG SAR</v>
      </c>
      <c r="G674" s="2" t="str">
        <v>--</v>
      </c>
      <c r="H674" s="2" t="s">
        <v>11248</v>
      </c>
      <c r="I674" s="2" t="str">
        <v>+852 2635 5949</v>
      </c>
      <c r="J674" s="2">
        <v>26455809</v>
      </c>
      <c r="K674" s="7"/>
      <c r="L674" s="7"/>
      <c r="M674" s="7"/>
      <c r="N674" s="7"/>
      <c r="O674" s="7"/>
      <c r="P674" s="7"/>
      <c r="Q674" s="7"/>
      <c r="R674" s="7"/>
      <c r="S674" s="7"/>
    </row>
    <row r="675">
      <c r="A675" s="2" t="s">
        <v>8112</v>
      </c>
      <c r="B675" s="2" t="str">
        <v>玻利維亞</v>
      </c>
      <c r="C675" s="3" t="s">
        <v>8110</v>
      </c>
      <c r="D675" s="2" t="str">
        <v>工艺陶瓷,餐厨用具</v>
      </c>
      <c r="E675" s="2" t="str">
        <v>3次</v>
      </c>
      <c r="F675" s="2" t="str">
        <v>CALLE AYACUCHO 289,SANTA CRUZ (P.O.BOX CASILLA POSTAL 293 SANTA CRUZ)</v>
      </c>
      <c r="G675" s="2" t="str">
        <v>HERNAN CALLAU S</v>
      </c>
      <c r="H675" s="2" t="s">
        <v>8111</v>
      </c>
      <c r="I675" s="2" t="str">
        <v>+591 3 3323790</v>
      </c>
      <c r="J675" s="2" t="str">
        <v>00591 3 3323790</v>
      </c>
      <c r="K675" s="7"/>
      <c r="L675" s="7"/>
      <c r="M675" s="7"/>
      <c r="N675" s="7"/>
      <c r="O675" s="7"/>
      <c r="P675" s="7"/>
      <c r="Q675" s="7"/>
      <c r="R675" s="7"/>
      <c r="S675" s="7"/>
    </row>
    <row r="676">
      <c r="A676" s="2" t="s">
        <v>7970</v>
      </c>
      <c r="B676" s="2" t="str">
        <v>韩国</v>
      </c>
      <c r="C676" s="2" t="str">
        <v>--</v>
      </c>
      <c r="D676" s="2" t="str">
        <v>大型机械及设备,餐厨用具</v>
      </c>
      <c r="E676" s="2" t="str">
        <v>2次</v>
      </c>
      <c r="F676" s="2" t="str">
        <v>339-1, KIL-DONG KANGDONG-GU, SEOUL CITY</v>
      </c>
      <c r="G676" s="2" t="str">
        <v>JANG, MIN-JAE</v>
      </c>
      <c r="H676" s="2" t="str">
        <v>--</v>
      </c>
      <c r="I676" s="2">
        <f>+82-2-485-6685</f>
      </c>
      <c r="J676" s="2" t="str">
        <v>0082 (02)485-0884</v>
      </c>
      <c r="K676" s="7"/>
      <c r="L676" s="7"/>
      <c r="M676" s="7"/>
      <c r="N676" s="7"/>
      <c r="O676" s="7"/>
      <c r="P676" s="7"/>
      <c r="Q676" s="7"/>
      <c r="R676" s="7"/>
      <c r="S676" s="7"/>
    </row>
    <row r="677">
      <c r="A677" s="2" t="s">
        <v>8029</v>
      </c>
      <c r="B677" s="2" t="str">
        <v>哥倫比亞</v>
      </c>
      <c r="C677" s="2" t="str">
        <v>--</v>
      </c>
      <c r="D677" s="2" t="str">
        <v>其他,玻璃工艺品,餐厨用具</v>
      </c>
      <c r="E677" s="2" t="str">
        <v>9次</v>
      </c>
      <c r="F677" s="2" t="str">
        <v>Carrera 11B No 97-56</v>
      </c>
      <c r="G677" s="2" t="str">
        <v>Bibiana Blackburn</v>
      </c>
      <c r="H677" s="2" t="s">
        <v>8028</v>
      </c>
      <c r="I677" s="2" t="str">
        <v>+57 1 6170487</v>
      </c>
      <c r="J677" s="2" t="str">
        <v>571 520 4422</v>
      </c>
      <c r="K677" s="7"/>
      <c r="L677" s="7"/>
      <c r="M677" s="7"/>
      <c r="N677" s="7"/>
      <c r="O677" s="7"/>
      <c r="P677" s="7"/>
      <c r="Q677" s="7"/>
      <c r="R677" s="7"/>
      <c r="S677" s="7"/>
    </row>
    <row r="678">
      <c r="A678" s="2" t="s">
        <v>6021</v>
      </c>
      <c r="B678" s="2" t="str">
        <v>美國</v>
      </c>
      <c r="C678" s="3" t="s">
        <v>11211</v>
      </c>
      <c r="D678" s="2" t="str">
        <v>其他,家具,玻璃工艺品,餐厨用具</v>
      </c>
      <c r="E678" s="2" t="str">
        <v>10次</v>
      </c>
      <c r="F678" s="2" t="str">
        <v>1010 belmont street ontario california</v>
      </c>
      <c r="G678" s="2" t="str">
        <v>Toby Wong</v>
      </c>
      <c r="H678" s="2" t="s">
        <v>11212</v>
      </c>
      <c r="I678" s="2" t="str">
        <v>+1 909-980-1658</v>
      </c>
      <c r="J678" s="2">
        <v>19099801633</v>
      </c>
      <c r="K678" s="7"/>
      <c r="L678" s="7"/>
      <c r="M678" s="7"/>
      <c r="N678" s="7"/>
      <c r="O678" s="7"/>
      <c r="P678" s="7"/>
      <c r="Q678" s="7"/>
      <c r="R678" s="7"/>
      <c r="S678" s="7"/>
    </row>
    <row r="679">
      <c r="A679" s="2" t="s">
        <v>8059</v>
      </c>
      <c r="B679" s="2" t="str">
        <v>德國</v>
      </c>
      <c r="C679" s="3" t="s">
        <v>8058</v>
      </c>
      <c r="D679" s="2" t="str">
        <v>其他,办公文具,大型机械及设备,车辆,餐厨用具</v>
      </c>
      <c r="E679" s="2" t="str">
        <v>2次</v>
      </c>
      <c r="F679" s="2" t="str">
        <v>Syker Strasse 201, DE 27751, Delmenhorst</v>
      </c>
      <c r="G679" s="2" t="str">
        <v>Achim Keller</v>
      </c>
      <c r="H679" s="2" t="s">
        <v>8057</v>
      </c>
      <c r="I679" s="2" t="str">
        <v>+49 4221 7950</v>
      </c>
      <c r="J679" s="2" t="str">
        <v>0049 4221 79 51 00</v>
      </c>
      <c r="K679" s="7"/>
      <c r="L679" s="7"/>
      <c r="M679" s="7"/>
      <c r="N679" s="7"/>
      <c r="O679" s="7"/>
      <c r="P679" s="7"/>
      <c r="Q679" s="7"/>
      <c r="R679" s="7"/>
      <c r="S679" s="7"/>
    </row>
    <row r="680">
      <c r="A680" s="2" t="s">
        <v>7913</v>
      </c>
      <c r="B680" s="2" t="str">
        <v>韩国</v>
      </c>
      <c r="C680" s="3" t="s">
        <v>7912</v>
      </c>
      <c r="D680" s="2" t="str">
        <v>玻璃工艺品,餐厨用具</v>
      </c>
      <c r="E680" s="2" t="str">
        <v>7次</v>
      </c>
      <c r="F680" s="2" t="str">
        <v>FL3 MYUNGMOON B/D, 113-3, SUNGSAN-DONG, MAPO-KU, SEOUL</v>
      </c>
      <c r="G680" s="2" t="str">
        <v>GOWON MASSMERCHANDISING INC.</v>
      </c>
      <c r="H680" s="2" t="str">
        <v>--</v>
      </c>
      <c r="I680" s="2" t="str">
        <v>0082 (02)325 4603</v>
      </c>
      <c r="J680" s="2" t="str">
        <v>0082 (02)325 3391</v>
      </c>
      <c r="K680" s="7"/>
      <c r="L680" s="7"/>
      <c r="M680" s="7"/>
      <c r="N680" s="7"/>
      <c r="O680" s="7"/>
      <c r="P680" s="7"/>
      <c r="Q680" s="7"/>
      <c r="R680" s="7"/>
      <c r="S680" s="7"/>
    </row>
    <row r="681">
      <c r="A681" s="2" t="s">
        <v>7978</v>
      </c>
      <c r="B681" s="2" t="str">
        <v>日本</v>
      </c>
      <c r="C681" s="2" t="str">
        <v>--</v>
      </c>
      <c r="D681" s="2" t="str">
        <v>餐厨用具</v>
      </c>
      <c r="E681" s="2" t="str">
        <v>6次</v>
      </c>
      <c r="F681" s="2" t="str">
        <v>15-32, MINAMIKANEDEN 2-CHOME SUITA-SHI, OSAKA 5640044</v>
      </c>
      <c r="G681" s="2" t="str">
        <v>MIYAHARA, YOSHIHIRO</v>
      </c>
      <c r="H681" s="2" t="str">
        <v>--</v>
      </c>
      <c r="I681" s="2" t="str">
        <v>0081 6 6324 9371</v>
      </c>
      <c r="J681" s="2" t="str">
        <v>0081 6 6329 3188</v>
      </c>
      <c r="K681" s="7"/>
      <c r="L681" s="7"/>
      <c r="M681" s="7"/>
      <c r="N681" s="7"/>
      <c r="O681" s="7"/>
      <c r="P681" s="7"/>
      <c r="Q681" s="7"/>
      <c r="R681" s="7"/>
      <c r="S681" s="7"/>
    </row>
    <row r="682">
      <c r="A682" s="2" t="s">
        <v>11183</v>
      </c>
      <c r="B682" s="2" t="str">
        <v>義大利</v>
      </c>
      <c r="C682" s="3" t="s">
        <v>11182</v>
      </c>
      <c r="D682" s="2" t="str">
        <v>家具,家居装饰品,餐厨用具</v>
      </c>
      <c r="E682" s="2" t="str">
        <v>7次</v>
      </c>
      <c r="F682" s="2" t="str">
        <v>Strada Cardio 52, Loc. Serravalle E3, I 47899, REPUBBLICA DI SAN MARINO</v>
      </c>
      <c r="G682" s="2" t="str">
        <v>Attilio Ferraresi</v>
      </c>
      <c r="H682" s="2" t="s">
        <v>11184</v>
      </c>
      <c r="I682" s="2" t="str">
        <v>+39 0549 900255</v>
      </c>
      <c r="J682" s="2" t="str">
        <v>0039 0549 900719</v>
      </c>
      <c r="K682" s="7"/>
      <c r="L682" s="7"/>
      <c r="M682" s="7"/>
      <c r="N682" s="7"/>
      <c r="O682" s="7"/>
      <c r="P682" s="7"/>
      <c r="Q682" s="7"/>
      <c r="R682" s="7"/>
      <c r="S682" s="7"/>
    </row>
    <row r="683">
      <c r="A683" s="2" t="s">
        <v>8004</v>
      </c>
      <c r="B683" s="2" t="str">
        <v>德國</v>
      </c>
      <c r="C683" s="2" t="str">
        <v>--</v>
      </c>
      <c r="D683" s="2" t="str">
        <v>餐厨用具</v>
      </c>
      <c r="E683" s="2" t="str">
        <v>4次</v>
      </c>
      <c r="F683" s="2" t="str">
        <v>Am Westkai 39, DE 70329, Stuttgart</v>
      </c>
      <c r="G683" s="2" t="str">
        <v>HERR CHEN</v>
      </c>
      <c r="H683" s="2" t="str">
        <v>--</v>
      </c>
      <c r="I683" s="2" t="str">
        <v>+49 711 9323505</v>
      </c>
      <c r="J683" s="2" t="str">
        <v>0049 711 3 26 04 27</v>
      </c>
      <c r="K683" s="7"/>
      <c r="L683" s="7"/>
      <c r="M683" s="7"/>
      <c r="N683" s="7"/>
      <c r="O683" s="7"/>
      <c r="P683" s="7"/>
      <c r="Q683" s="7"/>
      <c r="R683" s="7"/>
      <c r="S683" s="7"/>
    </row>
    <row r="684">
      <c r="A684" s="2" t="s">
        <v>8404</v>
      </c>
      <c r="B684" s="2" t="str">
        <v>瑞典</v>
      </c>
      <c r="C684" s="3" t="s">
        <v>8403</v>
      </c>
      <c r="D684" s="2" t="str">
        <v>餐厨用具</v>
      </c>
      <c r="E684" s="2" t="str">
        <v>5次</v>
      </c>
      <c r="F684" s="2" t="str">
        <v>ENERGIGATAN 10A BOX 10005 S-434 21 KUNGSBACKA</v>
      </c>
      <c r="G684" s="2" t="str">
        <v>BRAND PARTNER</v>
      </c>
      <c r="H684" s="2" t="s">
        <v>8405</v>
      </c>
      <c r="I684" s="2">
        <f>+46-31-706-71-70</f>
      </c>
      <c r="J684" s="2" t="str">
        <v>0046 300 30281</v>
      </c>
      <c r="K684" s="7"/>
      <c r="L684" s="7"/>
      <c r="M684" s="7"/>
      <c r="N684" s="7"/>
      <c r="O684" s="7"/>
      <c r="P684" s="7"/>
      <c r="Q684" s="7"/>
      <c r="R684" s="7"/>
      <c r="S684" s="7"/>
    </row>
    <row r="685">
      <c r="A685" s="2" t="s">
        <v>7928</v>
      </c>
      <c r="B685" s="2" t="str">
        <v>中国台湾</v>
      </c>
      <c r="C685" s="2" t="str">
        <v>--</v>
      </c>
      <c r="D685" s="2" t="str">
        <v>其他,餐厨用具</v>
      </c>
      <c r="E685" s="2" t="str">
        <v>4次</v>
      </c>
      <c r="F685" s="2" t="str">
        <v>12F-8,NO 200,SEC 5,NANKING RD.TAIPEI,TAIWAN</v>
      </c>
      <c r="G685" s="2" t="str">
        <v>--</v>
      </c>
      <c r="H685" s="2" t="s">
        <v>7927</v>
      </c>
      <c r="I685" s="2" t="str">
        <v>+886 2 746 5215</v>
      </c>
      <c r="J685" s="2">
        <v>27629492</v>
      </c>
      <c r="K685" s="7"/>
      <c r="L685" s="7"/>
      <c r="M685" s="7"/>
      <c r="N685" s="7"/>
      <c r="O685" s="7"/>
      <c r="P685" s="7"/>
      <c r="Q685" s="7"/>
      <c r="R685" s="7"/>
      <c r="S685" s="7"/>
    </row>
    <row r="686">
      <c r="A686" s="2" t="s">
        <v>11142</v>
      </c>
      <c r="B686" s="2" t="str">
        <v>美國</v>
      </c>
      <c r="C686" s="3" t="s">
        <v>11141</v>
      </c>
      <c r="D686" s="2" t="str">
        <v>餐厨用具</v>
      </c>
      <c r="E686" s="2" t="str">
        <v>6次</v>
      </c>
      <c r="F686" s="2" t="str">
        <v>9063, SAN FERNANDO RD,SUN VALLEY,,CA</v>
      </c>
      <c r="G686" s="2" t="str">
        <v>JOSEPH CARPIAC</v>
      </c>
      <c r="H686" s="2" t="str">
        <v>--</v>
      </c>
      <c r="I686" s="2" t="str">
        <v>001 818 7686300</v>
      </c>
      <c r="J686" s="2" t="str">
        <v>001 818 7683028</v>
      </c>
      <c r="K686" s="7"/>
      <c r="L686" s="7"/>
      <c r="M686" s="7"/>
      <c r="N686" s="7"/>
      <c r="O686" s="7"/>
      <c r="P686" s="7"/>
      <c r="Q686" s="7"/>
      <c r="R686" s="7"/>
      <c r="S686" s="7"/>
    </row>
    <row r="687">
      <c r="A687" s="2" t="s">
        <v>7955</v>
      </c>
      <c r="B687" s="2" t="str">
        <v>挪威</v>
      </c>
      <c r="C687" s="3" t="s">
        <v>7957</v>
      </c>
      <c r="D687" s="2" t="str">
        <v>家具,编织及藤铁工艺品,餐厨用具</v>
      </c>
      <c r="E687" s="2" t="str">
        <v>8次</v>
      </c>
      <c r="F687" s="2" t="str">
        <v>Landfalloeya 26, NO 3023, Drammen</v>
      </c>
      <c r="G687" s="2" t="str">
        <v>Moebelringen AS</v>
      </c>
      <c r="H687" s="2" t="s">
        <v>7956</v>
      </c>
      <c r="I687" s="2" t="str">
        <v>+47 32 20 00 50</v>
      </c>
      <c r="J687" s="2" t="str">
        <v>0047 32 20 00 60</v>
      </c>
      <c r="K687" s="7"/>
      <c r="L687" s="7"/>
      <c r="M687" s="7"/>
      <c r="N687" s="7"/>
      <c r="O687" s="7"/>
      <c r="P687" s="7"/>
      <c r="Q687" s="7"/>
      <c r="R687" s="7"/>
      <c r="S687" s="7"/>
    </row>
    <row r="688">
      <c r="A688" s="2" t="s">
        <v>11162</v>
      </c>
      <c r="B688" s="2" t="str">
        <v>美國</v>
      </c>
      <c r="C688" s="3" t="s">
        <v>11161</v>
      </c>
      <c r="D688" s="2" t="s">
        <v>11163</v>
      </c>
      <c r="E688" s="2" t="str">
        <v>9次</v>
      </c>
      <c r="F688" s="2" t="str">
        <v>3119 BANDINI BLVD, VERNON,CA 90023,U.S.A.</v>
      </c>
      <c r="G688" s="2" t="str">
        <v>Ailton Cossa</v>
      </c>
      <c r="H688" s="2" t="s">
        <v>11164</v>
      </c>
      <c r="I688" s="2" t="str">
        <v>+1 323-980-0909</v>
      </c>
      <c r="J688" s="2">
        <v>3237800999</v>
      </c>
      <c r="K688" s="7"/>
      <c r="L688" s="7"/>
      <c r="M688" s="7"/>
      <c r="N688" s="7"/>
      <c r="O688" s="7"/>
      <c r="P688" s="7"/>
      <c r="Q688" s="7"/>
      <c r="R688" s="7"/>
      <c r="S688" s="7"/>
    </row>
    <row r="689">
      <c r="A689" s="2" t="s">
        <v>8303</v>
      </c>
      <c r="B689" s="2" t="str">
        <v>德國</v>
      </c>
      <c r="C689" s="2" t="str">
        <v>--</v>
      </c>
      <c r="D689" s="2" t="s">
        <v>8304</v>
      </c>
      <c r="E689" s="2" t="str">
        <v>9次</v>
      </c>
      <c r="F689" s="2" t="str">
        <v>Nordstrasse 325, DE 28217, Bremen</v>
      </c>
      <c r="G689" s="2" t="str">
        <v>Aqeel Mohammed</v>
      </c>
      <c r="H689" s="2" t="str">
        <v>--</v>
      </c>
      <c r="I689" s="2" t="str">
        <v>+49 421 395739</v>
      </c>
      <c r="J689" s="2" t="str">
        <v>0049 421 39 50 77</v>
      </c>
      <c r="K689" s="7"/>
      <c r="L689" s="7"/>
      <c r="M689" s="7"/>
      <c r="N689" s="7"/>
      <c r="O689" s="7"/>
      <c r="P689" s="7"/>
      <c r="Q689" s="7"/>
      <c r="R689" s="7"/>
      <c r="S689" s="7"/>
    </row>
    <row r="690">
      <c r="A690" s="2" t="s">
        <v>8790</v>
      </c>
      <c r="B690" s="2" t="str">
        <v>比利時</v>
      </c>
      <c r="C690" s="3" t="s">
        <v>8788</v>
      </c>
      <c r="D690" s="2" t="str">
        <v>体育及旅游休闲用品,其他,电子消费品及信息产品,箱包,鞋,餐厨用具</v>
      </c>
      <c r="E690" s="2" t="str">
        <v>10次</v>
      </c>
      <c r="F690" s="2" t="str">
        <v>TOEKOMSTLAAN 142200 HERENTALS,BELGIUM</v>
      </c>
      <c r="G690" s="2" t="str">
        <v>Decatechnic NV</v>
      </c>
      <c r="H690" s="2" t="s">
        <v>8789</v>
      </c>
      <c r="I690" s="2" t="str">
        <v>32 14 65 00</v>
      </c>
      <c r="J690" s="2" t="str">
        <v>32 14 65 01</v>
      </c>
      <c r="K690" s="7"/>
      <c r="L690" s="7"/>
      <c r="M690" s="7"/>
      <c r="N690" s="7"/>
      <c r="O690" s="7"/>
      <c r="P690" s="7"/>
      <c r="Q690" s="7"/>
      <c r="R690" s="7"/>
      <c r="S690" s="7"/>
    </row>
    <row r="691">
      <c r="A691" s="2" t="s">
        <v>8317</v>
      </c>
      <c r="B691" s="2" t="str">
        <v>美國</v>
      </c>
      <c r="C691" s="3" t="s">
        <v>8318</v>
      </c>
      <c r="D691" s="2" t="str">
        <v>食品,餐厨用具</v>
      </c>
      <c r="E691" s="2" t="str">
        <v>5次</v>
      </c>
      <c r="F691" s="2" t="str">
        <v>8615 Commerce Dr., #5,Easton,MD</v>
      </c>
      <c r="G691" s="2" t="str">
        <v>Chris Spurry</v>
      </c>
      <c r="H691" s="2" t="str">
        <v>--</v>
      </c>
      <c r="I691" s="2">
        <f>+1-410-820-7100</f>
      </c>
      <c r="J691" s="2" t="str">
        <v>001 410 8207123</v>
      </c>
      <c r="K691" s="7"/>
      <c r="L691" s="7"/>
      <c r="M691" s="7"/>
      <c r="N691" s="7"/>
      <c r="O691" s="7"/>
      <c r="P691" s="7"/>
      <c r="Q691" s="7"/>
      <c r="R691" s="7"/>
      <c r="S691" s="7"/>
    </row>
    <row r="692">
      <c r="A692" s="2" t="s">
        <v>11445</v>
      </c>
      <c r="B692" s="2" t="str">
        <v>英國</v>
      </c>
      <c r="C692" s="3" t="s">
        <v>11444</v>
      </c>
      <c r="D692" s="2" t="str">
        <v>餐厨用具</v>
      </c>
      <c r="E692" s="2" t="str">
        <v>3次</v>
      </c>
      <c r="F692" s="2" t="str">
        <v>9-10 Culford Mews, GB N1 4DZ, London</v>
      </c>
      <c r="G692" s="2" t="str">
        <v>TaKoshy</v>
      </c>
      <c r="H692" s="2" t="str">
        <v>--</v>
      </c>
      <c r="I692" s="2" t="str">
        <v>+44 20 7254 2962</v>
      </c>
      <c r="J692" s="2" t="str">
        <v>0044 20 7254 0357</v>
      </c>
      <c r="K692" s="7"/>
      <c r="L692" s="7"/>
      <c r="M692" s="7"/>
      <c r="N692" s="7"/>
      <c r="O692" s="7"/>
      <c r="P692" s="7"/>
      <c r="Q692" s="7"/>
      <c r="R692" s="7"/>
      <c r="S692" s="7"/>
    </row>
    <row r="693">
      <c r="A693" s="2" t="s">
        <v>8250</v>
      </c>
      <c r="B693" s="2" t="str">
        <v>美國</v>
      </c>
      <c r="C693" s="2" t="str">
        <v>--</v>
      </c>
      <c r="D693" s="2" t="str">
        <v>家用纺织品,服装饰物及配件,玩具,礼品及赠品,箱包,节日用品,餐厨用具</v>
      </c>
      <c r="E693" s="2" t="str">
        <v>9次</v>
      </c>
      <c r="F693" s="2" t="str">
        <v>434 E. GOLDEN SPRINGS DR # E,U.S.A.</v>
      </c>
      <c r="G693" s="2" t="str">
        <v>JACK BASKET IMPORTS INC.</v>
      </c>
      <c r="H693" s="2" t="s">
        <v>8249</v>
      </c>
      <c r="I693" s="2" t="str">
        <v>001 9099887035</v>
      </c>
      <c r="J693" s="2" t="str">
        <v>001 909 5983157</v>
      </c>
      <c r="K693" s="7"/>
      <c r="L693" s="7"/>
      <c r="M693" s="7"/>
      <c r="N693" s="7"/>
      <c r="O693" s="7"/>
      <c r="P693" s="7"/>
      <c r="Q693" s="7"/>
      <c r="R693" s="7"/>
      <c r="S693" s="7"/>
    </row>
    <row r="694">
      <c r="A694" s="2" t="s">
        <v>11385</v>
      </c>
      <c r="B694" s="2" t="str">
        <v>奧地利</v>
      </c>
      <c r="C694" s="3" t="s">
        <v>11387</v>
      </c>
      <c r="D694" s="2" t="str">
        <v>餐厨用具</v>
      </c>
      <c r="E694" s="2" t="str">
        <v>6次</v>
      </c>
      <c r="F694" s="2" t="str">
        <v>HERMANN-GEBAUER-STRASSE 11,A-1220 VIENNA,AUSTRIA</v>
      </c>
      <c r="G694" s="2" t="str">
        <v>--</v>
      </c>
      <c r="H694" s="2" t="s">
        <v>11386</v>
      </c>
      <c r="I694" s="2" t="str">
        <v>+43 1 73248</v>
      </c>
      <c r="J694" s="2" t="str">
        <v>0043 1 73248310</v>
      </c>
      <c r="K694" s="7"/>
      <c r="L694" s="7"/>
      <c r="M694" s="7"/>
      <c r="N694" s="7"/>
      <c r="O694" s="7"/>
      <c r="P694" s="7"/>
      <c r="Q694" s="7"/>
      <c r="R694" s="7"/>
      <c r="S694" s="7"/>
    </row>
    <row r="695">
      <c r="A695" s="2" t="s">
        <v>8275</v>
      </c>
      <c r="B695" s="2" t="str">
        <v>中國香港</v>
      </c>
      <c r="C695" s="3" t="s">
        <v>8277</v>
      </c>
      <c r="D695" s="2" t="str">
        <v>其他,办公文具,化工产品,玩具,电子电气产品,餐厨用具</v>
      </c>
      <c r="E695" s="2" t="str">
        <v>8次</v>
      </c>
      <c r="F695" s="2" t="str">
        <v>Unit 2005, Tuen Mun Parklane Square, 2 Tuen Hi Road, Tuen Mun, New Territories, Hong Kong</v>
      </c>
      <c r="G695" s="2" t="str">
        <v>Mr Blondin Ho</v>
      </c>
      <c r="H695" s="2" t="s">
        <v>8276</v>
      </c>
      <c r="I695" s="2" t="str">
        <v>00852 26182831</v>
      </c>
      <c r="J695" s="2" t="str">
        <v>00852 26189001</v>
      </c>
      <c r="K695" s="7"/>
      <c r="L695" s="7"/>
      <c r="M695" s="7"/>
      <c r="N695" s="7"/>
      <c r="O695" s="7"/>
      <c r="P695" s="7"/>
      <c r="Q695" s="7"/>
      <c r="R695" s="7"/>
      <c r="S695" s="7"/>
    </row>
    <row r="696">
      <c r="A696" s="2" t="s">
        <v>11413</v>
      </c>
      <c r="B696" s="2" t="str">
        <v>加拿大</v>
      </c>
      <c r="C696" s="3" t="s">
        <v>11414</v>
      </c>
      <c r="D696" s="2" t="str">
        <v>其他,家具,照明产品,玻璃工艺品,餐厨用具</v>
      </c>
      <c r="E696" s="2" t="str">
        <v>7次</v>
      </c>
      <c r="F696" s="2" t="str">
        <v>1-155 Colonnade Road Nepean, ON</v>
      </c>
      <c r="G696" s="2" t="str">
        <v>JULIE</v>
      </c>
      <c r="H696" s="2" t="s">
        <v>11415</v>
      </c>
      <c r="I696" s="2">
        <f>+1-800-267-3108</f>
      </c>
      <c r="J696" s="2" t="str">
        <v>001 877 723 2192</v>
      </c>
      <c r="K696" s="7"/>
      <c r="L696" s="7"/>
      <c r="M696" s="7"/>
      <c r="N696" s="7"/>
      <c r="O696" s="7"/>
      <c r="P696" s="7"/>
      <c r="Q696" s="7"/>
      <c r="R696" s="7"/>
      <c r="S696" s="7"/>
    </row>
    <row r="697">
      <c r="A697" s="2" t="s">
        <v>8201</v>
      </c>
      <c r="B697" s="2" t="str">
        <v>美國</v>
      </c>
      <c r="C697" s="3" t="s">
        <v>8199</v>
      </c>
      <c r="D697" s="2" t="str">
        <v>其他,家居用品,工艺陶瓷,照明产品,玩具,节日用品,钟表眼镜,餐厨用具</v>
      </c>
      <c r="E697" s="2" t="str">
        <v>10次</v>
      </c>
      <c r="F697" s="2" t="str">
        <v>1020 E.4TH AVE ANCHORAGE,AK</v>
      </c>
      <c r="G697" s="2" t="s">
        <v>8200</v>
      </c>
      <c r="H697" s="2" t="s">
        <v>8202</v>
      </c>
      <c r="I697" s="2" t="str">
        <v>+1 907-522-6555</v>
      </c>
      <c r="J697" s="2" t="str">
        <v>001 907 5226566</v>
      </c>
      <c r="K697" s="7"/>
      <c r="L697" s="7"/>
      <c r="M697" s="7"/>
      <c r="N697" s="7"/>
      <c r="O697" s="7"/>
      <c r="P697" s="7"/>
      <c r="Q697" s="7"/>
      <c r="R697" s="7"/>
      <c r="S697" s="7"/>
    </row>
    <row r="698">
      <c r="A698" s="2" t="s">
        <v>11338</v>
      </c>
      <c r="B698" s="2" t="str">
        <v>中國香港</v>
      </c>
      <c r="C698" s="3" t="s">
        <v>11340</v>
      </c>
      <c r="D698" s="2" t="str">
        <v>家具,餐厨用具</v>
      </c>
      <c r="E698" s="2" t="str">
        <v>8次</v>
      </c>
      <c r="F698" s="2" t="str">
        <v>UNIT B, 9/F., WAH ON BLDG.,NO.203, TONG MEI RD.,KOWLOON,HONGKONG</v>
      </c>
      <c r="G698" s="2" t="str">
        <v>AHMED TELADIA</v>
      </c>
      <c r="H698" s="2" t="s">
        <v>11339</v>
      </c>
      <c r="I698" s="2" t="str">
        <v>+852 2793 9680</v>
      </c>
      <c r="J698" s="2" t="str">
        <v>852 27939050</v>
      </c>
      <c r="K698" s="7"/>
      <c r="L698" s="7"/>
      <c r="M698" s="7"/>
      <c r="N698" s="7"/>
      <c r="O698" s="7"/>
      <c r="P698" s="7"/>
      <c r="Q698" s="7"/>
      <c r="R698" s="7"/>
      <c r="S698" s="7"/>
    </row>
    <row r="699">
      <c r="A699" s="2" t="s">
        <v>8227</v>
      </c>
      <c r="B699" s="2" t="str">
        <v>叙利亚</v>
      </c>
      <c r="C699" s="2" t="str">
        <v>--</v>
      </c>
      <c r="D699" s="2" t="str">
        <v>照明产品,餐厨用具</v>
      </c>
      <c r="E699" s="2" t="str">
        <v>9次</v>
      </c>
      <c r="F699" s="2" t="str">
        <v>DAMASCUS (P.O.BOX:12425)</v>
      </c>
      <c r="G699" s="2" t="str">
        <v>HAYEK FOR ENGINEERNIG &amp; TRADING</v>
      </c>
      <c r="H699" s="2" t="s">
        <v>8228</v>
      </c>
      <c r="I699" s="2" t="str">
        <v>00963 11 6123770</v>
      </c>
      <c r="J699" s="2" t="str">
        <v>00963 11 2227873</v>
      </c>
      <c r="K699" s="7"/>
      <c r="L699" s="7"/>
      <c r="M699" s="7"/>
      <c r="N699" s="7"/>
      <c r="O699" s="7"/>
      <c r="P699" s="7"/>
      <c r="Q699" s="7"/>
      <c r="R699" s="7"/>
      <c r="S699" s="7"/>
    </row>
    <row r="700">
      <c r="A700" s="2" t="s">
        <v>11362</v>
      </c>
      <c r="B700" s="2" t="str">
        <v>日本</v>
      </c>
      <c r="C700" s="3" t="s">
        <v>11363</v>
      </c>
      <c r="D700" s="2" t="str">
        <v>医药保健品及医疗器械,园林用品,工艺陶瓷,餐厨用具</v>
      </c>
      <c r="E700" s="2" t="str">
        <v>8次</v>
      </c>
      <c r="F700" s="2" t="str">
        <v>2-3-10, OUSAKA, TENNOUJI-KU, OSAKA-SHI, OSAKA 543, JAPAN</v>
      </c>
      <c r="G700" s="2" t="str">
        <v>IKEDA SEIICHIRO</v>
      </c>
      <c r="H700" s="2" t="s">
        <v>11364</v>
      </c>
      <c r="I700" s="2" t="str">
        <v>0081 6 67715553</v>
      </c>
      <c r="J700" s="2" t="str">
        <v>0081 6 67794684</v>
      </c>
      <c r="K700" s="7"/>
      <c r="L700" s="7"/>
      <c r="M700" s="7"/>
      <c r="N700" s="7"/>
      <c r="O700" s="7"/>
      <c r="P700" s="7"/>
      <c r="Q700" s="7"/>
      <c r="R700" s="7"/>
      <c r="S700" s="7"/>
    </row>
    <row r="701">
      <c r="A701" s="5" t="s">
        <v>8140</v>
      </c>
      <c r="B701" s="5" t="str">
        <v>澳大利亞</v>
      </c>
      <c r="C701" s="4" t="s">
        <v>8143</v>
      </c>
      <c r="D701" s="5" t="s">
        <v>8141</v>
      </c>
      <c r="E701" s="5" t="str">
        <v>9次</v>
      </c>
      <c r="F701" s="5" t="str">
        <v>17 BRIDGE STREET//RYDALMERE, NSW 2116</v>
      </c>
      <c r="G701" s="5" t="str">
        <v>LANCASTER COLONY CORP. (PTY)</v>
      </c>
      <c r="H701" s="5" t="s">
        <v>8142</v>
      </c>
      <c r="I701" s="5" t="str">
        <v>0061 2 96386244</v>
      </c>
      <c r="J701" s="5" t="str">
        <v>0061 2 96841627</v>
      </c>
      <c r="K701" s="7"/>
      <c r="L701" s="7"/>
      <c r="M701" s="7"/>
      <c r="N701" s="7"/>
      <c r="O701" s="7"/>
      <c r="P701" s="7"/>
      <c r="Q701" s="7"/>
      <c r="R701" s="7"/>
      <c r="S701" s="7"/>
    </row>
    <row r="702">
      <c r="A702" s="2" t="s">
        <v>11286</v>
      </c>
      <c r="B702" s="2" t="str">
        <v>中国台湾</v>
      </c>
      <c r="C702" s="3" t="s">
        <v>11287</v>
      </c>
      <c r="D702" s="2" t="str">
        <v>其他,家具,工艺陶瓷,餐厨用具</v>
      </c>
      <c r="E702" s="2" t="str">
        <v>9次</v>
      </c>
      <c r="F702" s="2" t="str">
        <v>5F NO.22 LANE 30, SEC. 4, CHENG GUNGROAD, NEIHU CHIU 114, TAIPEI,TAIWAN</v>
      </c>
      <c r="G702" s="2" t="str">
        <v>Sliman GHARBI</v>
      </c>
      <c r="H702" s="2" t="s">
        <v>11285</v>
      </c>
      <c r="I702" s="2" t="str">
        <v>+886 2 2795 2688</v>
      </c>
      <c r="J702" s="2" t="str">
        <v>886 2 27956165</v>
      </c>
      <c r="K702" s="7"/>
      <c r="L702" s="7"/>
      <c r="M702" s="7"/>
      <c r="N702" s="7"/>
      <c r="O702" s="7"/>
      <c r="P702" s="7"/>
      <c r="Q702" s="7"/>
      <c r="R702" s="7"/>
      <c r="S702" s="7"/>
    </row>
    <row r="703">
      <c r="A703" s="2" t="s">
        <v>8167</v>
      </c>
      <c r="B703" s="2" t="str">
        <v>加拿大</v>
      </c>
      <c r="C703" s="2" t="str">
        <v>--</v>
      </c>
      <c r="D703" s="2" t="s">
        <v>8168</v>
      </c>
      <c r="E703" s="2" t="str">
        <v>10次</v>
      </c>
      <c r="F703" s="2" t="str">
        <v>68 W.47TH AVENUE VANCOUVER,B.C.</v>
      </c>
      <c r="G703" s="2" t="str">
        <v>MALHI TRADING CO.LTD.</v>
      </c>
      <c r="H703" s="2" t="s">
        <v>8169</v>
      </c>
      <c r="I703" s="2" t="str">
        <v>+1 604-325-5724</v>
      </c>
      <c r="J703" s="2" t="str">
        <v>001 604 3259158/3255724</v>
      </c>
      <c r="K703" s="7"/>
      <c r="L703" s="7"/>
      <c r="M703" s="7"/>
      <c r="N703" s="7"/>
      <c r="O703" s="7"/>
      <c r="P703" s="7"/>
      <c r="Q703" s="7"/>
      <c r="R703" s="7"/>
      <c r="S703" s="7"/>
    </row>
    <row r="704">
      <c r="A704" s="2" t="s">
        <v>11308</v>
      </c>
      <c r="B704" s="2" t="str">
        <v>法國</v>
      </c>
      <c r="C704" s="2" t="str">
        <v>--</v>
      </c>
      <c r="D704" s="2" t="str">
        <v>餐厨用具</v>
      </c>
      <c r="E704" s="2" t="str">
        <v>2次</v>
      </c>
      <c r="F704" s="2" t="str">
        <v>10 BIS RUE DES ATHELOTS, 70306, LUXEUIL LES BAINS CEDEX</v>
      </c>
      <c r="G704" s="2" t="str">
        <v>MME LABRUDE MARIE ODILE</v>
      </c>
      <c r="H704" s="2" t="s">
        <v>11309</v>
      </c>
      <c r="I704" s="2" t="str">
        <v>+33 3 84 93 85 10</v>
      </c>
      <c r="J704" s="2" t="str">
        <v>0033 3 84400658</v>
      </c>
      <c r="K704" s="7"/>
      <c r="L704" s="7"/>
      <c r="M704" s="7"/>
      <c r="N704" s="7"/>
      <c r="O704" s="7"/>
      <c r="P704" s="7"/>
      <c r="Q704" s="7"/>
      <c r="R704" s="7"/>
      <c r="S704" s="7"/>
    </row>
    <row r="705">
      <c r="A705" s="2" t="s">
        <v>8686</v>
      </c>
      <c r="B705" s="2" t="str">
        <v>加拿大</v>
      </c>
      <c r="C705" s="3" t="s">
        <v>8685</v>
      </c>
      <c r="D705" s="2" t="str">
        <v>化工产品,工具,餐厨用具</v>
      </c>
      <c r="E705" s="2" t="str">
        <v>6次</v>
      </c>
      <c r="F705" s="2" t="str">
        <v>18 Skagway Avenue, Toronto, Ontario</v>
      </c>
      <c r="G705" s="2" t="str">
        <v>NORTHERN RESPONSE (INTERNATION AL) LTD</v>
      </c>
      <c r="H705" s="2" t="s">
        <v>8684</v>
      </c>
      <c r="I705" s="2">
        <f>+1-416-250-1665</f>
      </c>
      <c r="J705" s="2" t="str">
        <v>001 416 2614159</v>
      </c>
      <c r="K705" s="7"/>
      <c r="L705" s="7"/>
      <c r="M705" s="7"/>
      <c r="N705" s="7"/>
      <c r="O705" s="7"/>
      <c r="P705" s="7"/>
      <c r="Q705" s="7"/>
      <c r="R705" s="7"/>
      <c r="S705" s="7"/>
    </row>
    <row r="706">
      <c r="A706" s="2" t="s">
        <v>10937</v>
      </c>
      <c r="B706" s="2" t="str">
        <v>印度</v>
      </c>
      <c r="C706" s="2" t="str">
        <v>--</v>
      </c>
      <c r="D706" s="2" t="str">
        <v>工艺陶瓷,餐厨用具</v>
      </c>
      <c r="E706" s="2" t="str">
        <v>7次</v>
      </c>
      <c r="F706" s="2" t="str">
        <v>GURGAON ROAD,NEW DELHI</v>
      </c>
      <c r="G706" s="2" t="str">
        <v>A.K. JOSHI</v>
      </c>
      <c r="H706" s="2" t="s">
        <v>10936</v>
      </c>
      <c r="I706" s="2" t="str">
        <v>0091 11 5652255</v>
      </c>
      <c r="J706" s="2" t="str">
        <v>0091 11 5652134</v>
      </c>
      <c r="K706" s="7"/>
      <c r="L706" s="7"/>
      <c r="M706" s="7"/>
      <c r="N706" s="7"/>
      <c r="O706" s="7"/>
      <c r="P706" s="7"/>
      <c r="Q706" s="7"/>
      <c r="R706" s="7"/>
      <c r="S706" s="7"/>
    </row>
    <row r="707">
      <c r="A707" s="2" t="s">
        <v>13463</v>
      </c>
      <c r="B707" s="2" t="str">
        <v>中國香港</v>
      </c>
      <c r="C707" s="3" t="s">
        <v>13464</v>
      </c>
      <c r="D707" s="2" t="str">
        <v>五金,照明产品,玩具,礼品及赠品,餐厨用具</v>
      </c>
      <c r="E707" s="2" t="str">
        <v>7次</v>
      </c>
      <c r="F707" s="2" t="str">
        <v>Rm 1003-4 10/F Houston Ctr</v>
      </c>
      <c r="G707" s="2" t="str">
        <v>BILL GORDON</v>
      </c>
      <c r="H707" s="2" t="s">
        <v>13462</v>
      </c>
      <c r="I707" s="2" t="str">
        <v>(852)27358844</v>
      </c>
      <c r="J707" s="2" t="str">
        <v>(852)27357744</v>
      </c>
      <c r="K707" s="7"/>
      <c r="L707" s="7"/>
      <c r="M707" s="7"/>
      <c r="N707" s="7"/>
      <c r="O707" s="7"/>
      <c r="P707" s="7"/>
      <c r="Q707" s="7"/>
      <c r="R707" s="7"/>
      <c r="S707" s="7"/>
    </row>
    <row r="708">
      <c r="A708" s="2" t="s">
        <v>10959</v>
      </c>
      <c r="B708" s="2" t="str">
        <v>伊朗</v>
      </c>
      <c r="C708" s="3" t="s">
        <v>10957</v>
      </c>
      <c r="D708" s="2" t="str">
        <v>家用电器,工艺陶瓷,玻璃工艺品,餐厨用具</v>
      </c>
      <c r="E708" s="2" t="str">
        <v>8次</v>
      </c>
      <c r="F708" s="2" t="str">
        <v>16 SARPOUSHEEDEH TIMCHEH HAJEBODDOLEH BAZAR,TEHRAN</v>
      </c>
      <c r="G708" s="2" t="str">
        <v>BRENDA BLANDON</v>
      </c>
      <c r="H708" s="2" t="s">
        <v>10958</v>
      </c>
      <c r="I708" s="2" t="str">
        <v>0098 21 5626604</v>
      </c>
      <c r="J708" s="2" t="str">
        <v>0098 21 5803014</v>
      </c>
      <c r="K708" s="7"/>
      <c r="L708" s="7"/>
      <c r="M708" s="7"/>
      <c r="N708" s="7"/>
      <c r="O708" s="7"/>
      <c r="P708" s="7"/>
      <c r="Q708" s="7"/>
      <c r="R708" s="7"/>
      <c r="S708" s="7"/>
    </row>
    <row r="709">
      <c r="A709" s="2" t="s">
        <v>13213</v>
      </c>
      <c r="B709" s="2" t="str">
        <v>約旦</v>
      </c>
      <c r="C709" s="2" t="str">
        <v>--</v>
      </c>
      <c r="D709" s="2" t="str">
        <v>餐厨用具</v>
      </c>
      <c r="E709" s="2" t="str">
        <v>5次</v>
      </c>
      <c r="F709" s="2" t="str">
        <v>QURAISH STREET P.O.BOX 182828 AMMAN 11118</v>
      </c>
      <c r="G709" s="2" t="str">
        <v>JEHAD IDAIS</v>
      </c>
      <c r="H709" s="2" t="s">
        <v>13212</v>
      </c>
      <c r="I709" s="2" t="str">
        <v>00962 6 4612853</v>
      </c>
      <c r="J709" s="2" t="str">
        <v>00962 6 4658484</v>
      </c>
      <c r="K709" s="7"/>
      <c r="L709" s="7"/>
      <c r="M709" s="7"/>
      <c r="N709" s="7"/>
      <c r="O709" s="7"/>
      <c r="P709" s="7"/>
      <c r="Q709" s="7"/>
      <c r="R709" s="7"/>
      <c r="S709" s="7"/>
    </row>
    <row r="710">
      <c r="A710" s="2" t="s">
        <v>10890</v>
      </c>
      <c r="B710" s="2" t="str">
        <v>加拿大</v>
      </c>
      <c r="C710" s="3" t="s">
        <v>10889</v>
      </c>
      <c r="D710" s="2" t="str">
        <v>餐厨用具</v>
      </c>
      <c r="E710" s="2" t="str">
        <v>1次</v>
      </c>
      <c r="F710" s="2" t="str">
        <v>945 Middlefield Road, Unit 15 &amp; 16,Scarborough ,ON</v>
      </c>
      <c r="G710" s="2" t="str">
        <v>MR ZHANG</v>
      </c>
      <c r="H710" s="2" t="str">
        <v>--</v>
      </c>
      <c r="I710" s="2">
        <f>+1-416-292-6080</f>
      </c>
      <c r="J710" s="2" t="str">
        <v>001 416 292 5055</v>
      </c>
      <c r="K710" s="7"/>
      <c r="L710" s="7"/>
      <c r="M710" s="7"/>
      <c r="N710" s="7"/>
      <c r="O710" s="7"/>
      <c r="P710" s="7"/>
      <c r="Q710" s="7"/>
      <c r="R710" s="7"/>
      <c r="S710" s="7"/>
    </row>
    <row r="711">
      <c r="A711" s="2" t="s">
        <v>12606</v>
      </c>
      <c r="B711" s="2" t="str">
        <v>日本</v>
      </c>
      <c r="C711" s="3" t="s">
        <v>12607</v>
      </c>
      <c r="D711" s="2" t="s">
        <v>12608</v>
      </c>
      <c r="E711" s="2" t="str">
        <v>5次</v>
      </c>
      <c r="F711" s="2" t="str">
        <v>1-2-11,YANAGIBASHI,TAITOKU,TOKYO,JAPAN</v>
      </c>
      <c r="G711" s="2" t="str">
        <v>Bennet Wong</v>
      </c>
      <c r="H711" s="2" t="s">
        <v>12609</v>
      </c>
      <c r="I711" s="2" t="str">
        <v>+81 3-3866-0231</v>
      </c>
      <c r="J711" s="2" t="str">
        <v>81 3 3866 0232</v>
      </c>
      <c r="K711" s="7"/>
      <c r="L711" s="7"/>
      <c r="M711" s="7"/>
      <c r="N711" s="7"/>
      <c r="O711" s="7"/>
      <c r="P711" s="7"/>
      <c r="Q711" s="7"/>
      <c r="R711" s="7"/>
      <c r="S711" s="7"/>
    </row>
    <row r="712">
      <c r="A712" s="2" t="s">
        <v>9777</v>
      </c>
      <c r="B712" s="2" t="str">
        <v>日本</v>
      </c>
      <c r="C712" s="3" t="s">
        <v>9779</v>
      </c>
      <c r="D712" s="2" t="str">
        <v>家具,家用电器,照明产品,玻璃工艺品,编织及藤铁工艺品,餐厨用具</v>
      </c>
      <c r="E712" s="2" t="str">
        <v>10次</v>
      </c>
      <c r="F712" s="2" t="str">
        <v>1152, Shin-Hassamu 6-jo 1-chome, Teine-ku, Sapporo 006-0806.</v>
      </c>
      <c r="G712" s="2" t="str">
        <v>Akio Nitori</v>
      </c>
      <c r="H712" s="2" t="s">
        <v>9778</v>
      </c>
      <c r="I712" s="2" t="str">
        <v>+84-4-3813-4898,+81 3-6741-1235,+81 11-330-6200</v>
      </c>
      <c r="J712" s="2" t="str">
        <v>0065 67867725</v>
      </c>
      <c r="K712" s="7"/>
      <c r="L712" s="7"/>
      <c r="M712" s="7"/>
      <c r="N712" s="7"/>
      <c r="O712" s="7"/>
      <c r="P712" s="7"/>
      <c r="Q712" s="7"/>
      <c r="R712" s="7"/>
      <c r="S712" s="7"/>
    </row>
    <row r="713">
      <c r="A713" s="2" t="s">
        <v>12182</v>
      </c>
      <c r="B713" s="2" t="str">
        <v>印度</v>
      </c>
      <c r="C713" s="2" t="str">
        <v>--</v>
      </c>
      <c r="D713" s="2" t="str">
        <v>其他,大型机械及设备,服装饰物及配件,食品,餐厨用具</v>
      </c>
      <c r="E713" s="2" t="str">
        <v>9次</v>
      </c>
      <c r="F713" s="2" t="str">
        <v>10,NORTH VILLA,OPP.KEM HOSPITAL,PARMAR GURUJI MARG,PAREL,MUMBAI</v>
      </c>
      <c r="G713" s="2" t="str">
        <v>CHACKO.C</v>
      </c>
      <c r="H713" s="2">
        <v>14</v>
      </c>
      <c r="I713" s="2" t="str">
        <v>0091 22 4120437</v>
      </c>
      <c r="J713" s="2" t="str">
        <v>0091 22 4120437</v>
      </c>
      <c r="K713" s="7"/>
      <c r="L713" s="7"/>
      <c r="M713" s="7"/>
      <c r="N713" s="7"/>
      <c r="O713" s="7"/>
      <c r="P713" s="7"/>
      <c r="Q713" s="7"/>
      <c r="R713" s="7"/>
      <c r="S713" s="7"/>
    </row>
    <row r="714">
      <c r="A714" s="2" t="s">
        <v>10848</v>
      </c>
      <c r="B714" s="2" t="str">
        <v>英國</v>
      </c>
      <c r="C714" s="3" t="s">
        <v>10847</v>
      </c>
      <c r="D714" s="2" t="str">
        <v>五金,家用电器,餐厨用具</v>
      </c>
      <c r="E714" s="2" t="str">
        <v>6次</v>
      </c>
      <c r="F714" s="2" t="str">
        <v>5 Springlakes Estate,Deadbrook Lane,Aldershot,Hampshire. GU12 4UH</v>
      </c>
      <c r="G714" s="2" t="str">
        <v>Robert V White</v>
      </c>
      <c r="H714" s="2" t="s">
        <v>10849</v>
      </c>
      <c r="I714" s="2" t="str">
        <v>+44 1252 311888</v>
      </c>
      <c r="J714" s="2" t="str">
        <v>0044 1252 343950</v>
      </c>
      <c r="K714" s="7"/>
      <c r="L714" s="7"/>
      <c r="M714" s="7"/>
      <c r="N714" s="7"/>
      <c r="O714" s="7"/>
      <c r="P714" s="7"/>
      <c r="Q714" s="7"/>
      <c r="R714" s="7"/>
      <c r="S714" s="7"/>
    </row>
    <row r="715">
      <c r="A715" s="2" t="s">
        <v>9265</v>
      </c>
      <c r="B715" s="2" t="str">
        <v>美國</v>
      </c>
      <c r="C715" s="3" t="s">
        <v>9268</v>
      </c>
      <c r="D715" s="2" t="s">
        <v>9267</v>
      </c>
      <c r="E715" s="2" t="str">
        <v>7次</v>
      </c>
      <c r="F715" s="2" t="str">
        <v>390 MAIN STREET,ONEONTA,NY 13820U.S.A.</v>
      </c>
      <c r="G715" s="2" t="str">
        <v>MILDRED PALMER</v>
      </c>
      <c r="H715" s="2" t="s">
        <v>9266</v>
      </c>
      <c r="I715" s="2" t="str">
        <v>001 6074330778</v>
      </c>
      <c r="J715" s="2" t="str">
        <v>001 6074326908</v>
      </c>
      <c r="K715" s="7"/>
      <c r="L715" s="7"/>
      <c r="M715" s="7"/>
      <c r="N715" s="7"/>
      <c r="O715" s="7"/>
      <c r="P715" s="7"/>
      <c r="Q715" s="7"/>
      <c r="R715" s="7"/>
      <c r="S715" s="7"/>
    </row>
    <row r="716">
      <c r="A716" s="2" t="s">
        <v>9724</v>
      </c>
      <c r="B716" s="2" t="str">
        <v>德國</v>
      </c>
      <c r="C716" s="3" t="s">
        <v>9722</v>
      </c>
      <c r="D716" s="2" t="str">
        <v>餐厨用具</v>
      </c>
      <c r="E716" s="2" t="str">
        <v>4次</v>
      </c>
      <c r="F716" s="2" t="str">
        <v>POSTFACH 369,D-75103 PFORZHEIM</v>
      </c>
      <c r="G716" s="2" t="str">
        <v>HANS-WALTER PFLUEGER</v>
      </c>
      <c r="H716" s="2" t="s">
        <v>9723</v>
      </c>
      <c r="I716" s="2" t="str">
        <v>+49 7231 16007</v>
      </c>
      <c r="J716" s="2" t="str">
        <v>0049 7231 160033</v>
      </c>
      <c r="K716" s="7"/>
      <c r="L716" s="7"/>
      <c r="M716" s="7"/>
      <c r="N716" s="7"/>
      <c r="O716" s="7"/>
      <c r="P716" s="7"/>
      <c r="Q716" s="7"/>
      <c r="R716" s="7"/>
      <c r="S716" s="7"/>
    </row>
    <row r="717">
      <c r="A717" s="2" t="s">
        <v>12551</v>
      </c>
      <c r="B717" s="2" t="str">
        <v>印度</v>
      </c>
      <c r="C717" s="2" t="str">
        <v>--</v>
      </c>
      <c r="D717" s="2" t="str">
        <v>家具,家居装饰品,玩具,礼品及赠品,餐厨用具</v>
      </c>
      <c r="E717" s="2" t="str">
        <v>10次</v>
      </c>
      <c r="F717" s="2" t="str">
        <v>BN-14 WEST SHALIMAR BAGHDELHI 110088INDIA</v>
      </c>
      <c r="G717" s="2" t="str">
        <v>DEVDUTT SHARMA</v>
      </c>
      <c r="H717" s="2" t="s">
        <v>12552</v>
      </c>
      <c r="I717" s="2" t="str">
        <v>+91 11 2748 2952</v>
      </c>
      <c r="J717" s="2" t="str">
        <v>0091 11 7489553</v>
      </c>
      <c r="K717" s="7"/>
      <c r="L717" s="7"/>
      <c r="M717" s="7"/>
      <c r="N717" s="7"/>
      <c r="O717" s="7"/>
      <c r="P717" s="7"/>
      <c r="Q717" s="7"/>
      <c r="R717" s="7"/>
      <c r="S717" s="7"/>
    </row>
    <row r="718">
      <c r="A718" s="2" t="s">
        <v>9645</v>
      </c>
      <c r="B718" s="2" t="str">
        <v>法國</v>
      </c>
      <c r="C718" s="3" t="s">
        <v>9644</v>
      </c>
      <c r="D718" s="2" t="str">
        <v>大型机械及设备,食品,餐厨用具</v>
      </c>
      <c r="E718" s="2" t="str">
        <v>2次</v>
      </c>
      <c r="F718" s="2" t="str">
        <v>29 ROUTE DE WANTRENAU, 67800, HOENHEIM</v>
      </c>
      <c r="G718" s="2" t="str">
        <v>M JEAN LOUIS MEYER</v>
      </c>
      <c r="H718" s="2" t="s">
        <v>9643</v>
      </c>
      <c r="I718" s="2" t="str">
        <v>+33 3 88 33 09 33</v>
      </c>
      <c r="J718" s="2" t="str">
        <v>0033 388830011</v>
      </c>
      <c r="K718" s="7"/>
      <c r="L718" s="7"/>
      <c r="M718" s="7"/>
      <c r="N718" s="7"/>
      <c r="O718" s="7"/>
      <c r="P718" s="7"/>
      <c r="Q718" s="7"/>
      <c r="R718" s="7"/>
      <c r="S718" s="7"/>
    </row>
    <row r="719">
      <c r="A719" s="2" t="s">
        <v>12510</v>
      </c>
      <c r="B719" s="2" t="str">
        <v>以色列</v>
      </c>
      <c r="C719" s="2" t="str">
        <v>--</v>
      </c>
      <c r="D719" s="2" t="str">
        <v>餐厨用具</v>
      </c>
      <c r="E719" s="2" t="str">
        <v>3次</v>
      </c>
      <c r="F719" s="2" t="str">
        <v>70700, Gedera</v>
      </c>
      <c r="G719" s="2" t="str">
        <v>Moshe Reuven</v>
      </c>
      <c r="H719" s="2" t="str">
        <v>--</v>
      </c>
      <c r="I719" s="2" t="str">
        <v>+972 8-859-4598</v>
      </c>
      <c r="J719" s="2" t="str">
        <v>00972 8 8594518</v>
      </c>
      <c r="K719" s="7"/>
      <c r="L719" s="7"/>
      <c r="M719" s="7"/>
      <c r="N719" s="7"/>
      <c r="O719" s="7"/>
      <c r="P719" s="7"/>
      <c r="Q719" s="7"/>
      <c r="R719" s="7"/>
      <c r="S719" s="7"/>
    </row>
    <row r="720">
      <c r="A720" s="2" t="s">
        <v>9564</v>
      </c>
      <c r="B720" s="2" t="str">
        <v>馬來西亞</v>
      </c>
      <c r="C720" s="2" t="str">
        <v>--</v>
      </c>
      <c r="D720" s="2" t="str">
        <v>家具,餐厨用具</v>
      </c>
      <c r="E720" s="2" t="str">
        <v>7次</v>
      </c>
      <c r="F720" s="2" t="str">
        <v>LOT 455,1ST FL.,LRG.4,JLN.NANAS,93400 KUCHING,SARAWAK.</v>
      </c>
      <c r="G720" s="2" t="str">
        <v>DARRENCE TEE</v>
      </c>
      <c r="H720" s="2" t="s">
        <v>9563</v>
      </c>
      <c r="I720" s="2" t="str">
        <v>0060 82 419626</v>
      </c>
      <c r="J720" s="2" t="str">
        <v>0060 82 233711</v>
      </c>
      <c r="K720" s="7"/>
      <c r="L720" s="7"/>
      <c r="M720" s="7"/>
      <c r="N720" s="7"/>
      <c r="O720" s="7"/>
      <c r="P720" s="7"/>
      <c r="Q720" s="7"/>
      <c r="R720" s="7"/>
      <c r="S720" s="7"/>
    </row>
    <row r="721">
      <c r="A721" s="2" t="s">
        <v>10011</v>
      </c>
      <c r="B721" s="2" t="str">
        <v>德國</v>
      </c>
      <c r="C721" s="3" t="s">
        <v>10013</v>
      </c>
      <c r="D721" s="2" t="str">
        <v>办公文具,电子消费品及信息产品,编织及藤铁工艺品,餐厨用具</v>
      </c>
      <c r="E721" s="2" t="str">
        <v>4次</v>
      </c>
      <c r="F721" s="2" t="str">
        <v>Auf Dornbruch 1, DE 56288, Kastellaun</v>
      </c>
      <c r="G721" s="2" t="str">
        <v>Detlef Peter Krautkraemer</v>
      </c>
      <c r="H721" s="2" t="s">
        <v>10012</v>
      </c>
      <c r="I721" s="2" t="str">
        <v>+49 6762 93200</v>
      </c>
      <c r="J721" s="2" t="str">
        <v>0049 6762 93 20 50</v>
      </c>
      <c r="K721" s="7"/>
      <c r="L721" s="7"/>
      <c r="M721" s="7"/>
      <c r="N721" s="7"/>
      <c r="O721" s="7"/>
      <c r="P721" s="7"/>
      <c r="Q721" s="7"/>
      <c r="R721" s="7"/>
      <c r="S721" s="7"/>
    </row>
    <row r="722">
      <c r="A722" s="2" t="s">
        <v>9219</v>
      </c>
      <c r="B722" s="2" t="str">
        <v>澳大利亞</v>
      </c>
      <c r="C722" s="3" t="s">
        <v>9218</v>
      </c>
      <c r="D722" s="2" t="str">
        <v>餐厨用具</v>
      </c>
      <c r="E722" s="2" t="str">
        <v>5次</v>
      </c>
      <c r="F722" s="2" t="str">
        <v>UNIT 32, 159 ARTHUR ST,HOMEBUSH WEST, NSW,AUSTRALIA</v>
      </c>
      <c r="G722" s="2" t="str">
        <v>--</v>
      </c>
      <c r="H722" s="2" t="s">
        <v>9220</v>
      </c>
      <c r="I722" s="2" t="str">
        <v>+61 2 9746 8480</v>
      </c>
      <c r="J722" s="2" t="str">
        <v>612 97468494</v>
      </c>
      <c r="K722" s="7"/>
      <c r="L722" s="7"/>
      <c r="M722" s="7"/>
      <c r="N722" s="7"/>
      <c r="O722" s="7"/>
      <c r="P722" s="7"/>
      <c r="Q722" s="7"/>
      <c r="R722" s="7"/>
      <c r="S722" s="7"/>
    </row>
    <row r="723">
      <c r="A723" s="2" t="s">
        <v>9931</v>
      </c>
      <c r="B723" s="2" t="str">
        <v>美國</v>
      </c>
      <c r="C723" s="3" t="s">
        <v>9932</v>
      </c>
      <c r="D723" s="2" t="str">
        <v>五金,餐厨用具</v>
      </c>
      <c r="E723" s="2" t="str">
        <v>2次</v>
      </c>
      <c r="F723" s="2" t="str">
        <v>33-59 FARRINGTON STREET,1ST FL,FLUSHING,NY 11354U.S.A.</v>
      </c>
      <c r="G723" s="2" t="str">
        <v>ERIC</v>
      </c>
      <c r="H723" s="2" t="s">
        <v>9930</v>
      </c>
      <c r="I723" s="2" t="str">
        <v>--</v>
      </c>
      <c r="J723" s="2" t="str">
        <v>001 7183536350</v>
      </c>
      <c r="K723" s="7"/>
      <c r="L723" s="7"/>
      <c r="M723" s="7"/>
      <c r="N723" s="7"/>
      <c r="O723" s="7"/>
      <c r="P723" s="7"/>
      <c r="Q723" s="7"/>
      <c r="R723" s="7"/>
      <c r="S723" s="7"/>
    </row>
    <row r="724">
      <c r="A724" s="2" t="s">
        <v>8089</v>
      </c>
      <c r="B724" s="2" t="str">
        <v>丹麥</v>
      </c>
      <c r="C724" s="3" t="s">
        <v>8087</v>
      </c>
      <c r="D724" s="2" t="str">
        <v>其他,卫浴设备,摩托车,自行车,餐厨用具</v>
      </c>
      <c r="E724" s="2" t="str">
        <v>8次</v>
      </c>
      <c r="F724" s="2" t="str">
        <v>H.J. Holst Vej 6, DK 2610, Roedovre</v>
      </c>
      <c r="G724" s="2" t="str">
        <v>--</v>
      </c>
      <c r="H724" s="2" t="s">
        <v>8088</v>
      </c>
      <c r="I724" s="2" t="str">
        <v>+45 36 41 02 00</v>
      </c>
      <c r="J724" s="2" t="str">
        <v>0045 36 41 69 32</v>
      </c>
      <c r="K724" s="7"/>
      <c r="L724" s="7"/>
      <c r="M724" s="7"/>
      <c r="N724" s="7"/>
      <c r="O724" s="7"/>
      <c r="P724" s="7"/>
      <c r="Q724" s="7"/>
      <c r="R724" s="7"/>
      <c r="S724" s="7"/>
    </row>
    <row r="725">
      <c r="A725" s="2" t="s">
        <v>11288</v>
      </c>
      <c r="B725" s="2" t="str">
        <v>英國</v>
      </c>
      <c r="C725" s="3" t="s">
        <v>11290</v>
      </c>
      <c r="D725" s="2" t="str">
        <v>五金,其他,餐厨用具</v>
      </c>
      <c r="E725" s="2" t="str">
        <v>9次</v>
      </c>
      <c r="F725" s="2" t="str">
        <v>1 Marlborough Way</v>
      </c>
      <c r="G725" s="2" t="str">
        <v>Laura Bickley</v>
      </c>
      <c r="H725" s="2" t="s">
        <v>11289</v>
      </c>
      <c r="I725" s="2" t="str">
        <v>+44 1782 577566</v>
      </c>
      <c r="J725" s="2">
        <v>441782524593</v>
      </c>
      <c r="K725" s="7"/>
      <c r="L725" s="7"/>
      <c r="M725" s="7"/>
      <c r="N725" s="7"/>
      <c r="O725" s="7"/>
      <c r="P725" s="7"/>
      <c r="Q725" s="7"/>
      <c r="R725" s="7"/>
      <c r="S725" s="7"/>
    </row>
    <row r="726">
      <c r="A726" s="2" t="s">
        <v>11067</v>
      </c>
      <c r="B726" s="2" t="str">
        <v>美國</v>
      </c>
      <c r="C726" s="3" t="s">
        <v>11064</v>
      </c>
      <c r="D726" s="2" t="s">
        <v>11065</v>
      </c>
      <c r="E726" s="2" t="str">
        <v>10次</v>
      </c>
      <c r="F726" s="2" t="str">
        <v>1159 TOWER ROAD, U.S.A.</v>
      </c>
      <c r="G726" s="2" t="str">
        <v>Abdulrahman Almazyad</v>
      </c>
      <c r="H726" s="2" t="s">
        <v>11066</v>
      </c>
      <c r="I726" s="2" t="str">
        <v>+1 847-882-4354</v>
      </c>
      <c r="J726" s="2" t="str">
        <v>001 8478824604</v>
      </c>
      <c r="K726" s="7"/>
      <c r="L726" s="7"/>
      <c r="M726" s="7"/>
      <c r="N726" s="7"/>
      <c r="O726" s="7"/>
      <c r="P726" s="7"/>
      <c r="Q726" s="7"/>
      <c r="R726" s="7"/>
      <c r="S726" s="7"/>
    </row>
    <row r="727">
      <c r="A727" s="2" t="s">
        <v>11192</v>
      </c>
      <c r="B727" s="2" t="str">
        <v>印度</v>
      </c>
      <c r="C727" s="2" t="str">
        <v>--</v>
      </c>
      <c r="D727" s="2" t="str">
        <v>其他,办公文具,玩具,电子电气产品,餐厨用具</v>
      </c>
      <c r="E727" s="2" t="str">
        <v>8次</v>
      </c>
      <c r="F727" s="2" t="str">
        <v>62,GURUWAR PETH,SITALADEVI CHOWK,PUNE-42</v>
      </c>
      <c r="G727" s="2" t="str">
        <v>SUBHASH SANGHVI</v>
      </c>
      <c r="H727" s="2" t="str">
        <v>--</v>
      </c>
      <c r="I727" s="2" t="str">
        <v>0091 20 4471463</v>
      </c>
      <c r="J727" s="2">
        <v>91</v>
      </c>
      <c r="K727" s="7"/>
      <c r="L727" s="7"/>
      <c r="M727" s="7"/>
      <c r="N727" s="7"/>
      <c r="O727" s="7"/>
      <c r="P727" s="7"/>
      <c r="Q727" s="7"/>
      <c r="R727" s="7"/>
      <c r="S727" s="7"/>
    </row>
    <row r="728">
      <c r="A728" s="2" t="s">
        <v>9803</v>
      </c>
      <c r="B728" s="2" t="str">
        <v>法國</v>
      </c>
      <c r="C728" s="3" t="s">
        <v>9805</v>
      </c>
      <c r="D728" s="2" t="str">
        <v>卫浴设备,餐厨用具</v>
      </c>
      <c r="E728" s="2" t="str">
        <v>9次</v>
      </c>
      <c r="F728" s="2" t="str">
        <v>1 RUE GEORGES BESSE, BP 302, 69745, GENAS CEDEX</v>
      </c>
      <c r="G728" s="2" t="str">
        <v>GROUPE PAREDES</v>
      </c>
      <c r="H728" s="2" t="s">
        <v>9804</v>
      </c>
      <c r="I728" s="2" t="str">
        <v>+33 4 72 47 47 47</v>
      </c>
      <c r="J728" s="2" t="str">
        <v>0033 472474799</v>
      </c>
      <c r="K728" s="7"/>
      <c r="L728" s="7"/>
      <c r="M728" s="7"/>
      <c r="N728" s="7"/>
      <c r="O728" s="7"/>
      <c r="P728" s="7"/>
      <c r="Q728" s="7"/>
      <c r="R728" s="7"/>
      <c r="S728" s="7"/>
    </row>
    <row r="729">
      <c r="A729" s="2" t="s">
        <v>9594</v>
      </c>
      <c r="B729" s="2" t="str">
        <v>澳大利亞</v>
      </c>
      <c r="C729" s="3" t="s">
        <v>9593</v>
      </c>
      <c r="D729" s="2" t="str">
        <v>五金,其他,照明产品,餐厨用具</v>
      </c>
      <c r="E729" s="2" t="str">
        <v>9次</v>
      </c>
      <c r="F729" s="2" t="str">
        <v>45 BRITTON STREET SMITHFIELD NSW, AUSTRALIA</v>
      </c>
      <c r="G729" s="2" t="str">
        <v>Howard Silvers Hardware Pty Ltd</v>
      </c>
      <c r="H729" s="2" t="s">
        <v>9592</v>
      </c>
      <c r="I729" s="2" t="str">
        <v>0061 2 9757 0800</v>
      </c>
      <c r="J729" s="2" t="str">
        <v>0061 2 9757 0822</v>
      </c>
      <c r="K729" s="7"/>
      <c r="L729" s="7"/>
      <c r="M729" s="7"/>
      <c r="N729" s="7"/>
      <c r="O729" s="7"/>
      <c r="P729" s="7"/>
      <c r="Q729" s="7"/>
      <c r="R729" s="7"/>
      <c r="S729" s="7"/>
    </row>
    <row r="730">
      <c r="A730" s="2" t="s">
        <v>9328</v>
      </c>
      <c r="B730" s="2" t="str">
        <v>中国台湾</v>
      </c>
      <c r="C730" s="3" t="s">
        <v>9326</v>
      </c>
      <c r="D730" s="2" t="str">
        <v>家具,家居装饰品,餐厨用具</v>
      </c>
      <c r="E730" s="2" t="str">
        <v>4次</v>
      </c>
      <c r="F730" s="2" t="str">
        <v>2F NO.476, SEC.5,CHUNG HSIAO EAST RD.TAIPEI 110,TAIWAN</v>
      </c>
      <c r="G730" s="2" t="str">
        <v>JATINDER SINGH</v>
      </c>
      <c r="H730" s="2" t="s">
        <v>9327</v>
      </c>
      <c r="I730" s="2" t="str">
        <v>+886 2 2720 0718</v>
      </c>
      <c r="J730" s="2" t="str">
        <v>886-2-27200761</v>
      </c>
      <c r="K730" s="7"/>
      <c r="L730" s="7"/>
      <c r="M730" s="7"/>
      <c r="N730" s="7"/>
      <c r="O730" s="7"/>
      <c r="P730" s="7"/>
      <c r="Q730" s="7"/>
      <c r="R730" s="7"/>
      <c r="S730" s="7"/>
    </row>
    <row r="731">
      <c r="A731" s="2" t="s">
        <v>12589</v>
      </c>
      <c r="B731" s="2" t="str">
        <v>伊朗</v>
      </c>
      <c r="C731" s="3" t="s">
        <v>12590</v>
      </c>
      <c r="D731" s="2" t="str">
        <v>餐厨用具</v>
      </c>
      <c r="E731" s="2" t="str">
        <v>6次</v>
      </c>
      <c r="F731" s="2" t="str">
        <v>NO.23,CAN LANE,ETTEHAD ST.,2ND EASTERN ST.,DAMAVAND ROAD,TEHRAN</v>
      </c>
      <c r="G731" s="2" t="str">
        <v>N.BANAEI NEJAD</v>
      </c>
      <c r="H731" s="2" t="str">
        <v>--</v>
      </c>
      <c r="I731" s="2" t="str">
        <v>+98-21-8872-9549,15136-33916,9550-8872(21)98,6197-8871(21)98,+98(21) 88729549,9549-8872(21)98,2473-5623(21)98,2472-5623(21)98,+98(21) 8872-9550,2478-5623(21)98,+98 21 8871 6197,+98 21 8872 9550,+98 21 8872 9549,+98-21-8871-6197,+98-21-8872-9550</v>
      </c>
      <c r="J731" s="2" t="str">
        <v>0098 21 7330461</v>
      </c>
      <c r="K731" s="7"/>
      <c r="L731" s="7"/>
      <c r="M731" s="7"/>
      <c r="N731" s="7"/>
      <c r="O731" s="7"/>
      <c r="P731" s="7"/>
      <c r="Q731" s="7"/>
      <c r="R731" s="7"/>
      <c r="S731" s="7"/>
    </row>
    <row r="732">
      <c r="A732" s="2" t="s">
        <v>9196</v>
      </c>
      <c r="B732" s="2" t="str">
        <v>英國</v>
      </c>
      <c r="C732" s="3" t="s">
        <v>9195</v>
      </c>
      <c r="D732" s="2" t="str">
        <v>食品,餐厨用具</v>
      </c>
      <c r="E732" s="2" t="str">
        <v>7次</v>
      </c>
      <c r="F732" s="2" t="str">
        <v>29 MOOR STREET//GB-CHEPSTOW NP6 5DD</v>
      </c>
      <c r="G732" s="2" t="str">
        <v>M.C. WALKER, LTD.</v>
      </c>
      <c r="H732" s="2" t="s">
        <v>9194</v>
      </c>
      <c r="I732" s="2" t="str">
        <v>+44 1291 628800</v>
      </c>
      <c r="J732" s="2" t="str">
        <v>0044 1291 627060</v>
      </c>
      <c r="K732" s="7"/>
      <c r="L732" s="7"/>
      <c r="M732" s="7"/>
      <c r="N732" s="7"/>
      <c r="O732" s="7"/>
      <c r="P732" s="7"/>
      <c r="Q732" s="7"/>
      <c r="R732" s="7"/>
      <c r="S732" s="7"/>
    </row>
    <row r="733">
      <c r="A733" s="2" t="s">
        <v>12204</v>
      </c>
      <c r="B733" s="2" t="str">
        <v>美國</v>
      </c>
      <c r="C733" s="3" t="s">
        <v>12205</v>
      </c>
      <c r="D733" s="2" t="str">
        <v>工艺陶瓷,玩具,礼品及赠品,餐厨用具</v>
      </c>
      <c r="E733" s="2" t="str">
        <v>9次</v>
      </c>
      <c r="F733" s="2" t="str">
        <v>P.O.B.2550, 8433 &amp;EASTERN AVE,BELL GARDENS,,CA</v>
      </c>
      <c r="G733" s="2" t="str">
        <v>GARY B ZOSS</v>
      </c>
      <c r="H733" s="2" t="str">
        <v>--</v>
      </c>
      <c r="I733" s="2">
        <f>+1-303-426-7003</f>
      </c>
      <c r="J733" s="2" t="str">
        <v>001 562 9272131</v>
      </c>
      <c r="K733" s="7"/>
      <c r="L733" s="7"/>
      <c r="M733" s="7"/>
      <c r="N733" s="7"/>
      <c r="O733" s="7"/>
      <c r="P733" s="7"/>
      <c r="Q733" s="7"/>
      <c r="R733" s="7"/>
      <c r="S733" s="7"/>
    </row>
    <row r="734">
      <c r="A734" s="2" t="s">
        <v>10981</v>
      </c>
      <c r="B734" s="2" t="str">
        <v>澳大利亞</v>
      </c>
      <c r="C734" s="2" t="str">
        <v>--</v>
      </c>
      <c r="D734" s="2" t="str">
        <v>其他,家具,电子消费品及信息产品,餐厨用具</v>
      </c>
      <c r="E734" s="2" t="str">
        <v>9次</v>
      </c>
      <c r="F734" s="2" t="str">
        <v>218 MURRUMBEENA ROAD, MURRUMBEENA,VICTORIA 3163AUSTRALIA</v>
      </c>
      <c r="G734" s="2" t="str">
        <v>Yang Song</v>
      </c>
      <c r="H734" s="2" t="s">
        <v>10982</v>
      </c>
      <c r="I734" s="2" t="str">
        <v>+61 3 9563 0920</v>
      </c>
      <c r="J734" s="2">
        <v>395717554</v>
      </c>
      <c r="K734" s="7"/>
      <c r="L734" s="7"/>
      <c r="M734" s="7"/>
      <c r="N734" s="7"/>
      <c r="O734" s="7"/>
      <c r="P734" s="7"/>
      <c r="Q734" s="7"/>
      <c r="R734" s="7"/>
      <c r="S734" s="7"/>
    </row>
    <row r="735">
      <c r="A735" s="2" t="s">
        <v>13500</v>
      </c>
      <c r="B735" s="2" t="str">
        <v>印度</v>
      </c>
      <c r="C735" s="3" t="s">
        <v>13499</v>
      </c>
      <c r="D735" s="2" t="s">
        <v>13497</v>
      </c>
      <c r="E735" s="2" t="str">
        <v>10次</v>
      </c>
      <c r="F735" s="2" t="str">
        <v>142,Valluvarkottam High Road,Nungambakkam,Chennai,India</v>
      </c>
      <c r="G735" s="2" t="str">
        <v>Arai</v>
      </c>
      <c r="H735" s="2" t="s">
        <v>13498</v>
      </c>
      <c r="I735" s="2" t="str">
        <v>+91 99986 74378,+91 88498 23388</v>
      </c>
      <c r="J735" s="2" t="str">
        <v>0091 11 6228686</v>
      </c>
      <c r="K735" s="7"/>
      <c r="L735" s="7"/>
      <c r="M735" s="7"/>
      <c r="N735" s="7"/>
      <c r="O735" s="7"/>
      <c r="P735" s="7"/>
      <c r="Q735" s="7"/>
      <c r="R735" s="7"/>
      <c r="S735" s="7"/>
    </row>
    <row r="736">
      <c r="A736" s="2" t="s">
        <v>11007</v>
      </c>
      <c r="B736" s="2" t="str">
        <v>瑞典</v>
      </c>
      <c r="C736" s="2" t="str">
        <v>--</v>
      </c>
      <c r="D736" s="2" t="str">
        <v>家具,家用纺织品,餐厨用具</v>
      </c>
      <c r="E736" s="2" t="str">
        <v>7次</v>
      </c>
      <c r="F736" s="2" t="str">
        <v>Vallav 16, SE 79142, Falun</v>
      </c>
      <c r="G736" s="2" t="str">
        <v>Ellen Plahn</v>
      </c>
      <c r="H736" s="2" t="str">
        <v>--</v>
      </c>
      <c r="I736" s="2" t="str">
        <v>+46 23 183 85</v>
      </c>
      <c r="J736" s="2" t="str">
        <v>0046 23 109 00</v>
      </c>
      <c r="K736" s="7"/>
      <c r="L736" s="7"/>
      <c r="M736" s="7"/>
      <c r="N736" s="7"/>
      <c r="O736" s="7"/>
      <c r="P736" s="7"/>
      <c r="Q736" s="7"/>
      <c r="R736" s="7"/>
      <c r="S736" s="7"/>
    </row>
    <row r="737">
      <c r="A737" s="2" t="s">
        <v>11691</v>
      </c>
      <c r="B737" s="2" t="str">
        <v>伊朗</v>
      </c>
      <c r="C737" s="3" t="s">
        <v>11690</v>
      </c>
      <c r="D737" s="2" t="s">
        <v>11692</v>
      </c>
      <c r="E737" s="2" t="str">
        <v>11次</v>
      </c>
      <c r="F737" s="2" t="str">
        <v>Apt 4, No. 12, Shohada St, Ghaem Magham Ave</v>
      </c>
      <c r="G737" s="2" t="str">
        <v>Behrooz Ghahremani</v>
      </c>
      <c r="H737" s="2" t="s">
        <v>11693</v>
      </c>
      <c r="I737" s="2" t="str">
        <v>(+98-21)8744394,8744395</v>
      </c>
      <c r="J737" s="2" t="str">
        <v>(+98-21)8759523</v>
      </c>
      <c r="K737" s="7"/>
      <c r="L737" s="7"/>
      <c r="M737" s="7"/>
      <c r="N737" s="7"/>
      <c r="O737" s="7"/>
      <c r="P737" s="7"/>
      <c r="Q737" s="7"/>
      <c r="R737" s="7"/>
      <c r="S737" s="7"/>
    </row>
    <row r="738">
      <c r="A738" s="2" t="s">
        <v>8628</v>
      </c>
      <c r="B738" s="2" t="str">
        <v>印度</v>
      </c>
      <c r="C738" s="2" t="str">
        <v>--</v>
      </c>
      <c r="D738" s="2" t="s">
        <v>8627</v>
      </c>
      <c r="E738" s="2" t="str">
        <v>10次</v>
      </c>
      <c r="F738" s="2" t="str">
        <v>21,synague street., INDIA</v>
      </c>
      <c r="G738" s="2" t="str">
        <v>Herzel Bador</v>
      </c>
      <c r="H738" s="2" t="s">
        <v>8626</v>
      </c>
      <c r="I738" s="2">
        <v>91332107203</v>
      </c>
      <c r="J738" s="2">
        <v>91332436573</v>
      </c>
      <c r="K738" s="7"/>
      <c r="L738" s="7"/>
      <c r="M738" s="7"/>
      <c r="N738" s="7"/>
      <c r="O738" s="7"/>
      <c r="P738" s="7"/>
      <c r="Q738" s="7"/>
      <c r="R738" s="7"/>
      <c r="S738" s="7"/>
    </row>
    <row r="739">
      <c r="A739" s="2" t="s">
        <v>11716</v>
      </c>
      <c r="B739" s="2" t="str">
        <v>以色列</v>
      </c>
      <c r="C739" s="3" t="s">
        <v>11717</v>
      </c>
      <c r="D739" s="2" t="str">
        <v>化工产品,医药保健品及医疗器械,家用电器,照明产品,鞋,餐厨用具</v>
      </c>
      <c r="E739" s="2" t="str">
        <v>8次</v>
      </c>
      <c r="F739" s="2" t="str">
        <v>13 Gush Etzion Street, 54030, Givat Shmuel</v>
      </c>
      <c r="G739" s="2" t="str">
        <v>Akiva Eisenberg</v>
      </c>
      <c r="H739" s="2" t="s">
        <v>11718</v>
      </c>
      <c r="I739" s="2" t="str">
        <v>+972 3-532-1715</v>
      </c>
      <c r="J739" s="2" t="str">
        <v>00972 3 5325696</v>
      </c>
      <c r="K739" s="7"/>
      <c r="L739" s="7"/>
      <c r="M739" s="7"/>
      <c r="N739" s="7"/>
      <c r="O739" s="7"/>
      <c r="P739" s="7"/>
      <c r="Q739" s="7"/>
      <c r="R739" s="7"/>
      <c r="S739" s="7"/>
    </row>
    <row r="740">
      <c r="A740" s="2" t="s">
        <v>8658</v>
      </c>
      <c r="B740" s="2" t="str">
        <v>加拿大</v>
      </c>
      <c r="C740" s="3" t="s">
        <v>8655</v>
      </c>
      <c r="D740" s="2" t="s">
        <v>8656</v>
      </c>
      <c r="E740" s="2" t="str">
        <v>9次</v>
      </c>
      <c r="F740" s="2" t="str">
        <v>4365 EDINBURGH COURT,KELOWNA, BC, V1W 2L7,CANADA</v>
      </c>
      <c r="G740" s="2" t="str">
        <v>Albert Chew</v>
      </c>
      <c r="H740" s="2" t="s">
        <v>8657</v>
      </c>
      <c r="I740" s="2" t="str">
        <v>+1 250-764-5405</v>
      </c>
      <c r="J740" s="2" t="str">
        <v>1 250 764 5486</v>
      </c>
      <c r="K740" s="7"/>
      <c r="L740" s="7"/>
      <c r="M740" s="7"/>
      <c r="N740" s="7"/>
      <c r="O740" s="7"/>
      <c r="P740" s="7"/>
      <c r="Q740" s="7"/>
      <c r="R740" s="7"/>
      <c r="S740" s="7"/>
    </row>
    <row r="741">
      <c r="A741" s="2" t="s">
        <v>11263</v>
      </c>
      <c r="B741" s="2" t="str">
        <v>瑞典</v>
      </c>
      <c r="C741" s="3" t="s">
        <v>11265</v>
      </c>
      <c r="D741" s="2" t="str">
        <v>其他,家用纺织品,服装饰物及配件,箱包,餐厨用具</v>
      </c>
      <c r="E741" s="2" t="str">
        <v>7次</v>
      </c>
      <c r="F741" s="2" t="str">
        <v>Kabelg 9, SE 43437, Kungsbacka</v>
      </c>
      <c r="G741" s="2" t="str">
        <v>Niklas Sallstrom</v>
      </c>
      <c r="H741" s="2" t="s">
        <v>11264</v>
      </c>
      <c r="I741" s="2" t="str">
        <v>+46 300 775 70</v>
      </c>
      <c r="J741" s="2" t="str">
        <v>0045 862 146 80</v>
      </c>
      <c r="K741" s="7"/>
      <c r="L741" s="7"/>
      <c r="M741" s="7"/>
      <c r="N741" s="7"/>
      <c r="O741" s="7"/>
      <c r="P741" s="7"/>
      <c r="Q741" s="7"/>
      <c r="R741" s="7"/>
      <c r="S741" s="7"/>
    </row>
    <row r="742">
      <c r="A742" s="2" t="s">
        <v>8144</v>
      </c>
      <c r="B742" s="2" t="str">
        <v>義大利</v>
      </c>
      <c r="C742" s="3" t="s">
        <v>8145</v>
      </c>
      <c r="D742" s="2" t="str">
        <v>餐厨用具</v>
      </c>
      <c r="E742" s="2" t="str">
        <v>6次</v>
      </c>
      <c r="F742" s="2" t="str">
        <v>Via dei Condotti 10, I 00187, ROMA</v>
      </c>
      <c r="G742" s="2" t="str">
        <v>BULGARI ITALIA, SpA</v>
      </c>
      <c r="H742" s="2" t="str">
        <v>--</v>
      </c>
      <c r="I742" s="2" t="str">
        <v>+39 06 679 3876</v>
      </c>
      <c r="J742" s="2" t="str">
        <v>0039 06 6798433</v>
      </c>
      <c r="K742" s="7"/>
      <c r="L742" s="7"/>
      <c r="M742" s="7"/>
      <c r="N742" s="7"/>
      <c r="O742" s="7"/>
      <c r="P742" s="7"/>
      <c r="Q742" s="7"/>
      <c r="R742" s="7"/>
      <c r="S742" s="7"/>
    </row>
    <row r="743">
      <c r="A743" s="2" t="s">
        <v>8172</v>
      </c>
      <c r="B743" s="2" t="str">
        <v>斯洛文尼亚</v>
      </c>
      <c r="C743" s="2" t="str">
        <v>--</v>
      </c>
      <c r="D743" s="2" t="s">
        <v>8170</v>
      </c>
      <c r="E743" s="2" t="str">
        <v>10次</v>
      </c>
      <c r="F743" s="2" t="str">
        <v>Vegova 6, 600 KOPER, SLOVENIA</v>
      </c>
      <c r="G743" s="2" t="str">
        <v>ELVIS SUAREZ</v>
      </c>
      <c r="H743" s="2" t="s">
        <v>8171</v>
      </c>
      <c r="I743" s="2" t="str">
        <v>+386 5 627 22 96</v>
      </c>
      <c r="J743" s="2">
        <v>38656272297</v>
      </c>
      <c r="K743" s="7"/>
      <c r="L743" s="7"/>
      <c r="M743" s="7"/>
      <c r="N743" s="7"/>
      <c r="O743" s="7"/>
      <c r="P743" s="7"/>
      <c r="Q743" s="7"/>
      <c r="R743" s="7"/>
      <c r="S743" s="7"/>
    </row>
    <row r="744">
      <c r="A744" s="2" t="s">
        <v>10553</v>
      </c>
      <c r="B744" s="2" t="str">
        <v>日本</v>
      </c>
      <c r="C744" s="3" t="s">
        <v>10554</v>
      </c>
      <c r="D744" s="2" t="s">
        <v>10555</v>
      </c>
      <c r="E744" s="2" t="str">
        <v>10次</v>
      </c>
      <c r="F744" s="2" t="str">
        <v>1-42-2 KARIYA-TOWN, USHIKU-CITY,IBARAKI-KEN,,JAPAN</v>
      </c>
      <c r="G744" s="2" t="str">
        <v>G. NABI NASEEB</v>
      </c>
      <c r="H744" s="2" t="s">
        <v>10556</v>
      </c>
      <c r="I744" s="2" t="str">
        <v>+81 721-25-0555</v>
      </c>
      <c r="J744" s="2" t="str">
        <v>0081 3 3437 5937</v>
      </c>
      <c r="K744" s="7"/>
      <c r="L744" s="7"/>
      <c r="M744" s="7"/>
      <c r="N744" s="7"/>
      <c r="O744" s="7"/>
      <c r="P744" s="7"/>
      <c r="Q744" s="7"/>
      <c r="R744" s="7"/>
      <c r="S744" s="7"/>
    </row>
    <row r="745">
      <c r="A745" s="2" t="s">
        <v>8045</v>
      </c>
      <c r="B745" s="2" t="str">
        <v>澳大利亞</v>
      </c>
      <c r="C745" s="2" t="str">
        <v>--</v>
      </c>
      <c r="D745" s="2" t="s">
        <v>8044</v>
      </c>
      <c r="E745" s="2" t="str">
        <v>10次</v>
      </c>
      <c r="F745" s="2" t="str">
        <v>13 MEPHAN STREET,FOOTSCRAY, VIC 3011,AUSTRALIA</v>
      </c>
      <c r="G745" s="2" t="str">
        <v>--</v>
      </c>
      <c r="H745" s="2" t="s">
        <v>8043</v>
      </c>
      <c r="I745" s="2" t="str">
        <v>+61 3 9376 4744</v>
      </c>
      <c r="J745" s="2" t="str">
        <v>61 3 93764642</v>
      </c>
      <c r="K745" s="7"/>
      <c r="L745" s="7"/>
      <c r="M745" s="7"/>
      <c r="N745" s="7"/>
      <c r="O745" s="7"/>
      <c r="P745" s="7"/>
      <c r="Q745" s="7"/>
      <c r="R745" s="7"/>
      <c r="S745" s="7"/>
    </row>
    <row r="746">
      <c r="A746" s="2" t="s">
        <v>10489</v>
      </c>
      <c r="B746" s="2" t="str">
        <v>未知國家</v>
      </c>
      <c r="C746" s="2" t="str">
        <v>--</v>
      </c>
      <c r="D746" s="2" t="str">
        <v>其他,家具,服装饰物及配件,照明产品,玻璃工艺品,食品,餐厨用具</v>
      </c>
      <c r="E746" s="2" t="str">
        <v>6次</v>
      </c>
      <c r="F746" s="2" t="str">
        <v>PINGSHA XINSHI TOWN GUANGZHOU CHINA</v>
      </c>
      <c r="G746" s="2" t="str">
        <v>Helen Cheng</v>
      </c>
      <c r="H746" s="2" t="s">
        <v>10488</v>
      </c>
      <c r="I746" s="2" t="str">
        <v>86 20 86029337</v>
      </c>
      <c r="J746" s="2" t="str">
        <v>86 20 86029317</v>
      </c>
      <c r="K746" s="7"/>
      <c r="L746" s="7"/>
      <c r="M746" s="7"/>
      <c r="N746" s="7"/>
      <c r="O746" s="7"/>
      <c r="P746" s="7"/>
      <c r="Q746" s="7"/>
      <c r="R746" s="7"/>
      <c r="S746" s="7"/>
    </row>
    <row r="747">
      <c r="A747" s="2" t="s">
        <v>8114</v>
      </c>
      <c r="B747" s="2" t="str">
        <v>義大利</v>
      </c>
      <c r="C747" s="3" t="s">
        <v>8113</v>
      </c>
      <c r="D747" s="2" t="str">
        <v>其他,家具,工艺陶瓷,玩具,玻璃工艺品,餐厨用具</v>
      </c>
      <c r="E747" s="2" t="str">
        <v>10次</v>
      </c>
      <c r="F747" s="2" t="str">
        <v>Pacinotti-Straße 6, I-39100 Bozen</v>
      </c>
      <c r="G747" s="2" t="str">
        <v>Doris Pittschieler</v>
      </c>
      <c r="H747" s="2" t="s">
        <v>8115</v>
      </c>
      <c r="I747" s="2" t="str">
        <v>+39 0471 540400</v>
      </c>
      <c r="J747" s="2" t="str">
        <v>0039 0471 540445</v>
      </c>
      <c r="K747" s="7"/>
      <c r="L747" s="7"/>
      <c r="M747" s="7"/>
      <c r="N747" s="7"/>
      <c r="O747" s="7"/>
      <c r="P747" s="7"/>
      <c r="Q747" s="7"/>
      <c r="R747" s="7"/>
      <c r="S747" s="7"/>
    </row>
    <row r="748">
      <c r="A748" s="2" t="s">
        <v>10507</v>
      </c>
      <c r="B748" s="2" t="str">
        <v>日本</v>
      </c>
      <c r="C748" s="3" t="s">
        <v>10506</v>
      </c>
      <c r="D748" s="2" t="str">
        <v>家居用品,箱包,鞋,餐厨用具</v>
      </c>
      <c r="E748" s="2" t="str">
        <v>4次</v>
      </c>
      <c r="F748" s="2" t="str">
        <v>11117, Nakasange, Okayama City, Okayama 7000821</v>
      </c>
      <c r="G748" s="2" t="str">
        <v>KOZO KOIKE</v>
      </c>
      <c r="H748" s="2" t="s">
        <v>10508</v>
      </c>
      <c r="I748" s="2" t="str">
        <v>+81 92-622-3377</v>
      </c>
      <c r="J748" s="2" t="str">
        <v>0081 86 223 2750</v>
      </c>
      <c r="K748" s="7"/>
      <c r="L748" s="7"/>
      <c r="M748" s="7"/>
      <c r="N748" s="7"/>
      <c r="O748" s="7"/>
      <c r="P748" s="7"/>
      <c r="Q748" s="7"/>
      <c r="R748" s="7"/>
      <c r="S748" s="7"/>
    </row>
    <row r="749">
      <c r="A749" s="2" t="s">
        <v>8060</v>
      </c>
      <c r="B749" s="2" t="str">
        <v>日本</v>
      </c>
      <c r="C749" s="2" t="str">
        <v>--</v>
      </c>
      <c r="D749" s="2" t="str">
        <v>餐厨用具</v>
      </c>
      <c r="E749" s="2" t="str">
        <v>6次</v>
      </c>
      <c r="F749" s="2" t="str">
        <v>18-7-1, GENNYO, MARUOKA-CHO, SAKAI-GUN, FUKUI 9100276</v>
      </c>
      <c r="G749" s="2" t="str">
        <v>NODA, KOICHI</v>
      </c>
      <c r="H749" s="2" t="str">
        <v>--</v>
      </c>
      <c r="I749" s="2" t="str">
        <v>0081 776 677800</v>
      </c>
      <c r="J749" s="2" t="str">
        <v>0081 776 676611</v>
      </c>
      <c r="K749" s="7"/>
      <c r="L749" s="7"/>
      <c r="M749" s="7"/>
      <c r="N749" s="7"/>
      <c r="O749" s="7"/>
      <c r="P749" s="7"/>
      <c r="Q749" s="7"/>
      <c r="R749" s="7"/>
      <c r="S749" s="7"/>
    </row>
    <row r="750">
      <c r="A750" s="2" t="s">
        <v>10442</v>
      </c>
      <c r="B750" s="2" t="str">
        <v>巴西</v>
      </c>
      <c r="C750" s="3" t="s">
        <v>10443</v>
      </c>
      <c r="D750" s="2" t="str">
        <v>其他,大型机械及设备,家用电器,工具,建筑及装饰材料,餐厨用具</v>
      </c>
      <c r="E750" s="2" t="str">
        <v>10次</v>
      </c>
      <c r="F750" s="2" t="str">
        <v>R.ALGACYR MUNHOZ MADER,2800,CURITIBA</v>
      </c>
      <c r="G750" s="2" t="str">
        <v>Komei Sugihara</v>
      </c>
      <c r="H750" s="2" t="s">
        <v>10441</v>
      </c>
      <c r="I750" s="2" t="str">
        <v>0055 41 3168000</v>
      </c>
      <c r="J750" s="2" t="str">
        <v>0055 41 3168080</v>
      </c>
      <c r="K750" s="7"/>
      <c r="L750" s="7"/>
      <c r="M750" s="7"/>
      <c r="N750" s="7"/>
      <c r="O750" s="7"/>
      <c r="P750" s="7"/>
      <c r="Q750" s="7"/>
      <c r="R750" s="7"/>
      <c r="S750" s="7"/>
    </row>
    <row r="751">
      <c r="A751" s="2" t="s">
        <v>7995</v>
      </c>
      <c r="B751" s="2" t="str">
        <v>日本</v>
      </c>
      <c r="C751" s="3" t="s">
        <v>7994</v>
      </c>
      <c r="D751" s="2" t="str">
        <v>食品,餐厨用具</v>
      </c>
      <c r="E751" s="2" t="str">
        <v>7次</v>
      </c>
      <c r="F751" s="2" t="str">
        <v>1-4-14 TAKAYANAGI NEYAGAWA,OSAKA 572-0051,JAPAN</v>
      </c>
      <c r="G751" s="2" t="str">
        <v>--</v>
      </c>
      <c r="H751" s="2" t="s">
        <v>7993</v>
      </c>
      <c r="I751" s="2">
        <v>81728018865</v>
      </c>
      <c r="J751" s="2">
        <v>81728018864</v>
      </c>
      <c r="K751" s="7"/>
      <c r="L751" s="7"/>
      <c r="M751" s="7"/>
      <c r="N751" s="7"/>
      <c r="O751" s="7"/>
      <c r="P751" s="7"/>
      <c r="Q751" s="7"/>
      <c r="R751" s="7"/>
      <c r="S751" s="7"/>
    </row>
    <row r="752">
      <c r="A752" s="2" t="s">
        <v>8017</v>
      </c>
      <c r="B752" s="2" t="str">
        <v>中國大陸</v>
      </c>
      <c r="C752" s="3" t="s">
        <v>8019</v>
      </c>
      <c r="D752" s="2" t="str">
        <v>餐厨用具</v>
      </c>
      <c r="E752" s="2" t="str">
        <v>3次</v>
      </c>
      <c r="F752" s="2" t="str">
        <v>#73 lane 133 Shanghwen Road, Shanghai, 200010, CHINA</v>
      </c>
      <c r="G752" s="2" t="str">
        <v>--</v>
      </c>
      <c r="H752" s="2" t="s">
        <v>8018</v>
      </c>
      <c r="I752" s="2" t="str">
        <v>+86 138 0199 0925</v>
      </c>
      <c r="J752" s="2">
        <v>862163698806</v>
      </c>
      <c r="K752" s="7"/>
      <c r="L752" s="7"/>
      <c r="M752" s="7"/>
      <c r="N752" s="7"/>
      <c r="O752" s="7"/>
      <c r="P752" s="7"/>
      <c r="Q752" s="7"/>
      <c r="R752" s="7"/>
      <c r="S752" s="7"/>
    </row>
    <row r="753">
      <c r="A753" s="2" t="s">
        <v>11460</v>
      </c>
      <c r="B753" s="2" t="str">
        <v>印度</v>
      </c>
      <c r="C753" s="3" t="s">
        <v>11458</v>
      </c>
      <c r="D753" s="2" t="str">
        <v>体育及旅游休闲用品,工艺陶瓷,玻璃工艺品,箱包,鞋,餐厨用具</v>
      </c>
      <c r="E753" s="2" t="str">
        <v>10次</v>
      </c>
      <c r="F753" s="2" t="str">
        <v>WZ 16 LAJWANTI GARDEN,NEW DELHI ,INDIA</v>
      </c>
      <c r="G753" s="2" t="str">
        <v>--</v>
      </c>
      <c r="H753" s="2" t="s">
        <v>11459</v>
      </c>
      <c r="I753" s="2" t="str">
        <v>+91 98119 25432</v>
      </c>
      <c r="J753" s="2">
        <v>28117333</v>
      </c>
      <c r="K753" s="7"/>
      <c r="L753" s="7"/>
      <c r="M753" s="7"/>
      <c r="N753" s="7"/>
      <c r="O753" s="7"/>
      <c r="P753" s="7"/>
      <c r="Q753" s="7"/>
      <c r="R753" s="7"/>
      <c r="S753" s="7"/>
    </row>
    <row r="754">
      <c r="A754" s="2" t="s">
        <v>10753</v>
      </c>
      <c r="B754" s="2" t="str">
        <v>孟加拉</v>
      </c>
      <c r="C754" s="3" t="s">
        <v>10752</v>
      </c>
      <c r="D754" s="2" t="s">
        <v>10754</v>
      </c>
      <c r="E754" s="2" t="str">
        <v>11次</v>
      </c>
      <c r="F754" s="2" t="str">
        <v>#7,HORONATH GHOSH LANELALBAGHDHAKA RAMRL AHRCW;#5/1 ASGAR LANE(2ND FLOOR)URDU ROAD,LALBAGH.DHAKA-1211,Bangladesh</v>
      </c>
      <c r="G754" s="2" t="str">
        <v>A.H.M AMINUL ISLAM BHUYAN</v>
      </c>
      <c r="H754" s="2" t="s">
        <v>10755</v>
      </c>
      <c r="I754" s="2" t="str">
        <v>+880 2-7310220</v>
      </c>
      <c r="J754" s="2">
        <f>+880-2-8314871</f>
      </c>
      <c r="K754" s="7"/>
      <c r="L754" s="7"/>
      <c r="M754" s="7"/>
      <c r="N754" s="7"/>
      <c r="O754" s="7"/>
      <c r="P754" s="7"/>
      <c r="Q754" s="7"/>
      <c r="R754" s="7"/>
      <c r="S754" s="7"/>
    </row>
    <row r="755">
      <c r="A755" s="2" t="s">
        <v>9617</v>
      </c>
      <c r="B755" s="2" t="str">
        <v>印尼</v>
      </c>
      <c r="C755" s="2" t="str">
        <v>--</v>
      </c>
      <c r="D755" s="2" t="str">
        <v>五金,工艺陶瓷,餐厨用具</v>
      </c>
      <c r="E755" s="2" t="str">
        <v>5次</v>
      </c>
      <c r="F755" s="2" t="str">
        <v>WISMA SAKURA BLDG.JL.HATI SUCI NO.4 JAKARTA</v>
      </c>
      <c r="G755" s="2" t="str">
        <v>DUDLEY FERNANDO</v>
      </c>
      <c r="H755" s="2" t="s">
        <v>9618</v>
      </c>
      <c r="I755" s="2" t="str">
        <v>0062 21 3913333</v>
      </c>
      <c r="J755" s="2" t="str">
        <v>0062 21 3910377/3910378</v>
      </c>
      <c r="K755" s="7"/>
      <c r="L755" s="7"/>
      <c r="M755" s="7"/>
      <c r="N755" s="7"/>
      <c r="O755" s="7"/>
      <c r="P755" s="7"/>
      <c r="Q755" s="7"/>
      <c r="R755" s="7"/>
      <c r="S755" s="7"/>
    </row>
    <row r="756">
      <c r="A756" s="2" t="s">
        <v>9748</v>
      </c>
      <c r="B756" s="2" t="str">
        <v>突尼斯</v>
      </c>
      <c r="C756" s="2" t="str">
        <v>--</v>
      </c>
      <c r="D756" s="2" t="s">
        <v>9749</v>
      </c>
      <c r="E756" s="2" t="str">
        <v>9次</v>
      </c>
      <c r="F756" s="2" t="str">
        <v>AV 7 NOV. IMM.AMEN C22 3000 SFAX ,TUNISIA</v>
      </c>
      <c r="G756" s="2" t="str">
        <v>Manuel Flores</v>
      </c>
      <c r="H756" s="2" t="s">
        <v>9750</v>
      </c>
      <c r="I756" s="2" t="str">
        <v>+216 98 411 860</v>
      </c>
      <c r="J756" s="2">
        <v>21674259640</v>
      </c>
      <c r="K756" s="7"/>
      <c r="L756" s="7"/>
      <c r="M756" s="7"/>
      <c r="N756" s="7"/>
      <c r="O756" s="7"/>
      <c r="P756" s="7"/>
      <c r="Q756" s="7"/>
      <c r="R756" s="7"/>
      <c r="S756" s="7"/>
    </row>
    <row r="757">
      <c r="A757" s="2" t="s">
        <v>12530</v>
      </c>
      <c r="B757" s="2" t="str">
        <v>墨西哥</v>
      </c>
      <c r="C757" s="3" t="s">
        <v>12532</v>
      </c>
      <c r="D757" s="2" t="str">
        <v>化工产品,家具,家居用品,玻璃工艺品,餐厨用具</v>
      </c>
      <c r="E757" s="2" t="str">
        <v>7次</v>
      </c>
      <c r="F757" s="2" t="str">
        <v>HOMERO 109-1202, COL.PLOANCO,11570, D.F., MEXICO,MEXICO</v>
      </c>
      <c r="G757" s="2" t="str">
        <v>JOSE ANTONIO DOMENZAIN J</v>
      </c>
      <c r="H757" s="2" t="s">
        <v>12531</v>
      </c>
      <c r="I757" s="2" t="str">
        <v>+52 55 5250 2888</v>
      </c>
      <c r="J757" s="2" t="str">
        <v>0052 55 52507888</v>
      </c>
      <c r="K757" s="7"/>
      <c r="L757" s="7"/>
      <c r="M757" s="7"/>
      <c r="N757" s="7"/>
      <c r="O757" s="7"/>
      <c r="P757" s="7"/>
      <c r="Q757" s="7"/>
      <c r="R757" s="7"/>
      <c r="S757" s="7"/>
    </row>
    <row r="758">
      <c r="A758" s="2" t="s">
        <v>10707</v>
      </c>
      <c r="B758" s="2" t="str">
        <v>菲律賓</v>
      </c>
      <c r="C758" s="2" t="str">
        <v>--</v>
      </c>
      <c r="D758" s="2" t="str">
        <v>其他,家具,家居装饰品,餐厨用具</v>
      </c>
      <c r="E758" s="2" t="str">
        <v>8次</v>
      </c>
      <c r="F758" s="2" t="str">
        <v>165 DON MANUEL ST., STO.DOMINGO AVENUE,QUEZON CITY,PHILIPPINES</v>
      </c>
      <c r="G758" s="2" t="str">
        <v>Raul Levy Mayo</v>
      </c>
      <c r="H758" s="2" t="s">
        <v>10708</v>
      </c>
      <c r="I758" s="2" t="str">
        <v>+63 2 781 7440</v>
      </c>
      <c r="J758" s="2" t="str">
        <v>632 7817446</v>
      </c>
      <c r="K758" s="7"/>
      <c r="L758" s="7"/>
      <c r="M758" s="7"/>
      <c r="N758" s="7"/>
      <c r="O758" s="7"/>
      <c r="P758" s="7"/>
      <c r="Q758" s="7"/>
      <c r="R758" s="7"/>
      <c r="S758" s="7"/>
    </row>
    <row r="759">
      <c r="A759" s="2" t="s">
        <v>12574</v>
      </c>
      <c r="B759" s="2" t="str">
        <v>法國</v>
      </c>
      <c r="C759" s="3" t="s">
        <v>12573</v>
      </c>
      <c r="D759" s="2" t="str">
        <v>餐厨用具</v>
      </c>
      <c r="E759" s="2" t="str">
        <v>6次</v>
      </c>
      <c r="F759" s="2" t="str">
        <v>165 BOULEVARD VALMY, 92700, COLOMBES</v>
      </c>
      <c r="G759" s="2" t="str">
        <v>MME GANEM LOUISE</v>
      </c>
      <c r="H759" s="2" t="str">
        <v>--</v>
      </c>
      <c r="I759" s="2" t="str">
        <v>+33 1 47 80 40 81</v>
      </c>
      <c r="J759" s="2" t="str">
        <v>0033 147602500</v>
      </c>
      <c r="K759" s="7"/>
      <c r="L759" s="7"/>
      <c r="M759" s="7"/>
      <c r="N759" s="7"/>
      <c r="O759" s="7"/>
      <c r="P759" s="7"/>
      <c r="Q759" s="7"/>
      <c r="R759" s="7"/>
      <c r="S759" s="7"/>
    </row>
    <row r="760">
      <c r="A760" s="2" t="s">
        <v>10727</v>
      </c>
      <c r="B760" s="2" t="str">
        <v>美國</v>
      </c>
      <c r="C760" s="3" t="s">
        <v>10726</v>
      </c>
      <c r="D760" s="2" t="str">
        <v>餐厨用具</v>
      </c>
      <c r="E760" s="2" t="str">
        <v>5次</v>
      </c>
      <c r="F760" s="2" t="str">
        <v>3 SIMM LN, NEWTOWN, CT 06470</v>
      </c>
      <c r="G760" s="2" t="str">
        <v>BETLAN CORP</v>
      </c>
      <c r="H760" s="2" t="s">
        <v>10728</v>
      </c>
      <c r="I760" s="2" t="str">
        <v>+1-203-270-7898,(800) 323-8526,(203) 270-7898</v>
      </c>
      <c r="J760" s="2" t="str">
        <v>001 203 270 7899</v>
      </c>
      <c r="K760" s="7"/>
      <c r="L760" s="7"/>
      <c r="M760" s="7"/>
      <c r="N760" s="7"/>
      <c r="O760" s="7"/>
      <c r="P760" s="7"/>
      <c r="Q760" s="7"/>
      <c r="R760" s="7"/>
      <c r="S760" s="7"/>
    </row>
    <row r="761">
      <c r="A761" s="2" t="s">
        <v>9669</v>
      </c>
      <c r="B761" s="2" t="str">
        <v>印度</v>
      </c>
      <c r="C761" s="2" t="str">
        <v>--</v>
      </c>
      <c r="D761" s="2" t="str">
        <v>其他,汽车配件,餐厨用具</v>
      </c>
      <c r="E761" s="2" t="str">
        <v>9次</v>
      </c>
      <c r="F761" s="2" t="str">
        <v>19,KAILASH ENCLAVE,NEW DELHI</v>
      </c>
      <c r="G761" s="2" t="str">
        <v>DIESEL STARS LIMITED</v>
      </c>
      <c r="H761" s="2" t="s">
        <v>9670</v>
      </c>
      <c r="I761" s="2">
        <f>+91-11-2646-2050</f>
      </c>
      <c r="J761" s="2" t="str">
        <v>0091 11 6461714/51631719</v>
      </c>
      <c r="K761" s="7"/>
      <c r="L761" s="7"/>
      <c r="M761" s="7"/>
      <c r="N761" s="7"/>
      <c r="O761" s="7"/>
      <c r="P761" s="7"/>
      <c r="Q761" s="7"/>
      <c r="R761" s="7"/>
      <c r="S761" s="7"/>
    </row>
    <row r="762">
      <c r="A762" s="2" t="s">
        <v>10671</v>
      </c>
      <c r="B762" s="2" t="str">
        <v>中國香港</v>
      </c>
      <c r="C762" s="2" t="str">
        <v>--</v>
      </c>
      <c r="D762" s="2" t="str">
        <v>玻璃工艺品,餐厨用具</v>
      </c>
      <c r="E762" s="2" t="str">
        <v>8次</v>
      </c>
      <c r="F762" s="2" t="str">
        <v>2109 ASIAN HOUSE1 HENNESSY ROAD,HONGKONG</v>
      </c>
      <c r="G762" s="2" t="str">
        <v>--</v>
      </c>
      <c r="H762" s="2" t="s">
        <v>10672</v>
      </c>
      <c r="I762" s="2" t="str">
        <v>+852 2785 1655</v>
      </c>
      <c r="J762" s="2">
        <v>27850420</v>
      </c>
      <c r="K762" s="7"/>
      <c r="L762" s="7"/>
      <c r="M762" s="7"/>
      <c r="N762" s="7"/>
      <c r="O762" s="7"/>
      <c r="P762" s="7"/>
      <c r="Q762" s="7"/>
      <c r="R762" s="7"/>
      <c r="S762" s="7"/>
    </row>
    <row r="763">
      <c r="A763" s="2" t="s">
        <v>13230</v>
      </c>
      <c r="B763" s="2" t="str">
        <v>加拿大</v>
      </c>
      <c r="C763" s="3" t="s">
        <v>13231</v>
      </c>
      <c r="D763" s="2" t="str">
        <v>个人护理用具,五金,医药保健品及医疗器械,家具,家用纺织品,餐厨用具</v>
      </c>
      <c r="E763" s="2" t="str">
        <v>7次</v>
      </c>
      <c r="F763" s="2" t="str">
        <v>#5-95 WEST BEAVER CREEK ROAD,RICHMOND HILL,ONTARIO</v>
      </c>
      <c r="G763" s="2" t="str">
        <v>MD. SAIF UDDIN</v>
      </c>
      <c r="H763" s="2" t="s">
        <v>13232</v>
      </c>
      <c r="I763" s="2" t="str">
        <v>(905)7641405</v>
      </c>
      <c r="J763" s="2" t="str">
        <v>(905)7649303</v>
      </c>
      <c r="K763" s="7"/>
      <c r="L763" s="7"/>
      <c r="M763" s="7"/>
      <c r="N763" s="7"/>
      <c r="O763" s="7"/>
      <c r="P763" s="7"/>
      <c r="Q763" s="7"/>
      <c r="R763" s="7"/>
      <c r="S763" s="7"/>
    </row>
    <row r="764">
      <c r="A764" s="2" t="s">
        <v>10170</v>
      </c>
      <c r="B764" s="2" t="str">
        <v>義大利</v>
      </c>
      <c r="C764" s="3" t="s">
        <v>10169</v>
      </c>
      <c r="D764" s="2" t="str">
        <v>其他,电子电气产品,鞋,餐厨用具</v>
      </c>
      <c r="E764" s="2" t="str">
        <v>7次</v>
      </c>
      <c r="F764" s="2" t="str">
        <v>Strada Statale 63 n.111, I 42044, GUALTIERI</v>
      </c>
      <c r="G764" s="2" t="str">
        <v>Tito Bacchi</v>
      </c>
      <c r="H764" s="2" t="s">
        <v>10168</v>
      </c>
      <c r="I764" s="2" t="str">
        <v>+39 0522 222011</v>
      </c>
      <c r="J764" s="2" t="str">
        <v>0039 0522 222171</v>
      </c>
      <c r="K764" s="7"/>
      <c r="L764" s="7"/>
      <c r="M764" s="7"/>
      <c r="N764" s="7"/>
      <c r="O764" s="7"/>
      <c r="P764" s="7"/>
      <c r="Q764" s="7"/>
      <c r="R764" s="7"/>
      <c r="S764" s="7"/>
    </row>
    <row r="765">
      <c r="A765" s="2" t="s">
        <v>11989</v>
      </c>
      <c r="B765" s="2" t="str">
        <v>秘魯</v>
      </c>
      <c r="C765" s="3" t="s">
        <v>11992</v>
      </c>
      <c r="D765" s="2" t="s">
        <v>11990</v>
      </c>
      <c r="E765" s="2" t="str">
        <v>9次</v>
      </c>
      <c r="F765" s="2" t="str">
        <v>JAVIER PRADO ESTE 4200 JOCKEY PLAZASHOPPING CENTER SURCOLIMA, PERU</v>
      </c>
      <c r="G765" s="2" t="str">
        <v>MR DARYL SEOW</v>
      </c>
      <c r="H765" s="2" t="s">
        <v>11991</v>
      </c>
      <c r="I765" s="2" t="str">
        <v>+51 1 6105110</v>
      </c>
      <c r="J765" s="2">
        <v>5114375795</v>
      </c>
      <c r="K765" s="7"/>
      <c r="L765" s="7"/>
      <c r="M765" s="7"/>
      <c r="N765" s="7"/>
      <c r="O765" s="7"/>
      <c r="P765" s="7"/>
      <c r="Q765" s="7"/>
      <c r="R765" s="7"/>
      <c r="S765" s="7"/>
    </row>
    <row r="766">
      <c r="A766" s="2" t="s">
        <v>10616</v>
      </c>
      <c r="B766" s="2" t="str">
        <v>日本</v>
      </c>
      <c r="C766" s="3" t="s">
        <v>10615</v>
      </c>
      <c r="D766" s="2" t="str">
        <v>体育及旅游休闲用品,工艺陶瓷,建筑及装饰材料,餐厨用具</v>
      </c>
      <c r="E766" s="2" t="str">
        <v>8次</v>
      </c>
      <c r="F766" s="2" t="str">
        <v>5-5, NISHIODA-CHO, MIZUNAMI-SHI, GIFU 509-6114, JAPAN</v>
      </c>
      <c r="G766" s="2" t="str">
        <v>NAMBA CO., LTD.</v>
      </c>
      <c r="H766" s="2" t="str">
        <v>--</v>
      </c>
      <c r="I766" s="2">
        <f>+81-79-251-226</f>
      </c>
      <c r="J766" s="2" t="str">
        <v>0081 572 670117</v>
      </c>
      <c r="K766" s="7"/>
      <c r="L766" s="7"/>
      <c r="M766" s="7"/>
      <c r="N766" s="7"/>
      <c r="O766" s="7"/>
      <c r="P766" s="7"/>
      <c r="Q766" s="7"/>
      <c r="R766" s="7"/>
      <c r="S766" s="7"/>
    </row>
    <row r="767">
      <c r="A767" s="2" t="s">
        <v>9013</v>
      </c>
      <c r="B767" s="2" t="str">
        <v>德國</v>
      </c>
      <c r="C767" s="3" t="s">
        <v>9014</v>
      </c>
      <c r="D767" s="2" t="str">
        <v>五金,园林用品,工具,照明产品,玻璃工艺品,餐厨用具</v>
      </c>
      <c r="E767" s="2" t="str">
        <v>9次</v>
      </c>
      <c r="F767" s="2" t="str">
        <v>DORNIERWEG 12,48155 MUENSTER,GERMANY</v>
      </c>
      <c r="G767" s="2" t="str">
        <v>Gautzsch GmbH &amp; Co. KG</v>
      </c>
      <c r="H767" s="2" t="s">
        <v>9012</v>
      </c>
      <c r="I767" s="2" t="str">
        <v>+49 251 6870</v>
      </c>
      <c r="J767" s="2" t="str">
        <v>0049 251 68 72 99</v>
      </c>
      <c r="K767" s="7"/>
      <c r="L767" s="7"/>
      <c r="M767" s="7"/>
      <c r="N767" s="7"/>
      <c r="O767" s="7"/>
      <c r="P767" s="7"/>
      <c r="Q767" s="7"/>
      <c r="R767" s="7"/>
      <c r="S767" s="7"/>
    </row>
    <row r="768">
      <c r="A768" s="2" t="s">
        <v>9657</v>
      </c>
      <c r="B768" s="2" t="str">
        <v>荷蘭</v>
      </c>
      <c r="C768" s="3" t="s">
        <v>9658</v>
      </c>
      <c r="D768" s="2" t="str">
        <v>餐厨用具</v>
      </c>
      <c r="E768" s="2" t="str">
        <v>4次</v>
      </c>
      <c r="F768" s="2" t="str">
        <v>Anthonetta Kuijlstraat 94, NL 3066 GS, Rotterdam</v>
      </c>
      <c r="G768" s="2" t="str">
        <v>MR.KRAMER</v>
      </c>
      <c r="H768" s="2" t="str">
        <v>--</v>
      </c>
      <c r="I768" s="2" t="str">
        <v>+31 10 455 6940</v>
      </c>
      <c r="J768" s="2" t="str">
        <v>0031 10 4167495</v>
      </c>
      <c r="K768" s="7"/>
      <c r="L768" s="7"/>
      <c r="M768" s="7"/>
      <c r="N768" s="7"/>
      <c r="O768" s="7"/>
      <c r="P768" s="7"/>
      <c r="Q768" s="7"/>
      <c r="R768" s="7"/>
      <c r="S768" s="7"/>
    </row>
    <row r="769">
      <c r="A769" s="2" t="s">
        <v>8938</v>
      </c>
      <c r="B769" s="2" t="str">
        <v>義大利</v>
      </c>
      <c r="C769" s="3" t="s">
        <v>8939</v>
      </c>
      <c r="D769" s="2" t="str">
        <v>钟表眼镜,餐厨用具</v>
      </c>
      <c r="E769" s="2" t="str">
        <v>6次</v>
      </c>
      <c r="F769" s="2" t="str">
        <v>Via Noai 5 Loc. Vallesella, I 32040, DOMEGGE DI CADORE</v>
      </c>
      <c r="G769" s="2" t="str">
        <v>DALBEL OCCHIALI, Srl</v>
      </c>
      <c r="H769" s="2" t="s">
        <v>8937</v>
      </c>
      <c r="I769" s="2" t="str">
        <v>+39 0435 72111</v>
      </c>
      <c r="J769" s="2" t="str">
        <v>0039 0435 520024</v>
      </c>
      <c r="K769" s="7"/>
      <c r="L769" s="7"/>
      <c r="M769" s="7"/>
      <c r="N769" s="7"/>
      <c r="O769" s="7"/>
      <c r="P769" s="7"/>
      <c r="Q769" s="7"/>
      <c r="R769" s="7"/>
      <c r="S769" s="7"/>
    </row>
    <row r="770">
      <c r="A770" s="2" t="s">
        <v>10251</v>
      </c>
      <c r="B770" s="2" t="str">
        <v>中國澳門</v>
      </c>
      <c r="C770" s="2" t="str">
        <v>--</v>
      </c>
      <c r="D770" s="2" t="str">
        <v>餐厨用具</v>
      </c>
      <c r="E770" s="2" t="str">
        <v>7次</v>
      </c>
      <c r="F770" s="2" t="str">
        <v>RUA COELHO DO.AMARAL 24.R/CMACAU</v>
      </c>
      <c r="G770" s="2" t="str">
        <v>--</v>
      </c>
      <c r="H770" s="2" t="s">
        <v>10252</v>
      </c>
      <c r="I770" s="2">
        <v>324500</v>
      </c>
      <c r="J770" s="2">
        <v>324500</v>
      </c>
      <c r="K770" s="7"/>
      <c r="L770" s="7"/>
      <c r="M770" s="7"/>
      <c r="N770" s="7"/>
      <c r="O770" s="7"/>
      <c r="P770" s="7"/>
      <c r="Q770" s="7"/>
      <c r="R770" s="7"/>
      <c r="S770" s="7"/>
    </row>
    <row r="771">
      <c r="A771" s="2" t="s">
        <v>12518</v>
      </c>
      <c r="B771" s="2" t="str">
        <v>中國香港</v>
      </c>
      <c r="C771" s="3" t="s">
        <v>12520</v>
      </c>
      <c r="D771" s="2" t="s">
        <v>12519</v>
      </c>
      <c r="E771" s="2" t="str">
        <v>9次</v>
      </c>
      <c r="F771" s="2" t="str">
        <v>UNIT 1601, 16/F, 625 KING''S ROAD,NORTH POINT,HONGKONG SAR</v>
      </c>
      <c r="G771" s="2" t="str">
        <v>ELLA TSANG</v>
      </c>
      <c r="H771" s="2">
        <v>14</v>
      </c>
      <c r="I771" s="2" t="str">
        <v>+852 2311 1628</v>
      </c>
      <c r="J771" s="2" t="str">
        <v>00852 23127613</v>
      </c>
      <c r="K771" s="7"/>
      <c r="L771" s="7"/>
      <c r="M771" s="7"/>
      <c r="N771" s="7"/>
      <c r="O771" s="7"/>
      <c r="P771" s="7"/>
      <c r="Q771" s="7"/>
      <c r="R771" s="7"/>
      <c r="S771" s="7"/>
    </row>
    <row r="772">
      <c r="A772" s="2" t="s">
        <v>10271</v>
      </c>
      <c r="B772" s="2" t="str">
        <v>加拿大</v>
      </c>
      <c r="C772" s="2" t="str">
        <v>--</v>
      </c>
      <c r="D772" s="2" t="str">
        <v>编织及藤铁工艺品,鞋,餐厨用具</v>
      </c>
      <c r="E772" s="2" t="str">
        <v>6次</v>
      </c>
      <c r="F772" s="2" t="str">
        <v>5617 Chemin St-Fran?ois St-Laurent,Quebec</v>
      </c>
      <c r="G772" s="2" t="str">
        <v>Browning Canada Sports Ltd./Ltee</v>
      </c>
      <c r="H772" s="2" t="str">
        <v>--</v>
      </c>
      <c r="I772" s="2" t="str">
        <v>001 514 333 7261</v>
      </c>
      <c r="J772" s="2" t="str">
        <v>001 514 3337845</v>
      </c>
      <c r="K772" s="7"/>
      <c r="L772" s="7"/>
      <c r="M772" s="7"/>
      <c r="N772" s="7"/>
      <c r="O772" s="7"/>
      <c r="P772" s="7"/>
      <c r="Q772" s="7"/>
      <c r="R772" s="7"/>
      <c r="S772" s="7"/>
    </row>
    <row r="773">
      <c r="A773" s="2" t="s">
        <v>10793</v>
      </c>
      <c r="B773" s="2" t="str">
        <v>中國香港</v>
      </c>
      <c r="C773" s="2" t="str">
        <v>--</v>
      </c>
      <c r="D773" s="2" t="str">
        <v>食品,餐厨用具</v>
      </c>
      <c r="E773" s="2" t="str">
        <v>3次</v>
      </c>
      <c r="F773" s="2" t="str">
        <v>Flat A1, 8/F, Tower A, Fortune Court, Tsuen Wan Garden, 15 Castle Peak Road, Tsuen Wan, New Territor</v>
      </c>
      <c r="G773" s="2" t="str">
        <v>Mr Jean-Yves Chatte</v>
      </c>
      <c r="H773" s="2" t="s">
        <v>10792</v>
      </c>
      <c r="I773" s="2" t="str">
        <v>--</v>
      </c>
      <c r="J773" s="2" t="str">
        <v>00852 25423330</v>
      </c>
      <c r="K773" s="7"/>
      <c r="L773" s="7"/>
      <c r="M773" s="7"/>
      <c r="N773" s="7"/>
      <c r="O773" s="7"/>
      <c r="P773" s="7"/>
      <c r="Q773" s="7"/>
      <c r="R773" s="7"/>
      <c r="S773" s="7"/>
    </row>
    <row r="774">
      <c r="A774" s="2" t="s">
        <v>10211</v>
      </c>
      <c r="B774" s="2" t="str">
        <v>智利</v>
      </c>
      <c r="C774" s="3" t="s">
        <v>10210</v>
      </c>
      <c r="D774" s="2" t="str">
        <v>其他,卫浴设备,照明产品,餐厨用具</v>
      </c>
      <c r="E774" s="2" t="str">
        <v>6次</v>
      </c>
      <c r="F774" s="2" t="str">
        <v>AV. PDTE. EDUARDO FREI MONTALVA 9160 QUILICURA, QUILICURA, SANTIAGO</v>
      </c>
      <c r="G774" s="2" t="str">
        <v>LORENZO ZECCHETTO</v>
      </c>
      <c r="H774" s="2" t="str">
        <v>--</v>
      </c>
      <c r="I774" s="2">
        <f>+56-2-2679-3200</f>
      </c>
      <c r="J774" s="2" t="str">
        <v>0056 2 6241230</v>
      </c>
      <c r="K774" s="7"/>
      <c r="L774" s="7"/>
      <c r="M774" s="7"/>
      <c r="N774" s="7"/>
      <c r="O774" s="7"/>
      <c r="P774" s="7"/>
      <c r="Q774" s="7"/>
      <c r="R774" s="7"/>
      <c r="S774" s="7"/>
    </row>
    <row r="775">
      <c r="A775" s="2" t="s">
        <v>11561</v>
      </c>
      <c r="B775" s="2" t="str">
        <v>美國</v>
      </c>
      <c r="C775" s="3" t="s">
        <v>11563</v>
      </c>
      <c r="D775" s="2" t="str">
        <v>家用纺织品,餐厨用具</v>
      </c>
      <c r="E775" s="2" t="str">
        <v>5次</v>
      </c>
      <c r="F775" s="2" t="str">
        <v>241 WEST HOUSATONIC STREET, U.S.A.</v>
      </c>
      <c r="G775" s="2" t="str">
        <v>PINE CONE HILL</v>
      </c>
      <c r="H775" s="2" t="s">
        <v>11562</v>
      </c>
      <c r="I775" s="2">
        <f>+1-877-586-4771</f>
      </c>
      <c r="J775" s="2" t="str">
        <v>001 4134969767</v>
      </c>
      <c r="K775" s="7"/>
      <c r="L775" s="7"/>
      <c r="M775" s="7"/>
      <c r="N775" s="7"/>
      <c r="O775" s="7"/>
      <c r="P775" s="7"/>
      <c r="Q775" s="7"/>
      <c r="R775" s="7"/>
      <c r="S775" s="7"/>
    </row>
    <row r="776">
      <c r="A776" s="2" t="s">
        <v>9604</v>
      </c>
      <c r="B776" s="2" t="str">
        <v>墨西哥</v>
      </c>
      <c r="C776" s="3" t="s">
        <v>9603</v>
      </c>
      <c r="D776" s="2" t="str">
        <v>家具,玩具,玻璃工艺品,餐厨用具</v>
      </c>
      <c r="E776" s="2" t="str">
        <v>8次</v>
      </c>
      <c r="F776" s="2" t="str">
        <v>FELIPE ANGELES NO.5 SAN FRANCISCO ACUAUTLA IXTAPALUCA</v>
      </c>
      <c r="G776" s="2" t="str">
        <v>MR.VICTOR M.CAMPUZANO</v>
      </c>
      <c r="H776" s="2" t="s">
        <v>9605</v>
      </c>
      <c r="I776" s="2" t="str">
        <v>0052 55 59720804</v>
      </c>
      <c r="J776" s="2" t="str">
        <v>0052 55 59722636/59425283</v>
      </c>
      <c r="K776" s="7"/>
      <c r="L776" s="7"/>
      <c r="M776" s="7"/>
      <c r="N776" s="7"/>
      <c r="O776" s="7"/>
      <c r="P776" s="7"/>
      <c r="Q776" s="7"/>
      <c r="R776" s="7"/>
      <c r="S776" s="7"/>
    </row>
    <row r="777">
      <c r="A777" s="2" t="s">
        <v>9938</v>
      </c>
      <c r="B777" s="2" t="str">
        <v>中國大陸</v>
      </c>
      <c r="C777" s="3" t="s">
        <v>9936</v>
      </c>
      <c r="D777" s="2" t="s">
        <v>9937</v>
      </c>
      <c r="E777" s="2" t="str">
        <v>9次</v>
      </c>
      <c r="F777" s="2" t="str">
        <v>1hao504# BaiHeDongHeYuanZhongShangXiang, GUANGZHOU, CHINA</v>
      </c>
      <c r="G777" s="2" t="str">
        <v>Carrie Yang</v>
      </c>
      <c r="H777" s="2">
        <v>14</v>
      </c>
      <c r="I777" s="2" t="str">
        <v>+86 139 2211 3610</v>
      </c>
      <c r="J777" s="2">
        <v>84433765</v>
      </c>
      <c r="K777" s="7"/>
      <c r="L777" s="7"/>
      <c r="M777" s="7"/>
      <c r="N777" s="7"/>
      <c r="O777" s="7"/>
      <c r="P777" s="7"/>
      <c r="Q777" s="7"/>
      <c r="R777" s="7"/>
      <c r="S777" s="7"/>
    </row>
    <row r="778">
      <c r="A778" s="2" t="s">
        <v>10167</v>
      </c>
      <c r="B778" s="2" t="str">
        <v>墨西哥</v>
      </c>
      <c r="C778" s="3" t="s">
        <v>10166</v>
      </c>
      <c r="D778" s="2" t="str">
        <v>卫浴设备,建筑及装饰材料,餐厨用具</v>
      </c>
      <c r="E778" s="2" t="str">
        <v>3次</v>
      </c>
      <c r="F778" s="2" t="str">
        <v>--</v>
      </c>
      <c r="G778" s="2" t="str">
        <v>--</v>
      </c>
      <c r="H778" s="2" t="s">
        <v>10165</v>
      </c>
      <c r="I778" s="2" t="str">
        <v>(01) 81 8384 2335,83-84-23-35,+528183972352,+528183842335,+52 81 8384 2335,+52 81 8397 2352</v>
      </c>
      <c r="J778" s="2" t="str">
        <v>01152-818397235</v>
      </c>
      <c r="K778" s="7"/>
      <c r="L778" s="7"/>
      <c r="M778" s="7"/>
      <c r="N778" s="7"/>
      <c r="O778" s="7"/>
      <c r="P778" s="7"/>
      <c r="Q778" s="7"/>
      <c r="R778" s="7"/>
      <c r="S778" s="7"/>
    </row>
    <row r="779">
      <c r="A779" s="2" t="s">
        <v>11514</v>
      </c>
      <c r="B779" s="2" t="str">
        <v>英國</v>
      </c>
      <c r="C779" s="2" t="str">
        <v>--</v>
      </c>
      <c r="D779" s="2" t="str">
        <v>鞋,餐厨用具</v>
      </c>
      <c r="E779" s="2" t="str">
        <v>7次</v>
      </c>
      <c r="F779" s="2" t="str">
        <v>NO.1 SQUIRE AVENUE,CANTERBURY, KENT CT2 8PF,U.K.</v>
      </c>
      <c r="G779" s="2" t="str">
        <v>--</v>
      </c>
      <c r="H779" s="2" t="s">
        <v>11515</v>
      </c>
      <c r="I779" s="2" t="str">
        <v>+44 1227 767730</v>
      </c>
      <c r="J779" s="2" t="str">
        <v>0044 1227 827205</v>
      </c>
      <c r="K779" s="7"/>
      <c r="L779" s="7"/>
      <c r="M779" s="7"/>
      <c r="N779" s="7"/>
      <c r="O779" s="7"/>
      <c r="P779" s="7"/>
      <c r="Q779" s="7"/>
      <c r="R779" s="7"/>
      <c r="S779" s="7"/>
    </row>
    <row r="780">
      <c r="A780" s="2" t="s">
        <v>8309</v>
      </c>
      <c r="B780" s="2" t="str">
        <v>日本</v>
      </c>
      <c r="C780" s="3" t="s">
        <v>8310</v>
      </c>
      <c r="D780" s="2" t="str">
        <v>化工产品,工艺陶瓷,玻璃工艺品,钟表眼镜,鞋,餐厨用具</v>
      </c>
      <c r="E780" s="2" t="str">
        <v>9次</v>
      </c>
      <c r="F780" s="2" t="str">
        <v>36, MUTSUNO 1CHOME ATSUTAKU NAGOYASHI, AICHI 4560023</v>
      </c>
      <c r="G780" s="2" t="str">
        <v>FUJIMURA, YOSHIHARU</v>
      </c>
      <c r="H780" s="2" t="s">
        <v>8308</v>
      </c>
      <c r="I780" s="2" t="str">
        <v>0081 52 889 1200</v>
      </c>
      <c r="J780" s="2" t="str">
        <v>0081 52 889 1206</v>
      </c>
      <c r="K780" s="7"/>
      <c r="L780" s="7"/>
      <c r="M780" s="7"/>
      <c r="N780" s="7"/>
      <c r="O780" s="7"/>
      <c r="P780" s="7"/>
      <c r="Q780" s="7"/>
      <c r="R780" s="7"/>
      <c r="S780" s="7"/>
    </row>
    <row r="781">
      <c r="A781" s="2" t="s">
        <v>12644</v>
      </c>
      <c r="B781" s="2" t="str">
        <v>沙烏地阿拉伯</v>
      </c>
      <c r="C781" s="3" t="s">
        <v>12642</v>
      </c>
      <c r="D781" s="2" t="str">
        <v>玻璃工艺品,餐厨用具</v>
      </c>
      <c r="E781" s="2" t="str">
        <v>6次</v>
      </c>
      <c r="F781" s="2" t="str">
        <v>PO BOX 50959JEDDAH 21533,SAUDI ARABIA</v>
      </c>
      <c r="G781" s="2" t="str">
        <v>--</v>
      </c>
      <c r="H781" s="2" t="s">
        <v>12643</v>
      </c>
      <c r="I781" s="2" t="str">
        <v>+92 21 35205553,+966 12 287 7900,+973 1758 4574,+20 2 28124961,+964 771 842 1949</v>
      </c>
      <c r="J781" s="2" t="str">
        <v>02 6533504</v>
      </c>
      <c r="K781" s="7"/>
      <c r="L781" s="7"/>
      <c r="M781" s="7"/>
      <c r="N781" s="7"/>
      <c r="O781" s="7"/>
      <c r="P781" s="7"/>
      <c r="Q781" s="7"/>
      <c r="R781" s="7"/>
      <c r="S781" s="7"/>
    </row>
    <row r="782">
      <c r="A782" s="2" t="s">
        <v>10123</v>
      </c>
      <c r="B782" s="2" t="str">
        <v>土耳其</v>
      </c>
      <c r="C782" s="3" t="s">
        <v>10122</v>
      </c>
      <c r="D782" s="2" t="str">
        <v>玩具,礼品及赠品,餐厨用具</v>
      </c>
      <c r="E782" s="2" t="str">
        <v>9次</v>
      </c>
      <c r="F782" s="2" t="str">
        <v>PROF.CEMIL BILSEL CAD.SIRIN KATLI OTOPARKI NO:31/3 EMINONU ISTANBUL</v>
      </c>
      <c r="G782" s="2" t="str">
        <v>KAHRAMAN HEDIYELIK ESYA SANAYII VE TICARET LIMITED SIRKETI</v>
      </c>
      <c r="H782" s="2" t="s">
        <v>10121</v>
      </c>
      <c r="I782" s="2" t="str">
        <v>0090 212 5285065</v>
      </c>
      <c r="J782" s="2" t="str">
        <v>0090 212 5128617</v>
      </c>
      <c r="K782" s="7"/>
      <c r="L782" s="7"/>
      <c r="M782" s="7"/>
      <c r="N782" s="7"/>
      <c r="O782" s="7"/>
      <c r="P782" s="7"/>
      <c r="Q782" s="7"/>
      <c r="R782" s="7"/>
      <c r="S782" s="7"/>
    </row>
    <row r="783">
      <c r="A783" s="2" t="s">
        <v>10697</v>
      </c>
      <c r="B783" s="2" t="str">
        <v>荷蘭</v>
      </c>
      <c r="C783" s="3" t="s">
        <v>10698</v>
      </c>
      <c r="D783" s="2" t="str">
        <v>餐厨用具</v>
      </c>
      <c r="E783" s="2" t="str">
        <v>6次</v>
      </c>
      <c r="F783" s="2" t="str">
        <v>ATOOMWEG 68,NL-3542 AB UTRECHT</v>
      </c>
      <c r="G783" s="2" t="str">
        <v>BEUK HORECA</v>
      </c>
      <c r="H783" s="2" t="s">
        <v>10699</v>
      </c>
      <c r="I783" s="2" t="str">
        <v>+31 30 241 0666</v>
      </c>
      <c r="J783" s="2" t="str">
        <v>0031 30 241 08 50</v>
      </c>
      <c r="K783" s="7"/>
      <c r="L783" s="7"/>
      <c r="M783" s="7"/>
      <c r="N783" s="7"/>
      <c r="O783" s="7"/>
      <c r="P783" s="7"/>
      <c r="Q783" s="7"/>
      <c r="R783" s="7"/>
      <c r="S783" s="7"/>
    </row>
    <row r="784">
      <c r="A784" s="2" t="s">
        <v>10148</v>
      </c>
      <c r="B784" s="2" t="str">
        <v>中國大陸</v>
      </c>
      <c r="C784" s="2" t="str">
        <v>--</v>
      </c>
      <c r="D784" s="2" t="str">
        <v>餐厨用具</v>
      </c>
      <c r="E784" s="2" t="str">
        <v>7次</v>
      </c>
      <c r="F784" s="2" t="str">
        <v>NIAN JIUXIANG 12, SHIJIWEIYE NO.A NINGBO, CHINA</v>
      </c>
      <c r="G784" s="2" t="str">
        <v>--</v>
      </c>
      <c r="H784" s="2" t="s">
        <v>10147</v>
      </c>
      <c r="I784" s="2" t="str">
        <v>+86 574 8750 4606</v>
      </c>
      <c r="J784" s="2" t="str">
        <v>0574 87504556</v>
      </c>
      <c r="K784" s="7"/>
      <c r="L784" s="7"/>
      <c r="M784" s="7"/>
      <c r="N784" s="7"/>
      <c r="O784" s="7"/>
      <c r="P784" s="7"/>
      <c r="Q784" s="7"/>
      <c r="R784" s="7"/>
      <c r="S784" s="7"/>
    </row>
    <row r="785">
      <c r="A785" s="2" t="s">
        <v>8569</v>
      </c>
      <c r="B785" s="2" t="str">
        <v>美國</v>
      </c>
      <c r="C785" s="3" t="s">
        <v>8571</v>
      </c>
      <c r="D785" s="2" t="s">
        <v>8570</v>
      </c>
      <c r="E785" s="2" t="str">
        <v>9次</v>
      </c>
      <c r="F785" s="2" t="str">
        <v>174 BRICKYARD HILL RD. RUFFS DALE,PA 15679 ,U.S.A.</v>
      </c>
      <c r="G785" s="2" t="str">
        <v>edward</v>
      </c>
      <c r="H785" s="2" t="s">
        <v>8572</v>
      </c>
      <c r="I785" s="2" t="str">
        <v>+1 724-696-5665</v>
      </c>
      <c r="J785" s="2" t="str">
        <v>001 2034264916</v>
      </c>
      <c r="K785" s="7"/>
      <c r="L785" s="7"/>
      <c r="M785" s="7"/>
      <c r="N785" s="7"/>
      <c r="O785" s="7"/>
      <c r="P785" s="7"/>
      <c r="Q785" s="7"/>
      <c r="R785" s="7"/>
      <c r="S785" s="7"/>
    </row>
    <row r="786">
      <c r="A786" s="2" t="s">
        <v>10397</v>
      </c>
      <c r="B786" s="2" t="str">
        <v>馬來西亞</v>
      </c>
      <c r="C786" s="3" t="s">
        <v>10399</v>
      </c>
      <c r="D786" s="2" t="str">
        <v>其他,化工产品,家具,摩托车,食品,餐厨用具</v>
      </c>
      <c r="E786" s="2" t="str">
        <v>9次</v>
      </c>
      <c r="F786" s="2" t="str">
        <v>107-109 JALAN BALAU 3,TMN RINTING,MASAI</v>
      </c>
      <c r="G786" s="2" t="str">
        <v>A S LIM</v>
      </c>
      <c r="H786" s="2" t="s">
        <v>10398</v>
      </c>
      <c r="I786" s="2" t="str">
        <v>+60 3-8060 4824</v>
      </c>
      <c r="J786" s="2" t="str">
        <v>0060 3 33431746</v>
      </c>
      <c r="K786" s="7"/>
      <c r="L786" s="7"/>
      <c r="M786" s="7"/>
      <c r="N786" s="7"/>
      <c r="O786" s="7"/>
      <c r="P786" s="7"/>
      <c r="Q786" s="7"/>
      <c r="R786" s="7"/>
      <c r="S786" s="7"/>
    </row>
    <row r="787">
      <c r="A787" s="2" t="s">
        <v>11694</v>
      </c>
      <c r="B787" s="2" t="str">
        <v>義大利</v>
      </c>
      <c r="C787" s="3" t="s">
        <v>11695</v>
      </c>
      <c r="D787" s="2" t="str">
        <v>办公文具,化工产品,家具,家用电器,玻璃工艺品,钟表眼镜,餐厨用具</v>
      </c>
      <c r="E787" s="2" t="str">
        <v>6次</v>
      </c>
      <c r="F787" s="2" t="str">
        <v>VIA NAZIONALE, ZONA INDUSTRIALE64023 MOSCIANO S.ANGELO (TE)ITALY</v>
      </c>
      <c r="G787" s="2" t="str">
        <v>Gianni Arcieri</v>
      </c>
      <c r="H787" s="2" t="s">
        <v>11696</v>
      </c>
      <c r="I787" s="2" t="str">
        <v>+39 085 807 1644</v>
      </c>
      <c r="J787" s="2" t="str">
        <v>0039 085 8071638</v>
      </c>
      <c r="K787" s="7"/>
      <c r="L787" s="7"/>
      <c r="M787" s="7"/>
      <c r="N787" s="7"/>
      <c r="O787" s="7"/>
      <c r="P787" s="7"/>
      <c r="Q787" s="7"/>
      <c r="R787" s="7"/>
      <c r="S787" s="7"/>
    </row>
    <row r="788">
      <c r="A788" s="2" t="s">
        <v>8232</v>
      </c>
      <c r="B788" s="2" t="str">
        <v>美國</v>
      </c>
      <c r="C788" s="3" t="s">
        <v>8230</v>
      </c>
      <c r="D788" s="2" t="str">
        <v>餐厨用具</v>
      </c>
      <c r="E788" s="2" t="str">
        <v>3次</v>
      </c>
      <c r="F788" s="2" t="str">
        <v>4 KAYSAL,PL.ARMONK,NY 10504</v>
      </c>
      <c r="G788" s="2" t="str">
        <v>ROGER MADIGAN</v>
      </c>
      <c r="H788" s="2" t="s">
        <v>8231</v>
      </c>
      <c r="I788" s="2" t="str">
        <v>(800) 327-2532</v>
      </c>
      <c r="J788" s="2" t="str">
        <v>001 914 2733666</v>
      </c>
      <c r="K788" s="7"/>
      <c r="L788" s="7"/>
      <c r="M788" s="7"/>
      <c r="N788" s="7"/>
      <c r="O788" s="7"/>
      <c r="P788" s="7"/>
      <c r="Q788" s="7"/>
      <c r="R788" s="7"/>
      <c r="S788" s="7"/>
    </row>
    <row r="789">
      <c r="A789" s="2" t="s">
        <v>11368</v>
      </c>
      <c r="B789" s="2" t="str">
        <v>巴西</v>
      </c>
      <c r="C789" s="3" t="s">
        <v>11370</v>
      </c>
      <c r="D789" s="2" t="str">
        <v>玩具,玻璃工艺品,餐厨用具</v>
      </c>
      <c r="E789" s="2" t="str">
        <v>8次</v>
      </c>
      <c r="F789" s="2" t="str">
        <v>Av. das Americas 1155/512, BRAZIL</v>
      </c>
      <c r="G789" s="2" t="str">
        <v>--</v>
      </c>
      <c r="H789" s="2" t="s">
        <v>11369</v>
      </c>
      <c r="I789" s="2" t="str">
        <v>+55 21 2493-3997</v>
      </c>
      <c r="J789" s="2">
        <v>552124933997</v>
      </c>
      <c r="K789" s="7"/>
      <c r="L789" s="7"/>
      <c r="M789" s="7"/>
      <c r="N789" s="7"/>
      <c r="O789" s="7"/>
      <c r="P789" s="7"/>
      <c r="Q789" s="7"/>
      <c r="R789" s="7"/>
      <c r="S789" s="7"/>
    </row>
    <row r="790">
      <c r="A790" s="2" t="s">
        <v>10360</v>
      </c>
      <c r="B790" s="2" t="str">
        <v>英國</v>
      </c>
      <c r="C790" s="3" t="s">
        <v>10362</v>
      </c>
      <c r="D790" s="2" t="str">
        <v>个人护理用具,其他,家用电器,玻璃工艺品,餐厨用具</v>
      </c>
      <c r="E790" s="2" t="str">
        <v>7次</v>
      </c>
      <c r="F790" s="2" t="str">
        <v>26 GRANTS CLOSE MILL HILL LONDON U.K. NW7 1D</v>
      </c>
      <c r="G790" s="2" t="str">
        <v>JOHN</v>
      </c>
      <c r="H790" s="2" t="s">
        <v>10361</v>
      </c>
      <c r="I790" s="2">
        <f>+44-114-399-10</f>
      </c>
      <c r="J790" s="2" t="str">
        <v>0208 3494239</v>
      </c>
      <c r="K790" s="7"/>
      <c r="L790" s="7"/>
      <c r="M790" s="7"/>
      <c r="N790" s="7"/>
      <c r="O790" s="7"/>
      <c r="P790" s="7"/>
      <c r="Q790" s="7"/>
      <c r="R790" s="7"/>
      <c r="S790" s="7"/>
    </row>
    <row r="791">
      <c r="A791" s="2" t="s">
        <v>8061</v>
      </c>
      <c r="B791" s="2" t="str">
        <v>英國</v>
      </c>
      <c r="C791" s="3" t="s">
        <v>8062</v>
      </c>
      <c r="D791" s="2" t="str">
        <v>其他,餐厨用具</v>
      </c>
      <c r="E791" s="2" t="str">
        <v>6次</v>
      </c>
      <c r="F791" s="2" t="str">
        <v>11WEST COURT, NORTH WEMBLEY,MIDDLESEX, HA0 3QH,U.K.</v>
      </c>
      <c r="G791" s="2" t="str">
        <v>oumin</v>
      </c>
      <c r="H791" s="2" t="s">
        <v>8063</v>
      </c>
      <c r="I791" s="2" t="str">
        <v>+44 20 8904 4506</v>
      </c>
      <c r="J791" s="2">
        <v>2089023330</v>
      </c>
      <c r="K791" s="7"/>
      <c r="L791" s="7"/>
      <c r="M791" s="7"/>
      <c r="N791" s="7"/>
      <c r="O791" s="7"/>
      <c r="P791" s="7"/>
      <c r="Q791" s="7"/>
      <c r="R791" s="7"/>
      <c r="S791" s="7"/>
    </row>
    <row r="792">
      <c r="A792" s="2" t="s">
        <v>10379</v>
      </c>
      <c r="B792" s="2" t="str">
        <v>加納</v>
      </c>
      <c r="C792" s="3" t="s">
        <v>10380</v>
      </c>
      <c r="D792" s="2" t="s">
        <v>10381</v>
      </c>
      <c r="E792" s="2" t="str">
        <v>8次</v>
      </c>
      <c r="F792" s="2" t="str">
        <v>BOX 37,ASOKORE ASHANTI .GHANA</v>
      </c>
      <c r="G792" s="2" t="str">
        <v>HECTOR SOLIS QUEVEDO</v>
      </c>
      <c r="H792" s="2" t="s">
        <v>10382</v>
      </c>
      <c r="I792" s="2" t="str">
        <v>233 24 878554</v>
      </c>
      <c r="J792" s="2" t="str">
        <v>233 24 210670</v>
      </c>
      <c r="K792" s="7"/>
      <c r="L792" s="7"/>
      <c r="M792" s="7"/>
      <c r="N792" s="7"/>
      <c r="O792" s="7"/>
      <c r="P792" s="7"/>
      <c r="Q792" s="7"/>
      <c r="R792" s="7"/>
      <c r="S792" s="7"/>
    </row>
    <row r="793">
      <c r="A793" s="2" t="s">
        <v>11231</v>
      </c>
      <c r="B793" s="2" t="str">
        <v>埃及</v>
      </c>
      <c r="C793" s="2" t="str">
        <v>--</v>
      </c>
      <c r="D793" s="2" t="s">
        <v>11229</v>
      </c>
      <c r="E793" s="2" t="str">
        <v>9次</v>
      </c>
      <c r="F793" s="2" t="str">
        <v>19,SOUK EL-TAWFIKYA ST.,CAIRO,EGYPT</v>
      </c>
      <c r="G793" s="2" t="str">
        <v>AYAT</v>
      </c>
      <c r="H793" s="2" t="s">
        <v>11230</v>
      </c>
      <c r="I793" s="2" t="str">
        <v>202 5719242</v>
      </c>
      <c r="J793" s="2" t="str">
        <v>202 5719242</v>
      </c>
      <c r="K793" s="7"/>
      <c r="L793" s="7"/>
      <c r="M793" s="7"/>
      <c r="N793" s="7"/>
      <c r="O793" s="7"/>
      <c r="P793" s="7"/>
      <c r="Q793" s="7"/>
      <c r="R793" s="7"/>
      <c r="S793" s="7"/>
    </row>
    <row r="794">
      <c r="A794" s="2" t="s">
        <v>10323</v>
      </c>
      <c r="B794" s="2" t="str">
        <v>馬來西亞</v>
      </c>
      <c r="C794" s="3" t="s">
        <v>10324</v>
      </c>
      <c r="D794" s="2" t="str">
        <v>家具,工艺陶瓷,照明产品,鞋,餐厨用具</v>
      </c>
      <c r="E794" s="2" t="str">
        <v>9次</v>
      </c>
      <c r="F794" s="2" t="str">
        <v>BJ HOUSE,LOT 15,JALAN PJS 11/1,BANDAR SUNWAY,SUBANG JAYA,SELANGOR DARUL EHSAN</v>
      </c>
      <c r="G794" s="2" t="str">
        <v>JONATHAN LIM</v>
      </c>
      <c r="H794" s="2" t="s">
        <v>10325</v>
      </c>
      <c r="I794" s="2" t="str">
        <v>+60 3-5633 1843</v>
      </c>
      <c r="J794" s="2" t="str">
        <v>0060 3 56330169</v>
      </c>
      <c r="K794" s="7"/>
      <c r="L794" s="7"/>
      <c r="M794" s="7"/>
      <c r="N794" s="7"/>
      <c r="O794" s="7"/>
      <c r="P794" s="7"/>
      <c r="Q794" s="7"/>
      <c r="R794" s="7"/>
      <c r="S794" s="7"/>
    </row>
    <row r="795">
      <c r="A795" s="2" t="s">
        <v>10125</v>
      </c>
      <c r="B795" s="2" t="str">
        <v>日本</v>
      </c>
      <c r="C795" s="3" t="s">
        <v>10126</v>
      </c>
      <c r="D795" s="2" t="str">
        <v>鞋,食品,餐厨用具</v>
      </c>
      <c r="E795" s="2" t="str">
        <v>7次</v>
      </c>
      <c r="F795" s="2" t="str">
        <v>1-1-1504,SOUEI CHO KUWANA CITY MIE JAPAN JAPAN</v>
      </c>
      <c r="G795" s="2" t="str">
        <v>NOMURA JIRO</v>
      </c>
      <c r="H795" s="2" t="s">
        <v>10124</v>
      </c>
      <c r="I795" s="2" t="str">
        <v>0081 594 825300</v>
      </c>
      <c r="J795" s="2" t="str">
        <v>0081 594 825339</v>
      </c>
      <c r="K795" s="7"/>
      <c r="L795" s="7"/>
      <c r="M795" s="7"/>
      <c r="N795" s="7"/>
      <c r="O795" s="7"/>
      <c r="P795" s="7"/>
      <c r="Q795" s="7"/>
      <c r="R795" s="7"/>
      <c r="S795" s="7"/>
    </row>
    <row r="796">
      <c r="A796" s="2" t="s">
        <v>10344</v>
      </c>
      <c r="B796" s="2" t="str">
        <v>哥倫比亞</v>
      </c>
      <c r="C796" s="3" t="s">
        <v>10346</v>
      </c>
      <c r="D796" s="2" t="str">
        <v>医药保健品及医疗器械,家具,家居装饰品,工艺陶瓷,玻璃工艺品,餐厨用具</v>
      </c>
      <c r="E796" s="2" t="str">
        <v>9次</v>
      </c>
      <c r="F796" s="2" t="str">
        <v>CRA 48 # 61-SUR 115 LOC 110MEDELLIN,COLOMBIA</v>
      </c>
      <c r="G796" s="2" t="str">
        <v>June Lai</v>
      </c>
      <c r="H796" s="2" t="s">
        <v>10345</v>
      </c>
      <c r="I796" s="2" t="str">
        <v>+57 4 3010505</v>
      </c>
      <c r="J796" s="2" t="str">
        <v>574 2886977</v>
      </c>
      <c r="K796" s="7"/>
      <c r="L796" s="7"/>
      <c r="M796" s="7"/>
      <c r="N796" s="7"/>
      <c r="O796" s="7"/>
      <c r="P796" s="7"/>
      <c r="Q796" s="7"/>
      <c r="R796" s="7"/>
      <c r="S796" s="7"/>
    </row>
    <row r="797">
      <c r="A797" s="2" t="s">
        <v>10149</v>
      </c>
      <c r="B797" s="2" t="str">
        <v>荷蘭</v>
      </c>
      <c r="C797" s="2" t="str">
        <v>--</v>
      </c>
      <c r="D797" s="2" t="str">
        <v>餐厨用具</v>
      </c>
      <c r="E797" s="2" t="str">
        <v>5次</v>
      </c>
      <c r="F797" s="2" t="str">
        <v>Nieuwe Kade 20, NL 6827 AB, Arnhem</v>
      </c>
      <c r="G797" s="2" t="str">
        <v>A.H. Bennis</v>
      </c>
      <c r="H797" s="2" t="str">
        <v>--</v>
      </c>
      <c r="I797" s="2" t="str">
        <v>+31 26 351 0703</v>
      </c>
      <c r="J797" s="2" t="str">
        <v>0031 26 4432108</v>
      </c>
      <c r="K797" s="7"/>
      <c r="L797" s="7"/>
      <c r="M797" s="7"/>
      <c r="N797" s="7"/>
      <c r="O797" s="7"/>
      <c r="P797" s="7"/>
      <c r="Q797" s="7"/>
      <c r="R797" s="7"/>
      <c r="S797" s="7"/>
    </row>
    <row r="798">
      <c r="A798" s="2" t="s">
        <v>10290</v>
      </c>
      <c r="B798" s="2" t="str">
        <v>摩洛哥</v>
      </c>
      <c r="C798" s="3" t="s">
        <v>10291</v>
      </c>
      <c r="D798" s="2" t="str">
        <v>其他,家用电器,食品,餐厨用具</v>
      </c>
      <c r="E798" s="2" t="str">
        <v>8次</v>
      </c>
      <c r="F798" s="2" t="str">
        <v>12, RUE MANSARD, QUARTIER PALMIER</v>
      </c>
      <c r="G798" s="2" t="str">
        <v>Josephine Cheung</v>
      </c>
      <c r="H798" s="2" t="s">
        <v>10292</v>
      </c>
      <c r="I798" s="2">
        <v>21222980309</v>
      </c>
      <c r="J798" s="2">
        <v>21222980509</v>
      </c>
      <c r="K798" s="7"/>
      <c r="L798" s="7"/>
      <c r="M798" s="7"/>
      <c r="N798" s="7"/>
      <c r="O798" s="7"/>
      <c r="P798" s="7"/>
      <c r="Q798" s="7"/>
      <c r="R798" s="7"/>
      <c r="S798" s="7"/>
    </row>
    <row r="799">
      <c r="A799" s="2" t="s">
        <v>12365</v>
      </c>
      <c r="B799" s="2" t="str">
        <v>日本</v>
      </c>
      <c r="C799" s="3" t="s">
        <v>12363</v>
      </c>
      <c r="D799" s="2" t="str">
        <v>家具,餐厨用具</v>
      </c>
      <c r="E799" s="2" t="str">
        <v>7次</v>
      </c>
      <c r="F799" s="2" t="str">
        <v>2114,HIGASHIUENO 2CHOME,TAITOKU TOKYO</v>
      </c>
      <c r="G799" s="2" t="str">
        <v>YOULUAN WU</v>
      </c>
      <c r="H799" s="2" t="s">
        <v>12364</v>
      </c>
      <c r="I799" s="2" t="str">
        <v>+81 3-5845-5300</v>
      </c>
      <c r="J799" s="2" t="str">
        <v>0081 3 38324139</v>
      </c>
      <c r="K799" s="7"/>
      <c r="L799" s="7"/>
      <c r="M799" s="7"/>
      <c r="N799" s="7"/>
      <c r="O799" s="7"/>
      <c r="P799" s="7"/>
      <c r="Q799" s="7"/>
      <c r="R799" s="7"/>
      <c r="S799" s="7"/>
    </row>
    <row r="800">
      <c r="A800" s="2" t="s">
        <v>10308</v>
      </c>
      <c r="B800" s="2" t="str">
        <v>日本</v>
      </c>
      <c r="C800" s="2" t="str">
        <v>--</v>
      </c>
      <c r="D800" s="2" t="str">
        <v>餐厨用具</v>
      </c>
      <c r="E800" s="2" t="str">
        <v>4次</v>
      </c>
      <c r="F800" s="2" t="str">
        <v>227-4 SAKURAMACHI TSUBAME-SHI NIIGATA</v>
      </c>
      <c r="G800" s="2" t="str">
        <v>梁翠华</v>
      </c>
      <c r="H800" s="2" t="str">
        <v>--</v>
      </c>
      <c r="I800" s="2">
        <f>+81-256-63-9708</f>
      </c>
      <c r="J800" s="2" t="str">
        <v>0081 256 639745</v>
      </c>
      <c r="K800" s="7"/>
      <c r="L800" s="7"/>
      <c r="M800" s="7"/>
      <c r="N800" s="7"/>
      <c r="O800" s="7"/>
      <c r="P800" s="7"/>
      <c r="Q800" s="7"/>
      <c r="R800" s="7"/>
      <c r="S800" s="7"/>
    </row>
    <row r="801">
      <c r="A801" s="5" t="s">
        <v>12307</v>
      </c>
      <c r="B801" s="5" t="str">
        <v>中國香港</v>
      </c>
      <c r="C801" s="4" t="s">
        <v>12309</v>
      </c>
      <c r="D801" s="5" t="str">
        <v>办公文具,箱包,餐厨用具</v>
      </c>
      <c r="E801" s="5" t="str">
        <v>3次</v>
      </c>
      <c r="F801" s="5" t="str">
        <v>--</v>
      </c>
      <c r="G801" s="5" t="str">
        <v>Finsen Lee</v>
      </c>
      <c r="H801" s="5" t="s">
        <v>12308</v>
      </c>
      <c r="I801" s="5" t="str">
        <v>8528528522413900</v>
      </c>
      <c r="J801" s="5" t="str">
        <v>852--8522413879</v>
      </c>
      <c r="K801" s="7"/>
      <c r="L801" s="7"/>
      <c r="M801" s="7"/>
      <c r="N801" s="7"/>
      <c r="O801" s="7"/>
      <c r="P801" s="7"/>
      <c r="Q801" s="7"/>
      <c r="R801" s="7"/>
      <c r="S801" s="7"/>
    </row>
    <row r="802">
      <c r="A802" s="2" t="s">
        <v>9314</v>
      </c>
      <c r="B802" s="2" t="str">
        <v>西班牙</v>
      </c>
      <c r="C802" s="3" t="s">
        <v>9316</v>
      </c>
      <c r="D802" s="2" t="str">
        <v>工艺陶瓷,建筑及装饰材料,玩具,餐厨用具</v>
      </c>
      <c r="E802" s="2" t="str">
        <v>7次</v>
      </c>
      <c r="F802" s="2" t="str">
        <v>PLAZA DE AMERICA 2-7A,46004 VALENCIA,SPAIN</v>
      </c>
      <c r="G802" s="2" t="str">
        <v>IGNACIO TRIGO</v>
      </c>
      <c r="H802" s="2" t="s">
        <v>9315</v>
      </c>
      <c r="I802" s="2" t="str">
        <v>(852)23148433</v>
      </c>
      <c r="J802" s="2" t="str">
        <v>(852)23147267</v>
      </c>
      <c r="K802" s="7"/>
      <c r="L802" s="7"/>
      <c r="M802" s="7"/>
      <c r="N802" s="7"/>
      <c r="O802" s="7"/>
      <c r="P802" s="7"/>
      <c r="Q802" s="7"/>
      <c r="R802" s="7"/>
      <c r="S802" s="7"/>
    </row>
    <row r="803">
      <c r="A803" s="2" t="s">
        <v>10293</v>
      </c>
      <c r="B803" s="2" t="str">
        <v>澳大利亞</v>
      </c>
      <c r="C803" s="3" t="s">
        <v>10294</v>
      </c>
      <c r="D803" s="2" t="str">
        <v>餐厨用具</v>
      </c>
      <c r="E803" s="2" t="str">
        <v>6次</v>
      </c>
      <c r="F803" s="2" t="str">
        <v>1226 Nepean Hwy, 3192, Cheltenham</v>
      </c>
      <c r="G803" s="2" t="str">
        <v>Julie Plumridge</v>
      </c>
      <c r="H803" s="2" t="str">
        <v>--</v>
      </c>
      <c r="I803" s="2" t="str">
        <v>+61-3-9583-2254,+33 1 46 81 33 03,+61 3 9583 2254,03 9583 2254,1800 635 216,+33-1-46-81-33-03,+61-3-9583-8124</v>
      </c>
      <c r="J803" s="2" t="str">
        <v>0061 3 9583 8124</v>
      </c>
      <c r="K803" s="7"/>
      <c r="L803" s="7"/>
      <c r="M803" s="7"/>
      <c r="N803" s="7"/>
      <c r="O803" s="7"/>
      <c r="P803" s="7"/>
      <c r="Q803" s="7"/>
      <c r="R803" s="7"/>
      <c r="S803" s="7"/>
    </row>
    <row r="804">
      <c r="A804" s="2" t="s">
        <v>9896</v>
      </c>
      <c r="B804" s="2" t="str">
        <v>中國香港</v>
      </c>
      <c r="C804" s="3" t="s">
        <v>9895</v>
      </c>
      <c r="D804" s="2" t="s">
        <v>9894</v>
      </c>
      <c r="E804" s="2" t="str">
        <v>9次</v>
      </c>
      <c r="F804" s="2" t="str">
        <v>ROOM 608-609 KOWLOON CENTRE,33 ASHLEY RD.,TSIM SHA TSUI, KOWLOON.,HONGKONG</v>
      </c>
      <c r="G804" s="2" t="str">
        <v>Albert Chew</v>
      </c>
      <c r="H804" s="2" t="s">
        <v>9893</v>
      </c>
      <c r="I804" s="2" t="str">
        <v>+852 2815 7660</v>
      </c>
      <c r="J804" s="2" t="str">
        <v>00852 28155443</v>
      </c>
      <c r="K804" s="7"/>
      <c r="L804" s="7"/>
      <c r="M804" s="7"/>
      <c r="N804" s="7"/>
      <c r="O804" s="7"/>
      <c r="P804" s="7"/>
      <c r="Q804" s="7"/>
      <c r="R804" s="7"/>
      <c r="S804" s="7"/>
    </row>
    <row r="805">
      <c r="A805" s="2" t="s">
        <v>10859</v>
      </c>
      <c r="B805" s="2" t="str">
        <v>挪威</v>
      </c>
      <c r="C805" s="3" t="s">
        <v>10858</v>
      </c>
      <c r="D805" s="2" t="str">
        <v>大型机械及设备,家用电器,餐厨用具</v>
      </c>
      <c r="E805" s="2" t="str">
        <v>8次</v>
      </c>
      <c r="F805" s="2" t="str">
        <v>Johan Scharffenbergsv. 95, NO 0694, Oslo</v>
      </c>
      <c r="G805" s="2" t="str">
        <v>GAN VESTHJEWLN</v>
      </c>
      <c r="H805" s="2" t="str">
        <v>--</v>
      </c>
      <c r="I805" s="2" t="str">
        <v>+47 23 03 17 60</v>
      </c>
      <c r="J805" s="2" t="str">
        <v>0047 23 03 18 00</v>
      </c>
      <c r="K805" s="7"/>
      <c r="L805" s="7"/>
      <c r="M805" s="7"/>
      <c r="N805" s="7"/>
      <c r="O805" s="7"/>
      <c r="P805" s="7"/>
      <c r="Q805" s="7"/>
      <c r="R805" s="7"/>
      <c r="S805" s="7"/>
    </row>
    <row r="806">
      <c r="A806" s="2" t="s">
        <v>8844</v>
      </c>
      <c r="B806" s="2" t="str">
        <v>克羅地亞</v>
      </c>
      <c r="C806" s="3" t="s">
        <v>8847</v>
      </c>
      <c r="D806" s="2" t="s">
        <v>8846</v>
      </c>
      <c r="E806" s="2" t="str">
        <v>9次</v>
      </c>
      <c r="F806" s="2" t="str">
        <v>DONG GUAN CHANG YI LU LIANGMAO DA SHA 801 HAO,CROATIA</v>
      </c>
      <c r="G806" s="2" t="str">
        <v>AREK MUMCU</v>
      </c>
      <c r="H806" s="2" t="s">
        <v>8845</v>
      </c>
      <c r="I806" s="2" t="str">
        <v>86 769 5304136</v>
      </c>
      <c r="J806" s="2" t="str">
        <v>86 769 5307479</v>
      </c>
      <c r="K806" s="7"/>
      <c r="L806" s="7"/>
      <c r="M806" s="7"/>
      <c r="N806" s="7"/>
      <c r="O806" s="7"/>
      <c r="P806" s="7"/>
      <c r="Q806" s="7"/>
      <c r="R806" s="7"/>
      <c r="S806" s="7"/>
    </row>
    <row r="807">
      <c r="A807" s="2" t="s">
        <v>11873</v>
      </c>
      <c r="B807" s="2" t="str">
        <v>中国台湾</v>
      </c>
      <c r="C807" s="2" t="str">
        <v>--</v>
      </c>
      <c r="D807" s="2" t="str">
        <v>其他,家居用品,工艺陶瓷,餐厨用具</v>
      </c>
      <c r="E807" s="2" t="str">
        <v>9次</v>
      </c>
      <c r="F807" s="2" t="str">
        <v>P.O. BOX 31-52TAIPEI 108TAIWAN</v>
      </c>
      <c r="G807" s="2" t="str">
        <v>Biodun Bankole</v>
      </c>
      <c r="H807" s="2" t="s">
        <v>11874</v>
      </c>
      <c r="I807" s="2" t="str">
        <v>+886 2 8931 7983</v>
      </c>
      <c r="J807" s="2">
        <v>886289317985</v>
      </c>
      <c r="K807" s="7"/>
      <c r="L807" s="7"/>
      <c r="M807" s="7"/>
      <c r="N807" s="7"/>
      <c r="O807" s="7"/>
      <c r="P807" s="7"/>
      <c r="Q807" s="7"/>
      <c r="R807" s="7"/>
      <c r="S807" s="7"/>
    </row>
    <row r="808">
      <c r="A808" s="2" t="s">
        <v>8859</v>
      </c>
      <c r="B808" s="2" t="str">
        <v>加拿大</v>
      </c>
      <c r="C808" s="3" t="s">
        <v>8858</v>
      </c>
      <c r="D808" s="2" t="str">
        <v>工艺陶瓷,玩具,玻璃工艺品,餐厨用具</v>
      </c>
      <c r="E808" s="2" t="str">
        <v>8次</v>
      </c>
      <c r="F808" s="2" t="str">
        <v>356 SIGNET DRIVE//WESTON, ON M9L 1V2</v>
      </c>
      <c r="G808" s="2" t="str">
        <v>PAT SPENSIERI/m</v>
      </c>
      <c r="H808" s="2" t="s">
        <v>8860</v>
      </c>
      <c r="I808" s="2" t="str">
        <v>001 416 7404100</v>
      </c>
      <c r="J808" s="2" t="str">
        <v>001 416 7404151</v>
      </c>
      <c r="K808" s="7"/>
      <c r="L808" s="7"/>
      <c r="M808" s="7"/>
      <c r="N808" s="7"/>
      <c r="O808" s="7"/>
      <c r="P808" s="7"/>
      <c r="Q808" s="7"/>
      <c r="R808" s="7"/>
      <c r="S808" s="7"/>
    </row>
    <row r="809">
      <c r="A809" s="2" t="s">
        <v>11901</v>
      </c>
      <c r="B809" s="2" t="str">
        <v>尼日利亞</v>
      </c>
      <c r="C809" s="2" t="str">
        <v>--</v>
      </c>
      <c r="D809" s="2" t="str">
        <v>其他,办公文具,家具,家居用品,电子电气产品,餐厨用具</v>
      </c>
      <c r="E809" s="2" t="str">
        <v>8次</v>
      </c>
      <c r="F809" s="2" t="str">
        <v>78 BROAD STREET, 4TH FLOOR, TINUBU SQUARE, LAGOS</v>
      </c>
      <c r="G809" s="2" t="str">
        <v>NWIGWE.ANDY.G</v>
      </c>
      <c r="H809" s="2" t="s">
        <v>11900</v>
      </c>
      <c r="I809" s="2" t="str">
        <v>00234 1 2668436</v>
      </c>
      <c r="J809" s="2" t="str">
        <v>--</v>
      </c>
      <c r="K809" s="7"/>
      <c r="L809" s="7"/>
      <c r="M809" s="7"/>
      <c r="N809" s="7"/>
      <c r="O809" s="7"/>
      <c r="P809" s="7"/>
      <c r="Q809" s="7"/>
      <c r="R809" s="7"/>
      <c r="S809" s="7"/>
    </row>
    <row r="810">
      <c r="A810" s="2" t="s">
        <v>8791</v>
      </c>
      <c r="B810" s="2" t="str">
        <v>瑞士</v>
      </c>
      <c r="C810" s="2" t="str">
        <v>--</v>
      </c>
      <c r="D810" s="2" t="str">
        <v>餐厨用具</v>
      </c>
      <c r="E810" s="2" t="str">
        <v>5次</v>
      </c>
      <c r="F810" s="2" t="str">
        <v>KEHLHOFSTRASSE 4//CH-8003 ZURICH</v>
      </c>
      <c r="G810" s="2" t="str">
        <v>W &amp; M PLUSS</v>
      </c>
      <c r="H810" s="2" t="str">
        <v>--</v>
      </c>
      <c r="I810" s="2" t="str">
        <v>0041 1 4623550</v>
      </c>
      <c r="J810" s="2" t="str">
        <v>0041 1 4612753</v>
      </c>
      <c r="K810" s="7"/>
      <c r="L810" s="7"/>
      <c r="M810" s="7"/>
      <c r="N810" s="7"/>
      <c r="O810" s="7"/>
      <c r="P810" s="7"/>
      <c r="Q810" s="7"/>
      <c r="R810" s="7"/>
      <c r="S810" s="7"/>
    </row>
    <row r="811">
      <c r="A811" s="2" t="s">
        <v>11853</v>
      </c>
      <c r="B811" s="2" t="str">
        <v>印尼</v>
      </c>
      <c r="C811" s="3" t="s">
        <v>11851</v>
      </c>
      <c r="D811" s="2" t="str">
        <v>家居用品,餐厨用具</v>
      </c>
      <c r="E811" s="2" t="str">
        <v>3次</v>
      </c>
      <c r="F811" s="2" t="str">
        <v>KP.POGLAR,JL.JEMBATAN GENIT NO.7 KEDAUNG KALIANGKE JAKARTA</v>
      </c>
      <c r="G811" s="2" t="str">
        <v>CARINA LIM</v>
      </c>
      <c r="H811" s="2" t="s">
        <v>11852</v>
      </c>
      <c r="I811" s="2" t="str">
        <v>021-5402278</v>
      </c>
      <c r="J811" s="2" t="str">
        <v>0062 21 5402311/5402277</v>
      </c>
      <c r="K811" s="7"/>
      <c r="L811" s="7"/>
      <c r="M811" s="7"/>
      <c r="N811" s="7"/>
      <c r="O811" s="7"/>
      <c r="P811" s="7"/>
      <c r="Q811" s="7"/>
      <c r="R811" s="7"/>
      <c r="S811" s="7"/>
    </row>
    <row r="812">
      <c r="A812" s="2" t="s">
        <v>9796</v>
      </c>
      <c r="B812" s="2" t="str">
        <v>美國</v>
      </c>
      <c r="C812" s="2" t="str">
        <v>--</v>
      </c>
      <c r="D812" s="2" t="str">
        <v>家具,家用电器,玩具,餐厨用具</v>
      </c>
      <c r="E812" s="2" t="str">
        <v>9次</v>
      </c>
      <c r="F812" s="2" t="str">
        <v>21242 SAN MIGUEL DR. LAKE FOREST,CA 92630 ,U.S.A.</v>
      </c>
      <c r="G812" s="2" t="str">
        <v>BRITE INTERNATIONAL CORP.</v>
      </c>
      <c r="H812" s="2" t="s">
        <v>9797</v>
      </c>
      <c r="I812" s="2" t="str">
        <v>(949)4005949</v>
      </c>
      <c r="J812" s="2" t="str">
        <v>(949)7071846</v>
      </c>
      <c r="K812" s="7"/>
      <c r="L812" s="7"/>
      <c r="M812" s="7"/>
      <c r="N812" s="7"/>
      <c r="O812" s="7"/>
      <c r="P812" s="7"/>
      <c r="Q812" s="7"/>
      <c r="R812" s="7"/>
      <c r="S812" s="7"/>
    </row>
    <row r="813">
      <c r="A813" s="2" t="s">
        <v>8817</v>
      </c>
      <c r="B813" s="2" t="str">
        <v>日本</v>
      </c>
      <c r="C813" s="3" t="s">
        <v>8815</v>
      </c>
      <c r="D813" s="2" t="str">
        <v>五金,家具,餐厨用具</v>
      </c>
      <c r="E813" s="2" t="str">
        <v>8次</v>
      </c>
      <c r="F813" s="2" t="str">
        <v>3-1-5 SHUKUINCHO NISHI,SAKAI,OSAKA,JAPAN</v>
      </c>
      <c r="G813" s="2" t="str">
        <v>Andikha Hung</v>
      </c>
      <c r="H813" s="2" t="s">
        <v>8816</v>
      </c>
      <c r="I813" s="2" t="str">
        <v>+81 72-222-7770</v>
      </c>
      <c r="J813" s="2" t="str">
        <v>072 222 5113</v>
      </c>
      <c r="K813" s="7"/>
      <c r="L813" s="7"/>
      <c r="M813" s="7"/>
      <c r="N813" s="7"/>
      <c r="O813" s="7"/>
      <c r="P813" s="7"/>
      <c r="Q813" s="7"/>
      <c r="R813" s="7"/>
      <c r="S813" s="7"/>
    </row>
    <row r="814">
      <c r="A814" s="2" t="s">
        <v>9713</v>
      </c>
      <c r="B814" s="2" t="str">
        <v>法國</v>
      </c>
      <c r="C814" s="3" t="s">
        <v>9714</v>
      </c>
      <c r="D814" s="2" t="str">
        <v>卫浴设备,餐厨用具</v>
      </c>
      <c r="E814" s="2" t="str">
        <v>5次</v>
      </c>
      <c r="F814" s="2" t="str">
        <v>340 AVENUE DU GRAIN D OR, ZONE INDUSTRIELLE, 41354, VINEUIL CEDEX</v>
      </c>
      <c r="G814" s="2" t="str">
        <v>M CHIRON JEAN LUC</v>
      </c>
      <c r="H814" s="2" t="s">
        <v>9712</v>
      </c>
      <c r="I814" s="2" t="str">
        <v>+33 2 54 43 75 75</v>
      </c>
      <c r="J814" s="2" t="str">
        <v>0033 2 54437664</v>
      </c>
      <c r="K814" s="7"/>
      <c r="L814" s="7"/>
      <c r="M814" s="7"/>
      <c r="N814" s="7"/>
      <c r="O814" s="7"/>
      <c r="P814" s="7"/>
      <c r="Q814" s="7"/>
      <c r="R814" s="7"/>
      <c r="S814" s="7"/>
    </row>
    <row r="815">
      <c r="A815" s="2" t="s">
        <v>10836</v>
      </c>
      <c r="B815" s="2" t="str">
        <v>加拿大</v>
      </c>
      <c r="C815" s="3" t="s">
        <v>10838</v>
      </c>
      <c r="D815" s="2" t="str">
        <v>餐厨用具</v>
      </c>
      <c r="E815" s="2" t="str">
        <v>5次</v>
      </c>
      <c r="F815" s="2" t="str">
        <v>108 Rue des Soeurs Grises,Suite 100,Montréal Quebec</v>
      </c>
      <c r="G815" s="2" t="str">
        <v>KERRY</v>
      </c>
      <c r="H815" s="2" t="s">
        <v>10837</v>
      </c>
      <c r="I815" s="2">
        <f>+1-514-364-6465</f>
      </c>
      <c r="J815" s="2" t="str">
        <v>001 514 861 9384</v>
      </c>
      <c r="K815" s="7"/>
      <c r="L815" s="7"/>
      <c r="M815" s="7"/>
      <c r="N815" s="7"/>
      <c r="O815" s="7"/>
      <c r="P815" s="7"/>
      <c r="Q815" s="7"/>
      <c r="R815" s="7"/>
      <c r="S815" s="7"/>
    </row>
    <row r="816">
      <c r="A816" s="2" t="s">
        <v>9738</v>
      </c>
      <c r="B816" s="2" t="str">
        <v>日本</v>
      </c>
      <c r="C816" s="3" t="s">
        <v>9739</v>
      </c>
      <c r="D816" s="2" t="str">
        <v>化工产品,大型机械及设备,食品,餐厨用具</v>
      </c>
      <c r="E816" s="2" t="str">
        <v>4次</v>
      </c>
      <c r="F816" s="2" t="str">
        <v>1-12-3, NAKA-JUJO, KITA-KU, TOKYO 114, JAPAN</v>
      </c>
      <c r="G816" s="2" t="str">
        <v>MIYAOKAHIROSHI</v>
      </c>
      <c r="H816" s="2" t="s">
        <v>9740</v>
      </c>
      <c r="I816" s="2" t="str">
        <v>0081 3 39074311</v>
      </c>
      <c r="J816" s="2" t="str">
        <v>0081 3 39096417</v>
      </c>
      <c r="K816" s="7"/>
      <c r="L816" s="7"/>
      <c r="M816" s="7"/>
      <c r="N816" s="7"/>
      <c r="O816" s="7"/>
      <c r="P816" s="7"/>
      <c r="Q816" s="7"/>
      <c r="R816" s="7"/>
      <c r="S816" s="7"/>
    </row>
    <row r="817">
      <c r="A817" s="2" t="s">
        <v>10992</v>
      </c>
      <c r="B817" s="2" t="str">
        <v>美國</v>
      </c>
      <c r="C817" s="3" t="s">
        <v>10991</v>
      </c>
      <c r="D817" s="2" t="str">
        <v>家具,玻璃工艺品,餐厨用具</v>
      </c>
      <c r="E817" s="2" t="str">
        <v>7次</v>
      </c>
      <c r="F817" s="2" t="str">
        <v>22790 HESLOP DR, NOVI, MI 48375-4143</v>
      </c>
      <c r="G817" s="2" t="str">
        <v>HESLOP</v>
      </c>
      <c r="H817" s="2" t="str">
        <v>--</v>
      </c>
      <c r="I817" s="2" t="str">
        <v>001 248 348 7050</v>
      </c>
      <c r="J817" s="2" t="str">
        <v>001 248 344 4342</v>
      </c>
      <c r="K817" s="7"/>
      <c r="L817" s="7"/>
      <c r="M817" s="7"/>
      <c r="N817" s="7"/>
      <c r="O817" s="7"/>
      <c r="P817" s="7"/>
      <c r="Q817" s="7"/>
      <c r="R817" s="7"/>
      <c r="S817" s="7"/>
    </row>
    <row r="818">
      <c r="A818" s="2" t="s">
        <v>10068</v>
      </c>
      <c r="B818" s="2" t="str">
        <v>中国台湾</v>
      </c>
      <c r="C818" s="3" t="s">
        <v>10069</v>
      </c>
      <c r="D818" s="2" t="str">
        <v>餐厨用具</v>
      </c>
      <c r="E818" s="2" t="str">
        <v>6次</v>
      </c>
      <c r="F818" s="2" t="str">
        <v>43,KUN MING STREET,PINGTUNG</v>
      </c>
      <c r="G818" s="2" t="str">
        <v>ANTONIO CHEN</v>
      </c>
      <c r="H818" s="2" t="s">
        <v>10070</v>
      </c>
      <c r="I818" s="2" t="str">
        <v>00886 8 7322018</v>
      </c>
      <c r="J818" s="2" t="str">
        <v>00886 8 7334120</v>
      </c>
      <c r="K818" s="7"/>
      <c r="L818" s="7"/>
      <c r="M818" s="7"/>
      <c r="N818" s="7"/>
      <c r="O818" s="7"/>
      <c r="P818" s="7"/>
      <c r="Q818" s="7"/>
      <c r="R818" s="7"/>
      <c r="S818" s="7"/>
    </row>
    <row r="819">
      <c r="A819" s="2" t="s">
        <v>10774</v>
      </c>
      <c r="B819" s="2" t="str">
        <v>中國香港</v>
      </c>
      <c r="C819" s="3" t="s">
        <v>10776</v>
      </c>
      <c r="D819" s="2" t="str">
        <v>餐厨用具</v>
      </c>
      <c r="E819" s="2" t="str">
        <v>2次</v>
      </c>
      <c r="F819" s="2" t="str">
        <v>ROOM B 20/F,211 JOHNSTON ROAD,WANCHAI</v>
      </c>
      <c r="G819" s="2" t="str">
        <v>ALBERT YIP</v>
      </c>
      <c r="H819" s="2" t="s">
        <v>10775</v>
      </c>
      <c r="I819" s="2" t="str">
        <v>00852 28366212</v>
      </c>
      <c r="J819" s="2" t="str">
        <v>00852 28366865</v>
      </c>
      <c r="K819" s="7"/>
      <c r="L819" s="7"/>
      <c r="M819" s="7"/>
      <c r="N819" s="7"/>
      <c r="O819" s="7"/>
      <c r="P819" s="7"/>
      <c r="Q819" s="7"/>
      <c r="R819" s="7"/>
      <c r="S819" s="7"/>
    </row>
    <row r="820">
      <c r="A820" s="2" t="s">
        <v>10096</v>
      </c>
      <c r="B820" s="2" t="str">
        <v>巴拿馬</v>
      </c>
      <c r="C820" s="3" t="s">
        <v>10097</v>
      </c>
      <c r="D820" s="2" t="str">
        <v>其他,家具,家居用品,家居装饰品,工艺陶瓷,餐厨用具</v>
      </c>
      <c r="E820" s="2" t="str">
        <v>9次</v>
      </c>
      <c r="F820" s="2" t="str">
        <v>P. O. BOX 2022 COLON FREE ZONE,PANAMA</v>
      </c>
      <c r="G820" s="2" t="str">
        <v>KULVIR</v>
      </c>
      <c r="H820" s="2" t="s">
        <v>10095</v>
      </c>
      <c r="I820" s="2" t="str">
        <v>+507 445-1900</v>
      </c>
      <c r="J820" s="2" t="str">
        <v>507441 6168</v>
      </c>
      <c r="K820" s="7"/>
      <c r="L820" s="7"/>
      <c r="M820" s="7"/>
      <c r="N820" s="7"/>
      <c r="O820" s="7"/>
      <c r="P820" s="7"/>
      <c r="Q820" s="7"/>
      <c r="R820" s="7"/>
      <c r="S820" s="7"/>
    </row>
    <row r="821">
      <c r="A821" s="2" t="s">
        <v>10794</v>
      </c>
      <c r="B821" s="2" t="str">
        <v>西班牙</v>
      </c>
      <c r="C821" s="3" t="s">
        <v>10795</v>
      </c>
      <c r="D821" s="2" t="str">
        <v>家用电器,餐厨用具</v>
      </c>
      <c r="E821" s="2" t="str">
        <v>9次</v>
      </c>
      <c r="F821" s="2" t="str">
        <v>Arago, 28, E 08015, Barcelona</v>
      </c>
      <c r="G821" s="2" t="str">
        <v>Mane Iberica S. A.</v>
      </c>
      <c r="H821" s="2" t="str">
        <v>--</v>
      </c>
      <c r="I821" s="2" t="str">
        <v>+34 934 24 72 91</v>
      </c>
      <c r="J821" s="2" t="str">
        <v>0034 93 425 02 13</v>
      </c>
      <c r="K821" s="7"/>
      <c r="L821" s="7"/>
      <c r="M821" s="7"/>
      <c r="N821" s="7"/>
      <c r="O821" s="7"/>
      <c r="P821" s="7"/>
      <c r="Q821" s="7"/>
      <c r="R821" s="7"/>
      <c r="S821" s="7"/>
    </row>
    <row r="822">
      <c r="A822" s="2" t="s">
        <v>10015</v>
      </c>
      <c r="B822" s="2" t="str">
        <v>巴哈馬</v>
      </c>
      <c r="C822" s="3" t="s">
        <v>10014</v>
      </c>
      <c r="D822" s="2" t="s">
        <v>10016</v>
      </c>
      <c r="E822" s="2" t="str">
        <v>11次</v>
      </c>
      <c r="F822" s="2" t="str">
        <v>N/A</v>
      </c>
      <c r="G822" s="2" t="str">
        <v>Anthony Pena</v>
      </c>
      <c r="H822" s="2" t="s">
        <v>10017</v>
      </c>
      <c r="I822" s="2" t="str">
        <v>(242)3646281</v>
      </c>
      <c r="J822" s="2" t="str">
        <v>001 242 352 2367</v>
      </c>
      <c r="K822" s="7"/>
      <c r="L822" s="7"/>
      <c r="M822" s="7"/>
      <c r="N822" s="7"/>
      <c r="O822" s="7"/>
      <c r="P822" s="7"/>
      <c r="Q822" s="7"/>
      <c r="R822" s="7"/>
      <c r="S822" s="7"/>
    </row>
    <row r="823">
      <c r="A823" s="2" t="s">
        <v>10232</v>
      </c>
      <c r="B823" s="2" t="str">
        <v>馬來西亞</v>
      </c>
      <c r="C823" s="2" t="str">
        <v>--</v>
      </c>
      <c r="D823" s="2" t="str">
        <v>五金,其他,园林用品,大型机械及设备,建筑及装饰材料,餐厨用具</v>
      </c>
      <c r="E823" s="2" t="str">
        <v>7次</v>
      </c>
      <c r="F823" s="2" t="str">
        <v>NO 26/1A, JALAN PANDAN 2/2,PANDAN JAYA,55100 KUALA LUMPUR,MALAYSIA</v>
      </c>
      <c r="G823" s="2" t="str">
        <v>K.M.FOONG</v>
      </c>
      <c r="H823" s="2" t="s">
        <v>10233</v>
      </c>
      <c r="I823" s="2" t="str">
        <v>+60 3-9285 5984</v>
      </c>
      <c r="J823" s="2" t="str">
        <v>0060 3 92852692</v>
      </c>
      <c r="K823" s="7"/>
      <c r="L823" s="7"/>
      <c r="M823" s="7"/>
      <c r="N823" s="7"/>
      <c r="O823" s="7"/>
      <c r="P823" s="7"/>
      <c r="Q823" s="7"/>
      <c r="R823" s="7"/>
      <c r="S823" s="7"/>
    </row>
    <row r="824">
      <c r="A824" s="2" t="s">
        <v>10040</v>
      </c>
      <c r="B824" s="2" t="str">
        <v>約旦</v>
      </c>
      <c r="C824" s="3" t="s">
        <v>10042</v>
      </c>
      <c r="D824" s="2" t="str">
        <v>其他,服装饰物及配件,餐厨用具</v>
      </c>
      <c r="E824" s="2" t="str">
        <v>9次</v>
      </c>
      <c r="F824" s="2" t="str">
        <v>P. O. BOX 6243AMMAN 11118JORDAN</v>
      </c>
      <c r="G824" s="2" t="str">
        <v>Mr. Michel Manneh</v>
      </c>
      <c r="H824" s="2" t="s">
        <v>10041</v>
      </c>
      <c r="I824" s="2" t="str">
        <v>962 6 4896180</v>
      </c>
      <c r="J824" s="2" t="str">
        <v>962 6 4892685</v>
      </c>
      <c r="K824" s="7"/>
      <c r="L824" s="7"/>
      <c r="M824" s="7"/>
      <c r="N824" s="7"/>
      <c r="O824" s="7"/>
      <c r="P824" s="7"/>
      <c r="Q824" s="7"/>
      <c r="R824" s="7"/>
      <c r="S824" s="7"/>
    </row>
    <row r="825">
      <c r="A825" s="2" t="s">
        <v>8772</v>
      </c>
      <c r="B825" s="2" t="str">
        <v>挪威</v>
      </c>
      <c r="C825" s="3" t="s">
        <v>8770</v>
      </c>
      <c r="D825" s="2" t="str">
        <v>其他,家用电器,餐厨用具</v>
      </c>
      <c r="E825" s="2" t="str">
        <v>8次</v>
      </c>
      <c r="F825" s="2" t="str">
        <v>Peter Moellersv. 14, NO 0513, Oslo</v>
      </c>
      <c r="G825" s="2" t="str">
        <v>BevTec AS</v>
      </c>
      <c r="H825" s="2" t="s">
        <v>8771</v>
      </c>
      <c r="I825" s="2" t="str">
        <v>+47 22 22 12 22</v>
      </c>
      <c r="J825" s="2" t="str">
        <v>0047 22 22 25 10</v>
      </c>
      <c r="K825" s="7"/>
      <c r="L825" s="7"/>
      <c r="M825" s="7"/>
      <c r="N825" s="7"/>
      <c r="O825" s="7"/>
      <c r="P825" s="7"/>
      <c r="Q825" s="7"/>
      <c r="R825" s="7"/>
      <c r="S825" s="7"/>
    </row>
    <row r="826">
      <c r="A826" s="2" t="s">
        <v>9962</v>
      </c>
      <c r="B826" s="2" t="str">
        <v>瑞典</v>
      </c>
      <c r="C826" s="3" t="s">
        <v>9960</v>
      </c>
      <c r="D826" s="2" t="str">
        <v>五金,卫浴设备,建筑及装饰材料,餐厨用具</v>
      </c>
      <c r="E826" s="2" t="str">
        <v>4次</v>
      </c>
      <c r="F826" s="2" t="str">
        <v>BOX 631 135 26 TYRESO SWEDEN</v>
      </c>
      <c r="G826" s="2" t="str">
        <v>Dan Arkert</v>
      </c>
      <c r="H826" s="2" t="s">
        <v>9961</v>
      </c>
      <c r="I826" s="2" t="str">
        <v>+46 8 712 00 00</v>
      </c>
      <c r="J826" s="2" t="str">
        <v>0061--411535929</v>
      </c>
      <c r="K826" s="7"/>
      <c r="L826" s="7"/>
      <c r="M826" s="7"/>
      <c r="N826" s="7"/>
      <c r="O826" s="7"/>
      <c r="P826" s="7"/>
      <c r="Q826" s="7"/>
      <c r="R826" s="7"/>
      <c r="S826" s="7"/>
    </row>
    <row r="827">
      <c r="A827" s="2" t="s">
        <v>12729</v>
      </c>
      <c r="B827" s="2" t="str">
        <v>未知國家</v>
      </c>
      <c r="C827" s="2" t="str">
        <v>--</v>
      </c>
      <c r="D827" s="2" t="str">
        <v>其他,家居用品,工艺陶瓷,餐厨用具</v>
      </c>
      <c r="E827" s="2" t="str">
        <v>8次</v>
      </c>
      <c r="F827" s="2" t="str">
        <v>NO.1,SANPANCHIAO RD.,KINMEN,TAIWAN, CHINA</v>
      </c>
      <c r="G827" s="2" t="str">
        <v>Cherrie Wong</v>
      </c>
      <c r="H827" s="2" t="s">
        <v>4274</v>
      </c>
      <c r="I827" s="2" t="str">
        <v>00886 82325729</v>
      </c>
      <c r="J827" s="2" t="str">
        <v>00886 82328025</v>
      </c>
      <c r="K827" s="7"/>
      <c r="L827" s="7"/>
      <c r="M827" s="7"/>
      <c r="N827" s="7"/>
      <c r="O827" s="7"/>
      <c r="P827" s="7"/>
      <c r="Q827" s="7"/>
      <c r="R827" s="7"/>
      <c r="S827" s="7"/>
    </row>
    <row r="828">
      <c r="A828" s="2" t="s">
        <v>9986</v>
      </c>
      <c r="B828" s="2" t="str">
        <v>中國香港</v>
      </c>
      <c r="C828" s="2" t="str">
        <v>--</v>
      </c>
      <c r="D828" s="2" t="str">
        <v>玩具,礼品及赠品,餐厨用具</v>
      </c>
      <c r="E828" s="2" t="str">
        <v>6次</v>
      </c>
      <c r="F828" s="2" t="str">
        <v>B,3/F TRUST TOWER,NO.68 JOHNSTON ROAD,WANCHAI</v>
      </c>
      <c r="G828" s="2" t="str">
        <v>YIU HOI CHU</v>
      </c>
      <c r="H828" s="2" t="s">
        <v>9985</v>
      </c>
      <c r="I828" s="2" t="str">
        <v>00852 25293286</v>
      </c>
      <c r="J828" s="2" t="str">
        <v>00852 25290783</v>
      </c>
      <c r="K828" s="7"/>
      <c r="L828" s="7"/>
      <c r="M828" s="7"/>
      <c r="N828" s="7"/>
      <c r="O828" s="7"/>
      <c r="P828" s="7"/>
      <c r="Q828" s="7"/>
      <c r="R828" s="7"/>
      <c r="S828" s="7"/>
    </row>
    <row r="829">
      <c r="A829" s="2" t="s">
        <v>12678</v>
      </c>
      <c r="B829" s="2" t="str">
        <v>摩洛哥</v>
      </c>
      <c r="C829" s="3" t="s">
        <v>12680</v>
      </c>
      <c r="D829" s="2" t="str">
        <v>照明产品,餐厨用具</v>
      </c>
      <c r="E829" s="2" t="str">
        <v>6次</v>
      </c>
      <c r="F829" s="2" t="str">
        <v>74, RUE BEYT LAHME INEZGANE-AGADIR</v>
      </c>
      <c r="G829" s="2" t="str">
        <v>Mr MOULAY</v>
      </c>
      <c r="H829" s="2" t="s">
        <v>12679</v>
      </c>
      <c r="I829" s="2" t="str">
        <v>00212 48 336383</v>
      </c>
      <c r="J829" s="2" t="str">
        <v>00212 48 336373</v>
      </c>
      <c r="K829" s="7"/>
      <c r="L829" s="7"/>
      <c r="M829" s="7"/>
      <c r="N829" s="7"/>
      <c r="O829" s="7"/>
      <c r="P829" s="7"/>
      <c r="Q829" s="7"/>
      <c r="R829" s="7"/>
      <c r="S829" s="7"/>
    </row>
    <row r="830">
      <c r="A830" s="2" t="s">
        <v>9923</v>
      </c>
      <c r="B830" s="2" t="str">
        <v>韩国</v>
      </c>
      <c r="C830" s="2" t="str">
        <v>--</v>
      </c>
      <c r="D830" s="2" t="str">
        <v>餐厨用具</v>
      </c>
      <c r="E830" s="2" t="str">
        <v>2次</v>
      </c>
      <c r="F830" s="2" t="str">
        <v>RM202, DAEMYUNG B/D, 117-3, NONHYUN-DONG, KANGNAM-KU, SEOUL</v>
      </c>
      <c r="G830" s="2" t="str">
        <v>HAN, KYUNG DONG</v>
      </c>
      <c r="H830" s="2" t="str">
        <v>--</v>
      </c>
      <c r="I830" s="2" t="str">
        <v>0082 (02)5148057</v>
      </c>
      <c r="J830" s="2" t="str">
        <v>0082 (02)3462-7769</v>
      </c>
      <c r="K830" s="7"/>
      <c r="L830" s="7"/>
      <c r="M830" s="7"/>
      <c r="N830" s="7"/>
      <c r="O830" s="7"/>
      <c r="P830" s="7"/>
      <c r="Q830" s="7"/>
      <c r="R830" s="7"/>
      <c r="S830" s="7"/>
    </row>
    <row r="831">
      <c r="A831" s="2" t="s">
        <v>10696</v>
      </c>
      <c r="B831" s="2" t="str">
        <v>荷蘭</v>
      </c>
      <c r="C831" s="3" t="s">
        <v>10695</v>
      </c>
      <c r="D831" s="2" t="str">
        <v>五金,化工产品,玩具,鞋,餐厨用具</v>
      </c>
      <c r="E831" s="2" t="str">
        <v>7次</v>
      </c>
      <c r="F831" s="2" t="str">
        <v>HOOGEVEENENWEG 110, P.O.BOX 2562910 AG NIEUWERKERK A/D IJSSELHOLLAND</v>
      </c>
      <c r="G831" s="2" t="str">
        <v>R.M. Diehl</v>
      </c>
      <c r="H831" s="2">
        <v>14</v>
      </c>
      <c r="I831" s="2" t="str">
        <v>+31 180 331 700</v>
      </c>
      <c r="J831" s="2" t="str">
        <v>0031 180 320524</v>
      </c>
      <c r="K831" s="7"/>
      <c r="L831" s="7"/>
      <c r="M831" s="7"/>
      <c r="N831" s="7"/>
      <c r="O831" s="7"/>
      <c r="P831" s="7"/>
      <c r="Q831" s="7"/>
      <c r="R831" s="7"/>
      <c r="S831" s="7"/>
    </row>
    <row r="832">
      <c r="A832" s="2" t="s">
        <v>9933</v>
      </c>
      <c r="B832" s="2" t="str">
        <v>美國</v>
      </c>
      <c r="C832" s="3" t="s">
        <v>9935</v>
      </c>
      <c r="D832" s="2" t="str">
        <v>家具,餐厨用具</v>
      </c>
      <c r="E832" s="2" t="str">
        <v>8次</v>
      </c>
      <c r="F832" s="2" t="str">
        <v>9 PEACH TREE HILL RD.,LIVINGSTON,NJ 07039,U.S.A.</v>
      </c>
      <c r="G832" s="2" t="str">
        <v>manuel litwak</v>
      </c>
      <c r="H832" s="2" t="s">
        <v>9934</v>
      </c>
      <c r="I832" s="2" t="str">
        <v>+1 973-716-7406</v>
      </c>
      <c r="J832" s="2" t="str">
        <v>888 740 2500</v>
      </c>
      <c r="K832" s="7"/>
      <c r="L832" s="7"/>
      <c r="M832" s="7"/>
      <c r="N832" s="7"/>
      <c r="O832" s="7"/>
      <c r="P832" s="7"/>
      <c r="Q832" s="7"/>
      <c r="R832" s="7"/>
      <c r="S832" s="7"/>
    </row>
    <row r="833">
      <c r="A833" s="2" t="s">
        <v>12305</v>
      </c>
      <c r="B833" s="2" t="str">
        <v>加拿大</v>
      </c>
      <c r="C833" s="3" t="s">
        <v>12306</v>
      </c>
      <c r="D833" s="2" t="str">
        <v>玩具,餐厨用具</v>
      </c>
      <c r="E833" s="2" t="str">
        <v>7次</v>
      </c>
      <c r="F833" s="2" t="str">
        <v>468 CUMBERLAND AVENUE HAMILTON,ON L8M 3M5</v>
      </c>
      <c r="G833" s="2" t="str">
        <v>M.KADI</v>
      </c>
      <c r="H833" s="2" t="str">
        <v>--</v>
      </c>
      <c r="I833" s="2">
        <f>+1-289-396-1660</f>
      </c>
      <c r="J833" s="2" t="str">
        <v>001 905 5430426</v>
      </c>
      <c r="K833" s="7"/>
      <c r="L833" s="7"/>
      <c r="M833" s="7"/>
      <c r="N833" s="7"/>
      <c r="O833" s="7"/>
      <c r="P833" s="7"/>
      <c r="Q833" s="7"/>
      <c r="R833" s="7"/>
      <c r="S833" s="7"/>
    </row>
    <row r="834">
      <c r="A834" s="2" t="s">
        <v>9435</v>
      </c>
      <c r="B834" s="2" t="str">
        <v>美國</v>
      </c>
      <c r="C834" s="3" t="s">
        <v>9436</v>
      </c>
      <c r="D834" s="2" t="s">
        <v>9433</v>
      </c>
      <c r="E834" s="2" t="str">
        <v>10次</v>
      </c>
      <c r="F834" s="2" t="str">
        <v>95231 OVERSEAS HIGHWAY , KEY LARGOFLA. 33037,U.S.A.</v>
      </c>
      <c r="G834" s="2" t="str">
        <v>AnthonyTokarchyk</v>
      </c>
      <c r="H834" s="2" t="s">
        <v>9434</v>
      </c>
      <c r="I834" s="2" t="str">
        <v>+1-305-853-0378,(305) 853-0372,(706) 897-3059,(305) 853-0378,1-(800) 870-1780,1 (800) 870-1780,37.99 95200,5.99 95200,4.99 95200,13.95 95200</v>
      </c>
      <c r="J834" s="2" t="str">
        <v>001 3058530372</v>
      </c>
      <c r="K834" s="7"/>
      <c r="L834" s="7"/>
      <c r="M834" s="7"/>
      <c r="N834" s="7"/>
      <c r="O834" s="7"/>
      <c r="P834" s="7"/>
      <c r="Q834" s="7"/>
      <c r="R834" s="7"/>
      <c r="S834" s="7"/>
    </row>
    <row r="835">
      <c r="A835" s="2" t="s">
        <v>12321</v>
      </c>
      <c r="B835" s="2" t="str">
        <v>印度</v>
      </c>
      <c r="C835" s="2" t="str">
        <v>--</v>
      </c>
      <c r="D835" s="2" t="str">
        <v>玩具,餐厨用具</v>
      </c>
      <c r="E835" s="2" t="str">
        <v>8次</v>
      </c>
      <c r="F835" s="2" t="str">
        <v>FIRST FLOOR,NO.6,(OLD NO.20),GOVINDAN STREET,AYYAVOO COLONY,AMINJIKARAI,CHENNAI</v>
      </c>
      <c r="G835" s="2" t="str">
        <v>RAVEENDRA NATH</v>
      </c>
      <c r="H835" s="2" t="s">
        <v>12322</v>
      </c>
      <c r="I835" s="2" t="str">
        <v>0091 44 3790161</v>
      </c>
      <c r="J835" s="2" t="str">
        <v>0091 44 8229827</v>
      </c>
      <c r="K835" s="7"/>
      <c r="L835" s="7"/>
      <c r="M835" s="7"/>
      <c r="N835" s="7"/>
      <c r="O835" s="7"/>
      <c r="P835" s="7"/>
      <c r="Q835" s="7"/>
      <c r="R835" s="7"/>
      <c r="S835" s="7"/>
    </row>
    <row r="836">
      <c r="A836" s="2" t="s">
        <v>9463</v>
      </c>
      <c r="B836" s="2" t="str">
        <v>挪威</v>
      </c>
      <c r="C836" s="3" t="s">
        <v>9461</v>
      </c>
      <c r="D836" s="2" t="str">
        <v>大型机械及设备,食品,餐厨用具</v>
      </c>
      <c r="E836" s="2" t="str">
        <v>7次</v>
      </c>
      <c r="F836" s="2" t="str">
        <v>Snekkerveien 4, NO 2619, Lillehammer</v>
      </c>
      <c r="G836" s="2" t="str">
        <v>ALSHARBY</v>
      </c>
      <c r="H836" s="2" t="s">
        <v>9462</v>
      </c>
      <c r="I836" s="2" t="str">
        <v>+47 61 26 06 00</v>
      </c>
      <c r="J836" s="2" t="str">
        <v>0047 61 05 42 39</v>
      </c>
      <c r="K836" s="7"/>
      <c r="L836" s="7"/>
      <c r="M836" s="7"/>
      <c r="N836" s="7"/>
      <c r="O836" s="7"/>
      <c r="P836" s="7"/>
      <c r="Q836" s="7"/>
      <c r="R836" s="7"/>
      <c r="S836" s="7"/>
    </row>
    <row r="837">
      <c r="A837" s="2" t="s">
        <v>12255</v>
      </c>
      <c r="B837" s="2" t="str">
        <v>中國香港</v>
      </c>
      <c r="C837" s="3" t="s">
        <v>12256</v>
      </c>
      <c r="D837" s="2" t="str">
        <v>体育及旅游休闲用品,家具,家居装饰品,餐厨用具</v>
      </c>
      <c r="E837" s="2" t="str">
        <v>8次</v>
      </c>
      <c r="F837" s="2" t="str">
        <v>1/F. #12 DAI FU STREET,TAI PO INDUSTRIAL ESTATE ,TAI PO,NEW TERRITORIESHONGKONG</v>
      </c>
      <c r="G837" s="2" t="str">
        <v>FAZRENA AZLEEN</v>
      </c>
      <c r="H837" s="2" t="s">
        <v>12254</v>
      </c>
      <c r="I837" s="2" t="str">
        <v>+852 2518 6247</v>
      </c>
      <c r="J837" s="2" t="str">
        <v>852 2857 4717</v>
      </c>
      <c r="K837" s="7"/>
      <c r="L837" s="7"/>
      <c r="M837" s="7"/>
      <c r="N837" s="7"/>
      <c r="O837" s="7"/>
      <c r="P837" s="7"/>
      <c r="Q837" s="7"/>
      <c r="R837" s="7"/>
      <c r="S837" s="7"/>
    </row>
    <row r="838">
      <c r="A838" s="2" t="s">
        <v>9371</v>
      </c>
      <c r="B838" s="2" t="str">
        <v>日本</v>
      </c>
      <c r="C838" s="2" t="str">
        <v>--</v>
      </c>
      <c r="D838" s="2" t="str">
        <v>餐厨用具</v>
      </c>
      <c r="E838" s="2" t="str">
        <v>6次</v>
      </c>
      <c r="F838" s="2" t="str">
        <v>13-6, KAMIMEGURO 1-CHOME, MEGURO-KU, TOKYO 1530051</v>
      </c>
      <c r="G838" s="2" t="str">
        <v>OHNUKI CO LTD</v>
      </c>
      <c r="H838" s="2" t="str">
        <v>--</v>
      </c>
      <c r="I838" s="2" t="str">
        <v>0081 3 34633177</v>
      </c>
      <c r="J838" s="2" t="str">
        <v>0081 3 34632496</v>
      </c>
      <c r="K838" s="7"/>
      <c r="L838" s="7"/>
      <c r="M838" s="7"/>
      <c r="N838" s="7"/>
      <c r="O838" s="7"/>
      <c r="P838" s="7"/>
      <c r="Q838" s="7"/>
      <c r="R838" s="7"/>
      <c r="S838" s="7"/>
    </row>
    <row r="839">
      <c r="A839" s="2" t="s">
        <v>12282</v>
      </c>
      <c r="B839" s="2" t="str">
        <v>瑞典</v>
      </c>
      <c r="C839" s="3" t="s">
        <v>12281</v>
      </c>
      <c r="D839" s="2" t="str">
        <v>大型机械及设备,玩具,餐厨用具</v>
      </c>
      <c r="E839" s="2" t="str">
        <v>8次</v>
      </c>
      <c r="F839" s="2" t="str">
        <v>Saxg 2, SE 21124, Malmo</v>
      </c>
      <c r="G839" s="2" t="str">
        <v>Karlstedt AB</v>
      </c>
      <c r="H839" s="2" t="s">
        <v>12283</v>
      </c>
      <c r="I839" s="2" t="str">
        <v>+46 40 93 70 50</v>
      </c>
      <c r="J839" s="2" t="str">
        <v>0046 40 93 72 70</v>
      </c>
      <c r="K839" s="7"/>
      <c r="L839" s="7"/>
      <c r="M839" s="7"/>
      <c r="N839" s="7"/>
      <c r="O839" s="7"/>
      <c r="P839" s="7"/>
      <c r="Q839" s="7"/>
      <c r="R839" s="7"/>
      <c r="S839" s="7"/>
    </row>
    <row r="840">
      <c r="A840" s="2" t="s">
        <v>9407</v>
      </c>
      <c r="B840" s="2" t="str">
        <v>美國</v>
      </c>
      <c r="C840" s="2" t="str">
        <v>--</v>
      </c>
      <c r="D840" s="2" t="s">
        <v>9405</v>
      </c>
      <c r="E840" s="2" t="str">
        <v>3次</v>
      </c>
      <c r="F840" s="2" t="str">
        <v>P.O. BOX 571082, U.S.A.</v>
      </c>
      <c r="G840" s="2" t="str">
        <v>--</v>
      </c>
      <c r="H840" s="2" t="s">
        <v>9406</v>
      </c>
      <c r="I840" s="2" t="str">
        <v>(818)996 9213</v>
      </c>
      <c r="J840" s="2" t="str">
        <v>(818)996 9119</v>
      </c>
      <c r="K840" s="7"/>
      <c r="L840" s="7"/>
      <c r="M840" s="7"/>
      <c r="N840" s="7"/>
      <c r="O840" s="7"/>
      <c r="P840" s="7"/>
      <c r="Q840" s="7"/>
      <c r="R840" s="7"/>
      <c r="S840" s="7"/>
    </row>
    <row r="841">
      <c r="A841" s="2" t="s">
        <v>12215</v>
      </c>
      <c r="B841" s="2" t="str">
        <v>美國</v>
      </c>
      <c r="C841" s="2" t="str">
        <v>--</v>
      </c>
      <c r="D841" s="2" t="str">
        <v>体育及旅游休闲用品,玻璃工艺品,箱包,餐厨用具</v>
      </c>
      <c r="E841" s="2" t="str">
        <v>6次</v>
      </c>
      <c r="F841" s="2" t="str">
        <v>ROUTES 130 &amp; 73,PENNSAUKEN,NEW JERSEY 08110,U.S.A.</v>
      </c>
      <c r="G841" s="2" t="str">
        <v>--</v>
      </c>
      <c r="H841" s="2" t="s">
        <v>7131</v>
      </c>
      <c r="I841" s="2" t="str">
        <v>+1 484-557-2798</v>
      </c>
      <c r="J841" s="2" t="str">
        <v>1 215 725 0639</v>
      </c>
      <c r="K841" s="7"/>
      <c r="L841" s="7"/>
      <c r="M841" s="7"/>
      <c r="N841" s="7"/>
      <c r="O841" s="7"/>
      <c r="P841" s="7"/>
      <c r="Q841" s="7"/>
      <c r="R841" s="7"/>
      <c r="S841" s="7"/>
    </row>
    <row r="842">
      <c r="A842" s="2" t="s">
        <v>9313</v>
      </c>
      <c r="B842" s="2" t="str">
        <v>英國</v>
      </c>
      <c r="C842" s="3" t="s">
        <v>9311</v>
      </c>
      <c r="D842" s="2" t="str">
        <v>其他,餐厨用具</v>
      </c>
      <c r="E842" s="2" t="str">
        <v>9次</v>
      </c>
      <c r="F842" s="2" t="str">
        <v>Campsie Industrial Estate, McClean Road, Eglinton, GB BT47 3X, Londonderry</v>
      </c>
      <c r="G842" s="2" t="str">
        <v>EJH Specialist Beverages</v>
      </c>
      <c r="H842" s="2" t="s">
        <v>9312</v>
      </c>
      <c r="I842" s="2" t="str">
        <v>+44 28 7186 0977</v>
      </c>
      <c r="J842" s="2" t="str">
        <v>0044 28 7186 0315</v>
      </c>
      <c r="K842" s="7"/>
      <c r="L842" s="7"/>
      <c r="M842" s="7"/>
      <c r="N842" s="7"/>
      <c r="O842" s="7"/>
      <c r="P842" s="7"/>
      <c r="Q842" s="7"/>
      <c r="R842" s="7"/>
      <c r="S842" s="7"/>
    </row>
    <row r="843">
      <c r="A843" s="2" t="s">
        <v>12233</v>
      </c>
      <c r="B843" s="2" t="str">
        <v>中國香港</v>
      </c>
      <c r="C843" s="3" t="s">
        <v>12234</v>
      </c>
      <c r="D843" s="2" t="str">
        <v>餐厨用具</v>
      </c>
      <c r="E843" s="2" t="str">
        <v>7次</v>
      </c>
      <c r="F843" s="2" t="str">
        <v>SUITE 1007, 10/F., CHINACHEM GOLDENPLAZA, 77 MODY ROAD, T.S.T.EAST,KLN,HONGKONG</v>
      </c>
      <c r="G843" s="2" t="str">
        <v>--</v>
      </c>
      <c r="H843" s="2" t="s">
        <v>12232</v>
      </c>
      <c r="I843" s="2" t="str">
        <v>+852 2311 8118</v>
      </c>
      <c r="J843" s="2" t="str">
        <v>2311 8018</v>
      </c>
      <c r="K843" s="7"/>
      <c r="L843" s="7"/>
      <c r="M843" s="7"/>
      <c r="N843" s="7"/>
      <c r="O843" s="7"/>
      <c r="P843" s="7"/>
      <c r="Q843" s="7"/>
      <c r="R843" s="7"/>
      <c r="S843" s="7"/>
    </row>
    <row r="844">
      <c r="A844" s="2" t="s">
        <v>9343</v>
      </c>
      <c r="B844" s="2" t="str">
        <v>尼日利亞</v>
      </c>
      <c r="C844" s="2" t="str">
        <v>--</v>
      </c>
      <c r="D844" s="2" t="str">
        <v>个人护理用具,其他,家用纺织品,玻璃工艺品,餐厨用具</v>
      </c>
      <c r="E844" s="2" t="str">
        <v>6次</v>
      </c>
      <c r="F844" s="2" t="str">
        <v>76B,Adeniyi Jones Avenue,P.O.Box 3420 Ikeja,Lagos, NIGERIA</v>
      </c>
      <c r="G844" s="2" t="str">
        <v>AMIRA SOFIA ACOSTA</v>
      </c>
      <c r="H844" s="2" t="s">
        <v>9344</v>
      </c>
      <c r="I844" s="2" t="str">
        <v>+234 1 345 3292</v>
      </c>
      <c r="J844" s="2">
        <v>23415551419</v>
      </c>
      <c r="K844" s="7"/>
      <c r="L844" s="7"/>
      <c r="M844" s="7"/>
      <c r="N844" s="7"/>
      <c r="O844" s="7"/>
      <c r="P844" s="7"/>
      <c r="Q844" s="7"/>
      <c r="R844" s="7"/>
      <c r="S844" s="7"/>
    </row>
    <row r="845">
      <c r="A845" s="2" t="s">
        <v>10670</v>
      </c>
      <c r="B845" s="2" t="str">
        <v>巴基斯坦</v>
      </c>
      <c r="C845" s="3" t="s">
        <v>10667</v>
      </c>
      <c r="D845" s="2" t="s">
        <v>10668</v>
      </c>
      <c r="E845" s="2" t="str">
        <v>6次</v>
      </c>
      <c r="F845" s="2" t="str">
        <v>malik taj muhammad khan plaza new road near sohrab khan chowk mingora swat , PAKISTAN</v>
      </c>
      <c r="G845" s="2" t="str">
        <v>RAYMOND</v>
      </c>
      <c r="H845" s="2" t="s">
        <v>10669</v>
      </c>
      <c r="I845" s="2" t="str">
        <v>+92 333 9483589</v>
      </c>
      <c r="J845" s="2">
        <v>92936711704</v>
      </c>
      <c r="K845" s="7"/>
      <c r="L845" s="7"/>
      <c r="M845" s="7"/>
      <c r="N845" s="7"/>
      <c r="O845" s="7"/>
      <c r="P845" s="7"/>
      <c r="Q845" s="7"/>
      <c r="R845" s="7"/>
      <c r="S845" s="7"/>
    </row>
    <row r="846">
      <c r="A846" s="2" t="s">
        <v>9253</v>
      </c>
      <c r="B846" s="2" t="str">
        <v>法國</v>
      </c>
      <c r="C846" s="3" t="s">
        <v>9255</v>
      </c>
      <c r="D846" s="2" t="str">
        <v>节日用品,餐厨用具</v>
      </c>
      <c r="E846" s="2" t="str">
        <v>2次</v>
      </c>
      <c r="F846" s="2" t="str">
        <v>10 RUE LOUIS BREGUET, PARC D ACTIVITES CLEMENT ADER, 34830, JACOU</v>
      </c>
      <c r="G846" s="2" t="str">
        <v>M ANDREU</v>
      </c>
      <c r="H846" s="2" t="s">
        <v>9254</v>
      </c>
      <c r="I846" s="2" t="str">
        <v>+33 4 67 55 90 60</v>
      </c>
      <c r="J846" s="2" t="str">
        <v>0033 4 67592504</v>
      </c>
      <c r="K846" s="7"/>
      <c r="L846" s="7"/>
      <c r="M846" s="7"/>
      <c r="N846" s="7"/>
      <c r="O846" s="7"/>
      <c r="P846" s="7"/>
      <c r="Q846" s="7"/>
      <c r="R846" s="7"/>
      <c r="S846" s="7"/>
    </row>
    <row r="847">
      <c r="A847" s="2" t="s">
        <v>10600</v>
      </c>
      <c r="B847" s="2" t="str">
        <v>法國</v>
      </c>
      <c r="C847" s="3" t="s">
        <v>10598</v>
      </c>
      <c r="D847" s="2" t="str">
        <v>办公文具,卫浴设备,餐厨用具</v>
      </c>
      <c r="E847" s="2" t="str">
        <v>2次</v>
      </c>
      <c r="F847" s="2" t="str">
        <v>30 RUE CARNOT, BP 33 ZONE INDUSTRIELLE DE ECRICROLLES, 95410, GROSLAY</v>
      </c>
      <c r="G847" s="2" t="str">
        <v>MME GEROUVILLE MARTINE /MR.CARINI</v>
      </c>
      <c r="H847" s="2" t="s">
        <v>10599</v>
      </c>
      <c r="I847" s="2" t="str">
        <v>+33 1 30 10 10 00</v>
      </c>
      <c r="J847" s="2" t="str">
        <v>0033 1 30101010</v>
      </c>
      <c r="K847" s="7"/>
      <c r="L847" s="7"/>
      <c r="M847" s="7"/>
      <c r="N847" s="7"/>
      <c r="O847" s="7"/>
      <c r="P847" s="7"/>
      <c r="Q847" s="7"/>
      <c r="R847" s="7"/>
      <c r="S847" s="7"/>
    </row>
    <row r="848">
      <c r="A848" s="2" t="s">
        <v>9281</v>
      </c>
      <c r="B848" s="2" t="str">
        <v>馬來西亞</v>
      </c>
      <c r="C848" s="2" t="str">
        <v>--</v>
      </c>
      <c r="D848" s="2" t="str">
        <v>餐厨用具</v>
      </c>
      <c r="E848" s="2" t="str">
        <v>3次</v>
      </c>
      <c r="F848" s="2" t="str">
        <v>LOT 2097,JALAN BULATAN,LORONG 10,KROKOP,98000 MIRI,SARAWAK.</v>
      </c>
      <c r="G848" s="2" t="str">
        <v>HO HUI SENG</v>
      </c>
      <c r="H848" s="2" t="str">
        <v>--</v>
      </c>
      <c r="I848" s="2" t="str">
        <v>0060 85 422755</v>
      </c>
      <c r="J848" s="2" t="str">
        <v>0060 85 422757</v>
      </c>
      <c r="K848" s="7"/>
      <c r="L848" s="7"/>
      <c r="M848" s="7"/>
      <c r="N848" s="7"/>
      <c r="O848" s="7"/>
      <c r="P848" s="7"/>
      <c r="Q848" s="7"/>
      <c r="R848" s="7"/>
      <c r="S848" s="7"/>
    </row>
    <row r="849">
      <c r="A849" s="2" t="s">
        <v>10613</v>
      </c>
      <c r="B849" s="2" t="str">
        <v>土耳其</v>
      </c>
      <c r="C849" s="3" t="s">
        <v>10614</v>
      </c>
      <c r="D849" s="2" t="str">
        <v>玩具,礼品及赠品,餐厨用具</v>
      </c>
      <c r="E849" s="2" t="str">
        <v>8次</v>
      </c>
      <c r="F849" s="2" t="str">
        <v>KERESTECILER SITESI CAM SOKAK NO:13 MERTER ISTANBUL</v>
      </c>
      <c r="G849" s="2" t="str">
        <v>PASIFIK GRUP ITHALAT VE IHRACAT LTD.STI.</v>
      </c>
      <c r="H849" s="2" t="s">
        <v>10612</v>
      </c>
      <c r="I849" s="2" t="str">
        <v>+90 212 483 01 80</v>
      </c>
      <c r="J849" s="2" t="str">
        <v>0090 212 4830193</v>
      </c>
      <c r="K849" s="7"/>
      <c r="L849" s="7"/>
      <c r="M849" s="7"/>
      <c r="N849" s="7"/>
      <c r="O849" s="7"/>
      <c r="P849" s="7"/>
      <c r="Q849" s="7"/>
      <c r="R849" s="7"/>
      <c r="S849" s="7"/>
    </row>
    <row r="850">
      <c r="A850" s="2" t="s">
        <v>9655</v>
      </c>
      <c r="B850" s="2" t="str">
        <v>日本</v>
      </c>
      <c r="C850" s="3" t="s">
        <v>9656</v>
      </c>
      <c r="D850" s="2" t="str">
        <v>餐厨用具</v>
      </c>
      <c r="E850" s="2" t="str">
        <v>2次</v>
      </c>
      <c r="F850" s="2" t="str">
        <v>1033, HAYAMI-CHO, KADOMA-SHI, OSAKA 571-8571, JAPAN</v>
      </c>
      <c r="G850" s="2" t="str">
        <v>TOSHIHIRO KITERA</v>
      </c>
      <c r="H850" s="2" t="str">
        <v>--</v>
      </c>
      <c r="I850" s="2">
        <f>+81-20171107</f>
      </c>
      <c r="J850" s="2" t="str">
        <v>0081 6 69063462</v>
      </c>
      <c r="K850" s="7"/>
      <c r="L850" s="7"/>
      <c r="M850" s="7"/>
      <c r="N850" s="7"/>
      <c r="O850" s="7"/>
      <c r="P850" s="7"/>
      <c r="Q850" s="7"/>
      <c r="R850" s="7"/>
      <c r="S850" s="7"/>
    </row>
    <row r="851">
      <c r="A851" s="2" t="s">
        <v>12501</v>
      </c>
      <c r="B851" s="2" t="str">
        <v>菲律賓</v>
      </c>
      <c r="C851" s="3" t="s">
        <v>12502</v>
      </c>
      <c r="D851" s="2" t="str">
        <v>五金,卫浴设备,餐厨用具</v>
      </c>
      <c r="E851" s="2" t="str">
        <v>9次</v>
      </c>
      <c r="F851" s="2" t="str">
        <v>910 KUSANGLOOBST,STA CRUZ,MANILA</v>
      </c>
      <c r="G851" s="2" t="str">
        <v>BENISON ONG</v>
      </c>
      <c r="H851" s="2" t="s">
        <v>12503</v>
      </c>
      <c r="I851" s="2" t="str">
        <v>+63-2-247-7777,+63 2 8247 7777</v>
      </c>
      <c r="J851" s="2" t="str">
        <v>0063 2 2459176</v>
      </c>
      <c r="K851" s="7"/>
      <c r="L851" s="7"/>
      <c r="M851" s="7"/>
      <c r="N851" s="7"/>
      <c r="O851" s="7"/>
      <c r="P851" s="7"/>
      <c r="Q851" s="7"/>
      <c r="R851" s="7"/>
      <c r="S851" s="7"/>
    </row>
    <row r="852">
      <c r="A852" s="2" t="s">
        <v>9682</v>
      </c>
      <c r="B852" s="2" t="str">
        <v>美國</v>
      </c>
      <c r="C852" s="3" t="s">
        <v>9681</v>
      </c>
      <c r="D852" s="2" t="str">
        <v>餐厨用具</v>
      </c>
      <c r="E852" s="2" t="str">
        <v>9次</v>
      </c>
      <c r="F852" s="2" t="str">
        <v>7737 S.W 44TH STREET,OKLAHOMA CITY, OK 73179-4808U.S.A.</v>
      </c>
      <c r="G852" s="2" t="str">
        <v>GRECO FRAME &amp; SUPPLY, INC.</v>
      </c>
      <c r="H852" s="2" t="s">
        <v>9683</v>
      </c>
      <c r="I852" s="2" t="str">
        <v>+1 405-745-1400</v>
      </c>
      <c r="J852" s="2" t="str">
        <v>001 4057451441</v>
      </c>
      <c r="K852" s="7"/>
      <c r="L852" s="7"/>
      <c r="M852" s="7"/>
      <c r="N852" s="7"/>
      <c r="O852" s="7"/>
      <c r="P852" s="7"/>
      <c r="Q852" s="7"/>
      <c r="R852" s="7"/>
      <c r="S852" s="7"/>
    </row>
    <row r="853">
      <c r="A853" s="2" t="s">
        <v>12431</v>
      </c>
      <c r="B853" s="2" t="str">
        <v>荷蘭</v>
      </c>
      <c r="C853" s="3" t="s">
        <v>12429</v>
      </c>
      <c r="D853" s="2" t="str">
        <v>卫浴设备,餐厨用具</v>
      </c>
      <c r="E853" s="2" t="str">
        <v>6次</v>
      </c>
      <c r="F853" s="2" t="str">
        <v>Centaurusweg 146, NL 5015 TA, Tilburg</v>
      </c>
      <c r="G853" s="2" t="str">
        <v>A van Kanpen</v>
      </c>
      <c r="H853" s="2" t="s">
        <v>12430</v>
      </c>
      <c r="I853" s="2" t="str">
        <v>+31 13 547 8600</v>
      </c>
      <c r="J853" s="2" t="str">
        <v>0031 13 4550605</v>
      </c>
      <c r="K853" s="7"/>
      <c r="L853" s="7"/>
      <c r="M853" s="7"/>
      <c r="N853" s="7"/>
      <c r="O853" s="7"/>
      <c r="P853" s="7"/>
      <c r="Q853" s="7"/>
      <c r="R853" s="7"/>
      <c r="S853" s="7"/>
    </row>
    <row r="854">
      <c r="A854" s="2" t="s">
        <v>9600</v>
      </c>
      <c r="B854" s="2" t="str">
        <v>新西蘭</v>
      </c>
      <c r="C854" s="3" t="s">
        <v>9602</v>
      </c>
      <c r="D854" s="2" t="str">
        <v>工具,照明产品,钟表眼镜,餐厨用具</v>
      </c>
      <c r="E854" s="2" t="str">
        <v>7次</v>
      </c>
      <c r="F854" s="2" t="str">
        <v>Target Court, Unit 2/8 Target Road Glenfield 1310 Auckland</v>
      </c>
      <c r="G854" s="2" t="str">
        <v>Ecco (New Zealand) Ltd</v>
      </c>
      <c r="H854" s="2" t="s">
        <v>9601</v>
      </c>
      <c r="I854" s="2" t="str">
        <v>+64 9-443 9344</v>
      </c>
      <c r="J854" s="2" t="str">
        <v>0064 9 443 9343</v>
      </c>
      <c r="K854" s="7"/>
      <c r="L854" s="7"/>
      <c r="M854" s="7"/>
      <c r="N854" s="7"/>
      <c r="O854" s="7"/>
      <c r="P854" s="7"/>
      <c r="Q854" s="7"/>
      <c r="R854" s="7"/>
      <c r="S854" s="7"/>
    </row>
    <row r="855">
      <c r="A855" s="2" t="s">
        <v>12456</v>
      </c>
      <c r="B855" s="2" t="str">
        <v>中國香港</v>
      </c>
      <c r="C855" s="3" t="s">
        <v>12455</v>
      </c>
      <c r="D855" s="2" t="s">
        <v>12453</v>
      </c>
      <c r="E855" s="2" t="str">
        <v>9次</v>
      </c>
      <c r="F855" s="2" t="str">
        <v>12/F TONTEX IND BLDG2-4 SHEUNG HEI ST,HONGKONG</v>
      </c>
      <c r="G855" s="2" t="str">
        <v>ABDUL MALEK</v>
      </c>
      <c r="H855" s="2" t="s">
        <v>12454</v>
      </c>
      <c r="I855" s="2" t="str">
        <v>00852 23665361</v>
      </c>
      <c r="J855" s="2" t="str">
        <v>00852 23665461</v>
      </c>
      <c r="K855" s="7"/>
      <c r="L855" s="7"/>
      <c r="M855" s="7"/>
      <c r="N855" s="7"/>
      <c r="O855" s="7"/>
      <c r="P855" s="7"/>
      <c r="Q855" s="7"/>
      <c r="R855" s="7"/>
      <c r="S855" s="7"/>
    </row>
    <row r="856">
      <c r="A856" s="2" t="s">
        <v>9622</v>
      </c>
      <c r="B856" s="2" t="str">
        <v>新加坡</v>
      </c>
      <c r="C856" s="2" t="str">
        <v>--</v>
      </c>
      <c r="D856" s="2" t="str">
        <v>其他,餐厨用具</v>
      </c>
      <c r="E856" s="2" t="str">
        <v>8次</v>
      </c>
      <c r="F856" s="2" t="str">
        <v>BLK 3021 #02-169 UBI AVE 2408897 SINGAPORE</v>
      </c>
      <c r="G856" s="2" t="str">
        <v>Mohyuddin Khan</v>
      </c>
      <c r="H856" s="2" t="s">
        <v>9623</v>
      </c>
      <c r="I856" s="2" t="str">
        <v>+65 6741 0338</v>
      </c>
      <c r="J856" s="2">
        <v>6567417485</v>
      </c>
      <c r="K856" s="7"/>
      <c r="L856" s="7"/>
      <c r="M856" s="7"/>
      <c r="N856" s="7"/>
      <c r="O856" s="7"/>
      <c r="P856" s="7"/>
      <c r="Q856" s="7"/>
      <c r="R856" s="7"/>
      <c r="S856" s="7"/>
    </row>
    <row r="857">
      <c r="A857" s="2" t="s">
        <v>12385</v>
      </c>
      <c r="B857" s="2" t="str">
        <v>愛爾蘭</v>
      </c>
      <c r="C857" s="2" t="str">
        <v>--</v>
      </c>
      <c r="D857" s="2" t="str">
        <v>其他,电子电气产品,餐厨用具</v>
      </c>
      <c r="E857" s="2" t="str">
        <v>6次</v>
      </c>
      <c r="F857" s="2" t="str">
        <v>Church Square, Monaghan</v>
      </c>
      <c r="G857" s="2" t="str">
        <v>Mr Gordan Fleming</v>
      </c>
      <c r="H857" s="2" t="s">
        <v>12384</v>
      </c>
      <c r="I857" s="2" t="str">
        <v>+353 47 81344</v>
      </c>
      <c r="J857" s="2" t="str">
        <v>00353 47 84370</v>
      </c>
      <c r="K857" s="7"/>
      <c r="L857" s="7"/>
      <c r="M857" s="7"/>
      <c r="N857" s="7"/>
      <c r="O857" s="7"/>
      <c r="P857" s="7"/>
      <c r="Q857" s="7"/>
      <c r="R857" s="7"/>
      <c r="S857" s="7"/>
    </row>
    <row r="858">
      <c r="A858" s="2" t="s">
        <v>9544</v>
      </c>
      <c r="B858" s="2" t="str">
        <v>挪威</v>
      </c>
      <c r="C858" s="3" t="s">
        <v>9543</v>
      </c>
      <c r="D858" s="2" t="str">
        <v>办公文具,玩具,玻璃工艺品,餐厨用具</v>
      </c>
      <c r="E858" s="2" t="str">
        <v>6次</v>
      </c>
      <c r="F858" s="2" t="str">
        <v>Haendverksv. 2, NO 1405, Langhus</v>
      </c>
      <c r="G858" s="2" t="str">
        <v>OLEDVAN EITAM</v>
      </c>
      <c r="H858" s="2" t="s">
        <v>9545</v>
      </c>
      <c r="I858" s="2" t="str">
        <v>+47 64 86 99 55</v>
      </c>
      <c r="J858" s="2" t="str">
        <v>0047 64 86 99 32</v>
      </c>
      <c r="K858" s="7"/>
      <c r="L858" s="7"/>
      <c r="M858" s="7"/>
      <c r="N858" s="7"/>
      <c r="O858" s="7"/>
      <c r="P858" s="7"/>
      <c r="Q858" s="7"/>
      <c r="R858" s="7"/>
      <c r="S858" s="7"/>
    </row>
    <row r="859">
      <c r="A859" s="2" t="s">
        <v>12407</v>
      </c>
      <c r="B859" s="2" t="str">
        <v>美國</v>
      </c>
      <c r="C859" s="2" t="str">
        <v>--</v>
      </c>
      <c r="D859" s="2" t="str">
        <v>食品,餐厨用具</v>
      </c>
      <c r="E859" s="2" t="str">
        <v>7次</v>
      </c>
      <c r="F859" s="2" t="str">
        <v>32-17 COLLEGE POINT BLVD.,, U.S.A.</v>
      </c>
      <c r="G859" s="2" t="str">
        <v>--</v>
      </c>
      <c r="H859" s="2" t="s">
        <v>12406</v>
      </c>
      <c r="I859" s="2" t="str">
        <v>+1 718-888-1298</v>
      </c>
      <c r="J859" s="2" t="str">
        <v>718 888 1085</v>
      </c>
      <c r="K859" s="7"/>
      <c r="L859" s="7"/>
      <c r="M859" s="7"/>
      <c r="N859" s="7"/>
      <c r="O859" s="7"/>
      <c r="P859" s="7"/>
      <c r="Q859" s="7"/>
      <c r="R859" s="7"/>
      <c r="S859" s="7"/>
    </row>
    <row r="860">
      <c r="A860" s="2" t="s">
        <v>9569</v>
      </c>
      <c r="B860" s="2" t="str">
        <v>印度</v>
      </c>
      <c r="C860" s="3" t="s">
        <v>9570</v>
      </c>
      <c r="D860" s="2" t="str">
        <v>餐厨用具</v>
      </c>
      <c r="E860" s="2" t="str">
        <v>6次</v>
      </c>
      <c r="F860" s="2" t="str">
        <v>E-4,S.M.A.INDUSTRIAL AREA,G.T.KARNAL ROAD,DELHI</v>
      </c>
      <c r="G860" s="2" t="str">
        <v>RAJIV RAMPAL</v>
      </c>
      <c r="H860" s="2" t="s">
        <v>9568</v>
      </c>
      <c r="I860" s="2" t="str">
        <v>+91 11 2783 1725,+91 98110 54068,+91-11-2783-1725,+91-98110-54068</v>
      </c>
      <c r="J860" s="2" t="str">
        <v>0091 11 27121625</v>
      </c>
      <c r="K860" s="7"/>
      <c r="L860" s="7"/>
      <c r="M860" s="7"/>
      <c r="N860" s="7"/>
      <c r="O860" s="7"/>
      <c r="P860" s="7"/>
      <c r="Q860" s="7"/>
      <c r="R860" s="7"/>
      <c r="S860" s="7"/>
    </row>
    <row r="861">
      <c r="A861" s="2" t="s">
        <v>10738</v>
      </c>
      <c r="B861" s="2" t="str">
        <v>英國</v>
      </c>
      <c r="C861" s="3" t="s">
        <v>10739</v>
      </c>
      <c r="D861" s="2" t="str">
        <v>化工产品,卫浴设备,家具,家居装饰品,玻璃工艺品,餐厨用具</v>
      </c>
      <c r="E861" s="2" t="str">
        <v>8次</v>
      </c>
      <c r="F861" s="2" t="str">
        <v>Oakley Gardens,Bouncers Lane,Cheltenham,Glos.GL52 5JD</v>
      </c>
      <c r="G861" s="2" t="str">
        <v>Premiere Products</v>
      </c>
      <c r="H861" s="2" t="s">
        <v>10740</v>
      </c>
      <c r="I861" s="2" t="str">
        <v>+44 1242 537131</v>
      </c>
      <c r="J861" s="2" t="str">
        <v>0044 1242 528445</v>
      </c>
      <c r="K861" s="7"/>
      <c r="L861" s="7"/>
      <c r="M861" s="7"/>
      <c r="N861" s="7"/>
      <c r="O861" s="7"/>
      <c r="P861" s="7"/>
      <c r="Q861" s="7"/>
      <c r="R861" s="7"/>
      <c r="S861" s="7"/>
    </row>
    <row r="862">
      <c r="A862" s="2" t="s">
        <v>9488</v>
      </c>
      <c r="B862" s="2" t="str">
        <v>中国台湾</v>
      </c>
      <c r="C862" s="3" t="s">
        <v>9490</v>
      </c>
      <c r="D862" s="2" t="str">
        <v>五金,其他,家具,工艺陶瓷,餐厨用具</v>
      </c>
      <c r="E862" s="2" t="str">
        <v>9次</v>
      </c>
      <c r="F862" s="2" t="str">
        <v>14F-7, NO.77 SHI CHENG NORTH 1 RD.TAICHUNG,TAIWAN</v>
      </c>
      <c r="G862" s="2" t="str">
        <v>Harish Karnani</v>
      </c>
      <c r="H862" s="2" t="s">
        <v>9489</v>
      </c>
      <c r="I862" s="2" t="str">
        <v>+886 4 2258 9981</v>
      </c>
      <c r="J862" s="2" t="str">
        <v>886 4 22580265</v>
      </c>
      <c r="K862" s="7"/>
      <c r="L862" s="7"/>
      <c r="M862" s="7"/>
      <c r="N862" s="7"/>
      <c r="O862" s="7"/>
      <c r="P862" s="7"/>
      <c r="Q862" s="7"/>
      <c r="R862" s="7"/>
      <c r="S862" s="7"/>
    </row>
    <row r="863">
      <c r="A863" s="2" t="s">
        <v>12359</v>
      </c>
      <c r="B863" s="2" t="str">
        <v>英國</v>
      </c>
      <c r="C863" s="3" t="s">
        <v>12362</v>
      </c>
      <c r="D863" s="2" t="s">
        <v>12360</v>
      </c>
      <c r="E863" s="2" t="str">
        <v>11次</v>
      </c>
      <c r="F863" s="2" t="str">
        <v>118 AMINGTON ROAD,YARDLEY,BIRMINGHAM,ENGLAND</v>
      </c>
      <c r="G863" s="2" t="str">
        <v>CRAIG MUIR</v>
      </c>
      <c r="H863" s="2" t="s">
        <v>12361</v>
      </c>
      <c r="I863" s="2" t="str">
        <v>+44 121 706 6181</v>
      </c>
      <c r="J863" s="2" t="str">
        <v>0044 121 6932786/7066514</v>
      </c>
      <c r="K863" s="7"/>
      <c r="L863" s="7"/>
      <c r="M863" s="7"/>
      <c r="N863" s="7"/>
      <c r="O863" s="7"/>
      <c r="P863" s="7"/>
      <c r="Q863" s="7"/>
      <c r="R863" s="7"/>
      <c r="S863" s="7"/>
    </row>
    <row r="864">
      <c r="A864" s="2" t="s">
        <v>9517</v>
      </c>
      <c r="B864" s="2" t="str">
        <v>加拿大</v>
      </c>
      <c r="C864" s="2" t="str">
        <v>--</v>
      </c>
      <c r="D864" s="2" t="str">
        <v>家具,家居装饰品,餐厨用具</v>
      </c>
      <c r="E864" s="2" t="str">
        <v>10次</v>
      </c>
      <c r="F864" s="2" t="str">
        <v>#5 2900 STEELES AVE. E.THORNHILL, ON L3T4X1,CANADA</v>
      </c>
      <c r="G864" s="2" t="str">
        <v>friendhelm kleier</v>
      </c>
      <c r="H864" s="2" t="s">
        <v>9516</v>
      </c>
      <c r="I864" s="2" t="str">
        <v>+1 905-764-9126</v>
      </c>
      <c r="J864" s="2" t="str">
        <v>905 764 9126</v>
      </c>
      <c r="K864" s="7"/>
      <c r="L864" s="7"/>
      <c r="M864" s="7"/>
      <c r="N864" s="7"/>
      <c r="O864" s="7"/>
      <c r="P864" s="7"/>
      <c r="Q864" s="7"/>
      <c r="R864" s="7"/>
      <c r="S864" s="7"/>
    </row>
    <row r="865">
      <c r="A865" s="2" t="s">
        <v>11972</v>
      </c>
      <c r="B865" s="2" t="str">
        <v>中國香港</v>
      </c>
      <c r="C865" s="3" t="s">
        <v>11970</v>
      </c>
      <c r="D865" s="2" t="str">
        <v>家具,家居装饰品,家用电器,玻璃工艺品,餐厨用具</v>
      </c>
      <c r="E865" s="2" t="str">
        <v>10次</v>
      </c>
      <c r="F865" s="2" t="str">
        <v>UNIT ALL, 3/F, MIRADOR MANSION,54-64 NATHAN, TST,KOWLOON,HONGKONG</v>
      </c>
      <c r="G865" s="2" t="str">
        <v>Constantine Karvounis</v>
      </c>
      <c r="H865" s="2" t="s">
        <v>11971</v>
      </c>
      <c r="I865" s="2" t="str">
        <v>00852 23660898</v>
      </c>
      <c r="J865" s="2" t="str">
        <v>00852 23664298</v>
      </c>
      <c r="K865" s="7"/>
      <c r="L865" s="7"/>
      <c r="M865" s="7"/>
      <c r="N865" s="7"/>
      <c r="O865" s="7"/>
      <c r="P865" s="7"/>
      <c r="Q865" s="7"/>
      <c r="R865" s="7"/>
      <c r="S865" s="7"/>
    </row>
    <row r="866">
      <c r="A866" s="2" t="s">
        <v>8988</v>
      </c>
      <c r="B866" s="2" t="str">
        <v>美國</v>
      </c>
      <c r="C866" s="2" t="str">
        <v>--</v>
      </c>
      <c r="D866" s="2" t="str">
        <v>家具,编织及藤铁工艺品,餐厨用具</v>
      </c>
      <c r="E866" s="2" t="str">
        <v>3次</v>
      </c>
      <c r="F866" s="2" t="str">
        <v>99 S BEDFORD ST, BURLINGTON, MA 01803-5179</v>
      </c>
      <c r="G866" s="2" t="str">
        <v>--</v>
      </c>
      <c r="H866" s="2" t="str">
        <v>--</v>
      </c>
      <c r="I866" s="2" t="str">
        <v>001 781-359-9701</v>
      </c>
      <c r="J866" s="2" t="str">
        <v>001 781-359-9705</v>
      </c>
      <c r="K866" s="7"/>
      <c r="L866" s="7"/>
      <c r="M866" s="7"/>
      <c r="N866" s="7"/>
      <c r="O866" s="7"/>
      <c r="P866" s="7"/>
      <c r="Q866" s="7"/>
      <c r="R866" s="7"/>
      <c r="S866" s="7"/>
    </row>
    <row r="867">
      <c r="A867" s="2" t="s">
        <v>10223</v>
      </c>
      <c r="B867" s="2" t="str">
        <v>德國</v>
      </c>
      <c r="C867" s="3" t="s">
        <v>10220</v>
      </c>
      <c r="D867" s="2" t="s">
        <v>10221</v>
      </c>
      <c r="E867" s="2" t="str">
        <v>11次</v>
      </c>
      <c r="F867" s="2" t="str">
        <v>04-01 FILAA BUILDING,KUM GOALHI, MALE'MALDIVES</v>
      </c>
      <c r="G867" s="2" t="str">
        <v>AlisaSakoolpreug</v>
      </c>
      <c r="H867" s="2" t="s">
        <v>10222</v>
      </c>
      <c r="I867" s="2" t="str">
        <v>(960)335065</v>
      </c>
      <c r="J867" s="2" t="str">
        <v>(960)328620</v>
      </c>
      <c r="K867" s="7"/>
      <c r="L867" s="7"/>
      <c r="M867" s="7"/>
      <c r="N867" s="7"/>
      <c r="O867" s="7"/>
      <c r="P867" s="7"/>
      <c r="Q867" s="7"/>
      <c r="R867" s="7"/>
      <c r="S867" s="7"/>
    </row>
    <row r="868">
      <c r="A868" s="2" t="s">
        <v>9009</v>
      </c>
      <c r="B868" s="2" t="str">
        <v>瑞典</v>
      </c>
      <c r="C868" s="3" t="s">
        <v>9010</v>
      </c>
      <c r="D868" s="2" t="str">
        <v>其他,餐厨用具</v>
      </c>
      <c r="E868" s="2" t="str">
        <v>6次</v>
      </c>
      <c r="F868" s="2" t="str">
        <v>MARIEHOLMSGATAN 1,SE-415 02 GOTHENBURG</v>
      </c>
      <c r="G868" s="2" t="str">
        <v>JOHAN BJARNEMAN</v>
      </c>
      <c r="H868" s="2" t="s">
        <v>9011</v>
      </c>
      <c r="I868" s="2" t="str">
        <v>+46 31 707 20 00</v>
      </c>
      <c r="J868" s="2" t="str">
        <v>0046 31 25 18 21</v>
      </c>
      <c r="K868" s="7"/>
      <c r="L868" s="7"/>
      <c r="M868" s="7"/>
      <c r="N868" s="7"/>
      <c r="O868" s="7"/>
      <c r="P868" s="7"/>
      <c r="Q868" s="7"/>
      <c r="R868" s="7"/>
      <c r="S868" s="7"/>
    </row>
    <row r="869">
      <c r="A869" s="2" t="s">
        <v>10162</v>
      </c>
      <c r="B869" s="2" t="str">
        <v>美國</v>
      </c>
      <c r="C869" s="2" t="str">
        <v>--</v>
      </c>
      <c r="D869" s="2" t="s">
        <v>10163</v>
      </c>
      <c r="E869" s="2" t="str">
        <v>8次</v>
      </c>
      <c r="F869" s="2" t="str">
        <v>1295 N. Ash St. No. 422, U.S.A.</v>
      </c>
      <c r="G869" s="2" t="str">
        <v>DIOP DJIBRIL</v>
      </c>
      <c r="H869" s="2" t="s">
        <v>10164</v>
      </c>
      <c r="I869" s="2" t="str">
        <v>+1 480-507-2028</v>
      </c>
      <c r="J869" s="2" t="str">
        <v>480 507 2028</v>
      </c>
      <c r="K869" s="7"/>
      <c r="L869" s="7"/>
      <c r="M869" s="7"/>
      <c r="N869" s="7"/>
      <c r="O869" s="7"/>
      <c r="P869" s="7"/>
      <c r="Q869" s="7"/>
      <c r="R869" s="7"/>
      <c r="S869" s="7"/>
    </row>
    <row r="870">
      <c r="A870" s="2" t="s">
        <v>8953</v>
      </c>
      <c r="B870" s="2" t="str">
        <v>印度</v>
      </c>
      <c r="C870" s="3" t="s">
        <v>8951</v>
      </c>
      <c r="D870" s="2" t="s">
        <v>8952</v>
      </c>
      <c r="E870" s="2" t="str">
        <v>11次</v>
      </c>
      <c r="F870" s="2" t="str">
        <v>9/10,MONALISA APPARTMENTS,48,NUTANBHARAT SOCIETY,ALKAPURI,VADODARA,GUJARAT</v>
      </c>
      <c r="G870" s="2" t="str">
        <v>SUNIL JIWAN</v>
      </c>
      <c r="H870" s="2" t="s">
        <v>8950</v>
      </c>
      <c r="I870" s="2" t="str">
        <v>+91 265 233 3620</v>
      </c>
      <c r="J870" s="2" t="str">
        <v>0091 265 2324656</v>
      </c>
      <c r="K870" s="7"/>
      <c r="L870" s="7"/>
      <c r="M870" s="7"/>
      <c r="N870" s="7"/>
      <c r="O870" s="7"/>
      <c r="P870" s="7"/>
      <c r="Q870" s="7"/>
      <c r="R870" s="7"/>
      <c r="S870" s="7"/>
    </row>
    <row r="871">
      <c r="A871" s="2" t="s">
        <v>10177</v>
      </c>
      <c r="B871" s="2" t="str">
        <v>泰国</v>
      </c>
      <c r="C871" s="3" t="s">
        <v>10178</v>
      </c>
      <c r="D871" s="2" t="s">
        <v>10179</v>
      </c>
      <c r="E871" s="2" t="str">
        <v>10次</v>
      </c>
      <c r="F871" s="2" t="str">
        <v>107 SOI PETCHABURI SOI 19,PHAYATHAI,BANGKOK</v>
      </c>
      <c r="G871" s="2" t="str">
        <v>CHARTCHAI ROJANAVILAIVUDH</v>
      </c>
      <c r="H871" s="2" t="s">
        <v>10180</v>
      </c>
      <c r="I871" s="2" t="str">
        <v>(661)9079884</v>
      </c>
      <c r="J871" s="2" t="str">
        <v>(662)3323478</v>
      </c>
      <c r="K871" s="7"/>
      <c r="L871" s="7"/>
      <c r="M871" s="7"/>
      <c r="N871" s="7"/>
      <c r="O871" s="7"/>
      <c r="P871" s="7"/>
      <c r="Q871" s="7"/>
      <c r="R871" s="7"/>
      <c r="S871" s="7"/>
    </row>
    <row r="872">
      <c r="A872" s="2" t="s">
        <v>8976</v>
      </c>
      <c r="B872" s="2" t="str">
        <v>斯洛文尼亚</v>
      </c>
      <c r="C872" s="2" t="str">
        <v>--</v>
      </c>
      <c r="D872" s="2" t="s">
        <v>8975</v>
      </c>
      <c r="E872" s="2" t="str">
        <v>9次</v>
      </c>
      <c r="F872" s="2" t="str">
        <v>VEGOVA 6,6000 KOPER,SLOVENIA</v>
      </c>
      <c r="G872" s="2" t="str">
        <v>Ricardo Hirabayashi</v>
      </c>
      <c r="H872" s="2" t="s">
        <v>8171</v>
      </c>
      <c r="I872" s="2" t="str">
        <v>+386 5 627 22 96</v>
      </c>
      <c r="J872" s="2">
        <v>38656272297</v>
      </c>
      <c r="K872" s="7"/>
      <c r="L872" s="7"/>
      <c r="M872" s="7"/>
      <c r="N872" s="7"/>
      <c r="O872" s="7"/>
      <c r="P872" s="7"/>
      <c r="Q872" s="7"/>
      <c r="R872" s="7"/>
      <c r="S872" s="7"/>
    </row>
    <row r="873">
      <c r="A873" s="2" t="s">
        <v>10119</v>
      </c>
      <c r="B873" s="2" t="str">
        <v>印度</v>
      </c>
      <c r="C873" s="3" t="s">
        <v>10120</v>
      </c>
      <c r="D873" s="2" t="str">
        <v>家用电器,玻璃工艺品,食品,餐厨用具</v>
      </c>
      <c r="E873" s="2" t="str">
        <v>8次</v>
      </c>
      <c r="F873" s="2" t="str">
        <v>G.S.ROAD, ULUBARI,GUWAHATI-781007, ASSAMINDIA</v>
      </c>
      <c r="G873" s="2" t="str">
        <v>AlbertWongKoonHung</v>
      </c>
      <c r="H873" s="2" t="s">
        <v>10118</v>
      </c>
      <c r="I873" s="2">
        <v>435048027</v>
      </c>
      <c r="J873" s="2" t="str">
        <v>361 2529379</v>
      </c>
      <c r="K873" s="7"/>
      <c r="L873" s="7"/>
      <c r="M873" s="7"/>
      <c r="N873" s="7"/>
      <c r="O873" s="7"/>
      <c r="P873" s="7"/>
      <c r="Q873" s="7"/>
      <c r="R873" s="7"/>
      <c r="S873" s="7"/>
    </row>
    <row r="874">
      <c r="A874" s="2" t="s">
        <v>8901</v>
      </c>
      <c r="B874" s="2" t="str">
        <v>日本</v>
      </c>
      <c r="C874" s="2" t="str">
        <v>--</v>
      </c>
      <c r="D874" s="2" t="str">
        <v>餐厨用具</v>
      </c>
      <c r="E874" s="2" t="str">
        <v>3次</v>
      </c>
      <c r="F874" s="2" t="str">
        <v>22-15, MIKUNIHON-MACHI 3-CHOME, YODOGAWA-KU OSAKA-SHI, OSAKA 5320005</v>
      </c>
      <c r="G874" s="2" t="str">
        <v>IWASAKI</v>
      </c>
      <c r="H874" s="2" t="str">
        <v>--</v>
      </c>
      <c r="I874" s="2">
        <f>+81-42-777-1546</f>
      </c>
      <c r="J874" s="2" t="str">
        <v>0081 6 63950477</v>
      </c>
      <c r="K874" s="7"/>
      <c r="L874" s="7"/>
      <c r="M874" s="7"/>
      <c r="N874" s="7"/>
      <c r="O874" s="7"/>
      <c r="P874" s="7"/>
      <c r="Q874" s="7"/>
      <c r="R874" s="7"/>
      <c r="S874" s="7"/>
    </row>
    <row r="875">
      <c r="A875" s="2" t="s">
        <v>10093</v>
      </c>
      <c r="B875" s="2" t="str">
        <v>美國</v>
      </c>
      <c r="C875" s="3" t="s">
        <v>10094</v>
      </c>
      <c r="D875" s="2" t="str">
        <v>其他,家具,家居装饰品,玻璃工艺品,餐厨用具</v>
      </c>
      <c r="E875" s="2" t="str">
        <v>9次</v>
      </c>
      <c r="F875" s="2" t="str">
        <v>140 50TH STREET BROOKLYN, NY 11232U.S.A.</v>
      </c>
      <c r="G875" s="2" t="str">
        <v>SATISH BATAVIA</v>
      </c>
      <c r="H875" s="2" t="s">
        <v>10092</v>
      </c>
      <c r="I875" s="2" t="str">
        <v>+1 718-833-3334</v>
      </c>
      <c r="J875" s="2" t="str">
        <v>718 833 9810</v>
      </c>
      <c r="K875" s="7"/>
      <c r="L875" s="7"/>
      <c r="M875" s="7"/>
      <c r="N875" s="7"/>
      <c r="O875" s="7"/>
      <c r="P875" s="7"/>
      <c r="Q875" s="7"/>
      <c r="R875" s="7"/>
      <c r="S875" s="7"/>
    </row>
    <row r="876">
      <c r="A876" s="2" t="s">
        <v>8924</v>
      </c>
      <c r="B876" s="2" t="str">
        <v>中國香港</v>
      </c>
      <c r="C876" s="3" t="s">
        <v>8922</v>
      </c>
      <c r="D876" s="2" t="str">
        <v>餐厨用具</v>
      </c>
      <c r="E876" s="2" t="str">
        <v>7次</v>
      </c>
      <c r="F876" s="2" t="str">
        <v>RM 2821,NEW TECH PLAZA,34 TAI YAU ST,SAN PO KONG, KLN.,HONGKONG</v>
      </c>
      <c r="G876" s="2" t="str">
        <v>--</v>
      </c>
      <c r="H876" s="2" t="s">
        <v>8923</v>
      </c>
      <c r="I876" s="2" t="str">
        <v>+852 3528 0107</v>
      </c>
      <c r="J876" s="2">
        <v>35280153</v>
      </c>
      <c r="K876" s="7"/>
      <c r="L876" s="7"/>
      <c r="M876" s="7"/>
      <c r="N876" s="7"/>
      <c r="O876" s="7"/>
      <c r="P876" s="7"/>
      <c r="Q876" s="7"/>
      <c r="R876" s="7"/>
      <c r="S876" s="7"/>
    </row>
    <row r="877">
      <c r="A877" s="2" t="s">
        <v>11867</v>
      </c>
      <c r="B877" s="2" t="str">
        <v>芬蘭</v>
      </c>
      <c r="C877" s="3" t="s">
        <v>11865</v>
      </c>
      <c r="D877" s="2" t="str">
        <v>医药保健品及医疗器械,家用纺织品,照明产品,餐厨用具</v>
      </c>
      <c r="E877" s="2" t="str">
        <v>7次</v>
      </c>
      <c r="F877" s="2" t="str">
        <v>KAUPPAKATU 12,60100 SEINAJOKI,FINLAND</v>
      </c>
      <c r="G877" s="2" t="str">
        <v>Lau Kam Luen</v>
      </c>
      <c r="H877" s="2" t="s">
        <v>11866</v>
      </c>
      <c r="I877" s="2" t="str">
        <v>+358 40 8367670</v>
      </c>
      <c r="J877" s="2">
        <v>3586429555</v>
      </c>
      <c r="K877" s="7"/>
      <c r="L877" s="7"/>
      <c r="M877" s="7"/>
      <c r="N877" s="7"/>
      <c r="O877" s="7"/>
      <c r="P877" s="7"/>
      <c r="Q877" s="7"/>
      <c r="R877" s="7"/>
      <c r="S877" s="7"/>
    </row>
    <row r="878">
      <c r="A878" s="2" t="s">
        <v>8843</v>
      </c>
      <c r="B878" s="2" t="str">
        <v>西班牙</v>
      </c>
      <c r="C878" s="3" t="s">
        <v>8841</v>
      </c>
      <c r="D878" s="2" t="str">
        <v>其他,家用纺织品,服装饰物及配件,玻璃工艺品,餐厨用具</v>
      </c>
      <c r="E878" s="2" t="str">
        <v>7次</v>
      </c>
      <c r="F878" s="2" t="str">
        <v>POLIGONO INDUSTRIAL CAMPOLLANO,AVENIDA 3 S/N CP:02007,ALBACETE,SPAIN</v>
      </c>
      <c r="G878" s="2" t="str">
        <v>Angel</v>
      </c>
      <c r="H878" s="2" t="s">
        <v>8842</v>
      </c>
      <c r="I878" s="2" t="str">
        <v>+34 967 60 76 22</v>
      </c>
      <c r="J878" s="2">
        <v>34967607622</v>
      </c>
      <c r="K878" s="7"/>
      <c r="L878" s="7"/>
      <c r="M878" s="7"/>
      <c r="N878" s="7"/>
      <c r="O878" s="7"/>
      <c r="P878" s="7"/>
      <c r="Q878" s="7"/>
      <c r="R878" s="7"/>
      <c r="S878" s="7"/>
    </row>
    <row r="879">
      <c r="A879" s="2" t="s">
        <v>11886</v>
      </c>
      <c r="B879" s="2" t="str">
        <v>泰国</v>
      </c>
      <c r="C879" s="2" t="str">
        <v>--</v>
      </c>
      <c r="D879" s="2" t="s">
        <v>11888</v>
      </c>
      <c r="E879" s="2" t="str">
        <v>7次</v>
      </c>
      <c r="F879" s="2" t="str">
        <v>880/4 BANSUANLASALLE BANGNABANGKOK 10260THAILAND</v>
      </c>
      <c r="G879" s="2" t="str">
        <v>chalae narinsuksanti</v>
      </c>
      <c r="H879" s="2" t="s">
        <v>11887</v>
      </c>
      <c r="I879" s="2" t="str">
        <v>(662)347 4156 8</v>
      </c>
      <c r="J879" s="2" t="str">
        <v>(662)347 4156 8</v>
      </c>
      <c r="K879" s="7"/>
      <c r="L879" s="7"/>
      <c r="M879" s="7"/>
      <c r="N879" s="7"/>
      <c r="O879" s="7"/>
      <c r="P879" s="7"/>
      <c r="Q879" s="7"/>
      <c r="R879" s="7"/>
      <c r="S879" s="7"/>
    </row>
    <row r="880">
      <c r="A880" s="2" t="s">
        <v>8874</v>
      </c>
      <c r="B880" s="2" t="str">
        <v>中國香港</v>
      </c>
      <c r="C880" s="3" t="s">
        <v>8875</v>
      </c>
      <c r="D880" s="2" t="str">
        <v>照明产品,玻璃工艺品,餐厨用具</v>
      </c>
      <c r="E880" s="2" t="str">
        <v>9次</v>
      </c>
      <c r="F880" s="2" t="str">
        <v>4/F., TOWER II SILVERCORD.30 CANTON RD. KOWLOONHONGKONG</v>
      </c>
      <c r="G880" s="2" t="str">
        <v>Eric Fang</v>
      </c>
      <c r="H880" s="2" t="s">
        <v>8873</v>
      </c>
      <c r="I880" s="2" t="str">
        <v>(852)23756363</v>
      </c>
      <c r="J880" s="2" t="str">
        <v>(852)23755335</v>
      </c>
      <c r="K880" s="7"/>
      <c r="L880" s="7"/>
      <c r="M880" s="7"/>
      <c r="N880" s="7"/>
      <c r="O880" s="7"/>
      <c r="P880" s="7"/>
      <c r="Q880" s="7"/>
      <c r="R880" s="7"/>
      <c r="S880" s="7"/>
    </row>
    <row r="881">
      <c r="A881" s="2" t="s">
        <v>12135</v>
      </c>
      <c r="B881" s="2" t="str">
        <v>英國</v>
      </c>
      <c r="C881" s="3" t="s">
        <v>12137</v>
      </c>
      <c r="D881" s="2" t="str">
        <v>餐厨用具</v>
      </c>
      <c r="E881" s="2" t="str">
        <v>6次</v>
      </c>
      <c r="F881" s="2" t="str">
        <v>6,GROVLNDS.BUS.CTR.BOUNDARY WY//GB-HEMEL HEMPSTEAD HP2 7TE</v>
      </c>
      <c r="G881" s="2" t="str">
        <v>ANTHONY JOINT</v>
      </c>
      <c r="H881" s="2" t="s">
        <v>12136</v>
      </c>
      <c r="I881" s="2" t="str">
        <v>+44 1442 235858</v>
      </c>
      <c r="J881" s="2" t="str">
        <v>0044 1442 235760</v>
      </c>
      <c r="K881" s="7"/>
      <c r="L881" s="7"/>
      <c r="M881" s="7"/>
      <c r="N881" s="7"/>
      <c r="O881" s="7"/>
      <c r="P881" s="7"/>
      <c r="Q881" s="7"/>
      <c r="R881" s="7"/>
      <c r="S881" s="7"/>
    </row>
    <row r="882">
      <c r="A882" s="2" t="s">
        <v>9197</v>
      </c>
      <c r="B882" s="2" t="str">
        <v>美國</v>
      </c>
      <c r="C882" s="3" t="s">
        <v>9198</v>
      </c>
      <c r="D882" s="2" t="str">
        <v>食品,餐厨用具</v>
      </c>
      <c r="E882" s="2" t="str">
        <v>7次</v>
      </c>
      <c r="F882" s="2" t="str">
        <v>376 NASH RD, NEW BEDFORD, MA 02746-1827</v>
      </c>
      <c r="G882" s="2" t="str">
        <v>LUZO FOODSERVICE CORP</v>
      </c>
      <c r="H882" s="2" t="str">
        <v>--</v>
      </c>
      <c r="I882" s="2" t="str">
        <v>+1-508-993-2505,+1-800-225-8169,+1 508-999-1771</v>
      </c>
      <c r="J882" s="2" t="str">
        <v>001 508 997 8357</v>
      </c>
      <c r="K882" s="7"/>
      <c r="L882" s="7"/>
      <c r="M882" s="7"/>
      <c r="N882" s="7"/>
      <c r="O882" s="7"/>
      <c r="P882" s="7"/>
      <c r="Q882" s="7"/>
      <c r="R882" s="7"/>
      <c r="S882" s="7"/>
    </row>
    <row r="883">
      <c r="A883" s="2" t="s">
        <v>10285</v>
      </c>
      <c r="B883" s="2" t="str">
        <v>美國</v>
      </c>
      <c r="C883" s="2" t="str">
        <v>--</v>
      </c>
      <c r="D883" s="2" t="str">
        <v>餐厨用具</v>
      </c>
      <c r="E883" s="2" t="str">
        <v>7次</v>
      </c>
      <c r="F883" s="2" t="str">
        <v>11428 N. SUNDOWN DRIVESCOTTSDALE, AZ 85260U.S.A.</v>
      </c>
      <c r="G883" s="2" t="str">
        <v>--</v>
      </c>
      <c r="H883" s="2" t="s">
        <v>10284</v>
      </c>
      <c r="I883" s="2" t="str">
        <v>+1 480-368-7068</v>
      </c>
      <c r="J883" s="2" t="str">
        <v>480 951 3980</v>
      </c>
      <c r="K883" s="7"/>
      <c r="L883" s="7"/>
      <c r="M883" s="7"/>
      <c r="N883" s="7"/>
      <c r="O883" s="7"/>
      <c r="P883" s="7"/>
      <c r="Q883" s="7"/>
      <c r="R883" s="7"/>
      <c r="S883" s="7"/>
    </row>
    <row r="884">
      <c r="A884" s="2" t="s">
        <v>9222</v>
      </c>
      <c r="B884" s="2" t="str">
        <v>加拿大</v>
      </c>
      <c r="C884" s="3" t="s">
        <v>9223</v>
      </c>
      <c r="D884" s="2" t="str">
        <v>工艺陶瓷,餐厨用具</v>
      </c>
      <c r="E884" s="2" t="str">
        <v>3次</v>
      </c>
      <c r="F884" s="2" t="str">
        <v>102 3830 JACOMBS ROAD, RICHMOND, B.C.</v>
      </c>
      <c r="G884" s="2" t="str">
        <v>DANIEL FUNG</v>
      </c>
      <c r="H884" s="2" t="s">
        <v>9221</v>
      </c>
      <c r="I884" s="2" t="str">
        <v>001 604 2320899</v>
      </c>
      <c r="J884" s="2" t="str">
        <v>001 604 2320899</v>
      </c>
      <c r="K884" s="7"/>
      <c r="L884" s="7"/>
      <c r="M884" s="7"/>
      <c r="N884" s="7"/>
      <c r="O884" s="7"/>
      <c r="P884" s="7"/>
      <c r="Q884" s="7"/>
      <c r="R884" s="7"/>
      <c r="S884" s="7"/>
    </row>
    <row r="885">
      <c r="A885" s="2" t="s">
        <v>12103</v>
      </c>
      <c r="B885" s="2" t="str">
        <v>德國</v>
      </c>
      <c r="C885" s="3" t="s">
        <v>12101</v>
      </c>
      <c r="D885" s="2" t="str">
        <v>五金,餐厨用具</v>
      </c>
      <c r="E885" s="2" t="str">
        <v>6次</v>
      </c>
      <c r="F885" s="2" t="str">
        <v>KLEIST STR. 9,D-89522 HEIDENHEIM AN DER BR.</v>
      </c>
      <c r="G885" s="2" t="str">
        <v>CADRO OHG</v>
      </c>
      <c r="H885" s="2" t="s">
        <v>12102</v>
      </c>
      <c r="I885" s="2" t="str">
        <v>+49 7321 557730</v>
      </c>
      <c r="J885" s="2" t="str">
        <v>0049 7321 55 7732</v>
      </c>
      <c r="K885" s="7"/>
      <c r="L885" s="7"/>
      <c r="M885" s="7"/>
      <c r="N885" s="7"/>
      <c r="O885" s="7"/>
      <c r="P885" s="7"/>
      <c r="Q885" s="7"/>
      <c r="R885" s="7"/>
      <c r="S885" s="7"/>
    </row>
    <row r="886">
      <c r="A886" s="2" t="s">
        <v>9143</v>
      </c>
      <c r="B886" s="2" t="str">
        <v>法國</v>
      </c>
      <c r="C886" s="2" t="str">
        <v>--</v>
      </c>
      <c r="D886" s="2" t="str">
        <v>办公文具,家具,餐厨用具</v>
      </c>
      <c r="E886" s="2" t="str">
        <v>8次</v>
      </c>
      <c r="F886" s="2" t="str">
        <v>4 RUE DU GENERAL LANREZAC, 75017, PARIS</v>
      </c>
      <c r="G886" s="2" t="str">
        <v>MME BULAJIC</v>
      </c>
      <c r="H886" s="2" t="str">
        <v>--</v>
      </c>
      <c r="I886" s="2" t="str">
        <v>+33 1 45 74 02 02</v>
      </c>
      <c r="J886" s="2" t="str">
        <v>0033 145740606</v>
      </c>
      <c r="K886" s="7"/>
      <c r="L886" s="7"/>
      <c r="M886" s="7"/>
      <c r="N886" s="7"/>
      <c r="O886" s="7"/>
      <c r="P886" s="7"/>
      <c r="Q886" s="7"/>
      <c r="R886" s="7"/>
      <c r="S886" s="7"/>
    </row>
    <row r="887">
      <c r="A887" s="2" t="s">
        <v>10581</v>
      </c>
      <c r="B887" s="2" t="str">
        <v>西班牙</v>
      </c>
      <c r="C887" s="2" t="str">
        <v>--</v>
      </c>
      <c r="D887" s="2" t="str">
        <v>食品,餐厨用具</v>
      </c>
      <c r="E887" s="2" t="str">
        <v>2次</v>
      </c>
      <c r="F887" s="2" t="str">
        <v>C/.SERRANO, 149,E-28002 MADRID</v>
      </c>
      <c r="G887" s="2" t="str">
        <v>ALICIA VANO</v>
      </c>
      <c r="H887" s="2" t="s">
        <v>10582</v>
      </c>
      <c r="I887" s="2" t="str">
        <v>+34 915 62 16 32</v>
      </c>
      <c r="J887" s="2" t="str">
        <v>0034 91 562 02 78</v>
      </c>
      <c r="K887" s="7"/>
      <c r="L887" s="7"/>
      <c r="M887" s="7"/>
      <c r="N887" s="7"/>
      <c r="O887" s="7"/>
      <c r="P887" s="7"/>
      <c r="Q887" s="7"/>
      <c r="R887" s="7"/>
      <c r="S887" s="7"/>
    </row>
    <row r="888">
      <c r="A888" s="2" t="s">
        <v>9169</v>
      </c>
      <c r="B888" s="2" t="str">
        <v>中國香港</v>
      </c>
      <c r="C888" s="3" t="s">
        <v>9167</v>
      </c>
      <c r="D888" s="2" t="str">
        <v>五金,其他,家具,家居装饰品,玻璃工艺品,食品,餐厨用具</v>
      </c>
      <c r="E888" s="2" t="str">
        <v>9次</v>
      </c>
      <c r="F888" s="2" t="str">
        <v>11/F,CHAMPION BLDG.,BLK,A-C,287-291 DES VOEUX ROAD CENTRAL(NO.1 CLEVERLY STREET)</v>
      </c>
      <c r="G888" s="2" t="str">
        <v>K.SIVAKUMAR(SIVA)</v>
      </c>
      <c r="H888" s="2" t="s">
        <v>9168</v>
      </c>
      <c r="I888" s="2" t="str">
        <v>+852 2854 3018</v>
      </c>
      <c r="J888" s="2" t="str">
        <v>00852 28543315</v>
      </c>
      <c r="K888" s="7"/>
      <c r="L888" s="7"/>
      <c r="M888" s="7"/>
      <c r="N888" s="7"/>
      <c r="O888" s="7"/>
      <c r="P888" s="7"/>
      <c r="Q888" s="7"/>
      <c r="R888" s="7"/>
      <c r="S888" s="7"/>
    </row>
    <row r="889">
      <c r="A889" s="2" t="s">
        <v>8989</v>
      </c>
      <c r="B889" s="2" t="str">
        <v>中國香港</v>
      </c>
      <c r="C889" s="3" t="s">
        <v>8992</v>
      </c>
      <c r="D889" s="2" t="s">
        <v>8990</v>
      </c>
      <c r="E889" s="2" t="str">
        <v>10次</v>
      </c>
      <c r="F889" s="2" t="str">
        <v>1710 GRANDTECH CENTRE,8 ON PING ST.,SHATIN</v>
      </c>
      <c r="G889" s="2" t="str">
        <v>DONNA SO</v>
      </c>
      <c r="H889" s="2" t="s">
        <v>8991</v>
      </c>
      <c r="I889" s="2" t="str">
        <v>(852)23976666</v>
      </c>
      <c r="J889" s="2" t="str">
        <v>(852)23946386</v>
      </c>
      <c r="K889" s="7"/>
      <c r="L889" s="7"/>
      <c r="M889" s="7"/>
      <c r="N889" s="7"/>
      <c r="O889" s="7"/>
      <c r="P889" s="7"/>
      <c r="Q889" s="7"/>
      <c r="R889" s="7"/>
      <c r="S889" s="7"/>
    </row>
    <row r="890">
      <c r="A890" s="2" t="s">
        <v>9084</v>
      </c>
      <c r="B890" s="2" t="str">
        <v>科威特</v>
      </c>
      <c r="C890" s="2" t="str">
        <v>--</v>
      </c>
      <c r="D890" s="2" t="str">
        <v>其他,卫浴设备,家具,餐厨用具</v>
      </c>
      <c r="E890" s="2" t="str">
        <v>6次</v>
      </c>
      <c r="F890" s="2" t="str">
        <v>P.O. BOX 159,SAFAT</v>
      </c>
      <c r="G890" s="2" t="str">
        <v>WAHAB</v>
      </c>
      <c r="H890" s="2" t="str">
        <v>--</v>
      </c>
      <c r="I890" s="2" t="str">
        <v>00965 245 9823</v>
      </c>
      <c r="J890" s="2" t="str">
        <v>00965 241 6923</v>
      </c>
      <c r="K890" s="7"/>
      <c r="L890" s="7"/>
      <c r="M890" s="7"/>
      <c r="N890" s="7"/>
      <c r="O890" s="7"/>
      <c r="P890" s="7"/>
      <c r="Q890" s="7"/>
      <c r="R890" s="7"/>
      <c r="S890" s="7"/>
    </row>
    <row r="891">
      <c r="A891" s="2" t="s">
        <v>12074</v>
      </c>
      <c r="B891" s="2" t="str">
        <v>俄羅斯</v>
      </c>
      <c r="C891" s="3" t="s">
        <v>12073</v>
      </c>
      <c r="D891" s="2" t="str">
        <v>家具,家居装饰品,餐厨用具</v>
      </c>
      <c r="E891" s="2" t="str">
        <v>8次</v>
      </c>
      <c r="F891" s="2" t="str">
        <v>Moscow Metallurgov st 60-2, RUSSIA</v>
      </c>
      <c r="G891" s="2" t="str">
        <v>Alok Mor</v>
      </c>
      <c r="H891" s="2" t="s">
        <v>12075</v>
      </c>
      <c r="I891" s="2" t="str">
        <v>7 095 305 72 33</v>
      </c>
      <c r="J891" s="2" t="str">
        <v>7 095 305 72 33</v>
      </c>
      <c r="K891" s="7"/>
      <c r="L891" s="7"/>
      <c r="M891" s="7"/>
      <c r="N891" s="7"/>
      <c r="O891" s="7"/>
      <c r="P891" s="7"/>
      <c r="Q891" s="7"/>
      <c r="R891" s="7"/>
      <c r="S891" s="7"/>
    </row>
    <row r="892">
      <c r="A892" s="2" t="s">
        <v>9116</v>
      </c>
      <c r="B892" s="2" t="str">
        <v>法國</v>
      </c>
      <c r="C892" s="3" t="s">
        <v>9115</v>
      </c>
      <c r="D892" s="2" t="str">
        <v>其他,卫浴设备,餐厨用具</v>
      </c>
      <c r="E892" s="2" t="str">
        <v>5次</v>
      </c>
      <c r="F892" s="2" t="str">
        <v>357 RUE DE LILLE, 59520, MARQUETTE LEZ LILLE</v>
      </c>
      <c r="G892" s="2" t="str">
        <v>M BRACHET ERIC</v>
      </c>
      <c r="H892" s="2" t="s">
        <v>9117</v>
      </c>
      <c r="I892" s="2" t="str">
        <v>+33 2 41 33 67 10</v>
      </c>
      <c r="J892" s="2" t="str">
        <v>0033 2 41336739</v>
      </c>
      <c r="K892" s="7"/>
      <c r="L892" s="7"/>
      <c r="M892" s="7"/>
      <c r="N892" s="7"/>
      <c r="O892" s="7"/>
      <c r="P892" s="7"/>
      <c r="Q892" s="7"/>
      <c r="R892" s="7"/>
      <c r="S892" s="7"/>
    </row>
    <row r="893">
      <c r="A893" s="2" t="s">
        <v>10744</v>
      </c>
      <c r="B893" s="2" t="str">
        <v>中國香港</v>
      </c>
      <c r="C893" s="3" t="s">
        <v>10743</v>
      </c>
      <c r="D893" s="2" t="s">
        <v>10741</v>
      </c>
      <c r="E893" s="2" t="str">
        <v>7次</v>
      </c>
      <c r="F893" s="2" t="str">
        <v>RM 1003, 10/F, ETON TOWER,8 HYSAN AVENUE, CAUSEWAY BAY,HONGKONG</v>
      </c>
      <c r="G893" s="2" t="str">
        <v>--</v>
      </c>
      <c r="H893" s="2" t="s">
        <v>10742</v>
      </c>
      <c r="I893" s="2" t="str">
        <v>+852 2527 4257</v>
      </c>
      <c r="J893" s="2" t="str">
        <v>852 2861 0888</v>
      </c>
      <c r="K893" s="7"/>
      <c r="L893" s="7"/>
      <c r="M893" s="7"/>
      <c r="N893" s="7"/>
      <c r="O893" s="7"/>
      <c r="P893" s="7"/>
      <c r="Q893" s="7"/>
      <c r="R893" s="7"/>
      <c r="S893" s="7"/>
    </row>
    <row r="894">
      <c r="A894" s="2" t="s">
        <v>9034</v>
      </c>
      <c r="B894" s="2" t="str">
        <v>美國</v>
      </c>
      <c r="C894" s="2" t="str">
        <v>--</v>
      </c>
      <c r="D894" s="2" t="str">
        <v>餐厨用具</v>
      </c>
      <c r="E894" s="2" t="str">
        <v>2次</v>
      </c>
      <c r="F894" s="2" t="str">
        <v>3144 E SLAUSON AVE, VERNON, CA 90058-3913</v>
      </c>
      <c r="G894" s="2" t="str">
        <v>VELJI SHAH</v>
      </c>
      <c r="H894" s="2" t="str">
        <v>--</v>
      </c>
      <c r="I894" s="2" t="str">
        <v>001 3238269508</v>
      </c>
      <c r="J894" s="2" t="str">
        <v>001 323 8269509</v>
      </c>
      <c r="K894" s="7"/>
      <c r="L894" s="7"/>
      <c r="M894" s="7"/>
      <c r="N894" s="7"/>
      <c r="O894" s="7"/>
      <c r="P894" s="7"/>
      <c r="Q894" s="7"/>
      <c r="R894" s="7"/>
      <c r="S894" s="7"/>
    </row>
    <row r="895">
      <c r="A895" s="2" t="s">
        <v>8966</v>
      </c>
      <c r="B895" s="2" t="str">
        <v>日本</v>
      </c>
      <c r="C895" s="2" t="str">
        <v>--</v>
      </c>
      <c r="D895" s="2" t="str">
        <v>五金,餐厨用具</v>
      </c>
      <c r="E895" s="2" t="str">
        <v>2次</v>
      </c>
      <c r="F895" s="2" t="str">
        <v>NAGASAKI OROSHI CENTER, 1235-2, TANAKA-MACHI, NAGASAKI-SHI, NAGASAKI 8510134</v>
      </c>
      <c r="G895" s="2" t="str">
        <v>TEZUKA KISABURO</v>
      </c>
      <c r="H895" s="2" t="str">
        <v>--</v>
      </c>
      <c r="I895" s="2">
        <f>+81-95-837-8190</f>
      </c>
      <c r="J895" s="2" t="str">
        <v>0081 95 837 8195</v>
      </c>
      <c r="K895" s="7"/>
      <c r="L895" s="7"/>
      <c r="M895" s="7"/>
      <c r="N895" s="7"/>
      <c r="O895" s="7"/>
      <c r="P895" s="7"/>
      <c r="Q895" s="7"/>
      <c r="R895" s="7"/>
      <c r="S895" s="7"/>
    </row>
    <row r="896">
      <c r="A896" s="2" t="s">
        <v>9059</v>
      </c>
      <c r="B896" s="2" t="str">
        <v>墨西哥</v>
      </c>
      <c r="C896" s="2" t="str">
        <v>--</v>
      </c>
      <c r="D896" s="2" t="s">
        <v>9061</v>
      </c>
      <c r="E896" s="2" t="str">
        <v>10次</v>
      </c>
      <c r="F896" s="2" t="str">
        <v>TOLEDO NO.4 COL.JUAREZ 06600 D.F.</v>
      </c>
      <c r="G896" s="2" t="str">
        <v>GAUTAM</v>
      </c>
      <c r="H896" s="2" t="s">
        <v>9060</v>
      </c>
      <c r="I896" s="2" t="str">
        <v>(52 55)5208 4018</v>
      </c>
      <c r="J896" s="2" t="str">
        <v>(52 55)5208 4054</v>
      </c>
      <c r="K896" s="7"/>
      <c r="L896" s="7"/>
      <c r="M896" s="7"/>
      <c r="N896" s="7"/>
      <c r="O896" s="7"/>
      <c r="P896" s="7"/>
      <c r="Q896" s="7"/>
      <c r="R896" s="7"/>
      <c r="S896" s="7"/>
    </row>
    <row r="897">
      <c r="A897" s="2" t="s">
        <v>8889</v>
      </c>
      <c r="B897" s="2" t="str">
        <v>加納</v>
      </c>
      <c r="C897" s="3" t="s">
        <v>8886</v>
      </c>
      <c r="D897" s="2" t="s">
        <v>8887</v>
      </c>
      <c r="E897" s="2" t="str">
        <v>10次</v>
      </c>
      <c r="F897" s="2" t="str">
        <v>13 COMMERCIAL STREET STORE NO. A4. OKAISHIE P.O. BOX 972 ACCRA</v>
      </c>
      <c r="G897" s="2" t="str">
        <v>Antonio Sepe</v>
      </c>
      <c r="H897" s="2" t="s">
        <v>8888</v>
      </c>
      <c r="I897" s="2" t="str">
        <v>+233-32-202-4819,+233 30 252 1695,+233 28 951 8437,+233 30 252 1694,+233-28-951-8437,+233-30-252-1695,+233-30-252-1694</v>
      </c>
      <c r="J897" s="2" t="str">
        <v>00233 21 225310</v>
      </c>
      <c r="K897" s="7"/>
      <c r="L897" s="7"/>
      <c r="M897" s="7"/>
      <c r="N897" s="7"/>
      <c r="O897" s="7"/>
      <c r="P897" s="7"/>
      <c r="Q897" s="7"/>
      <c r="R897" s="7"/>
      <c r="S897" s="7"/>
    </row>
    <row r="898">
      <c r="A898" s="2" t="s">
        <v>8568</v>
      </c>
      <c r="B898" s="2" t="str">
        <v>菲律賓</v>
      </c>
      <c r="C898" s="2" t="str">
        <v>--</v>
      </c>
      <c r="D898" s="2" t="str">
        <v>大型机械及设备,餐厨用具</v>
      </c>
      <c r="E898" s="2" t="str">
        <v>9次</v>
      </c>
      <c r="F898" s="2" t="str">
        <v>205 3RD ST. 8TH AVE. CALOOCAN CITY 1406 MANILA</v>
      </c>
      <c r="G898" s="2" t="str">
        <v>J. S. M. ALUMINUM CORPORATION</v>
      </c>
      <c r="H898" s="2" t="str">
        <v>--</v>
      </c>
      <c r="I898" s="2" t="str">
        <v>0063 2 3646360</v>
      </c>
      <c r="J898" s="2" t="str">
        <v>0063 2 3619123</v>
      </c>
      <c r="K898" s="7"/>
      <c r="L898" s="7"/>
      <c r="M898" s="7"/>
      <c r="N898" s="7"/>
      <c r="O898" s="7"/>
      <c r="P898" s="7"/>
      <c r="Q898" s="7"/>
      <c r="R898" s="7"/>
      <c r="S898" s="7"/>
    </row>
    <row r="899">
      <c r="A899" s="2" t="s">
        <v>8914</v>
      </c>
      <c r="B899" s="2" t="str">
        <v>美國</v>
      </c>
      <c r="C899" s="2" t="str">
        <v>--</v>
      </c>
      <c r="D899" s="2" t="str">
        <v>其他,家具,家居装饰品,玻璃工艺品,食品,餐厨用具</v>
      </c>
      <c r="E899" s="2" t="str">
        <v>9次</v>
      </c>
      <c r="F899" s="2" t="str">
        <v>30754/68 SAN ANTONIO STREET,HAYWARD, CA 94544,U.S.A.</v>
      </c>
      <c r="G899" s="2" t="str">
        <v>PUBALAN GOVENDER</v>
      </c>
      <c r="H899" s="2" t="s">
        <v>8915</v>
      </c>
      <c r="I899" s="2" t="str">
        <v>+1 510-476-1666</v>
      </c>
      <c r="J899" s="2">
        <v>4159219888</v>
      </c>
      <c r="K899" s="7"/>
      <c r="L899" s="7"/>
      <c r="M899" s="7"/>
      <c r="N899" s="7"/>
      <c r="O899" s="7"/>
      <c r="P899" s="7"/>
      <c r="Q899" s="7"/>
      <c r="R899" s="7"/>
      <c r="S899" s="7"/>
    </row>
    <row r="900">
      <c r="A900" s="2" t="s">
        <v>8598</v>
      </c>
      <c r="B900" s="2" t="str">
        <v>印度</v>
      </c>
      <c r="C900" s="3" t="s">
        <v>8596</v>
      </c>
      <c r="D900" s="2" t="str">
        <v>卫浴设备,建筑及装饰材料,餐厨用具</v>
      </c>
      <c r="E900" s="2" t="str">
        <v>5次</v>
      </c>
      <c r="F900" s="2" t="str">
        <v>--</v>
      </c>
      <c r="G900" s="2" t="str">
        <v>Tim</v>
      </c>
      <c r="H900" s="2" t="s">
        <v>8597</v>
      </c>
      <c r="I900" s="2">
        <v>62760970</v>
      </c>
      <c r="J900" s="2" t="str">
        <v>--</v>
      </c>
      <c r="K900" s="7"/>
      <c r="L900" s="7"/>
      <c r="M900" s="7"/>
      <c r="N900" s="7"/>
      <c r="O900" s="7"/>
      <c r="P900" s="7"/>
      <c r="Q900" s="7"/>
      <c r="R900" s="7"/>
      <c r="S900" s="7"/>
    </row>
    <row r="901">
      <c r="A901" s="5" t="s">
        <v>8406</v>
      </c>
      <c r="B901" s="5" t="str">
        <v>新西蘭</v>
      </c>
      <c r="C901" s="4" t="s">
        <v>8407</v>
      </c>
      <c r="D901" s="5" t="str">
        <v>化工产品,医药保健品及医疗器械,家具,餐厨用具</v>
      </c>
      <c r="E901" s="5" t="str">
        <v>8次</v>
      </c>
      <c r="F901" s="5" t="str">
        <v>8 Rothwell Avenue North Harbour 1311 Auckland</v>
      </c>
      <c r="G901" s="5" t="str">
        <v>Gerry Watkinson</v>
      </c>
      <c r="H901" s="5" t="s">
        <v>8408</v>
      </c>
      <c r="I901" s="5" t="str">
        <v>+64 9-415 7067</v>
      </c>
      <c r="J901" s="5" t="str">
        <v>0064 9 415 7068</v>
      </c>
      <c r="K901" s="7"/>
      <c r="L901" s="7"/>
      <c r="M901" s="7"/>
      <c r="N901" s="7"/>
      <c r="O901" s="7"/>
      <c r="P901" s="7"/>
      <c r="Q901" s="7"/>
      <c r="R901" s="7"/>
      <c r="S901" s="7"/>
    </row>
    <row r="902">
      <c r="A902" s="2" t="s">
        <v>8512</v>
      </c>
      <c r="B902" s="2" t="str">
        <v>中國香港</v>
      </c>
      <c r="C902" s="2" t="str">
        <v>--</v>
      </c>
      <c r="D902" s="2" t="str">
        <v>餐厨用具</v>
      </c>
      <c r="E902" s="2" t="str">
        <v>2次</v>
      </c>
      <c r="F902" s="2" t="str">
        <v>RM.D,5/F.,SUN ON BUILDING,42A BULKELEY STREET,HUNGHOM,KOWLOON</v>
      </c>
      <c r="G902" s="2" t="str">
        <v>SAE LAM WANNEE</v>
      </c>
      <c r="H902" s="2" t="str">
        <v>--</v>
      </c>
      <c r="I902" s="2" t="str">
        <v>00852 23344693</v>
      </c>
      <c r="J902" s="2" t="str">
        <v>00852 23344693</v>
      </c>
      <c r="K902" s="7"/>
      <c r="L902" s="7"/>
      <c r="M902" s="7"/>
      <c r="N902" s="7"/>
      <c r="O902" s="7"/>
      <c r="P902" s="7"/>
      <c r="Q902" s="7"/>
      <c r="R902" s="7"/>
      <c r="S902" s="7"/>
    </row>
    <row r="903">
      <c r="A903" s="2" t="s">
        <v>11543</v>
      </c>
      <c r="B903" s="2" t="str">
        <v>德國</v>
      </c>
      <c r="C903" s="3" t="s">
        <v>11542</v>
      </c>
      <c r="D903" s="2" t="str">
        <v>餐厨用具</v>
      </c>
      <c r="E903" s="2" t="str">
        <v>5次</v>
      </c>
      <c r="F903" s="2" t="str">
        <v>Boeminghauserwerk, DE 57399, Kirchhundem</v>
      </c>
      <c r="G903" s="2" t="str">
        <v>Guido Kraemer</v>
      </c>
      <c r="H903" s="2" t="s">
        <v>11544</v>
      </c>
      <c r="I903" s="2" t="str">
        <v>+49 2723 7770</v>
      </c>
      <c r="J903" s="2" t="str">
        <v>0049 2723 7 23 29</v>
      </c>
      <c r="K903" s="7"/>
      <c r="L903" s="7"/>
      <c r="M903" s="7"/>
      <c r="N903" s="7"/>
      <c r="O903" s="7"/>
      <c r="P903" s="7"/>
      <c r="Q903" s="7"/>
      <c r="R903" s="7"/>
      <c r="S903" s="7"/>
    </row>
    <row r="904">
      <c r="A904" s="2" t="s">
        <v>8345</v>
      </c>
      <c r="B904" s="2" t="str">
        <v>丹麥</v>
      </c>
      <c r="C904" s="3" t="s">
        <v>8344</v>
      </c>
      <c r="D904" s="2" t="s">
        <v>8343</v>
      </c>
      <c r="E904" s="2" t="str">
        <v>9次</v>
      </c>
      <c r="F904" s="2" t="str">
        <v>Bommerhavevej 41, Slelde, DK 7100, Vejle</v>
      </c>
      <c r="G904" s="2" t="str">
        <v>Lars Dalegaard</v>
      </c>
      <c r="H904" s="2" t="s">
        <v>8342</v>
      </c>
      <c r="I904" s="2" t="str">
        <v>+45 75 88 21 22</v>
      </c>
      <c r="J904" s="2" t="str">
        <v>0045 75 88 22 40</v>
      </c>
      <c r="K904" s="7"/>
      <c r="L904" s="7"/>
      <c r="M904" s="7"/>
      <c r="N904" s="7"/>
      <c r="O904" s="7"/>
      <c r="P904" s="7"/>
      <c r="Q904" s="7"/>
      <c r="R904" s="7"/>
      <c r="S904" s="7"/>
    </row>
    <row r="905">
      <c r="A905" s="2" t="s">
        <v>11559</v>
      </c>
      <c r="B905" s="2" t="str">
        <v>挪威</v>
      </c>
      <c r="C905" s="3" t="s">
        <v>11558</v>
      </c>
      <c r="D905" s="2" t="str">
        <v>其他,餐厨用具</v>
      </c>
      <c r="E905" s="2" t="str">
        <v>6次</v>
      </c>
      <c r="F905" s="2" t="str">
        <v>Holtervn. 3, NO 1440, Droebak</v>
      </c>
      <c r="G905" s="2" t="str">
        <v>--</v>
      </c>
      <c r="H905" s="2" t="s">
        <v>11560</v>
      </c>
      <c r="I905" s="2" t="str">
        <v>+47 64 93 51 01</v>
      </c>
      <c r="J905" s="2" t="str">
        <v>0047 64 93 50 54</v>
      </c>
      <c r="K905" s="7"/>
      <c r="L905" s="7"/>
      <c r="M905" s="7"/>
      <c r="N905" s="7"/>
      <c r="O905" s="7"/>
      <c r="P905" s="7"/>
      <c r="Q905" s="7"/>
      <c r="R905" s="7"/>
      <c r="S905" s="7"/>
    </row>
    <row r="906">
      <c r="A906" s="2" t="s">
        <v>8459</v>
      </c>
      <c r="B906" s="2" t="str">
        <v>馬來西亞</v>
      </c>
      <c r="C906" s="2" t="str">
        <v>--</v>
      </c>
      <c r="D906" s="2" t="str">
        <v>其他,医药保健品及医疗器械,家具,工艺陶瓷,玩具,节日用品,食品,餐厨用具</v>
      </c>
      <c r="E906" s="2" t="str">
        <v>9次</v>
      </c>
      <c r="F906" s="2" t="str">
        <v>14-18,JLN RAJA SULONG,MEDAN TAIPING 34000 ,PERAK,MALAYSIA</v>
      </c>
      <c r="G906" s="2" t="str">
        <v>Bhawani Prakash BUNDHUN</v>
      </c>
      <c r="H906" s="2" t="s">
        <v>8460</v>
      </c>
      <c r="I906" s="2" t="str">
        <v>+60 5-808 9163</v>
      </c>
      <c r="J906" s="2" t="str">
        <v>605 8061992</v>
      </c>
      <c r="K906" s="7"/>
      <c r="L906" s="7"/>
      <c r="M906" s="7"/>
      <c r="N906" s="7"/>
      <c r="O906" s="7"/>
      <c r="P906" s="7"/>
      <c r="Q906" s="7"/>
      <c r="R906" s="7"/>
      <c r="S906" s="7"/>
    </row>
    <row r="907">
      <c r="A907" s="2" t="s">
        <v>11583</v>
      </c>
      <c r="B907" s="2" t="str">
        <v>巴基斯坦</v>
      </c>
      <c r="C907" s="2" t="str">
        <v>--</v>
      </c>
      <c r="D907" s="2" t="str">
        <v>其他,服装饰物及配件,玻璃工艺品,餐厨用具</v>
      </c>
      <c r="E907" s="2" t="str">
        <v>9次</v>
      </c>
      <c r="F907" s="2" t="str">
        <v>OFFICE NO 51 MEZZINNE FLOOR GUL PLAZA M.A JINNAH ROAD KARACHI, PAKISTAN</v>
      </c>
      <c r="G907" s="2" t="str">
        <v>Vladimir Solovev</v>
      </c>
      <c r="H907" s="2" t="s">
        <v>11584</v>
      </c>
      <c r="I907" s="2" t="str">
        <v>(92 21)7720122</v>
      </c>
      <c r="J907" s="2" t="str">
        <v>92 212564935</v>
      </c>
      <c r="K907" s="7"/>
      <c r="L907" s="7"/>
      <c r="M907" s="7"/>
      <c r="N907" s="7"/>
      <c r="O907" s="7"/>
      <c r="P907" s="7"/>
      <c r="Q907" s="7"/>
      <c r="R907" s="7"/>
      <c r="S907" s="7"/>
    </row>
    <row r="908">
      <c r="A908" s="2" t="s">
        <v>8486</v>
      </c>
      <c r="B908" s="2" t="str">
        <v>埃及</v>
      </c>
      <c r="C908" s="3" t="s">
        <v>8488</v>
      </c>
      <c r="D908" s="2" t="str">
        <v>餐厨用具</v>
      </c>
      <c r="E908" s="2" t="str">
        <v>6次</v>
      </c>
      <c r="F908" s="2" t="str">
        <v>1, SHETAWEY ST MANSHEYAT ALBAKRY MAHALA KOBRA,EGYPT</v>
      </c>
      <c r="G908" s="2" t="str">
        <v>--</v>
      </c>
      <c r="H908" s="2" t="s">
        <v>8487</v>
      </c>
      <c r="I908" s="2" t="str">
        <v>+20 40 2120030</v>
      </c>
      <c r="J908" s="2">
        <v>20402121899</v>
      </c>
      <c r="K908" s="7"/>
      <c r="L908" s="7"/>
      <c r="M908" s="7"/>
      <c r="N908" s="7"/>
      <c r="O908" s="7"/>
      <c r="P908" s="7"/>
      <c r="Q908" s="7"/>
      <c r="R908" s="7"/>
      <c r="S908" s="7"/>
    </row>
    <row r="909">
      <c r="A909" s="2" t="s">
        <v>8085</v>
      </c>
      <c r="B909" s="2" t="str">
        <v>中國香港</v>
      </c>
      <c r="C909" s="2" t="str">
        <v>--</v>
      </c>
      <c r="D909" s="2" t="str">
        <v>餐厨用具</v>
      </c>
      <c r="E909" s="2" t="str">
        <v>6次</v>
      </c>
      <c r="F909" s="2" t="str">
        <v>FLAT C, 17/F, TOWER 3, THE WATERFRONT, NO.1 AUSTIN ROAD WEST, TSIMSHATSUI</v>
      </c>
      <c r="G909" s="2" t="str">
        <v>DANIEL</v>
      </c>
      <c r="H909" s="2" t="s">
        <v>8086</v>
      </c>
      <c r="I909" s="2" t="str">
        <v>00852 31494521</v>
      </c>
      <c r="J909" s="2" t="str">
        <v>00852 31494541</v>
      </c>
      <c r="K909" s="7"/>
      <c r="L909" s="7"/>
      <c r="M909" s="7"/>
      <c r="N909" s="7"/>
      <c r="O909" s="7"/>
      <c r="P909" s="7"/>
      <c r="Q909" s="7"/>
      <c r="R909" s="7"/>
      <c r="S909" s="7"/>
    </row>
    <row r="910">
      <c r="A910" s="2" t="s">
        <v>8404</v>
      </c>
      <c r="B910" s="2" t="str">
        <v>瑞典</v>
      </c>
      <c r="C910" s="3" t="s">
        <v>8403</v>
      </c>
      <c r="D910" s="2" t="str">
        <v>餐厨用具</v>
      </c>
      <c r="E910" s="2" t="str">
        <v>5次</v>
      </c>
      <c r="F910" s="2" t="str">
        <v>ENERGIGATAN 10A BOX 10005 S-434 21 KUNGSBACKA</v>
      </c>
      <c r="G910" s="2" t="str">
        <v>BRAND PARTNER</v>
      </c>
      <c r="H910" s="2" t="s">
        <v>8405</v>
      </c>
      <c r="I910" s="2">
        <f>+46-31-706-71-70</f>
      </c>
      <c r="J910" s="2" t="str">
        <v>0046 300 30281</v>
      </c>
      <c r="K910" s="7"/>
      <c r="L910" s="7"/>
      <c r="M910" s="7"/>
      <c r="N910" s="7"/>
      <c r="O910" s="7"/>
      <c r="P910" s="7"/>
      <c r="Q910" s="7"/>
      <c r="R910" s="7"/>
      <c r="S910" s="7"/>
    </row>
    <row r="911">
      <c r="A911" s="2" t="s">
        <v>11536</v>
      </c>
      <c r="B911" s="2" t="str">
        <v>丹麥</v>
      </c>
      <c r="C911" s="3" t="s">
        <v>11535</v>
      </c>
      <c r="D911" s="2" t="s">
        <v>11533</v>
      </c>
      <c r="E911" s="2" t="str">
        <v>10次</v>
      </c>
      <c r="F911" s="2" t="str">
        <v>2, TIBBERUP ALLE,DK3060 ESPERGARDE,DENMARK</v>
      </c>
      <c r="G911" s="2" t="str">
        <v>Alex Knostandinidia</v>
      </c>
      <c r="H911" s="2" t="s">
        <v>11534</v>
      </c>
      <c r="I911" s="2" t="str">
        <v>(45)49130323</v>
      </c>
      <c r="J911" s="2" t="str">
        <v>(45)49130343</v>
      </c>
      <c r="K911" s="7"/>
      <c r="L911" s="7"/>
      <c r="M911" s="7"/>
      <c r="N911" s="7"/>
      <c r="O911" s="7"/>
      <c r="P911" s="7"/>
      <c r="Q911" s="7"/>
      <c r="R911" s="7"/>
      <c r="S911" s="7"/>
    </row>
    <row r="912">
      <c r="A912" s="2" t="s">
        <v>8434</v>
      </c>
      <c r="B912" s="2" t="str">
        <v>巴勒斯坦</v>
      </c>
      <c r="C912" s="3" t="s">
        <v>8433</v>
      </c>
      <c r="D912" s="2" t="str">
        <v>体育及旅游休闲用品,化工产品,家居用品,玻璃工艺品,箱包,鞋,餐厨用具</v>
      </c>
      <c r="E912" s="2" t="str">
        <v>7次</v>
      </c>
      <c r="F912" s="2" t="str">
        <v>ELREMAL , MUSTAFA HAFEZ ST.ELSA`ADA BUILDIND,PALESTINE</v>
      </c>
      <c r="G912" s="2" t="str">
        <v>HAITHM HAMADA</v>
      </c>
      <c r="H912" s="2" t="s">
        <v>8432</v>
      </c>
      <c r="I912" s="2" t="str">
        <v>+972 8-283-0602</v>
      </c>
      <c r="J912" s="2" t="str">
        <v>00972 8 2821574</v>
      </c>
      <c r="K912" s="7"/>
      <c r="L912" s="7"/>
      <c r="M912" s="7"/>
      <c r="N912" s="7"/>
      <c r="O912" s="7"/>
      <c r="P912" s="7"/>
      <c r="Q912" s="7"/>
      <c r="R912" s="7"/>
      <c r="S912" s="7"/>
    </row>
    <row r="913">
      <c r="A913" s="2" t="s">
        <v>11831</v>
      </c>
      <c r="B913" s="2" t="str">
        <v>加拿大</v>
      </c>
      <c r="C913" s="3" t="s">
        <v>11830</v>
      </c>
      <c r="D913" s="2" t="s">
        <v>11828</v>
      </c>
      <c r="E913" s="2" t="str">
        <v>10次</v>
      </c>
      <c r="F913" s="2" t="str">
        <v>400 MONARCH AVE. UNIT 6 AJAX,ONTARIO, L1S 3W6,CANADA</v>
      </c>
      <c r="G913" s="2" t="str">
        <v>Dimitar Latzovski</v>
      </c>
      <c r="H913" s="2" t="s">
        <v>11829</v>
      </c>
      <c r="I913" s="2" t="str">
        <v>+1 905-619-3482</v>
      </c>
      <c r="J913" s="2" t="str">
        <v>905 619 3484</v>
      </c>
      <c r="K913" s="7"/>
      <c r="L913" s="7"/>
      <c r="M913" s="7"/>
      <c r="N913" s="7"/>
      <c r="O913" s="7"/>
      <c r="P913" s="7"/>
      <c r="Q913" s="7"/>
      <c r="R913" s="7"/>
      <c r="S913" s="7"/>
    </row>
    <row r="914">
      <c r="A914" s="2" t="s">
        <v>8790</v>
      </c>
      <c r="B914" s="2" t="str">
        <v>比利時</v>
      </c>
      <c r="C914" s="3" t="s">
        <v>8788</v>
      </c>
      <c r="D914" s="2" t="str">
        <v>体育及旅游休闲用品,其他,电子消费品及信息产品,箱包,鞋,餐厨用具</v>
      </c>
      <c r="E914" s="2" t="str">
        <v>10次</v>
      </c>
      <c r="F914" s="2" t="str">
        <v>TOEKOMSTLAAN 142200 HERENTALS,BELGIUM</v>
      </c>
      <c r="G914" s="2" t="str">
        <v>Decatechnic NV</v>
      </c>
      <c r="H914" s="2" t="s">
        <v>8789</v>
      </c>
      <c r="I914" s="2" t="str">
        <v>32 14 65 00</v>
      </c>
      <c r="J914" s="2" t="str">
        <v>32 14 65 01</v>
      </c>
      <c r="K914" s="7"/>
      <c r="L914" s="7"/>
      <c r="M914" s="7"/>
      <c r="N914" s="7"/>
      <c r="O914" s="7"/>
      <c r="P914" s="7"/>
      <c r="Q914" s="7"/>
      <c r="R914" s="7"/>
      <c r="S914" s="7"/>
    </row>
    <row r="915">
      <c r="A915" s="2" t="s">
        <v>11849</v>
      </c>
      <c r="B915" s="2" t="str">
        <v>印尼</v>
      </c>
      <c r="C915" s="2" t="str">
        <v>--</v>
      </c>
      <c r="D915" s="2" t="str">
        <v>其他,家具,工艺陶瓷,餐厨用具</v>
      </c>
      <c r="E915" s="2" t="str">
        <v>8次</v>
      </c>
      <c r="F915" s="2" t="str">
        <v>JL. HAYAM WURUK 98 A, INDONESIA</v>
      </c>
      <c r="G915" s="2" t="str">
        <v>Alisa Sakoolpreug</v>
      </c>
      <c r="H915" s="2" t="s">
        <v>11850</v>
      </c>
      <c r="I915" s="2" t="str">
        <v>0062 21 6283821</v>
      </c>
      <c r="J915" s="2" t="str">
        <v>0062 21 6017570</v>
      </c>
      <c r="K915" s="7"/>
      <c r="L915" s="7"/>
      <c r="M915" s="7"/>
      <c r="N915" s="7"/>
      <c r="O915" s="7"/>
      <c r="P915" s="7"/>
      <c r="Q915" s="7"/>
      <c r="R915" s="7"/>
      <c r="S915" s="7"/>
    </row>
    <row r="916">
      <c r="A916" s="2" t="s">
        <v>8167</v>
      </c>
      <c r="B916" s="2" t="str">
        <v>加拿大</v>
      </c>
      <c r="C916" s="2" t="str">
        <v>--</v>
      </c>
      <c r="D916" s="2" t="s">
        <v>8168</v>
      </c>
      <c r="E916" s="2" t="str">
        <v>10次</v>
      </c>
      <c r="F916" s="2" t="str">
        <v>68 W.47TH AVENUE VANCOUVER,B.C.</v>
      </c>
      <c r="G916" s="2" t="str">
        <v>MALHI TRADING CO.LTD.</v>
      </c>
      <c r="H916" s="2" t="s">
        <v>8169</v>
      </c>
      <c r="I916" s="2" t="str">
        <v>+1 604-325-5724</v>
      </c>
      <c r="J916" s="2" t="str">
        <v>001 604 3259158/3255724</v>
      </c>
      <c r="K916" s="7"/>
      <c r="L916" s="7"/>
      <c r="M916" s="7"/>
      <c r="N916" s="7"/>
      <c r="O916" s="7"/>
      <c r="P916" s="7"/>
      <c r="Q916" s="7"/>
      <c r="R916" s="7"/>
      <c r="S916" s="7"/>
    </row>
    <row r="917">
      <c r="A917" s="2" t="s">
        <v>11786</v>
      </c>
      <c r="B917" s="2" t="str">
        <v>斯里兰卡</v>
      </c>
      <c r="C917" s="3" t="s">
        <v>11788</v>
      </c>
      <c r="D917" s="2" t="s">
        <v>11787</v>
      </c>
      <c r="E917" s="2" t="str">
        <v>11次</v>
      </c>
      <c r="F917" s="2" t="str">
        <v>#50/3, Sir James Peris Mawatha, colombo-2 00220</v>
      </c>
      <c r="G917" s="2" t="str">
        <v>Mario Bricco</v>
      </c>
      <c r="H917" s="2" t="str">
        <v>ceo@excelventures.biz</v>
      </c>
      <c r="I917" s="2" t="str">
        <v>(852) 2723 1415</v>
      </c>
      <c r="J917" s="2" t="str">
        <v>(852) 2723 1549</v>
      </c>
      <c r="K917" s="7"/>
      <c r="L917" s="7"/>
      <c r="M917" s="7"/>
      <c r="N917" s="7"/>
      <c r="O917" s="7"/>
      <c r="P917" s="7"/>
      <c r="Q917" s="7"/>
      <c r="R917" s="7"/>
      <c r="S917" s="7"/>
    </row>
    <row r="918">
      <c r="A918" s="2" t="s">
        <v>8737</v>
      </c>
      <c r="B918" s="2" t="str">
        <v>丹麥</v>
      </c>
      <c r="C918" s="3" t="s">
        <v>8740</v>
      </c>
      <c r="D918" s="2" t="s">
        <v>8738</v>
      </c>
      <c r="E918" s="2" t="str">
        <v>7次</v>
      </c>
      <c r="F918" s="2" t="str">
        <v>Jegstrupvej 32, DK 8361, Hasselager</v>
      </c>
      <c r="G918" s="2" t="str">
        <v>KIM JORDENSEN</v>
      </c>
      <c r="H918" s="2" t="s">
        <v>8739</v>
      </c>
      <c r="I918" s="2" t="str">
        <v>+45 86 28 14 88</v>
      </c>
      <c r="J918" s="2" t="str">
        <v>0045 86 28 15 56</v>
      </c>
      <c r="K918" s="7"/>
      <c r="L918" s="7"/>
      <c r="M918" s="7"/>
      <c r="N918" s="7"/>
      <c r="O918" s="7"/>
      <c r="P918" s="7"/>
      <c r="Q918" s="7"/>
      <c r="R918" s="7"/>
      <c r="S918" s="7"/>
    </row>
    <row r="919">
      <c r="A919" s="2" t="s">
        <v>11808</v>
      </c>
      <c r="B919" s="2" t="str">
        <v>加拿大</v>
      </c>
      <c r="C919" s="3" t="s">
        <v>11809</v>
      </c>
      <c r="D919" s="2" t="str">
        <v>餐厨用具</v>
      </c>
      <c r="E919" s="2" t="str">
        <v>6次</v>
      </c>
      <c r="F919" s="2" t="str">
        <v>35 Armthrope Road , Brampton ,Ontario</v>
      </c>
      <c r="G919" s="2" t="str">
        <v>CENJIE</v>
      </c>
      <c r="H919" s="2" t="s">
        <v>11807</v>
      </c>
      <c r="I919" s="2" t="str">
        <v>+1-905-771-3800,1.866.324.1838,1.877.311.3434,1.905.771.3800,(905) 771-3800,+1-905-771-6300,+1-866-324-1838,+1-877-311-3434,+90-232-520-73-00,+1-912-438-5167</v>
      </c>
      <c r="J919" s="2" t="str">
        <v>001 905 7891443</v>
      </c>
      <c r="K919" s="7"/>
      <c r="L919" s="7"/>
      <c r="M919" s="7"/>
      <c r="N919" s="7"/>
      <c r="O919" s="7"/>
      <c r="P919" s="7"/>
      <c r="Q919" s="7"/>
      <c r="R919" s="7"/>
      <c r="S919" s="7"/>
    </row>
    <row r="920">
      <c r="A920" s="2" t="s">
        <v>8769</v>
      </c>
      <c r="B920" s="2" t="str">
        <v>日本</v>
      </c>
      <c r="C920" s="2" t="str">
        <v>--</v>
      </c>
      <c r="D920" s="2" t="str">
        <v>餐厨用具</v>
      </c>
      <c r="E920" s="2" t="str">
        <v>6次</v>
      </c>
      <c r="F920" s="2" t="str">
        <v>3-1, KANDATA-CHO 2-CHOME, CHIYODA-KU, TOKYO 1010046</v>
      </c>
      <c r="G920" s="2" t="str">
        <v>NISAWA HIROMASA</v>
      </c>
      <c r="H920" s="2" t="str">
        <v>--</v>
      </c>
      <c r="I920" s="2">
        <f>+81-3-3252-451</f>
      </c>
      <c r="J920" s="2" t="str">
        <v>0081 3 32540706</v>
      </c>
      <c r="K920" s="7"/>
      <c r="L920" s="7"/>
      <c r="M920" s="7"/>
      <c r="N920" s="7"/>
      <c r="O920" s="7"/>
      <c r="P920" s="7"/>
      <c r="Q920" s="7"/>
      <c r="R920" s="7"/>
      <c r="S920" s="7"/>
    </row>
    <row r="921">
      <c r="A921" s="2" t="s">
        <v>11738</v>
      </c>
      <c r="B921" s="2" t="str">
        <v>德國</v>
      </c>
      <c r="C921" s="2" t="str">
        <v>--</v>
      </c>
      <c r="D921" s="2" t="str">
        <v>体育及旅游休闲用品,其他,玩具,玻璃工艺品,箱包,餐厨用具</v>
      </c>
      <c r="E921" s="2" t="str">
        <v>8次</v>
      </c>
      <c r="F921" s="2" t="str">
        <v>RUSSEER WEG 208,24109 KIEL,GERMANY</v>
      </c>
      <c r="G921" s="2" t="str">
        <v>Luis Blanco</v>
      </c>
      <c r="H921" s="2" t="s">
        <v>11737</v>
      </c>
      <c r="I921" s="2" t="str">
        <v>+49 4943 1520953</v>
      </c>
      <c r="J921" s="2" t="str">
        <v>49 431 520953</v>
      </c>
      <c r="K921" s="7"/>
      <c r="L921" s="7"/>
      <c r="M921" s="7"/>
      <c r="N921" s="7"/>
      <c r="O921" s="7"/>
      <c r="P921" s="7"/>
      <c r="Q921" s="7"/>
      <c r="R921" s="7"/>
      <c r="S921" s="7"/>
    </row>
    <row r="922">
      <c r="A922" s="2" t="s">
        <v>8686</v>
      </c>
      <c r="B922" s="2" t="str">
        <v>加拿大</v>
      </c>
      <c r="C922" s="3" t="s">
        <v>8685</v>
      </c>
      <c r="D922" s="2" t="str">
        <v>化工产品,工具,餐厨用具</v>
      </c>
      <c r="E922" s="2" t="str">
        <v>6次</v>
      </c>
      <c r="F922" s="2" t="str">
        <v>18 Skagway Avenue, Toronto, Ontario</v>
      </c>
      <c r="G922" s="2" t="str">
        <v>NORTHERN RESPONSE (INTERNATION AL) LTD</v>
      </c>
      <c r="H922" s="2" t="s">
        <v>8684</v>
      </c>
      <c r="I922" s="2">
        <f>+1-416-250-1665</f>
      </c>
      <c r="J922" s="2" t="str">
        <v>001 416 2614159</v>
      </c>
      <c r="K922" s="7"/>
      <c r="L922" s="7"/>
      <c r="M922" s="7"/>
      <c r="N922" s="7"/>
      <c r="O922" s="7"/>
      <c r="P922" s="7"/>
      <c r="Q922" s="7"/>
      <c r="R922" s="7"/>
      <c r="S922" s="7"/>
    </row>
    <row r="923">
      <c r="A923" s="2" t="s">
        <v>11756</v>
      </c>
      <c r="B923" s="2" t="str">
        <v>日本</v>
      </c>
      <c r="C923" s="3" t="s">
        <v>11757</v>
      </c>
      <c r="D923" s="2" t="s">
        <v>11758</v>
      </c>
      <c r="E923" s="2" t="str">
        <v>8次</v>
      </c>
      <c r="F923" s="2" t="str">
        <v>18-6 3CHOME TORANOMON MINATO-KUTOKYOJAPAN</v>
      </c>
      <c r="G923" s="2" t="str">
        <v>ISHII, MASAHIRO</v>
      </c>
      <c r="H923" s="2" t="s">
        <v>11759</v>
      </c>
      <c r="I923" s="2" t="str">
        <v>0081 3 34337946</v>
      </c>
      <c r="J923" s="2" t="str">
        <v>0081 3 3431 4800</v>
      </c>
      <c r="K923" s="7"/>
      <c r="L923" s="7"/>
      <c r="M923" s="7"/>
      <c r="N923" s="7"/>
      <c r="O923" s="7"/>
      <c r="P923" s="7"/>
      <c r="Q923" s="7"/>
      <c r="R923" s="7"/>
      <c r="S923" s="7"/>
    </row>
    <row r="924">
      <c r="A924" s="2" t="s">
        <v>8713</v>
      </c>
      <c r="B924" s="2" t="str">
        <v>印度</v>
      </c>
      <c r="C924" s="3" t="s">
        <v>8711</v>
      </c>
      <c r="D924" s="2" t="str">
        <v>玻璃工艺品,餐厨用具</v>
      </c>
      <c r="E924" s="2" t="str">
        <v>8次</v>
      </c>
      <c r="F924" s="2" t="str">
        <v>135, Continental Building, Dr. A. B. Road, Worli, Mumbai 400018, India</v>
      </c>
      <c r="G924" s="2" t="str">
        <v>--</v>
      </c>
      <c r="H924" s="2" t="s">
        <v>8712</v>
      </c>
      <c r="I924" s="2" t="str">
        <v>+91 22 2493 3280</v>
      </c>
      <c r="J924" s="2">
        <v>912224963137</v>
      </c>
      <c r="K924" s="7"/>
      <c r="L924" s="7"/>
      <c r="M924" s="7"/>
      <c r="N924" s="7"/>
      <c r="O924" s="7"/>
      <c r="P924" s="7"/>
      <c r="Q924" s="7"/>
      <c r="R924" s="7"/>
      <c r="S924" s="7"/>
    </row>
    <row r="925">
      <c r="A925" s="2" t="s">
        <v>11691</v>
      </c>
      <c r="B925" s="2" t="str">
        <v>伊朗</v>
      </c>
      <c r="C925" s="3" t="s">
        <v>11690</v>
      </c>
      <c r="D925" s="2" t="s">
        <v>11692</v>
      </c>
      <c r="E925" s="2" t="str">
        <v>11次</v>
      </c>
      <c r="F925" s="2" t="str">
        <v>Apt 4, No. 12, Shohada St, Ghaem Magham Ave</v>
      </c>
      <c r="G925" s="2" t="str">
        <v>Behrooz Ghahremani</v>
      </c>
      <c r="H925" s="2" t="s">
        <v>11693</v>
      </c>
      <c r="I925" s="2" t="str">
        <v>(+98-21)8744394,8744395</v>
      </c>
      <c r="J925" s="2" t="str">
        <v>(+98-21)8759523</v>
      </c>
      <c r="K925" s="7"/>
      <c r="L925" s="7"/>
      <c r="M925" s="7"/>
      <c r="N925" s="7"/>
      <c r="O925" s="7"/>
      <c r="P925" s="7"/>
      <c r="Q925" s="7"/>
      <c r="R925" s="7"/>
      <c r="S925" s="7"/>
    </row>
    <row r="926">
      <c r="A926" s="2" t="s">
        <v>8628</v>
      </c>
      <c r="B926" s="2" t="str">
        <v>印度</v>
      </c>
      <c r="C926" s="2" t="str">
        <v>--</v>
      </c>
      <c r="D926" s="2" t="s">
        <v>8627</v>
      </c>
      <c r="E926" s="2" t="str">
        <v>10次</v>
      </c>
      <c r="F926" s="2" t="str">
        <v>21,synague street., INDIA</v>
      </c>
      <c r="G926" s="2" t="str">
        <v>Herzel Bador</v>
      </c>
      <c r="H926" s="2" t="s">
        <v>8626</v>
      </c>
      <c r="I926" s="2">
        <v>91332107203</v>
      </c>
      <c r="J926" s="2">
        <v>91332436573</v>
      </c>
      <c r="K926" s="7"/>
      <c r="L926" s="7"/>
      <c r="M926" s="7"/>
      <c r="N926" s="7"/>
      <c r="O926" s="7"/>
      <c r="P926" s="7"/>
      <c r="Q926" s="7"/>
      <c r="R926" s="7"/>
      <c r="S926" s="7"/>
    </row>
    <row r="927">
      <c r="A927" s="2" t="s">
        <v>11716</v>
      </c>
      <c r="B927" s="2" t="str">
        <v>以色列</v>
      </c>
      <c r="C927" s="3" t="s">
        <v>11717</v>
      </c>
      <c r="D927" s="2" t="str">
        <v>化工产品,医药保健品及医疗器械,家用电器,照明产品,鞋,餐厨用具</v>
      </c>
      <c r="E927" s="2" t="str">
        <v>8次</v>
      </c>
      <c r="F927" s="2" t="str">
        <v>13 Gush Etzion Street, 54030, Givat Shmuel</v>
      </c>
      <c r="G927" s="2" t="str">
        <v>Akiva Eisenberg</v>
      </c>
      <c r="H927" s="2" t="s">
        <v>11718</v>
      </c>
      <c r="I927" s="2" t="str">
        <v>+972 3-532-1715</v>
      </c>
      <c r="J927" s="2" t="str">
        <v>00972 3 5325696</v>
      </c>
      <c r="K927" s="7"/>
      <c r="L927" s="7"/>
      <c r="M927" s="7"/>
      <c r="N927" s="7"/>
      <c r="O927" s="7"/>
      <c r="P927" s="7"/>
      <c r="Q927" s="7"/>
      <c r="R927" s="7"/>
      <c r="S927" s="7"/>
    </row>
    <row r="928">
      <c r="A928" s="2" t="s">
        <v>8658</v>
      </c>
      <c r="B928" s="2" t="str">
        <v>加拿大</v>
      </c>
      <c r="C928" s="3" t="s">
        <v>8655</v>
      </c>
      <c r="D928" s="2" t="s">
        <v>8656</v>
      </c>
      <c r="E928" s="2" t="str">
        <v>9次</v>
      </c>
      <c r="F928" s="2" t="str">
        <v>4365 EDINBURGH COURT,KELOWNA, BC, V1W 2L7,CANADA</v>
      </c>
      <c r="G928" s="2" t="str">
        <v>Albert Chew</v>
      </c>
      <c r="H928" s="2" t="s">
        <v>8657</v>
      </c>
      <c r="I928" s="2" t="str">
        <v>+1 250-764-5405</v>
      </c>
      <c r="J928" s="2" t="str">
        <v>1 250 764 5486</v>
      </c>
      <c r="K928" s="7"/>
      <c r="L928" s="7"/>
      <c r="M928" s="7"/>
      <c r="N928" s="7"/>
      <c r="O928" s="7"/>
      <c r="P928" s="7"/>
      <c r="Q928" s="7"/>
      <c r="R928" s="7"/>
      <c r="S928" s="7"/>
    </row>
    <row r="929">
      <c r="A929" s="2" t="s">
        <v>11263</v>
      </c>
      <c r="B929" s="2" t="str">
        <v>瑞典</v>
      </c>
      <c r="C929" s="3" t="s">
        <v>11265</v>
      </c>
      <c r="D929" s="2" t="str">
        <v>其他,家用纺织品,服装饰物及配件,箱包,餐厨用具</v>
      </c>
      <c r="E929" s="2" t="str">
        <v>7次</v>
      </c>
      <c r="F929" s="2" t="str">
        <v>Kabelg 9, SE 43437, Kungsbacka</v>
      </c>
      <c r="G929" s="2" t="str">
        <v>Niklas Sallstrom</v>
      </c>
      <c r="H929" s="2" t="s">
        <v>11264</v>
      </c>
      <c r="I929" s="2" t="str">
        <v>+46 300 775 70</v>
      </c>
      <c r="J929" s="2" t="str">
        <v>0045 862 146 80</v>
      </c>
      <c r="K929" s="7"/>
      <c r="L929" s="7"/>
      <c r="M929" s="7"/>
      <c r="N929" s="7"/>
      <c r="O929" s="7"/>
      <c r="P929" s="7"/>
      <c r="Q929" s="7"/>
      <c r="R929" s="7"/>
      <c r="S929" s="7"/>
    </row>
    <row r="930">
      <c r="A930" s="2" t="s">
        <v>8144</v>
      </c>
      <c r="B930" s="2" t="str">
        <v>義大利</v>
      </c>
      <c r="C930" s="3" t="s">
        <v>8145</v>
      </c>
      <c r="D930" s="2" t="str">
        <v>餐厨用具</v>
      </c>
      <c r="E930" s="2" t="str">
        <v>6次</v>
      </c>
      <c r="F930" s="2" t="str">
        <v>Via dei Condotti 10, I 00187, ROMA</v>
      </c>
      <c r="G930" s="2" t="str">
        <v>BULGARI ITALIA, SpA</v>
      </c>
      <c r="H930" s="2" t="str">
        <v>--</v>
      </c>
      <c r="I930" s="2" t="str">
        <v>+39 06 679 3876</v>
      </c>
      <c r="J930" s="2" t="str">
        <v>0039 06 6798433</v>
      </c>
      <c r="K930" s="7"/>
      <c r="L930" s="7"/>
      <c r="M930" s="7"/>
      <c r="N930" s="7"/>
      <c r="O930" s="7"/>
      <c r="P930" s="7"/>
      <c r="Q930" s="7"/>
      <c r="R930" s="7"/>
      <c r="S930" s="7"/>
    </row>
    <row r="931">
      <c r="A931" s="2" t="s">
        <v>11288</v>
      </c>
      <c r="B931" s="2" t="str">
        <v>英國</v>
      </c>
      <c r="C931" s="3" t="s">
        <v>11290</v>
      </c>
      <c r="D931" s="2" t="str">
        <v>五金,其他,餐厨用具</v>
      </c>
      <c r="E931" s="2" t="str">
        <v>9次</v>
      </c>
      <c r="F931" s="2" t="str">
        <v>1 Marlborough Way</v>
      </c>
      <c r="G931" s="2" t="str">
        <v>Laura Bickley</v>
      </c>
      <c r="H931" s="2" t="s">
        <v>11289</v>
      </c>
      <c r="I931" s="2" t="str">
        <v>+44 1782 577566</v>
      </c>
      <c r="J931" s="2">
        <v>441782524593</v>
      </c>
      <c r="K931" s="7"/>
      <c r="L931" s="7"/>
      <c r="M931" s="7"/>
      <c r="N931" s="7"/>
      <c r="O931" s="7"/>
      <c r="P931" s="7"/>
      <c r="Q931" s="7"/>
      <c r="R931" s="7"/>
      <c r="S931" s="7"/>
    </row>
    <row r="932">
      <c r="A932" s="2" t="s">
        <v>8172</v>
      </c>
      <c r="B932" s="2" t="str">
        <v>斯洛文尼亚</v>
      </c>
      <c r="C932" s="2" t="str">
        <v>--</v>
      </c>
      <c r="D932" s="2" t="s">
        <v>8170</v>
      </c>
      <c r="E932" s="2" t="str">
        <v>10次</v>
      </c>
      <c r="F932" s="2" t="str">
        <v>Vegova 6, 600 KOPER, SLOVENIA</v>
      </c>
      <c r="G932" s="2" t="str">
        <v>ELVIS SUAREZ</v>
      </c>
      <c r="H932" s="2" t="s">
        <v>8171</v>
      </c>
      <c r="I932" s="2" t="str">
        <v>+386 5 627 22 96</v>
      </c>
      <c r="J932" s="2">
        <v>38656272297</v>
      </c>
      <c r="K932" s="7"/>
      <c r="L932" s="7"/>
      <c r="M932" s="7"/>
      <c r="N932" s="7"/>
      <c r="O932" s="7"/>
      <c r="P932" s="7"/>
      <c r="Q932" s="7"/>
      <c r="R932" s="7"/>
      <c r="S932" s="7"/>
    </row>
    <row r="933">
      <c r="A933" s="2" t="s">
        <v>10553</v>
      </c>
      <c r="B933" s="2" t="str">
        <v>日本</v>
      </c>
      <c r="C933" s="3" t="s">
        <v>10554</v>
      </c>
      <c r="D933" s="2" t="s">
        <v>10555</v>
      </c>
      <c r="E933" s="2" t="str">
        <v>10次</v>
      </c>
      <c r="F933" s="2" t="str">
        <v>1-42-2 KARIYA-TOWN, USHIKU-CITY,IBARAKI-KEN,,JAPAN</v>
      </c>
      <c r="G933" s="2" t="str">
        <v>G. NABI NASEEB</v>
      </c>
      <c r="H933" s="2" t="s">
        <v>10556</v>
      </c>
      <c r="I933" s="2" t="str">
        <v>+81 721-25-0555</v>
      </c>
      <c r="J933" s="2" t="str">
        <v>0081 3 3437 5937</v>
      </c>
      <c r="K933" s="7"/>
      <c r="L933" s="7"/>
      <c r="M933" s="7"/>
      <c r="N933" s="7"/>
      <c r="O933" s="7"/>
      <c r="P933" s="7"/>
      <c r="Q933" s="7"/>
      <c r="R933" s="7"/>
      <c r="S933" s="7"/>
    </row>
    <row r="934">
      <c r="A934" s="2" t="s">
        <v>8089</v>
      </c>
      <c r="B934" s="2" t="str">
        <v>丹麥</v>
      </c>
      <c r="C934" s="3" t="s">
        <v>8087</v>
      </c>
      <c r="D934" s="2" t="str">
        <v>其他,卫浴设备,摩托车,自行车,餐厨用具</v>
      </c>
      <c r="E934" s="2" t="str">
        <v>8次</v>
      </c>
      <c r="F934" s="2" t="str">
        <v>H.J. Holst Vej 6, DK 2610, Roedovre</v>
      </c>
      <c r="G934" s="2" t="str">
        <v>--</v>
      </c>
      <c r="H934" s="2" t="s">
        <v>8088</v>
      </c>
      <c r="I934" s="2" t="str">
        <v>+45 36 41 02 00</v>
      </c>
      <c r="J934" s="2" t="str">
        <v>0045 36 41 69 32</v>
      </c>
      <c r="K934" s="7"/>
      <c r="L934" s="7"/>
      <c r="M934" s="7"/>
      <c r="N934" s="7"/>
      <c r="O934" s="7"/>
      <c r="P934" s="7"/>
      <c r="Q934" s="7"/>
      <c r="R934" s="7"/>
      <c r="S934" s="7"/>
    </row>
    <row r="935">
      <c r="A935" s="2" t="s">
        <v>10489</v>
      </c>
      <c r="B935" s="2" t="str">
        <v>未知國家</v>
      </c>
      <c r="C935" s="2" t="str">
        <v>--</v>
      </c>
      <c r="D935" s="2" t="str">
        <v>其他,家具,服装饰物及配件,照明产品,玻璃工艺品,食品,餐厨用具</v>
      </c>
      <c r="E935" s="2" t="str">
        <v>6次</v>
      </c>
      <c r="F935" s="2" t="str">
        <v>PINGSHA XINSHI TOWN GUANGZHOU CHINA</v>
      </c>
      <c r="G935" s="2" t="str">
        <v>Helen Cheng</v>
      </c>
      <c r="H935" s="2" t="s">
        <v>10488</v>
      </c>
      <c r="I935" s="2" t="str">
        <v>86 20 86029337</v>
      </c>
      <c r="J935" s="2" t="str">
        <v>86 20 86029317</v>
      </c>
      <c r="K935" s="7"/>
      <c r="L935" s="7"/>
      <c r="M935" s="7"/>
      <c r="N935" s="7"/>
      <c r="O935" s="7"/>
      <c r="P935" s="7"/>
      <c r="Q935" s="7"/>
      <c r="R935" s="7"/>
      <c r="S935" s="7"/>
    </row>
    <row r="936">
      <c r="A936" s="2" t="s">
        <v>8114</v>
      </c>
      <c r="B936" s="2" t="str">
        <v>義大利</v>
      </c>
      <c r="C936" s="3" t="s">
        <v>8113</v>
      </c>
      <c r="D936" s="2" t="str">
        <v>其他,家具,工艺陶瓷,玩具,玻璃工艺品,餐厨用具</v>
      </c>
      <c r="E936" s="2" t="str">
        <v>10次</v>
      </c>
      <c r="F936" s="2" t="str">
        <v>Pacinotti-Straße 6, I-39100 Bozen</v>
      </c>
      <c r="G936" s="2" t="str">
        <v>Doris Pittschieler</v>
      </c>
      <c r="H936" s="2" t="s">
        <v>8115</v>
      </c>
      <c r="I936" s="2" t="str">
        <v>+39 0471 540400</v>
      </c>
      <c r="J936" s="2" t="str">
        <v>0039 0471 540445</v>
      </c>
      <c r="K936" s="7"/>
      <c r="L936" s="7"/>
      <c r="M936" s="7"/>
      <c r="N936" s="7"/>
      <c r="O936" s="7"/>
      <c r="P936" s="7"/>
      <c r="Q936" s="7"/>
      <c r="R936" s="7"/>
      <c r="S936" s="7"/>
    </row>
    <row r="937">
      <c r="A937" s="2" t="s">
        <v>11067</v>
      </c>
      <c r="B937" s="2" t="str">
        <v>美國</v>
      </c>
      <c r="C937" s="3" t="s">
        <v>11064</v>
      </c>
      <c r="D937" s="2" t="s">
        <v>11065</v>
      </c>
      <c r="E937" s="2" t="str">
        <v>10次</v>
      </c>
      <c r="F937" s="2" t="str">
        <v>1159 TOWER ROAD, U.S.A.</v>
      </c>
      <c r="G937" s="2" t="str">
        <v>Abdulrahman Almazyad</v>
      </c>
      <c r="H937" s="2" t="s">
        <v>11066</v>
      </c>
      <c r="I937" s="2" t="str">
        <v>+1 847-882-4354</v>
      </c>
      <c r="J937" s="2" t="str">
        <v>001 8478824604</v>
      </c>
      <c r="K937" s="7"/>
      <c r="L937" s="7"/>
      <c r="M937" s="7"/>
      <c r="N937" s="7"/>
      <c r="O937" s="7"/>
      <c r="P937" s="7"/>
      <c r="Q937" s="7"/>
      <c r="R937" s="7"/>
      <c r="S937" s="7"/>
    </row>
    <row r="938">
      <c r="A938" s="2" t="s">
        <v>8045</v>
      </c>
      <c r="B938" s="2" t="str">
        <v>澳大利亞</v>
      </c>
      <c r="C938" s="2" t="str">
        <v>--</v>
      </c>
      <c r="D938" s="2" t="s">
        <v>8044</v>
      </c>
      <c r="E938" s="2" t="str">
        <v>10次</v>
      </c>
      <c r="F938" s="2" t="str">
        <v>13 MEPHAN STREET,FOOTSCRAY, VIC 3011,AUSTRALIA</v>
      </c>
      <c r="G938" s="2" t="str">
        <v>--</v>
      </c>
      <c r="H938" s="2" t="s">
        <v>8043</v>
      </c>
      <c r="I938" s="2" t="str">
        <v>+61 3 9376 4744</v>
      </c>
      <c r="J938" s="2" t="str">
        <v>61 3 93764642</v>
      </c>
      <c r="K938" s="7"/>
      <c r="L938" s="7"/>
      <c r="M938" s="7"/>
      <c r="N938" s="7"/>
      <c r="O938" s="7"/>
      <c r="P938" s="7"/>
      <c r="Q938" s="7"/>
      <c r="R938" s="7"/>
      <c r="S938" s="7"/>
    </row>
    <row r="939">
      <c r="A939" s="2" t="s">
        <v>10507</v>
      </c>
      <c r="B939" s="2" t="str">
        <v>日本</v>
      </c>
      <c r="C939" s="3" t="s">
        <v>10506</v>
      </c>
      <c r="D939" s="2" t="str">
        <v>家居用品,箱包,鞋,餐厨用具</v>
      </c>
      <c r="E939" s="2" t="str">
        <v>4次</v>
      </c>
      <c r="F939" s="2" t="str">
        <v>11117, Nakasange, Okayama City, Okayama 7000821</v>
      </c>
      <c r="G939" s="2" t="str">
        <v>KOZO KOIKE</v>
      </c>
      <c r="H939" s="2" t="s">
        <v>10508</v>
      </c>
      <c r="I939" s="2" t="str">
        <v>+81 92-622-3377</v>
      </c>
      <c r="J939" s="2" t="str">
        <v>0081 86 223 2750</v>
      </c>
      <c r="K939" s="7"/>
      <c r="L939" s="7"/>
      <c r="M939" s="7"/>
      <c r="N939" s="7"/>
      <c r="O939" s="7"/>
      <c r="P939" s="7"/>
      <c r="Q939" s="7"/>
      <c r="R939" s="7"/>
      <c r="S939" s="7"/>
    </row>
    <row r="940">
      <c r="A940" s="2" t="s">
        <v>8060</v>
      </c>
      <c r="B940" s="2" t="str">
        <v>日本</v>
      </c>
      <c r="C940" s="2" t="str">
        <v>--</v>
      </c>
      <c r="D940" s="2" t="str">
        <v>餐厨用具</v>
      </c>
      <c r="E940" s="2" t="str">
        <v>6次</v>
      </c>
      <c r="F940" s="2" t="str">
        <v>18-7-1, GENNYO, MARUOKA-CHO, SAKAI-GUN, FUKUI 9100276</v>
      </c>
      <c r="G940" s="2" t="str">
        <v>NODA, KOICHI</v>
      </c>
      <c r="H940" s="2" t="str">
        <v>--</v>
      </c>
      <c r="I940" s="2" t="str">
        <v>0081 776 677800</v>
      </c>
      <c r="J940" s="2" t="str">
        <v>0081 776 676611</v>
      </c>
      <c r="K940" s="7"/>
      <c r="L940" s="7"/>
      <c r="M940" s="7"/>
      <c r="N940" s="7"/>
      <c r="O940" s="7"/>
      <c r="P940" s="7"/>
      <c r="Q940" s="7"/>
      <c r="R940" s="7"/>
      <c r="S940" s="7"/>
    </row>
    <row r="941">
      <c r="A941" s="2" t="s">
        <v>10442</v>
      </c>
      <c r="B941" s="2" t="str">
        <v>巴西</v>
      </c>
      <c r="C941" s="3" t="s">
        <v>10443</v>
      </c>
      <c r="D941" s="2" t="str">
        <v>其他,大型机械及设备,家用电器,工具,建筑及装饰材料,餐厨用具</v>
      </c>
      <c r="E941" s="2" t="str">
        <v>10次</v>
      </c>
      <c r="F941" s="2" t="str">
        <v>R.ALGACYR MUNHOZ MADER,2800,CURITIBA</v>
      </c>
      <c r="G941" s="2" t="str">
        <v>Komei Sugihara</v>
      </c>
      <c r="H941" s="2" t="s">
        <v>10441</v>
      </c>
      <c r="I941" s="2" t="str">
        <v>0055 41 3168000</v>
      </c>
      <c r="J941" s="2" t="str">
        <v>0055 41 3168080</v>
      </c>
      <c r="K941" s="7"/>
      <c r="L941" s="7"/>
      <c r="M941" s="7"/>
      <c r="N941" s="7"/>
      <c r="O941" s="7"/>
      <c r="P941" s="7"/>
      <c r="Q941" s="7"/>
      <c r="R941" s="7"/>
      <c r="S941" s="7"/>
    </row>
    <row r="942">
      <c r="A942" s="2" t="s">
        <v>7995</v>
      </c>
      <c r="B942" s="2" t="str">
        <v>日本</v>
      </c>
      <c r="C942" s="3" t="s">
        <v>7994</v>
      </c>
      <c r="D942" s="2" t="str">
        <v>食品,餐厨用具</v>
      </c>
      <c r="E942" s="2" t="str">
        <v>7次</v>
      </c>
      <c r="F942" s="2" t="str">
        <v>1-4-14 TAKAYANAGI NEYAGAWA,OSAKA 572-0051,JAPAN</v>
      </c>
      <c r="G942" s="2" t="str">
        <v>--</v>
      </c>
      <c r="H942" s="2" t="s">
        <v>7993</v>
      </c>
      <c r="I942" s="2">
        <v>81728018865</v>
      </c>
      <c r="J942" s="2">
        <v>81728018864</v>
      </c>
      <c r="K942" s="7"/>
      <c r="L942" s="7"/>
      <c r="M942" s="7"/>
      <c r="N942" s="7"/>
      <c r="O942" s="7"/>
      <c r="P942" s="7"/>
      <c r="Q942" s="7"/>
      <c r="R942" s="7"/>
      <c r="S942" s="7"/>
    </row>
    <row r="943">
      <c r="A943" s="2" t="s">
        <v>11192</v>
      </c>
      <c r="B943" s="2" t="str">
        <v>印度</v>
      </c>
      <c r="C943" s="2" t="str">
        <v>--</v>
      </c>
      <c r="D943" s="2" t="str">
        <v>其他,办公文具,玩具,电子电气产品,餐厨用具</v>
      </c>
      <c r="E943" s="2" t="str">
        <v>8次</v>
      </c>
      <c r="F943" s="2" t="str">
        <v>62,GURUWAR PETH,SITALADEVI CHOWK,PUNE-42</v>
      </c>
      <c r="G943" s="2" t="str">
        <v>SUBHASH SANGHVI</v>
      </c>
      <c r="H943" s="2" t="str">
        <v>--</v>
      </c>
      <c r="I943" s="2" t="str">
        <v>0091 20 4471463</v>
      </c>
      <c r="J943" s="2">
        <v>91</v>
      </c>
      <c r="K943" s="7"/>
      <c r="L943" s="7"/>
      <c r="M943" s="7"/>
      <c r="N943" s="7"/>
      <c r="O943" s="7"/>
      <c r="P943" s="7"/>
      <c r="Q943" s="7"/>
      <c r="R943" s="7"/>
      <c r="S943" s="7"/>
    </row>
    <row r="944">
      <c r="A944" s="2" t="s">
        <v>8017</v>
      </c>
      <c r="B944" s="2" t="str">
        <v>中國大陸</v>
      </c>
      <c r="C944" s="3" t="s">
        <v>8019</v>
      </c>
      <c r="D944" s="2" t="str">
        <v>餐厨用具</v>
      </c>
      <c r="E944" s="2" t="str">
        <v>3次</v>
      </c>
      <c r="F944" s="2" t="str">
        <v>#73 lane 133 Shanghwen Road, Shanghai, 200010, CHINA</v>
      </c>
      <c r="G944" s="2" t="str">
        <v>--</v>
      </c>
      <c r="H944" s="2" t="s">
        <v>8018</v>
      </c>
      <c r="I944" s="2" t="str">
        <v>+86 138 0199 0925</v>
      </c>
      <c r="J944" s="2">
        <v>862163698806</v>
      </c>
      <c r="K944" s="7"/>
      <c r="L944" s="7"/>
      <c r="M944" s="7"/>
      <c r="N944" s="7"/>
      <c r="O944" s="7"/>
      <c r="P944" s="7"/>
      <c r="Q944" s="7"/>
      <c r="R944" s="7"/>
      <c r="S944" s="7"/>
    </row>
    <row r="945">
      <c r="A945" s="2" t="s">
        <v>11460</v>
      </c>
      <c r="B945" s="2" t="str">
        <v>印度</v>
      </c>
      <c r="C945" s="3" t="s">
        <v>11458</v>
      </c>
      <c r="D945" s="2" t="str">
        <v>体育及旅游休闲用品,工艺陶瓷,玻璃工艺品,箱包,鞋,餐厨用具</v>
      </c>
      <c r="E945" s="2" t="str">
        <v>10次</v>
      </c>
      <c r="F945" s="2" t="str">
        <v>WZ 16 LAJWANTI GARDEN,NEW DELHI ,INDIA</v>
      </c>
      <c r="G945" s="2" t="str">
        <v>--</v>
      </c>
      <c r="H945" s="2" t="s">
        <v>11459</v>
      </c>
      <c r="I945" s="2" t="str">
        <v>+91 98119 25432</v>
      </c>
      <c r="J945" s="2">
        <v>28117333</v>
      </c>
      <c r="K945" s="7"/>
      <c r="L945" s="7"/>
      <c r="M945" s="7"/>
      <c r="N945" s="7"/>
      <c r="O945" s="7"/>
      <c r="P945" s="7"/>
      <c r="Q945" s="7"/>
      <c r="R945" s="7"/>
      <c r="S945" s="7"/>
    </row>
    <row r="946">
      <c r="A946" s="2" t="s">
        <v>8358</v>
      </c>
      <c r="B946" s="2" t="str">
        <v>印度</v>
      </c>
      <c r="C946" s="2" t="str">
        <v>--</v>
      </c>
      <c r="D946" s="2" t="str">
        <v>体育及旅游休闲用品,其他,工艺陶瓷,服装饰物及配件,箱包,鞋,餐厨用具</v>
      </c>
      <c r="E946" s="2" t="str">
        <v>9次</v>
      </c>
      <c r="F946" s="2" t="str">
        <v>SAHA COURT 8, 2ND FLOOR,GANESH CHANDRA AVENUE,KOLKATA 700 013,INDIA</v>
      </c>
      <c r="G946" s="2" t="str">
        <v>Sergio Gutierrez</v>
      </c>
      <c r="H946" s="2" t="s">
        <v>8359</v>
      </c>
      <c r="I946" s="2" t="str">
        <v>+91 33 2225 8316</v>
      </c>
      <c r="J946" s="2">
        <v>913322258317</v>
      </c>
      <c r="K946" s="7"/>
      <c r="L946" s="7"/>
      <c r="M946" s="7"/>
      <c r="N946" s="7"/>
      <c r="O946" s="7"/>
      <c r="P946" s="7"/>
      <c r="Q946" s="7"/>
      <c r="R946" s="7"/>
      <c r="S946" s="7"/>
    </row>
    <row r="947">
      <c r="A947" s="2" t="s">
        <v>11486</v>
      </c>
      <c r="B947" s="2" t="str">
        <v>中國香港</v>
      </c>
      <c r="C947" s="2" t="str">
        <v>--</v>
      </c>
      <c r="D947" s="2" t="str">
        <v>体育及旅游休闲用品,其他,服装饰物及配件,餐厨用具</v>
      </c>
      <c r="E947" s="2" t="str">
        <v>9次</v>
      </c>
      <c r="F947" s="2" t="str">
        <v>Goodbridge (HK) Ltd.</v>
      </c>
      <c r="G947" s="2" t="str">
        <v>Rosa Bertol</v>
      </c>
      <c r="H947" s="2" t="s">
        <v>11485</v>
      </c>
      <c r="I947" s="2" t="str">
        <v>+852 2313 6270</v>
      </c>
      <c r="J947" s="2">
        <v>23136270</v>
      </c>
      <c r="K947" s="7"/>
      <c r="L947" s="7"/>
      <c r="M947" s="7"/>
      <c r="N947" s="7"/>
      <c r="O947" s="7"/>
      <c r="P947" s="7"/>
      <c r="Q947" s="7"/>
      <c r="R947" s="7"/>
      <c r="S947" s="7"/>
    </row>
    <row r="948">
      <c r="A948" s="2" t="s">
        <v>8383</v>
      </c>
      <c r="B948" s="2" t="str">
        <v>中國香港</v>
      </c>
      <c r="C948" s="3" t="s">
        <v>8384</v>
      </c>
      <c r="D948" s="2" t="str">
        <v>kitchen eletric appliance,家具,家居装饰品,家用电器,生活用品</v>
      </c>
      <c r="E948" s="2" t="str">
        <v>10次</v>
      </c>
      <c r="F948" s="2" t="str">
        <v>NO. 68, TUNG YI ST. TAI SHAN HSIANG,TAIPEI HSIEN,TAIWAN</v>
      </c>
      <c r="G948" s="2" t="str">
        <v>Buyer</v>
      </c>
      <c r="H948" s="2" t="s">
        <v>8382</v>
      </c>
      <c r="I948" s="2" t="str">
        <v>+886 2 2909 0080</v>
      </c>
      <c r="J948" s="2" t="str">
        <v>886 2 29000219</v>
      </c>
      <c r="K948" s="7"/>
      <c r="L948" s="7"/>
      <c r="M948" s="7"/>
      <c r="N948" s="7"/>
      <c r="O948" s="7"/>
      <c r="P948" s="7"/>
      <c r="Q948" s="7"/>
      <c r="R948" s="7"/>
      <c r="S948" s="7"/>
    </row>
    <row r="949">
      <c r="A949" s="2" t="s">
        <v>11416</v>
      </c>
      <c r="B949" s="2" t="str">
        <v>中国台湾</v>
      </c>
      <c r="C949" s="3" t="s">
        <v>11417</v>
      </c>
      <c r="D949" s="2" t="str">
        <v>其他,餐厨用具</v>
      </c>
      <c r="E949" s="2" t="str">
        <v>6次</v>
      </c>
      <c r="F949" s="2" t="str">
        <v>NO.3, LANE 35, DER TIEN ST.,TOU TSUN, TAN TZU HSIAN, TAICHUNG,TAIWAN</v>
      </c>
      <c r="G949" s="2" t="str">
        <v>MARGARET LAV</v>
      </c>
      <c r="H949" s="2" t="s">
        <v>11418</v>
      </c>
      <c r="I949" s="2" t="str">
        <v>+886 4 2534 7538</v>
      </c>
      <c r="J949" s="2" t="str">
        <v>04 25347537</v>
      </c>
      <c r="K949" s="7"/>
      <c r="L949" s="7"/>
      <c r="M949" s="7"/>
      <c r="N949" s="7"/>
      <c r="O949" s="7"/>
      <c r="P949" s="7"/>
      <c r="Q949" s="7"/>
      <c r="R949" s="7"/>
      <c r="S949" s="7"/>
    </row>
    <row r="950">
      <c r="A950" s="2" t="s">
        <v>8305</v>
      </c>
      <c r="B950" s="2" t="str">
        <v>美國</v>
      </c>
      <c r="C950" s="3" t="s">
        <v>8307</v>
      </c>
      <c r="D950" s="2" t="s">
        <v>8306</v>
      </c>
      <c r="E950" s="2" t="str">
        <v>10次</v>
      </c>
      <c r="F950" s="2" t="str">
        <v>755 E. CAPITAL AVE,#O304. MILPITAS,CA 95035,U.S.A.</v>
      </c>
      <c r="G950" s="2" t="str">
        <v>MR. FLORENCIO BUENO JR.</v>
      </c>
      <c r="H950" s="2">
        <v>14</v>
      </c>
      <c r="I950" s="2" t="str">
        <v>+1 408-956-1935</v>
      </c>
      <c r="J950" s="2" t="str">
        <v>001 4089561935</v>
      </c>
      <c r="K950" s="7"/>
      <c r="L950" s="7"/>
      <c r="M950" s="7"/>
      <c r="N950" s="7"/>
      <c r="O950" s="7"/>
      <c r="P950" s="7"/>
      <c r="Q950" s="7"/>
      <c r="R950" s="7"/>
      <c r="S950" s="7"/>
    </row>
    <row r="951">
      <c r="A951" s="2" t="s">
        <v>11437</v>
      </c>
      <c r="B951" s="2" t="str">
        <v>中國香港</v>
      </c>
      <c r="C951" s="3" t="s">
        <v>11436</v>
      </c>
      <c r="D951" s="2" t="str">
        <v>个人护理用具,医药保健品及医疗器械,家具,家居装饰品,餐厨用具</v>
      </c>
      <c r="E951" s="2" t="str">
        <v>8次</v>
      </c>
      <c r="F951" s="2" t="str">
        <v>RM2607 TOWER 2METROPOLIS PLAZA,HUNGHOM, KLN,HONGKONG SAR</v>
      </c>
      <c r="G951" s="2" t="str">
        <v>Giovanni</v>
      </c>
      <c r="H951" s="2" t="s">
        <v>11438</v>
      </c>
      <c r="I951" s="2" t="str">
        <v>+852 3528 1171</v>
      </c>
      <c r="J951" s="2">
        <v>13808822722</v>
      </c>
      <c r="K951" s="7"/>
      <c r="L951" s="7"/>
      <c r="M951" s="7"/>
      <c r="N951" s="7"/>
      <c r="O951" s="7"/>
      <c r="P951" s="7"/>
      <c r="Q951" s="7"/>
      <c r="R951" s="7"/>
      <c r="S951" s="7"/>
    </row>
    <row r="952">
      <c r="A952" s="2" t="s">
        <v>8334</v>
      </c>
      <c r="B952" s="2" t="str">
        <v>中國香港</v>
      </c>
      <c r="C952" s="3" t="s">
        <v>8335</v>
      </c>
      <c r="D952" s="2" t="s">
        <v>8332</v>
      </c>
      <c r="E952" s="2" t="str">
        <v>10次</v>
      </c>
      <c r="F952" s="2" t="str">
        <v>10/F.,NO 9,QUEEN'S ROAD CENTRAL,CENTRAL,HONGKONG</v>
      </c>
      <c r="G952" s="2" t="str">
        <v>HUANG BENNY</v>
      </c>
      <c r="H952" s="2" t="s">
        <v>8333</v>
      </c>
      <c r="I952" s="2" t="str">
        <v>+852 9092 3838</v>
      </c>
      <c r="J952" s="2" t="str">
        <v>00852 27711116</v>
      </c>
      <c r="K952" s="7"/>
      <c r="L952" s="7"/>
      <c r="M952" s="7"/>
      <c r="N952" s="7"/>
      <c r="O952" s="7"/>
      <c r="P952" s="7"/>
      <c r="Q952" s="7"/>
      <c r="R952" s="7"/>
      <c r="S952" s="7"/>
    </row>
    <row r="953">
      <c r="A953" s="2" t="s">
        <v>11366</v>
      </c>
      <c r="B953" s="2" t="str">
        <v>義大利</v>
      </c>
      <c r="C953" s="3" t="s">
        <v>11365</v>
      </c>
      <c r="D953" s="2" t="str">
        <v>医药保健品及医疗器械,餐厨用具</v>
      </c>
      <c r="E953" s="2" t="str">
        <v>9次</v>
      </c>
      <c r="F953" s="2" t="str">
        <v>Strada Statale 56 km 19, Loc. Villanova dello Juldrio, I 33048, SAN GIOVANNI AL NATISONE</v>
      </c>
      <c r="G953" s="2" t="str">
        <v>Giancarlo Bernardis</v>
      </c>
      <c r="H953" s="2" t="s">
        <v>11367</v>
      </c>
      <c r="I953" s="2" t="str">
        <v>+39 0432 748411</v>
      </c>
      <c r="J953" s="2" t="str">
        <v>0039 0432 758147</v>
      </c>
      <c r="K953" s="7"/>
      <c r="L953" s="7"/>
      <c r="M953" s="7"/>
      <c r="N953" s="7"/>
      <c r="O953" s="7"/>
      <c r="P953" s="7"/>
      <c r="Q953" s="7"/>
      <c r="R953" s="7"/>
      <c r="S953" s="7"/>
    </row>
    <row r="954">
      <c r="A954" s="2" t="s">
        <v>8252</v>
      </c>
      <c r="B954" s="2" t="str">
        <v>英國</v>
      </c>
      <c r="C954" s="2" t="str">
        <v>--</v>
      </c>
      <c r="D954" s="2" t="str">
        <v>其他,家具,家用电器,餐厨用具</v>
      </c>
      <c r="E954" s="2" t="str">
        <v>8次</v>
      </c>
      <c r="F954" s="2" t="str">
        <v>B7 CHARLES HOUSE,BRIDGE ROADSOUTHHAL MIDDX UB2 4BD LONDON,U.K.</v>
      </c>
      <c r="G954" s="2" t="str">
        <v>Robert Weatherdon</v>
      </c>
      <c r="H954" s="2" t="s">
        <v>8251</v>
      </c>
      <c r="I954" s="2" t="str">
        <v>+44 20 8571 1041</v>
      </c>
      <c r="J954" s="2" t="str">
        <v>208 5711071</v>
      </c>
      <c r="K954" s="7"/>
      <c r="L954" s="7"/>
      <c r="M954" s="7"/>
      <c r="N954" s="7"/>
      <c r="O954" s="7"/>
      <c r="P954" s="7"/>
      <c r="Q954" s="7"/>
      <c r="R954" s="7"/>
      <c r="S954" s="7"/>
    </row>
    <row r="955">
      <c r="A955" s="2" t="s">
        <v>9166</v>
      </c>
      <c r="B955" s="2" t="str">
        <v>義大利</v>
      </c>
      <c r="C955" s="3" t="s">
        <v>9165</v>
      </c>
      <c r="D955" s="2" t="str">
        <v>医药保健品及医疗器械,家具,餐厨用具</v>
      </c>
      <c r="E955" s="2" t="str">
        <v>4次</v>
      </c>
      <c r="F955" s="2" t="str">
        <v>Via Udine 28, I 33044, MANZANO</v>
      </c>
      <c r="G955" s="2" t="str">
        <v>Roberto Lovato</v>
      </c>
      <c r="H955" s="2" t="str">
        <v>--</v>
      </c>
      <c r="I955" s="2" t="str">
        <v>+39 0432 745511</v>
      </c>
      <c r="J955" s="2" t="str">
        <v>0039 0432 755481</v>
      </c>
      <c r="K955" s="7"/>
      <c r="L955" s="7"/>
      <c r="M955" s="7"/>
      <c r="N955" s="7"/>
      <c r="O955" s="7"/>
      <c r="P955" s="7"/>
      <c r="Q955" s="7"/>
      <c r="R955" s="7"/>
      <c r="S955" s="7"/>
    </row>
    <row r="956">
      <c r="A956" s="2" t="s">
        <v>8279</v>
      </c>
      <c r="B956" s="2" t="str">
        <v>美國</v>
      </c>
      <c r="C956" s="3" t="s">
        <v>8280</v>
      </c>
      <c r="D956" s="2" t="str">
        <v>化工产品,餐厨用具</v>
      </c>
      <c r="E956" s="2" t="str">
        <v>5次</v>
      </c>
      <c r="F956" s="2" t="str">
        <v>2544 JOE FIELD RD, DALLAS, TX 75229-3498</v>
      </c>
      <c r="G956" s="2" t="str">
        <v>HELENA KIM</v>
      </c>
      <c r="H956" s="2" t="s">
        <v>8278</v>
      </c>
      <c r="I956" s="2" t="str">
        <v>+1-205-935-3560,+1-214-358-5757,+1-214-358-5576,+1-972-484-5767,+1 972-484-5757</v>
      </c>
      <c r="J956" s="2" t="str">
        <v>001 972-484-5587</v>
      </c>
      <c r="K956" s="7"/>
      <c r="L956" s="7"/>
      <c r="M956" s="7"/>
      <c r="N956" s="7"/>
      <c r="O956" s="7"/>
      <c r="P956" s="7"/>
      <c r="Q956" s="7"/>
      <c r="R956" s="7"/>
      <c r="S956" s="7"/>
    </row>
    <row r="957">
      <c r="A957" s="2" t="s">
        <v>11311</v>
      </c>
      <c r="B957" s="2" t="str">
        <v>義大利</v>
      </c>
      <c r="C957" s="2" t="str">
        <v>--</v>
      </c>
      <c r="D957" s="2" t="str">
        <v>节日用品,食品,餐厨用具</v>
      </c>
      <c r="E957" s="2" t="str">
        <v>2次</v>
      </c>
      <c r="F957" s="2" t="str">
        <v>VIA ZAMBELETTI,17-20021 BARANZATE DI BOLLATE (MI)</v>
      </c>
      <c r="G957" s="2" t="str">
        <v>XIONG YONGMIN</v>
      </c>
      <c r="H957" s="2" t="s">
        <v>11310</v>
      </c>
      <c r="I957" s="2" t="str">
        <v>0039 02 3561082</v>
      </c>
      <c r="J957" s="2" t="str">
        <v>0039 02 3561376</v>
      </c>
      <c r="K957" s="7"/>
      <c r="L957" s="7"/>
      <c r="M957" s="7"/>
      <c r="N957" s="7"/>
      <c r="O957" s="7"/>
      <c r="P957" s="7"/>
      <c r="Q957" s="7"/>
      <c r="R957" s="7"/>
      <c r="S957" s="7"/>
    </row>
    <row r="958">
      <c r="A958" s="2" t="s">
        <v>8206</v>
      </c>
      <c r="B958" s="2" t="str">
        <v>印度</v>
      </c>
      <c r="C958" s="3" t="s">
        <v>8203</v>
      </c>
      <c r="D958" s="2" t="s">
        <v>8205</v>
      </c>
      <c r="E958" s="2" t="str">
        <v>9次</v>
      </c>
      <c r="F958" s="2" t="str">
        <v>"M.M.MANOR" P.B.NO.5643,95,5TH CROSS,5TH BLOCK,S.S.I.AREA,RAJAJINAGAR,BANGALORE</v>
      </c>
      <c r="G958" s="2" t="str">
        <v>B S VINAY KUMAR</v>
      </c>
      <c r="H958" s="2" t="s">
        <v>8204</v>
      </c>
      <c r="I958" s="2" t="str">
        <v>+91 80 2332 5893</v>
      </c>
      <c r="J958" s="2" t="str">
        <v>0091 44 25323314</v>
      </c>
      <c r="K958" s="7"/>
      <c r="L958" s="7"/>
      <c r="M958" s="7"/>
      <c r="N958" s="7"/>
      <c r="O958" s="7"/>
      <c r="P958" s="7"/>
      <c r="Q958" s="7"/>
      <c r="R958" s="7"/>
      <c r="S958" s="7"/>
    </row>
    <row r="959">
      <c r="A959" s="2" t="s">
        <v>11344</v>
      </c>
      <c r="B959" s="2" t="str">
        <v>危地馬拉</v>
      </c>
      <c r="C959" s="3" t="s">
        <v>11343</v>
      </c>
      <c r="D959" s="2" t="s">
        <v>11341</v>
      </c>
      <c r="E959" s="2" t="str">
        <v>11次</v>
      </c>
      <c r="F959" s="2" t="str">
        <v>19414 ROYAL LAGOON, SPRING,TX 77388,U.S.A.</v>
      </c>
      <c r="G959" s="2" t="str">
        <v>Jamal Jouni</v>
      </c>
      <c r="H959" s="2" t="s">
        <v>11342</v>
      </c>
      <c r="I959" s="2" t="str">
        <v>+1 281-243-1799</v>
      </c>
      <c r="J959" s="2">
        <v>18303860995</v>
      </c>
      <c r="K959" s="7"/>
      <c r="L959" s="7"/>
      <c r="M959" s="7"/>
      <c r="N959" s="7"/>
      <c r="O959" s="7"/>
      <c r="P959" s="7"/>
      <c r="Q959" s="7"/>
      <c r="R959" s="7"/>
      <c r="S959" s="7"/>
    </row>
    <row r="960">
      <c r="A960" s="2" t="s">
        <v>8229</v>
      </c>
      <c r="B960" s="2" t="str">
        <v>日本</v>
      </c>
      <c r="C960" s="2" t="str">
        <v>--</v>
      </c>
      <c r="D960" s="2" t="str">
        <v>餐厨用具</v>
      </c>
      <c r="E960" s="2" t="str">
        <v>6次</v>
      </c>
      <c r="F960" s="2" t="str">
        <v>26-19, SHINKAWA 1-CHOME CHUO-KU, TOKYO 1040033</v>
      </c>
      <c r="G960" s="2" t="str">
        <v>OKABE, SHINICHIRO</v>
      </c>
      <c r="H960" s="2" t="str">
        <v>--</v>
      </c>
      <c r="I960" s="2" t="str">
        <v>0081 3 35520066</v>
      </c>
      <c r="J960" s="2" t="str">
        <v>0081 3 62220930</v>
      </c>
      <c r="K960" s="7"/>
      <c r="L960" s="7"/>
      <c r="M960" s="7"/>
      <c r="N960" s="7"/>
      <c r="O960" s="7"/>
      <c r="P960" s="7"/>
      <c r="Q960" s="7"/>
      <c r="R960" s="7"/>
      <c r="S960" s="7"/>
    </row>
    <row r="961">
      <c r="A961" s="2" t="s">
        <v>10965</v>
      </c>
      <c r="B961" s="2" t="str">
        <v>荷蘭</v>
      </c>
      <c r="C961" s="3" t="s">
        <v>10967</v>
      </c>
      <c r="D961" s="2" t="str">
        <v>医药保健品及医疗器械,家具,餐厨用具</v>
      </c>
      <c r="E961" s="2" t="str">
        <v>6次</v>
      </c>
      <c r="F961" s="2" t="str">
        <v>Rijksweg 21, NL 6271 AB, Gulpen</v>
      </c>
      <c r="G961" s="2" t="str">
        <v>H.M.G. Herberichs</v>
      </c>
      <c r="H961" s="2" t="s">
        <v>10966</v>
      </c>
      <c r="I961" s="2" t="str">
        <v>+31 43 450 2490</v>
      </c>
      <c r="J961" s="2" t="str">
        <v>0031 43 4503838</v>
      </c>
      <c r="K961" s="7"/>
      <c r="L961" s="7"/>
      <c r="M961" s="7"/>
      <c r="N961" s="7"/>
      <c r="O961" s="7"/>
      <c r="P961" s="7"/>
      <c r="Q961" s="7"/>
      <c r="R961" s="7"/>
      <c r="S961" s="7"/>
    </row>
    <row r="962">
      <c r="A962" s="2" t="s">
        <v>13484</v>
      </c>
      <c r="B962" s="2" t="str">
        <v>挪威</v>
      </c>
      <c r="C962" s="3" t="s">
        <v>13485</v>
      </c>
      <c r="D962" s="2" t="str">
        <v>家用电器,照明产品,餐厨用具</v>
      </c>
      <c r="E962" s="2" t="str">
        <v>9次</v>
      </c>
      <c r="F962" s="2" t="str">
        <v>Bjoernerudveien 18, NO 1266, Oslo</v>
      </c>
      <c r="G962" s="2" t="str">
        <v>ElektroArmatur A/S</v>
      </c>
      <c r="H962" s="2" t="s">
        <v>13483</v>
      </c>
      <c r="I962" s="2" t="str">
        <v>+47 22 62 90 00</v>
      </c>
      <c r="J962" s="2" t="str">
        <v>0047 22 62 90 40</v>
      </c>
      <c r="K962" s="7"/>
      <c r="L962" s="7"/>
      <c r="M962" s="7"/>
      <c r="N962" s="7"/>
      <c r="O962" s="7"/>
      <c r="P962" s="7"/>
      <c r="Q962" s="7"/>
      <c r="R962" s="7"/>
      <c r="S962" s="7"/>
    </row>
    <row r="963">
      <c r="A963" s="2" t="s">
        <v>10988</v>
      </c>
      <c r="B963" s="2" t="str">
        <v>新西蘭</v>
      </c>
      <c r="C963" s="3" t="s">
        <v>10990</v>
      </c>
      <c r="D963" s="2" t="str">
        <v>餐厨用具</v>
      </c>
      <c r="E963" s="2" t="str">
        <v>6次</v>
      </c>
      <c r="F963" s="2" t="str">
        <v>663 Great South Road Penrose 1006 Auckland</v>
      </c>
      <c r="G963" s="2" t="str">
        <v>J Nadan</v>
      </c>
      <c r="H963" s="2" t="s">
        <v>10989</v>
      </c>
      <c r="I963" s="2" t="str">
        <v>+64 9-525 3792</v>
      </c>
      <c r="J963" s="2" t="str">
        <v>0064 9 525 3874</v>
      </c>
      <c r="K963" s="7"/>
      <c r="L963" s="7"/>
      <c r="M963" s="7"/>
      <c r="N963" s="7"/>
      <c r="O963" s="7"/>
      <c r="P963" s="7"/>
      <c r="Q963" s="7"/>
      <c r="R963" s="7"/>
      <c r="S963" s="7"/>
    </row>
    <row r="964">
      <c r="A964" s="2" t="s">
        <v>13504</v>
      </c>
      <c r="B964" s="2" t="str">
        <v>日本</v>
      </c>
      <c r="C964" s="2" t="str">
        <v>--</v>
      </c>
      <c r="D964" s="2" t="str">
        <v>餐厨用具</v>
      </c>
      <c r="E964" s="2" t="str">
        <v>6次</v>
      </c>
      <c r="F964" s="2" t="str">
        <v>4-14, NISHI HONJOJI 2-CHOME SANJO-SHI, NIIGATA 9550845</v>
      </c>
      <c r="G964" s="2" t="str">
        <v>OYANAGI SANGYO KK</v>
      </c>
      <c r="H964" s="2" t="str">
        <v>--</v>
      </c>
      <c r="I964" s="2">
        <f>+81-256-32-1574</f>
      </c>
      <c r="J964" s="2" t="str">
        <v>--</v>
      </c>
      <c r="K964" s="7"/>
      <c r="L964" s="7"/>
      <c r="M964" s="7"/>
      <c r="N964" s="7"/>
      <c r="O964" s="7"/>
      <c r="P964" s="7"/>
      <c r="Q964" s="7"/>
      <c r="R964" s="7"/>
      <c r="S964" s="7"/>
    </row>
    <row r="965">
      <c r="A965" s="2" t="s">
        <v>10918</v>
      </c>
      <c r="B965" s="2" t="str">
        <v>英國</v>
      </c>
      <c r="C965" s="3" t="s">
        <v>10919</v>
      </c>
      <c r="D965" s="2" t="str">
        <v>其他,家居用品,钟表眼镜,餐厨用具</v>
      </c>
      <c r="E965" s="2" t="str">
        <v>6次</v>
      </c>
      <c r="F965" s="2" t="str">
        <v>10 CAMBRIDGE TERRACE,GROUND FLOOR,REGENTS PARK,LONDON, NW1 4JL,U.K.</v>
      </c>
      <c r="G965" s="2" t="str">
        <v>Grace Wen</v>
      </c>
      <c r="H965" s="2" t="s">
        <v>10920</v>
      </c>
      <c r="I965" s="2" t="str">
        <v>(0044)02070098637</v>
      </c>
      <c r="J965" s="2" t="str">
        <v>(0044)02070098611</v>
      </c>
      <c r="K965" s="7"/>
      <c r="L965" s="7"/>
      <c r="M965" s="7"/>
      <c r="N965" s="7"/>
      <c r="O965" s="7"/>
      <c r="P965" s="7"/>
      <c r="Q965" s="7"/>
      <c r="R965" s="7"/>
      <c r="S965" s="7"/>
    </row>
    <row r="966">
      <c r="A966" s="2" t="s">
        <v>12010</v>
      </c>
      <c r="B966" s="2" t="str">
        <v>美國</v>
      </c>
      <c r="C966" s="2" t="str">
        <v>--</v>
      </c>
      <c r="D966" s="2" t="str">
        <v>五金,体育及旅游休闲用品,餐厨用具</v>
      </c>
      <c r="E966" s="2" t="str">
        <v>7次</v>
      </c>
      <c r="F966" s="2" t="str">
        <v>1765 WEST JEFFERSON BLVD.LA, CA 90018,U.S.A.</v>
      </c>
      <c r="G966" s="2" t="str">
        <v>--</v>
      </c>
      <c r="H966" s="2" t="s">
        <v>12011</v>
      </c>
      <c r="I966" s="2" t="str">
        <v>(323)7355925</v>
      </c>
      <c r="J966" s="2" t="str">
        <v>(323)7342040</v>
      </c>
      <c r="K966" s="7"/>
      <c r="L966" s="7"/>
      <c r="M966" s="7"/>
      <c r="N966" s="7"/>
      <c r="O966" s="7"/>
      <c r="P966" s="7"/>
      <c r="Q966" s="7"/>
      <c r="R966" s="7"/>
      <c r="S966" s="7"/>
    </row>
    <row r="967">
      <c r="A967" s="2" t="s">
        <v>10941</v>
      </c>
      <c r="B967" s="2" t="str">
        <v>日本</v>
      </c>
      <c r="C967" s="2" t="str">
        <v>--</v>
      </c>
      <c r="D967" s="2" t="str">
        <v>餐厨用具</v>
      </c>
      <c r="E967" s="2" t="str">
        <v>6次</v>
      </c>
      <c r="F967" s="2" t="str">
        <v>2, NISHI, KITA 1-JYO, CHUO-KU, SAPPORO-SHI, HOKKAIDO 060, JAPAN</v>
      </c>
      <c r="G967" s="2" t="str">
        <v>KIBASA</v>
      </c>
      <c r="H967" s="2" t="str">
        <v>--</v>
      </c>
      <c r="I967" s="2" t="str">
        <v>0081 11 2148212</v>
      </c>
      <c r="J967" s="2" t="str">
        <v>0081 11 2148112</v>
      </c>
      <c r="K967" s="7"/>
      <c r="L967" s="7"/>
      <c r="M967" s="7"/>
      <c r="N967" s="7"/>
      <c r="O967" s="7"/>
      <c r="P967" s="7"/>
      <c r="Q967" s="7"/>
      <c r="R967" s="7"/>
      <c r="S967" s="7"/>
    </row>
    <row r="968">
      <c r="A968" s="2" t="s">
        <v>13468</v>
      </c>
      <c r="B968" s="2" t="str">
        <v>日本</v>
      </c>
      <c r="C968" s="2" t="str">
        <v>--</v>
      </c>
      <c r="D968" s="2" t="str">
        <v>餐厨用具</v>
      </c>
      <c r="E968" s="2" t="str">
        <v>3次</v>
      </c>
      <c r="F968" s="2" t="str">
        <v>38, SOBUTSU 2-CHOME, OGAKI-SHI, GIFU 5030934</v>
      </c>
      <c r="G968" s="2" t="str">
        <v>KAWAI, HIROMITSU</v>
      </c>
      <c r="H968" s="2" t="str">
        <v>--</v>
      </c>
      <c r="I968" s="2" t="str">
        <v>0081 584 898858</v>
      </c>
      <c r="J968" s="2" t="str">
        <v>0081 584 898896</v>
      </c>
      <c r="K968" s="7"/>
      <c r="L968" s="7"/>
      <c r="M968" s="7"/>
      <c r="N968" s="7"/>
      <c r="O968" s="7"/>
      <c r="P968" s="7"/>
      <c r="Q968" s="7"/>
      <c r="R968" s="7"/>
      <c r="S968" s="7"/>
    </row>
    <row r="969">
      <c r="A969" s="2" t="s">
        <v>10875</v>
      </c>
      <c r="B969" s="2" t="str">
        <v>中國香港</v>
      </c>
      <c r="C969" s="3" t="s">
        <v>10874</v>
      </c>
      <c r="D969" s="2" t="str">
        <v>其他,家用纺织品,汽车配件,照明产品,餐厨用具</v>
      </c>
      <c r="E969" s="2" t="str">
        <v>10次</v>
      </c>
      <c r="F969" s="2" t="str">
        <v>132, Karachi Memon CoOperative Housing Society, Hill Park, Karachi75350., PAKISTAN</v>
      </c>
      <c r="G969" s="2" t="str">
        <v>BOB KHEMLANI</v>
      </c>
      <c r="H969" s="2" t="s">
        <v>10876</v>
      </c>
      <c r="I969" s="2" t="str">
        <v>0092 21 7767900</v>
      </c>
      <c r="J969" s="2" t="str">
        <v>0065 63344770</v>
      </c>
      <c r="K969" s="7"/>
      <c r="L969" s="7"/>
      <c r="M969" s="7"/>
      <c r="N969" s="7"/>
      <c r="O969" s="7"/>
      <c r="P969" s="7"/>
      <c r="Q969" s="7"/>
      <c r="R969" s="7"/>
      <c r="S969" s="7"/>
    </row>
    <row r="970">
      <c r="A970" s="2" t="s">
        <v>13412</v>
      </c>
      <c r="B970" s="2" t="str">
        <v>加拿大</v>
      </c>
      <c r="C970" s="3" t="s">
        <v>13413</v>
      </c>
      <c r="D970" s="2" t="s">
        <v>13410</v>
      </c>
      <c r="E970" s="2" t="str">
        <v>8次</v>
      </c>
      <c r="F970" s="2" t="str">
        <v>103 Hood Crescent, CANADA</v>
      </c>
      <c r="G970" s="2" t="str">
        <v>Andrew Ow</v>
      </c>
      <c r="H970" s="2" t="s">
        <v>13411</v>
      </c>
      <c r="I970" s="2" t="str">
        <v>+1 905-452-1612</v>
      </c>
      <c r="J970" s="2" t="str">
        <v>905 452 1248</v>
      </c>
      <c r="K970" s="7"/>
      <c r="L970" s="7"/>
      <c r="M970" s="7"/>
      <c r="N970" s="7"/>
      <c r="O970" s="7"/>
      <c r="P970" s="7"/>
      <c r="Q970" s="7"/>
      <c r="R970" s="7"/>
      <c r="S970" s="7"/>
    </row>
    <row r="971">
      <c r="A971" s="2" t="s">
        <v>10897</v>
      </c>
      <c r="B971" s="2" t="str">
        <v>芬蘭</v>
      </c>
      <c r="C971" s="3" t="s">
        <v>10899</v>
      </c>
      <c r="D971" s="2" t="str">
        <v>大型机械及设备,工具,照明产品,餐厨用具</v>
      </c>
      <c r="E971" s="2" t="str">
        <v>8次</v>
      </c>
      <c r="F971" s="2" t="str">
        <v>Lauttasaarent 50, FI 00200, Helsinki</v>
      </c>
      <c r="G971" s="2" t="str">
        <v>Oy Hedi Ab</v>
      </c>
      <c r="H971" s="2" t="s">
        <v>10898</v>
      </c>
      <c r="I971" s="2" t="str">
        <v>+358 9 68283500</v>
      </c>
      <c r="J971" s="2" t="str">
        <v>00358 9 67 3019</v>
      </c>
      <c r="K971" s="7"/>
      <c r="L971" s="7"/>
      <c r="M971" s="7"/>
      <c r="N971" s="7"/>
      <c r="O971" s="7"/>
      <c r="P971" s="7"/>
      <c r="Q971" s="7"/>
      <c r="R971" s="7"/>
      <c r="S971" s="7"/>
    </row>
    <row r="972">
      <c r="A972" s="2" t="s">
        <v>13433</v>
      </c>
      <c r="B972" s="2" t="str">
        <v>澳大利亞</v>
      </c>
      <c r="C972" s="3" t="s">
        <v>13431</v>
      </c>
      <c r="D972" s="2" t="str">
        <v>其他,医药保健品及医疗器械,卫浴设备,餐厨用具</v>
      </c>
      <c r="E972" s="2" t="str">
        <v>7次</v>
      </c>
      <c r="F972" s="2" t="str">
        <v>102 Briens Rd, 2152, Northmead</v>
      </c>
      <c r="G972" s="2" t="str">
        <v>Mary Collins</v>
      </c>
      <c r="H972" s="2" t="s">
        <v>13432</v>
      </c>
      <c r="I972" s="2" t="str">
        <v>+61-2-8844-2000,+61-3-8855-3000,+61 2 8844 2000,+61 8 8260 9400,+61 1300 363 303,+61 7 3816 8500</v>
      </c>
      <c r="J972" s="2" t="str">
        <v>0061 2 9843 5820</v>
      </c>
      <c r="K972" s="7"/>
      <c r="L972" s="7"/>
      <c r="M972" s="7"/>
      <c r="N972" s="7"/>
      <c r="O972" s="7"/>
      <c r="P972" s="7"/>
      <c r="Q972" s="7"/>
      <c r="R972" s="7"/>
      <c r="S972" s="7"/>
    </row>
    <row r="973">
      <c r="A973" s="2" t="s">
        <v>10833</v>
      </c>
      <c r="B973" s="2" t="str">
        <v>荷蘭</v>
      </c>
      <c r="C973" s="3" t="s">
        <v>10834</v>
      </c>
      <c r="D973" s="2" t="str">
        <v>其他,卫浴设备,工具,餐厨用具</v>
      </c>
      <c r="E973" s="2" t="str">
        <v>7次</v>
      </c>
      <c r="F973" s="2" t="str">
        <v>Rotterdam Airportplein 54, NL 3045 AP, Rotterdam</v>
      </c>
      <c r="G973" s="2" t="str">
        <v>W Bosma</v>
      </c>
      <c r="H973" s="2" t="s">
        <v>10835</v>
      </c>
      <c r="I973" s="2" t="str">
        <v>+31 10 437 1038</v>
      </c>
      <c r="J973" s="2" t="str">
        <v>0031 10 4379232</v>
      </c>
      <c r="K973" s="7"/>
      <c r="L973" s="7"/>
      <c r="M973" s="7"/>
      <c r="N973" s="7"/>
      <c r="O973" s="7"/>
      <c r="P973" s="7"/>
      <c r="Q973" s="7"/>
      <c r="R973" s="7"/>
      <c r="S973" s="7"/>
    </row>
    <row r="974">
      <c r="A974" s="2" t="s">
        <v>13376</v>
      </c>
      <c r="B974" s="2" t="str">
        <v>中國香港</v>
      </c>
      <c r="C974" s="3" t="s">
        <v>13375</v>
      </c>
      <c r="D974" s="2" t="str">
        <v>其他,家具,家居装饰品,家用电器,照明产品,食品,餐厨用具</v>
      </c>
      <c r="E974" s="2" t="str">
        <v>8次</v>
      </c>
      <c r="F974" s="2" t="str">
        <v>235 WING LOK STREET TRADE CENTRE,235 WING LOK STREET, SHEUNG WAN,HONGKONG</v>
      </c>
      <c r="G974" s="2" t="str">
        <v>Chotika Tantipisanu</v>
      </c>
      <c r="H974" s="2" t="s">
        <v>13377</v>
      </c>
      <c r="I974" s="2" t="str">
        <v>+852 2126 7837</v>
      </c>
      <c r="J974" s="2" t="str">
        <v>852 2126 7833</v>
      </c>
      <c r="K974" s="7"/>
      <c r="L974" s="7"/>
      <c r="M974" s="7"/>
      <c r="N974" s="7"/>
      <c r="O974" s="7"/>
      <c r="P974" s="7"/>
      <c r="Q974" s="7"/>
      <c r="R974" s="7"/>
      <c r="S974" s="7"/>
    </row>
    <row r="975">
      <c r="A975" s="2" t="s">
        <v>10855</v>
      </c>
      <c r="B975" s="2" t="str">
        <v>義大利</v>
      </c>
      <c r="C975" s="3" t="s">
        <v>10856</v>
      </c>
      <c r="D975" s="2" t="str">
        <v>工艺陶瓷,餐厨用具</v>
      </c>
      <c r="E975" s="2" t="str">
        <v>3次</v>
      </c>
      <c r="F975" s="2" t="str">
        <v>Via Circonv. Occidentale 100, I 47900, RIMINI</v>
      </c>
      <c r="G975" s="2" t="str">
        <v>Maiolatesi</v>
      </c>
      <c r="H975" s="2" t="s">
        <v>10857</v>
      </c>
      <c r="I975" s="2" t="str">
        <v>0039 0541 780424</v>
      </c>
      <c r="J975" s="2" t="str">
        <v>0039 0541 783254</v>
      </c>
      <c r="K975" s="7"/>
      <c r="L975" s="7"/>
      <c r="M975" s="7"/>
      <c r="N975" s="7"/>
      <c r="O975" s="7"/>
      <c r="P975" s="7"/>
      <c r="Q975" s="7"/>
      <c r="R975" s="7"/>
      <c r="S975" s="7"/>
    </row>
    <row r="976">
      <c r="A976" s="2" t="s">
        <v>13396</v>
      </c>
      <c r="B976" s="2" t="str">
        <v>荷蘭</v>
      </c>
      <c r="C976" s="3" t="s">
        <v>13397</v>
      </c>
      <c r="D976" s="2" t="str">
        <v>其他,家用纺织品,餐厨用具</v>
      </c>
      <c r="E976" s="2" t="str">
        <v>7次</v>
      </c>
      <c r="F976" s="2" t="str">
        <v>De Hoefsmid 7, NL 1851 PZ, Heiloo</v>
      </c>
      <c r="G976" s="2" t="str">
        <v>H.M.J. Morsch</v>
      </c>
      <c r="H976" s="2" t="s">
        <v>13398</v>
      </c>
      <c r="I976" s="2" t="str">
        <v>+31 575 570 310</v>
      </c>
      <c r="J976" s="2" t="str">
        <v>0031 575 570307</v>
      </c>
      <c r="K976" s="7"/>
      <c r="L976" s="7"/>
      <c r="M976" s="7"/>
      <c r="N976" s="7"/>
      <c r="O976" s="7"/>
      <c r="P976" s="7"/>
      <c r="Q976" s="7"/>
      <c r="R976" s="7"/>
      <c r="S976" s="7"/>
    </row>
    <row r="977">
      <c r="A977" s="2" t="s">
        <v>11133</v>
      </c>
      <c r="B977" s="2" t="str">
        <v>法國</v>
      </c>
      <c r="C977" s="2" t="str">
        <v>--</v>
      </c>
      <c r="D977" s="2" t="s">
        <v>11131</v>
      </c>
      <c r="E977" s="2" t="str">
        <v>8次</v>
      </c>
      <c r="F977" s="2" t="str">
        <v>Lieu dit st Pierre route Pantanu 20160 Sarrola Carcopine, FRANCE</v>
      </c>
      <c r="G977" s="2" t="str">
        <v>Ann Chen</v>
      </c>
      <c r="H977" s="2" t="s">
        <v>11132</v>
      </c>
      <c r="I977" s="2" t="str">
        <v>+961 3 642 219</v>
      </c>
      <c r="J977" s="2">
        <v>33495330491</v>
      </c>
      <c r="K977" s="7"/>
      <c r="L977" s="7"/>
      <c r="M977" s="7"/>
      <c r="N977" s="7"/>
      <c r="O977" s="7"/>
      <c r="P977" s="7"/>
      <c r="Q977" s="7"/>
      <c r="R977" s="7"/>
      <c r="S977" s="7"/>
    </row>
    <row r="978">
      <c r="A978" s="2" t="s">
        <v>7946</v>
      </c>
      <c r="B978" s="2" t="str">
        <v>日本</v>
      </c>
      <c r="C978" s="3" t="s">
        <v>7947</v>
      </c>
      <c r="D978" s="2" t="str">
        <v>家用纺织品,餐厨用具</v>
      </c>
      <c r="E978" s="2" t="str">
        <v>8次</v>
      </c>
      <c r="F978" s="2" t="str">
        <v>1-15 Butsuryu Center, Tsubame City, NIIGATA 959-1277</v>
      </c>
      <c r="G978" s="2" t="str">
        <v>HIROAKI WATANABE</v>
      </c>
      <c r="H978" s="2" t="s">
        <v>7948</v>
      </c>
      <c r="I978" s="2" t="str">
        <v>0081 256 63 7660</v>
      </c>
      <c r="J978" s="2" t="str">
        <v>0081 256 63 7679</v>
      </c>
      <c r="K978" s="7"/>
      <c r="L978" s="7"/>
      <c r="M978" s="7"/>
      <c r="N978" s="7"/>
      <c r="O978" s="7"/>
      <c r="P978" s="7"/>
      <c r="Q978" s="7"/>
      <c r="R978" s="7"/>
      <c r="S978" s="7"/>
    </row>
    <row r="979">
      <c r="A979" s="2" t="s">
        <v>8112</v>
      </c>
      <c r="B979" s="2" t="str">
        <v>玻利維亞</v>
      </c>
      <c r="C979" s="3" t="s">
        <v>8110</v>
      </c>
      <c r="D979" s="2" t="str">
        <v>工艺陶瓷,餐厨用具</v>
      </c>
      <c r="E979" s="2" t="str">
        <v>3次</v>
      </c>
      <c r="F979" s="2" t="str">
        <v>CALLE AYACUCHO 289,SANTA CRUZ (P.O.BOX CASILLA POSTAL 293 SANTA CRUZ)</v>
      </c>
      <c r="G979" s="2" t="str">
        <v>HERNAN CALLAU S</v>
      </c>
      <c r="H979" s="2" t="s">
        <v>8111</v>
      </c>
      <c r="I979" s="2" t="str">
        <v>+591 3 3323790</v>
      </c>
      <c r="J979" s="2" t="str">
        <v>00591 3 3323790</v>
      </c>
      <c r="K979" s="7"/>
      <c r="L979" s="7"/>
      <c r="M979" s="7"/>
      <c r="N979" s="7"/>
      <c r="O979" s="7"/>
      <c r="P979" s="7"/>
      <c r="Q979" s="7"/>
      <c r="R979" s="7"/>
      <c r="S979" s="7"/>
    </row>
    <row r="980">
      <c r="A980" s="2" t="s">
        <v>7970</v>
      </c>
      <c r="B980" s="2" t="str">
        <v>韩国</v>
      </c>
      <c r="C980" s="2" t="str">
        <v>--</v>
      </c>
      <c r="D980" s="2" t="str">
        <v>大型机械及设备,餐厨用具</v>
      </c>
      <c r="E980" s="2" t="str">
        <v>2次</v>
      </c>
      <c r="F980" s="2" t="str">
        <v>339-1, KIL-DONG KANGDONG-GU, SEOUL CITY</v>
      </c>
      <c r="G980" s="2" t="str">
        <v>JANG, MIN-JAE</v>
      </c>
      <c r="H980" s="2" t="str">
        <v>--</v>
      </c>
      <c r="I980" s="2">
        <f>+82-2-485-6685</f>
      </c>
      <c r="J980" s="2" t="str">
        <v>0082 (02)485-0884</v>
      </c>
      <c r="K980" s="7"/>
      <c r="L980" s="7"/>
      <c r="M980" s="7"/>
      <c r="N980" s="7"/>
      <c r="O980" s="7"/>
      <c r="P980" s="7"/>
      <c r="Q980" s="7"/>
      <c r="R980" s="7"/>
      <c r="S980" s="7"/>
    </row>
    <row r="981">
      <c r="A981" s="2" t="s">
        <v>8029</v>
      </c>
      <c r="B981" s="2" t="str">
        <v>哥倫比亞</v>
      </c>
      <c r="C981" s="2" t="str">
        <v>--</v>
      </c>
      <c r="D981" s="2" t="str">
        <v>其他,玻璃工艺品,餐厨用具</v>
      </c>
      <c r="E981" s="2" t="str">
        <v>9次</v>
      </c>
      <c r="F981" s="2" t="str">
        <v>Carrera 11B No 97-56</v>
      </c>
      <c r="G981" s="2" t="str">
        <v>Bibiana Blackburn</v>
      </c>
      <c r="H981" s="2" t="s">
        <v>8028</v>
      </c>
      <c r="I981" s="2" t="str">
        <v>+57 1 6170487</v>
      </c>
      <c r="J981" s="2" t="str">
        <v>571 520 4422</v>
      </c>
      <c r="K981" s="7"/>
      <c r="L981" s="7"/>
      <c r="M981" s="7"/>
      <c r="N981" s="7"/>
      <c r="O981" s="7"/>
      <c r="P981" s="7"/>
      <c r="Q981" s="7"/>
      <c r="R981" s="7"/>
      <c r="S981" s="7"/>
    </row>
    <row r="982">
      <c r="A982" s="2" t="s">
        <v>6021</v>
      </c>
      <c r="B982" s="2" t="str">
        <v>美國</v>
      </c>
      <c r="C982" s="3" t="s">
        <v>11211</v>
      </c>
      <c r="D982" s="2" t="str">
        <v>其他,家具,玻璃工艺品,餐厨用具</v>
      </c>
      <c r="E982" s="2" t="str">
        <v>10次</v>
      </c>
      <c r="F982" s="2" t="str">
        <v>1010 belmont street ontario california</v>
      </c>
      <c r="G982" s="2" t="str">
        <v>Toby Wong</v>
      </c>
      <c r="H982" s="2" t="s">
        <v>11212</v>
      </c>
      <c r="I982" s="2" t="str">
        <v>+1 909-980-1658</v>
      </c>
      <c r="J982" s="2">
        <v>19099801633</v>
      </c>
      <c r="K982" s="7"/>
      <c r="L982" s="7"/>
      <c r="M982" s="7"/>
      <c r="N982" s="7"/>
      <c r="O982" s="7"/>
      <c r="P982" s="7"/>
      <c r="Q982" s="7"/>
      <c r="R982" s="7"/>
      <c r="S982" s="7"/>
    </row>
    <row r="983">
      <c r="A983" s="2" t="s">
        <v>8059</v>
      </c>
      <c r="B983" s="2" t="str">
        <v>德國</v>
      </c>
      <c r="C983" s="3" t="s">
        <v>8058</v>
      </c>
      <c r="D983" s="2" t="str">
        <v>其他,办公文具,大型机械及设备,车辆,餐厨用具</v>
      </c>
      <c r="E983" s="2" t="str">
        <v>2次</v>
      </c>
      <c r="F983" s="2" t="str">
        <v>Syker Strasse 201, DE 27751, Delmenhorst</v>
      </c>
      <c r="G983" s="2" t="str">
        <v>Achim Keller</v>
      </c>
      <c r="H983" s="2" t="s">
        <v>8057</v>
      </c>
      <c r="I983" s="2" t="str">
        <v>+49 4221 7950</v>
      </c>
      <c r="J983" s="2" t="str">
        <v>0049 4221 79 51 00</v>
      </c>
      <c r="K983" s="7"/>
      <c r="L983" s="7"/>
      <c r="M983" s="7"/>
      <c r="N983" s="7"/>
      <c r="O983" s="7"/>
      <c r="P983" s="7"/>
      <c r="Q983" s="7"/>
      <c r="R983" s="7"/>
      <c r="S983" s="7"/>
    </row>
    <row r="984">
      <c r="A984" s="2" t="s">
        <v>7913</v>
      </c>
      <c r="B984" s="2" t="str">
        <v>韩国</v>
      </c>
      <c r="C984" s="3" t="s">
        <v>7912</v>
      </c>
      <c r="D984" s="2" t="str">
        <v>玻璃工艺品,餐厨用具</v>
      </c>
      <c r="E984" s="2" t="str">
        <v>7次</v>
      </c>
      <c r="F984" s="2" t="str">
        <v>FL3 MYUNGMOON B/D, 113-3, SUNGSAN-DONG, MAPO-KU, SEOUL</v>
      </c>
      <c r="G984" s="2" t="str">
        <v>GOWON MASSMERCHANDISING INC.</v>
      </c>
      <c r="H984" s="2" t="str">
        <v>--</v>
      </c>
      <c r="I984" s="2" t="str">
        <v>0082 (02)325 4603</v>
      </c>
      <c r="J984" s="2" t="str">
        <v>0082 (02)325 3391</v>
      </c>
      <c r="K984" s="7"/>
      <c r="L984" s="7"/>
      <c r="M984" s="7"/>
      <c r="N984" s="7"/>
      <c r="O984" s="7"/>
      <c r="P984" s="7"/>
      <c r="Q984" s="7"/>
      <c r="R984" s="7"/>
      <c r="S984" s="7"/>
    </row>
    <row r="985">
      <c r="A985" s="2" t="s">
        <v>7978</v>
      </c>
      <c r="B985" s="2" t="str">
        <v>日本</v>
      </c>
      <c r="C985" s="2" t="str">
        <v>--</v>
      </c>
      <c r="D985" s="2" t="str">
        <v>餐厨用具</v>
      </c>
      <c r="E985" s="2" t="str">
        <v>6次</v>
      </c>
      <c r="F985" s="2" t="str">
        <v>15-32, MINAMIKANEDEN 2-CHOME SUITA-SHI, OSAKA 5640044</v>
      </c>
      <c r="G985" s="2" t="str">
        <v>MIYAHARA, YOSHIHIRO</v>
      </c>
      <c r="H985" s="2" t="str">
        <v>--</v>
      </c>
      <c r="I985" s="2" t="str">
        <v>0081 6 6324 9371</v>
      </c>
      <c r="J985" s="2" t="str">
        <v>0081 6 6329 3188</v>
      </c>
      <c r="K985" s="7"/>
      <c r="L985" s="7"/>
      <c r="M985" s="7"/>
      <c r="N985" s="7"/>
      <c r="O985" s="7"/>
      <c r="P985" s="7"/>
      <c r="Q985" s="7"/>
      <c r="R985" s="7"/>
      <c r="S985" s="7"/>
    </row>
    <row r="986">
      <c r="A986" s="2" t="s">
        <v>11183</v>
      </c>
      <c r="B986" s="2" t="str">
        <v>義大利</v>
      </c>
      <c r="C986" s="3" t="s">
        <v>11182</v>
      </c>
      <c r="D986" s="2" t="str">
        <v>家具,家居装饰品,餐厨用具</v>
      </c>
      <c r="E986" s="2" t="str">
        <v>7次</v>
      </c>
      <c r="F986" s="2" t="str">
        <v>Strada Cardio 52, Loc. Serravalle E3, I 47899, REPUBBLICA DI SAN MARINO</v>
      </c>
      <c r="G986" s="2" t="str">
        <v>Attilio Ferraresi</v>
      </c>
      <c r="H986" s="2" t="s">
        <v>11184</v>
      </c>
      <c r="I986" s="2" t="str">
        <v>+39 0549 900255</v>
      </c>
      <c r="J986" s="2" t="str">
        <v>0039 0549 900719</v>
      </c>
      <c r="K986" s="7"/>
      <c r="L986" s="7"/>
      <c r="M986" s="7"/>
      <c r="N986" s="7"/>
      <c r="O986" s="7"/>
      <c r="P986" s="7"/>
      <c r="Q986" s="7"/>
      <c r="R986" s="7"/>
      <c r="S986" s="7"/>
    </row>
    <row r="987">
      <c r="A987" s="2" t="s">
        <v>11078</v>
      </c>
      <c r="B987" s="2" t="str">
        <v>新加坡</v>
      </c>
      <c r="C987" s="3" t="s">
        <v>11080</v>
      </c>
      <c r="D987" s="2" t="str">
        <v>卫浴设备,餐厨用具</v>
      </c>
      <c r="E987" s="2" t="str">
        <v>2次</v>
      </c>
      <c r="F987" s="2" t="str">
        <v>245 JLN AHMAD IBRAHIM</v>
      </c>
      <c r="G987" s="2" t="str">
        <v>MS IRENE LIM</v>
      </c>
      <c r="H987" s="2" t="s">
        <v>11079</v>
      </c>
      <c r="I987" s="2" t="str">
        <v>0065 62643382</v>
      </c>
      <c r="J987" s="2" t="str">
        <v>0065 62651338</v>
      </c>
      <c r="K987" s="7"/>
      <c r="L987" s="7"/>
      <c r="M987" s="7"/>
      <c r="N987" s="7"/>
      <c r="O987" s="7"/>
      <c r="P987" s="7"/>
      <c r="Q987" s="7"/>
      <c r="R987" s="7"/>
      <c r="S987" s="7"/>
    </row>
    <row r="988">
      <c r="A988" s="2" t="s">
        <v>8004</v>
      </c>
      <c r="B988" s="2" t="str">
        <v>德國</v>
      </c>
      <c r="C988" s="2" t="str">
        <v>--</v>
      </c>
      <c r="D988" s="2" t="str">
        <v>餐厨用具</v>
      </c>
      <c r="E988" s="2" t="str">
        <v>4次</v>
      </c>
      <c r="F988" s="2" t="str">
        <v>Am Westkai 39, DE 70329, Stuttgart</v>
      </c>
      <c r="G988" s="2" t="str">
        <v>HERR CHEN</v>
      </c>
      <c r="H988" s="2" t="str">
        <v>--</v>
      </c>
      <c r="I988" s="2" t="str">
        <v>+49 711 9323505</v>
      </c>
      <c r="J988" s="2" t="str">
        <v>0049 711 3 26 04 27</v>
      </c>
      <c r="K988" s="7"/>
      <c r="L988" s="7"/>
      <c r="M988" s="7"/>
      <c r="N988" s="7"/>
      <c r="O988" s="7"/>
      <c r="P988" s="7"/>
      <c r="Q988" s="7"/>
      <c r="R988" s="7"/>
      <c r="S988" s="7"/>
    </row>
    <row r="989">
      <c r="A989" s="2" t="s">
        <v>3927</v>
      </c>
      <c r="B989" s="2" t="str">
        <v>美國</v>
      </c>
      <c r="C989" s="3" t="s">
        <v>11011</v>
      </c>
      <c r="D989" s="2" t="str">
        <v>箱包,餐厨用具</v>
      </c>
      <c r="E989" s="2" t="str">
        <v>8次</v>
      </c>
      <c r="F989" s="2" t="str">
        <v>3401 17TH AVE. W.#115 SEATTLE 98119,U.S.A.</v>
      </c>
      <c r="G989" s="2" t="str">
        <v>--</v>
      </c>
      <c r="H989" s="2" t="s">
        <v>11012</v>
      </c>
      <c r="I989" s="2" t="str">
        <v>+1 206-282-4828</v>
      </c>
      <c r="J989" s="2">
        <v>2062824828</v>
      </c>
      <c r="K989" s="7"/>
      <c r="L989" s="7"/>
      <c r="M989" s="7"/>
      <c r="N989" s="7"/>
      <c r="O989" s="7"/>
      <c r="P989" s="7"/>
      <c r="Q989" s="7"/>
      <c r="R989" s="7"/>
      <c r="S989" s="7"/>
    </row>
    <row r="990">
      <c r="A990" s="2" t="s">
        <v>10937</v>
      </c>
      <c r="B990" s="2" t="str">
        <v>印度</v>
      </c>
      <c r="C990" s="2" t="str">
        <v>--</v>
      </c>
      <c r="D990" s="2" t="str">
        <v>工艺陶瓷,餐厨用具</v>
      </c>
      <c r="E990" s="2" t="str">
        <v>7次</v>
      </c>
      <c r="F990" s="2" t="str">
        <v>GURGAON ROAD,NEW DELHI</v>
      </c>
      <c r="G990" s="2" t="str">
        <v>A.K. JOSHI</v>
      </c>
      <c r="H990" s="2" t="s">
        <v>10936</v>
      </c>
      <c r="I990" s="2" t="str">
        <v>0091 11 5652255</v>
      </c>
      <c r="J990" s="2" t="str">
        <v>0091 11 5652134</v>
      </c>
      <c r="K990" s="7"/>
      <c r="L990" s="7"/>
      <c r="M990" s="7"/>
      <c r="N990" s="7"/>
      <c r="O990" s="7"/>
      <c r="P990" s="7"/>
      <c r="Q990" s="7"/>
      <c r="R990" s="7"/>
      <c r="S990" s="7"/>
    </row>
    <row r="991">
      <c r="A991" s="2" t="s">
        <v>11036</v>
      </c>
      <c r="B991" s="2" t="str">
        <v>美國</v>
      </c>
      <c r="C991" s="3" t="s">
        <v>11035</v>
      </c>
      <c r="D991" s="2" t="str">
        <v>照明产品,餐厨用具</v>
      </c>
      <c r="E991" s="2" t="str">
        <v>9次</v>
      </c>
      <c r="F991" s="2" t="str">
        <v>700 11TH ST, GREELEY, CO 80631</v>
      </c>
      <c r="G991" s="2" t="str">
        <v>JEROME CO WHOLESALE DISTRS</v>
      </c>
      <c r="H991" s="2" t="str">
        <v>--</v>
      </c>
      <c r="I991" s="2" t="str">
        <v>001 970 352 1425</v>
      </c>
      <c r="J991" s="2" t="str">
        <v>001 970 352 1236</v>
      </c>
      <c r="K991" s="7"/>
      <c r="L991" s="7"/>
      <c r="M991" s="7"/>
      <c r="N991" s="7"/>
      <c r="O991" s="7"/>
      <c r="P991" s="7"/>
      <c r="Q991" s="7"/>
      <c r="R991" s="7"/>
      <c r="S991" s="7"/>
    </row>
    <row r="992">
      <c r="A992" s="2" t="s">
        <v>10959</v>
      </c>
      <c r="B992" s="2" t="str">
        <v>伊朗</v>
      </c>
      <c r="C992" s="3" t="s">
        <v>10957</v>
      </c>
      <c r="D992" s="2" t="str">
        <v>家用电器,工艺陶瓷,玻璃工艺品,餐厨用具</v>
      </c>
      <c r="E992" s="2" t="str">
        <v>8次</v>
      </c>
      <c r="F992" s="2" t="str">
        <v>16 SARPOUSHEEDEH TIMCHEH HAJEBODDOLEH BAZAR,TEHRAN</v>
      </c>
      <c r="G992" s="2" t="str">
        <v>BRENDA BLANDON</v>
      </c>
      <c r="H992" s="2" t="s">
        <v>10958</v>
      </c>
      <c r="I992" s="2" t="str">
        <v>0098 21 5626604</v>
      </c>
      <c r="J992" s="2" t="str">
        <v>0098 21 5803014</v>
      </c>
      <c r="K992" s="7"/>
      <c r="L992" s="7"/>
      <c r="M992" s="7"/>
      <c r="N992" s="7"/>
      <c r="O992" s="7"/>
      <c r="P992" s="7"/>
      <c r="Q992" s="7"/>
      <c r="R992" s="7"/>
      <c r="S992" s="7"/>
    </row>
    <row r="993">
      <c r="A993" s="2" t="s">
        <v>10602</v>
      </c>
      <c r="B993" s="2" t="str">
        <v>馬來西亞</v>
      </c>
      <c r="C993" s="2" t="str">
        <v>--</v>
      </c>
      <c r="D993" s="2" t="str">
        <v>餐厨用具</v>
      </c>
      <c r="E993" s="2" t="str">
        <v>6次</v>
      </c>
      <c r="F993" s="2" t="str">
        <v>LOT 11,1ST FLOOR,LIGHT INDUSTRIAL SHOPHOUSE,BANDAR PENAMPANG BARU,MILE 5,K.K.,SABAH</v>
      </c>
      <c r="G993" s="2" t="str">
        <v>Mr PATRICK LIM</v>
      </c>
      <c r="H993" s="2" t="s">
        <v>10601</v>
      </c>
      <c r="I993" s="2" t="str">
        <v>0060 88 725052</v>
      </c>
      <c r="J993" s="2" t="str">
        <v>0060 88 724696</v>
      </c>
      <c r="K993" s="7"/>
      <c r="L993" s="7"/>
      <c r="M993" s="7"/>
      <c r="N993" s="7"/>
      <c r="O993" s="7"/>
      <c r="P993" s="7"/>
      <c r="Q993" s="7"/>
      <c r="R993" s="7"/>
      <c r="S993" s="7"/>
    </row>
    <row r="994">
      <c r="A994" s="2" t="s">
        <v>13213</v>
      </c>
      <c r="B994" s="2" t="str">
        <v>約旦</v>
      </c>
      <c r="C994" s="2" t="str">
        <v>--</v>
      </c>
      <c r="D994" s="2" t="str">
        <v>餐厨用具</v>
      </c>
      <c r="E994" s="2" t="str">
        <v>5次</v>
      </c>
      <c r="F994" s="2" t="str">
        <v>QURAISH STREET P.O.BOX 182828 AMMAN 11118</v>
      </c>
      <c r="G994" s="2" t="str">
        <v>JEHAD IDAIS</v>
      </c>
      <c r="H994" s="2" t="s">
        <v>13212</v>
      </c>
      <c r="I994" s="2" t="str">
        <v>00962 6 4612853</v>
      </c>
      <c r="J994" s="2" t="str">
        <v>00962 6 4658484</v>
      </c>
      <c r="K994" s="7"/>
      <c r="L994" s="7"/>
      <c r="M994" s="7"/>
      <c r="N994" s="7"/>
      <c r="O994" s="7"/>
      <c r="P994" s="7"/>
      <c r="Q994" s="7"/>
      <c r="R994" s="7"/>
      <c r="S994" s="7"/>
    </row>
    <row r="995">
      <c r="A995" s="2" t="s">
        <v>10619</v>
      </c>
      <c r="B995" s="2" t="str">
        <v>荷蘭</v>
      </c>
      <c r="C995" s="3" t="s">
        <v>10617</v>
      </c>
      <c r="D995" s="2" t="str">
        <v>餐厨用具</v>
      </c>
      <c r="E995" s="2" t="str">
        <v>2次</v>
      </c>
      <c r="F995" s="2" t="str">
        <v>OOSTEINDERWEG 398,NL-1432 BN AALSMEER</v>
      </c>
      <c r="G995" s="2" t="str">
        <v>TIM KRAMER</v>
      </c>
      <c r="H995" s="2" t="s">
        <v>10618</v>
      </c>
      <c r="I995" s="2" t="str">
        <v>+31 297 329 943</v>
      </c>
      <c r="J995" s="2" t="str">
        <v>0031 297 341 568</v>
      </c>
      <c r="K995" s="7"/>
      <c r="L995" s="7"/>
      <c r="M995" s="7"/>
      <c r="N995" s="7"/>
      <c r="O995" s="7"/>
      <c r="P995" s="7"/>
      <c r="Q995" s="7"/>
      <c r="R995" s="7"/>
      <c r="S995" s="7"/>
    </row>
    <row r="996">
      <c r="A996" s="2" t="s">
        <v>13230</v>
      </c>
      <c r="B996" s="2" t="str">
        <v>加拿大</v>
      </c>
      <c r="C996" s="3" t="s">
        <v>13231</v>
      </c>
      <c r="D996" s="2" t="str">
        <v>个人护理用具,五金,医药保健品及医疗器械,家具,家用纺织品,餐厨用具</v>
      </c>
      <c r="E996" s="2" t="str">
        <v>7次</v>
      </c>
      <c r="F996" s="2" t="str">
        <v>#5-95 WEST BEAVER CREEK ROAD,RICHMOND HILL,ONTARIO</v>
      </c>
      <c r="G996" s="2" t="str">
        <v>MD. SAIF UDDIN</v>
      </c>
      <c r="H996" s="2" t="s">
        <v>13232</v>
      </c>
      <c r="I996" s="2" t="str">
        <v>(905)7641405</v>
      </c>
      <c r="J996" s="2" t="str">
        <v>(905)7649303</v>
      </c>
      <c r="K996" s="7"/>
      <c r="L996" s="7"/>
      <c r="M996" s="7"/>
      <c r="N996" s="7"/>
      <c r="O996" s="7"/>
      <c r="P996" s="7"/>
      <c r="Q996" s="7"/>
      <c r="R996" s="7"/>
      <c r="S996" s="7"/>
    </row>
    <row r="997">
      <c r="A997" s="2" t="s">
        <v>10558</v>
      </c>
      <c r="B997" s="2" t="str">
        <v>巴基斯坦</v>
      </c>
      <c r="C997" s="2" t="str">
        <v>--</v>
      </c>
      <c r="D997" s="2" t="str">
        <v>体育及旅游休闲用品,其他,家用电器,箱包,鞋,餐厨用具</v>
      </c>
      <c r="E997" s="2" t="str">
        <v>8次</v>
      </c>
      <c r="F997" s="2" t="str">
        <v>RAHMAN STREET NO 4 UNIT 4 ASLAM PARKSHAHDARA TOWN LAHORE,PAKISTAN</v>
      </c>
      <c r="G997" s="2" t="str">
        <v>Alan Booth</v>
      </c>
      <c r="H997" s="2" t="s">
        <v>10557</v>
      </c>
      <c r="I997" s="2" t="str">
        <v>92 42 792 2909</v>
      </c>
      <c r="J997" s="2" t="str">
        <v>92 42 792 2902</v>
      </c>
      <c r="K997" s="7"/>
      <c r="L997" s="7"/>
      <c r="M997" s="7"/>
      <c r="N997" s="7"/>
      <c r="O997" s="7"/>
      <c r="P997" s="7"/>
      <c r="Q997" s="7"/>
      <c r="R997" s="7"/>
      <c r="S997" s="7"/>
    </row>
    <row r="998">
      <c r="A998" s="2" t="s">
        <v>13175</v>
      </c>
      <c r="B998" s="2" t="str">
        <v>印度</v>
      </c>
      <c r="C998" s="3" t="s">
        <v>13177</v>
      </c>
      <c r="D998" s="2" t="str">
        <v>家具,玩具,餐厨用具</v>
      </c>
      <c r="E998" s="2" t="str">
        <v>9次</v>
      </c>
      <c r="F998" s="2" t="str">
        <v>G. T. ROAD,MILLER GANJ,LUDHIANA</v>
      </c>
      <c r="G998" s="2" t="str">
        <v>ANNY NANDA</v>
      </c>
      <c r="H998" s="2" t="s">
        <v>13176</v>
      </c>
      <c r="I998" s="2" t="str">
        <v>0091 161 674650</v>
      </c>
      <c r="J998" s="2" t="str">
        <v>0091 161 538515/673317</v>
      </c>
      <c r="K998" s="7"/>
      <c r="L998" s="7"/>
      <c r="M998" s="7"/>
      <c r="N998" s="7"/>
      <c r="O998" s="7"/>
      <c r="P998" s="7"/>
      <c r="Q998" s="7"/>
      <c r="R998" s="7"/>
      <c r="S998" s="7"/>
    </row>
    <row r="999">
      <c r="A999" s="2" t="s">
        <v>10581</v>
      </c>
      <c r="B999" s="2" t="str">
        <v>西班牙</v>
      </c>
      <c r="C999" s="2" t="str">
        <v>--</v>
      </c>
      <c r="D999" s="2" t="str">
        <v>食品,餐厨用具</v>
      </c>
      <c r="E999" s="2" t="str">
        <v>2次</v>
      </c>
      <c r="F999" s="2" t="str">
        <v>C/.SERRANO, 149,E-28002 MADRID</v>
      </c>
      <c r="G999" s="2" t="str">
        <v>ALICIA VANO</v>
      </c>
      <c r="H999" s="2" t="s">
        <v>10582</v>
      </c>
      <c r="I999" s="2" t="str">
        <v>+34 915 62 16 32</v>
      </c>
      <c r="J999" s="2" t="str">
        <v>0034 91 562 02 78</v>
      </c>
      <c r="K999" s="7"/>
      <c r="L999" s="7"/>
      <c r="M999" s="7"/>
      <c r="N999" s="7"/>
      <c r="O999" s="7"/>
      <c r="P999" s="7"/>
      <c r="Q999" s="7"/>
      <c r="R999" s="7"/>
      <c r="S999" s="7"/>
    </row>
    <row r="1000">
      <c r="A1000" s="2" t="s">
        <v>13196</v>
      </c>
      <c r="B1000" s="2" t="str">
        <v>中國大陸</v>
      </c>
      <c r="C1000" s="3" t="s">
        <v>13195</v>
      </c>
      <c r="D1000" s="2" t="str">
        <v>家用电器,餐厨用具</v>
      </c>
      <c r="E1000" s="2" t="str">
        <v>6次</v>
      </c>
      <c r="F1000" s="2" t="str">
        <v>11BtianmaoGe,GuoduGarden,Bujitohn,shenzhencity,Guangdong,China</v>
      </c>
      <c r="G1000" s="2" t="str">
        <v>Bella</v>
      </c>
      <c r="H1000" s="2" t="s">
        <v>13194</v>
      </c>
      <c r="I1000" s="2" t="str">
        <v>+86 755 2828 0044</v>
      </c>
      <c r="J1000" s="2">
        <v>75528284583</v>
      </c>
      <c r="K1000" s="7"/>
      <c r="L1000" s="7"/>
      <c r="M1000" s="7"/>
      <c r="N1000" s="7"/>
      <c r="O1000" s="7"/>
      <c r="P1000" s="7"/>
      <c r="Q1000" s="7"/>
      <c r="R1000" s="7"/>
      <c r="S1000" s="7"/>
    </row>
    <row r="1001">
      <c r="A1001" s="5" t="s">
        <v>10510</v>
      </c>
      <c r="B1001" s="5" t="str">
        <v>印尼</v>
      </c>
      <c r="C1001" s="5" t="str">
        <v>--</v>
      </c>
      <c r="D1001" s="5" t="str">
        <v>电子消费品及信息产品,餐厨用具</v>
      </c>
      <c r="E1001" s="5" t="str">
        <v>8次</v>
      </c>
      <c r="F1001" s="5" t="str">
        <v>Jl.Beringin III / 16 B Magelang, INDONESIA</v>
      </c>
      <c r="G1001" s="5" t="str">
        <v>--</v>
      </c>
      <c r="H1001" s="5" t="s">
        <v>10509</v>
      </c>
      <c r="I1001" s="5" t="str">
        <v>+62 293 363608</v>
      </c>
      <c r="J1001" s="5">
        <v>293365111</v>
      </c>
      <c r="K1001" s="7"/>
      <c r="L1001" s="7"/>
      <c r="M1001" s="7"/>
      <c r="N1001" s="7"/>
      <c r="O1001" s="7"/>
      <c r="P1001" s="7"/>
      <c r="Q1001" s="7"/>
      <c r="R1001" s="7"/>
      <c r="S1001" s="7"/>
    </row>
    <row r="1002">
      <c r="A1002" s="5" t="s">
        <v>13146</v>
      </c>
      <c r="B1002" s="5" t="str">
        <v>挪威</v>
      </c>
      <c r="C1002" s="4" t="s">
        <v>13145</v>
      </c>
      <c r="D1002" s="5" t="str">
        <v>餐厨用具</v>
      </c>
      <c r="E1002" s="5" t="str">
        <v>3次</v>
      </c>
      <c r="F1002" s="5" t="str">
        <v>Lennsmannslia 30, NO 1386, Asker</v>
      </c>
      <c r="G1002" s="5" t="str">
        <v>--</v>
      </c>
      <c r="H1002" s="5" t="str">
        <v>--</v>
      </c>
      <c r="I1002" s="5" t="str">
        <v>+47 66 98 77 77</v>
      </c>
      <c r="J1002" s="5" t="str">
        <v>0047 66 98 77 88</v>
      </c>
      <c r="K1002" s="7"/>
      <c r="L1002" s="7"/>
      <c r="M1002" s="7"/>
      <c r="N1002" s="7"/>
      <c r="O1002" s="7"/>
      <c r="P1002" s="7"/>
      <c r="Q1002" s="7"/>
      <c r="R1002" s="7"/>
      <c r="S1002" s="7"/>
    </row>
    <row r="1003">
      <c r="A1003" s="2" t="s">
        <v>10532</v>
      </c>
      <c r="B1003" s="2" t="str">
        <v>德國</v>
      </c>
      <c r="C1003" s="3" t="s">
        <v>10530</v>
      </c>
      <c r="D1003" s="2" t="str">
        <v>餐厨用具</v>
      </c>
      <c r="E1003" s="2" t="str">
        <v>5次</v>
      </c>
      <c r="F1003" s="2" t="str">
        <v>HAUPTSTRASSE 62,D-74249 JAGSTHAUSEN</v>
      </c>
      <c r="G1003" s="2" t="str">
        <v>HINRICH BECK</v>
      </c>
      <c r="H1003" s="2" t="s">
        <v>10531</v>
      </c>
      <c r="I1003" s="2" t="str">
        <v>+49 7943 91030</v>
      </c>
      <c r="J1003" s="2" t="str">
        <v>0049 7943 91 03 50</v>
      </c>
      <c r="K1003" s="7"/>
      <c r="L1003" s="7"/>
      <c r="M1003" s="7"/>
      <c r="N1003" s="7"/>
      <c r="O1003" s="7"/>
      <c r="P1003" s="7"/>
      <c r="Q1003" s="7"/>
      <c r="R1003" s="7"/>
      <c r="S1003" s="7"/>
    </row>
    <row r="1004">
      <c r="A1004" s="2" t="s">
        <v>13159</v>
      </c>
      <c r="B1004" s="2" t="str">
        <v>新西蘭</v>
      </c>
      <c r="C1004" s="3" t="s">
        <v>13161</v>
      </c>
      <c r="D1004" s="2" t="str">
        <v>化工产品,家具,餐厨用具</v>
      </c>
      <c r="E1004" s="2" t="str">
        <v>3次</v>
      </c>
      <c r="F1004" s="2" t="str">
        <v>117 CAPTAIN SPRINGS ROAD, ONEHUNGA, AUCKLAND</v>
      </c>
      <c r="G1004" s="2" t="str">
        <v>REX FATTORINI</v>
      </c>
      <c r="H1004" s="2" t="s">
        <v>13160</v>
      </c>
      <c r="I1004" s="2" t="str">
        <v>+64 9-361 2878</v>
      </c>
      <c r="J1004" s="2" t="str">
        <v>0064 800 788 881</v>
      </c>
      <c r="K1004" s="7"/>
      <c r="L1004" s="7"/>
      <c r="M1004" s="7"/>
      <c r="N1004" s="7"/>
      <c r="O1004" s="7"/>
      <c r="P1004" s="7"/>
      <c r="Q1004" s="7"/>
      <c r="R1004" s="7"/>
      <c r="S1004" s="7"/>
    </row>
    <row r="1005">
      <c r="A1005" s="2" t="s">
        <v>9169</v>
      </c>
      <c r="B1005" s="2" t="str">
        <v>中國香港</v>
      </c>
      <c r="C1005" s="3" t="s">
        <v>9167</v>
      </c>
      <c r="D1005" s="2" t="str">
        <v>五金,其他,家具,家居装饰品,玻璃工艺品,食品,餐厨用具</v>
      </c>
      <c r="E1005" s="2" t="str">
        <v>9次</v>
      </c>
      <c r="F1005" s="2" t="str">
        <v>11/F,CHAMPION BLDG.,BLK,A-C,287-291 DES VOEUX ROAD CENTRAL(NO.1 CLEVERLY STREET)</v>
      </c>
      <c r="G1005" s="2" t="str">
        <v>K.SIVAKUMAR(SIVA)</v>
      </c>
      <c r="H1005" s="2" t="s">
        <v>9168</v>
      </c>
      <c r="I1005" s="2" t="str">
        <v>+852 2854 3018</v>
      </c>
      <c r="J1005" s="2" t="str">
        <v>00852 28543315</v>
      </c>
      <c r="K1005" s="7"/>
      <c r="L1005" s="7"/>
      <c r="M1005" s="7"/>
      <c r="N1005" s="7"/>
      <c r="O1005" s="7"/>
      <c r="P1005" s="7"/>
      <c r="Q1005" s="7"/>
      <c r="R1005" s="7"/>
      <c r="S1005" s="7"/>
    </row>
    <row r="1006">
      <c r="A1006" s="2" t="s">
        <v>13124</v>
      </c>
      <c r="B1006" s="2" t="str">
        <v>日本</v>
      </c>
      <c r="C1006" s="3" t="s">
        <v>13126</v>
      </c>
      <c r="D1006" s="2" t="str">
        <v>餐厨用具</v>
      </c>
      <c r="E1006" s="2" t="str">
        <v>5次</v>
      </c>
      <c r="F1006" s="2" t="str">
        <v>FORESUTO SENDAI BLDG. 1-2-45 KASHIWAGI AOBA-KU SENDAI-SHI, MIYAGI, 9810933 JAPAN</v>
      </c>
      <c r="G1006" s="2" t="str">
        <v>TAKASAKI UTSUHARU</v>
      </c>
      <c r="H1006" s="2" t="s">
        <v>13125</v>
      </c>
      <c r="I1006" s="2" t="str">
        <v>0081 22 7176669</v>
      </c>
      <c r="J1006" s="2" t="str">
        <v>0081 22 7170747</v>
      </c>
      <c r="K1006" s="7"/>
      <c r="L1006" s="7"/>
      <c r="M1006" s="7"/>
      <c r="N1006" s="7"/>
      <c r="O1006" s="7"/>
      <c r="P1006" s="7"/>
      <c r="Q1006" s="7"/>
      <c r="R1006" s="7"/>
      <c r="S1006" s="7"/>
    </row>
    <row r="1007">
      <c r="A1007" s="2" t="s">
        <v>10271</v>
      </c>
      <c r="B1007" s="2" t="str">
        <v>加拿大</v>
      </c>
      <c r="C1007" s="2" t="str">
        <v>--</v>
      </c>
      <c r="D1007" s="2" t="str">
        <v>编织及藤铁工艺品,鞋,餐厨用具</v>
      </c>
      <c r="E1007" s="2" t="str">
        <v>6次</v>
      </c>
      <c r="F1007" s="2" t="str">
        <v>5617 Chemin St-Fran?ois St-Laurent,Quebec</v>
      </c>
      <c r="G1007" s="2" t="str">
        <v>Browning Canada Sports Ltd./Ltee</v>
      </c>
      <c r="H1007" s="2" t="str">
        <v>--</v>
      </c>
      <c r="I1007" s="2" t="str">
        <v>001 514 333 7261</v>
      </c>
      <c r="J1007" s="2" t="str">
        <v>001 514 3337845</v>
      </c>
      <c r="K1007" s="7"/>
      <c r="L1007" s="7"/>
      <c r="M1007" s="7"/>
      <c r="N1007" s="7"/>
      <c r="O1007" s="7"/>
      <c r="P1007" s="7"/>
      <c r="Q1007" s="7"/>
      <c r="R1007" s="7"/>
      <c r="S1007" s="7"/>
    </row>
    <row r="1008">
      <c r="A1008" s="2" t="s">
        <v>13135</v>
      </c>
      <c r="B1008" s="2" t="str">
        <v>日本</v>
      </c>
      <c r="C1008" s="3" t="s">
        <v>13136</v>
      </c>
      <c r="D1008" s="2" t="str">
        <v>工艺陶瓷,餐厨用具</v>
      </c>
      <c r="E1008" s="2" t="str">
        <v>8次</v>
      </c>
      <c r="F1008" s="2" t="str">
        <v>655-27, SHIOIDO, OHHARI-CHO, TAJIMI, Gifu 507-0062 Japan</v>
      </c>
      <c r="G1008" s="2" t="str">
        <v>Mr KAZUHIRO SHIBAGAKI</v>
      </c>
      <c r="H1008" s="2" t="s">
        <v>13134</v>
      </c>
      <c r="I1008" s="2" t="str">
        <v>0081 572 27 6541</v>
      </c>
      <c r="J1008" s="2" t="str">
        <v>0081 572 27 6545</v>
      </c>
      <c r="K1008" s="7"/>
      <c r="L1008" s="7"/>
      <c r="M1008" s="7"/>
      <c r="N1008" s="7"/>
      <c r="O1008" s="7"/>
      <c r="P1008" s="7"/>
      <c r="Q1008" s="7"/>
      <c r="R1008" s="7"/>
      <c r="S1008" s="7"/>
    </row>
    <row r="1009">
      <c r="A1009" s="2" t="s">
        <v>10793</v>
      </c>
      <c r="B1009" s="2" t="str">
        <v>中國香港</v>
      </c>
      <c r="C1009" s="2" t="str">
        <v>--</v>
      </c>
      <c r="D1009" s="2" t="str">
        <v>食品,餐厨用具</v>
      </c>
      <c r="E1009" s="2" t="str">
        <v>3次</v>
      </c>
      <c r="F1009" s="2" t="str">
        <v>Flat A1, 8/F, Tower A, Fortune Court, Tsuen Wan Garden, 15 Castle Peak Road, Tsuen Wan, New Territor</v>
      </c>
      <c r="G1009" s="2" t="str">
        <v>Mr Jean-Yves Chatte</v>
      </c>
      <c r="H1009" s="2" t="s">
        <v>10792</v>
      </c>
      <c r="I1009" s="2" t="str">
        <v>--</v>
      </c>
      <c r="J1009" s="2" t="str">
        <v>00852 25423330</v>
      </c>
      <c r="K1009" s="7"/>
      <c r="L1009" s="7"/>
      <c r="M1009" s="7"/>
      <c r="N1009" s="7"/>
      <c r="O1009" s="7"/>
      <c r="P1009" s="7"/>
      <c r="Q1009" s="7"/>
      <c r="R1009" s="7"/>
      <c r="S1009" s="7"/>
    </row>
    <row r="1010">
      <c r="A1010" s="2" t="s">
        <v>10211</v>
      </c>
      <c r="B1010" s="2" t="str">
        <v>智利</v>
      </c>
      <c r="C1010" s="3" t="s">
        <v>10210</v>
      </c>
      <c r="D1010" s="2" t="str">
        <v>其他,卫浴设备,照明产品,餐厨用具</v>
      </c>
      <c r="E1010" s="2" t="str">
        <v>6次</v>
      </c>
      <c r="F1010" s="2" t="str">
        <v>AV. PDTE. EDUARDO FREI MONTALVA 9160 QUILICURA, QUILICURA, SANTIAGO</v>
      </c>
      <c r="G1010" s="2" t="str">
        <v>LORENZO ZECCHETTO</v>
      </c>
      <c r="H1010" s="2" t="str">
        <v>--</v>
      </c>
      <c r="I1010" s="2">
        <f>+56-2-2679-3200</f>
      </c>
      <c r="J1010" s="2" t="str">
        <v>0056 2 6241230</v>
      </c>
      <c r="K1010" s="7"/>
      <c r="L1010" s="7"/>
      <c r="M1010" s="7"/>
      <c r="N1010" s="7"/>
      <c r="O1010" s="7"/>
      <c r="P1010" s="7"/>
      <c r="Q1010" s="7"/>
      <c r="R1010" s="7"/>
      <c r="S1010" s="7"/>
    </row>
    <row r="1011">
      <c r="A1011" s="2" t="s">
        <v>10813</v>
      </c>
      <c r="B1011" s="2" t="str">
        <v>美國</v>
      </c>
      <c r="C1011" s="3" t="s">
        <v>10814</v>
      </c>
      <c r="D1011" s="2" t="str">
        <v>餐厨用具</v>
      </c>
      <c r="E1011" s="2" t="str">
        <v>6次</v>
      </c>
      <c r="F1011" s="2" t="str">
        <v>45 Plainfield St., Chicopee, MA 01013-1561, USA</v>
      </c>
      <c r="G1011" s="2" t="str">
        <v>Buxton</v>
      </c>
      <c r="H1011" s="2" t="str">
        <v>--</v>
      </c>
      <c r="I1011" s="2" t="str">
        <v>+1-817-332-3681,+1-888-228-9866</v>
      </c>
      <c r="J1011" s="2" t="str">
        <v>001 413 785 1367</v>
      </c>
      <c r="K1011" s="7"/>
      <c r="L1011" s="7"/>
      <c r="M1011" s="7"/>
      <c r="N1011" s="7"/>
      <c r="O1011" s="7"/>
      <c r="P1011" s="7"/>
      <c r="Q1011" s="7"/>
      <c r="R1011" s="7"/>
      <c r="S1011" s="7"/>
    </row>
    <row r="1012">
      <c r="A1012" s="2" t="s">
        <v>13359</v>
      </c>
      <c r="B1012" s="2" t="str">
        <v>法國</v>
      </c>
      <c r="C1012" s="3" t="s">
        <v>13360</v>
      </c>
      <c r="D1012" s="2" t="str">
        <v>餐厨用具</v>
      </c>
      <c r="E1012" s="2" t="str">
        <v>2次</v>
      </c>
      <c r="F1012" s="2" t="str">
        <v>ROUTE D OBERMODERN,ZONE INDUSTRIELLE,67330,BOUXWILLER</v>
      </c>
      <c r="G1012" s="2" t="str">
        <v>M DANNY MATTER</v>
      </c>
      <c r="H1012" s="2" t="str">
        <v>--</v>
      </c>
      <c r="I1012" s="2" t="str">
        <v>+33 3 88 71 78 00</v>
      </c>
      <c r="J1012" s="2" t="str">
        <v>0033 388713160</v>
      </c>
      <c r="K1012" s="7"/>
      <c r="L1012" s="7"/>
      <c r="M1012" s="7"/>
      <c r="N1012" s="7"/>
      <c r="O1012" s="7"/>
      <c r="P1012" s="7"/>
      <c r="Q1012" s="7"/>
      <c r="R1012" s="7"/>
      <c r="S1012" s="7"/>
    </row>
    <row r="1013">
      <c r="A1013" s="2" t="s">
        <v>10744</v>
      </c>
      <c r="B1013" s="2" t="str">
        <v>中國香港</v>
      </c>
      <c r="C1013" s="3" t="s">
        <v>10743</v>
      </c>
      <c r="D1013" s="2" t="s">
        <v>10741</v>
      </c>
      <c r="E1013" s="2" t="str">
        <v>7次</v>
      </c>
      <c r="F1013" s="2" t="str">
        <v>RM 1003, 10/F, ETON TOWER,8 HYSAN AVENUE, CAUSEWAY BAY,HONGKONG</v>
      </c>
      <c r="G1013" s="2" t="str">
        <v>--</v>
      </c>
      <c r="H1013" s="2" t="s">
        <v>10742</v>
      </c>
      <c r="I1013" s="2" t="str">
        <v>+852 2527 4257</v>
      </c>
      <c r="J1013" s="2" t="str">
        <v>852 2861 0888</v>
      </c>
      <c r="K1013" s="7"/>
      <c r="L1013" s="7"/>
      <c r="M1013" s="7"/>
      <c r="N1013" s="7"/>
      <c r="O1013" s="7"/>
      <c r="P1013" s="7"/>
      <c r="Q1013" s="7"/>
      <c r="R1013" s="7"/>
      <c r="S1013" s="7"/>
    </row>
    <row r="1014">
      <c r="A1014" s="2" t="s">
        <v>9034</v>
      </c>
      <c r="B1014" s="2" t="str">
        <v>美國</v>
      </c>
      <c r="C1014" s="2" t="str">
        <v>--</v>
      </c>
      <c r="D1014" s="2" t="str">
        <v>餐厨用具</v>
      </c>
      <c r="E1014" s="2" t="str">
        <v>2次</v>
      </c>
      <c r="F1014" s="2" t="str">
        <v>3144 E SLAUSON AVE, VERNON, CA 90058-3913</v>
      </c>
      <c r="G1014" s="2" t="str">
        <v>VELJI SHAH</v>
      </c>
      <c r="H1014" s="2" t="str">
        <v>--</v>
      </c>
      <c r="I1014" s="2" t="str">
        <v>001 3238269508</v>
      </c>
      <c r="J1014" s="2" t="str">
        <v>001 323 8269509</v>
      </c>
      <c r="K1014" s="7"/>
      <c r="L1014" s="7"/>
      <c r="M1014" s="7"/>
      <c r="N1014" s="7"/>
      <c r="O1014" s="7"/>
      <c r="P1014" s="7"/>
      <c r="Q1014" s="7"/>
      <c r="R1014" s="7"/>
      <c r="S1014" s="7"/>
    </row>
    <row r="1015">
      <c r="A1015" s="2" t="s">
        <v>10772</v>
      </c>
      <c r="B1015" s="2" t="str">
        <v>美國</v>
      </c>
      <c r="C1015" s="3" t="s">
        <v>10773</v>
      </c>
      <c r="D1015" s="2" t="str">
        <v>食品,餐厨用具</v>
      </c>
      <c r="E1015" s="2" t="str">
        <v>6次</v>
      </c>
      <c r="F1015" s="2" t="str">
        <v>50, 37TH AVE. N.E.,AUBURN,WA</v>
      </c>
      <c r="G1015" s="2" t="str">
        <v>DIANA</v>
      </c>
      <c r="H1015" s="2" t="s">
        <v>10771</v>
      </c>
      <c r="I1015" s="2" t="str">
        <v>+86 136 3297 8722,+86-136-3297-8722,+86 755 2320 1122</v>
      </c>
      <c r="J1015" s="2" t="str">
        <v>001 253 9391099</v>
      </c>
      <c r="K1015" s="7"/>
      <c r="L1015" s="7"/>
      <c r="M1015" s="7"/>
      <c r="N1015" s="7"/>
      <c r="O1015" s="7"/>
      <c r="P1015" s="7"/>
      <c r="Q1015" s="7"/>
      <c r="R1015" s="7"/>
      <c r="S1015" s="7"/>
    </row>
    <row r="1016">
      <c r="A1016" s="2" t="s">
        <v>13332</v>
      </c>
      <c r="B1016" s="2" t="str">
        <v>日本</v>
      </c>
      <c r="C1016" s="2" t="str">
        <v>--</v>
      </c>
      <c r="D1016" s="2" t="str">
        <v>餐厨用具</v>
      </c>
      <c r="E1016" s="2" t="str">
        <v>6次</v>
      </c>
      <c r="F1016" s="2" t="str">
        <v>C-102, 1-5-9 MASHIKI, GINOWAN. OKINAWA 901-2224</v>
      </c>
      <c r="G1016" s="2" t="str">
        <v>--</v>
      </c>
      <c r="H1016" s="2" t="str">
        <v>atmike</v>
      </c>
      <c r="I1016" s="2" t="str">
        <v>0081 98 890 1910</v>
      </c>
      <c r="J1016" s="2" t="str">
        <v>0081 98 897 4860</v>
      </c>
      <c r="K1016" s="7"/>
      <c r="L1016" s="7"/>
      <c r="M1016" s="7"/>
      <c r="N1016" s="7"/>
      <c r="O1016" s="7"/>
      <c r="P1016" s="7"/>
      <c r="Q1016" s="7"/>
      <c r="R1016" s="7"/>
      <c r="S1016" s="7"/>
    </row>
    <row r="1017">
      <c r="A1017" s="2" t="s">
        <v>10697</v>
      </c>
      <c r="B1017" s="2" t="str">
        <v>荷蘭</v>
      </c>
      <c r="C1017" s="3" t="s">
        <v>10698</v>
      </c>
      <c r="D1017" s="2" t="str">
        <v>餐厨用具</v>
      </c>
      <c r="E1017" s="2" t="str">
        <v>6次</v>
      </c>
      <c r="F1017" s="2" t="str">
        <v>ATOOMWEG 68,NL-3542 AB UTRECHT</v>
      </c>
      <c r="G1017" s="2" t="str">
        <v>BEUK HORECA</v>
      </c>
      <c r="H1017" s="2" t="s">
        <v>10699</v>
      </c>
      <c r="I1017" s="2" t="str">
        <v>+31 30 241 0666</v>
      </c>
      <c r="J1017" s="2" t="str">
        <v>0031 30 241 08 50</v>
      </c>
      <c r="K1017" s="7"/>
      <c r="L1017" s="7"/>
      <c r="M1017" s="7"/>
      <c r="N1017" s="7"/>
      <c r="O1017" s="7"/>
      <c r="P1017" s="7"/>
      <c r="Q1017" s="7"/>
      <c r="R1017" s="7"/>
      <c r="S1017" s="7"/>
    </row>
    <row r="1018">
      <c r="A1018" s="2" t="s">
        <v>10148</v>
      </c>
      <c r="B1018" s="2" t="str">
        <v>中國大陸</v>
      </c>
      <c r="C1018" s="2" t="str">
        <v>--</v>
      </c>
      <c r="D1018" s="2" t="str">
        <v>餐厨用具</v>
      </c>
      <c r="E1018" s="2" t="str">
        <v>7次</v>
      </c>
      <c r="F1018" s="2" t="str">
        <v>NIAN JIUXIANG 12, SHIJIWEIYE NO.A NINGBO, CHINA</v>
      </c>
      <c r="G1018" s="2" t="str">
        <v>--</v>
      </c>
      <c r="H1018" s="2" t="s">
        <v>10147</v>
      </c>
      <c r="I1018" s="2" t="str">
        <v>+86 574 8750 4606</v>
      </c>
      <c r="J1018" s="2" t="str">
        <v>0574 87504556</v>
      </c>
      <c r="K1018" s="7"/>
      <c r="L1018" s="7"/>
      <c r="M1018" s="7"/>
      <c r="N1018" s="7"/>
      <c r="O1018" s="7"/>
      <c r="P1018" s="7"/>
      <c r="Q1018" s="7"/>
      <c r="R1018" s="7"/>
      <c r="S1018" s="7"/>
    </row>
    <row r="1019">
      <c r="A1019" s="2" t="s">
        <v>10717</v>
      </c>
      <c r="B1019" s="2" t="str">
        <v>法國</v>
      </c>
      <c r="C1019" s="3" t="s">
        <v>10718</v>
      </c>
      <c r="D1019" s="2" t="str">
        <v>箱包,餐厨用具</v>
      </c>
      <c r="E1019" s="2" t="str">
        <v>3次</v>
      </c>
      <c r="F1019" s="2" t="str">
        <v>14th FL, Lianhe Builing, 19# Gongye Dadao, Shekou, Shenzhen, 518067, China, FRANCE</v>
      </c>
      <c r="G1019" s="2" t="str">
        <v>--</v>
      </c>
      <c r="H1019" s="2" t="s">
        <v>10719</v>
      </c>
      <c r="I1019" s="2" t="str">
        <v>+33 892 01 08 08</v>
      </c>
      <c r="J1019" s="2" t="str">
        <v>0755-26881772</v>
      </c>
      <c r="K1019" s="7"/>
      <c r="L1019" s="7"/>
      <c r="M1019" s="7"/>
      <c r="N1019" s="7"/>
      <c r="O1019" s="7"/>
      <c r="P1019" s="7"/>
      <c r="Q1019" s="7"/>
      <c r="R1019" s="7"/>
      <c r="S1019" s="7"/>
    </row>
    <row r="1020">
      <c r="A1020" s="2" t="s">
        <v>13301</v>
      </c>
      <c r="B1020" s="2" t="str">
        <v>丹麥</v>
      </c>
      <c r="C1020" s="3" t="s">
        <v>13302</v>
      </c>
      <c r="D1020" s="2" t="str">
        <v>卫浴设备,工具,浴室用品,餐厨用具</v>
      </c>
      <c r="E1020" s="2" t="str">
        <v>9次</v>
      </c>
      <c r="F1020" s="2" t="str">
        <v>Fynsvej 2, DK 5500, Middelfart</v>
      </c>
      <c r="G1020" s="2" t="str">
        <v>BENT</v>
      </c>
      <c r="H1020" s="2" t="str">
        <v>--</v>
      </c>
      <c r="I1020" s="2" t="str">
        <v>+45 43 20 02 02</v>
      </c>
      <c r="J1020" s="2" t="str">
        <v>0045 43 20 02 97</v>
      </c>
      <c r="K1020" s="7"/>
      <c r="L1020" s="7"/>
      <c r="M1020" s="7"/>
      <c r="N1020" s="7"/>
      <c r="O1020" s="7"/>
      <c r="P1020" s="7"/>
      <c r="Q1020" s="7"/>
      <c r="R1020" s="7"/>
      <c r="S1020" s="7"/>
    </row>
    <row r="1021">
      <c r="A1021" s="2" t="s">
        <v>10641</v>
      </c>
      <c r="B1021" s="2" t="str">
        <v>愛爾蘭</v>
      </c>
      <c r="C1021" s="3" t="s">
        <v>10642</v>
      </c>
      <c r="D1021" s="2" t="str">
        <v>化工产品,餐厨用具</v>
      </c>
      <c r="E1021" s="2" t="str">
        <v>3次</v>
      </c>
      <c r="F1021" s="2" t="str">
        <v>Grange Road, Dublin 13</v>
      </c>
      <c r="G1021" s="2" t="str">
        <v>Mr David R Will</v>
      </c>
      <c r="H1021" s="2" t="str">
        <v>--</v>
      </c>
      <c r="I1021" s="2" t="str">
        <v>+353 1 839 2064</v>
      </c>
      <c r="J1021" s="2" t="str">
        <v>00353 1 8322335</v>
      </c>
      <c r="K1021" s="7"/>
      <c r="L1021" s="7"/>
      <c r="M1021" s="7"/>
      <c r="N1021" s="7"/>
      <c r="O1021" s="7"/>
      <c r="P1021" s="7"/>
      <c r="Q1021" s="7"/>
      <c r="R1021" s="7"/>
      <c r="S1021" s="7"/>
    </row>
    <row r="1022">
      <c r="A1022" s="2" t="s">
        <v>13248</v>
      </c>
      <c r="B1022" s="2" t="str">
        <v>美國</v>
      </c>
      <c r="C1022" s="3" t="s">
        <v>13247</v>
      </c>
      <c r="D1022" s="2" t="str">
        <v>玩具,礼品及赠品,节日用品,餐厨用具</v>
      </c>
      <c r="E1022" s="2" t="str">
        <v>6次</v>
      </c>
      <c r="F1022" s="2" t="str">
        <v>1479 MUDBRIDGE RD.BUFFALO,SC 29321,U.S.A.</v>
      </c>
      <c r="G1022" s="2" t="str">
        <v>--</v>
      </c>
      <c r="H1022" s="2" t="s">
        <v>13246</v>
      </c>
      <c r="I1022" s="2">
        <f>+1-620-325-2252</f>
      </c>
      <c r="J1022" s="2" t="str">
        <v>001 8644293342</v>
      </c>
      <c r="K1022" s="7"/>
      <c r="L1022" s="7"/>
      <c r="M1022" s="7"/>
      <c r="N1022" s="7"/>
      <c r="O1022" s="7"/>
      <c r="P1022" s="7"/>
      <c r="Q1022" s="7"/>
      <c r="R1022" s="7"/>
      <c r="S1022" s="7"/>
    </row>
    <row r="1023">
      <c r="A1023" s="2" t="s">
        <v>10675</v>
      </c>
      <c r="B1023" s="2" t="str">
        <v>英國</v>
      </c>
      <c r="C1023" s="3" t="s">
        <v>10673</v>
      </c>
      <c r="D1023" s="2" t="str">
        <v>餐厨用具</v>
      </c>
      <c r="E1023" s="2" t="str">
        <v>3次</v>
      </c>
      <c r="F1023" s="2" t="str">
        <v>Unit B, Leo House, Ross Road,, Weedon Road Industrial Estate, GB NN5 5AX, Northampton</v>
      </c>
      <c r="G1023" s="2" t="str">
        <v>--</v>
      </c>
      <c r="H1023" s="2" t="s">
        <v>10674</v>
      </c>
      <c r="I1023" s="2" t="str">
        <v>+44 1604 684700</v>
      </c>
      <c r="J1023" s="2" t="str">
        <v>0044 1604 684719</v>
      </c>
      <c r="K1023" s="7"/>
      <c r="L1023" s="7"/>
      <c r="M1023" s="7"/>
      <c r="N1023" s="7"/>
      <c r="O1023" s="7"/>
      <c r="P1023" s="7"/>
      <c r="Q1023" s="7"/>
      <c r="R1023" s="7"/>
      <c r="S1023" s="7"/>
    </row>
    <row r="1024">
      <c r="A1024" s="2" t="s">
        <v>10323</v>
      </c>
      <c r="B1024" s="2" t="str">
        <v>馬來西亞</v>
      </c>
      <c r="C1024" s="3" t="s">
        <v>10324</v>
      </c>
      <c r="D1024" s="2" t="str">
        <v>家具,工艺陶瓷,照明产品,鞋,餐厨用具</v>
      </c>
      <c r="E1024" s="2" t="str">
        <v>9次</v>
      </c>
      <c r="F1024" s="2" t="str">
        <v>BJ HOUSE,LOT 15,JALAN PJS 11/1,BANDAR SUNWAY,SUBANG JAYA,SELANGOR DARUL EHSAN</v>
      </c>
      <c r="G1024" s="2" t="str">
        <v>JONATHAN LIM</v>
      </c>
      <c r="H1024" s="2" t="s">
        <v>10325</v>
      </c>
      <c r="I1024" s="2" t="str">
        <v>+60 3-5633 1843</v>
      </c>
      <c r="J1024" s="2" t="str">
        <v>0060 3 56330169</v>
      </c>
      <c r="K1024" s="7"/>
      <c r="L1024" s="7"/>
      <c r="M1024" s="7"/>
      <c r="N1024" s="7"/>
      <c r="O1024" s="7"/>
      <c r="P1024" s="7"/>
      <c r="Q1024" s="7"/>
      <c r="R1024" s="7"/>
      <c r="S1024" s="7"/>
    </row>
    <row r="1025">
      <c r="A1025" s="2" t="s">
        <v>10125</v>
      </c>
      <c r="B1025" s="2" t="str">
        <v>日本</v>
      </c>
      <c r="C1025" s="3" t="s">
        <v>10126</v>
      </c>
      <c r="D1025" s="2" t="str">
        <v>鞋,食品,餐厨用具</v>
      </c>
      <c r="E1025" s="2" t="str">
        <v>7次</v>
      </c>
      <c r="F1025" s="2" t="str">
        <v>1-1-1504,SOUEI CHO KUWANA CITY MIE JAPAN JAPAN</v>
      </c>
      <c r="G1025" s="2" t="str">
        <v>NOMURA JIRO</v>
      </c>
      <c r="H1025" s="2" t="s">
        <v>10124</v>
      </c>
      <c r="I1025" s="2" t="str">
        <v>0081 594 825300</v>
      </c>
      <c r="J1025" s="2" t="str">
        <v>0081 594 825339</v>
      </c>
      <c r="K1025" s="7"/>
      <c r="L1025" s="7"/>
      <c r="M1025" s="7"/>
      <c r="N1025" s="7"/>
      <c r="O1025" s="7"/>
      <c r="P1025" s="7"/>
      <c r="Q1025" s="7"/>
      <c r="R1025" s="7"/>
      <c r="S1025" s="7"/>
    </row>
    <row r="1026">
      <c r="A1026" s="2" t="s">
        <v>10344</v>
      </c>
      <c r="B1026" s="2" t="str">
        <v>哥倫比亞</v>
      </c>
      <c r="C1026" s="3" t="s">
        <v>10346</v>
      </c>
      <c r="D1026" s="2" t="str">
        <v>医药保健品及医疗器械,家具,家居装饰品,工艺陶瓷,玻璃工艺品,餐厨用具</v>
      </c>
      <c r="E1026" s="2" t="str">
        <v>9次</v>
      </c>
      <c r="F1026" s="2" t="str">
        <v>CRA 48 # 61-SUR 115 LOC 110MEDELLIN,COLOMBIA</v>
      </c>
      <c r="G1026" s="2" t="str">
        <v>June Lai</v>
      </c>
      <c r="H1026" s="2" t="s">
        <v>10345</v>
      </c>
      <c r="I1026" s="2" t="str">
        <v>+57 4 3010505</v>
      </c>
      <c r="J1026" s="2" t="str">
        <v>574 2886977</v>
      </c>
      <c r="K1026" s="7"/>
      <c r="L1026" s="7"/>
      <c r="M1026" s="7"/>
      <c r="N1026" s="7"/>
      <c r="O1026" s="7"/>
      <c r="P1026" s="7"/>
      <c r="Q1026" s="7"/>
      <c r="R1026" s="7"/>
      <c r="S1026" s="7"/>
    </row>
    <row r="1027">
      <c r="A1027" s="2" t="s">
        <v>10149</v>
      </c>
      <c r="B1027" s="2" t="str">
        <v>荷蘭</v>
      </c>
      <c r="C1027" s="2" t="str">
        <v>--</v>
      </c>
      <c r="D1027" s="2" t="str">
        <v>餐厨用具</v>
      </c>
      <c r="E1027" s="2" t="str">
        <v>5次</v>
      </c>
      <c r="F1027" s="2" t="str">
        <v>Nieuwe Kade 20, NL 6827 AB, Arnhem</v>
      </c>
      <c r="G1027" s="2" t="str">
        <v>A.H. Bennis</v>
      </c>
      <c r="H1027" s="2" t="str">
        <v>--</v>
      </c>
      <c r="I1027" s="2" t="str">
        <v>+31 26 351 0703</v>
      </c>
      <c r="J1027" s="2" t="str">
        <v>0031 26 4432108</v>
      </c>
      <c r="K1027" s="7"/>
      <c r="L1027" s="7"/>
      <c r="M1027" s="7"/>
      <c r="N1027" s="7"/>
      <c r="O1027" s="7"/>
      <c r="P1027" s="7"/>
      <c r="Q1027" s="7"/>
      <c r="R1027" s="7"/>
      <c r="S1027" s="7"/>
    </row>
    <row r="1028">
      <c r="A1028" s="2" t="s">
        <v>10290</v>
      </c>
      <c r="B1028" s="2" t="str">
        <v>摩洛哥</v>
      </c>
      <c r="C1028" s="3" t="s">
        <v>10291</v>
      </c>
      <c r="D1028" s="2" t="str">
        <v>其他,家用电器,食品,餐厨用具</v>
      </c>
      <c r="E1028" s="2" t="str">
        <v>8次</v>
      </c>
      <c r="F1028" s="2" t="str">
        <v>12, RUE MANSARD, QUARTIER PALMIER</v>
      </c>
      <c r="G1028" s="2" t="str">
        <v>Josephine Cheung</v>
      </c>
      <c r="H1028" s="2" t="s">
        <v>10292</v>
      </c>
      <c r="I1028" s="2">
        <v>21222980309</v>
      </c>
      <c r="J1028" s="2">
        <v>21222980509</v>
      </c>
      <c r="K1028" s="7"/>
      <c r="L1028" s="7"/>
      <c r="M1028" s="7"/>
      <c r="N1028" s="7"/>
      <c r="O1028" s="7"/>
      <c r="P1028" s="7"/>
      <c r="Q1028" s="7"/>
      <c r="R1028" s="7"/>
      <c r="S1028" s="7"/>
    </row>
    <row r="1029">
      <c r="A1029" s="2" t="s">
        <v>10072</v>
      </c>
      <c r="B1029" s="2" t="str">
        <v>德國</v>
      </c>
      <c r="C1029" s="3" t="s">
        <v>10071</v>
      </c>
      <c r="D1029" s="2" t="str">
        <v>餐厨用具</v>
      </c>
      <c r="E1029" s="2" t="str">
        <v>4次</v>
      </c>
      <c r="F1029" s="2" t="str">
        <v>Lindenstrasse 49, DE 57627, Hachenburg</v>
      </c>
      <c r="G1029" s="2" t="str">
        <v>Gerhard Schaefer</v>
      </c>
      <c r="H1029" s="2" t="s">
        <v>10073</v>
      </c>
      <c r="I1029" s="2" t="str">
        <v>+49 2662 840</v>
      </c>
      <c r="J1029" s="2" t="str">
        <v>0049 2662 8 42 142</v>
      </c>
      <c r="K1029" s="7"/>
      <c r="L1029" s="7"/>
      <c r="M1029" s="7"/>
      <c r="N1029" s="7"/>
      <c r="O1029" s="7"/>
      <c r="P1029" s="7"/>
      <c r="Q1029" s="7"/>
      <c r="R1029" s="7"/>
      <c r="S1029" s="7"/>
    </row>
    <row r="1030">
      <c r="A1030" s="2" t="s">
        <v>12804</v>
      </c>
      <c r="B1030" s="2" t="str">
        <v>美國</v>
      </c>
      <c r="C1030" s="3" t="s">
        <v>12802</v>
      </c>
      <c r="D1030" s="2" t="str">
        <v>五金,餐厨用具</v>
      </c>
      <c r="E1030" s="2" t="str">
        <v>2次</v>
      </c>
      <c r="F1030" s="2" t="str">
        <v>P. O. Box 462,Highland Park,IL</v>
      </c>
      <c r="G1030" s="2" t="str">
        <v>S Gerstel</v>
      </c>
      <c r="H1030" s="2" t="s">
        <v>12803</v>
      </c>
      <c r="I1030" s="2">
        <f>+1-954-370-2695</f>
      </c>
      <c r="J1030" s="2" t="str">
        <v>001 847 4327210</v>
      </c>
      <c r="K1030" s="7"/>
      <c r="L1030" s="7"/>
      <c r="M1030" s="7"/>
      <c r="N1030" s="7"/>
      <c r="O1030" s="7"/>
      <c r="P1030" s="7"/>
      <c r="Q1030" s="7"/>
      <c r="R1030" s="7"/>
      <c r="S1030" s="7"/>
    </row>
    <row r="1031">
      <c r="A1031" s="2" t="s">
        <v>10098</v>
      </c>
      <c r="B1031" s="2" t="str">
        <v>中國香港</v>
      </c>
      <c r="C1031" s="2" t="str">
        <v>--</v>
      </c>
      <c r="D1031" s="2" t="str">
        <v>餐厨用具</v>
      </c>
      <c r="E1031" s="2" t="str">
        <v>6次</v>
      </c>
      <c r="F1031" s="2" t="str">
        <v>UNIT 717-719,TOWER A,REGENT CENTRE,63 WO YI HOP RD.,KWAI CHUNG</v>
      </c>
      <c r="G1031" s="2" t="str">
        <v>ADRIAN M.GOODLJARRY</v>
      </c>
      <c r="H1031" s="2" t="s">
        <v>10099</v>
      </c>
      <c r="I1031" s="2" t="str">
        <v>00852 24508103</v>
      </c>
      <c r="J1031" s="2" t="str">
        <v>00852 24590710</v>
      </c>
      <c r="K1031" s="7"/>
      <c r="L1031" s="7"/>
      <c r="M1031" s="7"/>
      <c r="N1031" s="7"/>
      <c r="O1031" s="7"/>
      <c r="P1031" s="7"/>
      <c r="Q1031" s="7"/>
      <c r="R1031" s="7"/>
      <c r="S1031" s="7"/>
    </row>
    <row r="1032">
      <c r="A1032" s="2" t="s">
        <v>12824</v>
      </c>
      <c r="B1032" s="2" t="str">
        <v>烏茲別克斯坦</v>
      </c>
      <c r="C1032" s="2" t="str">
        <v>--</v>
      </c>
      <c r="D1032" s="2" t="str">
        <v>其他,汽车配件,餐厨用具</v>
      </c>
      <c r="E1032" s="2" t="str">
        <v>3次</v>
      </c>
      <c r="F1032" s="2" t="str">
        <v>2,BERUNIY ST.,TASHKENT.</v>
      </c>
      <c r="G1032" s="2" t="str">
        <v>Mr ADILOV TAHIR NIGMATULLAEVICH</v>
      </c>
      <c r="H1032" s="2">
        <v>3</v>
      </c>
      <c r="I1032" s="2" t="str">
        <v>00998 71 1208585</v>
      </c>
      <c r="J1032" s="2" t="str">
        <v>00998 712 493929/998712</v>
      </c>
      <c r="K1032" s="7"/>
      <c r="L1032" s="7"/>
      <c r="M1032" s="7"/>
      <c r="N1032" s="7"/>
      <c r="O1032" s="7"/>
      <c r="P1032" s="7"/>
      <c r="Q1032" s="7"/>
      <c r="R1032" s="7"/>
      <c r="S1032" s="7"/>
    </row>
    <row r="1033">
      <c r="A1033" s="2" t="s">
        <v>10019</v>
      </c>
      <c r="B1033" s="2" t="str">
        <v>中國香港</v>
      </c>
      <c r="C1033" s="3" t="s">
        <v>10020</v>
      </c>
      <c r="D1033" s="2" t="str">
        <v>餐厨用具</v>
      </c>
      <c r="E1033" s="2" t="str">
        <v>7次</v>
      </c>
      <c r="F1033" s="2" t="str">
        <v>UNIT H, 17/F., PHASE 2 ,LEADER INDUSTRIAL CTR.,188-202 TEXACO ROAD, TSUEN WAN.HONGKONG</v>
      </c>
      <c r="G1033" s="2" t="str">
        <v>--</v>
      </c>
      <c r="H1033" s="2" t="s">
        <v>10018</v>
      </c>
      <c r="I1033" s="2" t="str">
        <v>+852 2406 9025</v>
      </c>
      <c r="J1033" s="2" t="str">
        <v>852 24070723</v>
      </c>
      <c r="K1033" s="7"/>
      <c r="L1033" s="7"/>
      <c r="M1033" s="7"/>
      <c r="N1033" s="7"/>
      <c r="O1033" s="7"/>
      <c r="P1033" s="7"/>
      <c r="Q1033" s="7"/>
      <c r="R1033" s="7"/>
      <c r="S1033" s="7"/>
    </row>
    <row r="1034">
      <c r="A1034" s="2" t="s">
        <v>9425</v>
      </c>
      <c r="B1034" s="2" t="str">
        <v>塞浦路斯</v>
      </c>
      <c r="C1034" s="2" t="str">
        <v>--</v>
      </c>
      <c r="D1034" s="2" t="str">
        <v>家具,家居用品,家用纺织品,玻璃工艺品,餐厨用具</v>
      </c>
      <c r="E1034" s="2" t="str">
        <v>6次</v>
      </c>
      <c r="F1034" s="2" t="str">
        <v>8 ARCH.MAKARIOS III AVE.,K.LAKATAMIA T.T.2324,P.O.BOX 23557,NICOSIA,CYPRUS</v>
      </c>
      <c r="G1034" s="2" t="str">
        <v>GEORGE FASOULIOTIS</v>
      </c>
      <c r="H1034" s="2" t="s">
        <v>9426</v>
      </c>
      <c r="I1034" s="2" t="str">
        <v>+357 22 326138</v>
      </c>
      <c r="J1034" s="2" t="str">
        <v>00357 22322383</v>
      </c>
      <c r="K1034" s="7"/>
      <c r="L1034" s="7"/>
      <c r="M1034" s="7"/>
      <c r="N1034" s="7"/>
      <c r="O1034" s="7"/>
      <c r="P1034" s="7"/>
      <c r="Q1034" s="7"/>
      <c r="R1034" s="7"/>
      <c r="S1034" s="7"/>
    </row>
    <row r="1035">
      <c r="A1035" s="2" t="s">
        <v>10046</v>
      </c>
      <c r="B1035" s="2" t="str">
        <v>日本</v>
      </c>
      <c r="C1035" s="3" t="s">
        <v>10043</v>
      </c>
      <c r="D1035" s="2" t="s">
        <v>10044</v>
      </c>
      <c r="E1035" s="2" t="str">
        <v>6次</v>
      </c>
      <c r="F1035" s="2" t="str">
        <v>18 HAINOBORINAKAMACHIKISSHOIN MINAMI-KUKYOTO-CITY, #601-8353JAPAN</v>
      </c>
      <c r="G1035" s="2" t="str">
        <v>Eileen Kramer</v>
      </c>
      <c r="H1035" s="2" t="s">
        <v>10045</v>
      </c>
      <c r="I1035" s="2" t="str">
        <v>+81 75-682-2164</v>
      </c>
      <c r="J1035" s="2" t="str">
        <v>81 75 682 2132</v>
      </c>
      <c r="K1035" s="7"/>
      <c r="L1035" s="7"/>
      <c r="M1035" s="7"/>
      <c r="N1035" s="7"/>
      <c r="O1035" s="7"/>
      <c r="P1035" s="7"/>
      <c r="Q1035" s="7"/>
      <c r="R1035" s="7"/>
      <c r="S1035" s="7"/>
    </row>
    <row r="1036">
      <c r="A1036" s="2" t="s">
        <v>12780</v>
      </c>
      <c r="B1036" s="2" t="str">
        <v>英國</v>
      </c>
      <c r="C1036" s="3" t="s">
        <v>12781</v>
      </c>
      <c r="D1036" s="2" t="str">
        <v>五金,家用电器,餐厨用具</v>
      </c>
      <c r="E1036" s="2" t="str">
        <v>9次</v>
      </c>
      <c r="F1036" s="2" t="str">
        <v>145-151 Dargan Crescent, GB BT3 9JP, Belfast</v>
      </c>
      <c r="G1036" s="2" t="str">
        <v>D McMullan</v>
      </c>
      <c r="H1036" s="2" t="str">
        <v>--</v>
      </c>
      <c r="I1036" s="2" t="str">
        <v>+44 28 9077 7912</v>
      </c>
      <c r="J1036" s="2" t="str">
        <v>0044 28 9077 7793</v>
      </c>
      <c r="K1036" s="7"/>
      <c r="L1036" s="7"/>
      <c r="M1036" s="7"/>
      <c r="N1036" s="7"/>
      <c r="O1036" s="7"/>
      <c r="P1036" s="7"/>
      <c r="Q1036" s="7"/>
      <c r="R1036" s="7"/>
      <c r="S1036" s="7"/>
    </row>
    <row r="1037">
      <c r="A1037" s="2" t="s">
        <v>8936</v>
      </c>
      <c r="B1037" s="2" t="str">
        <v>日本</v>
      </c>
      <c r="C1037" s="3" t="s">
        <v>8934</v>
      </c>
      <c r="D1037" s="2" t="str">
        <v>其他,家居装饰品,家用纺织品,工艺陶瓷,玻璃工艺品,餐厨用具</v>
      </c>
      <c r="E1037" s="2" t="str">
        <v>6次</v>
      </c>
      <c r="F1037" s="2" t="str">
        <v>3-3-10 KYOMACHIBORI, NISHI-KU,OSAKA, 550-0003,JAPAN</v>
      </c>
      <c r="G1037" s="2" t="str">
        <v>viviana</v>
      </c>
      <c r="H1037" s="2" t="s">
        <v>8935</v>
      </c>
      <c r="I1037" s="2" t="str">
        <v>+81 6-6447-6181</v>
      </c>
      <c r="J1037" s="2" t="str">
        <v>81 6 6447 6186</v>
      </c>
      <c r="K1037" s="7"/>
      <c r="L1037" s="7"/>
      <c r="M1037" s="7"/>
      <c r="N1037" s="7"/>
      <c r="O1037" s="7"/>
      <c r="P1037" s="7"/>
      <c r="Q1037" s="7"/>
      <c r="R1037" s="7"/>
      <c r="S1037" s="7"/>
    </row>
    <row r="1038">
      <c r="A1038" s="2" t="s">
        <v>12730</v>
      </c>
      <c r="B1038" s="2" t="str">
        <v>美國</v>
      </c>
      <c r="C1038" s="3" t="s">
        <v>12731</v>
      </c>
      <c r="D1038" s="2" t="str">
        <v>其他,服装饰物及配件,餐厨用具</v>
      </c>
      <c r="E1038" s="2" t="str">
        <v>7次</v>
      </c>
      <c r="F1038" s="2" t="str">
        <v>574 Glen Crossing Rd., U.S.A.</v>
      </c>
      <c r="G1038" s="2" t="str">
        <v>--</v>
      </c>
      <c r="H1038" s="2" t="s">
        <v>12732</v>
      </c>
      <c r="I1038" s="2" t="str">
        <v>+1 618-288-6413</v>
      </c>
      <c r="J1038" s="2">
        <v>6182886431</v>
      </c>
      <c r="K1038" s="7"/>
      <c r="L1038" s="7"/>
      <c r="M1038" s="7"/>
      <c r="N1038" s="7"/>
      <c r="O1038" s="7"/>
      <c r="P1038" s="7"/>
      <c r="Q1038" s="7"/>
      <c r="R1038" s="7"/>
      <c r="S1038" s="7"/>
    </row>
    <row r="1039">
      <c r="A1039" s="2" t="s">
        <v>9988</v>
      </c>
      <c r="B1039" s="2" t="str">
        <v>希臘</v>
      </c>
      <c r="C1039" s="2" t="str">
        <v>--</v>
      </c>
      <c r="D1039" s="2" t="str">
        <v>其他,医药保健品及医疗器械,家用纺织品,玻璃工艺品,餐厨用具</v>
      </c>
      <c r="E1039" s="2" t="str">
        <v>6次</v>
      </c>
      <c r="F1039" s="2" t="str">
        <v>3,T.MORAITINI STR.ACHARNES - ATHENS,GREECE</v>
      </c>
      <c r="G1039" s="2" t="str">
        <v>David Lu, VP</v>
      </c>
      <c r="H1039" s="2" t="s">
        <v>9987</v>
      </c>
      <c r="I1039" s="2" t="str">
        <v>+30 21 0231 1160</v>
      </c>
      <c r="J1039" s="2">
        <v>302102316303</v>
      </c>
      <c r="K1039" s="7"/>
      <c r="L1039" s="7"/>
      <c r="M1039" s="7"/>
      <c r="N1039" s="7"/>
      <c r="O1039" s="7"/>
      <c r="P1039" s="7"/>
      <c r="Q1039" s="7"/>
      <c r="R1039" s="7"/>
      <c r="S1039" s="7"/>
    </row>
    <row r="1040">
      <c r="A1040" s="2" t="s">
        <v>10308</v>
      </c>
      <c r="B1040" s="2" t="str">
        <v>日本</v>
      </c>
      <c r="C1040" s="2" t="str">
        <v>--</v>
      </c>
      <c r="D1040" s="2" t="str">
        <v>餐厨用具</v>
      </c>
      <c r="E1040" s="2" t="str">
        <v>4次</v>
      </c>
      <c r="F1040" s="2" t="str">
        <v>227-4 SAKURAMACHI TSUBAME-SHI NIIGATA</v>
      </c>
      <c r="G1040" s="2" t="str">
        <v>梁翠华</v>
      </c>
      <c r="H1040" s="2" t="str">
        <v>--</v>
      </c>
      <c r="I1040" s="2">
        <f>+81-256-63-9708</f>
      </c>
      <c r="J1040" s="2" t="str">
        <v>0081 256 639745</v>
      </c>
      <c r="K1040" s="7"/>
      <c r="L1040" s="7"/>
      <c r="M1040" s="7"/>
      <c r="N1040" s="7"/>
      <c r="O1040" s="7"/>
      <c r="P1040" s="7"/>
      <c r="Q1040" s="7"/>
      <c r="R1040" s="7"/>
      <c r="S1040" s="7"/>
    </row>
    <row r="1041">
      <c r="A1041" s="2" t="s">
        <v>10293</v>
      </c>
      <c r="B1041" s="2" t="str">
        <v>澳大利亞</v>
      </c>
      <c r="C1041" s="3" t="s">
        <v>10294</v>
      </c>
      <c r="D1041" s="2" t="str">
        <v>餐厨用具</v>
      </c>
      <c r="E1041" s="2" t="str">
        <v>6次</v>
      </c>
      <c r="F1041" s="2" t="str">
        <v>1226 Nepean Hwy, 3192, Cheltenham</v>
      </c>
      <c r="G1041" s="2" t="str">
        <v>Julie Plumridge</v>
      </c>
      <c r="H1041" s="2" t="str">
        <v>--</v>
      </c>
      <c r="I1041" s="2" t="str">
        <v>+61-3-9583-2254,+33 1 46 81 33 03,+61 3 9583 2254,03 9583 2254,1800 635 216,+33-1-46-81-33-03,+61-3-9583-8124</v>
      </c>
      <c r="J1041" s="2" t="str">
        <v>0061 3 9583 8124</v>
      </c>
      <c r="K1041" s="7"/>
      <c r="L1041" s="7"/>
      <c r="M1041" s="7"/>
      <c r="N1041" s="7"/>
      <c r="O1041" s="7"/>
      <c r="P1041" s="7"/>
      <c r="Q1041" s="7"/>
      <c r="R1041" s="7"/>
      <c r="S1041" s="7"/>
    </row>
    <row r="1042">
      <c r="A1042" s="2" t="s">
        <v>12974</v>
      </c>
      <c r="B1042" s="2" t="str">
        <v>美國</v>
      </c>
      <c r="C1042" s="3" t="s">
        <v>12976</v>
      </c>
      <c r="D1042" s="2" t="str">
        <v>医药保健品及医疗器械,家居用品,汽车配件,餐厨用具</v>
      </c>
      <c r="E1042" s="2" t="str">
        <v>3次</v>
      </c>
      <c r="F1042" s="2" t="str">
        <v>N56 W17000 RIDGEWOOD DRIVE,MILWAUKEE WISCONSIN 53202,U.S.A.</v>
      </c>
      <c r="G1042" s="2" t="str">
        <v>Hendy Karsito</v>
      </c>
      <c r="H1042" s="2" t="s">
        <v>12975</v>
      </c>
      <c r="I1042" s="2" t="str">
        <v>+1 262-703-6335</v>
      </c>
      <c r="J1042" s="2" t="str">
        <v>001 612 2801148</v>
      </c>
      <c r="K1042" s="7"/>
      <c r="L1042" s="7"/>
      <c r="M1042" s="7"/>
      <c r="N1042" s="7"/>
      <c r="O1042" s="7"/>
      <c r="P1042" s="7"/>
      <c r="Q1042" s="7"/>
      <c r="R1042" s="7"/>
      <c r="S1042" s="7"/>
    </row>
    <row r="1043">
      <c r="A1043" s="2" t="s">
        <v>8885</v>
      </c>
      <c r="B1043" s="2" t="str">
        <v>沙烏地阿拉伯</v>
      </c>
      <c r="C1043" s="2" t="str">
        <v>--</v>
      </c>
      <c r="D1043" s="2" t="str">
        <v>个人护理用具,五金,其他,家具,工艺陶瓷,玻璃工艺品,餐厨用具</v>
      </c>
      <c r="E1043" s="2" t="str">
        <v>6次</v>
      </c>
      <c r="F1043" s="2" t="str">
        <v>ABOBEKER ST. P.O.BOX 54223,RIYADH 11514,SAUDI ARABIA</v>
      </c>
      <c r="G1043" s="2" t="str">
        <v>georges sayegh</v>
      </c>
      <c r="H1043" s="2" t="s">
        <v>8884</v>
      </c>
      <c r="I1043" s="2">
        <v>96614546403</v>
      </c>
      <c r="J1043" s="2">
        <v>96614546915</v>
      </c>
      <c r="K1043" s="7"/>
      <c r="L1043" s="7"/>
      <c r="M1043" s="7"/>
      <c r="N1043" s="7"/>
      <c r="O1043" s="7"/>
      <c r="P1043" s="7"/>
      <c r="Q1043" s="7"/>
      <c r="R1043" s="7"/>
      <c r="S1043" s="7"/>
    </row>
    <row r="1044">
      <c r="A1044" s="2" t="s">
        <v>12994</v>
      </c>
      <c r="B1044" s="2" t="str">
        <v>南非</v>
      </c>
      <c r="C1044" s="3" t="s">
        <v>12991</v>
      </c>
      <c r="D1044" s="2" t="s">
        <v>12992</v>
      </c>
      <c r="E1044" s="2" t="str">
        <v>11次</v>
      </c>
      <c r="F1044" s="2" t="str">
        <v>Aerodrome Rd, Aeroton, Johannesburg, Gauteng</v>
      </c>
      <c r="G1044" s="2" t="str">
        <v>Aura-Leigh</v>
      </c>
      <c r="H1044" s="2" t="s">
        <v>12993</v>
      </c>
      <c r="I1044" s="2" t="str">
        <v>+27 11 417 6611</v>
      </c>
      <c r="J1044" s="2" t="str">
        <v>0027 11 6225561</v>
      </c>
      <c r="K1044" s="7"/>
      <c r="L1044" s="7"/>
      <c r="M1044" s="7"/>
      <c r="N1044" s="7"/>
      <c r="O1044" s="7"/>
      <c r="P1044" s="7"/>
      <c r="Q1044" s="7"/>
      <c r="R1044" s="7"/>
      <c r="S1044" s="7"/>
    </row>
    <row r="1045">
      <c r="A1045" s="2" t="s">
        <v>10255</v>
      </c>
      <c r="B1045" s="2" t="str">
        <v>澳大利亞</v>
      </c>
      <c r="C1045" s="3" t="s">
        <v>10254</v>
      </c>
      <c r="D1045" s="2" t="str">
        <v>其他,家具,家居用品,工艺陶瓷,玻璃工艺品,餐厨用具</v>
      </c>
      <c r="E1045" s="2" t="str">
        <v>9次</v>
      </c>
      <c r="F1045" s="2" t="str">
        <v>2/161 BEDFORD ST.,NEWTOWN NSW 2042</v>
      </c>
      <c r="G1045" s="2" t="str">
        <v>n/a</v>
      </c>
      <c r="H1045" s="2" t="s">
        <v>10253</v>
      </c>
      <c r="I1045" s="2" t="str">
        <v>+61 2 9550 2599</v>
      </c>
      <c r="J1045" s="2" t="str">
        <v>0061 2 95502133</v>
      </c>
      <c r="K1045" s="7"/>
      <c r="L1045" s="7"/>
      <c r="M1045" s="7"/>
      <c r="N1045" s="7"/>
      <c r="O1045" s="7"/>
      <c r="P1045" s="7"/>
      <c r="Q1045" s="7"/>
      <c r="R1045" s="7"/>
      <c r="S1045" s="7"/>
    </row>
    <row r="1046">
      <c r="A1046" s="2" t="s">
        <v>12940</v>
      </c>
      <c r="B1046" s="2" t="str">
        <v>摩洛哥</v>
      </c>
      <c r="C1046" s="2" t="str">
        <v>--</v>
      </c>
      <c r="D1046" s="2" t="str">
        <v>体育及旅游休闲用品,其他,照明产品,玻璃工艺品,箱包,鞋,食品,餐厨用具</v>
      </c>
      <c r="E1046" s="2" t="str">
        <v>9次</v>
      </c>
      <c r="F1046" s="2" t="str">
        <v>PO BOX 2281 SAFAT CODE 13023 KUWAIT / RIAD SALAM D 96 AGADIR MOROCCO</v>
      </c>
      <c r="G1046" s="2" t="str">
        <v>Eugene Alexeev</v>
      </c>
      <c r="H1046" s="2" t="s">
        <v>12941</v>
      </c>
      <c r="I1046" s="2">
        <v>9655325035</v>
      </c>
      <c r="J1046" s="2">
        <v>9655325035</v>
      </c>
      <c r="K1046" s="7"/>
      <c r="L1046" s="7"/>
      <c r="M1046" s="7"/>
      <c r="N1046" s="7"/>
      <c r="O1046" s="7"/>
      <c r="P1046" s="7"/>
      <c r="Q1046" s="7"/>
      <c r="R1046" s="7"/>
      <c r="S1046" s="7"/>
    </row>
    <row r="1047">
      <c r="A1047" s="2" t="s">
        <v>10272</v>
      </c>
      <c r="B1047" s="2" t="str">
        <v>馬來西亞</v>
      </c>
      <c r="C1047" s="3" t="s">
        <v>10274</v>
      </c>
      <c r="D1047" s="2" t="str">
        <v>餐厨用具</v>
      </c>
      <c r="E1047" s="2" t="str">
        <v>5次</v>
      </c>
      <c r="F1047" s="2" t="str">
        <v>PT 16736,JALAN PERMATA 1,ARAB MALAYSIAN INDUSTRIAL PARK,71800 NILAI,NEGERI SEMBILAN</v>
      </c>
      <c r="G1047" s="2" t="str">
        <v>DAVID T.L. CHONG</v>
      </c>
      <c r="H1047" s="2" t="s">
        <v>10273</v>
      </c>
      <c r="I1047" s="2" t="str">
        <v>0060 6 7996363</v>
      </c>
      <c r="J1047" s="2" t="str">
        <v>0060 6 7994441/7990676</v>
      </c>
      <c r="K1047" s="7"/>
      <c r="L1047" s="7"/>
      <c r="M1047" s="7"/>
      <c r="N1047" s="7"/>
      <c r="O1047" s="7"/>
      <c r="P1047" s="7"/>
      <c r="Q1047" s="7"/>
      <c r="R1047" s="7"/>
      <c r="S1047" s="7"/>
    </row>
    <row r="1048">
      <c r="A1048" s="2" t="s">
        <v>12956</v>
      </c>
      <c r="B1048" s="2" t="str">
        <v>危地馬拉</v>
      </c>
      <c r="C1048" s="3" t="s">
        <v>12959</v>
      </c>
      <c r="D1048" s="2" t="s">
        <v>12957</v>
      </c>
      <c r="E1048" s="2" t="str">
        <v>11次</v>
      </c>
      <c r="F1048" s="2" t="str">
        <v>7 AVE. 9-29 ZONA 14,GUATEMALA, CENTRAL AMERICA,GUATEMALA</v>
      </c>
      <c r="G1048" s="2" t="str">
        <v>BDVARDO ROTTMANN</v>
      </c>
      <c r="H1048" s="2" t="s">
        <v>12958</v>
      </c>
      <c r="I1048" s="2" t="str">
        <v>(502)23660667</v>
      </c>
      <c r="J1048" s="2" t="str">
        <v>(502)2477 3118</v>
      </c>
      <c r="K1048" s="7"/>
      <c r="L1048" s="7"/>
      <c r="M1048" s="7"/>
      <c r="N1048" s="7"/>
      <c r="O1048" s="7"/>
      <c r="P1048" s="7"/>
      <c r="Q1048" s="7"/>
      <c r="R1048" s="7"/>
      <c r="S1048" s="7"/>
    </row>
    <row r="1049">
      <c r="A1049" s="2" t="s">
        <v>10214</v>
      </c>
      <c r="B1049" s="2" t="str">
        <v>美國</v>
      </c>
      <c r="C1049" s="3" t="s">
        <v>10212</v>
      </c>
      <c r="D1049" s="2" t="str">
        <v>五金,家具,家居装饰品,服装饰物及配件,餐厨用具</v>
      </c>
      <c r="E1049" s="2" t="str">
        <v>8次</v>
      </c>
      <c r="F1049" s="2" t="str">
        <v>9840 Prospect Ave.,Santee,CA</v>
      </c>
      <c r="G1049" s="2" t="str">
        <v>Freddy Lopezmendez</v>
      </c>
      <c r="H1049" s="2" t="s">
        <v>10213</v>
      </c>
      <c r="I1049" s="2" t="str">
        <v>+1 619-258-9773</v>
      </c>
      <c r="J1049" s="2" t="str">
        <v>1 619 258 9780</v>
      </c>
      <c r="K1049" s="7"/>
      <c r="L1049" s="7"/>
      <c r="M1049" s="7"/>
      <c r="N1049" s="7"/>
      <c r="O1049" s="7"/>
      <c r="P1049" s="7"/>
      <c r="Q1049" s="7"/>
      <c r="R1049" s="7"/>
      <c r="S1049" s="7"/>
    </row>
    <row r="1050">
      <c r="A1050" s="2" t="s">
        <v>10015</v>
      </c>
      <c r="B1050" s="2" t="str">
        <v>巴哈馬</v>
      </c>
      <c r="C1050" s="3" t="s">
        <v>10014</v>
      </c>
      <c r="D1050" s="2" t="s">
        <v>10016</v>
      </c>
      <c r="E1050" s="2" t="str">
        <v>11次</v>
      </c>
      <c r="F1050" s="2" t="str">
        <v>N/A</v>
      </c>
      <c r="G1050" s="2" t="str">
        <v>Anthony Pena</v>
      </c>
      <c r="H1050" s="2" t="s">
        <v>10017</v>
      </c>
      <c r="I1050" s="2" t="str">
        <v>(242)3646281</v>
      </c>
      <c r="J1050" s="2" t="str">
        <v>001 242 352 2367</v>
      </c>
      <c r="K1050" s="7"/>
      <c r="L1050" s="7"/>
      <c r="M1050" s="7"/>
      <c r="N1050" s="7"/>
      <c r="O1050" s="7"/>
      <c r="P1050" s="7"/>
      <c r="Q1050" s="7"/>
      <c r="R1050" s="7"/>
      <c r="S1050" s="7"/>
    </row>
    <row r="1051">
      <c r="A1051" s="2" t="s">
        <v>10232</v>
      </c>
      <c r="B1051" s="2" t="str">
        <v>馬來西亞</v>
      </c>
      <c r="C1051" s="2" t="str">
        <v>--</v>
      </c>
      <c r="D1051" s="2" t="str">
        <v>五金,其他,园林用品,大型机械及设备,建筑及装饰材料,餐厨用具</v>
      </c>
      <c r="E1051" s="2" t="str">
        <v>7次</v>
      </c>
      <c r="F1051" s="2" t="str">
        <v>NO 26/1A, JALAN PANDAN 2/2,PANDAN JAYA,55100 KUALA LUMPUR,MALAYSIA</v>
      </c>
      <c r="G1051" s="2" t="str">
        <v>K.M.FOONG</v>
      </c>
      <c r="H1051" s="2" t="s">
        <v>10233</v>
      </c>
      <c r="I1051" s="2" t="str">
        <v>+60 3-9285 5984</v>
      </c>
      <c r="J1051" s="2" t="str">
        <v>0060 3 92852692</v>
      </c>
      <c r="K1051" s="7"/>
      <c r="L1051" s="7"/>
      <c r="M1051" s="7"/>
      <c r="N1051" s="7"/>
      <c r="O1051" s="7"/>
      <c r="P1051" s="7"/>
      <c r="Q1051" s="7"/>
      <c r="R1051" s="7"/>
      <c r="S1051" s="7"/>
    </row>
    <row r="1052">
      <c r="A1052" s="2" t="s">
        <v>12919</v>
      </c>
      <c r="B1052" s="2" t="str">
        <v>美國</v>
      </c>
      <c r="C1052" s="2" t="str">
        <v>--</v>
      </c>
      <c r="D1052" s="2" t="str">
        <v>其他,玻璃工艺品,餐厨用具</v>
      </c>
      <c r="E1052" s="2" t="str">
        <v>8次</v>
      </c>
      <c r="F1052" s="2" t="str">
        <v>1130 west bryn mawn ave, U.S.A.</v>
      </c>
      <c r="G1052" s="2" t="str">
        <v>Duncan Pratt-Thompson</v>
      </c>
      <c r="H1052" s="2" t="s">
        <v>12920</v>
      </c>
      <c r="I1052" s="2" t="str">
        <v>001 773 7584330</v>
      </c>
      <c r="J1052" s="2" t="str">
        <v>001 773 7282766</v>
      </c>
      <c r="K1052" s="7"/>
      <c r="L1052" s="7"/>
      <c r="M1052" s="7"/>
      <c r="N1052" s="7"/>
      <c r="O1052" s="7"/>
      <c r="P1052" s="7"/>
      <c r="Q1052" s="7"/>
      <c r="R1052" s="7"/>
      <c r="S1052" s="7"/>
    </row>
    <row r="1053">
      <c r="A1053" s="2" t="s">
        <v>10170</v>
      </c>
      <c r="B1053" s="2" t="str">
        <v>義大利</v>
      </c>
      <c r="C1053" s="3" t="s">
        <v>10169</v>
      </c>
      <c r="D1053" s="2" t="str">
        <v>其他,电子电气产品,鞋,餐厨用具</v>
      </c>
      <c r="E1053" s="2" t="str">
        <v>7次</v>
      </c>
      <c r="F1053" s="2" t="str">
        <v>Strada Statale 63 n.111, I 42044, GUALTIERI</v>
      </c>
      <c r="G1053" s="2" t="str">
        <v>Tito Bacchi</v>
      </c>
      <c r="H1053" s="2" t="s">
        <v>10168</v>
      </c>
      <c r="I1053" s="2" t="str">
        <v>+39 0522 222011</v>
      </c>
      <c r="J1053" s="2" t="str">
        <v>0039 0522 222171</v>
      </c>
      <c r="K1053" s="7"/>
      <c r="L1053" s="7"/>
      <c r="M1053" s="7"/>
      <c r="N1053" s="7"/>
      <c r="O1053" s="7"/>
      <c r="P1053" s="7"/>
      <c r="Q1053" s="7"/>
      <c r="R1053" s="7"/>
      <c r="S1053" s="7"/>
    </row>
    <row r="1054">
      <c r="A1054" s="2" t="s">
        <v>12869</v>
      </c>
      <c r="B1054" s="2" t="str">
        <v>韩国</v>
      </c>
      <c r="C1054" s="3" t="s">
        <v>12870</v>
      </c>
      <c r="D1054" s="2" t="str">
        <v>家具,家居用品,餐厨用具</v>
      </c>
      <c r="E1054" s="2" t="str">
        <v>7次</v>
      </c>
      <c r="F1054" s="2" t="str">
        <v>KANG NAM P.O.BOX 852,SEOUL</v>
      </c>
      <c r="G1054" s="2" t="str">
        <v>DON IL CHO</v>
      </c>
      <c r="H1054" s="2" t="s">
        <v>12871</v>
      </c>
      <c r="I1054" s="2">
        <f>+82-70-8819-7383</f>
      </c>
      <c r="J1054" s="2" t="str">
        <v>0082 2 5447385</v>
      </c>
      <c r="K1054" s="7"/>
      <c r="L1054" s="7"/>
      <c r="M1054" s="7"/>
      <c r="N1054" s="7"/>
      <c r="O1054" s="7"/>
      <c r="P1054" s="7"/>
      <c r="Q1054" s="7"/>
      <c r="R1054" s="7"/>
      <c r="S1054" s="7"/>
    </row>
    <row r="1055">
      <c r="A1055" s="2" t="s">
        <v>10194</v>
      </c>
      <c r="B1055" s="2" t="str">
        <v>英國</v>
      </c>
      <c r="C1055" s="3" t="s">
        <v>10195</v>
      </c>
      <c r="D1055" s="2" t="str">
        <v>其他,家用电器,电子消费品及信息产品,食品,餐厨用具</v>
      </c>
      <c r="E1055" s="2" t="str">
        <v>5次</v>
      </c>
      <c r="F1055" s="2" t="str">
        <v>133 WEBB LANE, HALL GREEN,U.K.</v>
      </c>
      <c r="G1055" s="2" t="str">
        <v>HIROMI KON</v>
      </c>
      <c r="H1055" s="2" t="s">
        <v>10193</v>
      </c>
      <c r="I1055" s="2" t="str">
        <v>+44 121 778 6867</v>
      </c>
      <c r="J1055" s="2">
        <v>441211181198</v>
      </c>
      <c r="K1055" s="7"/>
      <c r="L1055" s="7"/>
      <c r="M1055" s="7"/>
      <c r="N1055" s="7"/>
      <c r="O1055" s="7"/>
      <c r="P1055" s="7"/>
      <c r="Q1055" s="7"/>
      <c r="R1055" s="7"/>
      <c r="S1055" s="7"/>
    </row>
    <row r="1056">
      <c r="A1056" s="2" t="s">
        <v>12887</v>
      </c>
      <c r="B1056" s="2" t="str">
        <v>中國香港</v>
      </c>
      <c r="C1056" s="3" t="s">
        <v>12888</v>
      </c>
      <c r="D1056" s="2" t="str">
        <v>大型机械及设备,食品,餐厨用具</v>
      </c>
      <c r="E1056" s="2" t="str">
        <v>8次</v>
      </c>
      <c r="F1056" s="2" t="str">
        <v>Suite 609, One Pacific Place, 88 Queensway, Admiralty, Hong Kong</v>
      </c>
      <c r="G1056" s="2" t="str">
        <v>Kikkoman Corporation Hong Kong Representative Office</v>
      </c>
      <c r="H1056" s="2" t="str">
        <v>--</v>
      </c>
      <c r="I1056" s="2" t="str">
        <v>00852 27322217</v>
      </c>
      <c r="J1056" s="2" t="str">
        <v>00852 27322319</v>
      </c>
      <c r="K1056" s="7"/>
      <c r="L1056" s="7"/>
      <c r="M1056" s="7"/>
      <c r="N1056" s="7"/>
      <c r="O1056" s="7"/>
      <c r="P1056" s="7"/>
      <c r="Q1056" s="7"/>
      <c r="R1056" s="7"/>
      <c r="S1056" s="7"/>
    </row>
    <row r="1057">
      <c r="A1057" s="2" t="s">
        <v>9715</v>
      </c>
      <c r="B1057" s="2" t="str">
        <v>英國</v>
      </c>
      <c r="C1057" s="3" t="s">
        <v>9716</v>
      </c>
      <c r="D1057" s="2" t="str">
        <v>家具,餐厨用具</v>
      </c>
      <c r="E1057" s="2" t="str">
        <v>7次</v>
      </c>
      <c r="F1057" s="2" t="str">
        <v>PAOLA HOUSE, TALBOT ROAD//GB-LONDON E7 0DX</v>
      </c>
      <c r="G1057" s="2" t="str">
        <v>M CHITAYAT</v>
      </c>
      <c r="H1057" s="2" t="str">
        <v>--</v>
      </c>
      <c r="I1057" s="2" t="str">
        <v>+44 20 8534 6432</v>
      </c>
      <c r="J1057" s="2" t="str">
        <v>0044 208 5195476</v>
      </c>
      <c r="K1057" s="7"/>
      <c r="L1057" s="7"/>
      <c r="M1057" s="7"/>
      <c r="N1057" s="7"/>
      <c r="O1057" s="7"/>
      <c r="P1057" s="7"/>
      <c r="Q1057" s="7"/>
      <c r="R1057" s="7"/>
      <c r="S1057" s="7"/>
    </row>
    <row r="1058">
      <c r="A1058" s="2" t="s">
        <v>10616</v>
      </c>
      <c r="B1058" s="2" t="str">
        <v>日本</v>
      </c>
      <c r="C1058" s="3" t="s">
        <v>10615</v>
      </c>
      <c r="D1058" s="2" t="str">
        <v>体育及旅游休闲用品,工艺陶瓷,建筑及装饰材料,餐厨用具</v>
      </c>
      <c r="E1058" s="2" t="str">
        <v>8次</v>
      </c>
      <c r="F1058" s="2" t="str">
        <v>5-5, NISHIODA-CHO, MIZUNAMI-SHI, GIFU 509-6114, JAPAN</v>
      </c>
      <c r="G1058" s="2" t="str">
        <v>NAMBA CO., LTD.</v>
      </c>
      <c r="H1058" s="2" t="str">
        <v>--</v>
      </c>
      <c r="I1058" s="2">
        <f>+81-79-251-226</f>
      </c>
      <c r="J1058" s="2" t="str">
        <v>0081 572 670117</v>
      </c>
      <c r="K1058" s="7"/>
      <c r="L1058" s="7"/>
      <c r="M1058" s="7"/>
      <c r="N1058" s="7"/>
      <c r="O1058" s="7"/>
      <c r="P1058" s="7"/>
      <c r="Q1058" s="7"/>
      <c r="R1058" s="7"/>
      <c r="S1058" s="7"/>
    </row>
    <row r="1059">
      <c r="A1059" s="2" t="s">
        <v>9084</v>
      </c>
      <c r="B1059" s="2" t="str">
        <v>科威特</v>
      </c>
      <c r="C1059" s="2" t="str">
        <v>--</v>
      </c>
      <c r="D1059" s="2" t="str">
        <v>其他,卫浴设备,家具,餐厨用具</v>
      </c>
      <c r="E1059" s="2" t="str">
        <v>6次</v>
      </c>
      <c r="F1059" s="2" t="str">
        <v>P.O. BOX 159,SAFAT</v>
      </c>
      <c r="G1059" s="2" t="str">
        <v>WAHAB</v>
      </c>
      <c r="H1059" s="2" t="str">
        <v>--</v>
      </c>
      <c r="I1059" s="2" t="str">
        <v>00965 245 9823</v>
      </c>
      <c r="J1059" s="2" t="str">
        <v>00965 241 6923</v>
      </c>
      <c r="K1059" s="7"/>
      <c r="L1059" s="7"/>
      <c r="M1059" s="7"/>
      <c r="N1059" s="7"/>
      <c r="O1059" s="7"/>
      <c r="P1059" s="7"/>
      <c r="Q1059" s="7"/>
      <c r="R1059" s="7"/>
      <c r="S1059" s="7"/>
    </row>
    <row r="1060">
      <c r="A1060" s="2" t="s">
        <v>12074</v>
      </c>
      <c r="B1060" s="2" t="str">
        <v>俄羅斯</v>
      </c>
      <c r="C1060" s="3" t="s">
        <v>12073</v>
      </c>
      <c r="D1060" s="2" t="str">
        <v>家具,家居装饰品,餐厨用具</v>
      </c>
      <c r="E1060" s="2" t="str">
        <v>8次</v>
      </c>
      <c r="F1060" s="2" t="str">
        <v>Moscow Metallurgov st 60-2, RUSSIA</v>
      </c>
      <c r="G1060" s="2" t="str">
        <v>Alok Mor</v>
      </c>
      <c r="H1060" s="2" t="s">
        <v>12075</v>
      </c>
      <c r="I1060" s="2" t="str">
        <v>7 095 305 72 33</v>
      </c>
      <c r="J1060" s="2" t="str">
        <v>7 095 305 72 33</v>
      </c>
      <c r="K1060" s="7"/>
      <c r="L1060" s="7"/>
      <c r="M1060" s="7"/>
      <c r="N1060" s="7"/>
      <c r="O1060" s="7"/>
      <c r="P1060" s="7"/>
      <c r="Q1060" s="7"/>
      <c r="R1060" s="7"/>
      <c r="S1060" s="7"/>
    </row>
    <row r="1061">
      <c r="A1061" s="2" t="s">
        <v>9657</v>
      </c>
      <c r="B1061" s="2" t="str">
        <v>荷蘭</v>
      </c>
      <c r="C1061" s="3" t="s">
        <v>9658</v>
      </c>
      <c r="D1061" s="2" t="str">
        <v>餐厨用具</v>
      </c>
      <c r="E1061" s="2" t="str">
        <v>4次</v>
      </c>
      <c r="F1061" s="2" t="str">
        <v>Anthonetta Kuijlstraat 94, NL 3066 GS, Rotterdam</v>
      </c>
      <c r="G1061" s="2" t="str">
        <v>MR.KRAMER</v>
      </c>
      <c r="H1061" s="2" t="str">
        <v>--</v>
      </c>
      <c r="I1061" s="2" t="str">
        <v>+31 10 455 6940</v>
      </c>
      <c r="J1061" s="2" t="str">
        <v>0031 10 4167495</v>
      </c>
      <c r="K1061" s="7"/>
      <c r="L1061" s="7"/>
      <c r="M1061" s="7"/>
      <c r="N1061" s="7"/>
      <c r="O1061" s="7"/>
      <c r="P1061" s="7"/>
      <c r="Q1061" s="7"/>
      <c r="R1061" s="7"/>
      <c r="S1061" s="7"/>
    </row>
    <row r="1062">
      <c r="A1062" s="2" t="s">
        <v>10251</v>
      </c>
      <c r="B1062" s="2" t="str">
        <v>中國澳門</v>
      </c>
      <c r="C1062" s="2" t="str">
        <v>--</v>
      </c>
      <c r="D1062" s="2" t="str">
        <v>餐厨用具</v>
      </c>
      <c r="E1062" s="2" t="str">
        <v>7次</v>
      </c>
      <c r="F1062" s="2" t="str">
        <v>RUA COELHO DO.AMARAL 24.R/CMACAU</v>
      </c>
      <c r="G1062" s="2" t="str">
        <v>--</v>
      </c>
      <c r="H1062" s="2" t="s">
        <v>10252</v>
      </c>
      <c r="I1062" s="2">
        <v>324500</v>
      </c>
      <c r="J1062" s="2">
        <v>324500</v>
      </c>
      <c r="K1062" s="7"/>
      <c r="L1062" s="7"/>
      <c r="M1062" s="7"/>
      <c r="N1062" s="7"/>
      <c r="O1062" s="7"/>
      <c r="P1062" s="7"/>
      <c r="Q1062" s="7"/>
      <c r="R1062" s="7"/>
      <c r="S1062" s="7"/>
    </row>
    <row r="1063">
      <c r="A1063" s="2" t="s">
        <v>9686</v>
      </c>
      <c r="B1063" s="2" t="str">
        <v>澳大利亞</v>
      </c>
      <c r="C1063" s="3" t="s">
        <v>9684</v>
      </c>
      <c r="D1063" s="2" t="str">
        <v>家具,照明产品,餐厨用具</v>
      </c>
      <c r="E1063" s="2" t="str">
        <v>7次</v>
      </c>
      <c r="F1063" s="2" t="str">
        <v>31 33 ALFRED STREET,BLACKBURN VIC 3130,AUSTRALIA</v>
      </c>
      <c r="G1063" s="2" t="str">
        <v>ALREFAIE ABDURAZZAQ</v>
      </c>
      <c r="H1063" s="2" t="s">
        <v>9685</v>
      </c>
      <c r="I1063" s="2" t="str">
        <v>+61 3 9875 7575</v>
      </c>
      <c r="J1063" s="2" t="str">
        <v>0061 3 98757545</v>
      </c>
      <c r="K1063" s="7"/>
      <c r="L1063" s="7"/>
      <c r="M1063" s="7"/>
      <c r="N1063" s="7"/>
      <c r="O1063" s="7"/>
      <c r="P1063" s="7"/>
      <c r="Q1063" s="7"/>
      <c r="R1063" s="7"/>
      <c r="S1063" s="7"/>
    </row>
    <row r="1064">
      <c r="A1064" s="2" t="s">
        <v>12518</v>
      </c>
      <c r="B1064" s="2" t="str">
        <v>中國香港</v>
      </c>
      <c r="C1064" s="3" t="s">
        <v>12520</v>
      </c>
      <c r="D1064" s="2" t="s">
        <v>12519</v>
      </c>
      <c r="E1064" s="2" t="str">
        <v>9次</v>
      </c>
      <c r="F1064" s="2" t="str">
        <v>UNIT 1601, 16/F, 625 KING''S ROAD,NORTH POINT,HONGKONG SAR</v>
      </c>
      <c r="G1064" s="2" t="str">
        <v>ELLA TSANG</v>
      </c>
      <c r="H1064" s="2">
        <v>14</v>
      </c>
      <c r="I1064" s="2" t="str">
        <v>+852 2311 1628</v>
      </c>
      <c r="J1064" s="2" t="str">
        <v>00852 23127613</v>
      </c>
      <c r="K1064" s="7"/>
      <c r="L1064" s="7"/>
      <c r="M1064" s="7"/>
      <c r="N1064" s="7"/>
      <c r="O1064" s="7"/>
      <c r="P1064" s="7"/>
      <c r="Q1064" s="7"/>
      <c r="R1064" s="7"/>
      <c r="S1064" s="7"/>
    </row>
    <row r="1065">
      <c r="A1065" s="2" t="s">
        <v>9604</v>
      </c>
      <c r="B1065" s="2" t="str">
        <v>墨西哥</v>
      </c>
      <c r="C1065" s="3" t="s">
        <v>9603</v>
      </c>
      <c r="D1065" s="2" t="str">
        <v>家具,玩具,玻璃工艺品,餐厨用具</v>
      </c>
      <c r="E1065" s="2" t="str">
        <v>8次</v>
      </c>
      <c r="F1065" s="2" t="str">
        <v>FELIPE ANGELES NO.5 SAN FRANCISCO ACUAUTLA IXTAPALUCA</v>
      </c>
      <c r="G1065" s="2" t="str">
        <v>MR.VICTOR M.CAMPUZANO</v>
      </c>
      <c r="H1065" s="2" t="s">
        <v>9605</v>
      </c>
      <c r="I1065" s="2" t="str">
        <v>0052 55 59720804</v>
      </c>
      <c r="J1065" s="2" t="str">
        <v>0052 55 59722636/59425283</v>
      </c>
      <c r="K1065" s="7"/>
      <c r="L1065" s="7"/>
      <c r="M1065" s="7"/>
      <c r="N1065" s="7"/>
      <c r="O1065" s="7"/>
      <c r="P1065" s="7"/>
      <c r="Q1065" s="7"/>
      <c r="R1065" s="7"/>
      <c r="S1065" s="7"/>
    </row>
    <row r="1066">
      <c r="A1066" s="2" t="s">
        <v>12458</v>
      </c>
      <c r="B1066" s="2" t="str">
        <v>英國</v>
      </c>
      <c r="C1066" s="3" t="s">
        <v>12457</v>
      </c>
      <c r="D1066" s="2" t="str">
        <v>其他,餐厨用具</v>
      </c>
      <c r="E1066" s="2" t="str">
        <v>6次</v>
      </c>
      <c r="F1066" s="2" t="str">
        <v>Beckhithe, Little Melton, GB NR9 3NP, Norwich</v>
      </c>
      <c r="G1066" s="2" t="str">
        <v>Brooks (Norwich) Ltd</v>
      </c>
      <c r="H1066" s="2" t="str">
        <v>--</v>
      </c>
      <c r="I1066" s="2" t="str">
        <v>+44 1603 810137</v>
      </c>
      <c r="J1066" s="2" t="str">
        <v>0044 1603 812272</v>
      </c>
      <c r="K1066" s="7"/>
      <c r="L1066" s="7"/>
      <c r="M1066" s="7"/>
      <c r="N1066" s="7"/>
      <c r="O1066" s="7"/>
      <c r="P1066" s="7"/>
      <c r="Q1066" s="7"/>
      <c r="R1066" s="7"/>
      <c r="S1066" s="7"/>
    </row>
    <row r="1067">
      <c r="A1067" s="2" t="s">
        <v>9624</v>
      </c>
      <c r="B1067" s="2" t="str">
        <v>美國</v>
      </c>
      <c r="C1067" s="3" t="s">
        <v>9626</v>
      </c>
      <c r="D1067" s="2" t="str">
        <v>餐厨用具</v>
      </c>
      <c r="E1067" s="2" t="str">
        <v>6次</v>
      </c>
      <c r="F1067" s="2" t="str">
        <v>600 WEST 52ND STREET. NEW YORK, NY 10019</v>
      </c>
      <c r="G1067" s="2" t="str">
        <v>ABE SASDIE</v>
      </c>
      <c r="H1067" s="2" t="s">
        <v>9625</v>
      </c>
      <c r="I1067" s="2" t="str">
        <v>001 212 489 9269</v>
      </c>
      <c r="J1067" s="2" t="str">
        <v>001 212 489 9483</v>
      </c>
      <c r="K1067" s="7"/>
      <c r="L1067" s="7"/>
      <c r="M1067" s="7"/>
      <c r="N1067" s="7"/>
      <c r="O1067" s="7"/>
      <c r="P1067" s="7"/>
      <c r="Q1067" s="7"/>
      <c r="R1067" s="7"/>
      <c r="S1067" s="7"/>
    </row>
    <row r="1068">
      <c r="A1068" s="2" t="s">
        <v>12476</v>
      </c>
      <c r="B1068" s="2" t="str">
        <v>烏拉圭</v>
      </c>
      <c r="C1068" s="3" t="s">
        <v>12477</v>
      </c>
      <c r="D1068" s="2" t="str">
        <v>五金,家用电器,照明产品,餐厨用具</v>
      </c>
      <c r="E1068" s="2" t="str">
        <v>9次</v>
      </c>
      <c r="F1068" s="2" t="str">
        <v>AVDA.GRAL FLORES 2175 ,C.P.11800MONTEVIDEOURUGUAY</v>
      </c>
      <c r="G1068" s="2" t="str">
        <v>ALBERTO RESTREPO</v>
      </c>
      <c r="H1068" s="2" t="s">
        <v>12475</v>
      </c>
      <c r="I1068" s="2" t="str">
        <v>+598 2204 0052</v>
      </c>
      <c r="J1068" s="2" t="str">
        <v>00598 2 2008905</v>
      </c>
      <c r="K1068" s="7"/>
      <c r="L1068" s="7"/>
      <c r="M1068" s="7"/>
      <c r="N1068" s="7"/>
      <c r="O1068" s="7"/>
      <c r="P1068" s="7"/>
      <c r="Q1068" s="7"/>
      <c r="R1068" s="7"/>
      <c r="S1068" s="7"/>
    </row>
    <row r="1069">
      <c r="A1069" s="2" t="s">
        <v>9548</v>
      </c>
      <c r="B1069" s="2" t="str">
        <v>科威特</v>
      </c>
      <c r="C1069" s="3" t="s">
        <v>9546</v>
      </c>
      <c r="D1069" s="2" t="str">
        <v>五金,其他,工具,汽车配件,餐厨用具</v>
      </c>
      <c r="E1069" s="2" t="str">
        <v>7次</v>
      </c>
      <c r="F1069" s="2" t="str">
        <v>P.O. BOX 42202, IND.AREA,SHUWAIKH 70652</v>
      </c>
      <c r="G1069" s="2" t="str">
        <v>ULLAS</v>
      </c>
      <c r="H1069" s="2" t="s">
        <v>9547</v>
      </c>
      <c r="I1069" s="2" t="str">
        <v>00965 483 4920</v>
      </c>
      <c r="J1069" s="2" t="str">
        <v>00965 484 6960</v>
      </c>
      <c r="K1069" s="7"/>
      <c r="L1069" s="7"/>
      <c r="M1069" s="7"/>
      <c r="N1069" s="7"/>
      <c r="O1069" s="7"/>
      <c r="P1069" s="7"/>
      <c r="Q1069" s="7"/>
      <c r="R1069" s="7"/>
      <c r="S1069" s="7"/>
    </row>
    <row r="1070">
      <c r="A1070" s="2" t="s">
        <v>12408</v>
      </c>
      <c r="B1070" s="2" t="str">
        <v>英國</v>
      </c>
      <c r="C1070" s="3" t="s">
        <v>12410</v>
      </c>
      <c r="D1070" s="2" t="str">
        <v>化工产品,家用电器,餐厨用具</v>
      </c>
      <c r="E1070" s="2" t="str">
        <v>10次</v>
      </c>
      <c r="F1070" s="2" t="str">
        <v>Avondale Industrial Estate, GB BT39 9A, Ballyclare</v>
      </c>
      <c r="G1070" s="2" t="str">
        <v>Bromac UK (Importers &amp; Distributors) Ltd</v>
      </c>
      <c r="H1070" s="2" t="s">
        <v>12409</v>
      </c>
      <c r="I1070" s="2" t="str">
        <v>+44 28 9334 5600</v>
      </c>
      <c r="J1070" s="2" t="str">
        <v>0044 28 9334 5601</v>
      </c>
      <c r="K1070" s="7"/>
      <c r="L1070" s="7"/>
      <c r="M1070" s="7"/>
      <c r="N1070" s="7"/>
      <c r="O1070" s="7"/>
      <c r="P1070" s="7"/>
      <c r="Q1070" s="7"/>
      <c r="R1070" s="7"/>
      <c r="S1070" s="7"/>
    </row>
    <row r="1071">
      <c r="A1071" s="2" t="s">
        <v>9571</v>
      </c>
      <c r="B1071" s="2" t="str">
        <v>荷蘭</v>
      </c>
      <c r="C1071" s="3" t="s">
        <v>9572</v>
      </c>
      <c r="D1071" s="2" t="str">
        <v>家具,家居用品,工艺陶瓷,照明产品,玩具,餐厨用具</v>
      </c>
      <c r="E1071" s="2" t="str">
        <v>7次</v>
      </c>
      <c r="F1071" s="2" t="str">
        <v>DUNANTSTRAAT 315,2713 SL ZOETERMEER</v>
      </c>
      <c r="G1071" s="2" t="str">
        <v>J.CHELLANEY</v>
      </c>
      <c r="H1071" s="2" t="s">
        <v>9573</v>
      </c>
      <c r="I1071" s="2" t="str">
        <v>+31-6-14448555,+31 59863000,+31 598 630 000,+31-598-630-000,+31-59863000</v>
      </c>
      <c r="J1071" s="2" t="str">
        <v>0031 79 3162237</v>
      </c>
      <c r="K1071" s="7"/>
      <c r="L1071" s="7"/>
      <c r="M1071" s="7"/>
      <c r="N1071" s="7"/>
      <c r="O1071" s="7"/>
      <c r="P1071" s="7"/>
      <c r="Q1071" s="7"/>
      <c r="R1071" s="7"/>
      <c r="S1071" s="7"/>
    </row>
    <row r="1072">
      <c r="A1072" s="2" t="s">
        <v>12432</v>
      </c>
      <c r="B1072" s="2" t="str">
        <v>美國</v>
      </c>
      <c r="C1072" s="2" t="str">
        <v>--</v>
      </c>
      <c r="D1072" s="2" t="str">
        <v>餐厨用具</v>
      </c>
      <c r="E1072" s="2" t="str">
        <v>6次</v>
      </c>
      <c r="F1072" s="2" t="str">
        <v>232 Industrial Rd Frackville, PA 17931</v>
      </c>
      <c r="G1072" s="2" t="str">
        <v>--</v>
      </c>
      <c r="H1072" s="2" t="str">
        <v>--</v>
      </c>
      <c r="I1072" s="2" t="str">
        <v>001 570 874 0803</v>
      </c>
      <c r="J1072" s="2" t="str">
        <v>001 800 655 0213/570 889 5762</v>
      </c>
      <c r="K1072" s="7"/>
      <c r="L1072" s="7"/>
      <c r="M1072" s="7"/>
      <c r="N1072" s="7"/>
      <c r="O1072" s="7"/>
      <c r="P1072" s="7"/>
      <c r="Q1072" s="7"/>
      <c r="R1072" s="7"/>
      <c r="S1072" s="7"/>
    </row>
    <row r="1073">
      <c r="A1073" s="2" t="s">
        <v>9905</v>
      </c>
      <c r="B1073" s="2" t="str">
        <v>美國</v>
      </c>
      <c r="C1073" s="3" t="s">
        <v>9907</v>
      </c>
      <c r="D1073" s="2" t="str">
        <v>医药保健品及医疗器械,家具,餐厨用具</v>
      </c>
      <c r="E1073" s="2" t="str">
        <v>4次</v>
      </c>
      <c r="F1073" s="2" t="str">
        <v>13203 ROSECRANS AVENUE,SANTA FE SPRINGS , CA 90670,U.S.A.</v>
      </c>
      <c r="G1073" s="2" t="str">
        <v>--</v>
      </c>
      <c r="H1073" s="2" t="s">
        <v>9906</v>
      </c>
      <c r="I1073" s="2" t="str">
        <v>+1 562-569-2451</v>
      </c>
      <c r="J1073" s="2" t="str">
        <v>562 623 0766</v>
      </c>
      <c r="K1073" s="7"/>
      <c r="L1073" s="7"/>
      <c r="M1073" s="7"/>
      <c r="N1073" s="7"/>
      <c r="O1073" s="7"/>
      <c r="P1073" s="7"/>
      <c r="Q1073" s="7"/>
      <c r="R1073" s="7"/>
      <c r="S1073" s="7"/>
    </row>
    <row r="1074">
      <c r="A1074" s="2" t="s">
        <v>12690</v>
      </c>
      <c r="B1074" s="2" t="str">
        <v>法國</v>
      </c>
      <c r="C1074" s="2" t="str">
        <v>--</v>
      </c>
      <c r="D1074" s="2" t="str">
        <v>其他,家具,家用纺织品,工艺陶瓷,玻璃工艺品,鞋,餐厨用具</v>
      </c>
      <c r="E1074" s="2" t="str">
        <v>10次</v>
      </c>
      <c r="F1074" s="2" t="str">
        <v>RUE ROBERT SCHUMAN, ZONE INDUSTRIELLE, 57350, STIRING WENDEL</v>
      </c>
      <c r="G1074" s="2" t="str">
        <v>M TRANI RENE</v>
      </c>
      <c r="H1074" s="2" t="s">
        <v>12691</v>
      </c>
      <c r="I1074" s="2" t="str">
        <v>+33 3 87 87 30 19</v>
      </c>
      <c r="J1074" s="2" t="str">
        <v>0033 387873326</v>
      </c>
      <c r="K1074" s="7"/>
      <c r="L1074" s="7"/>
      <c r="M1074" s="7"/>
      <c r="N1074" s="7"/>
      <c r="O1074" s="7"/>
      <c r="P1074" s="7"/>
      <c r="Q1074" s="7"/>
      <c r="R1074" s="7"/>
      <c r="S1074" s="7"/>
    </row>
    <row r="1075">
      <c r="A1075" s="2" t="s">
        <v>9938</v>
      </c>
      <c r="B1075" s="2" t="str">
        <v>中國大陸</v>
      </c>
      <c r="C1075" s="3" t="s">
        <v>9936</v>
      </c>
      <c r="D1075" s="2" t="s">
        <v>9937</v>
      </c>
      <c r="E1075" s="2" t="str">
        <v>9次</v>
      </c>
      <c r="F1075" s="2" t="str">
        <v>1hao504# BaiHeDongHeYuanZhongShangXiang, GUANGZHOU, CHINA</v>
      </c>
      <c r="G1075" s="2" t="str">
        <v>Carrie Yang</v>
      </c>
      <c r="H1075" s="2">
        <v>14</v>
      </c>
      <c r="I1075" s="2" t="str">
        <v>+86 139 2211 3610</v>
      </c>
      <c r="J1075" s="2">
        <v>84433765</v>
      </c>
      <c r="K1075" s="7"/>
      <c r="L1075" s="7"/>
      <c r="M1075" s="7"/>
      <c r="N1075" s="7"/>
      <c r="O1075" s="7"/>
      <c r="P1075" s="7"/>
      <c r="Q1075" s="7"/>
      <c r="R1075" s="7"/>
      <c r="S1075" s="7"/>
    </row>
    <row r="1076">
      <c r="A1076" s="2" t="s">
        <v>10167</v>
      </c>
      <c r="B1076" s="2" t="str">
        <v>墨西哥</v>
      </c>
      <c r="C1076" s="3" t="s">
        <v>10166</v>
      </c>
      <c r="D1076" s="2" t="str">
        <v>卫浴设备,建筑及装饰材料,餐厨用具</v>
      </c>
      <c r="E1076" s="2" t="str">
        <v>3次</v>
      </c>
      <c r="F1076" s="2" t="str">
        <v>--</v>
      </c>
      <c r="G1076" s="2" t="str">
        <v>--</v>
      </c>
      <c r="H1076" s="2" t="s">
        <v>10165</v>
      </c>
      <c r="I1076" s="2" t="str">
        <v>(01) 81 8384 2335,83-84-23-35,+528183972352,+528183842335,+52 81 8384 2335,+52 81 8397 2352</v>
      </c>
      <c r="J1076" s="2" t="str">
        <v>01152-818397235</v>
      </c>
      <c r="K1076" s="7"/>
      <c r="L1076" s="7"/>
      <c r="M1076" s="7"/>
      <c r="N1076" s="7"/>
      <c r="O1076" s="7"/>
      <c r="P1076" s="7"/>
      <c r="Q1076" s="7"/>
      <c r="R1076" s="7"/>
      <c r="S1076" s="7"/>
    </row>
    <row r="1077">
      <c r="A1077" s="2" t="s">
        <v>9853</v>
      </c>
      <c r="B1077" s="2" t="str">
        <v>美國</v>
      </c>
      <c r="C1077" s="2" t="str">
        <v>--</v>
      </c>
      <c r="D1077" s="2" t="str">
        <v>其他,电子电气产品,餐厨用具</v>
      </c>
      <c r="E1077" s="2" t="str">
        <v>6次</v>
      </c>
      <c r="F1077" s="2" t="str">
        <v>1212 TIERRA LUNA WALNUT,CA 91789</v>
      </c>
      <c r="G1077" s="2" t="str">
        <v>DARIC KWOK</v>
      </c>
      <c r="H1077" s="2" t="str">
        <v>--</v>
      </c>
      <c r="I1077" s="2" t="str">
        <v>001 909 5952683</v>
      </c>
      <c r="J1077" s="2" t="str">
        <v>001 909 5953754</v>
      </c>
      <c r="K1077" s="7"/>
      <c r="L1077" s="7"/>
      <c r="M1077" s="7"/>
      <c r="N1077" s="7"/>
      <c r="O1077" s="7"/>
      <c r="P1077" s="7"/>
      <c r="Q1077" s="7"/>
      <c r="R1077" s="7"/>
      <c r="S1077" s="7"/>
    </row>
    <row r="1078">
      <c r="A1078" s="2" t="s">
        <v>12644</v>
      </c>
      <c r="B1078" s="2" t="str">
        <v>沙烏地阿拉伯</v>
      </c>
      <c r="C1078" s="3" t="s">
        <v>12642</v>
      </c>
      <c r="D1078" s="2" t="str">
        <v>玻璃工艺品,餐厨用具</v>
      </c>
      <c r="E1078" s="2" t="str">
        <v>6次</v>
      </c>
      <c r="F1078" s="2" t="str">
        <v>PO BOX 50959JEDDAH 21533,SAUDI ARABIA</v>
      </c>
      <c r="G1078" s="2" t="str">
        <v>--</v>
      </c>
      <c r="H1078" s="2" t="s">
        <v>12643</v>
      </c>
      <c r="I1078" s="2" t="str">
        <v>+92 21 35205553,+966 12 287 7900,+973 1758 4574,+20 2 28124961,+964 771 842 1949</v>
      </c>
      <c r="J1078" s="2" t="str">
        <v>02 6533504</v>
      </c>
      <c r="K1078" s="7"/>
      <c r="L1078" s="7"/>
      <c r="M1078" s="7"/>
      <c r="N1078" s="7"/>
      <c r="O1078" s="7"/>
      <c r="P1078" s="7"/>
      <c r="Q1078" s="7"/>
      <c r="R1078" s="7"/>
      <c r="S1078" s="7"/>
    </row>
    <row r="1079">
      <c r="A1079" s="2" t="s">
        <v>9881</v>
      </c>
      <c r="B1079" s="2" t="str">
        <v>澳大利亞</v>
      </c>
      <c r="C1079" s="3" t="s">
        <v>9883</v>
      </c>
      <c r="D1079" s="2" t="str">
        <v>工艺陶瓷,食品,餐厨用具</v>
      </c>
      <c r="E1079" s="2" t="str">
        <v>8次</v>
      </c>
      <c r="F1079" s="2" t="str">
        <v>516563 SOMERVILLE ROADWEST SUNSHINE, VIC.3020AUSTRALIA</v>
      </c>
      <c r="G1079" s="2" t="str">
        <v>DAVID KOW</v>
      </c>
      <c r="H1079" s="2" t="s">
        <v>9882</v>
      </c>
      <c r="I1079" s="2" t="str">
        <v>+61-3-9311-4911,010-85181169,010-85181164</v>
      </c>
      <c r="J1079" s="2" t="str">
        <v>0061 3 93901256</v>
      </c>
      <c r="K1079" s="7"/>
      <c r="L1079" s="7"/>
      <c r="M1079" s="7"/>
      <c r="N1079" s="7"/>
      <c r="O1079" s="7"/>
      <c r="P1079" s="7"/>
      <c r="Q1079" s="7"/>
      <c r="R1079" s="7"/>
      <c r="S1079" s="7"/>
    </row>
    <row r="1080">
      <c r="A1080" s="2" t="s">
        <v>12665</v>
      </c>
      <c r="B1080" s="2" t="str">
        <v>印尼</v>
      </c>
      <c r="C1080" s="2" t="str">
        <v>--</v>
      </c>
      <c r="D1080" s="2" t="str">
        <v>其他,服装饰物及配件,箱包,鞋,餐厨用具</v>
      </c>
      <c r="E1080" s="2" t="str">
        <v>8次</v>
      </c>
      <c r="F1080" s="2" t="str">
        <v>CIJERAH WETAN 72, BANDUNG 40532,INDONESIA</v>
      </c>
      <c r="G1080" s="2" t="str">
        <v>Denny M</v>
      </c>
      <c r="H1080" s="2" t="s">
        <v>3442</v>
      </c>
      <c r="I1080" s="2" t="str">
        <v>+62 622 26037601</v>
      </c>
      <c r="J1080" s="2" t="str">
        <v>62 22 6010029</v>
      </c>
      <c r="K1080" s="7"/>
      <c r="L1080" s="7"/>
      <c r="M1080" s="7"/>
      <c r="N1080" s="7"/>
      <c r="O1080" s="7"/>
      <c r="P1080" s="7"/>
      <c r="Q1080" s="7"/>
      <c r="R1080" s="7"/>
      <c r="S1080" s="7"/>
    </row>
    <row r="1081">
      <c r="A1081" s="2" t="s">
        <v>9806</v>
      </c>
      <c r="B1081" s="2" t="str">
        <v>比利時</v>
      </c>
      <c r="C1081" s="3" t="s">
        <v>9807</v>
      </c>
      <c r="D1081" s="2" t="s">
        <v>9808</v>
      </c>
      <c r="E1081" s="2" t="str">
        <v>10次</v>
      </c>
      <c r="F1081" s="2" t="str">
        <v>155, AVENUE DE LA LIBERTE1080 BRUSSELSBELGIUM</v>
      </c>
      <c r="G1081" s="2" t="str">
        <v>Carlo Oqqioni</v>
      </c>
      <c r="H1081" s="2" t="s">
        <v>9809</v>
      </c>
      <c r="I1081" s="2" t="str">
        <v>+32 2 410 35 22</v>
      </c>
      <c r="J1081" s="2" t="str">
        <v>32 2 411 86 46</v>
      </c>
      <c r="K1081" s="7"/>
      <c r="L1081" s="7"/>
      <c r="M1081" s="7"/>
      <c r="N1081" s="7"/>
      <c r="O1081" s="7"/>
      <c r="P1081" s="7"/>
      <c r="Q1081" s="7"/>
      <c r="R1081" s="7"/>
      <c r="S1081" s="7"/>
    </row>
    <row r="1082">
      <c r="A1082" s="2" t="s">
        <v>12610</v>
      </c>
      <c r="B1082" s="2" t="str">
        <v>塞舌爾</v>
      </c>
      <c r="C1082" s="2" t="str">
        <v>--</v>
      </c>
      <c r="D1082" s="2" t="str">
        <v>工艺陶瓷,餐厨用具</v>
      </c>
      <c r="E1082" s="2" t="str">
        <v>6次</v>
      </c>
      <c r="F1082" s="2" t="str">
        <v>PO BOX 320 VICTORIA MAHE</v>
      </c>
      <c r="G1082" s="2" t="str">
        <v>FRANCE LIN</v>
      </c>
      <c r="H1082" s="2" t="str">
        <v>--</v>
      </c>
      <c r="I1082" s="2" t="str">
        <v>00248 375893</v>
      </c>
      <c r="J1082" s="2" t="str">
        <v>00248 375893/247279/375716</v>
      </c>
      <c r="K1082" s="7"/>
      <c r="L1082" s="7"/>
      <c r="M1082" s="7"/>
      <c r="N1082" s="7"/>
      <c r="O1082" s="7"/>
      <c r="P1082" s="7"/>
      <c r="Q1082" s="7"/>
      <c r="R1082" s="7"/>
      <c r="S1082" s="7"/>
    </row>
    <row r="1083">
      <c r="A1083" s="2" t="s">
        <v>9829</v>
      </c>
      <c r="B1083" s="2" t="str">
        <v>丹麥</v>
      </c>
      <c r="C1083" s="3" t="s">
        <v>9831</v>
      </c>
      <c r="D1083" s="2" t="str">
        <v>其他,编织及藤铁工艺品,餐厨用具</v>
      </c>
      <c r="E1083" s="2" t="str">
        <v>9次</v>
      </c>
      <c r="F1083" s="2" t="str">
        <v>Sandvadsvej 7, DK 4600, Koege</v>
      </c>
      <c r="G1083" s="2" t="str">
        <v>Euromic A/S</v>
      </c>
      <c r="H1083" s="2" t="s">
        <v>9830</v>
      </c>
      <c r="I1083" s="2" t="str">
        <v>+45 56 63 04 00</v>
      </c>
      <c r="J1083" s="2" t="str">
        <v>0045 56 63 18 30</v>
      </c>
      <c r="K1083" s="7"/>
      <c r="L1083" s="7"/>
      <c r="M1083" s="7"/>
      <c r="N1083" s="7"/>
      <c r="O1083" s="7"/>
      <c r="P1083" s="7"/>
      <c r="Q1083" s="7"/>
      <c r="R1083" s="7"/>
      <c r="S1083" s="7"/>
    </row>
    <row r="1084">
      <c r="A1084" s="2" t="s">
        <v>12626</v>
      </c>
      <c r="B1084" s="2" t="str">
        <v>科威特</v>
      </c>
      <c r="C1084" s="2" t="str">
        <v>--</v>
      </c>
      <c r="D1084" s="2" t="str">
        <v>其他,汽车配件,餐厨用具</v>
      </c>
      <c r="E1084" s="2" t="str">
        <v>7次</v>
      </c>
      <c r="F1084" s="2" t="str">
        <v>P.O. BOX 146,SAFAT 13002</v>
      </c>
      <c r="G1084" s="2" t="str">
        <v>MORAD YOUSUF BEHBEHANI EST.</v>
      </c>
      <c r="H1084" s="2" t="str">
        <v>--</v>
      </c>
      <c r="I1084" s="2" t="str">
        <v>00965 484 4000</v>
      </c>
      <c r="J1084" s="2" t="str">
        <v>00965 484 4053</v>
      </c>
      <c r="K1084" s="7"/>
      <c r="L1084" s="7"/>
      <c r="M1084" s="7"/>
      <c r="N1084" s="7"/>
      <c r="O1084" s="7"/>
      <c r="P1084" s="7"/>
      <c r="Q1084" s="7"/>
      <c r="R1084" s="7"/>
      <c r="S1084" s="7"/>
    </row>
    <row r="1085">
      <c r="A1085" s="2" t="s">
        <v>9765</v>
      </c>
      <c r="B1085" s="2" t="str">
        <v>日本</v>
      </c>
      <c r="C1085" s="2" t="str">
        <v>--</v>
      </c>
      <c r="D1085" s="2" t="str">
        <v>体育及旅游休闲用品,建筑及装饰材料,餐厨用具</v>
      </c>
      <c r="E1085" s="2" t="str">
        <v>7次</v>
      </c>
      <c r="F1085" s="2" t="str">
        <v>2-21-13 MINAMISUMIYOSHI SUMIYOSHI-KU OSAKA-SHI, OSAKA, 5580041 JAPAN</v>
      </c>
      <c r="G1085" s="2" t="str">
        <v>MATSU</v>
      </c>
      <c r="H1085" s="2" t="str">
        <v>--</v>
      </c>
      <c r="I1085" s="2">
        <f>+81-6-6694-6781</f>
      </c>
      <c r="J1085" s="2" t="str">
        <v>0081 6 66063172</v>
      </c>
      <c r="K1085" s="7"/>
      <c r="L1085" s="7"/>
      <c r="M1085" s="7"/>
      <c r="N1085" s="7"/>
      <c r="O1085" s="7"/>
      <c r="P1085" s="7"/>
      <c r="Q1085" s="7"/>
      <c r="R1085" s="7"/>
      <c r="S1085" s="7"/>
    </row>
    <row r="1086">
      <c r="A1086" s="2" t="s">
        <v>10397</v>
      </c>
      <c r="B1086" s="2" t="str">
        <v>馬來西亞</v>
      </c>
      <c r="C1086" s="3" t="s">
        <v>10399</v>
      </c>
      <c r="D1086" s="2" t="str">
        <v>其他,化工产品,家具,摩托车,食品,餐厨用具</v>
      </c>
      <c r="E1086" s="2" t="str">
        <v>9次</v>
      </c>
      <c r="F1086" s="2" t="str">
        <v>107-109 JALAN BALAU 3,TMN RINTING,MASAI</v>
      </c>
      <c r="G1086" s="2" t="str">
        <v>A S LIM</v>
      </c>
      <c r="H1086" s="2" t="s">
        <v>10398</v>
      </c>
      <c r="I1086" s="2" t="str">
        <v>+60 3-8060 4824</v>
      </c>
      <c r="J1086" s="2" t="str">
        <v>0060 3 33431746</v>
      </c>
      <c r="K1086" s="7"/>
      <c r="L1086" s="7"/>
      <c r="M1086" s="7"/>
      <c r="N1086" s="7"/>
      <c r="O1086" s="7"/>
      <c r="P1086" s="7"/>
      <c r="Q1086" s="7"/>
      <c r="R1086" s="7"/>
      <c r="S1086" s="7"/>
    </row>
    <row r="1087">
      <c r="A1087" s="2" t="s">
        <v>9798</v>
      </c>
      <c r="B1087" s="2" t="str">
        <v>以色列</v>
      </c>
      <c r="C1087" s="2" t="str">
        <v>--</v>
      </c>
      <c r="D1087" s="2" t="str">
        <v>餐厨用具</v>
      </c>
      <c r="E1087" s="2" t="str">
        <v>2次</v>
      </c>
      <c r="F1087" s="2" t="str">
        <v>Meshek 111, 73160, Mazor</v>
      </c>
      <c r="G1087" s="2" t="str">
        <v>Shabtai Braunstein</v>
      </c>
      <c r="H1087" s="2" t="str">
        <v>--</v>
      </c>
      <c r="I1087" s="2" t="str">
        <v>+972 3-933-6851</v>
      </c>
      <c r="J1087" s="2" t="str">
        <v>00972 3 9325558</v>
      </c>
      <c r="K1087" s="7"/>
      <c r="L1087" s="7"/>
      <c r="M1087" s="7"/>
      <c r="N1087" s="7"/>
      <c r="O1087" s="7"/>
      <c r="P1087" s="7"/>
      <c r="Q1087" s="7"/>
      <c r="R1087" s="7"/>
      <c r="S1087" s="7"/>
    </row>
    <row r="1088">
      <c r="A1088" s="2" t="s">
        <v>12591</v>
      </c>
      <c r="B1088" s="2" t="str">
        <v>比利時</v>
      </c>
      <c r="C1088" s="3" t="s">
        <v>12593</v>
      </c>
      <c r="D1088" s="2" t="str">
        <v>餐厨用具</v>
      </c>
      <c r="E1088" s="2" t="str">
        <v>6次</v>
      </c>
      <c r="F1088" s="2" t="str">
        <v>Ringlaan 51, B 2600, Berchem</v>
      </c>
      <c r="G1088" s="2" t="str">
        <v>A.M. van den Kuijl</v>
      </c>
      <c r="H1088" s="2" t="s">
        <v>12592</v>
      </c>
      <c r="I1088" s="2" t="str">
        <v>+32 3 286 87 60</v>
      </c>
      <c r="J1088" s="2" t="str">
        <v>0032 3 281 18 67</v>
      </c>
      <c r="K1088" s="7"/>
      <c r="L1088" s="7"/>
      <c r="M1088" s="7"/>
      <c r="N1088" s="7"/>
      <c r="O1088" s="7"/>
      <c r="P1088" s="7"/>
      <c r="Q1088" s="7"/>
      <c r="R1088" s="7"/>
      <c r="S1088" s="7"/>
    </row>
    <row r="1089">
      <c r="A1089" s="2" t="s">
        <v>9257</v>
      </c>
      <c r="B1089" s="2" t="str">
        <v>中國香港</v>
      </c>
      <c r="C1089" s="3" t="s">
        <v>9256</v>
      </c>
      <c r="D1089" s="2" t="str">
        <v>餐厨用具</v>
      </c>
      <c r="E1089" s="2" t="str">
        <v>7次</v>
      </c>
      <c r="F1089" s="2" t="str">
        <v>UNIT 18A,KWAI BO INDUSTRIAL BLDG.40 WONG CHUK HANG ROAD,HONGKONG</v>
      </c>
      <c r="G1089" s="2" t="str">
        <v>--</v>
      </c>
      <c r="H1089" s="2" t="s">
        <v>9258</v>
      </c>
      <c r="I1089" s="2" t="str">
        <v>+852 2555 3735</v>
      </c>
      <c r="J1089" s="2" t="str">
        <v>852 28703991</v>
      </c>
      <c r="K1089" s="7"/>
      <c r="L1089" s="7"/>
      <c r="M1089" s="7"/>
      <c r="N1089" s="7"/>
      <c r="O1089" s="7"/>
      <c r="P1089" s="7"/>
      <c r="Q1089" s="7"/>
      <c r="R1089" s="7"/>
      <c r="S1089" s="7"/>
    </row>
    <row r="1090">
      <c r="A1090" s="2" t="s">
        <v>12197</v>
      </c>
      <c r="B1090" s="2" t="str">
        <v>中國香港</v>
      </c>
      <c r="C1090" s="3" t="s">
        <v>12196</v>
      </c>
      <c r="D1090" s="2" t="str">
        <v>医药保健品及医疗器械,餐厨用具</v>
      </c>
      <c r="E1090" s="2" t="str">
        <v>6次</v>
      </c>
      <c r="F1090" s="2" t="str">
        <v>RM 1203 MAN YEE BLDG,68 DES VOEUX RD CENTRAL,HONGKONG</v>
      </c>
      <c r="G1090" s="2" t="str">
        <v>--</v>
      </c>
      <c r="H1090" s="2" t="s">
        <v>12195</v>
      </c>
      <c r="I1090" s="2" t="str">
        <v>+852 2838 8808</v>
      </c>
      <c r="J1090" s="2">
        <v>85225612822</v>
      </c>
      <c r="K1090" s="7"/>
      <c r="L1090" s="7"/>
      <c r="M1090" s="7"/>
      <c r="N1090" s="7"/>
      <c r="O1090" s="7"/>
      <c r="P1090" s="7"/>
      <c r="Q1090" s="7"/>
      <c r="R1090" s="7"/>
      <c r="S1090" s="7"/>
    </row>
    <row r="1091">
      <c r="A1091" s="2" t="s">
        <v>9283</v>
      </c>
      <c r="B1091" s="2" t="str">
        <v>日本</v>
      </c>
      <c r="C1091" s="3" t="s">
        <v>9284</v>
      </c>
      <c r="D1091" s="2" t="str">
        <v>其他,餐厨用具</v>
      </c>
      <c r="E1091" s="2" t="str">
        <v>7次</v>
      </c>
      <c r="F1091" s="2" t="str">
        <v>1-1, Karijukushinmachi, Owariasahi, Aichi 488-0022 Japan</v>
      </c>
      <c r="G1091" s="2" t="str">
        <v>Mr Mutsuhiko Kato</v>
      </c>
      <c r="H1091" s="2" t="s">
        <v>9282</v>
      </c>
      <c r="I1091" s="2">
        <f>+81-80-5297-6312</f>
      </c>
      <c r="J1091" s="2" t="str">
        <v>0081 561 52 0746</v>
      </c>
      <c r="K1091" s="7"/>
      <c r="L1091" s="7"/>
      <c r="M1091" s="7"/>
      <c r="N1091" s="7"/>
      <c r="O1091" s="7"/>
      <c r="P1091" s="7"/>
      <c r="Q1091" s="7"/>
      <c r="R1091" s="7"/>
      <c r="S1091" s="7"/>
    </row>
    <row r="1092">
      <c r="A1092" s="2" t="s">
        <v>12216</v>
      </c>
      <c r="B1092" s="2" t="str">
        <v>美國</v>
      </c>
      <c r="C1092" s="2" t="str">
        <v>--</v>
      </c>
      <c r="D1092" s="2" t="str">
        <v>家具,餐厨用具</v>
      </c>
      <c r="E1092" s="2" t="str">
        <v>4次</v>
      </c>
      <c r="F1092" s="2" t="str">
        <v>1717 TROUTMAN ST, RIDGEWOOD, NY 11385-1034</v>
      </c>
      <c r="G1092" s="2" t="str">
        <v>BAO DUONG</v>
      </c>
      <c r="H1092" s="2" t="str">
        <v>--</v>
      </c>
      <c r="I1092" s="2" t="str">
        <v>001 718-366-1988</v>
      </c>
      <c r="J1092" s="2" t="str">
        <v>001 718-366-2663</v>
      </c>
      <c r="K1092" s="7"/>
      <c r="L1092" s="7"/>
      <c r="M1092" s="7"/>
      <c r="N1092" s="7"/>
      <c r="O1092" s="7"/>
      <c r="P1092" s="7"/>
      <c r="Q1092" s="7"/>
      <c r="R1092" s="7"/>
      <c r="S1092" s="7"/>
    </row>
    <row r="1093">
      <c r="A1093" s="2" t="s">
        <v>9199</v>
      </c>
      <c r="B1093" s="2" t="str">
        <v>日本</v>
      </c>
      <c r="C1093" s="2" t="str">
        <v>--</v>
      </c>
      <c r="D1093" s="2" t="str">
        <v>餐厨用具</v>
      </c>
      <c r="E1093" s="2" t="str">
        <v>6次</v>
      </c>
      <c r="F1093" s="2" t="str">
        <v>19-3, TOYOSAKI 3-CHOME KITA-KU OSAKA-SHI, OSAKA 5310072</v>
      </c>
      <c r="G1093" s="2" t="str">
        <v>SAKAMOTO, KAZUTOSHI</v>
      </c>
      <c r="H1093" s="2" t="str">
        <v>--</v>
      </c>
      <c r="I1093" s="2" t="str">
        <v>0081 6 6376 5566</v>
      </c>
      <c r="J1093" s="2" t="str">
        <v>0081 6 6376 5827</v>
      </c>
      <c r="K1093" s="7"/>
      <c r="L1093" s="7"/>
      <c r="M1093" s="7"/>
      <c r="N1093" s="7"/>
      <c r="O1093" s="7"/>
      <c r="P1093" s="7"/>
      <c r="Q1093" s="7"/>
      <c r="R1093" s="7"/>
      <c r="S1093" s="7"/>
    </row>
    <row r="1094">
      <c r="A1094" s="2" t="s">
        <v>12156</v>
      </c>
      <c r="B1094" s="2" t="str">
        <v>日本</v>
      </c>
      <c r="C1094" s="2" t="str">
        <v>--</v>
      </c>
      <c r="D1094" s="2" t="str">
        <v>五金,餐厨用具</v>
      </c>
      <c r="E1094" s="2" t="str">
        <v>2次</v>
      </c>
      <c r="F1094" s="2" t="str">
        <v>HAMA 8-11, MOROKUCHI 5-CHOME TSURUMI-KU OSAKA-SHI, OSAKA 5380051</v>
      </c>
      <c r="G1094" s="2" t="str">
        <v>TAKARADA, SUETSUGU</v>
      </c>
      <c r="H1094" s="2" t="str">
        <v>--</v>
      </c>
      <c r="I1094" s="2">
        <f>+81-6-6355-4432</f>
      </c>
      <c r="J1094" s="2" t="str">
        <v>0081 6 6912 4346</v>
      </c>
      <c r="K1094" s="7"/>
      <c r="L1094" s="7"/>
      <c r="M1094" s="7"/>
      <c r="N1094" s="7"/>
      <c r="O1094" s="7"/>
      <c r="P1094" s="7"/>
      <c r="Q1094" s="7"/>
      <c r="R1094" s="7"/>
      <c r="S1094" s="7"/>
    </row>
    <row r="1095">
      <c r="A1095" s="2" t="s">
        <v>9226</v>
      </c>
      <c r="B1095" s="2" t="str">
        <v>朝鮮</v>
      </c>
      <c r="C1095" s="2" t="str">
        <v>--</v>
      </c>
      <c r="D1095" s="2" t="s">
        <v>9224</v>
      </c>
      <c r="E1095" s="2" t="str">
        <v>10次</v>
      </c>
      <c r="F1095" s="2" t="str">
        <v>3/F UNHA B/D,CENTRAL DISTRICTPYONGYANG.D.P.R.KOREA,KOREA</v>
      </c>
      <c r="G1095" s="2" t="str">
        <v>JULIA CHEN</v>
      </c>
      <c r="H1095" s="2" t="s">
        <v>9225</v>
      </c>
      <c r="I1095" s="2" t="str">
        <v>(8502)3816163</v>
      </c>
      <c r="J1095" s="2" t="str">
        <v>(8502)3814630</v>
      </c>
      <c r="K1095" s="7"/>
      <c r="L1095" s="7"/>
      <c r="M1095" s="7"/>
      <c r="N1095" s="7"/>
      <c r="O1095" s="7"/>
      <c r="P1095" s="7"/>
      <c r="Q1095" s="7"/>
      <c r="R1095" s="7"/>
      <c r="S1095" s="7"/>
    </row>
    <row r="1096">
      <c r="A1096" s="2" t="s">
        <v>12174</v>
      </c>
      <c r="B1096" s="2" t="str">
        <v>加拿大</v>
      </c>
      <c r="C1096" s="2" t="str">
        <v>--</v>
      </c>
      <c r="D1096" s="2" t="str">
        <v>家用纺织品,餐厨用具</v>
      </c>
      <c r="E1096" s="2" t="str">
        <v>7次</v>
      </c>
      <c r="F1096" s="2" t="str">
        <v>400 CONLEY STREET,THORNHILL,ONTARIO</v>
      </c>
      <c r="G1096" s="2" t="str">
        <v>PAMA RESOURCES</v>
      </c>
      <c r="H1096" s="2" t="s">
        <v>12175</v>
      </c>
      <c r="I1096" s="2" t="str">
        <v>001 905 7617007</v>
      </c>
      <c r="J1096" s="2" t="str">
        <v>001 905 7617006</v>
      </c>
      <c r="K1096" s="7"/>
      <c r="L1096" s="7"/>
      <c r="M1096" s="7"/>
      <c r="N1096" s="7"/>
      <c r="O1096" s="7"/>
      <c r="P1096" s="7"/>
      <c r="Q1096" s="7"/>
      <c r="R1096" s="7"/>
      <c r="S1096" s="7"/>
    </row>
    <row r="1097">
      <c r="A1097" s="2" t="s">
        <v>9145</v>
      </c>
      <c r="B1097" s="2" t="str">
        <v>新加坡</v>
      </c>
      <c r="C1097" s="3" t="s">
        <v>9144</v>
      </c>
      <c r="D1097" s="2" t="str">
        <v>餐厨用具</v>
      </c>
      <c r="E1097" s="2" t="str">
        <v>5次</v>
      </c>
      <c r="F1097" s="2" t="str">
        <v>BLOCK 3 PIONEER ROAD NORTH #01-21,JURONG TOWN</v>
      </c>
      <c r="G1097" s="2" t="str">
        <v>BEYOND LIGHTING &amp; MANUFACTURING PTE.LTD.(SINGAPORE)</v>
      </c>
      <c r="H1097" s="2" t="s">
        <v>9146</v>
      </c>
      <c r="I1097" s="2" t="str">
        <v>0065 62663296</v>
      </c>
      <c r="J1097" s="2" t="str">
        <v>0065 62661859</v>
      </c>
      <c r="K1097" s="7"/>
      <c r="L1097" s="7"/>
      <c r="M1097" s="7"/>
      <c r="N1097" s="7"/>
      <c r="O1097" s="7"/>
      <c r="P1097" s="7"/>
      <c r="Q1097" s="7"/>
      <c r="R1097" s="7"/>
      <c r="S1097" s="7"/>
    </row>
    <row r="1098">
      <c r="A1098" s="2" t="s">
        <v>12121</v>
      </c>
      <c r="B1098" s="2" t="str">
        <v>美國</v>
      </c>
      <c r="C1098" s="3" t="s">
        <v>12120</v>
      </c>
      <c r="D1098" s="2" t="str">
        <v>餐厨用具</v>
      </c>
      <c r="E1098" s="2" t="str">
        <v>6次</v>
      </c>
      <c r="F1098" s="2" t="str">
        <v>1071 AVENUE OF THE AMERICAS, NEW YORK, NY 10018-3704</v>
      </c>
      <c r="G1098" s="2" t="str">
        <v>GEORGE BARDWIL</v>
      </c>
      <c r="H1098" s="2" t="str">
        <v>--</v>
      </c>
      <c r="I1098" s="2">
        <f>+1-212-944-1870</f>
      </c>
      <c r="J1098" s="2" t="str">
        <v>001 212 869 3599</v>
      </c>
      <c r="K1098" s="7"/>
      <c r="L1098" s="7"/>
      <c r="M1098" s="7"/>
      <c r="N1098" s="7"/>
      <c r="O1098" s="7"/>
      <c r="P1098" s="7"/>
      <c r="Q1098" s="7"/>
      <c r="R1098" s="7"/>
      <c r="S1098" s="7"/>
    </row>
    <row r="1099">
      <c r="A1099" s="2" t="s">
        <v>9173</v>
      </c>
      <c r="B1099" s="2" t="str">
        <v>美國</v>
      </c>
      <c r="C1099" s="3" t="s">
        <v>9172</v>
      </c>
      <c r="D1099" s="2" t="s">
        <v>9170</v>
      </c>
      <c r="E1099" s="2" t="str">
        <v>9次</v>
      </c>
      <c r="F1099" s="2" t="str">
        <v>6606 SOUTHWEST FREEWAYHOUSTON,TX 77074,U.S.A.</v>
      </c>
      <c r="G1099" s="2" t="str">
        <v>Gabrielle Durning,Karen Pinnell</v>
      </c>
      <c r="H1099" s="2" t="s">
        <v>9171</v>
      </c>
      <c r="I1099" s="2" t="str">
        <v>+1 713-953-9444</v>
      </c>
      <c r="J1099" s="2" t="str">
        <v>713 953 94433</v>
      </c>
      <c r="K1099" s="7"/>
      <c r="L1099" s="7"/>
      <c r="M1099" s="7"/>
      <c r="N1099" s="7"/>
      <c r="O1099" s="7"/>
      <c r="P1099" s="7"/>
      <c r="Q1099" s="7"/>
      <c r="R1099" s="7"/>
      <c r="S1099" s="7"/>
    </row>
    <row r="1100">
      <c r="A1100" s="2" t="s">
        <v>12139</v>
      </c>
      <c r="B1100" s="2" t="str">
        <v>法國</v>
      </c>
      <c r="C1100" s="3" t="s">
        <v>12140</v>
      </c>
      <c r="D1100" s="2" t="str">
        <v>家具,工艺陶瓷,服装饰物及配件,箱包,餐厨用具</v>
      </c>
      <c r="E1100" s="2" t="str">
        <v>10次</v>
      </c>
      <c r="F1100" s="2" t="str">
        <v>11 RUE DU COMMERCE, 74100, ANNEMASSE</v>
      </c>
      <c r="G1100" s="2" t="str">
        <v>M MARCILLE PHILLIPPE</v>
      </c>
      <c r="H1100" s="2" t="s">
        <v>12138</v>
      </c>
      <c r="I1100" s="2" t="str">
        <v>+33 4 50 92 21 75</v>
      </c>
      <c r="J1100" s="2" t="str">
        <v>0033 450872634</v>
      </c>
      <c r="K1100" s="7"/>
      <c r="L1100" s="7"/>
      <c r="M1100" s="7"/>
      <c r="N1100" s="7"/>
      <c r="O1100" s="7"/>
      <c r="P1100" s="7"/>
      <c r="Q1100" s="7"/>
      <c r="R1100" s="7"/>
      <c r="S1100" s="7"/>
    </row>
    <row r="1101">
      <c r="A1101" s="5" t="s">
        <v>1502</v>
      </c>
      <c r="B1101" s="5" t="str">
        <v>中國香港</v>
      </c>
      <c r="C1101" s="4" t="s">
        <v>9086</v>
      </c>
      <c r="D1101" s="5" t="str">
        <v>医药保健品及医疗器械,家具,工艺陶瓷,照明产品,玩具,餐厨用具</v>
      </c>
      <c r="E1101" s="5" t="str">
        <v>10次</v>
      </c>
      <c r="F1101" s="5" t="str">
        <v>FLAT A,5/F,KAM WING COMM,BLDG28 MINDEN AVENUE,T.S.T.,KLN,HONGKONG</v>
      </c>
      <c r="G1101" s="5" t="str">
        <v>Mr Simon Cheng</v>
      </c>
      <c r="H1101" s="5" t="s">
        <v>9085</v>
      </c>
      <c r="I1101" s="5" t="str">
        <v>00852 28183311</v>
      </c>
      <c r="J1101" s="5" t="str">
        <v>00852 28728780</v>
      </c>
      <c r="K1101" s="7"/>
      <c r="L1101" s="7"/>
      <c r="M1101" s="7"/>
      <c r="N1101" s="7"/>
      <c r="O1101" s="7"/>
      <c r="P1101" s="7"/>
      <c r="Q1101" s="7"/>
      <c r="R1101" s="7"/>
      <c r="S1101" s="7"/>
    </row>
    <row r="1102">
      <c r="A1102" s="2" t="s">
        <v>12076</v>
      </c>
      <c r="B1102" s="2" t="str">
        <v>馬來西亞</v>
      </c>
      <c r="C1102" s="2" t="str">
        <v>--</v>
      </c>
      <c r="D1102" s="2" t="str">
        <v>餐厨用具</v>
      </c>
      <c r="E1102" s="2" t="str">
        <v>6次</v>
      </c>
      <c r="F1102" s="2" t="str">
        <v>C18-4(A) JALAN AMPANG UTAMA 1/1 ONE AMPANG AVENUE AMPANG,SELANGOR DARUL EHSAN</v>
      </c>
      <c r="G1102" s="2" t="str">
        <v>GUVEN TOGAN</v>
      </c>
      <c r="H1102" s="2" t="s">
        <v>12077</v>
      </c>
      <c r="I1102" s="2" t="str">
        <v>+60 3-4251 8315</v>
      </c>
      <c r="J1102" s="2" t="str">
        <v>0060 3 42518318</v>
      </c>
      <c r="K1102" s="7"/>
      <c r="L1102" s="7"/>
      <c r="M1102" s="7"/>
      <c r="N1102" s="7"/>
      <c r="O1102" s="7"/>
      <c r="P1102" s="7"/>
      <c r="Q1102" s="7"/>
      <c r="R1102" s="7"/>
      <c r="S1102" s="7"/>
    </row>
    <row r="1103">
      <c r="A1103" s="2" t="s">
        <v>9119</v>
      </c>
      <c r="B1103" s="2" t="str">
        <v>挪威</v>
      </c>
      <c r="C1103" s="3" t="s">
        <v>9118</v>
      </c>
      <c r="D1103" s="2" t="s">
        <v>9120</v>
      </c>
      <c r="E1103" s="2" t="str">
        <v>5次</v>
      </c>
      <c r="F1103" s="2" t="str">
        <v>Haslevangen 45 B, NO 0579, Oslo</v>
      </c>
      <c r="G1103" s="2" t="str">
        <v>GARLV AUNG</v>
      </c>
      <c r="H1103" s="2" t="str">
        <v>--</v>
      </c>
      <c r="I1103" s="2" t="str">
        <v>+47 22 63 29 00</v>
      </c>
      <c r="J1103" s="2" t="str">
        <v>0047 22632990</v>
      </c>
      <c r="K1103" s="7"/>
      <c r="L1103" s="7"/>
      <c r="M1103" s="7"/>
      <c r="N1103" s="7"/>
      <c r="O1103" s="7"/>
      <c r="P1103" s="7"/>
      <c r="Q1103" s="7"/>
      <c r="R1103" s="7"/>
      <c r="S1103" s="7"/>
    </row>
    <row r="1104">
      <c r="A1104" s="2" t="s">
        <v>10379</v>
      </c>
      <c r="B1104" s="2" t="str">
        <v>加納</v>
      </c>
      <c r="C1104" s="3" t="s">
        <v>10380</v>
      </c>
      <c r="D1104" s="2" t="s">
        <v>10381</v>
      </c>
      <c r="E1104" s="2" t="str">
        <v>8次</v>
      </c>
      <c r="F1104" s="2" t="str">
        <v>BOX 37,ASOKORE ASHANTI .GHANA</v>
      </c>
      <c r="G1104" s="2" t="str">
        <v>HECTOR SOLIS QUEVEDO</v>
      </c>
      <c r="H1104" s="2" t="s">
        <v>10382</v>
      </c>
      <c r="I1104" s="2" t="str">
        <v>233 24 878554</v>
      </c>
      <c r="J1104" s="2" t="str">
        <v>233 24 210670</v>
      </c>
      <c r="K1104" s="7"/>
      <c r="L1104" s="7"/>
      <c r="M1104" s="7"/>
      <c r="N1104" s="7"/>
      <c r="O1104" s="7"/>
      <c r="P1104" s="7"/>
      <c r="Q1104" s="7"/>
      <c r="R1104" s="7"/>
      <c r="S1104" s="7"/>
    </row>
    <row r="1105">
      <c r="A1105" s="2" t="s">
        <v>9491</v>
      </c>
      <c r="B1105" s="2" t="str">
        <v>印度</v>
      </c>
      <c r="C1105" s="3" t="s">
        <v>9493</v>
      </c>
      <c r="D1105" s="2" t="str">
        <v>五金,卫浴设备,建筑及装饰材料,玻璃工艺品,餐厨用具</v>
      </c>
      <c r="E1105" s="2" t="str">
        <v>9次</v>
      </c>
      <c r="F1105" s="2" t="str">
        <v>109,VELLALA STREET,PURASAWALKAM,CHENNAI</v>
      </c>
      <c r="G1105" s="2" t="str">
        <v>DHIRAJ MUTHA</v>
      </c>
      <c r="H1105" s="2" t="s">
        <v>9492</v>
      </c>
      <c r="I1105" s="2" t="str">
        <v>+91-44-4344-4666,+91-44 4344 4666,+91 44 4344 466,+91-44 4344 4888,0 300 27 185,+91-44 2643 0087,+914443444666,925 34 51 100,:+914443444666,0 205 21 11,5 128 15 71,+91 44 4344 4666,+91 444344466,+91 44 2643 0087,+91 44 4344 4888,+91 75502 21444</v>
      </c>
      <c r="J1105" s="2" t="str">
        <v>0091 44 6430087/6430089</v>
      </c>
      <c r="K1105" s="7"/>
      <c r="L1105" s="7"/>
      <c r="M1105" s="7"/>
      <c r="N1105" s="7"/>
      <c r="O1105" s="7"/>
      <c r="P1105" s="7"/>
      <c r="Q1105" s="7"/>
      <c r="R1105" s="7"/>
      <c r="S1105" s="7"/>
    </row>
    <row r="1106">
      <c r="A1106" s="2" t="s">
        <v>12365</v>
      </c>
      <c r="B1106" s="2" t="str">
        <v>日本</v>
      </c>
      <c r="C1106" s="3" t="s">
        <v>12363</v>
      </c>
      <c r="D1106" s="2" t="str">
        <v>家具,餐厨用具</v>
      </c>
      <c r="E1106" s="2" t="str">
        <v>7次</v>
      </c>
      <c r="F1106" s="2" t="str">
        <v>2114,HIGASHIUENO 2CHOME,TAITOKU TOKYO</v>
      </c>
      <c r="G1106" s="2" t="str">
        <v>YOULUAN WU</v>
      </c>
      <c r="H1106" s="2" t="s">
        <v>12364</v>
      </c>
      <c r="I1106" s="2" t="str">
        <v>+81 3-5845-5300</v>
      </c>
      <c r="J1106" s="2" t="str">
        <v>0081 3 38324139</v>
      </c>
      <c r="K1106" s="7"/>
      <c r="L1106" s="7"/>
      <c r="M1106" s="7"/>
      <c r="N1106" s="7"/>
      <c r="O1106" s="7"/>
      <c r="P1106" s="7"/>
      <c r="Q1106" s="7"/>
      <c r="R1106" s="7"/>
      <c r="S1106" s="7"/>
    </row>
    <row r="1107">
      <c r="A1107" s="2" t="s">
        <v>9520</v>
      </c>
      <c r="B1107" s="2" t="str">
        <v>波蘭</v>
      </c>
      <c r="C1107" s="3" t="s">
        <v>9518</v>
      </c>
      <c r="D1107" s="2" t="str">
        <v>办公文具,箱包,餐厨用具</v>
      </c>
      <c r="E1107" s="2" t="str">
        <v>3次</v>
      </c>
      <c r="F1107" s="2" t="str">
        <v>PARKOWA 59 51-180 WROCLAW-PSARY POLAND</v>
      </c>
      <c r="G1107" s="2" t="str">
        <v>MIECZYSLAW KOSTUS</v>
      </c>
      <c r="H1107" s="2" t="s">
        <v>9519</v>
      </c>
      <c r="I1107" s="2">
        <v>482089080485</v>
      </c>
      <c r="J1107" s="2" t="str">
        <v>0048-20-89080485-20</v>
      </c>
      <c r="K1107" s="7"/>
      <c r="L1107" s="7"/>
      <c r="M1107" s="7"/>
      <c r="N1107" s="7"/>
      <c r="O1107" s="7"/>
      <c r="P1107" s="7"/>
      <c r="Q1107" s="7"/>
      <c r="R1107" s="7"/>
      <c r="S1107" s="7"/>
    </row>
    <row r="1108">
      <c r="A1108" s="2" t="s">
        <v>12388</v>
      </c>
      <c r="B1108" s="2" t="str">
        <v>南非</v>
      </c>
      <c r="C1108" s="3" t="s">
        <v>12386</v>
      </c>
      <c r="D1108" s="2" t="str">
        <v>家用电器,餐厨用具</v>
      </c>
      <c r="E1108" s="2" t="str">
        <v>10次</v>
      </c>
      <c r="F1108" s="2" t="str">
        <v>29 HERONMERE ROAD REUVEN,JOHANNESBURG(P.O.BOX 39186,BOOYSENS 2016)</v>
      </c>
      <c r="G1108" s="2" t="str">
        <v>PETER SHORTEN</v>
      </c>
      <c r="H1108" s="2" t="s">
        <v>12387</v>
      </c>
      <c r="I1108" s="2" t="str">
        <v>+27 11 490 9000</v>
      </c>
      <c r="J1108" s="2" t="str">
        <v>0027 11 4909399</v>
      </c>
      <c r="K1108" s="7"/>
      <c r="L1108" s="7"/>
      <c r="M1108" s="7"/>
      <c r="N1108" s="7"/>
      <c r="O1108" s="7"/>
      <c r="P1108" s="7"/>
      <c r="Q1108" s="7"/>
      <c r="R1108" s="7"/>
      <c r="S1108" s="7"/>
    </row>
    <row r="1109">
      <c r="A1109" s="2" t="s">
        <v>9439</v>
      </c>
      <c r="B1109" s="2" t="str">
        <v>印度</v>
      </c>
      <c r="C1109" s="3" t="s">
        <v>9438</v>
      </c>
      <c r="D1109" s="2" t="str">
        <v>化工产品,家具,箱包,餐厨用具</v>
      </c>
      <c r="E1109" s="2" t="str">
        <v>9次</v>
      </c>
      <c r="F1109" s="2" t="str">
        <v>3 BURTOLLA STREET. KOLKATA -700007.INDIA</v>
      </c>
      <c r="G1109" s="2" t="str">
        <v>Mr.Wanchai Vanasirikul</v>
      </c>
      <c r="H1109" s="2" t="s">
        <v>9437</v>
      </c>
      <c r="I1109" s="2" t="str">
        <v>+91 33 2258 2132</v>
      </c>
      <c r="J1109" s="2" t="str">
        <v>91 33 22582107</v>
      </c>
      <c r="K1109" s="7"/>
      <c r="L1109" s="7"/>
      <c r="M1109" s="7"/>
      <c r="N1109" s="7"/>
      <c r="O1109" s="7"/>
      <c r="P1109" s="7"/>
      <c r="Q1109" s="7"/>
      <c r="R1109" s="7"/>
      <c r="S1109" s="7"/>
    </row>
    <row r="1110">
      <c r="A1110" s="2" t="s">
        <v>9506</v>
      </c>
      <c r="B1110" s="2" t="str">
        <v>菲律賓</v>
      </c>
      <c r="C1110" s="3" t="s">
        <v>9505</v>
      </c>
      <c r="D1110" s="2" t="str">
        <v>家具,玩具,玻璃工艺品,电子消费品及信息产品,礼品及赠品,餐厨用具</v>
      </c>
      <c r="E1110" s="2" t="str">
        <v>8次</v>
      </c>
      <c r="F1110" s="2" t="str">
        <v>2575 ESPIRITU STREET, VITO CRUZ,METRO MANILA,PHILIPPINES</v>
      </c>
      <c r="G1110" s="2" t="str">
        <v>MURLI T.MOHNANI</v>
      </c>
      <c r="H1110" s="2" t="s">
        <v>9507</v>
      </c>
      <c r="I1110" s="2" t="str">
        <v>0063 2 5236011</v>
      </c>
      <c r="J1110" s="2" t="str">
        <v>0063 2 3030651</v>
      </c>
      <c r="K1110" s="7"/>
      <c r="L1110" s="7"/>
      <c r="M1110" s="7"/>
      <c r="N1110" s="7"/>
      <c r="O1110" s="7"/>
      <c r="P1110" s="7"/>
      <c r="Q1110" s="7"/>
      <c r="R1110" s="7"/>
      <c r="S1110" s="7"/>
    </row>
    <row r="1111">
      <c r="A1111" s="2" t="s">
        <v>9454</v>
      </c>
      <c r="B1111" s="2" t="str">
        <v>美國</v>
      </c>
      <c r="C1111" s="2" t="str">
        <v>--</v>
      </c>
      <c r="D1111" s="2" t="str">
        <v>其他,餐厨用具</v>
      </c>
      <c r="E1111" s="2" t="str">
        <v>6次</v>
      </c>
      <c r="F1111" s="2" t="str">
        <v>9720 SUTPHIN BLVD, JAMAICA, NY 11435-4721</v>
      </c>
      <c r="G1111" s="2" t="str">
        <v>PREMIER RADIATOR</v>
      </c>
      <c r="H1111" s="2" t="str">
        <v>--</v>
      </c>
      <c r="I1111" s="2" t="str">
        <v>001 718-657-7601</v>
      </c>
      <c r="J1111" s="2" t="str">
        <v>--</v>
      </c>
      <c r="K1111" s="7"/>
      <c r="L1111" s="7"/>
      <c r="M1111" s="7"/>
      <c r="N1111" s="7"/>
      <c r="O1111" s="7"/>
      <c r="P1111" s="7"/>
      <c r="Q1111" s="7"/>
      <c r="R1111" s="7"/>
      <c r="S1111" s="7"/>
    </row>
    <row r="1112">
      <c r="A1112" s="2" t="s">
        <v>12344</v>
      </c>
      <c r="B1112" s="2" t="str">
        <v>馬來西亞</v>
      </c>
      <c r="C1112" s="2" t="str">
        <v>--</v>
      </c>
      <c r="D1112" s="2" t="s">
        <v>12345</v>
      </c>
      <c r="E1112" s="2" t="str">
        <v>11次</v>
      </c>
      <c r="F1112" s="2" t="str">
        <v>K4-04-01, PHASE 3,PANTAI HILLPARK, JALAN,PANTAI DALAM, 59200, KUALA LUMPUR,MALAYSIA</v>
      </c>
      <c r="G1112" s="2" t="str">
        <v>HYSTERIC GLAMOUR SDN.BHD.</v>
      </c>
      <c r="H1112" s="2" t="s">
        <v>12346</v>
      </c>
      <c r="I1112" s="2" t="str">
        <v>(60)19 3180926</v>
      </c>
      <c r="J1112" s="2" t="str">
        <v>(60)3 22846086</v>
      </c>
      <c r="K1112" s="7"/>
      <c r="L1112" s="7"/>
      <c r="M1112" s="7"/>
      <c r="N1112" s="7"/>
      <c r="O1112" s="7"/>
      <c r="P1112" s="7"/>
      <c r="Q1112" s="7"/>
      <c r="R1112" s="7"/>
      <c r="S1112" s="7"/>
    </row>
    <row r="1113">
      <c r="A1113" s="2" t="s">
        <v>9375</v>
      </c>
      <c r="B1113" s="2" t="str">
        <v>沙烏地阿拉伯</v>
      </c>
      <c r="C1113" s="3" t="s">
        <v>9372</v>
      </c>
      <c r="D1113" s="2" t="s">
        <v>9373</v>
      </c>
      <c r="E1113" s="2" t="str">
        <v>8次</v>
      </c>
      <c r="F1113" s="2" t="str">
        <v>P.O.BOX 106475 RIYADH</v>
      </c>
      <c r="G1113" s="2" t="str">
        <v>ABDUL RAHMAN</v>
      </c>
      <c r="H1113" s="2" t="s">
        <v>9374</v>
      </c>
      <c r="I1113" s="2" t="str">
        <v>00966 1 2434165</v>
      </c>
      <c r="J1113" s="2" t="str">
        <v>00966 1 2434103</v>
      </c>
      <c r="K1113" s="7"/>
      <c r="L1113" s="7"/>
      <c r="M1113" s="7"/>
      <c r="N1113" s="7"/>
      <c r="O1113" s="7"/>
      <c r="P1113" s="7"/>
      <c r="Q1113" s="7"/>
      <c r="R1113" s="7"/>
      <c r="S1113" s="7"/>
    </row>
    <row r="1114">
      <c r="A1114" s="2" t="s">
        <v>12284</v>
      </c>
      <c r="B1114" s="2" t="str">
        <v>澳大利亞</v>
      </c>
      <c r="C1114" s="3" t="s">
        <v>12286</v>
      </c>
      <c r="D1114" s="2" t="str">
        <v>箱包,餐厨用具</v>
      </c>
      <c r="E1114" s="2" t="str">
        <v>8次</v>
      </c>
      <c r="F1114" s="2" t="str">
        <v>110 HASTINGS PDE NORTH BONDINSW 2026,AUSTRALIA</v>
      </c>
      <c r="G1114" s="2" t="str">
        <v>--</v>
      </c>
      <c r="H1114" s="2" t="s">
        <v>12285</v>
      </c>
      <c r="I1114" s="2" t="str">
        <v>+61 2 9130 1544</v>
      </c>
      <c r="J1114" s="2">
        <v>61280808396</v>
      </c>
      <c r="K1114" s="7"/>
      <c r="L1114" s="7"/>
      <c r="M1114" s="7"/>
      <c r="N1114" s="7"/>
      <c r="O1114" s="7"/>
      <c r="P1114" s="7"/>
      <c r="Q1114" s="7"/>
      <c r="R1114" s="7"/>
      <c r="S1114" s="7"/>
    </row>
    <row r="1115">
      <c r="A1115" s="2" t="s">
        <v>9408</v>
      </c>
      <c r="B1115" s="2" t="str">
        <v>印度</v>
      </c>
      <c r="C1115" s="2" t="str">
        <v>--</v>
      </c>
      <c r="D1115" s="2" t="str">
        <v>玩具,餐厨用具</v>
      </c>
      <c r="E1115" s="2" t="str">
        <v>2次</v>
      </c>
      <c r="F1115" s="2" t="str">
        <v>13,MANGALAM CHAMBERS OPP.UNITED AGENCIES PAUD ROAD,KOTHRUD,PUNE-411038</v>
      </c>
      <c r="G1115" s="2" t="str">
        <v>RAKESH KHANDELWAL</v>
      </c>
      <c r="H1115" s="2" t="s">
        <v>9409</v>
      </c>
      <c r="I1115" s="2" t="str">
        <v>0091 20 5430970</v>
      </c>
      <c r="J1115" s="2" t="str">
        <v>0091 20 6135191</v>
      </c>
      <c r="K1115" s="7"/>
      <c r="L1115" s="7"/>
      <c r="M1115" s="7"/>
      <c r="N1115" s="7"/>
      <c r="O1115" s="7"/>
      <c r="P1115" s="7"/>
      <c r="Q1115" s="7"/>
      <c r="R1115" s="7"/>
      <c r="S1115" s="7"/>
    </row>
    <row r="1116">
      <c r="A1116" s="2" t="s">
        <v>12307</v>
      </c>
      <c r="B1116" s="2" t="str">
        <v>中國香港</v>
      </c>
      <c r="C1116" s="3" t="s">
        <v>12309</v>
      </c>
      <c r="D1116" s="2" t="str">
        <v>办公文具,箱包,餐厨用具</v>
      </c>
      <c r="E1116" s="2" t="str">
        <v>3次</v>
      </c>
      <c r="F1116" s="2" t="str">
        <v>--</v>
      </c>
      <c r="G1116" s="2" t="str">
        <v>Finsen Lee</v>
      </c>
      <c r="H1116" s="2" t="s">
        <v>12308</v>
      </c>
      <c r="I1116" s="2" t="str">
        <v>8528528522413900</v>
      </c>
      <c r="J1116" s="2" t="str">
        <v>852--8522413879</v>
      </c>
      <c r="K1116" s="7"/>
      <c r="L1116" s="7"/>
      <c r="M1116" s="7"/>
      <c r="N1116" s="7"/>
      <c r="O1116" s="7"/>
      <c r="P1116" s="7"/>
      <c r="Q1116" s="7"/>
      <c r="R1116" s="7"/>
      <c r="S1116" s="7"/>
    </row>
    <row r="1117">
      <c r="A1117" s="2" t="s">
        <v>9314</v>
      </c>
      <c r="B1117" s="2" t="str">
        <v>西班牙</v>
      </c>
      <c r="C1117" s="3" t="s">
        <v>9316</v>
      </c>
      <c r="D1117" s="2" t="str">
        <v>工艺陶瓷,建筑及装饰材料,玩具,餐厨用具</v>
      </c>
      <c r="E1117" s="2" t="str">
        <v>7次</v>
      </c>
      <c r="F1117" s="2" t="str">
        <v>PLAZA DE AMERICA 2-7A,46004 VALENCIA,SPAIN</v>
      </c>
      <c r="G1117" s="2" t="str">
        <v>IGNACIO TRIGO</v>
      </c>
      <c r="H1117" s="2" t="s">
        <v>9315</v>
      </c>
      <c r="I1117" s="2" t="str">
        <v>(852)23148433</v>
      </c>
      <c r="J1117" s="2" t="str">
        <v>(852)23147267</v>
      </c>
      <c r="K1117" s="7"/>
      <c r="L1117" s="7"/>
      <c r="M1117" s="7"/>
      <c r="N1117" s="7"/>
      <c r="O1117" s="7"/>
      <c r="P1117" s="7"/>
      <c r="Q1117" s="7"/>
      <c r="R1117" s="7"/>
      <c r="S1117" s="7"/>
    </row>
    <row r="1118">
      <c r="A1118" s="2" t="s">
        <v>8965</v>
      </c>
      <c r="B1118" s="2" t="str">
        <v>德國</v>
      </c>
      <c r="C1118" s="3" t="s">
        <v>8964</v>
      </c>
      <c r="D1118" s="2" t="str">
        <v>家具,家居用品,工艺陶瓷,餐厨用具</v>
      </c>
      <c r="E1118" s="2" t="str">
        <v>7次</v>
      </c>
      <c r="F1118" s="2" t="str">
        <v>AUF DER HEIDE 12,BOCHUM</v>
      </c>
      <c r="G1118" s="2" t="str">
        <v>FRAU INGE GRANICA</v>
      </c>
      <c r="H1118" s="2" t="s">
        <v>8963</v>
      </c>
      <c r="I1118" s="2" t="str">
        <v>+49 234 388040</v>
      </c>
      <c r="J1118" s="2" t="str">
        <v>0049 234 3880489</v>
      </c>
      <c r="K1118" s="7"/>
      <c r="L1118" s="7"/>
      <c r="M1118" s="7"/>
      <c r="N1118" s="7"/>
      <c r="O1118" s="7"/>
      <c r="P1118" s="7"/>
      <c r="Q1118" s="7"/>
      <c r="R1118" s="7"/>
      <c r="S1118" s="7"/>
    </row>
    <row r="1119">
      <c r="A1119" s="2" t="s">
        <v>9345</v>
      </c>
      <c r="B1119" s="2" t="str">
        <v>澳大利亞</v>
      </c>
      <c r="C1119" s="3" t="s">
        <v>9347</v>
      </c>
      <c r="D1119" s="2" t="str">
        <v>其他,餐厨用具</v>
      </c>
      <c r="E1119" s="2" t="str">
        <v>8次</v>
      </c>
      <c r="F1119" s="2" t="str">
        <v>PO BOX 2556BURLEIGH MDC 4220 QLD ,AUSTRALIA</v>
      </c>
      <c r="G1119" s="2" t="str">
        <v>Ko, KuanHung</v>
      </c>
      <c r="H1119" s="2" t="s">
        <v>9346</v>
      </c>
      <c r="I1119" s="2" t="str">
        <v>+61 7 5593 8411</v>
      </c>
      <c r="J1119" s="2">
        <v>755938722</v>
      </c>
      <c r="K1119" s="7"/>
      <c r="L1119" s="7"/>
      <c r="M1119" s="7"/>
      <c r="N1119" s="7"/>
      <c r="O1119" s="7"/>
      <c r="P1119" s="7"/>
      <c r="Q1119" s="7"/>
      <c r="R1119" s="7"/>
      <c r="S1119" s="7"/>
    </row>
    <row r="1120">
      <c r="A1120" s="2" t="s">
        <v>12258</v>
      </c>
      <c r="B1120" s="2" t="str">
        <v>英國</v>
      </c>
      <c r="C1120" s="2" t="str">
        <v>--</v>
      </c>
      <c r="D1120" s="2" t="str">
        <v>其他,家用电器,餐厨用具</v>
      </c>
      <c r="E1120" s="2" t="str">
        <v>8次</v>
      </c>
      <c r="F1120" s="2" t="str">
        <v>32 AUGHINGOWLEY RD, FIVEMILETOWN, COTYRONE, NORTHERN IRELAND, BT75 0LQ,U.K.</v>
      </c>
      <c r="G1120" s="2" t="str">
        <v>Charmaine Love</v>
      </c>
      <c r="H1120" s="2" t="s">
        <v>12257</v>
      </c>
      <c r="I1120" s="2" t="str">
        <v>+44 28 8952 1141</v>
      </c>
      <c r="J1120" s="2">
        <v>442889521141</v>
      </c>
      <c r="K1120" s="7"/>
      <c r="L1120" s="7"/>
      <c r="M1120" s="7"/>
      <c r="N1120" s="7"/>
      <c r="O1120" s="7"/>
      <c r="P1120" s="7"/>
      <c r="Q1120" s="7"/>
      <c r="R1120" s="7"/>
      <c r="S1120" s="7"/>
    </row>
    <row r="1121">
      <c r="A1121" s="2" t="s">
        <v>8844</v>
      </c>
      <c r="B1121" s="2" t="str">
        <v>克羅地亞</v>
      </c>
      <c r="C1121" s="3" t="s">
        <v>8847</v>
      </c>
      <c r="D1121" s="2" t="s">
        <v>8846</v>
      </c>
      <c r="E1121" s="2" t="str">
        <v>9次</v>
      </c>
      <c r="F1121" s="2" t="str">
        <v>DONG GUAN CHANG YI LU LIANGMAO DA SHA 801 HAO,CROATIA</v>
      </c>
      <c r="G1121" s="2" t="str">
        <v>AREK MUMCU</v>
      </c>
      <c r="H1121" s="2" t="s">
        <v>8845</v>
      </c>
      <c r="I1121" s="2" t="str">
        <v>86 769 5304136</v>
      </c>
      <c r="J1121" s="2" t="str">
        <v>86 769 5307479</v>
      </c>
      <c r="K1121" s="7"/>
      <c r="L1121" s="7"/>
      <c r="M1121" s="7"/>
      <c r="N1121" s="7"/>
      <c r="O1121" s="7"/>
      <c r="P1121" s="7"/>
      <c r="Q1121" s="7"/>
      <c r="R1121" s="7"/>
      <c r="S1121" s="7"/>
    </row>
    <row r="1122">
      <c r="A1122" s="2" t="s">
        <v>11873</v>
      </c>
      <c r="B1122" s="2" t="str">
        <v>中国台湾</v>
      </c>
      <c r="C1122" s="2" t="str">
        <v>--</v>
      </c>
      <c r="D1122" s="2" t="str">
        <v>其他,家居用品,工艺陶瓷,餐厨用具</v>
      </c>
      <c r="E1122" s="2" t="str">
        <v>9次</v>
      </c>
      <c r="F1122" s="2" t="str">
        <v>P.O. BOX 31-52TAIPEI 108TAIWAN</v>
      </c>
      <c r="G1122" s="2" t="str">
        <v>Biodun Bankole</v>
      </c>
      <c r="H1122" s="2" t="s">
        <v>11874</v>
      </c>
      <c r="I1122" s="2" t="str">
        <v>+886 2 8931 7983</v>
      </c>
      <c r="J1122" s="2">
        <v>886289317985</v>
      </c>
      <c r="K1122" s="7"/>
      <c r="L1122" s="7"/>
      <c r="M1122" s="7"/>
      <c r="N1122" s="7"/>
      <c r="O1122" s="7"/>
      <c r="P1122" s="7"/>
      <c r="Q1122" s="7"/>
      <c r="R1122" s="7"/>
      <c r="S1122" s="7"/>
    </row>
    <row r="1123">
      <c r="A1123" s="2" t="s">
        <v>8859</v>
      </c>
      <c r="B1123" s="2" t="str">
        <v>加拿大</v>
      </c>
      <c r="C1123" s="3" t="s">
        <v>8858</v>
      </c>
      <c r="D1123" s="2" t="str">
        <v>工艺陶瓷,玩具,玻璃工艺品,餐厨用具</v>
      </c>
      <c r="E1123" s="2" t="str">
        <v>8次</v>
      </c>
      <c r="F1123" s="2" t="str">
        <v>356 SIGNET DRIVE//WESTON, ON M9L 1V2</v>
      </c>
      <c r="G1123" s="2" t="str">
        <v>PAT SPENSIERI/m</v>
      </c>
      <c r="H1123" s="2" t="s">
        <v>8860</v>
      </c>
      <c r="I1123" s="2" t="str">
        <v>001 416 7404100</v>
      </c>
      <c r="J1123" s="2" t="str">
        <v>001 416 7404151</v>
      </c>
      <c r="K1123" s="7"/>
      <c r="L1123" s="7"/>
      <c r="M1123" s="7"/>
      <c r="N1123" s="7"/>
      <c r="O1123" s="7"/>
      <c r="P1123" s="7"/>
      <c r="Q1123" s="7"/>
      <c r="R1123" s="7"/>
      <c r="S1123" s="7"/>
    </row>
    <row r="1124">
      <c r="A1124" s="2" t="s">
        <v>11901</v>
      </c>
      <c r="B1124" s="2" t="str">
        <v>尼日利亞</v>
      </c>
      <c r="C1124" s="2" t="str">
        <v>--</v>
      </c>
      <c r="D1124" s="2" t="str">
        <v>其他,办公文具,家具,家居用品,电子电气产品,餐厨用具</v>
      </c>
      <c r="E1124" s="2" t="str">
        <v>8次</v>
      </c>
      <c r="F1124" s="2" t="str">
        <v>78 BROAD STREET, 4TH FLOOR, TINUBU SQUARE, LAGOS</v>
      </c>
      <c r="G1124" s="2" t="str">
        <v>NWIGWE.ANDY.G</v>
      </c>
      <c r="H1124" s="2" t="s">
        <v>11900</v>
      </c>
      <c r="I1124" s="2" t="str">
        <v>00234 1 2668436</v>
      </c>
      <c r="J1124" s="2" t="str">
        <v>--</v>
      </c>
      <c r="K1124" s="7"/>
      <c r="L1124" s="7"/>
      <c r="M1124" s="7"/>
      <c r="N1124" s="7"/>
      <c r="O1124" s="7"/>
      <c r="P1124" s="7"/>
      <c r="Q1124" s="7"/>
      <c r="R1124" s="7"/>
      <c r="S1124" s="7"/>
    </row>
    <row r="1125">
      <c r="A1125" s="2" t="s">
        <v>8791</v>
      </c>
      <c r="B1125" s="2" t="str">
        <v>瑞士</v>
      </c>
      <c r="C1125" s="2" t="str">
        <v>--</v>
      </c>
      <c r="D1125" s="2" t="str">
        <v>餐厨用具</v>
      </c>
      <c r="E1125" s="2" t="str">
        <v>5次</v>
      </c>
      <c r="F1125" s="2" t="str">
        <v>KEHLHOFSTRASSE 4//CH-8003 ZURICH</v>
      </c>
      <c r="G1125" s="2" t="str">
        <v>W &amp; M PLUSS</v>
      </c>
      <c r="H1125" s="2" t="str">
        <v>--</v>
      </c>
      <c r="I1125" s="2" t="str">
        <v>0041 1 4623550</v>
      </c>
      <c r="J1125" s="2" t="str">
        <v>0041 1 4612753</v>
      </c>
      <c r="K1125" s="7"/>
      <c r="L1125" s="7"/>
      <c r="M1125" s="7"/>
      <c r="N1125" s="7"/>
      <c r="O1125" s="7"/>
      <c r="P1125" s="7"/>
      <c r="Q1125" s="7"/>
      <c r="R1125" s="7"/>
      <c r="S1125" s="7"/>
    </row>
    <row r="1126">
      <c r="A1126" s="2" t="s">
        <v>11853</v>
      </c>
      <c r="B1126" s="2" t="str">
        <v>印尼</v>
      </c>
      <c r="C1126" s="3" t="s">
        <v>11851</v>
      </c>
      <c r="D1126" s="2" t="str">
        <v>家居用品,餐厨用具</v>
      </c>
      <c r="E1126" s="2" t="str">
        <v>3次</v>
      </c>
      <c r="F1126" s="2" t="str">
        <v>KP.POGLAR,JL.JEMBATAN GENIT NO.7 KEDAUNG KALIANGKE JAKARTA</v>
      </c>
      <c r="G1126" s="2" t="str">
        <v>CARINA LIM</v>
      </c>
      <c r="H1126" s="2" t="s">
        <v>11852</v>
      </c>
      <c r="I1126" s="2" t="str">
        <v>021-5402278</v>
      </c>
      <c r="J1126" s="2" t="str">
        <v>0062 21 5402311/5402277</v>
      </c>
      <c r="K1126" s="7"/>
      <c r="L1126" s="7"/>
      <c r="M1126" s="7"/>
      <c r="N1126" s="7"/>
      <c r="O1126" s="7"/>
      <c r="P1126" s="7"/>
      <c r="Q1126" s="7"/>
      <c r="R1126" s="7"/>
      <c r="S1126" s="7"/>
    </row>
    <row r="1127">
      <c r="A1127" s="2" t="s">
        <v>8817</v>
      </c>
      <c r="B1127" s="2" t="str">
        <v>日本</v>
      </c>
      <c r="C1127" s="3" t="s">
        <v>8815</v>
      </c>
      <c r="D1127" s="2" t="str">
        <v>五金,家具,餐厨用具</v>
      </c>
      <c r="E1127" s="2" t="str">
        <v>8次</v>
      </c>
      <c r="F1127" s="2" t="str">
        <v>3-1-5 SHUKUINCHO NISHI,SAKAI,OSAKA,JAPAN</v>
      </c>
      <c r="G1127" s="2" t="str">
        <v>Andikha Hung</v>
      </c>
      <c r="H1127" s="2" t="s">
        <v>8816</v>
      </c>
      <c r="I1127" s="2" t="str">
        <v>+81 72-222-7770</v>
      </c>
      <c r="J1127" s="2" t="str">
        <v>072 222 5113</v>
      </c>
      <c r="K1127" s="7"/>
      <c r="L1127" s="7"/>
      <c r="M1127" s="7"/>
      <c r="N1127" s="7"/>
      <c r="O1127" s="7"/>
      <c r="P1127" s="7"/>
      <c r="Q1127" s="7"/>
      <c r="R1127" s="7"/>
      <c r="S1127" s="7"/>
    </row>
    <row r="1128">
      <c r="A1128" s="2" t="s">
        <v>9713</v>
      </c>
      <c r="B1128" s="2" t="str">
        <v>法國</v>
      </c>
      <c r="C1128" s="3" t="s">
        <v>9714</v>
      </c>
      <c r="D1128" s="2" t="str">
        <v>卫浴设备,餐厨用具</v>
      </c>
      <c r="E1128" s="2" t="str">
        <v>5次</v>
      </c>
      <c r="F1128" s="2" t="str">
        <v>340 AVENUE DU GRAIN D OR, ZONE INDUSTRIELLE, 41354, VINEUIL CEDEX</v>
      </c>
      <c r="G1128" s="2" t="str">
        <v>M CHIRON JEAN LUC</v>
      </c>
      <c r="H1128" s="2" t="s">
        <v>9712</v>
      </c>
      <c r="I1128" s="2" t="str">
        <v>+33 2 54 43 75 75</v>
      </c>
      <c r="J1128" s="2" t="str">
        <v>0033 2 54437664</v>
      </c>
      <c r="K1128" s="7"/>
      <c r="L1128" s="7"/>
      <c r="M1128" s="7"/>
      <c r="N1128" s="7"/>
      <c r="O1128" s="7"/>
      <c r="P1128" s="7"/>
      <c r="Q1128" s="7"/>
      <c r="R1128" s="7"/>
      <c r="S1128" s="7"/>
    </row>
    <row r="1129">
      <c r="A1129" s="2" t="s">
        <v>8741</v>
      </c>
      <c r="B1129" s="2" t="str">
        <v>加拿大</v>
      </c>
      <c r="C1129" s="2" t="str">
        <v>--</v>
      </c>
      <c r="D1129" s="2" t="str">
        <v>家用纺织品,餐厨用具</v>
      </c>
      <c r="E1129" s="2" t="str">
        <v>7次</v>
      </c>
      <c r="F1129" s="2" t="str">
        <v>18 HILLCREST AVE. SUITE 2205TORONTO M2N 6T5,CANADA</v>
      </c>
      <c r="G1129" s="2" t="str">
        <v>--</v>
      </c>
      <c r="H1129" s="2" t="s">
        <v>8742</v>
      </c>
      <c r="I1129" s="2" t="str">
        <v>01 416 455 3883</v>
      </c>
      <c r="J1129" s="2" t="str">
        <v>01 416 733 1337</v>
      </c>
      <c r="K1129" s="7"/>
      <c r="L1129" s="7"/>
      <c r="M1129" s="7"/>
      <c r="N1129" s="7"/>
      <c r="O1129" s="7"/>
      <c r="P1129" s="7"/>
      <c r="Q1129" s="7"/>
      <c r="R1129" s="7"/>
      <c r="S1129" s="7"/>
    </row>
    <row r="1130">
      <c r="A1130" s="2" t="s">
        <v>11812</v>
      </c>
      <c r="B1130" s="2" t="str">
        <v>西班牙</v>
      </c>
      <c r="C1130" s="3" t="s">
        <v>11810</v>
      </c>
      <c r="D1130" s="2" t="str">
        <v>照明产品,餐厨用具</v>
      </c>
      <c r="E1130" s="2" t="str">
        <v>6次</v>
      </c>
      <c r="F1130" s="2" t="str">
        <v>C/MARQUES DE DOS AGUAS,3-3 46002 VALENCIA</v>
      </c>
      <c r="G1130" s="2" t="str">
        <v>--</v>
      </c>
      <c r="H1130" s="2" t="s">
        <v>11811</v>
      </c>
      <c r="I1130" s="2" t="str">
        <v>+34 963 94 44 64</v>
      </c>
      <c r="J1130" s="2" t="str">
        <v>0034 96 3517705</v>
      </c>
      <c r="K1130" s="7"/>
      <c r="L1130" s="7"/>
      <c r="M1130" s="7"/>
      <c r="N1130" s="7"/>
      <c r="O1130" s="7"/>
      <c r="P1130" s="7"/>
      <c r="Q1130" s="7"/>
      <c r="R1130" s="7"/>
      <c r="S1130" s="7"/>
    </row>
    <row r="1131">
      <c r="A1131" s="2" t="s">
        <v>8772</v>
      </c>
      <c r="B1131" s="2" t="str">
        <v>挪威</v>
      </c>
      <c r="C1131" s="3" t="s">
        <v>8770</v>
      </c>
      <c r="D1131" s="2" t="str">
        <v>其他,家用电器,餐厨用具</v>
      </c>
      <c r="E1131" s="2" t="str">
        <v>8次</v>
      </c>
      <c r="F1131" s="2" t="str">
        <v>Peter Moellersv. 14, NO 0513, Oslo</v>
      </c>
      <c r="G1131" s="2" t="str">
        <v>BevTec AS</v>
      </c>
      <c r="H1131" s="2" t="s">
        <v>8771</v>
      </c>
      <c r="I1131" s="2" t="str">
        <v>+47 22 22 12 22</v>
      </c>
      <c r="J1131" s="2" t="str">
        <v>0047 22 22 25 10</v>
      </c>
      <c r="K1131" s="7"/>
      <c r="L1131" s="7"/>
      <c r="M1131" s="7"/>
      <c r="N1131" s="7"/>
      <c r="O1131" s="7"/>
      <c r="P1131" s="7"/>
      <c r="Q1131" s="7"/>
      <c r="R1131" s="7"/>
      <c r="S1131" s="7"/>
    </row>
    <row r="1132">
      <c r="A1132" s="2" t="s">
        <v>11834</v>
      </c>
      <c r="B1132" s="2" t="str">
        <v>美國</v>
      </c>
      <c r="C1132" s="2" t="str">
        <v>--</v>
      </c>
      <c r="D1132" s="2" t="s">
        <v>11832</v>
      </c>
      <c r="E1132" s="2" t="str">
        <v>10次</v>
      </c>
      <c r="F1132" s="2" t="str">
        <v>799 ALLEGHENY AVE.,SYACAMORE SQUARE APT. 40 BEAUMONTCALIFORNIA,U.S.A.</v>
      </c>
      <c r="G1132" s="2" t="str">
        <v>Frank De Smedt</v>
      </c>
      <c r="H1132" s="2" t="s">
        <v>11833</v>
      </c>
      <c r="I1132" s="2" t="str">
        <v>+1 909-996-3215</v>
      </c>
      <c r="J1132" s="2" t="str">
        <v>001 9097693012</v>
      </c>
      <c r="K1132" s="7"/>
      <c r="L1132" s="7"/>
      <c r="M1132" s="7"/>
      <c r="N1132" s="7"/>
      <c r="O1132" s="7"/>
      <c r="P1132" s="7"/>
      <c r="Q1132" s="7"/>
      <c r="R1132" s="7"/>
      <c r="S1132" s="7"/>
    </row>
    <row r="1133">
      <c r="A1133" s="2" t="s">
        <v>8688</v>
      </c>
      <c r="B1133" s="2" t="str">
        <v>阿聯酋</v>
      </c>
      <c r="C1133" s="2" t="str">
        <v>--</v>
      </c>
      <c r="D1133" s="2" t="str">
        <v>办公文具,家具,家居装饰品,箱包,餐厨用具</v>
      </c>
      <c r="E1133" s="2" t="str">
        <v>8次</v>
      </c>
      <c r="F1133" s="2" t="str">
        <v>AL RAS AREA IRANI MARKET DEIRA DUBAI U.A.E, U.A.E.</v>
      </c>
      <c r="G1133" s="2" t="str">
        <v>Billy Pang</v>
      </c>
      <c r="H1133" s="2" t="s">
        <v>8687</v>
      </c>
      <c r="I1133" s="2" t="str">
        <v>+971 4 235 1005</v>
      </c>
      <c r="J1133" s="2" t="str">
        <v>00971 4 2263232</v>
      </c>
      <c r="K1133" s="7"/>
      <c r="L1133" s="7"/>
      <c r="M1133" s="7"/>
      <c r="N1133" s="7"/>
      <c r="O1133" s="7"/>
      <c r="P1133" s="7"/>
      <c r="Q1133" s="7"/>
      <c r="R1133" s="7"/>
      <c r="S1133" s="7"/>
    </row>
    <row r="1134">
      <c r="A1134" s="2" t="s">
        <v>11761</v>
      </c>
      <c r="B1134" s="2" t="str">
        <v>中国台湾</v>
      </c>
      <c r="C1134" s="2" t="str">
        <v>--</v>
      </c>
      <c r="D1134" s="2" t="str">
        <v>家具,餐厨用具</v>
      </c>
      <c r="E1134" s="2" t="str">
        <v>4次</v>
      </c>
      <c r="F1134" s="2" t="str">
        <v>11F,75, NANKING,E. RD. SEC. 4, TAIPEI</v>
      </c>
      <c r="G1134" s="2" t="str">
        <v>MALI WENG</v>
      </c>
      <c r="H1134" s="2" t="s">
        <v>11760</v>
      </c>
      <c r="I1134" s="2">
        <f>+886-2-2545-6011</f>
      </c>
      <c r="J1134" s="2" t="str">
        <v>00886 2 25452126</v>
      </c>
      <c r="K1134" s="7"/>
      <c r="L1134" s="7"/>
      <c r="M1134" s="7"/>
      <c r="N1134" s="7"/>
      <c r="O1134" s="7"/>
      <c r="P1134" s="7"/>
      <c r="Q1134" s="7"/>
      <c r="R1134" s="7"/>
      <c r="S1134" s="7"/>
    </row>
    <row r="1135">
      <c r="A1135" s="2" t="s">
        <v>8717</v>
      </c>
      <c r="B1135" s="2" t="str">
        <v>印度</v>
      </c>
      <c r="C1135" s="3" t="s">
        <v>8714</v>
      </c>
      <c r="D1135" s="2" t="s">
        <v>8715</v>
      </c>
      <c r="E1135" s="2" t="str">
        <v>10次</v>
      </c>
      <c r="F1135" s="2" t="str">
        <v>10 PANCHKUAIN ROAD NEW DELHI, INDIA</v>
      </c>
      <c r="G1135" s="2" t="str">
        <v>ANIL KUMAR</v>
      </c>
      <c r="H1135" s="2" t="s">
        <v>8716</v>
      </c>
      <c r="I1135" s="2" t="str">
        <v>0091 11 3362264</v>
      </c>
      <c r="J1135" s="2" t="str">
        <v>0091 11 6832848/6842830/6823071</v>
      </c>
      <c r="K1135" s="7"/>
      <c r="L1135" s="7"/>
      <c r="M1135" s="7"/>
      <c r="N1135" s="7"/>
      <c r="O1135" s="7"/>
      <c r="P1135" s="7"/>
      <c r="Q1135" s="7"/>
      <c r="R1135" s="7"/>
      <c r="S1135" s="7"/>
    </row>
    <row r="1136">
      <c r="A1136" s="2" t="s">
        <v>11789</v>
      </c>
      <c r="B1136" s="2" t="str">
        <v>中國大陸</v>
      </c>
      <c r="C1136" s="2" t="str">
        <v>--</v>
      </c>
      <c r="D1136" s="2" t="str">
        <v>食品,餐厨用具</v>
      </c>
      <c r="E1136" s="2" t="str">
        <v>7次</v>
      </c>
      <c r="F1136" s="2" t="str">
        <v>Room301,No.51,Taoyu St.,Huangpudadaoxi Rd.,GZ. China</v>
      </c>
      <c r="G1136" s="2" t="str">
        <v>--</v>
      </c>
      <c r="H1136" s="2" t="s">
        <v>11790</v>
      </c>
      <c r="I1136" s="2" t="str">
        <v>+86 20 8348 8052</v>
      </c>
      <c r="J1136" s="2" t="str">
        <v>020 83488052</v>
      </c>
      <c r="K1136" s="7"/>
      <c r="L1136" s="7"/>
      <c r="M1136" s="7"/>
      <c r="N1136" s="7"/>
      <c r="O1136" s="7"/>
      <c r="P1136" s="7"/>
      <c r="Q1136" s="7"/>
      <c r="R1136" s="7"/>
      <c r="S1136" s="7"/>
    </row>
    <row r="1137">
      <c r="A1137" s="2" t="s">
        <v>9036</v>
      </c>
      <c r="B1137" s="2" t="str">
        <v>挪威</v>
      </c>
      <c r="C1137" s="3" t="s">
        <v>9037</v>
      </c>
      <c r="D1137" s="2" t="str">
        <v>其他,摩托车,餐厨用具</v>
      </c>
      <c r="E1137" s="2" t="str">
        <v>9次</v>
      </c>
      <c r="F1137" s="2" t="str">
        <v>KJORBEKKDALEN 15 SKIEN</v>
      </c>
      <c r="G1137" s="2" t="str">
        <v>HARO SKANDINAVIA AS</v>
      </c>
      <c r="H1137" s="2" t="s">
        <v>9035</v>
      </c>
      <c r="I1137" s="2" t="str">
        <v>0047 35 506780</v>
      </c>
      <c r="J1137" s="2" t="str">
        <v>0047 35 506781</v>
      </c>
      <c r="K1137" s="7"/>
      <c r="L1137" s="7"/>
      <c r="M1137" s="7"/>
      <c r="N1137" s="7"/>
      <c r="O1137" s="7"/>
      <c r="P1137" s="7"/>
      <c r="Q1137" s="7"/>
      <c r="R1137" s="7"/>
      <c r="S1137" s="7"/>
    </row>
    <row r="1138">
      <c r="A1138" s="2" t="s">
        <v>12027</v>
      </c>
      <c r="B1138" s="2" t="str">
        <v>希臘</v>
      </c>
      <c r="C1138" s="3" t="s">
        <v>12028</v>
      </c>
      <c r="D1138" s="2" t="str">
        <v>玻璃工艺品,餐厨用具</v>
      </c>
      <c r="E1138" s="2" t="str">
        <v>7次</v>
      </c>
      <c r="F1138" s="2" t="str">
        <v>10 -12 AG.IOANNOU THEOLOGOU STR.,AHARNES,ATHENS,GREECE</v>
      </c>
      <c r="G1138" s="2" t="str">
        <v>--</v>
      </c>
      <c r="H1138" s="2" t="s">
        <v>12029</v>
      </c>
      <c r="I1138" s="2" t="str">
        <v>+30 21 0240 9800</v>
      </c>
      <c r="J1138" s="2">
        <v>302102409820</v>
      </c>
      <c r="K1138" s="7"/>
      <c r="L1138" s="7"/>
      <c r="M1138" s="7"/>
      <c r="N1138" s="7"/>
      <c r="O1138" s="7"/>
      <c r="P1138" s="7"/>
      <c r="Q1138" s="7"/>
      <c r="R1138" s="7"/>
      <c r="S1138" s="7"/>
    </row>
    <row r="1139">
      <c r="A1139" s="2" t="s">
        <v>9062</v>
      </c>
      <c r="B1139" s="2" t="str">
        <v>愛爾蘭</v>
      </c>
      <c r="C1139" s="3" t="s">
        <v>9063</v>
      </c>
      <c r="D1139" s="2" t="str">
        <v>其他,办公文具,电子电气产品,餐厨用具</v>
      </c>
      <c r="E1139" s="2" t="str">
        <v>6次</v>
      </c>
      <c r="F1139" s="2" t="str">
        <v>Ballymount, Dublin 12</v>
      </c>
      <c r="G1139" s="2" t="str">
        <v>Mr Jim Kelly</v>
      </c>
      <c r="H1139" s="2" t="str">
        <v>--</v>
      </c>
      <c r="I1139" s="2" t="str">
        <v>+353 1 456 8910</v>
      </c>
      <c r="J1139" s="2" t="str">
        <v>00353 1 4507227</v>
      </c>
      <c r="K1139" s="7"/>
      <c r="L1139" s="7"/>
      <c r="M1139" s="7"/>
      <c r="N1139" s="7"/>
      <c r="O1139" s="7"/>
      <c r="P1139" s="7"/>
      <c r="Q1139" s="7"/>
      <c r="R1139" s="7"/>
      <c r="S1139" s="7"/>
    </row>
    <row r="1140">
      <c r="A1140" s="2" t="s">
        <v>12053</v>
      </c>
      <c r="B1140" s="2" t="str">
        <v>德國</v>
      </c>
      <c r="C1140" s="3" t="s">
        <v>12051</v>
      </c>
      <c r="D1140" s="2" t="str">
        <v>玩具,礼品及赠品,餐厨用具</v>
      </c>
      <c r="E1140" s="2" t="str">
        <v>9次</v>
      </c>
      <c r="F1140" s="2" t="str">
        <v>BROOKDAMM 3,49632 ESSEN/OLDBG.,GERMANY</v>
      </c>
      <c r="G1140" s="2" t="str">
        <v>IHR IDEAL HOME RANGE</v>
      </c>
      <c r="H1140" s="2" t="s">
        <v>12052</v>
      </c>
      <c r="I1140" s="2" t="str">
        <v>+49 5434 81 ext. 0</v>
      </c>
      <c r="J1140" s="2" t="str">
        <v>0049 5434 8155</v>
      </c>
      <c r="K1140" s="7"/>
      <c r="L1140" s="7"/>
      <c r="M1140" s="7"/>
      <c r="N1140" s="7"/>
      <c r="O1140" s="7"/>
      <c r="P1140" s="7"/>
      <c r="Q1140" s="7"/>
      <c r="R1140" s="7"/>
      <c r="S1140" s="7"/>
    </row>
    <row r="1141">
      <c r="A1141" s="2" t="s">
        <v>8989</v>
      </c>
      <c r="B1141" s="2" t="str">
        <v>中國香港</v>
      </c>
      <c r="C1141" s="3" t="s">
        <v>8992</v>
      </c>
      <c r="D1141" s="2" t="s">
        <v>8990</v>
      </c>
      <c r="E1141" s="2" t="str">
        <v>10次</v>
      </c>
      <c r="F1141" s="2" t="str">
        <v>1710 GRANDTECH CENTRE,8 ON PING ST.,SHATIN</v>
      </c>
      <c r="G1141" s="2" t="str">
        <v>DONNA SO</v>
      </c>
      <c r="H1141" s="2" t="s">
        <v>8991</v>
      </c>
      <c r="I1141" s="2" t="str">
        <v>(852)23976666</v>
      </c>
      <c r="J1141" s="2" t="str">
        <v>(852)23946386</v>
      </c>
      <c r="K1141" s="7"/>
      <c r="L1141" s="7"/>
      <c r="M1141" s="7"/>
      <c r="N1141" s="7"/>
      <c r="O1141" s="7"/>
      <c r="P1141" s="7"/>
      <c r="Q1141" s="7"/>
      <c r="R1141" s="7"/>
      <c r="S1141" s="7"/>
    </row>
    <row r="1142">
      <c r="A1142" s="2" t="s">
        <v>11989</v>
      </c>
      <c r="B1142" s="2" t="str">
        <v>秘魯</v>
      </c>
      <c r="C1142" s="3" t="s">
        <v>11992</v>
      </c>
      <c r="D1142" s="2" t="s">
        <v>11990</v>
      </c>
      <c r="E1142" s="2" t="str">
        <v>9次</v>
      </c>
      <c r="F1142" s="2" t="str">
        <v>JAVIER PRADO ESTE 4200 JOCKEY PLAZASHOPPING CENTER SURCOLIMA, PERU</v>
      </c>
      <c r="G1142" s="2" t="str">
        <v>MR DARYL SEOW</v>
      </c>
      <c r="H1142" s="2" t="s">
        <v>11991</v>
      </c>
      <c r="I1142" s="2" t="str">
        <v>+51 1 6105110</v>
      </c>
      <c r="J1142" s="2">
        <v>5114375795</v>
      </c>
      <c r="K1142" s="7"/>
      <c r="L1142" s="7"/>
      <c r="M1142" s="7"/>
      <c r="N1142" s="7"/>
      <c r="O1142" s="7"/>
      <c r="P1142" s="7"/>
      <c r="Q1142" s="7"/>
      <c r="R1142" s="7"/>
      <c r="S1142" s="7"/>
    </row>
    <row r="1143">
      <c r="A1143" s="2" t="s">
        <v>9013</v>
      </c>
      <c r="B1143" s="2" t="str">
        <v>德國</v>
      </c>
      <c r="C1143" s="3" t="s">
        <v>9014</v>
      </c>
      <c r="D1143" s="2" t="str">
        <v>五金,园林用品,工具,照明产品,玻璃工艺品,餐厨用具</v>
      </c>
      <c r="E1143" s="2" t="str">
        <v>9次</v>
      </c>
      <c r="F1143" s="2" t="str">
        <v>DORNIERWEG 12,48155 MUENSTER,GERMANY</v>
      </c>
      <c r="G1143" s="2" t="str">
        <v>Gautzsch GmbH &amp; Co. KG</v>
      </c>
      <c r="H1143" s="2" t="s">
        <v>9012</v>
      </c>
      <c r="I1143" s="2" t="str">
        <v>+49 251 6870</v>
      </c>
      <c r="J1143" s="2" t="str">
        <v>0049 251 68 72 99</v>
      </c>
      <c r="K1143" s="7"/>
      <c r="L1143" s="7"/>
      <c r="M1143" s="7"/>
      <c r="N1143" s="7"/>
      <c r="O1143" s="7"/>
      <c r="P1143" s="7"/>
      <c r="Q1143" s="7"/>
      <c r="R1143" s="7"/>
      <c r="S1143" s="7"/>
    </row>
    <row r="1144">
      <c r="A1144" s="2" t="s">
        <v>9116</v>
      </c>
      <c r="B1144" s="2" t="str">
        <v>法國</v>
      </c>
      <c r="C1144" s="3" t="s">
        <v>9115</v>
      </c>
      <c r="D1144" s="2" t="str">
        <v>其他,卫浴设备,餐厨用具</v>
      </c>
      <c r="E1144" s="2" t="str">
        <v>5次</v>
      </c>
      <c r="F1144" s="2" t="str">
        <v>357 RUE DE LILLE, 59520, MARQUETTE LEZ LILLE</v>
      </c>
      <c r="G1144" s="2" t="str">
        <v>M BRACHET ERIC</v>
      </c>
      <c r="H1144" s="2" t="s">
        <v>9117</v>
      </c>
      <c r="I1144" s="2" t="str">
        <v>+33 2 41 33 67 10</v>
      </c>
      <c r="J1144" s="2" t="str">
        <v>0033 2 41336739</v>
      </c>
      <c r="K1144" s="7"/>
      <c r="L1144" s="7"/>
      <c r="M1144" s="7"/>
      <c r="N1144" s="7"/>
      <c r="O1144" s="7"/>
      <c r="P1144" s="7"/>
      <c r="Q1144" s="7"/>
      <c r="R1144" s="7"/>
      <c r="S1144" s="7"/>
    </row>
    <row r="1145">
      <c r="A1145" s="2" t="s">
        <v>8938</v>
      </c>
      <c r="B1145" s="2" t="str">
        <v>義大利</v>
      </c>
      <c r="C1145" s="3" t="s">
        <v>8939</v>
      </c>
      <c r="D1145" s="2" t="str">
        <v>钟表眼镜,餐厨用具</v>
      </c>
      <c r="E1145" s="2" t="str">
        <v>6次</v>
      </c>
      <c r="F1145" s="2" t="str">
        <v>Via Noai 5 Loc. Vallesella, I 32040, DOMEGGE DI CADORE</v>
      </c>
      <c r="G1145" s="2" t="str">
        <v>DALBEL OCCHIALI, Srl</v>
      </c>
      <c r="H1145" s="2" t="s">
        <v>8937</v>
      </c>
      <c r="I1145" s="2" t="str">
        <v>+39 0435 72111</v>
      </c>
      <c r="J1145" s="2" t="str">
        <v>0039 0435 520024</v>
      </c>
      <c r="K1145" s="7"/>
      <c r="L1145" s="7"/>
      <c r="M1145" s="7"/>
      <c r="N1145" s="7"/>
      <c r="O1145" s="7"/>
      <c r="P1145" s="7"/>
      <c r="Q1145" s="7"/>
      <c r="R1145" s="7"/>
      <c r="S1145" s="7"/>
    </row>
    <row r="1146">
      <c r="A1146" s="2" t="s">
        <v>11951</v>
      </c>
      <c r="B1146" s="2" t="str">
        <v>義大利</v>
      </c>
      <c r="C1146" s="3" t="s">
        <v>11953</v>
      </c>
      <c r="D1146" s="2" t="str">
        <v>餐厨用具</v>
      </c>
      <c r="E1146" s="2" t="str">
        <v>6次</v>
      </c>
      <c r="F1146" s="2" t="str">
        <v>Via Pra' Trebbia 2, I 23862, CIVATE</v>
      </c>
      <c r="G1146" s="2" t="str">
        <v>Antonio Ghislanzoni</v>
      </c>
      <c r="H1146" s="2" t="s">
        <v>11952</v>
      </c>
      <c r="I1146" s="2" t="str">
        <v>+39 0341 550592</v>
      </c>
      <c r="J1146" s="2" t="str">
        <v>0039 0341 551430</v>
      </c>
      <c r="K1146" s="7"/>
      <c r="L1146" s="7"/>
      <c r="M1146" s="7"/>
      <c r="N1146" s="7"/>
      <c r="O1146" s="7"/>
      <c r="P1146" s="7"/>
      <c r="Q1146" s="7"/>
      <c r="R1146" s="7"/>
      <c r="S1146" s="7"/>
    </row>
    <row r="1147">
      <c r="A1147" s="2" t="s">
        <v>8966</v>
      </c>
      <c r="B1147" s="2" t="str">
        <v>日本</v>
      </c>
      <c r="C1147" s="2" t="str">
        <v>--</v>
      </c>
      <c r="D1147" s="2" t="str">
        <v>五金,餐厨用具</v>
      </c>
      <c r="E1147" s="2" t="str">
        <v>2次</v>
      </c>
      <c r="F1147" s="2" t="str">
        <v>NAGASAKI OROSHI CENTER, 1235-2, TANAKA-MACHI, NAGASAKI-SHI, NAGASAKI 8510134</v>
      </c>
      <c r="G1147" s="2" t="str">
        <v>TEZUKA KISABURO</v>
      </c>
      <c r="H1147" s="2" t="str">
        <v>--</v>
      </c>
      <c r="I1147" s="2">
        <f>+81-95-837-8190</f>
      </c>
      <c r="J1147" s="2" t="str">
        <v>0081 95 837 8195</v>
      </c>
      <c r="K1147" s="7"/>
      <c r="L1147" s="7"/>
      <c r="M1147" s="7"/>
      <c r="N1147" s="7"/>
      <c r="O1147" s="7"/>
      <c r="P1147" s="7"/>
      <c r="Q1147" s="7"/>
      <c r="R1147" s="7"/>
      <c r="S1147" s="7"/>
    </row>
    <row r="1148">
      <c r="A1148" s="2" t="s">
        <v>9059</v>
      </c>
      <c r="B1148" s="2" t="str">
        <v>墨西哥</v>
      </c>
      <c r="C1148" s="2" t="str">
        <v>--</v>
      </c>
      <c r="D1148" s="2" t="s">
        <v>9061</v>
      </c>
      <c r="E1148" s="2" t="str">
        <v>10次</v>
      </c>
      <c r="F1148" s="2" t="str">
        <v>TOLEDO NO.4 COL.JUAREZ 06600 D.F.</v>
      </c>
      <c r="G1148" s="2" t="str">
        <v>GAUTAM</v>
      </c>
      <c r="H1148" s="2" t="s">
        <v>9060</v>
      </c>
      <c r="I1148" s="2" t="str">
        <v>(52 55)5208 4018</v>
      </c>
      <c r="J1148" s="2" t="str">
        <v>(52 55)5208 4054</v>
      </c>
      <c r="K1148" s="7"/>
      <c r="L1148" s="7"/>
      <c r="M1148" s="7"/>
      <c r="N1148" s="7"/>
      <c r="O1148" s="7"/>
      <c r="P1148" s="7"/>
      <c r="Q1148" s="7"/>
      <c r="R1148" s="7"/>
      <c r="S1148" s="7"/>
    </row>
    <row r="1149">
      <c r="A1149" s="2" t="s">
        <v>8889</v>
      </c>
      <c r="B1149" s="2" t="str">
        <v>加納</v>
      </c>
      <c r="C1149" s="3" t="s">
        <v>8886</v>
      </c>
      <c r="D1149" s="2" t="s">
        <v>8887</v>
      </c>
      <c r="E1149" s="2" t="str">
        <v>10次</v>
      </c>
      <c r="F1149" s="2" t="str">
        <v>13 COMMERCIAL STREET STORE NO. A4. OKAISHIE P.O. BOX 972 ACCRA</v>
      </c>
      <c r="G1149" s="2" t="str">
        <v>Antonio Sepe</v>
      </c>
      <c r="H1149" s="2" t="s">
        <v>8888</v>
      </c>
      <c r="I1149" s="2" t="str">
        <v>+233-32-202-4819,+233 30 252 1695,+233 28 951 8437,+233 30 252 1694,+233-28-951-8437,+233-30-252-1695,+233-30-252-1694</v>
      </c>
      <c r="J1149" s="2" t="str">
        <v>00233 21 225310</v>
      </c>
      <c r="K1149" s="7"/>
      <c r="L1149" s="7"/>
      <c r="M1149" s="7"/>
      <c r="N1149" s="7"/>
      <c r="O1149" s="7"/>
      <c r="P1149" s="7"/>
      <c r="Q1149" s="7"/>
      <c r="R1149" s="7"/>
      <c r="S1149" s="7"/>
    </row>
    <row r="1150">
      <c r="A1150" s="2" t="s">
        <v>8568</v>
      </c>
      <c r="B1150" s="2" t="str">
        <v>菲律賓</v>
      </c>
      <c r="C1150" s="2" t="str">
        <v>--</v>
      </c>
      <c r="D1150" s="2" t="str">
        <v>大型机械及设备,餐厨用具</v>
      </c>
      <c r="E1150" s="2" t="str">
        <v>9次</v>
      </c>
      <c r="F1150" s="2" t="str">
        <v>205 3RD ST. 8TH AVE. CALOOCAN CITY 1406 MANILA</v>
      </c>
      <c r="G1150" s="2" t="str">
        <v>J. S. M. ALUMINUM CORPORATION</v>
      </c>
      <c r="H1150" s="2" t="str">
        <v>--</v>
      </c>
      <c r="I1150" s="2" t="str">
        <v>0063 2 3646360</v>
      </c>
      <c r="J1150" s="2" t="str">
        <v>0063 2 3619123</v>
      </c>
      <c r="K1150" s="7"/>
      <c r="L1150" s="7"/>
      <c r="M1150" s="7"/>
      <c r="N1150" s="7"/>
      <c r="O1150" s="7"/>
      <c r="P1150" s="7"/>
      <c r="Q1150" s="7"/>
      <c r="R1150" s="7"/>
      <c r="S1150" s="7"/>
    </row>
    <row r="1151">
      <c r="A1151" s="2" t="s">
        <v>8914</v>
      </c>
      <c r="B1151" s="2" t="str">
        <v>美國</v>
      </c>
      <c r="C1151" s="2" t="str">
        <v>--</v>
      </c>
      <c r="D1151" s="2" t="str">
        <v>其他,家具,家居装饰品,玻璃工艺品,食品,餐厨用具</v>
      </c>
      <c r="E1151" s="2" t="str">
        <v>9次</v>
      </c>
      <c r="F1151" s="2" t="str">
        <v>30754/68 SAN ANTONIO STREET,HAYWARD, CA 94544,U.S.A.</v>
      </c>
      <c r="G1151" s="2" t="str">
        <v>PUBALAN GOVENDER</v>
      </c>
      <c r="H1151" s="2" t="s">
        <v>8915</v>
      </c>
      <c r="I1151" s="2" t="str">
        <v>+1 510-476-1666</v>
      </c>
      <c r="J1151" s="2">
        <v>4159219888</v>
      </c>
      <c r="K1151" s="7"/>
      <c r="L1151" s="7"/>
      <c r="M1151" s="7"/>
      <c r="N1151" s="7"/>
      <c r="O1151" s="7"/>
      <c r="P1151" s="7"/>
      <c r="Q1151" s="7"/>
      <c r="R1151" s="7"/>
      <c r="S1151" s="7"/>
    </row>
    <row r="1152">
      <c r="A1152" s="2" t="s">
        <v>8598</v>
      </c>
      <c r="B1152" s="2" t="str">
        <v>印度</v>
      </c>
      <c r="C1152" s="3" t="s">
        <v>8596</v>
      </c>
      <c r="D1152" s="2" t="str">
        <v>卫浴设备,建筑及装饰材料,餐厨用具</v>
      </c>
      <c r="E1152" s="2" t="str">
        <v>5次</v>
      </c>
      <c r="F1152" s="2" t="str">
        <v>--</v>
      </c>
      <c r="G1152" s="2" t="str">
        <v>Tim</v>
      </c>
      <c r="H1152" s="2" t="s">
        <v>8597</v>
      </c>
      <c r="I1152" s="2">
        <v>62760970</v>
      </c>
      <c r="J1152" s="2" t="str">
        <v>--</v>
      </c>
      <c r="K1152" s="7"/>
      <c r="L1152" s="7"/>
      <c r="M1152" s="7"/>
      <c r="N1152" s="7"/>
      <c r="O1152" s="7"/>
      <c r="P1152" s="7"/>
      <c r="Q1152" s="7"/>
      <c r="R1152" s="7"/>
      <c r="S1152" s="7"/>
    </row>
    <row r="1153">
      <c r="A1153" s="2" t="s">
        <v>8406</v>
      </c>
      <c r="B1153" s="2" t="str">
        <v>新西蘭</v>
      </c>
      <c r="C1153" s="3" t="s">
        <v>8407</v>
      </c>
      <c r="D1153" s="2" t="str">
        <v>化工产品,医药保健品及医疗器械,家具,餐厨用具</v>
      </c>
      <c r="E1153" s="2" t="str">
        <v>8次</v>
      </c>
      <c r="F1153" s="2" t="str">
        <v>8 Rothwell Avenue North Harbour 1311 Auckland</v>
      </c>
      <c r="G1153" s="2" t="str">
        <v>Gerry Watkinson</v>
      </c>
      <c r="H1153" s="2" t="s">
        <v>8408</v>
      </c>
      <c r="I1153" s="2" t="str">
        <v>+64 9-415 7067</v>
      </c>
      <c r="J1153" s="2" t="str">
        <v>0064 9 415 7068</v>
      </c>
      <c r="K1153" s="7"/>
      <c r="L1153" s="7"/>
      <c r="M1153" s="7"/>
      <c r="N1153" s="7"/>
      <c r="O1153" s="7"/>
      <c r="P1153" s="7"/>
      <c r="Q1153" s="7"/>
      <c r="R1153" s="7"/>
      <c r="S1153" s="7"/>
    </row>
    <row r="1154">
      <c r="A1154" s="2" t="s">
        <v>11040</v>
      </c>
      <c r="B1154" s="2" t="str">
        <v>中國大陸</v>
      </c>
      <c r="C1154" s="3" t="s">
        <v>11042</v>
      </c>
      <c r="D1154" s="2" t="s">
        <v>11537</v>
      </c>
      <c r="E1154" s="2" t="str">
        <v>11次</v>
      </c>
      <c r="F1154" s="2" t="str">
        <v>5TH FL, #170, SEC.3,MIN-CHUAN E. RD.,TAIPEI,TAIWAN</v>
      </c>
      <c r="G1154" s="2" t="str">
        <v>BENJAMIN CHEN</v>
      </c>
      <c r="H1154" s="2" t="s">
        <v>11041</v>
      </c>
      <c r="I1154" s="2" t="str">
        <v>001 404 3143183</v>
      </c>
      <c r="J1154" s="2" t="str">
        <v>001 770 2057374</v>
      </c>
      <c r="K1154" s="7"/>
      <c r="L1154" s="7"/>
      <c r="M1154" s="7"/>
      <c r="N1154" s="7"/>
      <c r="O1154" s="7"/>
      <c r="P1154" s="7"/>
      <c r="Q1154" s="7"/>
      <c r="R1154" s="7"/>
      <c r="S1154" s="7"/>
    </row>
    <row r="1155">
      <c r="A1155" s="2" t="s">
        <v>8435</v>
      </c>
      <c r="B1155" s="2" t="str">
        <v>美國</v>
      </c>
      <c r="C1155" s="3" t="s">
        <v>8437</v>
      </c>
      <c r="D1155" s="2" t="str">
        <v>家具,工艺陶瓷,玩具,玻璃工艺品,礼品及赠品,节日用品,食品,餐厨用具</v>
      </c>
      <c r="E1155" s="2" t="str">
        <v>11次</v>
      </c>
      <c r="F1155" s="2" t="str">
        <v>2461 W. 205th St., Suite B102, U.S.A.</v>
      </c>
      <c r="G1155" s="2" t="str">
        <v>Phatra Sae-ting</v>
      </c>
      <c r="H1155" s="2" t="s">
        <v>8436</v>
      </c>
      <c r="I1155" s="2" t="str">
        <v>001 3107695704</v>
      </c>
      <c r="J1155" s="2" t="str">
        <v>001 3107691694</v>
      </c>
      <c r="K1155" s="7"/>
      <c r="L1155" s="7"/>
      <c r="M1155" s="7"/>
      <c r="N1155" s="7"/>
      <c r="O1155" s="7"/>
      <c r="P1155" s="7"/>
      <c r="Q1155" s="7"/>
      <c r="R1155" s="7"/>
      <c r="S1155" s="7"/>
    </row>
    <row r="1156">
      <c r="A1156" s="2" t="s">
        <v>11561</v>
      </c>
      <c r="B1156" s="2" t="str">
        <v>美國</v>
      </c>
      <c r="C1156" s="3" t="s">
        <v>11563</v>
      </c>
      <c r="D1156" s="2" t="str">
        <v>家用纺织品,餐厨用具</v>
      </c>
      <c r="E1156" s="2" t="str">
        <v>5次</v>
      </c>
      <c r="F1156" s="2" t="str">
        <v>241 WEST HOUSATONIC STREET, U.S.A.</v>
      </c>
      <c r="G1156" s="2" t="str">
        <v>PINE CONE HILL</v>
      </c>
      <c r="H1156" s="2" t="s">
        <v>11562</v>
      </c>
      <c r="I1156" s="2">
        <f>+1-877-586-4771</f>
      </c>
      <c r="J1156" s="2" t="str">
        <v>001 4134969767</v>
      </c>
      <c r="K1156" s="7"/>
      <c r="L1156" s="7"/>
      <c r="M1156" s="7"/>
      <c r="N1156" s="7"/>
      <c r="O1156" s="7"/>
      <c r="P1156" s="7"/>
      <c r="Q1156" s="7"/>
      <c r="R1156" s="7"/>
      <c r="S1156" s="7"/>
    </row>
    <row r="1157">
      <c r="A1157" s="2" t="s">
        <v>8362</v>
      </c>
      <c r="B1157" s="2" t="str">
        <v>加拿大</v>
      </c>
      <c r="C1157" s="3" t="s">
        <v>8360</v>
      </c>
      <c r="D1157" s="2" t="str">
        <v>家具,玻璃工艺品,节日用品,餐厨用具</v>
      </c>
      <c r="E1157" s="2" t="str">
        <v>8次</v>
      </c>
      <c r="F1157" s="2" t="str">
        <v>#168-200 BARCLAY PARADES.W CALGARY AB T2P 4R5 ,CANADA</v>
      </c>
      <c r="G1157" s="2" t="str">
        <v>EDWARD SE</v>
      </c>
      <c r="H1157" s="2" t="s">
        <v>8361</v>
      </c>
      <c r="I1157" s="2" t="str">
        <v>+1 403-571-1882</v>
      </c>
      <c r="J1157" s="2" t="str">
        <v>1 304 571 1882</v>
      </c>
      <c r="K1157" s="7"/>
      <c r="L1157" s="7"/>
      <c r="M1157" s="7"/>
      <c r="N1157" s="7"/>
      <c r="O1157" s="7"/>
      <c r="P1157" s="7"/>
      <c r="Q1157" s="7"/>
      <c r="R1157" s="7"/>
      <c r="S1157" s="7"/>
    </row>
    <row r="1158">
      <c r="A1158" s="2" t="s">
        <v>11490</v>
      </c>
      <c r="B1158" s="2" t="str">
        <v>德國</v>
      </c>
      <c r="C1158" s="3" t="s">
        <v>11487</v>
      </c>
      <c r="D1158" s="2" t="s">
        <v>11488</v>
      </c>
      <c r="E1158" s="2" t="str">
        <v>9次</v>
      </c>
      <c r="F1158" s="2" t="str">
        <v>Kuellenhahner Strasse 51, DE 42349, Wuppertal</v>
      </c>
      <c r="G1158" s="2" t="str">
        <v>Armin Krefting</v>
      </c>
      <c r="H1158" s="2" t="s">
        <v>11489</v>
      </c>
      <c r="I1158" s="2" t="str">
        <v>+49 202 40410</v>
      </c>
      <c r="J1158" s="2" t="str">
        <v>0049 202 40 41 40</v>
      </c>
      <c r="K1158" s="7"/>
      <c r="L1158" s="7"/>
      <c r="M1158" s="7"/>
      <c r="N1158" s="7"/>
      <c r="O1158" s="7"/>
      <c r="P1158" s="7"/>
      <c r="Q1158" s="7"/>
      <c r="R1158" s="7"/>
      <c r="S1158" s="7"/>
    </row>
    <row r="1159">
      <c r="A1159" s="2" t="s">
        <v>8385</v>
      </c>
      <c r="B1159" s="2" t="str">
        <v>瑞典</v>
      </c>
      <c r="C1159" s="2" t="str">
        <v>--</v>
      </c>
      <c r="D1159" s="2" t="str">
        <v>其他,餐厨用具</v>
      </c>
      <c r="E1159" s="2" t="str">
        <v>6次</v>
      </c>
      <c r="F1159" s="2" t="str">
        <v>Selaov 1, SE 12459, Bandhagen</v>
      </c>
      <c r="G1159" s="2" t="str">
        <v>--</v>
      </c>
      <c r="H1159" s="2" t="str">
        <v>--</v>
      </c>
      <c r="I1159" s="2" t="str">
        <v>+46 8 99 04 75</v>
      </c>
      <c r="J1159" s="2" t="str">
        <v>0046 8 99 37 70</v>
      </c>
      <c r="K1159" s="7"/>
      <c r="L1159" s="7"/>
      <c r="M1159" s="7"/>
      <c r="N1159" s="7"/>
      <c r="O1159" s="7"/>
      <c r="P1159" s="7"/>
      <c r="Q1159" s="7"/>
      <c r="R1159" s="7"/>
      <c r="S1159" s="7"/>
    </row>
    <row r="1160">
      <c r="A1160" s="2" t="s">
        <v>11514</v>
      </c>
      <c r="B1160" s="2" t="str">
        <v>英國</v>
      </c>
      <c r="C1160" s="2" t="str">
        <v>--</v>
      </c>
      <c r="D1160" s="2" t="str">
        <v>鞋,餐厨用具</v>
      </c>
      <c r="E1160" s="2" t="str">
        <v>7次</v>
      </c>
      <c r="F1160" s="2" t="str">
        <v>NO.1 SQUIRE AVENUE,CANTERBURY, KENT CT2 8PF,U.K.</v>
      </c>
      <c r="G1160" s="2" t="str">
        <v>--</v>
      </c>
      <c r="H1160" s="2" t="s">
        <v>11515</v>
      </c>
      <c r="I1160" s="2" t="str">
        <v>+44 1227 767730</v>
      </c>
      <c r="J1160" s="2" t="str">
        <v>0044 1227 827205</v>
      </c>
      <c r="K1160" s="7"/>
      <c r="L1160" s="7"/>
      <c r="M1160" s="7"/>
      <c r="N1160" s="7"/>
      <c r="O1160" s="7"/>
      <c r="P1160" s="7"/>
      <c r="Q1160" s="7"/>
      <c r="R1160" s="7"/>
      <c r="S1160" s="7"/>
    </row>
    <row r="1161">
      <c r="A1161" s="2" t="s">
        <v>8309</v>
      </c>
      <c r="B1161" s="2" t="str">
        <v>日本</v>
      </c>
      <c r="C1161" s="3" t="s">
        <v>8310</v>
      </c>
      <c r="D1161" s="2" t="str">
        <v>化工产品,工艺陶瓷,玻璃工艺品,钟表眼镜,鞋,餐厨用具</v>
      </c>
      <c r="E1161" s="2" t="str">
        <v>9次</v>
      </c>
      <c r="F1161" s="2" t="str">
        <v>36, MUTSUNO 1CHOME ATSUTAKU NAGOYASHI, AICHI 4560023</v>
      </c>
      <c r="G1161" s="2" t="str">
        <v>FUJIMURA, YOSHIHARU</v>
      </c>
      <c r="H1161" s="2" t="s">
        <v>8308</v>
      </c>
      <c r="I1161" s="2" t="str">
        <v>0081 52 889 1200</v>
      </c>
      <c r="J1161" s="2" t="str">
        <v>0081 52 889 1206</v>
      </c>
      <c r="K1161" s="7"/>
      <c r="L1161" s="7"/>
      <c r="M1161" s="7"/>
      <c r="N1161" s="7"/>
      <c r="O1161" s="7"/>
      <c r="P1161" s="7"/>
      <c r="Q1161" s="7"/>
      <c r="R1161" s="7"/>
      <c r="S1161" s="7"/>
    </row>
    <row r="1162">
      <c r="A1162" s="2" t="s">
        <v>11439</v>
      </c>
      <c r="B1162" s="2" t="str">
        <v>阿爾及利亞</v>
      </c>
      <c r="C1162" s="2" t="str">
        <v>--</v>
      </c>
      <c r="D1162" s="2" t="str">
        <v>餐厨用具</v>
      </c>
      <c r="E1162" s="2" t="str">
        <v>3次</v>
      </c>
      <c r="F1162" s="2" t="str">
        <v>131 LARBI BEN M'HIDI MOHAMADIA 29400 (W)MASCARA</v>
      </c>
      <c r="G1162" s="2" t="str">
        <v>SOUFEL ZOUBIR</v>
      </c>
      <c r="H1162" s="2" t="str">
        <v>--</v>
      </c>
      <c r="I1162" s="2" t="str">
        <v>00213 45 870941</v>
      </c>
      <c r="J1162" s="2" t="str">
        <v>00213 45 870303</v>
      </c>
      <c r="K1162" s="7"/>
      <c r="L1162" s="7"/>
      <c r="M1162" s="7"/>
      <c r="N1162" s="7"/>
      <c r="O1162" s="7"/>
      <c r="P1162" s="7"/>
      <c r="Q1162" s="7"/>
      <c r="R1162" s="7"/>
      <c r="S1162" s="7"/>
    </row>
    <row r="1163">
      <c r="A1163" s="2" t="s">
        <v>8336</v>
      </c>
      <c r="B1163" s="2" t="str">
        <v>德國</v>
      </c>
      <c r="C1163" s="2" t="str">
        <v>--</v>
      </c>
      <c r="D1163" s="2" t="str">
        <v>玻璃工艺品,餐厨用具</v>
      </c>
      <c r="E1163" s="2" t="str">
        <v>6次</v>
      </c>
      <c r="F1163" s="2" t="str">
        <v>BURGER LANDSTRASSE 27 SOLINGEN</v>
      </c>
      <c r="G1163" s="2" t="str">
        <v>CHRIS CHEUNG</v>
      </c>
      <c r="H1163" s="2" t="str">
        <v>--</v>
      </c>
      <c r="I1163" s="2" t="str">
        <v>+49 212 242060</v>
      </c>
      <c r="J1163" s="2" t="str">
        <v>0049 212 242066</v>
      </c>
      <c r="K1163" s="7"/>
      <c r="L1163" s="7"/>
      <c r="M1163" s="7"/>
      <c r="N1163" s="7"/>
      <c r="O1163" s="7"/>
      <c r="P1163" s="7"/>
      <c r="Q1163" s="7"/>
      <c r="R1163" s="7"/>
      <c r="S1163" s="7"/>
    </row>
    <row r="1164">
      <c r="A1164" s="2" t="s">
        <v>11461</v>
      </c>
      <c r="B1164" s="2" t="str">
        <v>日本</v>
      </c>
      <c r="C1164" s="2" t="str">
        <v>--</v>
      </c>
      <c r="D1164" s="2" t="str">
        <v>五金,餐厨用具</v>
      </c>
      <c r="E1164" s="2" t="str">
        <v>3次</v>
      </c>
      <c r="F1164" s="2" t="str">
        <v>14-10, AJIHARA-CHO, TENNOJI-KU OSAKA-SHI, OSAKA 5430023</v>
      </c>
      <c r="G1164" s="2" t="str">
        <v>MORIUCHI YOSHITADA</v>
      </c>
      <c r="H1164" s="2" t="str">
        <v>--</v>
      </c>
      <c r="I1164" s="2">
        <f>+81-6-6789-3141</f>
      </c>
      <c r="J1164" s="2" t="str">
        <v>0081 6 67622168</v>
      </c>
      <c r="K1164" s="7"/>
      <c r="L1164" s="7"/>
      <c r="M1164" s="7"/>
      <c r="N1164" s="7"/>
      <c r="O1164" s="7"/>
      <c r="P1164" s="7"/>
      <c r="Q1164" s="7"/>
      <c r="R1164" s="7"/>
      <c r="S1164" s="7"/>
    </row>
    <row r="1165">
      <c r="A1165" s="2" t="s">
        <v>8253</v>
      </c>
      <c r="B1165" s="2" t="str">
        <v>法國</v>
      </c>
      <c r="C1165" s="3" t="s">
        <v>8255</v>
      </c>
      <c r="D1165" s="2" t="str">
        <v>餐厨用具</v>
      </c>
      <c r="E1165" s="2" t="str">
        <v>5次</v>
      </c>
      <c r="F1165" s="2" t="str">
        <v>15 RUE DES ORMES,93164,NOISY LE GRAND CEDEX</v>
      </c>
      <c r="G1165" s="2" t="str">
        <v>M NITECKI JACQUES</v>
      </c>
      <c r="H1165" s="2" t="s">
        <v>8254</v>
      </c>
      <c r="I1165" s="2" t="str">
        <v>+33 1 43 04 25 25</v>
      </c>
      <c r="J1165" s="2" t="str">
        <v>0033 143044328</v>
      </c>
      <c r="K1165" s="7"/>
      <c r="L1165" s="7"/>
      <c r="M1165" s="7"/>
      <c r="N1165" s="7"/>
      <c r="O1165" s="7"/>
      <c r="P1165" s="7"/>
      <c r="Q1165" s="7"/>
      <c r="R1165" s="7"/>
      <c r="S1165" s="7"/>
    </row>
    <row r="1166">
      <c r="A1166" s="2" t="s">
        <v>11390</v>
      </c>
      <c r="B1166" s="2" t="str">
        <v>土耳其</v>
      </c>
      <c r="C1166" s="3" t="s">
        <v>11388</v>
      </c>
      <c r="D1166" s="2" t="str">
        <v>家具,家用电器,玻璃工艺品,餐厨用具</v>
      </c>
      <c r="E1166" s="2" t="str">
        <v>8次</v>
      </c>
      <c r="F1166" s="2" t="str">
        <v>MERKEZ MAH. DEREBOYU CAD.NO:54 HALKALI TR 34660ISTANBULTURKEY</v>
      </c>
      <c r="G1166" s="2" t="str">
        <v>S.S.MURUGESAN</v>
      </c>
      <c r="H1166" s="2" t="s">
        <v>11389</v>
      </c>
      <c r="I1166" s="2" t="str">
        <v>+90 212 696 74 74</v>
      </c>
      <c r="J1166" s="2" t="str">
        <v>0090 212 6967475</v>
      </c>
      <c r="K1166" s="7"/>
      <c r="L1166" s="7"/>
      <c r="M1166" s="7"/>
      <c r="N1166" s="7"/>
      <c r="O1166" s="7"/>
      <c r="P1166" s="7"/>
      <c r="Q1166" s="7"/>
      <c r="R1166" s="7"/>
      <c r="S1166" s="7"/>
    </row>
    <row r="1167">
      <c r="A1167" s="2" t="s">
        <v>8283</v>
      </c>
      <c r="B1167" s="2" t="str">
        <v>沙烏地阿拉伯</v>
      </c>
      <c r="C1167" s="3" t="s">
        <v>8281</v>
      </c>
      <c r="D1167" s="2" t="str">
        <v>体育及旅游休闲用品,其他,家用电器,玻璃工艺品,箱包,鞋,餐厨用具</v>
      </c>
      <c r="E1167" s="2" t="str">
        <v>8次</v>
      </c>
      <c r="F1167" s="2" t="str">
        <v>VILLA # 27 JABAL AL NOUR STREET CROSS WITH NAHR AL NEEL STREET BACK OF WAMY P.O. BOX 52222, JEDDAH 21563, SAUDI ARABIA</v>
      </c>
      <c r="G1167" s="2" t="str">
        <v>Osama AI Khiami</v>
      </c>
      <c r="H1167" s="2" t="s">
        <v>8282</v>
      </c>
      <c r="I1167" s="2">
        <v>96626650174</v>
      </c>
      <c r="J1167" s="2">
        <v>96626646647</v>
      </c>
      <c r="K1167" s="7"/>
      <c r="L1167" s="7"/>
      <c r="M1167" s="7"/>
      <c r="N1167" s="7"/>
      <c r="O1167" s="7"/>
      <c r="P1167" s="7"/>
      <c r="Q1167" s="7"/>
      <c r="R1167" s="7"/>
      <c r="S1167" s="7"/>
    </row>
    <row r="1168">
      <c r="A1168" s="2" t="s">
        <v>11419</v>
      </c>
      <c r="B1168" s="2" t="str">
        <v>丹麥</v>
      </c>
      <c r="C1168" s="3" t="s">
        <v>11420</v>
      </c>
      <c r="D1168" s="2" t="str">
        <v>玻璃工艺品,餐厨用具</v>
      </c>
      <c r="E1168" s="2" t="str">
        <v>7次</v>
      </c>
      <c r="F1168" s="2" t="str">
        <v>Industrivej 4, DK 8641, Sorring</v>
      </c>
      <c r="G1168" s="2" t="str">
        <v>Gern Glas A/S</v>
      </c>
      <c r="H1168" s="2" t="s">
        <v>11421</v>
      </c>
      <c r="I1168" s="2" t="str">
        <v>+45 86 95 75 44</v>
      </c>
      <c r="J1168" s="2" t="str">
        <v>0045 86 95 74 33</v>
      </c>
      <c r="K1168" s="7"/>
      <c r="L1168" s="7"/>
      <c r="M1168" s="7"/>
      <c r="N1168" s="7"/>
      <c r="O1168" s="7"/>
      <c r="P1168" s="7"/>
      <c r="Q1168" s="7"/>
      <c r="R1168" s="7"/>
      <c r="S1168" s="7"/>
    </row>
    <row r="1169">
      <c r="A1169" s="2" t="s">
        <v>8629</v>
      </c>
      <c r="B1169" s="2" t="str">
        <v>英國</v>
      </c>
      <c r="C1169" s="3" t="s">
        <v>8632</v>
      </c>
      <c r="D1169" s="2" t="s">
        <v>8630</v>
      </c>
      <c r="E1169" s="2" t="str">
        <v>7次</v>
      </c>
      <c r="F1169" s="2" t="str">
        <v>34-41 White Lion Street, GB N1 9PQ, London</v>
      </c>
      <c r="G1169" s="2" t="str">
        <v>Rudolph Defretas</v>
      </c>
      <c r="H1169" s="2" t="s">
        <v>8631</v>
      </c>
      <c r="I1169" s="2" t="str">
        <v>+44 20 7278 8993</v>
      </c>
      <c r="J1169" s="2" t="str">
        <v>0044 20 7833 4762</v>
      </c>
      <c r="K1169" s="7"/>
      <c r="L1169" s="7"/>
      <c r="M1169" s="7"/>
      <c r="N1169" s="7"/>
      <c r="O1169" s="7"/>
      <c r="P1169" s="7"/>
      <c r="Q1169" s="7"/>
      <c r="R1169" s="7"/>
      <c r="S1169" s="7"/>
    </row>
    <row r="1170">
      <c r="A1170" s="2" t="s">
        <v>10123</v>
      </c>
      <c r="B1170" s="2" t="str">
        <v>土耳其</v>
      </c>
      <c r="C1170" s="3" t="s">
        <v>10122</v>
      </c>
      <c r="D1170" s="2" t="str">
        <v>玩具,礼品及赠品,餐厨用具</v>
      </c>
      <c r="E1170" s="2" t="str">
        <v>9次</v>
      </c>
      <c r="F1170" s="2" t="str">
        <v>PROF.CEMIL BILSEL CAD.SIRIN KATLI OTOPARKI NO:31/3 EMINONU ISTANBUL</v>
      </c>
      <c r="G1170" s="2" t="str">
        <v>KAHRAMAN HEDIYELIK ESYA SANAYII VE TICARET LIMITED SIRKETI</v>
      </c>
      <c r="H1170" s="2" t="s">
        <v>10121</v>
      </c>
      <c r="I1170" s="2" t="str">
        <v>0090 212 5285065</v>
      </c>
      <c r="J1170" s="2" t="str">
        <v>0090 212 5128617</v>
      </c>
      <c r="K1170" s="7"/>
      <c r="L1170" s="7"/>
      <c r="M1170" s="7"/>
      <c r="N1170" s="7"/>
      <c r="O1170" s="7"/>
      <c r="P1170" s="7"/>
      <c r="Q1170" s="7"/>
      <c r="R1170" s="7"/>
      <c r="S1170" s="7"/>
    </row>
    <row r="1171">
      <c r="A1171" s="2" t="s">
        <v>8660</v>
      </c>
      <c r="B1171" s="2" t="str">
        <v>澳大利亞</v>
      </c>
      <c r="C1171" s="3" t="s">
        <v>8659</v>
      </c>
      <c r="D1171" s="2" t="str">
        <v>餐厨用具</v>
      </c>
      <c r="E1171" s="2" t="str">
        <v>6次</v>
      </c>
      <c r="F1171" s="2" t="str">
        <v>117 Bakers Rd Coburg VIC 3058</v>
      </c>
      <c r="G1171" s="2" t="str">
        <v>MICHAEL CATALANO</v>
      </c>
      <c r="H1171" s="2" t="s">
        <v>8661</v>
      </c>
      <c r="I1171" s="2" t="str">
        <v>+61 3 9350 1000</v>
      </c>
      <c r="J1171" s="2" t="str">
        <v>0061 3 9350 2815</v>
      </c>
      <c r="K1171" s="7"/>
      <c r="L1171" s="7"/>
      <c r="M1171" s="7"/>
      <c r="N1171" s="7"/>
      <c r="O1171" s="7"/>
      <c r="P1171" s="7"/>
      <c r="Q1171" s="7"/>
      <c r="R1171" s="7"/>
      <c r="S1171" s="7"/>
    </row>
    <row r="1172">
      <c r="A1172" s="2" t="s">
        <v>11740</v>
      </c>
      <c r="B1172" s="2" t="str">
        <v>美國</v>
      </c>
      <c r="C1172" s="3" t="s">
        <v>11741</v>
      </c>
      <c r="D1172" s="2" t="str">
        <v>体育及旅游休闲用品,餐厨用具</v>
      </c>
      <c r="E1172" s="2" t="str">
        <v>6次</v>
      </c>
      <c r="F1172" s="2" t="str">
        <v>24633 CAVENDISH AVE EAST NOVI, MICHIGAN 48375 USA</v>
      </c>
      <c r="G1172" s="2" t="str">
        <v>--</v>
      </c>
      <c r="H1172" s="2" t="s">
        <v>11739</v>
      </c>
      <c r="I1172" s="2" t="str">
        <v>001 248.210.1161</v>
      </c>
      <c r="J1172" s="2" t="str">
        <v>001 815.642.9026</v>
      </c>
      <c r="K1172" s="7"/>
      <c r="L1172" s="7"/>
      <c r="M1172" s="7"/>
      <c r="N1172" s="7"/>
      <c r="O1172" s="7"/>
      <c r="P1172" s="7"/>
      <c r="Q1172" s="7"/>
      <c r="R1172" s="7"/>
      <c r="S1172" s="7"/>
    </row>
    <row r="1173">
      <c r="A1173" s="2" t="s">
        <v>8569</v>
      </c>
      <c r="B1173" s="2" t="str">
        <v>美國</v>
      </c>
      <c r="C1173" s="3" t="s">
        <v>8571</v>
      </c>
      <c r="D1173" s="2" t="s">
        <v>8570</v>
      </c>
      <c r="E1173" s="2" t="str">
        <v>9次</v>
      </c>
      <c r="F1173" s="2" t="str">
        <v>174 BRICKYARD HILL RD. RUFFS DALE,PA 15679 ,U.S.A.</v>
      </c>
      <c r="G1173" s="2" t="str">
        <v>edward</v>
      </c>
      <c r="H1173" s="2" t="s">
        <v>8572</v>
      </c>
      <c r="I1173" s="2" t="str">
        <v>+1 724-696-5665</v>
      </c>
      <c r="J1173" s="2" t="str">
        <v>001 2034264916</v>
      </c>
      <c r="K1173" s="7"/>
      <c r="L1173" s="7"/>
      <c r="M1173" s="7"/>
      <c r="N1173" s="7"/>
      <c r="O1173" s="7"/>
      <c r="P1173" s="7"/>
      <c r="Q1173" s="7"/>
      <c r="R1173" s="7"/>
      <c r="S1173" s="7"/>
    </row>
    <row r="1174">
      <c r="A1174" s="2" t="s">
        <v>11675</v>
      </c>
      <c r="B1174" s="2" t="str">
        <v>澳大利亞</v>
      </c>
      <c r="C1174" s="3" t="s">
        <v>11673</v>
      </c>
      <c r="D1174" s="2" t="str">
        <v>其他,家用电器,建筑及装饰材料,餐厨用具</v>
      </c>
      <c r="E1174" s="2" t="str">
        <v>8次</v>
      </c>
      <c r="F1174" s="2" t="str">
        <v>19 KILMORY PLACE, MT KURING-GAINSW 2080 ,AUSTRALIA</v>
      </c>
      <c r="G1174" s="2" t="str">
        <v>Darya</v>
      </c>
      <c r="H1174" s="2" t="s">
        <v>11674</v>
      </c>
      <c r="I1174" s="2">
        <v>61414986663</v>
      </c>
      <c r="J1174" s="2">
        <v>61285690906</v>
      </c>
      <c r="K1174" s="7"/>
      <c r="L1174" s="7"/>
      <c r="M1174" s="7"/>
      <c r="N1174" s="7"/>
      <c r="O1174" s="7"/>
      <c r="P1174" s="7"/>
      <c r="Q1174" s="7"/>
      <c r="R1174" s="7"/>
      <c r="S1174" s="7"/>
    </row>
    <row r="1175">
      <c r="A1175" s="2" t="s">
        <v>8599</v>
      </c>
      <c r="B1175" s="2" t="str">
        <v>韩国</v>
      </c>
      <c r="C1175" s="3" t="s">
        <v>8601</v>
      </c>
      <c r="D1175" s="2" t="str">
        <v>家具,家用电器,工具,服装饰物及配件,箱包,鞋,餐厨用具</v>
      </c>
      <c r="E1175" s="2" t="str">
        <v>5次</v>
      </c>
      <c r="F1175" s="2" t="str">
        <v>ROOM NO,303,DEOK-IL BLDG.,438-16,CHANGSIN-1DONG,JONGRO-KU</v>
      </c>
      <c r="G1175" s="2" t="str">
        <v>MR.S.M.KANG</v>
      </c>
      <c r="H1175" s="2" t="s">
        <v>8600</v>
      </c>
      <c r="I1175" s="2">
        <f>+1-908-472-6851</f>
      </c>
      <c r="J1175" s="2" t="str">
        <v>0082 2 7656062</v>
      </c>
      <c r="K1175" s="7"/>
      <c r="L1175" s="7"/>
      <c r="M1175" s="7"/>
      <c r="N1175" s="7"/>
      <c r="O1175" s="7"/>
      <c r="P1175" s="7"/>
      <c r="Q1175" s="7"/>
      <c r="R1175" s="7"/>
      <c r="S1175" s="7"/>
    </row>
    <row r="1176">
      <c r="A1176" s="2" t="s">
        <v>11694</v>
      </c>
      <c r="B1176" s="2" t="str">
        <v>義大利</v>
      </c>
      <c r="C1176" s="3" t="s">
        <v>11695</v>
      </c>
      <c r="D1176" s="2" t="str">
        <v>办公文具,化工产品,家具,家用电器,玻璃工艺品,钟表眼镜,餐厨用具</v>
      </c>
      <c r="E1176" s="2" t="str">
        <v>6次</v>
      </c>
      <c r="F1176" s="2" t="str">
        <v>VIA NAZIONALE, ZONA INDUSTRIALE64023 MOSCIANO S.ANGELO (TE)ITALY</v>
      </c>
      <c r="G1176" s="2" t="str">
        <v>Gianni Arcieri</v>
      </c>
      <c r="H1176" s="2" t="s">
        <v>11696</v>
      </c>
      <c r="I1176" s="2" t="str">
        <v>+39 085 807 1644</v>
      </c>
      <c r="J1176" s="2" t="str">
        <v>0039 085 8071638</v>
      </c>
      <c r="K1176" s="7"/>
      <c r="L1176" s="7"/>
      <c r="M1176" s="7"/>
      <c r="N1176" s="7"/>
      <c r="O1176" s="7"/>
      <c r="P1176" s="7"/>
      <c r="Q1176" s="7"/>
      <c r="R1176" s="7"/>
      <c r="S1176" s="7"/>
    </row>
    <row r="1177">
      <c r="A1177" s="2" t="s">
        <v>8515</v>
      </c>
      <c r="B1177" s="2" t="str">
        <v>美國</v>
      </c>
      <c r="C1177" s="3" t="s">
        <v>8513</v>
      </c>
      <c r="D1177" s="2" t="str">
        <v>其他,餐厨用具</v>
      </c>
      <c r="E1177" s="2" t="str">
        <v>8次</v>
      </c>
      <c r="F1177" s="2" t="str">
        <v>261 FIFTH AVENY, NY 10016U.S.A.</v>
      </c>
      <c r="G1177" s="2" t="str">
        <v>Raymond Hung</v>
      </c>
      <c r="H1177" s="2" t="s">
        <v>8514</v>
      </c>
      <c r="I1177" s="2" t="str">
        <v>+1 212-889-6376</v>
      </c>
      <c r="J1177" s="2">
        <v>2124811738</v>
      </c>
      <c r="K1177" s="7"/>
      <c r="L1177" s="7"/>
      <c r="M1177" s="7"/>
      <c r="N1177" s="7"/>
      <c r="O1177" s="7"/>
      <c r="P1177" s="7"/>
      <c r="Q1177" s="7"/>
      <c r="R1177" s="7"/>
      <c r="S1177" s="7"/>
    </row>
    <row r="1178">
      <c r="A1178" s="2" t="s">
        <v>11630</v>
      </c>
      <c r="B1178" s="2" t="str">
        <v>美國</v>
      </c>
      <c r="C1178" s="2" t="str">
        <v>--</v>
      </c>
      <c r="D1178" s="2" t="str">
        <v>其他,家居用品,家用纺织品,玻璃工艺品,箱包,食品,餐厨用具</v>
      </c>
      <c r="E1178" s="2" t="str">
        <v>8次</v>
      </c>
      <c r="F1178" s="2" t="str">
        <v>10505 VALLEY BLVD, SUITE 661, EL MONTE, CA 91731, U.S.A.</v>
      </c>
      <c r="G1178" s="2" t="str">
        <v>HATZIHARALAMPOUS</v>
      </c>
      <c r="H1178" s="2" t="s">
        <v>11629</v>
      </c>
      <c r="I1178" s="2" t="str">
        <v>+1 714-600-6888</v>
      </c>
      <c r="J1178" s="2" t="str">
        <v>626 579 5792</v>
      </c>
      <c r="K1178" s="7"/>
      <c r="L1178" s="7"/>
      <c r="M1178" s="7"/>
      <c r="N1178" s="7"/>
      <c r="O1178" s="7"/>
      <c r="P1178" s="7"/>
      <c r="Q1178" s="7"/>
      <c r="R1178" s="7"/>
      <c r="S1178" s="7"/>
    </row>
    <row r="1179">
      <c r="A1179" s="2" t="s">
        <v>8539</v>
      </c>
      <c r="B1179" s="2" t="str">
        <v>義大利</v>
      </c>
      <c r="C1179" s="3" t="s">
        <v>8541</v>
      </c>
      <c r="D1179" s="2" t="str">
        <v>家用纺织品,餐厨用具</v>
      </c>
      <c r="E1179" s="2" t="str">
        <v>7次</v>
      </c>
      <c r="F1179" s="2" t="str">
        <v>Zona Industriale, Bellante Stazione, I 64020, BELLANTE</v>
      </c>
      <c r="G1179" s="2" t="str">
        <v>Giovanni Osella</v>
      </c>
      <c r="H1179" s="2" t="s">
        <v>8540</v>
      </c>
      <c r="I1179" s="2" t="str">
        <v>+39 0861 610733</v>
      </c>
      <c r="J1179" s="2" t="str">
        <v>0039 0861 610877</v>
      </c>
      <c r="K1179" s="7"/>
      <c r="L1179" s="7"/>
      <c r="M1179" s="7"/>
      <c r="N1179" s="7"/>
      <c r="O1179" s="7"/>
      <c r="P1179" s="7"/>
      <c r="Q1179" s="7"/>
      <c r="R1179" s="7"/>
      <c r="S1179" s="7"/>
    </row>
    <row r="1180">
      <c r="A1180" s="2" t="s">
        <v>11651</v>
      </c>
      <c r="B1180" s="2" t="str">
        <v>馬來西亞</v>
      </c>
      <c r="C1180" s="3" t="s">
        <v>11654</v>
      </c>
      <c r="D1180" s="2" t="s">
        <v>11652</v>
      </c>
      <c r="E1180" s="2" t="str">
        <v>9次</v>
      </c>
      <c r="F1180" s="2" t="str">
        <v>5-4-7/11 HUNZA COMPLEXJALAN GANGSA ISLAND PARK11600 PENANAG,MALAYSIA</v>
      </c>
      <c r="G1180" s="2" t="str">
        <v>Cai Jin Da</v>
      </c>
      <c r="H1180" s="2" t="s">
        <v>11653</v>
      </c>
      <c r="I1180" s="2" t="str">
        <v>+60 4-659 6210</v>
      </c>
      <c r="J1180" s="2" t="str">
        <v>604 6566268</v>
      </c>
      <c r="K1180" s="7"/>
      <c r="L1180" s="7"/>
      <c r="M1180" s="7"/>
      <c r="N1180" s="7"/>
      <c r="O1180" s="7"/>
      <c r="P1180" s="7"/>
      <c r="Q1180" s="7"/>
      <c r="R1180" s="7"/>
      <c r="S1180" s="7"/>
    </row>
    <row r="1181">
      <c r="A1181" s="2" t="s">
        <v>8461</v>
      </c>
      <c r="B1181" s="2" t="str">
        <v>中國香港</v>
      </c>
      <c r="C1181" s="2" t="str">
        <v>--</v>
      </c>
      <c r="D1181" s="2" t="s">
        <v>8462</v>
      </c>
      <c r="E1181" s="2" t="str">
        <v>9次</v>
      </c>
      <c r="F1181" s="2" t="str">
        <v>UNIT 1906 LEMMI CENTRE,50 HOI YUEN RD.,KWUN TONGKOWLOONHONG KONG</v>
      </c>
      <c r="G1181" s="2" t="str">
        <v>Albert Khodari</v>
      </c>
      <c r="H1181" s="2" t="s">
        <v>8463</v>
      </c>
      <c r="I1181" s="2" t="str">
        <v>+852 2341 6388</v>
      </c>
      <c r="J1181" s="2">
        <v>85223418123</v>
      </c>
      <c r="K1181" s="7"/>
      <c r="L1181" s="7"/>
      <c r="M1181" s="7"/>
      <c r="N1181" s="7"/>
      <c r="O1181" s="7"/>
      <c r="P1181" s="7"/>
      <c r="Q1181" s="7"/>
      <c r="R1181" s="7"/>
      <c r="S1181" s="7"/>
    </row>
    <row r="1182">
      <c r="A1182" s="2" t="s">
        <v>11587</v>
      </c>
      <c r="B1182" s="2" t="str">
        <v>印尼</v>
      </c>
      <c r="C1182" s="3" t="s">
        <v>11585</v>
      </c>
      <c r="D1182" s="2" t="str">
        <v>照明产品,餐厨用具</v>
      </c>
      <c r="E1182" s="2" t="str">
        <v>6次</v>
      </c>
      <c r="F1182" s="2" t="str">
        <v>EBENEZER BUILDING JL.SETIABUDI SELATAN NO.1,JAKARTA</v>
      </c>
      <c r="G1182" s="2" t="str">
        <v>GUNARDI</v>
      </c>
      <c r="H1182" s="2" t="s">
        <v>11586</v>
      </c>
      <c r="I1182" s="2" t="str">
        <v>0062 21 57904540 EXT.7600</v>
      </c>
      <c r="J1182" s="2" t="str">
        <v>0062 21 57904544</v>
      </c>
      <c r="K1182" s="7"/>
      <c r="L1182" s="7"/>
      <c r="M1182" s="7"/>
      <c r="N1182" s="7"/>
      <c r="O1182" s="7"/>
      <c r="P1182" s="7"/>
      <c r="Q1182" s="7"/>
      <c r="R1182" s="7"/>
      <c r="S1182" s="7"/>
    </row>
    <row r="1183">
      <c r="A1183" s="2" t="s">
        <v>8489</v>
      </c>
      <c r="B1183" s="2" t="str">
        <v>中國大陸</v>
      </c>
      <c r="C1183" s="2" t="str">
        <v>--</v>
      </c>
      <c r="D1183" s="2" t="str">
        <v>其他,工艺陶瓷,服装饰物及配件,餐厨用具</v>
      </c>
      <c r="E1183" s="2" t="str">
        <v>6次</v>
      </c>
      <c r="F1183" s="2" t="str">
        <v>4-D WenFu Building, Wenhua Garden</v>
      </c>
      <c r="G1183" s="2" t="str">
        <v>Mr. Julius</v>
      </c>
      <c r="H1183" s="2" t="s">
        <v>8490</v>
      </c>
      <c r="I1183" s="2" t="str">
        <v>0086 575 8050002</v>
      </c>
      <c r="J1183" s="2" t="str">
        <v>0086 575 8319427</v>
      </c>
      <c r="K1183" s="7"/>
      <c r="L1183" s="7"/>
      <c r="M1183" s="7"/>
      <c r="N1183" s="7"/>
      <c r="O1183" s="7"/>
      <c r="P1183" s="7"/>
      <c r="Q1183" s="7"/>
      <c r="R1183" s="7"/>
      <c r="S1183" s="7"/>
    </row>
    <row r="1184">
      <c r="A1184" s="2" t="s">
        <v>11609</v>
      </c>
      <c r="B1184" s="2" t="str">
        <v>丹麥</v>
      </c>
      <c r="C1184" s="3" t="s">
        <v>11608</v>
      </c>
      <c r="D1184" s="2" t="str">
        <v>其他,汽车配件,照明产品,餐厨用具</v>
      </c>
      <c r="E1184" s="2" t="str">
        <v>7次</v>
      </c>
      <c r="F1184" s="2" t="str">
        <v>Huginsvej 22, DK 4100, Ringsted</v>
      </c>
      <c r="G1184" s="2" t="str">
        <v>Niels Henriksen</v>
      </c>
      <c r="H1184" s="2" t="s">
        <v>11607</v>
      </c>
      <c r="I1184" s="2" t="str">
        <v>+45 57 66 00 00</v>
      </c>
      <c r="J1184" s="2" t="str">
        <v>0045 57 67 01 55</v>
      </c>
      <c r="K1184" s="7"/>
      <c r="L1184" s="7"/>
      <c r="M1184" s="7"/>
      <c r="N1184" s="7"/>
      <c r="O1184" s="7"/>
      <c r="P1184" s="7"/>
      <c r="Q1184" s="7"/>
      <c r="R1184" s="7"/>
      <c r="S1184" s="7"/>
    </row>
    <row r="1185">
      <c r="A1185" s="2" t="s">
        <v>7979</v>
      </c>
      <c r="B1185" s="2" t="str">
        <v>新加坡</v>
      </c>
      <c r="C1185" s="2" t="str">
        <v>--</v>
      </c>
      <c r="D1185" s="2" t="str">
        <v>其他,玻璃工艺品,餐厨用具</v>
      </c>
      <c r="E1185" s="2" t="str">
        <v>8次</v>
      </c>
      <c r="F1185" s="2" t="str">
        <v>134 PASIR RIS STREET 11 #03-257SINGAPORE 510134,SINGAPORE</v>
      </c>
      <c r="G1185" s="2" t="str">
        <v>Judy Ko/Lief Wang</v>
      </c>
      <c r="H1185" s="2" t="s">
        <v>7980</v>
      </c>
      <c r="I1185" s="2" t="str">
        <v>+65 9362 0126</v>
      </c>
      <c r="J1185" s="2">
        <v>6564499457</v>
      </c>
      <c r="K1185" s="7"/>
      <c r="L1185" s="7"/>
      <c r="M1185" s="7"/>
      <c r="N1185" s="7"/>
      <c r="O1185" s="7"/>
      <c r="P1185" s="7"/>
      <c r="Q1185" s="7"/>
      <c r="R1185" s="7"/>
      <c r="S1185" s="7"/>
    </row>
    <row r="1186">
      <c r="A1186" s="2" t="s">
        <v>11185</v>
      </c>
      <c r="B1186" s="2" t="str">
        <v>日本</v>
      </c>
      <c r="C1186" s="2" t="str">
        <v>--</v>
      </c>
      <c r="D1186" s="2" t="str">
        <v>餐厨用具</v>
      </c>
      <c r="E1186" s="2" t="str">
        <v>2次</v>
      </c>
      <c r="F1186" s="2" t="str">
        <v>18-17, FUJITSUKA-CHO 3-CHOME, TAKAMATSU-SHI, KAGAWA 7600071</v>
      </c>
      <c r="G1186" s="2" t="str">
        <v>NISHIOKA SHIGERU</v>
      </c>
      <c r="H1186" s="2" t="str">
        <v>--</v>
      </c>
      <c r="I1186" s="2">
        <f>+81-6-6649-1966</f>
      </c>
      <c r="J1186" s="2" t="str">
        <v>0081 87 833 1911</v>
      </c>
      <c r="K1186" s="7"/>
      <c r="L1186" s="7"/>
      <c r="M1186" s="7"/>
      <c r="N1186" s="7"/>
      <c r="O1186" s="7"/>
      <c r="P1186" s="7"/>
      <c r="Q1186" s="7"/>
      <c r="R1186" s="7"/>
      <c r="S1186" s="7"/>
    </row>
    <row r="1187">
      <c r="A1187" s="2" t="s">
        <v>8006</v>
      </c>
      <c r="B1187" s="2" t="str">
        <v>列支敦士登</v>
      </c>
      <c r="C1187" s="2" t="str">
        <v>--</v>
      </c>
      <c r="D1187" s="2" t="str">
        <v>餐厨用具</v>
      </c>
      <c r="E1187" s="2" t="str">
        <v>6次</v>
      </c>
      <c r="F1187" s="2" t="str">
        <v>8001 ZURICH,BAHNOFSTRASSE 71</v>
      </c>
      <c r="G1187" s="2" t="str">
        <v>MILJKO MILJKOVIC</v>
      </c>
      <c r="H1187" s="2" t="s">
        <v>8005</v>
      </c>
      <c r="I1187" s="2" t="str">
        <v>0041 1 2171698</v>
      </c>
      <c r="J1187" s="2" t="str">
        <v>0041 1 2171621</v>
      </c>
      <c r="K1187" s="7"/>
      <c r="L1187" s="7"/>
      <c r="M1187" s="7"/>
      <c r="N1187" s="7"/>
      <c r="O1187" s="7"/>
      <c r="P1187" s="7"/>
      <c r="Q1187" s="7"/>
      <c r="R1187" s="7"/>
      <c r="S1187" s="7"/>
    </row>
    <row r="1188">
      <c r="A1188" s="2" t="s">
        <v>11200</v>
      </c>
      <c r="B1188" s="2" t="str">
        <v>英國</v>
      </c>
      <c r="C1188" s="2" t="str">
        <v>--</v>
      </c>
      <c r="D1188" s="2" t="str">
        <v>食品,餐厨用具</v>
      </c>
      <c r="E1188" s="2" t="str">
        <v>7次</v>
      </c>
      <c r="F1188" s="2" t="str">
        <v>148, VAUGHAN ROAD,W.HARROW, MIDDLESEX HA1 4EB</v>
      </c>
      <c r="G1188" s="2" t="str">
        <v>KAMLESH M.PABARI</v>
      </c>
      <c r="H1188" s="2" t="str">
        <v>--</v>
      </c>
      <c r="I1188" s="2" t="str">
        <v>0044 20 8423 9257</v>
      </c>
      <c r="J1188" s="2" t="str">
        <v>0044 20 8423 9257</v>
      </c>
      <c r="K1188" s="7"/>
      <c r="L1188" s="7"/>
      <c r="M1188" s="7"/>
      <c r="N1188" s="7"/>
      <c r="O1188" s="7"/>
      <c r="P1188" s="7"/>
      <c r="Q1188" s="7"/>
      <c r="R1188" s="7"/>
      <c r="S1188" s="7"/>
    </row>
    <row r="1189">
      <c r="A1189" s="2" t="s">
        <v>7931</v>
      </c>
      <c r="B1189" s="2" t="str">
        <v>烏克蘭</v>
      </c>
      <c r="C1189" s="3" t="s">
        <v>7929</v>
      </c>
      <c r="D1189" s="2" t="str">
        <v>五金,卫浴设备,家具,家居装饰品,浴室用品,玻璃工艺品,餐厨用具</v>
      </c>
      <c r="E1189" s="2" t="str">
        <v>11次</v>
      </c>
      <c r="F1189" s="2" t="str">
        <v>28, CHKALOVA STREET, Dnepropetrovsk , UKRAINE</v>
      </c>
      <c r="G1189" s="2" t="str">
        <v>Mr DMITRY A RUDENKO</v>
      </c>
      <c r="H1189" s="2" t="s">
        <v>7930</v>
      </c>
      <c r="I1189" s="2" t="str">
        <v>+380 562 318 881</v>
      </c>
      <c r="J1189" s="2" t="str">
        <v>00380 562 318881/362865</v>
      </c>
      <c r="K1189" s="7"/>
      <c r="L1189" s="7"/>
      <c r="M1189" s="7"/>
      <c r="N1189" s="7"/>
      <c r="O1189" s="7"/>
      <c r="P1189" s="7"/>
      <c r="Q1189" s="7"/>
      <c r="R1189" s="7"/>
      <c r="S1189" s="7"/>
    </row>
    <row r="1190">
      <c r="A1190" s="2" t="s">
        <v>11146</v>
      </c>
      <c r="B1190" s="2" t="str">
        <v>土耳其</v>
      </c>
      <c r="C1190" s="3" t="s">
        <v>11145</v>
      </c>
      <c r="D1190" s="2" t="s">
        <v>11144</v>
      </c>
      <c r="E1190" s="2" t="str">
        <v>7次</v>
      </c>
      <c r="F1190" s="2" t="str">
        <v>ANDDOLV CAD. NO:941 D:103 CIGLI IZMIR</v>
      </c>
      <c r="G1190" s="2" t="str">
        <v>CEM KAHYA</v>
      </c>
      <c r="H1190" s="2" t="s">
        <v>11143</v>
      </c>
      <c r="I1190" s="2" t="str">
        <v>+90 212 347 82 03</v>
      </c>
      <c r="J1190" s="2" t="str">
        <v>0090 212 2603682/2615146</v>
      </c>
      <c r="K1190" s="7"/>
      <c r="L1190" s="7"/>
      <c r="M1190" s="7"/>
      <c r="N1190" s="7"/>
      <c r="O1190" s="7"/>
      <c r="P1190" s="7"/>
      <c r="Q1190" s="7"/>
      <c r="R1190" s="7"/>
      <c r="S1190" s="7"/>
    </row>
    <row r="1191">
      <c r="A1191" s="2" t="s">
        <v>7958</v>
      </c>
      <c r="B1191" s="2" t="str">
        <v>日本</v>
      </c>
      <c r="C1191" s="3" t="s">
        <v>7960</v>
      </c>
      <c r="D1191" s="2" t="str">
        <v>其他,家具,家居装饰品,家用纺织品,工艺陶瓷,照明产品,餐厨用具</v>
      </c>
      <c r="E1191" s="2" t="str">
        <v>9次</v>
      </c>
      <c r="F1191" s="2" t="str">
        <v>98, SHIOKUSA-CHO, SETO-SHI, AICHI 489, JAPAN</v>
      </c>
      <c r="G1191" s="2" t="str">
        <v>Mohammed Geresu</v>
      </c>
      <c r="H1191" s="2" t="s">
        <v>7959</v>
      </c>
      <c r="I1191" s="2" t="str">
        <v>+81 561-21-4121</v>
      </c>
      <c r="J1191" s="2" t="str">
        <v>0081 561 849501</v>
      </c>
      <c r="K1191" s="7"/>
      <c r="L1191" s="7"/>
      <c r="M1191" s="7"/>
      <c r="N1191" s="7"/>
      <c r="O1191" s="7"/>
      <c r="P1191" s="7"/>
      <c r="Q1191" s="7"/>
      <c r="R1191" s="7"/>
      <c r="S1191" s="7"/>
    </row>
    <row r="1192">
      <c r="A1192" s="2" t="s">
        <v>11165</v>
      </c>
      <c r="B1192" s="2" t="str">
        <v>印度</v>
      </c>
      <c r="C1192" s="2" t="str">
        <v>--</v>
      </c>
      <c r="D1192" s="2" t="s">
        <v>11166</v>
      </c>
      <c r="E1192" s="2" t="str">
        <v>10次</v>
      </c>
      <c r="F1192" s="2" t="str">
        <v>NO.92, THIRUPALLI STREET, SOWCARPET.CHENNAI 600079. TAMIL NADU,INDIA</v>
      </c>
      <c r="G1192" s="2" t="str">
        <v>Allen Lee</v>
      </c>
      <c r="H1192" s="2" t="s">
        <v>11167</v>
      </c>
      <c r="I1192" s="2">
        <v>8062245604</v>
      </c>
      <c r="J1192" s="2" t="str">
        <v>91 44 5291206</v>
      </c>
      <c r="K1192" s="7"/>
      <c r="L1192" s="7"/>
      <c r="M1192" s="7"/>
      <c r="N1192" s="7"/>
      <c r="O1192" s="7"/>
      <c r="P1192" s="7"/>
      <c r="Q1192" s="7"/>
      <c r="R1192" s="7"/>
      <c r="S1192" s="7"/>
    </row>
    <row r="1193">
      <c r="A1193" s="2" t="s">
        <v>13600</v>
      </c>
      <c r="B1193" s="2" t="str">
        <v>日本</v>
      </c>
      <c r="C1193" s="3" t="s">
        <v>13602</v>
      </c>
      <c r="D1193" s="2" t="str">
        <v>五金,餐厨用具</v>
      </c>
      <c r="E1193" s="2" t="str">
        <v>7次</v>
      </c>
      <c r="F1193" s="2" t="str">
        <v>1-10, HANATATE 1-CHOME, YAMAGATA-SHI, YAMAGATA 9900067</v>
      </c>
      <c r="G1193" s="2" t="str">
        <v>HANADATE SANGYO KK</v>
      </c>
      <c r="H1193" s="2" t="s">
        <v>13601</v>
      </c>
      <c r="I1193" s="2" t="str">
        <v>0081 23 632 2818</v>
      </c>
      <c r="J1193" s="2" t="str">
        <v>0081 23 6322844</v>
      </c>
      <c r="K1193" s="7"/>
      <c r="L1193" s="7"/>
      <c r="M1193" s="7"/>
      <c r="N1193" s="7"/>
      <c r="O1193" s="7"/>
      <c r="P1193" s="7"/>
      <c r="Q1193" s="7"/>
      <c r="R1193" s="7"/>
      <c r="S1193" s="7"/>
    </row>
    <row r="1194">
      <c r="A1194" s="2" t="s">
        <v>11110</v>
      </c>
      <c r="B1194" s="2" t="str">
        <v>中國香港</v>
      </c>
      <c r="C1194" s="3" t="s">
        <v>11109</v>
      </c>
      <c r="D1194" s="2" t="str">
        <v>餐厨用具</v>
      </c>
      <c r="E1194" s="2" t="str">
        <v>7次</v>
      </c>
      <c r="F1194" s="2" t="str">
        <v>11/F.,JONSIM PLACE,228 QUEEN'S RD EAST, WANCHAI,HONGKONG</v>
      </c>
      <c r="G1194" s="2" t="str">
        <v>--</v>
      </c>
      <c r="H1194" s="2" t="s">
        <v>11108</v>
      </c>
      <c r="I1194" s="2" t="str">
        <v>(852)28929831</v>
      </c>
      <c r="J1194" s="2" t="str">
        <v>(852)81679898</v>
      </c>
      <c r="K1194" s="7"/>
      <c r="L1194" s="7"/>
      <c r="M1194" s="7"/>
      <c r="N1194" s="7"/>
      <c r="O1194" s="7"/>
      <c r="P1194" s="7"/>
      <c r="Q1194" s="7"/>
      <c r="R1194" s="7"/>
      <c r="S1194" s="7"/>
    </row>
    <row r="1195">
      <c r="A1195" s="2" t="s">
        <v>7914</v>
      </c>
      <c r="B1195" s="2" t="str">
        <v>芬蘭</v>
      </c>
      <c r="C1195" s="3" t="s">
        <v>7916</v>
      </c>
      <c r="D1195" s="2" t="str">
        <v>医药保健品及医疗器械,家用电器,照明产品,餐厨用具</v>
      </c>
      <c r="E1195" s="2" t="str">
        <v>9次</v>
      </c>
      <c r="F1195" s="2" t="str">
        <v>Niittyk 8, FI 02200, Espoo</v>
      </c>
      <c r="G1195" s="2" t="str">
        <v>AHOLATULDI</v>
      </c>
      <c r="H1195" s="2" t="s">
        <v>7915</v>
      </c>
      <c r="I1195" s="2" t="str">
        <v>+358 9 452872</v>
      </c>
      <c r="J1195" s="2" t="str">
        <v>00358 9 4 52 87 80</v>
      </c>
      <c r="K1195" s="7"/>
      <c r="L1195" s="7"/>
      <c r="M1195" s="7"/>
      <c r="N1195" s="7"/>
      <c r="O1195" s="7"/>
      <c r="P1195" s="7"/>
      <c r="Q1195" s="7"/>
      <c r="R1195" s="7"/>
      <c r="S1195" s="7"/>
    </row>
    <row r="1196">
      <c r="A1196" s="2" t="s">
        <v>11122</v>
      </c>
      <c r="B1196" s="2" t="str">
        <v>土耳其</v>
      </c>
      <c r="C1196" s="2" t="str">
        <v>--</v>
      </c>
      <c r="D1196" s="2" t="str">
        <v>餐厨用具</v>
      </c>
      <c r="E1196" s="2" t="str">
        <v>6次</v>
      </c>
      <c r="F1196" s="2" t="str">
        <v>HAVANCI SOK.AYDOGAN HAN,NO.205-206 MERCAN,ISTANBUL</v>
      </c>
      <c r="G1196" s="2" t="str">
        <v>ATILLA AYTEN</v>
      </c>
      <c r="H1196" s="2" t="s">
        <v>11121</v>
      </c>
      <c r="I1196" s="2" t="str">
        <v>0090 212 5282449</v>
      </c>
      <c r="J1196" s="2" t="str">
        <v>0090 212 5282449</v>
      </c>
      <c r="K1196" s="7"/>
      <c r="L1196" s="7"/>
      <c r="M1196" s="7"/>
      <c r="N1196" s="7"/>
      <c r="O1196" s="7"/>
      <c r="P1196" s="7"/>
      <c r="Q1196" s="7"/>
      <c r="R1196" s="7"/>
      <c r="S1196" s="7"/>
    </row>
    <row r="1197">
      <c r="A1197" s="2" t="s">
        <v>13555</v>
      </c>
      <c r="B1197" s="2" t="str">
        <v>越南</v>
      </c>
      <c r="C1197" s="3" t="s">
        <v>13554</v>
      </c>
      <c r="D1197" s="2" t="s">
        <v>13556</v>
      </c>
      <c r="E1197" s="2" t="str">
        <v>7次</v>
      </c>
      <c r="F1197" s="2" t="str">
        <v>172 HOA LAN HO CHI MINH CITY PHU NHUAN DISTRICT VIETNAM</v>
      </c>
      <c r="G1197" s="2" t="str">
        <v>BILL BAGI</v>
      </c>
      <c r="H1197" s="2" t="s">
        <v>13557</v>
      </c>
      <c r="I1197" s="2">
        <f>+84-64-3530-37</f>
      </c>
      <c r="J1197" s="2" t="str">
        <v>0084 8 8467282</v>
      </c>
      <c r="K1197" s="7"/>
      <c r="L1197" s="7"/>
      <c r="M1197" s="7"/>
      <c r="N1197" s="7"/>
      <c r="O1197" s="7"/>
      <c r="P1197" s="7"/>
      <c r="Q1197" s="7"/>
      <c r="R1197" s="7"/>
      <c r="S1197" s="7"/>
    </row>
    <row r="1198">
      <c r="A1198" s="2" t="s">
        <v>11081</v>
      </c>
      <c r="B1198" s="2" t="str">
        <v>日本</v>
      </c>
      <c r="C1198" s="2" t="str">
        <v>--</v>
      </c>
      <c r="D1198" s="2" t="str">
        <v>餐厨用具</v>
      </c>
      <c r="E1198" s="2" t="str">
        <v>6次</v>
      </c>
      <c r="F1198" s="2" t="str">
        <v>9-15, NIBAN-CHO SHIZUOKA-SHI, SHIZUOKA 4200072</v>
      </c>
      <c r="G1198" s="2" t="str">
        <v>OTSUKA CHOTARO SHOTEN KK</v>
      </c>
      <c r="H1198" s="2" t="str">
        <v>--</v>
      </c>
      <c r="I1198" s="2">
        <f>+81-54-251-2622</f>
      </c>
      <c r="J1198" s="2" t="str">
        <v>0081 54 255 1466</v>
      </c>
      <c r="K1198" s="7"/>
      <c r="L1198" s="7"/>
      <c r="M1198" s="7"/>
      <c r="N1198" s="7"/>
      <c r="O1198" s="7"/>
      <c r="P1198" s="7"/>
      <c r="Q1198" s="7"/>
      <c r="R1198" s="7"/>
      <c r="S1198" s="7"/>
    </row>
    <row r="1199">
      <c r="A1199" s="2" t="s">
        <v>13577</v>
      </c>
      <c r="B1199" s="2" t="str">
        <v>中國香港</v>
      </c>
      <c r="C1199" s="2" t="str">
        <v>--</v>
      </c>
      <c r="D1199" s="2" t="str">
        <v>其他,家具,家居装饰品,玻璃工艺品,餐厨用具</v>
      </c>
      <c r="E1199" s="2" t="str">
        <v>9次</v>
      </c>
      <c r="F1199" s="2" t="str">
        <v>RM 934-937,BLK N,NEW WORLD OFC BLDG,EAST WING, T.S.T., KOWLOON,HONGKONG</v>
      </c>
      <c r="G1199" s="2" t="str">
        <v>MIGUEL CEITAO</v>
      </c>
      <c r="H1199" s="2" t="s">
        <v>13578</v>
      </c>
      <c r="I1199" s="2" t="str">
        <v>+852 2209 0728</v>
      </c>
      <c r="J1199" s="2" t="str">
        <v>852 2723 7066</v>
      </c>
      <c r="K1199" s="7"/>
      <c r="L1199" s="7"/>
      <c r="M1199" s="7"/>
      <c r="N1199" s="7"/>
      <c r="O1199" s="7"/>
      <c r="P1199" s="7"/>
      <c r="Q1199" s="7"/>
      <c r="R1199" s="7"/>
      <c r="S1199" s="7"/>
    </row>
    <row r="1200">
      <c r="A1200" s="2" t="s">
        <v>11095</v>
      </c>
      <c r="B1200" s="2" t="str">
        <v>美國</v>
      </c>
      <c r="C1200" s="2" t="str">
        <v>--</v>
      </c>
      <c r="D1200" s="2" t="str">
        <v>家具,玻璃工艺品,餐厨用具</v>
      </c>
      <c r="E1200" s="2" t="str">
        <v>3次</v>
      </c>
      <c r="F1200" s="2" t="str">
        <v>493 MISSION STREET,CAROL STREAM,IL 60188</v>
      </c>
      <c r="G1200" s="2" t="str">
        <v>BILL CHEN</v>
      </c>
      <c r="H1200" s="2" t="s">
        <v>11094</v>
      </c>
      <c r="I1200" s="2" t="str">
        <v>--</v>
      </c>
      <c r="J1200" s="2" t="str">
        <v>001 630 8718035</v>
      </c>
      <c r="K1200" s="7"/>
      <c r="L1200" s="7"/>
      <c r="M1200" s="7"/>
      <c r="N1200" s="7"/>
      <c r="O1200" s="7"/>
      <c r="P1200" s="7"/>
      <c r="Q1200" s="7"/>
      <c r="R1200" s="7"/>
      <c r="S1200" s="7"/>
    </row>
    <row r="1201">
      <c r="A1201" s="5" t="s">
        <v>8209</v>
      </c>
      <c r="B1201" s="5" t="str">
        <v>阿聯酋</v>
      </c>
      <c r="C1201" s="4" t="s">
        <v>8208</v>
      </c>
      <c r="D1201" s="5" t="str">
        <v>家用电器,食品,餐厨用具</v>
      </c>
      <c r="E1201" s="5" t="str">
        <v>8次</v>
      </c>
      <c r="F1201" s="5" t="str">
        <v>P.O.BOX 5063,AJMAN,U.A.E.</v>
      </c>
      <c r="G1201" s="5" t="str">
        <v>MELVYN EU</v>
      </c>
      <c r="H1201" s="5" t="s">
        <v>8207</v>
      </c>
      <c r="I1201" s="5" t="str">
        <v>+971 6 747 1319</v>
      </c>
      <c r="J1201" s="5" t="str">
        <v>00971 6 7470319</v>
      </c>
      <c r="K1201" s="7"/>
      <c r="L1201" s="7"/>
      <c r="M1201" s="7"/>
      <c r="N1201" s="7"/>
      <c r="O1201" s="7"/>
      <c r="P1201" s="7"/>
      <c r="Q1201" s="7"/>
      <c r="R1201" s="7"/>
      <c r="S1201" s="7"/>
    </row>
    <row r="1202">
      <c r="A1202" s="2" t="s">
        <v>11345</v>
      </c>
      <c r="B1202" s="2" t="str">
        <v>中國香港</v>
      </c>
      <c r="C1202" s="2" t="str">
        <v>--</v>
      </c>
      <c r="D1202" s="2" t="str">
        <v>其他,家具,家居用品,工艺陶瓷,玻璃工艺品,食品,餐厨用具</v>
      </c>
      <c r="E1202" s="2" t="str">
        <v>6次</v>
      </c>
      <c r="F1202" s="2" t="str">
        <v>P O BOX 80754,CHEUNG SHA WAN POST OFFICE,HONGKONG</v>
      </c>
      <c r="G1202" s="2" t="str">
        <v>DANIEL C.K.TAM</v>
      </c>
      <c r="H1202" s="2" t="s">
        <v>11346</v>
      </c>
      <c r="I1202" s="2" t="str">
        <v>00852 27860621</v>
      </c>
      <c r="J1202" s="2" t="str">
        <v>00852 27863395</v>
      </c>
      <c r="K1202" s="7"/>
      <c r="L1202" s="7"/>
      <c r="M1202" s="7"/>
      <c r="N1202" s="7"/>
      <c r="O1202" s="7"/>
      <c r="P1202" s="7"/>
      <c r="Q1202" s="7"/>
      <c r="R1202" s="7"/>
      <c r="S1202" s="7"/>
    </row>
    <row r="1203">
      <c r="A1203" s="2" t="s">
        <v>8232</v>
      </c>
      <c r="B1203" s="2" t="str">
        <v>美國</v>
      </c>
      <c r="C1203" s="3" t="s">
        <v>8230</v>
      </c>
      <c r="D1203" s="2" t="str">
        <v>餐厨用具</v>
      </c>
      <c r="E1203" s="2" t="str">
        <v>3次</v>
      </c>
      <c r="F1203" s="2" t="str">
        <v>4 KAYSAL,PL.ARMONK,NY 10504</v>
      </c>
      <c r="G1203" s="2" t="str">
        <v>ROGER MADIGAN</v>
      </c>
      <c r="H1203" s="2" t="s">
        <v>8231</v>
      </c>
      <c r="I1203" s="2" t="str">
        <v>(800) 327-2532</v>
      </c>
      <c r="J1203" s="2" t="str">
        <v>001 914 2733666</v>
      </c>
      <c r="K1203" s="7"/>
      <c r="L1203" s="7"/>
      <c r="M1203" s="7"/>
      <c r="N1203" s="7"/>
      <c r="O1203" s="7"/>
      <c r="P1203" s="7"/>
      <c r="Q1203" s="7"/>
      <c r="R1203" s="7"/>
      <c r="S1203" s="7"/>
    </row>
    <row r="1204">
      <c r="A1204" s="2" t="s">
        <v>11368</v>
      </c>
      <c r="B1204" s="2" t="str">
        <v>巴西</v>
      </c>
      <c r="C1204" s="3" t="s">
        <v>11370</v>
      </c>
      <c r="D1204" s="2" t="str">
        <v>玩具,玻璃工艺品,餐厨用具</v>
      </c>
      <c r="E1204" s="2" t="str">
        <v>8次</v>
      </c>
      <c r="F1204" s="2" t="str">
        <v>Av. das Americas 1155/512, BRAZIL</v>
      </c>
      <c r="G1204" s="2" t="str">
        <v>--</v>
      </c>
      <c r="H1204" s="2" t="s">
        <v>11369</v>
      </c>
      <c r="I1204" s="2" t="str">
        <v>+55 21 2493-3997</v>
      </c>
      <c r="J1204" s="2">
        <v>552124933997</v>
      </c>
      <c r="K1204" s="7"/>
      <c r="L1204" s="7"/>
      <c r="M1204" s="7"/>
      <c r="N1204" s="7"/>
      <c r="O1204" s="7"/>
      <c r="P1204" s="7"/>
      <c r="Q1204" s="7"/>
      <c r="R1204" s="7"/>
      <c r="S1204" s="7"/>
    </row>
    <row r="1205">
      <c r="A1205" s="2" t="s">
        <v>8147</v>
      </c>
      <c r="B1205" s="2" t="str">
        <v>中國香港</v>
      </c>
      <c r="C1205" s="3" t="s">
        <v>8148</v>
      </c>
      <c r="D1205" s="2" t="str">
        <v>其他,餐厨用具</v>
      </c>
      <c r="E1205" s="2" t="str">
        <v>4次</v>
      </c>
      <c r="F1205" s="2" t="str">
        <v>FLAT A 14F ASHLEY MANSION,10-14 ASHLEY RD, T.S.T.,KOWLOON,HONGKONG</v>
      </c>
      <c r="G1205" s="2" t="str">
        <v>Mrs. Rowena Niduaza</v>
      </c>
      <c r="H1205" s="2" t="s">
        <v>8146</v>
      </c>
      <c r="I1205" s="2" t="str">
        <v>+852 2377 3990</v>
      </c>
      <c r="J1205" s="2" t="str">
        <v>852-23773660</v>
      </c>
      <c r="K1205" s="7"/>
      <c r="L1205" s="7"/>
      <c r="M1205" s="7"/>
      <c r="N1205" s="7"/>
      <c r="O1205" s="7"/>
      <c r="P1205" s="7"/>
      <c r="Q1205" s="7"/>
      <c r="R1205" s="7"/>
      <c r="S1205" s="7"/>
    </row>
    <row r="1206">
      <c r="A1206" s="2" t="s">
        <v>11292</v>
      </c>
      <c r="B1206" s="2" t="str">
        <v>比利時</v>
      </c>
      <c r="C1206" s="3" t="s">
        <v>11293</v>
      </c>
      <c r="D1206" s="2" t="str">
        <v>化工产品,大型机械及设备,餐厨用具</v>
      </c>
      <c r="E1206" s="2" t="str">
        <v>2次</v>
      </c>
      <c r="F1206" s="2" t="str">
        <v>Rue Hector Denis 47, B 4031, Angleur</v>
      </c>
      <c r="G1206" s="2" t="str">
        <v>Claudine Ponsard</v>
      </c>
      <c r="H1206" s="2" t="s">
        <v>11291</v>
      </c>
      <c r="I1206" s="2" t="str">
        <v>+32 4 344 08 24</v>
      </c>
      <c r="J1206" s="2" t="str">
        <v>0032 4 344 08 53</v>
      </c>
      <c r="K1206" s="7"/>
      <c r="L1206" s="7"/>
      <c r="M1206" s="7"/>
      <c r="N1206" s="7"/>
      <c r="O1206" s="7"/>
      <c r="P1206" s="7"/>
      <c r="Q1206" s="7"/>
      <c r="R1206" s="7"/>
      <c r="S1206" s="7"/>
    </row>
    <row r="1207">
      <c r="A1207" s="2" t="s">
        <v>8173</v>
      </c>
      <c r="B1207" s="2" t="str">
        <v>法國</v>
      </c>
      <c r="C1207" s="3" t="s">
        <v>8176</v>
      </c>
      <c r="D1207" s="2" t="s">
        <v>8174</v>
      </c>
      <c r="E1207" s="2" t="str">
        <v>10次</v>
      </c>
      <c r="F1207" s="2" t="str">
        <v>8 RUE PAUL CAVARE 93110 ROSNYSOUS BOIS,FRANCE</v>
      </c>
      <c r="G1207" s="2" t="str">
        <v>Anthony O Gorman</v>
      </c>
      <c r="H1207" s="2" t="s">
        <v>8175</v>
      </c>
      <c r="I1207" s="2" t="str">
        <v>+33 1 48 12 14 12</v>
      </c>
      <c r="J1207" s="2" t="str">
        <v>0033 1 48121412</v>
      </c>
      <c r="K1207" s="7"/>
      <c r="L1207" s="7"/>
      <c r="M1207" s="7"/>
      <c r="N1207" s="7"/>
      <c r="O1207" s="7"/>
      <c r="P1207" s="7"/>
      <c r="Q1207" s="7"/>
      <c r="R1207" s="7"/>
      <c r="S1207" s="7"/>
    </row>
    <row r="1208">
      <c r="A1208" s="2" t="s">
        <v>11312</v>
      </c>
      <c r="B1208" s="2" t="str">
        <v>挪威</v>
      </c>
      <c r="C1208" s="3" t="s">
        <v>11315</v>
      </c>
      <c r="D1208" s="2" t="s">
        <v>11314</v>
      </c>
      <c r="E1208" s="2" t="str">
        <v>9次</v>
      </c>
      <c r="F1208" s="2" t="str">
        <v>Toppemyr 12, NO 5878, Bergen</v>
      </c>
      <c r="G1208" s="2" t="str">
        <v>--</v>
      </c>
      <c r="H1208" s="2" t="s">
        <v>11313</v>
      </c>
      <c r="I1208" s="2" t="str">
        <v>+47 55 18 86 70</v>
      </c>
      <c r="J1208" s="2" t="str">
        <v>0047 55 19 20 10</v>
      </c>
      <c r="K1208" s="7"/>
      <c r="L1208" s="7"/>
      <c r="M1208" s="7"/>
      <c r="N1208" s="7"/>
      <c r="O1208" s="7"/>
      <c r="P1208" s="7"/>
      <c r="Q1208" s="7"/>
      <c r="R1208" s="7"/>
      <c r="S1208" s="7"/>
    </row>
    <row r="1209">
      <c r="A1209" s="2" t="s">
        <v>8090</v>
      </c>
      <c r="B1209" s="2" t="str">
        <v>美國</v>
      </c>
      <c r="C1209" s="3" t="s">
        <v>8093</v>
      </c>
      <c r="D1209" s="2" t="s">
        <v>8091</v>
      </c>
      <c r="E1209" s="2" t="str">
        <v>8次</v>
      </c>
      <c r="F1209" s="2" t="str">
        <v>316 OCCIDENTAL AVE S. SUITE 318,SEATTLE, WA 98104U.S.A.</v>
      </c>
      <c r="G1209" s="2" t="str">
        <v>JASON</v>
      </c>
      <c r="H1209" s="2" t="s">
        <v>8092</v>
      </c>
      <c r="I1209" s="2" t="str">
        <v>+1 206-686-7200</v>
      </c>
      <c r="J1209" s="2" t="str">
        <v>001 2066863211</v>
      </c>
      <c r="K1209" s="7"/>
      <c r="L1209" s="7"/>
      <c r="M1209" s="7"/>
      <c r="N1209" s="7"/>
      <c r="O1209" s="7"/>
      <c r="P1209" s="7"/>
      <c r="Q1209" s="7"/>
      <c r="R1209" s="7"/>
      <c r="S1209" s="7"/>
    </row>
    <row r="1210">
      <c r="A1210" s="2" t="s">
        <v>11251</v>
      </c>
      <c r="B1210" s="2" t="str">
        <v>中國香港</v>
      </c>
      <c r="C1210" s="3" t="s">
        <v>11252</v>
      </c>
      <c r="D1210" s="2" t="str">
        <v>体育及旅游休闲用品,医药保健品及医疗器械,玻璃工艺品,餐厨用具</v>
      </c>
      <c r="E1210" s="2" t="str">
        <v>8次</v>
      </c>
      <c r="F1210" s="2" t="str">
        <v>7/F, 46 TAI YIP STREET,KOWLOON BAY,HONGKONG</v>
      </c>
      <c r="G1210" s="2" t="str">
        <v>--</v>
      </c>
      <c r="H1210" s="2" t="s">
        <v>11250</v>
      </c>
      <c r="I1210" s="2" t="str">
        <v>+852 2751 5880</v>
      </c>
      <c r="J1210" s="2">
        <v>21457198</v>
      </c>
      <c r="K1210" s="7"/>
      <c r="L1210" s="7"/>
      <c r="M1210" s="7"/>
      <c r="N1210" s="7"/>
      <c r="O1210" s="7"/>
      <c r="P1210" s="7"/>
      <c r="Q1210" s="7"/>
      <c r="R1210" s="7"/>
      <c r="S1210" s="7"/>
    </row>
    <row r="1211">
      <c r="A1211" s="2" t="s">
        <v>8116</v>
      </c>
      <c r="B1211" s="2" t="str">
        <v>美國</v>
      </c>
      <c r="C1211" s="3" t="s">
        <v>8117</v>
      </c>
      <c r="D1211" s="2" t="s">
        <v>8118</v>
      </c>
      <c r="E1211" s="2" t="str">
        <v>8次</v>
      </c>
      <c r="F1211" s="2" t="str">
        <v>ROOM 1202, NO.55-3, DANDONG STR.,ZHONGSHAN DIST., DALAIN,U.S.A.</v>
      </c>
      <c r="G1211" s="2" t="str">
        <v>Atiwat Sutan</v>
      </c>
      <c r="H1211" s="2" t="s">
        <v>8119</v>
      </c>
      <c r="I1211" s="2" t="str">
        <v>86 411 82737246</v>
      </c>
      <c r="J1211" s="2" t="str">
        <v>86 411 82737536</v>
      </c>
      <c r="K1211" s="7"/>
      <c r="L1211" s="7"/>
      <c r="M1211" s="7"/>
      <c r="N1211" s="7"/>
      <c r="O1211" s="7"/>
      <c r="P1211" s="7"/>
      <c r="Q1211" s="7"/>
      <c r="R1211" s="7"/>
      <c r="S1211" s="7"/>
    </row>
    <row r="1212">
      <c r="A1212" s="2" t="s">
        <v>11267</v>
      </c>
      <c r="B1212" s="2" t="str">
        <v>美國</v>
      </c>
      <c r="C1212" s="3" t="s">
        <v>11266</v>
      </c>
      <c r="D1212" s="2" t="str">
        <v>家具,家居装饰品,餐厨用具</v>
      </c>
      <c r="E1212" s="2" t="str">
        <v>8次</v>
      </c>
      <c r="F1212" s="2" t="str">
        <v>1412, S. HIGHWAY 33,CLOQUET,MN</v>
      </c>
      <c r="G1212" s="2" t="str">
        <v>BARRY BERGGUIST</v>
      </c>
      <c r="H1212" s="2" t="str">
        <v>--</v>
      </c>
      <c r="I1212" s="2" t="str">
        <v>001 218 8793343</v>
      </c>
      <c r="J1212" s="2" t="str">
        <v>001 218 8790010</v>
      </c>
      <c r="K1212" s="7"/>
      <c r="L1212" s="7"/>
      <c r="M1212" s="7"/>
      <c r="N1212" s="7"/>
      <c r="O1212" s="7"/>
      <c r="P1212" s="7"/>
      <c r="Q1212" s="7"/>
      <c r="R1212" s="7"/>
      <c r="S1212" s="7"/>
    </row>
    <row r="1213">
      <c r="A1213" s="2" t="s">
        <v>8032</v>
      </c>
      <c r="B1213" s="2" t="str">
        <v>智利</v>
      </c>
      <c r="C1213" s="3" t="s">
        <v>8030</v>
      </c>
      <c r="D1213" s="2" t="str">
        <v>其他,家具,家用电器,玩具,电子电气产品,礼品及赠品,食品,餐厨用具</v>
      </c>
      <c r="E1213" s="2" t="str">
        <v>8次</v>
      </c>
      <c r="F1213" s="2" t="str">
        <v>LOS HEROES DOS.1924,BLOCK C,APT23,2 PISO,HEROES,DE LA,CONCEPCION IQUIQUE</v>
      </c>
      <c r="G1213" s="2" t="str">
        <v>AJAY DARYANANI</v>
      </c>
      <c r="H1213" s="2" t="s">
        <v>8031</v>
      </c>
      <c r="I1213" s="2" t="str">
        <v>0056 57 480944</v>
      </c>
      <c r="J1213" s="2" t="str">
        <v>0056 57 480744/313847</v>
      </c>
      <c r="K1213" s="7"/>
      <c r="L1213" s="7"/>
      <c r="M1213" s="7"/>
      <c r="N1213" s="7"/>
      <c r="O1213" s="7"/>
      <c r="P1213" s="7"/>
      <c r="Q1213" s="7"/>
      <c r="R1213" s="7"/>
      <c r="S1213" s="7"/>
    </row>
    <row r="1214">
      <c r="A1214" s="2" t="s">
        <v>10360</v>
      </c>
      <c r="B1214" s="2" t="str">
        <v>英國</v>
      </c>
      <c r="C1214" s="3" t="s">
        <v>10362</v>
      </c>
      <c r="D1214" s="2" t="str">
        <v>个人护理用具,其他,家用电器,玻璃工艺品,餐厨用具</v>
      </c>
      <c r="E1214" s="2" t="str">
        <v>7次</v>
      </c>
      <c r="F1214" s="2" t="str">
        <v>26 GRANTS CLOSE MILL HILL LONDON U.K. NW7 1D</v>
      </c>
      <c r="G1214" s="2" t="str">
        <v>JOHN</v>
      </c>
      <c r="H1214" s="2" t="s">
        <v>10361</v>
      </c>
      <c r="I1214" s="2">
        <f>+44-114-399-10</f>
      </c>
      <c r="J1214" s="2" t="str">
        <v>0208 3494239</v>
      </c>
      <c r="K1214" s="7"/>
      <c r="L1214" s="7"/>
      <c r="M1214" s="7"/>
      <c r="N1214" s="7"/>
      <c r="O1214" s="7"/>
      <c r="P1214" s="7"/>
      <c r="Q1214" s="7"/>
      <c r="R1214" s="7"/>
      <c r="S1214" s="7"/>
    </row>
    <row r="1215">
      <c r="A1215" s="2" t="s">
        <v>8061</v>
      </c>
      <c r="B1215" s="2" t="str">
        <v>英國</v>
      </c>
      <c r="C1215" s="3" t="s">
        <v>8062</v>
      </c>
      <c r="D1215" s="2" t="str">
        <v>其他,餐厨用具</v>
      </c>
      <c r="E1215" s="2" t="str">
        <v>6次</v>
      </c>
      <c r="F1215" s="2" t="str">
        <v>11WEST COURT, NORTH WEMBLEY,MIDDLESEX, HA0 3QH,U.K.</v>
      </c>
      <c r="G1215" s="2" t="str">
        <v>oumin</v>
      </c>
      <c r="H1215" s="2" t="s">
        <v>8063</v>
      </c>
      <c r="I1215" s="2" t="str">
        <v>+44 20 8904 4506</v>
      </c>
      <c r="J1215" s="2">
        <v>2089023330</v>
      </c>
      <c r="K1215" s="7"/>
      <c r="L1215" s="7"/>
      <c r="M1215" s="7"/>
      <c r="N1215" s="7"/>
      <c r="O1215" s="7"/>
      <c r="P1215" s="7"/>
      <c r="Q1215" s="7"/>
      <c r="R1215" s="7"/>
      <c r="S1215" s="7"/>
    </row>
    <row r="1216">
      <c r="A1216" s="2" t="s">
        <v>11231</v>
      </c>
      <c r="B1216" s="2" t="str">
        <v>埃及</v>
      </c>
      <c r="C1216" s="2" t="str">
        <v>--</v>
      </c>
      <c r="D1216" s="2" t="s">
        <v>11229</v>
      </c>
      <c r="E1216" s="2" t="str">
        <v>9次</v>
      </c>
      <c r="F1216" s="2" t="str">
        <v>19,SOUK EL-TAWFIKYA ST.,CAIRO,EGYPT</v>
      </c>
      <c r="G1216" s="2" t="str">
        <v>AYAT</v>
      </c>
      <c r="H1216" s="2" t="s">
        <v>11230</v>
      </c>
      <c r="I1216" s="2" t="str">
        <v>202 5719242</v>
      </c>
      <c r="J1216" s="2" t="str">
        <v>202 5719242</v>
      </c>
      <c r="K1216" s="7"/>
      <c r="L1216" s="7"/>
      <c r="M1216" s="7"/>
      <c r="N1216" s="7"/>
      <c r="O1216" s="7"/>
      <c r="P1216" s="7"/>
      <c r="Q1216" s="7"/>
      <c r="R1216" s="7"/>
      <c r="S1216" s="7"/>
    </row>
    <row r="1217">
      <c r="A1217" s="2" t="s">
        <v>9896</v>
      </c>
      <c r="B1217" s="2" t="str">
        <v>中國香港</v>
      </c>
      <c r="C1217" s="3" t="s">
        <v>9895</v>
      </c>
      <c r="D1217" s="2" t="s">
        <v>9894</v>
      </c>
      <c r="E1217" s="2" t="str">
        <v>9次</v>
      </c>
      <c r="F1217" s="2" t="str">
        <v>ROOM 608-609 KOWLOON CENTRE,33 ASHLEY RD.,TSIM SHA TSUI, KOWLOON.,HONGKONG</v>
      </c>
      <c r="G1217" s="2" t="str">
        <v>Albert Chew</v>
      </c>
      <c r="H1217" s="2" t="s">
        <v>9893</v>
      </c>
      <c r="I1217" s="2" t="str">
        <v>+852 2815 7660</v>
      </c>
      <c r="J1217" s="2" t="str">
        <v>00852 28155443</v>
      </c>
      <c r="K1217" s="7"/>
      <c r="L1217" s="7"/>
      <c r="M1217" s="7"/>
      <c r="N1217" s="7"/>
      <c r="O1217" s="7"/>
      <c r="P1217" s="7"/>
      <c r="Q1217" s="7"/>
      <c r="R1217" s="7"/>
      <c r="S1217" s="7"/>
    </row>
    <row r="1218">
      <c r="A1218" s="2" t="s">
        <v>10859</v>
      </c>
      <c r="B1218" s="2" t="str">
        <v>挪威</v>
      </c>
      <c r="C1218" s="3" t="s">
        <v>10858</v>
      </c>
      <c r="D1218" s="2" t="str">
        <v>大型机械及设备,家用电器,餐厨用具</v>
      </c>
      <c r="E1218" s="2" t="str">
        <v>8次</v>
      </c>
      <c r="F1218" s="2" t="str">
        <v>Johan Scharffenbergsv. 95, NO 0694, Oslo</v>
      </c>
      <c r="G1218" s="2" t="str">
        <v>GAN VESTHJEWLN</v>
      </c>
      <c r="H1218" s="2" t="str">
        <v>--</v>
      </c>
      <c r="I1218" s="2" t="str">
        <v>+47 23 03 17 60</v>
      </c>
      <c r="J1218" s="2" t="str">
        <v>0047 23 03 18 00</v>
      </c>
      <c r="K1218" s="7"/>
      <c r="L1218" s="7"/>
      <c r="M1218" s="7"/>
      <c r="N1218" s="7"/>
      <c r="O1218" s="7"/>
      <c r="P1218" s="7"/>
      <c r="Q1218" s="7"/>
      <c r="R1218" s="7"/>
      <c r="S1218" s="7"/>
    </row>
    <row r="1219">
      <c r="A1219" s="2" t="s">
        <v>9796</v>
      </c>
      <c r="B1219" s="2" t="str">
        <v>美國</v>
      </c>
      <c r="C1219" s="2" t="str">
        <v>--</v>
      </c>
      <c r="D1219" s="2" t="str">
        <v>家具,家用电器,玩具,餐厨用具</v>
      </c>
      <c r="E1219" s="2" t="str">
        <v>9次</v>
      </c>
      <c r="F1219" s="2" t="str">
        <v>21242 SAN MIGUEL DR. LAKE FOREST,CA 92630 ,U.S.A.</v>
      </c>
      <c r="G1219" s="2" t="str">
        <v>BRITE INTERNATIONAL CORP.</v>
      </c>
      <c r="H1219" s="2" t="s">
        <v>9797</v>
      </c>
      <c r="I1219" s="2" t="str">
        <v>(949)4005949</v>
      </c>
      <c r="J1219" s="2" t="str">
        <v>(949)7071846</v>
      </c>
      <c r="K1219" s="7"/>
      <c r="L1219" s="7"/>
      <c r="M1219" s="7"/>
      <c r="N1219" s="7"/>
      <c r="O1219" s="7"/>
      <c r="P1219" s="7"/>
      <c r="Q1219" s="7"/>
      <c r="R1219" s="7"/>
      <c r="S1219" s="7"/>
    </row>
    <row r="1220">
      <c r="A1220" s="2" t="s">
        <v>10877</v>
      </c>
      <c r="B1220" s="2" t="str">
        <v>印度</v>
      </c>
      <c r="C1220" s="3" t="s">
        <v>10878</v>
      </c>
      <c r="D1220" s="2" t="str">
        <v>家具,家居装饰品,玻璃工艺品,餐厨用具</v>
      </c>
      <c r="E1220" s="2" t="str">
        <v>9次</v>
      </c>
      <c r="F1220" s="2" t="str">
        <v>B-15,SEC-3,NOIDA,UTTAR PRADESH,INDIA</v>
      </c>
      <c r="G1220" s="2" t="str">
        <v>Ms Fukuda</v>
      </c>
      <c r="H1220" s="2" t="s">
        <v>10879</v>
      </c>
      <c r="I1220" s="2" t="str">
        <v>+91 120 253 6286</v>
      </c>
      <c r="J1220" s="2" t="str">
        <v>0120-24356915</v>
      </c>
      <c r="K1220" s="7"/>
      <c r="L1220" s="7"/>
      <c r="M1220" s="7"/>
      <c r="N1220" s="7"/>
      <c r="O1220" s="7"/>
      <c r="P1220" s="7"/>
      <c r="Q1220" s="7"/>
      <c r="R1220" s="7"/>
      <c r="S1220" s="7"/>
    </row>
    <row r="1221">
      <c r="A1221" s="2" t="s">
        <v>13345</v>
      </c>
      <c r="B1221" s="2" t="str">
        <v>美國</v>
      </c>
      <c r="C1221" s="3" t="s">
        <v>13343</v>
      </c>
      <c r="D1221" s="2" t="str">
        <v>家具,玩具,节日用品,餐厨用具</v>
      </c>
      <c r="E1221" s="2" t="str">
        <v>4次</v>
      </c>
      <c r="F1221" s="2" t="str">
        <v>P.O.BOX 659 CENTEREACH,NEW YORK 11720,U.S.A.</v>
      </c>
      <c r="G1221" s="2" t="str">
        <v>PETER</v>
      </c>
      <c r="H1221" s="2" t="s">
        <v>13344</v>
      </c>
      <c r="I1221" s="2" t="str">
        <v>001 6316892845</v>
      </c>
      <c r="J1221" s="2">
        <v>16312465257</v>
      </c>
      <c r="K1221" s="7"/>
      <c r="L1221" s="7"/>
      <c r="M1221" s="7"/>
      <c r="N1221" s="7"/>
      <c r="O1221" s="7"/>
      <c r="P1221" s="7"/>
      <c r="Q1221" s="7"/>
      <c r="R1221" s="7"/>
      <c r="S1221" s="7"/>
    </row>
    <row r="1222">
      <c r="A1222" s="2" t="s">
        <v>8856</v>
      </c>
      <c r="B1222" s="2" t="str">
        <v>美國</v>
      </c>
      <c r="C1222" s="3" t="s">
        <v>8857</v>
      </c>
      <c r="D1222" s="2" t="str">
        <v>五金,其他,家具,家居装饰品,餐厨用具</v>
      </c>
      <c r="E1222" s="2" t="str">
        <v>8次</v>
      </c>
      <c r="F1222" s="2" t="str">
        <v>350 FIFTH AVENUE SUITE 4210,NEW YORK, NY 10118U.S.A.</v>
      </c>
      <c r="G1222" s="2" t="str">
        <v>Jeo Han</v>
      </c>
      <c r="H1222" s="2" t="s">
        <v>8855</v>
      </c>
      <c r="I1222" s="2" t="str">
        <v>+1 212-695-2600</v>
      </c>
      <c r="J1222" s="2" t="str">
        <v>212 695 1823</v>
      </c>
      <c r="K1222" s="7"/>
      <c r="L1222" s="7"/>
      <c r="M1222" s="7"/>
      <c r="N1222" s="7"/>
      <c r="O1222" s="7"/>
      <c r="P1222" s="7"/>
      <c r="Q1222" s="7"/>
      <c r="R1222" s="7"/>
      <c r="S1222" s="7"/>
    </row>
    <row r="1223">
      <c r="A1223" s="2" t="s">
        <v>11896</v>
      </c>
      <c r="B1223" s="2" t="str">
        <v>美國</v>
      </c>
      <c r="C1223" s="3" t="s">
        <v>11899</v>
      </c>
      <c r="D1223" s="2" t="s">
        <v>11897</v>
      </c>
      <c r="E1223" s="2" t="str">
        <v>10次</v>
      </c>
      <c r="F1223" s="2" t="str">
        <v>1555 REGAL ROW DALLAS,TEXAS 75247USA</v>
      </c>
      <c r="G1223" s="2" t="str">
        <v>Anil</v>
      </c>
      <c r="H1223" s="2" t="s">
        <v>11898</v>
      </c>
      <c r="I1223" s="2" t="str">
        <v>+1 214-915-7189</v>
      </c>
      <c r="J1223" s="2">
        <v>12149157247</v>
      </c>
      <c r="K1223" s="7"/>
      <c r="L1223" s="7"/>
      <c r="M1223" s="7"/>
      <c r="N1223" s="7"/>
      <c r="O1223" s="7"/>
      <c r="P1223" s="7"/>
      <c r="Q1223" s="7"/>
      <c r="R1223" s="7"/>
      <c r="S1223" s="7"/>
    </row>
    <row r="1224">
      <c r="A1224" s="2" t="s">
        <v>10836</v>
      </c>
      <c r="B1224" s="2" t="str">
        <v>加拿大</v>
      </c>
      <c r="C1224" s="3" t="s">
        <v>10838</v>
      </c>
      <c r="D1224" s="2" t="str">
        <v>餐厨用具</v>
      </c>
      <c r="E1224" s="2" t="str">
        <v>5次</v>
      </c>
      <c r="F1224" s="2" t="str">
        <v>108 Rue des Soeurs Grises,Suite 100,Montréal Quebec</v>
      </c>
      <c r="G1224" s="2" t="str">
        <v>KERRY</v>
      </c>
      <c r="H1224" s="2" t="s">
        <v>10837</v>
      </c>
      <c r="I1224" s="2">
        <f>+1-514-364-6465</f>
      </c>
      <c r="J1224" s="2" t="str">
        <v>001 514 861 9384</v>
      </c>
      <c r="K1224" s="7"/>
      <c r="L1224" s="7"/>
      <c r="M1224" s="7"/>
      <c r="N1224" s="7"/>
      <c r="O1224" s="7"/>
      <c r="P1224" s="7"/>
      <c r="Q1224" s="7"/>
      <c r="R1224" s="7"/>
      <c r="S1224" s="7"/>
    </row>
    <row r="1225">
      <c r="A1225" s="2" t="s">
        <v>13318</v>
      </c>
      <c r="B1225" s="2" t="str">
        <v>沙烏地阿拉伯</v>
      </c>
      <c r="C1225" s="3" t="s">
        <v>13319</v>
      </c>
      <c r="D1225" s="2" t="str">
        <v>餐厨用具</v>
      </c>
      <c r="E1225" s="2" t="str">
        <v>6次</v>
      </c>
      <c r="F1225" s="2" t="str">
        <v>JEDDAH-MOSAIDIA CENTER NO.2(P.O.BOX 13608 JEDDAH)</v>
      </c>
      <c r="G1225" s="2" t="str">
        <v>BADIE AL AZEM</v>
      </c>
      <c r="H1225" s="2" t="s">
        <v>13320</v>
      </c>
      <c r="I1225" s="2" t="str">
        <v>00966 2 6651696</v>
      </c>
      <c r="J1225" s="2" t="str">
        <v>00966 2 6659664/6691696</v>
      </c>
      <c r="K1225" s="7"/>
      <c r="L1225" s="7"/>
      <c r="M1225" s="7"/>
      <c r="N1225" s="7"/>
      <c r="O1225" s="7"/>
      <c r="P1225" s="7"/>
      <c r="Q1225" s="7"/>
      <c r="R1225" s="7"/>
      <c r="S1225" s="7"/>
    </row>
    <row r="1226">
      <c r="A1226" s="2" t="s">
        <v>10774</v>
      </c>
      <c r="B1226" s="2" t="str">
        <v>中國香港</v>
      </c>
      <c r="C1226" s="3" t="s">
        <v>10776</v>
      </c>
      <c r="D1226" s="2" t="str">
        <v>餐厨用具</v>
      </c>
      <c r="E1226" s="2" t="str">
        <v>2次</v>
      </c>
      <c r="F1226" s="2" t="str">
        <v>ROOM B 20/F,211 JOHNSTON ROAD,WANCHAI</v>
      </c>
      <c r="G1226" s="2" t="str">
        <v>ALBERT YIP</v>
      </c>
      <c r="H1226" s="2" t="s">
        <v>10775</v>
      </c>
      <c r="I1226" s="2" t="str">
        <v>00852 28366212</v>
      </c>
      <c r="J1226" s="2" t="str">
        <v>00852 28366865</v>
      </c>
      <c r="K1226" s="7"/>
      <c r="L1226" s="7"/>
      <c r="M1226" s="7"/>
      <c r="N1226" s="7"/>
      <c r="O1226" s="7"/>
      <c r="P1226" s="7"/>
      <c r="Q1226" s="7"/>
      <c r="R1226" s="7"/>
      <c r="S1226" s="7"/>
    </row>
    <row r="1227">
      <c r="A1227" s="2" t="s">
        <v>10096</v>
      </c>
      <c r="B1227" s="2" t="str">
        <v>巴拿馬</v>
      </c>
      <c r="C1227" s="3" t="s">
        <v>10097</v>
      </c>
      <c r="D1227" s="2" t="str">
        <v>其他,家具,家居用品,家居装饰品,工艺陶瓷,餐厨用具</v>
      </c>
      <c r="E1227" s="2" t="str">
        <v>9次</v>
      </c>
      <c r="F1227" s="2" t="str">
        <v>P. O. BOX 2022 COLON FREE ZONE,PANAMA</v>
      </c>
      <c r="G1227" s="2" t="str">
        <v>KULVIR</v>
      </c>
      <c r="H1227" s="2" t="s">
        <v>10095</v>
      </c>
      <c r="I1227" s="2" t="str">
        <v>+507 445-1900</v>
      </c>
      <c r="J1227" s="2" t="str">
        <v>507441 6168</v>
      </c>
      <c r="K1227" s="7"/>
      <c r="L1227" s="7"/>
      <c r="M1227" s="7"/>
      <c r="N1227" s="7"/>
      <c r="O1227" s="7"/>
      <c r="P1227" s="7"/>
      <c r="Q1227" s="7"/>
      <c r="R1227" s="7"/>
      <c r="S1227" s="7"/>
    </row>
    <row r="1228">
      <c r="A1228" s="2" t="s">
        <v>10794</v>
      </c>
      <c r="B1228" s="2" t="str">
        <v>西班牙</v>
      </c>
      <c r="C1228" s="3" t="s">
        <v>10795</v>
      </c>
      <c r="D1228" s="2" t="str">
        <v>家用电器,餐厨用具</v>
      </c>
      <c r="E1228" s="2" t="str">
        <v>9次</v>
      </c>
      <c r="F1228" s="2" t="str">
        <v>Arago, 28, E 08015, Barcelona</v>
      </c>
      <c r="G1228" s="2" t="str">
        <v>Mane Iberica S. A.</v>
      </c>
      <c r="H1228" s="2" t="str">
        <v>--</v>
      </c>
      <c r="I1228" s="2" t="str">
        <v>+34 934 24 72 91</v>
      </c>
      <c r="J1228" s="2" t="str">
        <v>0034 93 425 02 13</v>
      </c>
      <c r="K1228" s="7"/>
      <c r="L1228" s="7"/>
      <c r="M1228" s="7"/>
      <c r="N1228" s="7"/>
      <c r="O1228" s="7"/>
      <c r="P1228" s="7"/>
      <c r="Q1228" s="7"/>
      <c r="R1228" s="7"/>
      <c r="S1228" s="7"/>
    </row>
    <row r="1229">
      <c r="A1229" s="2" t="s">
        <v>10040</v>
      </c>
      <c r="B1229" s="2" t="str">
        <v>約旦</v>
      </c>
      <c r="C1229" s="3" t="s">
        <v>10042</v>
      </c>
      <c r="D1229" s="2" t="str">
        <v>其他,服装饰物及配件,餐厨用具</v>
      </c>
      <c r="E1229" s="2" t="str">
        <v>9次</v>
      </c>
      <c r="F1229" s="2" t="str">
        <v>P. O. BOX 6243AMMAN 11118JORDAN</v>
      </c>
      <c r="G1229" s="2" t="str">
        <v>Mr. Michel Manneh</v>
      </c>
      <c r="H1229" s="2" t="s">
        <v>10041</v>
      </c>
      <c r="I1229" s="2" t="str">
        <v>962 6 4896180</v>
      </c>
      <c r="J1229" s="2" t="str">
        <v>962 6 4892685</v>
      </c>
      <c r="K1229" s="7"/>
      <c r="L1229" s="7"/>
      <c r="M1229" s="7"/>
      <c r="N1229" s="7"/>
      <c r="O1229" s="7"/>
      <c r="P1229" s="7"/>
      <c r="Q1229" s="7"/>
      <c r="R1229" s="7"/>
      <c r="S1229" s="7"/>
    </row>
    <row r="1230">
      <c r="A1230" s="2" t="s">
        <v>10720</v>
      </c>
      <c r="B1230" s="2" t="str">
        <v>新西蘭</v>
      </c>
      <c r="C1230" s="2" t="str">
        <v>--</v>
      </c>
      <c r="D1230" s="2" t="str">
        <v>大型机械及设备,家用纺织品,餐厨用具</v>
      </c>
      <c r="E1230" s="2" t="str">
        <v>9次</v>
      </c>
      <c r="F1230" s="2" t="str">
        <v>Ritchie Street, 8601, Timaru</v>
      </c>
      <c r="G1230" s="2" t="str">
        <v>Gordon C Kenton</v>
      </c>
      <c r="H1230" s="2" t="s">
        <v>10721</v>
      </c>
      <c r="I1230" s="2" t="str">
        <v>+64 3-684 7719</v>
      </c>
      <c r="J1230" s="2" t="str">
        <v>0064 3 688 9164</v>
      </c>
      <c r="K1230" s="7"/>
      <c r="L1230" s="7"/>
      <c r="M1230" s="7"/>
      <c r="N1230" s="7"/>
      <c r="O1230" s="7"/>
      <c r="P1230" s="7"/>
      <c r="Q1230" s="7"/>
      <c r="R1230" s="7"/>
      <c r="S1230" s="7"/>
    </row>
    <row r="1231">
      <c r="A1231" s="2" t="s">
        <v>11967</v>
      </c>
      <c r="B1231" s="2" t="str">
        <v>新加坡</v>
      </c>
      <c r="C1231" s="3" t="s">
        <v>11968</v>
      </c>
      <c r="D1231" s="2" t="str">
        <v>食品,餐厨用具</v>
      </c>
      <c r="E1231" s="2" t="str">
        <v>7次</v>
      </c>
      <c r="F1231" s="2" t="str">
        <v>160 PAYA LEBAR ROAD #06-03/04 ORION INDUSTRIAL BLDG</v>
      </c>
      <c r="G1231" s="2" t="str">
        <v>LUCAS FOODS (ASIA) PTE LTD</v>
      </c>
      <c r="H1231" s="2" t="s">
        <v>11969</v>
      </c>
      <c r="I1231" s="2" t="str">
        <v>0065 68414303</v>
      </c>
      <c r="J1231" s="2" t="str">
        <v>0065 68414309</v>
      </c>
      <c r="K1231" s="7"/>
      <c r="L1231" s="7"/>
      <c r="M1231" s="7"/>
      <c r="N1231" s="7"/>
      <c r="O1231" s="7"/>
      <c r="P1231" s="7"/>
      <c r="Q1231" s="7"/>
      <c r="R1231" s="7"/>
      <c r="S1231" s="7"/>
    </row>
    <row r="1232">
      <c r="A1232" s="2" t="s">
        <v>10745</v>
      </c>
      <c r="B1232" s="2" t="str">
        <v>中国台湾</v>
      </c>
      <c r="C1232" s="2" t="str">
        <v>--</v>
      </c>
      <c r="D1232" s="2" t="str">
        <v>其他,办公文具,家具,玩具,箱包,餐厨用具</v>
      </c>
      <c r="E1232" s="2" t="str">
        <v>3次</v>
      </c>
      <c r="F1232" s="2" t="str">
        <v>Anle Taipei Taiwan</v>
      </c>
      <c r="G1232" s="2" t="str">
        <v>Connie Wang</v>
      </c>
      <c r="H1232" s="2" t="s">
        <v>10746</v>
      </c>
      <c r="I1232" s="2">
        <v>15099778584</v>
      </c>
      <c r="J1232" s="2">
        <v>886229437677</v>
      </c>
      <c r="K1232" s="7"/>
      <c r="L1232" s="7"/>
      <c r="M1232" s="7"/>
      <c r="N1232" s="7"/>
      <c r="O1232" s="7"/>
      <c r="P1232" s="7"/>
      <c r="Q1232" s="7"/>
      <c r="R1232" s="7"/>
      <c r="S1232" s="7"/>
    </row>
    <row r="1233">
      <c r="A1233" s="2" t="s">
        <v>11926</v>
      </c>
      <c r="B1233" s="2" t="str">
        <v>美國</v>
      </c>
      <c r="C1233" s="2" t="str">
        <v>--</v>
      </c>
      <c r="D1233" s="2" t="s">
        <v>11924</v>
      </c>
      <c r="E1233" s="2" t="str">
        <v>10次</v>
      </c>
      <c r="F1233" s="2" t="str">
        <v>104-B FERGUSON STREET,SOUTH POINT,OH,45680,U.S.A.</v>
      </c>
      <c r="G1233" s="2" t="str">
        <v>Carlos Pan</v>
      </c>
      <c r="H1233" s="2" t="s">
        <v>11925</v>
      </c>
      <c r="I1233" s="2" t="str">
        <v>+1 304-617-2865</v>
      </c>
      <c r="J1233" s="2" t="str">
        <v>001 7403774857</v>
      </c>
      <c r="K1233" s="7"/>
      <c r="L1233" s="7"/>
      <c r="M1233" s="7"/>
      <c r="N1233" s="7"/>
      <c r="O1233" s="7"/>
      <c r="P1233" s="7"/>
      <c r="Q1233" s="7"/>
      <c r="R1233" s="7"/>
      <c r="S1233" s="7"/>
    </row>
    <row r="1234">
      <c r="A1234" s="2" t="s">
        <v>8911</v>
      </c>
      <c r="B1234" s="2" t="str">
        <v>美國</v>
      </c>
      <c r="C1234" s="3" t="s">
        <v>8913</v>
      </c>
      <c r="D1234" s="2" t="str">
        <v>其他,医药保健品及医疗器械,家具,服装饰物及配件,食品,餐厨用具</v>
      </c>
      <c r="E1234" s="2" t="str">
        <v>10次</v>
      </c>
      <c r="F1234" s="2" t="str">
        <v>819 SANTEE STREET #900,LOS ANGELES, CA 90014U.S.A.</v>
      </c>
      <c r="G1234" s="2" t="str">
        <v>GLOBAL EXCHANGE</v>
      </c>
      <c r="H1234" s="2" t="s">
        <v>8912</v>
      </c>
      <c r="I1234" s="2" t="str">
        <v>+1-415-255-7296,+41 41 709 2000,(415) 255-7296,514-393-1000,(212) 525-5000,310.615.0311,(415) 575-5533,1-800-366-7254,(415) 575-5534,(415) 575-5535,(862) 404-3000,(305) 599-2600,+1 403-920-2000,+1 403-920-2200,+1 604-689-1978,+1 604-689-1976,+33 1 40 06 64 00,+1 717-534-7873,+1 717-534-4200,+41 41 709 20 00,+1 302-655-5049,+1 415-894-6817,+1 925-842-1000,+1-302-636-5454,+1-479-273-4000,+1-604-689-1976,+1-281-871-2699,+33-1-40-06-64-00,+1-704-386-5681,+1-717-534-7873,+1-717-534-4200,+1-604-689-1978,+1-479-277-1830,+33-1-71-75-00-00</v>
      </c>
      <c r="J1234" s="2" t="str">
        <v>001 3102028660</v>
      </c>
      <c r="K1234" s="7"/>
      <c r="L1234" s="7"/>
      <c r="M1234" s="7"/>
      <c r="N1234" s="7"/>
      <c r="O1234" s="7"/>
      <c r="P1234" s="7"/>
      <c r="Q1234" s="7"/>
      <c r="R1234" s="7"/>
      <c r="S1234" s="7"/>
    </row>
    <row r="1235">
      <c r="A1235" s="2" t="s">
        <v>11937</v>
      </c>
      <c r="B1235" s="2" t="str">
        <v>美國</v>
      </c>
      <c r="C1235" s="3" t="s">
        <v>11939</v>
      </c>
      <c r="D1235" s="2" t="str">
        <v>餐厨用具</v>
      </c>
      <c r="E1235" s="2" t="str">
        <v>6次</v>
      </c>
      <c r="F1235" s="2" t="str">
        <v>6935 STEARNS ST, HOUSTON, TX 77021</v>
      </c>
      <c r="G1235" s="2" t="str">
        <v>ALAIN LEGLAR</v>
      </c>
      <c r="H1235" s="2" t="s">
        <v>11938</v>
      </c>
      <c r="I1235" s="2" t="str">
        <v>+1 713-748-5441,+1 713-748-5453,+1-713-748-5453,+1-713-748-5441</v>
      </c>
      <c r="J1235" s="2" t="str">
        <v>001 713 7485453</v>
      </c>
      <c r="K1235" s="7"/>
      <c r="L1235" s="7"/>
      <c r="M1235" s="7"/>
      <c r="N1235" s="7"/>
      <c r="O1235" s="7"/>
      <c r="P1235" s="7"/>
      <c r="Q1235" s="7"/>
      <c r="R1235" s="7"/>
      <c r="S1235" s="7"/>
    </row>
    <row r="1236">
      <c r="A1236" s="2" t="s">
        <v>8829</v>
      </c>
      <c r="B1236" s="2" t="str">
        <v>荷蘭</v>
      </c>
      <c r="C1236" s="3" t="s">
        <v>8827</v>
      </c>
      <c r="D1236" s="2" t="str">
        <v>其他,家具,照明产品,车辆,餐厨用具</v>
      </c>
      <c r="E1236" s="2" t="str">
        <v>9次</v>
      </c>
      <c r="F1236" s="2" t="str">
        <v>Industrieweg 40, NL 6219 NR, Maastricht</v>
      </c>
      <c r="G1236" s="2" t="str">
        <v>N Nelissen</v>
      </c>
      <c r="H1236" s="2" t="s">
        <v>8828</v>
      </c>
      <c r="I1236" s="2">
        <f>+44-1691-776900</f>
      </c>
      <c r="J1236" s="2" t="str">
        <v>0031 43 3516698</v>
      </c>
      <c r="K1236" s="7"/>
      <c r="L1236" s="7"/>
      <c r="M1236" s="7"/>
      <c r="N1236" s="7"/>
      <c r="O1236" s="7"/>
      <c r="P1236" s="7"/>
      <c r="Q1236" s="7"/>
      <c r="R1236" s="7"/>
      <c r="S1236" s="7"/>
    </row>
    <row r="1237">
      <c r="A1237" s="2" t="s">
        <v>9738</v>
      </c>
      <c r="B1237" s="2" t="str">
        <v>日本</v>
      </c>
      <c r="C1237" s="3" t="s">
        <v>9739</v>
      </c>
      <c r="D1237" s="2" t="str">
        <v>化工产品,大型机械及设备,食品,餐厨用具</v>
      </c>
      <c r="E1237" s="2" t="str">
        <v>4次</v>
      </c>
      <c r="F1237" s="2" t="str">
        <v>1-12-3, NAKA-JUJO, KITA-KU, TOKYO 114, JAPAN</v>
      </c>
      <c r="G1237" s="2" t="str">
        <v>MIYAOKAHIROSHI</v>
      </c>
      <c r="H1237" s="2" t="s">
        <v>9740</v>
      </c>
      <c r="I1237" s="2" t="str">
        <v>0081 3 39074311</v>
      </c>
      <c r="J1237" s="2" t="str">
        <v>0081 3 39096417</v>
      </c>
      <c r="K1237" s="7"/>
      <c r="L1237" s="7"/>
      <c r="M1237" s="7"/>
      <c r="N1237" s="7"/>
      <c r="O1237" s="7"/>
      <c r="P1237" s="7"/>
      <c r="Q1237" s="7"/>
      <c r="R1237" s="7"/>
      <c r="S1237" s="7"/>
    </row>
    <row r="1238">
      <c r="A1238" s="2" t="s">
        <v>10992</v>
      </c>
      <c r="B1238" s="2" t="str">
        <v>美國</v>
      </c>
      <c r="C1238" s="3" t="s">
        <v>10991</v>
      </c>
      <c r="D1238" s="2" t="str">
        <v>家具,玻璃工艺品,餐厨用具</v>
      </c>
      <c r="E1238" s="2" t="str">
        <v>7次</v>
      </c>
      <c r="F1238" s="2" t="str">
        <v>22790 HESLOP DR, NOVI, MI 48375-4143</v>
      </c>
      <c r="G1238" s="2" t="str">
        <v>HESLOP</v>
      </c>
      <c r="H1238" s="2" t="str">
        <v>--</v>
      </c>
      <c r="I1238" s="2" t="str">
        <v>001 248 348 7050</v>
      </c>
      <c r="J1238" s="2" t="str">
        <v>001 248 344 4342</v>
      </c>
      <c r="K1238" s="7"/>
      <c r="L1238" s="7"/>
      <c r="M1238" s="7"/>
      <c r="N1238" s="7"/>
      <c r="O1238" s="7"/>
      <c r="P1238" s="7"/>
      <c r="Q1238" s="7"/>
      <c r="R1238" s="7"/>
      <c r="S1238" s="7"/>
    </row>
    <row r="1239">
      <c r="A1239" s="2" t="s">
        <v>10068</v>
      </c>
      <c r="B1239" s="2" t="str">
        <v>中国台湾</v>
      </c>
      <c r="C1239" s="3" t="s">
        <v>10069</v>
      </c>
      <c r="D1239" s="2" t="str">
        <v>餐厨用具</v>
      </c>
      <c r="E1239" s="2" t="str">
        <v>6次</v>
      </c>
      <c r="F1239" s="2" t="str">
        <v>43,KUN MING STREET,PINGTUNG</v>
      </c>
      <c r="G1239" s="2" t="str">
        <v>ANTONIO CHEN</v>
      </c>
      <c r="H1239" s="2" t="s">
        <v>10070</v>
      </c>
      <c r="I1239" s="2" t="str">
        <v>00886 8 7322018</v>
      </c>
      <c r="J1239" s="2" t="str">
        <v>00886 8 7334120</v>
      </c>
      <c r="K1239" s="7"/>
      <c r="L1239" s="7"/>
      <c r="M1239" s="7"/>
      <c r="N1239" s="7"/>
      <c r="O1239" s="7"/>
      <c r="P1239" s="7"/>
      <c r="Q1239" s="7"/>
      <c r="R1239" s="7"/>
      <c r="S1239" s="7"/>
    </row>
    <row r="1240">
      <c r="A1240" s="2" t="s">
        <v>11013</v>
      </c>
      <c r="B1240" s="2" t="str">
        <v>印尼</v>
      </c>
      <c r="C1240" s="2" t="str">
        <v>--</v>
      </c>
      <c r="D1240" s="2" t="s">
        <v>11014</v>
      </c>
      <c r="E1240" s="2" t="str">
        <v>9次</v>
      </c>
      <c r="F1240" s="2" t="str">
        <v>JL. AGUNG NIAGA BLOCK G5 NO.27 SUNTER AGUNG PODOMORO (DEPAN SUNTER PASAR) JAKARTA UTARA</v>
      </c>
      <c r="G1240" s="2" t="str">
        <v>Jaime Andres Lopez</v>
      </c>
      <c r="H1240" s="2" t="s">
        <v>11015</v>
      </c>
      <c r="I1240" s="2" t="str">
        <v>+62 21 64713900</v>
      </c>
      <c r="J1240" s="2" t="str">
        <v>0062 21 65302635</v>
      </c>
      <c r="K1240" s="7"/>
      <c r="L1240" s="7"/>
      <c r="M1240" s="7"/>
      <c r="N1240" s="7"/>
      <c r="O1240" s="7"/>
      <c r="P1240" s="7"/>
      <c r="Q1240" s="7"/>
      <c r="R1240" s="7"/>
      <c r="S1240" s="7"/>
    </row>
    <row r="1241">
      <c r="A1241" s="2" t="s">
        <v>13451</v>
      </c>
      <c r="B1241" s="2" t="str">
        <v>巴基斯坦</v>
      </c>
      <c r="C1241" s="2" t="str">
        <v>--</v>
      </c>
      <c r="D1241" s="2" t="str">
        <v>家具,工艺陶瓷,照明产品,餐厨用具</v>
      </c>
      <c r="E1241" s="2" t="str">
        <v>9次</v>
      </c>
      <c r="F1241" s="2" t="str">
        <v>OFF #10,1-Y CRESCENT PLAZA F-10MARKAZ ISLAMABAD,PAKISTAN</v>
      </c>
      <c r="G1241" s="2" t="str">
        <v>Simon Clarke</v>
      </c>
      <c r="H1241" s="2" t="s">
        <v>13452</v>
      </c>
      <c r="I1241" s="2" t="str">
        <v>+92 51 2211628</v>
      </c>
      <c r="J1241" s="2" t="str">
        <v>92 51 2211627</v>
      </c>
      <c r="K1241" s="7"/>
      <c r="L1241" s="7"/>
      <c r="M1241" s="7"/>
      <c r="N1241" s="7"/>
      <c r="O1241" s="7"/>
      <c r="P1241" s="7"/>
      <c r="Q1241" s="7"/>
      <c r="R1241" s="7"/>
      <c r="S1241" s="7"/>
    </row>
    <row r="1242">
      <c r="A1242" s="2" t="s">
        <v>10942</v>
      </c>
      <c r="B1242" s="2" t="str">
        <v>美國</v>
      </c>
      <c r="C1242" s="2" t="str">
        <v>--</v>
      </c>
      <c r="D1242" s="2" t="str">
        <v>体育及旅游休闲用品,家具,家用纺织品,玻璃工艺品,箱包,餐厨用具</v>
      </c>
      <c r="E1242" s="2" t="str">
        <v>9次</v>
      </c>
      <c r="F1242" s="2" t="str">
        <v>935 S. MAPLE AVE.LOS ANGELES CA.U.S.A.</v>
      </c>
      <c r="G1242" s="2" t="str">
        <v>Dhrumil Sejpal</v>
      </c>
      <c r="H1242" s="2" t="s">
        <v>10943</v>
      </c>
      <c r="I1242" s="2" t="str">
        <v>+1 213-624-8318</v>
      </c>
      <c r="J1242" s="2" t="str">
        <v>213 624 6185</v>
      </c>
      <c r="K1242" s="7"/>
      <c r="L1242" s="7"/>
      <c r="M1242" s="7"/>
      <c r="N1242" s="7"/>
      <c r="O1242" s="7"/>
      <c r="P1242" s="7"/>
      <c r="Q1242" s="7"/>
      <c r="R1242" s="7"/>
      <c r="S1242" s="7"/>
    </row>
    <row r="1243">
      <c r="A1243" s="2" t="s">
        <v>13472</v>
      </c>
      <c r="B1243" s="2" t="str">
        <v>哥斯達黎加</v>
      </c>
      <c r="C1243" s="3" t="s">
        <v>13471</v>
      </c>
      <c r="D1243" s="2" t="s">
        <v>13469</v>
      </c>
      <c r="E1243" s="2" t="str">
        <v>7次</v>
      </c>
      <c r="F1243" s="2" t="str">
        <v>SAN FRANCISCO DE DOS RIOS 200 M SUR DEL MOTEL PARAISO</v>
      </c>
      <c r="G1243" s="2" t="str">
        <v>ANDRES CORRALES</v>
      </c>
      <c r="H1243" s="2" t="s">
        <v>13470</v>
      </c>
      <c r="I1243" s="2" t="str">
        <v>+506 2217 3707</v>
      </c>
      <c r="J1243" s="2" t="str">
        <v>--5062217377</v>
      </c>
      <c r="K1243" s="7"/>
      <c r="L1243" s="7"/>
      <c r="M1243" s="7"/>
      <c r="N1243" s="7"/>
      <c r="O1243" s="7"/>
      <c r="P1243" s="7"/>
      <c r="Q1243" s="7"/>
      <c r="R1243" s="7"/>
      <c r="S1243" s="7"/>
    </row>
    <row r="1244">
      <c r="A1244" s="2" t="s">
        <v>10969</v>
      </c>
      <c r="B1244" s="2" t="str">
        <v>德國</v>
      </c>
      <c r="C1244" s="3" t="s">
        <v>10968</v>
      </c>
      <c r="D1244" s="2" t="s">
        <v>10971</v>
      </c>
      <c r="E1244" s="2" t="str">
        <v>10次</v>
      </c>
      <c r="F1244" s="2" t="str">
        <v>Gustav-Adolf-Str. 37 a, GERMANY</v>
      </c>
      <c r="G1244" s="2" t="str">
        <v>Cyndie Jensen</v>
      </c>
      <c r="H1244" s="2" t="s">
        <v>10970</v>
      </c>
      <c r="I1244" s="2" t="str">
        <v>+49 40 23687115</v>
      </c>
      <c r="J1244" s="2">
        <v>4023687116</v>
      </c>
      <c r="K1244" s="7"/>
      <c r="L1244" s="7"/>
      <c r="M1244" s="7"/>
      <c r="N1244" s="7"/>
      <c r="O1244" s="7"/>
      <c r="P1244" s="7"/>
      <c r="Q1244" s="7"/>
      <c r="R1244" s="7"/>
      <c r="S1244" s="7"/>
    </row>
    <row r="1245">
      <c r="A1245" s="2" t="s">
        <v>13414</v>
      </c>
      <c r="B1245" s="2" t="str">
        <v>日本</v>
      </c>
      <c r="C1245" s="2" t="str">
        <v>--</v>
      </c>
      <c r="D1245" s="2" t="str">
        <v>五金,餐厨用具</v>
      </c>
      <c r="E1245" s="2" t="str">
        <v>7次</v>
      </c>
      <c r="F1245" s="2" t="str">
        <v>1-48, HIGASHI-MACHI TAKIKAWA-SHI, HOKKAIDO 0730024</v>
      </c>
      <c r="G1245" s="2" t="str">
        <v>FUJIWARA SHOJI KK</v>
      </c>
      <c r="H1245" s="2" t="str">
        <v>--</v>
      </c>
      <c r="I1245" s="2">
        <f>+81-125-24-5315</f>
      </c>
      <c r="J1245" s="2" t="str">
        <v>0081 125 23 0185</v>
      </c>
      <c r="K1245" s="7"/>
      <c r="L1245" s="7"/>
      <c r="M1245" s="7"/>
      <c r="N1245" s="7"/>
      <c r="O1245" s="7"/>
      <c r="P1245" s="7"/>
      <c r="Q1245" s="7"/>
      <c r="R1245" s="7"/>
      <c r="S1245" s="7"/>
    </row>
    <row r="1246">
      <c r="A1246" s="2" t="s">
        <v>10900</v>
      </c>
      <c r="B1246" s="2" t="str">
        <v>中國香港</v>
      </c>
      <c r="C1246" s="3" t="s">
        <v>10902</v>
      </c>
      <c r="D1246" s="2" t="str">
        <v>家居用品,餐厨用具</v>
      </c>
      <c r="E1246" s="2" t="str">
        <v>5次</v>
      </c>
      <c r="F1246" s="2" t="str">
        <v>1011 TOWER 2 ,30 CANTON ROAD, TST, KLN ,HONGKONG</v>
      </c>
      <c r="G1246" s="2" t="str">
        <v>allan</v>
      </c>
      <c r="H1246" s="2" t="s">
        <v>10901</v>
      </c>
      <c r="I1246" s="2" t="str">
        <v>+852 2375 1111</v>
      </c>
      <c r="J1246" s="2">
        <v>23753409</v>
      </c>
      <c r="K1246" s="7"/>
      <c r="L1246" s="7"/>
      <c r="M1246" s="7"/>
      <c r="N1246" s="7"/>
      <c r="O1246" s="7"/>
      <c r="P1246" s="7"/>
      <c r="Q1246" s="7"/>
      <c r="R1246" s="7"/>
      <c r="S1246" s="7"/>
    </row>
    <row r="1247">
      <c r="A1247" s="2" t="s">
        <v>13434</v>
      </c>
      <c r="B1247" s="2" t="str">
        <v>日本</v>
      </c>
      <c r="C1247" s="3" t="s">
        <v>13436</v>
      </c>
      <c r="D1247" s="2" t="str">
        <v>餐厨用具</v>
      </c>
      <c r="E1247" s="2" t="str">
        <v>4次</v>
      </c>
      <c r="F1247" s="2" t="str">
        <v>1-9-8, KATSUYAMA-MINAMI, IKUNO-KU, OSAKA-SHI, OSAKA 544, JAPAN</v>
      </c>
      <c r="G1247" s="2" t="str">
        <v>MORIMOTO YASUTAKA</v>
      </c>
      <c r="H1247" s="2" t="s">
        <v>13435</v>
      </c>
      <c r="I1247" s="2" t="str">
        <v>0081 6 67170587</v>
      </c>
      <c r="J1247" s="2" t="str">
        <v>0081 6 67318293</v>
      </c>
      <c r="K1247" s="7"/>
      <c r="L1247" s="7"/>
      <c r="M1247" s="7"/>
      <c r="N1247" s="7"/>
      <c r="O1247" s="7"/>
      <c r="P1247" s="7"/>
      <c r="Q1247" s="7"/>
      <c r="R1247" s="7"/>
      <c r="S1247" s="7"/>
    </row>
    <row r="1248">
      <c r="A1248" s="2" t="s">
        <v>10923</v>
      </c>
      <c r="B1248" s="2" t="str">
        <v>美國</v>
      </c>
      <c r="C1248" s="3" t="s">
        <v>10922</v>
      </c>
      <c r="D1248" s="2" t="str">
        <v>餐厨用具</v>
      </c>
      <c r="E1248" s="2" t="str">
        <v>5次</v>
      </c>
      <c r="F1248" s="2" t="str">
        <v>6625 N. SCOTTSDALE ROAD,SCOTTSDALE, AZ 85250,U.S.A.</v>
      </c>
      <c r="G1248" s="2" t="str">
        <v>--</v>
      </c>
      <c r="H1248" s="2" t="s">
        <v>10921</v>
      </c>
      <c r="I1248" s="2" t="str">
        <v>+1 480-951-0003</v>
      </c>
      <c r="J1248" s="2" t="str">
        <v>480 951 3980</v>
      </c>
      <c r="K1248" s="7"/>
      <c r="L1248" s="7"/>
      <c r="M1248" s="7"/>
      <c r="N1248" s="7"/>
      <c r="O1248" s="7"/>
      <c r="P1248" s="7"/>
      <c r="Q1248" s="7"/>
      <c r="R1248" s="7"/>
      <c r="S1248" s="7"/>
    </row>
    <row r="1249">
      <c r="A1249" s="2" t="s">
        <v>13127</v>
      </c>
      <c r="B1249" s="2" t="str">
        <v>法國</v>
      </c>
      <c r="C1249" s="3" t="s">
        <v>13128</v>
      </c>
      <c r="D1249" s="2" t="str">
        <v>园林用品,工艺陶瓷,餐厨用具</v>
      </c>
      <c r="E1249" s="2" t="str">
        <v>6次</v>
      </c>
      <c r="F1249" s="2" t="str">
        <v>20 RUE JEAN JACQUES ROUSSEAU, 94200, IVRY SUR SEINE</v>
      </c>
      <c r="G1249" s="2" t="str">
        <v>M BENICHOU JEAN MARC</v>
      </c>
      <c r="H1249" s="2" t="str">
        <v>--</v>
      </c>
      <c r="I1249" s="2" t="str">
        <v>+33 1 46 58 12 13</v>
      </c>
      <c r="J1249" s="2" t="str">
        <v>0033 1 49609855</v>
      </c>
      <c r="K1249" s="7"/>
      <c r="L1249" s="7"/>
      <c r="M1249" s="7"/>
      <c r="N1249" s="7"/>
      <c r="O1249" s="7"/>
      <c r="P1249" s="7"/>
      <c r="Q1249" s="7"/>
      <c r="R1249" s="7"/>
      <c r="S1249" s="7"/>
    </row>
    <row r="1250">
      <c r="A1250" s="2" t="s">
        <v>10490</v>
      </c>
      <c r="B1250" s="2" t="str">
        <v>荷蘭</v>
      </c>
      <c r="C1250" s="3" t="s">
        <v>10492</v>
      </c>
      <c r="D1250" s="2" t="str">
        <v>体育及旅游休闲用品,建筑及装饰材料,玻璃工艺品,餐厨用具</v>
      </c>
      <c r="E1250" s="2" t="str">
        <v>9次</v>
      </c>
      <c r="F1250" s="2" t="str">
        <v>Vermeerstraat 13, NL 7731 SM, Ommen</v>
      </c>
      <c r="G1250" s="2" t="str">
        <v>J.H. Winter</v>
      </c>
      <c r="H1250" s="2" t="s">
        <v>10491</v>
      </c>
      <c r="I1250" s="2" t="str">
        <v>+31 529 456 268</v>
      </c>
      <c r="J1250" s="2" t="str">
        <v>0031 529 452317</v>
      </c>
      <c r="K1250" s="7"/>
      <c r="L1250" s="7"/>
      <c r="M1250" s="7"/>
      <c r="N1250" s="7"/>
      <c r="O1250" s="7"/>
      <c r="P1250" s="7"/>
      <c r="Q1250" s="7"/>
      <c r="R1250" s="7"/>
      <c r="S1250" s="7"/>
    </row>
    <row r="1251">
      <c r="A1251" s="2" t="s">
        <v>13138</v>
      </c>
      <c r="B1251" s="2" t="str">
        <v>美國</v>
      </c>
      <c r="C1251" s="2" t="str">
        <v>--</v>
      </c>
      <c r="D1251" s="2" t="str">
        <v>化工产品,家用纺织品,餐厨用具</v>
      </c>
      <c r="E1251" s="2" t="str">
        <v>3次</v>
      </c>
      <c r="F1251" s="2" t="str">
        <v>110 W GRAHAM AVE, HEMPSTEAD, NY 11550-6126</v>
      </c>
      <c r="G1251" s="2" t="str">
        <v>MARK</v>
      </c>
      <c r="H1251" s="2" t="s">
        <v>13137</v>
      </c>
      <c r="I1251" s="2" t="str">
        <v>001 5165381300</v>
      </c>
      <c r="J1251" s="2" t="str">
        <v>001 516 5380059</v>
      </c>
      <c r="K1251" s="7"/>
      <c r="L1251" s="7"/>
      <c r="M1251" s="7"/>
      <c r="N1251" s="7"/>
      <c r="O1251" s="7"/>
      <c r="P1251" s="7"/>
      <c r="Q1251" s="7"/>
      <c r="R1251" s="7"/>
      <c r="S1251" s="7"/>
    </row>
    <row r="1252">
      <c r="A1252" s="2" t="s">
        <v>10511</v>
      </c>
      <c r="B1252" s="2" t="str">
        <v>瑞典</v>
      </c>
      <c r="C1252" s="3" t="s">
        <v>10512</v>
      </c>
      <c r="D1252" s="2" t="str">
        <v>卫浴设备,浴室用品,餐厨用具</v>
      </c>
      <c r="E1252" s="2" t="str">
        <v>4次</v>
      </c>
      <c r="F1252" s="2" t="str">
        <v>Radiov 30-32, SE 13548, Tyreso</v>
      </c>
      <c r="G1252" s="2" t="str">
        <v>Anders Nilsson</v>
      </c>
      <c r="H1252" s="2" t="str">
        <v>--</v>
      </c>
      <c r="I1252" s="2" t="str">
        <v>+46 8 742 02 00</v>
      </c>
      <c r="J1252" s="2" t="str">
        <v>0046 8 742 65 00</v>
      </c>
      <c r="K1252" s="7"/>
      <c r="L1252" s="7"/>
      <c r="M1252" s="7"/>
      <c r="N1252" s="7"/>
      <c r="O1252" s="7"/>
      <c r="P1252" s="7"/>
      <c r="Q1252" s="7"/>
      <c r="R1252" s="7"/>
      <c r="S1252" s="7"/>
    </row>
    <row r="1253">
      <c r="A1253" s="2" t="s">
        <v>13087</v>
      </c>
      <c r="B1253" s="2" t="str">
        <v>法國</v>
      </c>
      <c r="C1253" s="3" t="s">
        <v>13088</v>
      </c>
      <c r="D1253" s="2" t="str">
        <v>餐厨用具</v>
      </c>
      <c r="E1253" s="2" t="str">
        <v>7次</v>
      </c>
      <c r="F1253" s="2" t="str">
        <v>27TH RUE DE ABBE GROULT STREET,75015 PARIS,FRANCE</v>
      </c>
      <c r="G1253" s="2" t="str">
        <v>--</v>
      </c>
      <c r="H1253" s="2" t="s">
        <v>13089</v>
      </c>
      <c r="I1253" s="2" t="str">
        <v>+33 1 56 08 33 00</v>
      </c>
      <c r="J1253" s="2">
        <v>33156083305</v>
      </c>
      <c r="K1253" s="7"/>
      <c r="L1253" s="7"/>
      <c r="M1253" s="7"/>
      <c r="N1253" s="7"/>
      <c r="O1253" s="7"/>
      <c r="P1253" s="7"/>
      <c r="Q1253" s="7"/>
      <c r="R1253" s="7"/>
      <c r="S1253" s="7"/>
    </row>
    <row r="1254">
      <c r="A1254" s="2" t="s">
        <v>10446</v>
      </c>
      <c r="B1254" s="2" t="str">
        <v>北馬里亞納群島</v>
      </c>
      <c r="C1254" s="3" t="s">
        <v>10447</v>
      </c>
      <c r="D1254" s="2" t="s">
        <v>10444</v>
      </c>
      <c r="E1254" s="2" t="str">
        <v>11次</v>
      </c>
      <c r="F1254" s="2" t="str">
        <v>21, GROUND FLOOR, CITY CENTERMADINAH ROAD JEDDAHSAUDI ARABIA</v>
      </c>
      <c r="G1254" s="2" t="str">
        <v>(本)藤原一爝,中原善耀</v>
      </c>
      <c r="H1254" s="2" t="s">
        <v>10445</v>
      </c>
      <c r="I1254" s="2" t="str">
        <v>+966 50 544 7105</v>
      </c>
      <c r="J1254" s="2" t="str">
        <v>0081 45 2124590</v>
      </c>
      <c r="K1254" s="7"/>
      <c r="L1254" s="7"/>
      <c r="M1254" s="7"/>
      <c r="N1254" s="7"/>
      <c r="O1254" s="7"/>
      <c r="P1254" s="7"/>
      <c r="Q1254" s="7"/>
      <c r="R1254" s="7"/>
      <c r="S1254" s="7"/>
    </row>
    <row r="1255">
      <c r="A1255" s="2" t="s">
        <v>13104</v>
      </c>
      <c r="B1255" s="2" t="str">
        <v>日本</v>
      </c>
      <c r="C1255" s="3" t="s">
        <v>13105</v>
      </c>
      <c r="D1255" s="2" t="str">
        <v>五金,家具,餐厨用具</v>
      </c>
      <c r="E1255" s="2" t="str">
        <v>10次</v>
      </c>
      <c r="F1255" s="2" t="str">
        <v>1-8, CHUO 1-CHOME IYOMISHIMA-SHI, EHIME 7990405</v>
      </c>
      <c r="G1255" s="2" t="str">
        <v>KANAZAKI, TOSHIAKI</v>
      </c>
      <c r="H1255" s="2" t="str">
        <v>--</v>
      </c>
      <c r="I1255" s="2">
        <f>+81-896-23-1121</f>
      </c>
      <c r="J1255" s="2" t="str">
        <v>0081 6 67219009</v>
      </c>
      <c r="K1255" s="7"/>
      <c r="L1255" s="7"/>
      <c r="M1255" s="7"/>
      <c r="N1255" s="7"/>
      <c r="O1255" s="7"/>
      <c r="P1255" s="7"/>
      <c r="Q1255" s="7"/>
      <c r="R1255" s="7"/>
      <c r="S1255" s="7"/>
    </row>
    <row r="1256">
      <c r="A1256" s="2" t="s">
        <v>10468</v>
      </c>
      <c r="B1256" s="2" t="str">
        <v>西班牙</v>
      </c>
      <c r="C1256" s="3" t="s">
        <v>10467</v>
      </c>
      <c r="D1256" s="2" t="str">
        <v>其他,家用电器,照明产品,钟表眼镜,餐厨用具</v>
      </c>
      <c r="E1256" s="2" t="str">
        <v>4次</v>
      </c>
      <c r="F1256" s="2" t="str">
        <v>AVDA BARCELONA S/N,25790 OLIANA-LLEIDA</v>
      </c>
      <c r="G1256" s="2" t="str">
        <v>Eduardo Torto</v>
      </c>
      <c r="H1256" s="2" t="s">
        <v>10469</v>
      </c>
      <c r="I1256" s="2" t="str">
        <v>+34 973 47 05 50</v>
      </c>
      <c r="J1256" s="2" t="str">
        <v>0034 973 470524</v>
      </c>
      <c r="K1256" s="7"/>
      <c r="L1256" s="7"/>
      <c r="M1256" s="7"/>
      <c r="N1256" s="7"/>
      <c r="O1256" s="7"/>
      <c r="P1256" s="7"/>
      <c r="Q1256" s="7"/>
      <c r="R1256" s="7"/>
      <c r="S1256" s="7"/>
    </row>
    <row r="1257">
      <c r="A1257" s="2" t="s">
        <v>13049</v>
      </c>
      <c r="B1257" s="2" t="str">
        <v>中國香港</v>
      </c>
      <c r="C1257" s="3" t="s">
        <v>13050</v>
      </c>
      <c r="D1257" s="2" t="s">
        <v>13047</v>
      </c>
      <c r="E1257" s="2" t="str">
        <v>5次</v>
      </c>
      <c r="F1257" s="2" t="str">
        <v>18 FLOOR,363 JAVA ROAD,HONGKONG</v>
      </c>
      <c r="G1257" s="2" t="str">
        <v>FREDDIE C T LAU</v>
      </c>
      <c r="H1257" s="2" t="s">
        <v>13048</v>
      </c>
      <c r="I1257" s="2" t="str">
        <v>00852 29633034</v>
      </c>
      <c r="J1257" s="2" t="str">
        <v>00852 25629883</v>
      </c>
      <c r="K1257" s="7"/>
      <c r="L1257" s="7"/>
      <c r="M1257" s="7"/>
      <c r="N1257" s="7"/>
      <c r="O1257" s="7"/>
      <c r="P1257" s="7"/>
      <c r="Q1257" s="7"/>
      <c r="R1257" s="7"/>
      <c r="S1257" s="7"/>
    </row>
    <row r="1258">
      <c r="A1258" s="2" t="s">
        <v>10400</v>
      </c>
      <c r="B1258" s="2" t="str">
        <v>美國</v>
      </c>
      <c r="C1258" s="2" t="str">
        <v>--</v>
      </c>
      <c r="D1258" s="2" t="s">
        <v>10401</v>
      </c>
      <c r="E1258" s="2" t="str">
        <v>9次</v>
      </c>
      <c r="F1258" s="2" t="str">
        <v>41-06 DELONG STREET, U.S.A.</v>
      </c>
      <c r="G1258" s="2" t="str">
        <v>JOHN</v>
      </c>
      <c r="H1258" s="2" t="s">
        <v>10402</v>
      </c>
      <c r="I1258" s="2" t="str">
        <v>+1 718-539-2308</v>
      </c>
      <c r="J1258" s="2" t="str">
        <v>001 718 886 0025</v>
      </c>
      <c r="K1258" s="7"/>
      <c r="L1258" s="7"/>
      <c r="M1258" s="7"/>
      <c r="N1258" s="7"/>
      <c r="O1258" s="7"/>
      <c r="P1258" s="7"/>
      <c r="Q1258" s="7"/>
      <c r="R1258" s="7"/>
      <c r="S1258" s="7"/>
    </row>
    <row r="1259">
      <c r="A1259" s="2" t="s">
        <v>13065</v>
      </c>
      <c r="B1259" s="2" t="str">
        <v>泰国</v>
      </c>
      <c r="C1259" s="3" t="s">
        <v>13066</v>
      </c>
      <c r="D1259" s="2" t="s">
        <v>13063</v>
      </c>
      <c r="E1259" s="2" t="str">
        <v>10次</v>
      </c>
      <c r="F1259" s="2" t="str">
        <v>10/9 SOI LADPHRAO 28 LADPHRAO RD.,JATUJAK, BANGKOKTHAILAND</v>
      </c>
      <c r="G1259" s="2" t="str">
        <v>Bayraktar</v>
      </c>
      <c r="H1259" s="2" t="s">
        <v>13064</v>
      </c>
      <c r="I1259" s="2" t="str">
        <v>(662)9907730</v>
      </c>
      <c r="J1259" s="2" t="str">
        <v>(662)990-7731</v>
      </c>
      <c r="K1259" s="7"/>
      <c r="L1259" s="7"/>
      <c r="M1259" s="7"/>
      <c r="N1259" s="7"/>
      <c r="O1259" s="7"/>
      <c r="P1259" s="7"/>
      <c r="Q1259" s="7"/>
      <c r="R1259" s="7"/>
      <c r="S1259" s="7"/>
    </row>
    <row r="1260">
      <c r="A1260" s="2" t="s">
        <v>10422</v>
      </c>
      <c r="B1260" s="2" t="str">
        <v>美國</v>
      </c>
      <c r="C1260" s="3" t="s">
        <v>10421</v>
      </c>
      <c r="D1260" s="2" t="str">
        <v>食品,餐厨用具</v>
      </c>
      <c r="E1260" s="2" t="str">
        <v>8次</v>
      </c>
      <c r="F1260" s="2" t="str">
        <v>424 W ROOSEVELT AVE, ALBANY, GA 31701</v>
      </c>
      <c r="G1260" s="2" t="str">
        <v>Andy Roberts</v>
      </c>
      <c r="H1260" s="2" t="str">
        <v>--</v>
      </c>
      <c r="I1260" s="2" t="str">
        <v>001 229 432 5116</v>
      </c>
      <c r="J1260" s="2" t="str">
        <v>001 229 432 6894</v>
      </c>
      <c r="K1260" s="7"/>
      <c r="L1260" s="7"/>
      <c r="M1260" s="7"/>
      <c r="N1260" s="7"/>
      <c r="O1260" s="7"/>
      <c r="P1260" s="7"/>
      <c r="Q1260" s="7"/>
      <c r="R1260" s="7"/>
      <c r="S1260" s="7"/>
    </row>
    <row r="1261">
      <c r="A1261" s="2" t="s">
        <v>13032</v>
      </c>
      <c r="B1261" s="2" t="str">
        <v>英國</v>
      </c>
      <c r="C1261" s="3" t="s">
        <v>13031</v>
      </c>
      <c r="D1261" s="2" t="str">
        <v>家居用品,电子消费品及信息产品,餐厨用具</v>
      </c>
      <c r="E1261" s="2" t="str">
        <v>4次</v>
      </c>
      <c r="F1261" s="2" t="str">
        <v>STATION ROAD,TOTNES, DEVON, TQ9 5JR.U.K.</v>
      </c>
      <c r="G1261" s="2" t="str">
        <v>james gilmour</v>
      </c>
      <c r="H1261" s="2" t="s">
        <v>13033</v>
      </c>
      <c r="I1261" s="2" t="str">
        <v>+44 1803 860900</v>
      </c>
      <c r="J1261" s="2">
        <v>1803860901</v>
      </c>
      <c r="K1261" s="7"/>
      <c r="L1261" s="7"/>
      <c r="M1261" s="7"/>
      <c r="N1261" s="7"/>
      <c r="O1261" s="7"/>
      <c r="P1261" s="7"/>
      <c r="Q1261" s="7"/>
      <c r="R1261" s="7"/>
      <c r="S1261" s="7"/>
    </row>
    <row r="1262">
      <c r="A1262" s="2" t="s">
        <v>10363</v>
      </c>
      <c r="B1262" s="2" t="str">
        <v>中国台湾</v>
      </c>
      <c r="C1262" s="3" t="s">
        <v>10365</v>
      </c>
      <c r="D1262" s="2" t="str">
        <v>餐厨用具</v>
      </c>
      <c r="E1262" s="2" t="str">
        <v>2次</v>
      </c>
      <c r="F1262" s="2" t="str">
        <v>NO. 321 FENG CHIA RD,TAICHUNG,TAIWAN</v>
      </c>
      <c r="G1262" s="2" t="str">
        <v>--</v>
      </c>
      <c r="H1262" s="2" t="s">
        <v>10364</v>
      </c>
      <c r="I1262" s="2" t="str">
        <v>+886 4 2702 8855</v>
      </c>
      <c r="J1262" s="2" t="str">
        <v>04-27025958</v>
      </c>
      <c r="K1262" s="7"/>
      <c r="L1262" s="7"/>
      <c r="M1262" s="7"/>
      <c r="N1262" s="7"/>
      <c r="O1262" s="7"/>
      <c r="P1262" s="7"/>
      <c r="Q1262" s="7"/>
      <c r="R1262" s="7"/>
      <c r="S1262" s="7"/>
    </row>
    <row r="1263">
      <c r="A1263" s="2" t="s">
        <v>13034</v>
      </c>
      <c r="B1263" s="2" t="str">
        <v>美國</v>
      </c>
      <c r="C1263" s="2" t="str">
        <v>--</v>
      </c>
      <c r="D1263" s="2" t="str">
        <v>餐厨用具</v>
      </c>
      <c r="E1263" s="2" t="str">
        <v>2次</v>
      </c>
      <c r="F1263" s="2" t="str">
        <v>615 PILKOI ST STE. 2009, HONOLULU, HI 96814</v>
      </c>
      <c r="G1263" s="2" t="str">
        <v>PATRICK TSE</v>
      </c>
      <c r="H1263" s="2" t="str">
        <v>--</v>
      </c>
      <c r="I1263" s="2" t="str">
        <v>001 8085939223</v>
      </c>
      <c r="J1263" s="2" t="str">
        <v>001 808-593-2413</v>
      </c>
      <c r="K1263" s="7"/>
      <c r="L1263" s="7"/>
      <c r="M1263" s="7"/>
      <c r="N1263" s="7"/>
      <c r="O1263" s="7"/>
      <c r="P1263" s="7"/>
      <c r="Q1263" s="7"/>
      <c r="R1263" s="7"/>
      <c r="S1263" s="7"/>
    </row>
    <row r="1264">
      <c r="A1264" s="2" t="s">
        <v>10385</v>
      </c>
      <c r="B1264" s="2" t="str">
        <v>芬蘭</v>
      </c>
      <c r="C1264" s="3" t="s">
        <v>10383</v>
      </c>
      <c r="D1264" s="2" t="s">
        <v>10384</v>
      </c>
      <c r="E1264" s="2" t="str">
        <v>9次</v>
      </c>
      <c r="F1264" s="2" t="str">
        <v>Espoont 21, FI 02740, Espoo</v>
      </c>
      <c r="G1264" s="2" t="str">
        <v>EUAF JALO</v>
      </c>
      <c r="H1264" s="2" t="str">
        <v>--</v>
      </c>
      <c r="I1264" s="2" t="str">
        <v>+358 9 34829400</v>
      </c>
      <c r="J1264" s="2" t="str">
        <v>00358 9 3482 9501</v>
      </c>
      <c r="K1264" s="7"/>
      <c r="L1264" s="7"/>
      <c r="M1264" s="7"/>
      <c r="N1264" s="7"/>
      <c r="O1264" s="7"/>
      <c r="P1264" s="7"/>
      <c r="Q1264" s="7"/>
      <c r="R1264" s="7"/>
      <c r="S1264" s="7"/>
    </row>
    <row r="1265">
      <c r="A1265" s="2" t="s">
        <v>13250</v>
      </c>
      <c r="B1265" s="2" t="str">
        <v>美國</v>
      </c>
      <c r="C1265" s="3" t="s">
        <v>13249</v>
      </c>
      <c r="D1265" s="2" t="str">
        <v>餐厨用具</v>
      </c>
      <c r="E1265" s="2" t="str">
        <v>6次</v>
      </c>
      <c r="F1265" s="2" t="str">
        <v>292 NW 54TH ST, MIAMI, FL 33127</v>
      </c>
      <c r="G1265" s="2" t="str">
        <v>LOUIS DI RAIMONDO</v>
      </c>
      <c r="H1265" s="2" t="str">
        <v>--</v>
      </c>
      <c r="I1265" s="2" t="str">
        <v>001 305 864 9669</v>
      </c>
      <c r="J1265" s="2" t="str">
        <v>001 305 751 9745</v>
      </c>
      <c r="K1265" s="7"/>
      <c r="L1265" s="7"/>
      <c r="M1265" s="7"/>
      <c r="N1265" s="7"/>
      <c r="O1265" s="7"/>
      <c r="P1265" s="7"/>
      <c r="Q1265" s="7"/>
      <c r="R1265" s="7"/>
      <c r="S1265" s="7"/>
    </row>
    <row r="1266">
      <c r="A1266" s="2" t="s">
        <v>10676</v>
      </c>
      <c r="B1266" s="2" t="str">
        <v>韩国</v>
      </c>
      <c r="C1266" s="3" t="s">
        <v>10678</v>
      </c>
      <c r="D1266" s="2" t="str">
        <v>其他,医药保健品及医疗器械,家用电器,餐厨用具</v>
      </c>
      <c r="E1266" s="2" t="str">
        <v>8次</v>
      </c>
      <c r="F1266" s="2" t="str">
        <v>515-1 CHANGCHUN-DONG,SODAI-MUN,SEOUL,KOREA</v>
      </c>
      <c r="G1266" s="2" t="str">
        <v>Lv jie</v>
      </c>
      <c r="H1266" s="2" t="s">
        <v>10677</v>
      </c>
      <c r="I1266" s="2" t="str">
        <v>+82 2-320-5993</v>
      </c>
      <c r="J1266" s="2" t="str">
        <v>82 2 320 5830</v>
      </c>
      <c r="K1266" s="7"/>
      <c r="L1266" s="7"/>
      <c r="M1266" s="7"/>
      <c r="N1266" s="7"/>
      <c r="O1266" s="7"/>
      <c r="P1266" s="7"/>
      <c r="Q1266" s="7"/>
      <c r="R1266" s="7"/>
      <c r="S1266" s="7"/>
    </row>
    <row r="1267">
      <c r="A1267" s="2" t="s">
        <v>13269</v>
      </c>
      <c r="B1267" s="2" t="str">
        <v>西班牙</v>
      </c>
      <c r="C1267" s="3" t="s">
        <v>13267</v>
      </c>
      <c r="D1267" s="2" t="str">
        <v>工艺陶瓷,餐厨用具</v>
      </c>
      <c r="E1267" s="2" t="str">
        <v>3次</v>
      </c>
      <c r="F1267" s="2" t="str">
        <v>SAN AGUSTIN,13,BERRIOZAR(NAVARRA)</v>
      </c>
      <c r="G1267" s="2" t="str">
        <v>JAVIER RECARTE</v>
      </c>
      <c r="H1267" s="2" t="s">
        <v>13268</v>
      </c>
      <c r="I1267" s="2" t="str">
        <v>+34 948 30 12 00</v>
      </c>
      <c r="J1267" s="2" t="str">
        <v>0034 948 300604</v>
      </c>
      <c r="K1267" s="7"/>
      <c r="L1267" s="7"/>
      <c r="M1267" s="7"/>
      <c r="N1267" s="7"/>
      <c r="O1267" s="7"/>
      <c r="P1267" s="7"/>
      <c r="Q1267" s="7"/>
      <c r="R1267" s="7"/>
      <c r="S1267" s="7"/>
    </row>
    <row r="1268">
      <c r="A1268" s="2" t="s">
        <v>10700</v>
      </c>
      <c r="B1268" s="2" t="str">
        <v>新西蘭</v>
      </c>
      <c r="C1268" s="2" t="str">
        <v>--</v>
      </c>
      <c r="D1268" s="2" t="str">
        <v>家具,餐厨用具</v>
      </c>
      <c r="E1268" s="2" t="str">
        <v>9次</v>
      </c>
      <c r="F1268" s="2" t="str">
        <v>4201 Hastings</v>
      </c>
      <c r="G1268" s="2" t="str">
        <v>--</v>
      </c>
      <c r="H1268" s="2" t="str">
        <v>--</v>
      </c>
      <c r="I1268" s="2" t="str">
        <v>+64 6-879 9011</v>
      </c>
      <c r="J1268" s="2" t="str">
        <v>0064 6 879 6217</v>
      </c>
      <c r="K1268" s="7"/>
      <c r="L1268" s="7"/>
      <c r="M1268" s="7"/>
      <c r="N1268" s="7"/>
      <c r="O1268" s="7"/>
      <c r="P1268" s="7"/>
      <c r="Q1268" s="7"/>
      <c r="R1268" s="7"/>
      <c r="S1268" s="7"/>
    </row>
    <row r="1269">
      <c r="A1269" s="2" t="s">
        <v>13217</v>
      </c>
      <c r="B1269" s="2" t="str">
        <v>美國</v>
      </c>
      <c r="C1269" s="3" t="s">
        <v>13216</v>
      </c>
      <c r="D1269" s="2" t="s">
        <v>13214</v>
      </c>
      <c r="E1269" s="2" t="str">
        <v>9次</v>
      </c>
      <c r="F1269" s="2" t="str">
        <v>PO BOX 190088,ATLANTA, GA 31119,U.S.A.</v>
      </c>
      <c r="G1269" s="2" t="str">
        <v>ZAKARIA</v>
      </c>
      <c r="H1269" s="2" t="s">
        <v>13215</v>
      </c>
      <c r="I1269" s="2" t="str">
        <v>+1 404-966-9330</v>
      </c>
      <c r="J1269" s="2">
        <v>7704510281</v>
      </c>
      <c r="K1269" s="7"/>
      <c r="L1269" s="7"/>
      <c r="M1269" s="7"/>
      <c r="N1269" s="7"/>
      <c r="O1269" s="7"/>
      <c r="P1269" s="7"/>
      <c r="Q1269" s="7"/>
      <c r="R1269" s="7"/>
      <c r="S1269" s="7"/>
    </row>
    <row r="1270">
      <c r="A1270" s="2" t="s">
        <v>10620</v>
      </c>
      <c r="B1270" s="2" t="str">
        <v>中國香港</v>
      </c>
      <c r="C1270" s="3" t="s">
        <v>10623</v>
      </c>
      <c r="D1270" s="2" t="s">
        <v>10621</v>
      </c>
      <c r="E1270" s="2" t="str">
        <v>10次</v>
      </c>
      <c r="F1270" s="2" t="str">
        <v>ROOM 1103, 1/F SMILING PLAZA,360A SHAUKEIWAN ROAD,HONGKONG</v>
      </c>
      <c r="G1270" s="2" t="str">
        <v>A.M. Hooti</v>
      </c>
      <c r="H1270" s="2" t="s">
        <v>10622</v>
      </c>
      <c r="I1270" s="2" t="str">
        <v>+852 8100 2321</v>
      </c>
      <c r="J1270" s="2">
        <v>35270276</v>
      </c>
      <c r="K1270" s="7"/>
      <c r="L1270" s="7"/>
      <c r="M1270" s="7"/>
      <c r="N1270" s="7"/>
      <c r="O1270" s="7"/>
      <c r="P1270" s="7"/>
      <c r="Q1270" s="7"/>
      <c r="R1270" s="7"/>
      <c r="S1270" s="7"/>
    </row>
    <row r="1271">
      <c r="A1271" s="2" t="s">
        <v>13236</v>
      </c>
      <c r="B1271" s="2" t="str">
        <v>美國</v>
      </c>
      <c r="C1271" s="3" t="s">
        <v>13235</v>
      </c>
      <c r="D1271" s="2" t="s">
        <v>13233</v>
      </c>
      <c r="E1271" s="2" t="str">
        <v>10次</v>
      </c>
      <c r="F1271" s="2" t="str">
        <v>261 WEST 35TH STREETNEW YORK,NY 10001,U.S.A.</v>
      </c>
      <c r="G1271" s="2" t="str">
        <v>DAN TAMWOUL</v>
      </c>
      <c r="H1271" s="2" t="s">
        <v>13234</v>
      </c>
      <c r="I1271" s="2" t="str">
        <v>001 2124659770</v>
      </c>
      <c r="J1271" s="2" t="str">
        <v>001 2124659771</v>
      </c>
      <c r="K1271" s="7"/>
      <c r="L1271" s="7"/>
      <c r="M1271" s="7"/>
      <c r="N1271" s="7"/>
      <c r="O1271" s="7"/>
      <c r="P1271" s="7"/>
      <c r="Q1271" s="7"/>
      <c r="R1271" s="7"/>
      <c r="S1271" s="7"/>
    </row>
    <row r="1272">
      <c r="A1272" s="2" t="s">
        <v>10645</v>
      </c>
      <c r="B1272" s="2" t="str">
        <v>土耳其</v>
      </c>
      <c r="C1272" s="3" t="s">
        <v>10643</v>
      </c>
      <c r="D1272" s="2" t="str">
        <v>办公文具,化工产品,餐厨用具</v>
      </c>
      <c r="E1272" s="2" t="str">
        <v>3次</v>
      </c>
      <c r="F1272" s="2" t="str">
        <v>BUSAN OZEL ORGANIZE SAN.SITESI.1,SOKAK NO.35 KONYA</v>
      </c>
      <c r="G1272" s="2" t="str">
        <v>M.EMIN KECECILER</v>
      </c>
      <c r="H1272" s="2" t="s">
        <v>10644</v>
      </c>
      <c r="I1272" s="2" t="str">
        <v>+90-332-444-06-02,+90-232-472-26-66,+90-444-0-602,+34-954-21-85-59,+90-1808210825102710,+90-21082510,+90-180921102512,+90-444-0-608,+49-511-21582817,+90-232-457-08-58,+90-180821082510,+49-511-21582818,+90-617302,+90-1035090,+90-5030455,+49 511 21582817,+49 511 21582818,+90 4440608,+90 232 472 26 66,+34 954 21 85 59,+90 4440602,+90 232 457 08 58,+90 332 346 33 17,+90 332 346 38 41</v>
      </c>
      <c r="J1272" s="2" t="str">
        <v>0090 332 3451398</v>
      </c>
      <c r="K1272" s="7"/>
      <c r="L1272" s="7"/>
      <c r="M1272" s="7"/>
      <c r="N1272" s="7"/>
      <c r="O1272" s="7"/>
      <c r="P1272" s="7"/>
      <c r="Q1272" s="7"/>
      <c r="R1272" s="7"/>
      <c r="S1272" s="7"/>
    </row>
    <row r="1273">
      <c r="A1273" s="2" t="s">
        <v>13178</v>
      </c>
      <c r="B1273" s="2" t="str">
        <v>日本</v>
      </c>
      <c r="C1273" s="2" t="str">
        <v>--</v>
      </c>
      <c r="D1273" s="2" t="str">
        <v>五金,餐厨用具</v>
      </c>
      <c r="E1273" s="2" t="str">
        <v>2次</v>
      </c>
      <c r="F1273" s="2" t="str">
        <v>92, MINAMIKUBO, KOCHI-SHI, KOCHI 7800087</v>
      </c>
      <c r="G1273" s="2" t="str">
        <v>NAKAMURA YUKIO</v>
      </c>
      <c r="H1273" s="2" t="str">
        <v>--</v>
      </c>
      <c r="I1273" s="2" t="str">
        <v>0081 88 882 1120</v>
      </c>
      <c r="J1273" s="2" t="str">
        <v>0081 88 882 5709</v>
      </c>
      <c r="K1273" s="7"/>
      <c r="L1273" s="7"/>
      <c r="M1273" s="7"/>
      <c r="N1273" s="7"/>
      <c r="O1273" s="7"/>
      <c r="P1273" s="7"/>
      <c r="Q1273" s="7"/>
      <c r="R1273" s="7"/>
      <c r="S1273" s="7"/>
    </row>
    <row r="1274">
      <c r="A1274" s="2" t="s">
        <v>10584</v>
      </c>
      <c r="B1274" s="2" t="str">
        <v>尼日利亞</v>
      </c>
      <c r="C1274" s="2" t="str">
        <v>--</v>
      </c>
      <c r="D1274" s="2" t="str">
        <v>食品,餐厨用具</v>
      </c>
      <c r="E1274" s="2" t="str">
        <v>6次</v>
      </c>
      <c r="F1274" s="2" t="str">
        <v>SHOP A68 EMAB SHOPPING PLAZA,23/26,NNAMDI AZIKIWE STREET,LAGOS</v>
      </c>
      <c r="G1274" s="2" t="str">
        <v>NOBIS AND PRINCE LTD</v>
      </c>
      <c r="H1274" s="2" t="s">
        <v>10583</v>
      </c>
      <c r="I1274" s="2" t="str">
        <v>00234 1 4825650</v>
      </c>
      <c r="J1274" s="2" t="str">
        <v>00234 1 2665265</v>
      </c>
      <c r="K1274" s="7"/>
      <c r="L1274" s="7"/>
      <c r="M1274" s="7"/>
      <c r="N1274" s="7"/>
      <c r="O1274" s="7"/>
      <c r="P1274" s="7"/>
      <c r="Q1274" s="7"/>
      <c r="R1274" s="7"/>
      <c r="S1274" s="7"/>
    </row>
    <row r="1275">
      <c r="A1275" s="2" t="s">
        <v>13198</v>
      </c>
      <c r="B1275" s="2" t="str">
        <v>美國</v>
      </c>
      <c r="C1275" s="3" t="s">
        <v>13199</v>
      </c>
      <c r="D1275" s="2" t="str">
        <v>餐厨用具</v>
      </c>
      <c r="E1275" s="2" t="str">
        <v>6次</v>
      </c>
      <c r="F1275" s="2" t="str">
        <v>901 State Dock Rd., Eufaula, AL 36027, USA</v>
      </c>
      <c r="G1275" s="2" t="str">
        <v>J Douglas Winkleblack</v>
      </c>
      <c r="H1275" s="2" t="s">
        <v>13197</v>
      </c>
      <c r="I1275" s="2" t="str">
        <v>001 334 687 8009</v>
      </c>
      <c r="J1275" s="2" t="str">
        <v>001 334 687 7500</v>
      </c>
      <c r="K1275" s="7"/>
      <c r="L1275" s="7"/>
      <c r="M1275" s="7"/>
      <c r="N1275" s="7"/>
      <c r="O1275" s="7"/>
      <c r="P1275" s="7"/>
      <c r="Q1275" s="7"/>
      <c r="R1275" s="7"/>
      <c r="S1275" s="7"/>
    </row>
    <row r="1276">
      <c r="A1276" s="2" t="s">
        <v>10603</v>
      </c>
      <c r="B1276" s="2" t="str">
        <v>尼日利亞</v>
      </c>
      <c r="C1276" s="2" t="str">
        <v>--</v>
      </c>
      <c r="D1276" s="2" t="str">
        <v>照明产品,餐厨用具</v>
      </c>
      <c r="E1276" s="2" t="str">
        <v>7次</v>
      </c>
      <c r="F1276" s="2" t="str">
        <v>3 rd Fl, Glass House 7A ASA Afariogun street, Ajao Este Lagos Nigeria</v>
      </c>
      <c r="G1276" s="2" t="str">
        <v>Paulo Franzoni</v>
      </c>
      <c r="H1276" s="2" t="s">
        <v>10604</v>
      </c>
      <c r="I1276" s="2" t="str">
        <v>+234 1 452 8325</v>
      </c>
      <c r="J1276" s="2" t="str">
        <v>234 1 4538326</v>
      </c>
      <c r="K1276" s="7"/>
      <c r="L1276" s="7"/>
      <c r="M1276" s="7"/>
      <c r="N1276" s="7"/>
      <c r="O1276" s="7"/>
      <c r="P1276" s="7"/>
      <c r="Q1276" s="7"/>
      <c r="R1276" s="7"/>
      <c r="S1276" s="7"/>
    </row>
    <row r="1277">
      <c r="A1277" s="2" t="s">
        <v>13148</v>
      </c>
      <c r="B1277" s="2" t="str">
        <v>澳大利亞</v>
      </c>
      <c r="C1277" s="2" t="str">
        <v>--</v>
      </c>
      <c r="D1277" s="2" t="str">
        <v>照明产品,餐厨用具</v>
      </c>
      <c r="E1277" s="2" t="str">
        <v>8次</v>
      </c>
      <c r="F1277" s="2" t="str">
        <v>32 RUMPF AVENUE, BALWYN NORTHVICTORIA 3104,AUSTRALIA</v>
      </c>
      <c r="G1277" s="2" t="str">
        <v>Jasmine Turner</v>
      </c>
      <c r="H1277" s="2" t="s">
        <v>13147</v>
      </c>
      <c r="I1277" s="2" t="str">
        <v>+61 3 9857 8994</v>
      </c>
      <c r="J1277" s="2">
        <v>61398578994</v>
      </c>
      <c r="K1277" s="7"/>
      <c r="L1277" s="7"/>
      <c r="M1277" s="7"/>
      <c r="N1277" s="7"/>
      <c r="O1277" s="7"/>
      <c r="P1277" s="7"/>
      <c r="Q1277" s="7"/>
      <c r="R1277" s="7"/>
      <c r="S1277" s="7"/>
    </row>
    <row r="1278">
      <c r="A1278" s="2" t="s">
        <v>10534</v>
      </c>
      <c r="B1278" s="2" t="str">
        <v>加拿大</v>
      </c>
      <c r="C1278" s="3" t="s">
        <v>10533</v>
      </c>
      <c r="D1278" s="2" t="s">
        <v>10535</v>
      </c>
      <c r="E1278" s="2" t="str">
        <v>11次</v>
      </c>
      <c r="F1278" s="2" t="str">
        <v>4591 BOUL. METROPOLITAIN EST,MONTREAL, QUEBEC, H1R 1Z7,CANADA</v>
      </c>
      <c r="G1278" s="2" t="str">
        <v>MICHEI LECUYER</v>
      </c>
      <c r="H1278" s="2" t="s">
        <v>10536</v>
      </c>
      <c r="I1278" s="2" t="str">
        <v>+1 514-374-5343</v>
      </c>
      <c r="J1278" s="2" t="str">
        <v>001 514 3745344</v>
      </c>
      <c r="K1278" s="7"/>
      <c r="L1278" s="7"/>
      <c r="M1278" s="7"/>
      <c r="N1278" s="7"/>
      <c r="O1278" s="7"/>
      <c r="P1278" s="7"/>
      <c r="Q1278" s="7"/>
      <c r="R1278" s="7"/>
      <c r="S1278" s="7"/>
    </row>
    <row r="1279">
      <c r="A1279" s="2" t="s">
        <v>13162</v>
      </c>
      <c r="B1279" s="2" t="str">
        <v>美國</v>
      </c>
      <c r="C1279" s="2" t="str">
        <v>--</v>
      </c>
      <c r="D1279" s="2" t="str">
        <v>食品,餐厨用具</v>
      </c>
      <c r="E1279" s="2" t="str">
        <v>2次</v>
      </c>
      <c r="F1279" s="2" t="str">
        <v>711 TOWN &amp; COUNTRY VILLAGE SUNNYVALE,CA 94086</v>
      </c>
      <c r="G1279" s="2" t="str">
        <v>DONGHAI CHEN</v>
      </c>
      <c r="H1279" s="2" t="str">
        <v>--</v>
      </c>
      <c r="I1279" s="2" t="str">
        <v>001 408 7363168</v>
      </c>
      <c r="J1279" s="2" t="str">
        <v>001 408 5309189</v>
      </c>
      <c r="K1279" s="7"/>
      <c r="L1279" s="7"/>
      <c r="M1279" s="7"/>
      <c r="N1279" s="7"/>
      <c r="O1279" s="7"/>
      <c r="P1279" s="7"/>
      <c r="Q1279" s="7"/>
      <c r="R1279" s="7"/>
      <c r="S1279" s="7"/>
    </row>
    <row r="1280">
      <c r="A1280" s="2" t="s">
        <v>10559</v>
      </c>
      <c r="B1280" s="2" t="str">
        <v>印度</v>
      </c>
      <c r="C1280" s="3" t="s">
        <v>10560</v>
      </c>
      <c r="D1280" s="2" t="str">
        <v>餐厨用具</v>
      </c>
      <c r="E1280" s="2" t="str">
        <v>6次</v>
      </c>
      <c r="F1280" s="2" t="str">
        <v>477,ARIHANT TOWER BASEMENT,5TH A ROAD,SARDARPURA,JODHPUR-03</v>
      </c>
      <c r="G1280" s="2" t="str">
        <v>MR.PRAVEEN GARG</v>
      </c>
      <c r="H1280" s="2" t="str">
        <v>--</v>
      </c>
      <c r="I1280" s="2" t="str">
        <v>0091 291 2618440</v>
      </c>
      <c r="J1280" s="2" t="str">
        <v>0091 291 5108131</v>
      </c>
      <c r="K1280" s="7"/>
      <c r="L1280" s="7"/>
      <c r="M1280" s="7"/>
      <c r="N1280" s="7"/>
      <c r="O1280" s="7"/>
      <c r="P1280" s="7"/>
      <c r="Q1280" s="7"/>
      <c r="R1280" s="7"/>
      <c r="S1280" s="7"/>
    </row>
    <row r="1281">
      <c r="A1281" s="2" t="s">
        <v>12861</v>
      </c>
      <c r="B1281" s="2" t="str">
        <v>加拿大</v>
      </c>
      <c r="C1281" s="2" t="str">
        <v>--</v>
      </c>
      <c r="D1281" s="2" t="s">
        <v>12860</v>
      </c>
      <c r="E1281" s="2" t="str">
        <v>9次</v>
      </c>
      <c r="F1281" s="2" t="str">
        <v>910-3025 Lougheed Hwy, Coquitlam,British Columbia</v>
      </c>
      <c r="G1281" s="2" t="str">
        <v>--</v>
      </c>
      <c r="H1281" s="2" t="str">
        <v>--</v>
      </c>
      <c r="I1281" s="2">
        <f>+1-450-420-5550</f>
      </c>
      <c r="J1281" s="2" t="str">
        <v>001 604 945 5984</v>
      </c>
      <c r="K1281" s="7"/>
      <c r="L1281" s="7"/>
      <c r="M1281" s="7"/>
      <c r="N1281" s="7"/>
      <c r="O1281" s="7"/>
      <c r="P1281" s="7"/>
      <c r="Q1281" s="7"/>
      <c r="R1281" s="7"/>
      <c r="S1281" s="7"/>
    </row>
    <row r="1282">
      <c r="A1282" s="2" t="s">
        <v>10182</v>
      </c>
      <c r="B1282" s="2" t="str">
        <v>法國</v>
      </c>
      <c r="C1282" s="3" t="s">
        <v>10181</v>
      </c>
      <c r="D1282" s="2" t="str">
        <v>餐厨用具</v>
      </c>
      <c r="E1282" s="2" t="str">
        <v>6次</v>
      </c>
      <c r="F1282" s="2" t="str">
        <v>128 BOULEVARD DE LA CORNICHE, BP 54, 74202, THONON LES BAINS CEDEX</v>
      </c>
      <c r="G1282" s="2" t="str">
        <v>M BOCCARD ANDRE</v>
      </c>
      <c r="H1282" s="2" t="s">
        <v>10183</v>
      </c>
      <c r="I1282" s="2" t="str">
        <v>+33 4 50 26 14 44</v>
      </c>
      <c r="J1282" s="2" t="str">
        <v>0033 4 50264944</v>
      </c>
      <c r="K1282" s="7"/>
      <c r="L1282" s="7"/>
      <c r="M1282" s="7"/>
      <c r="N1282" s="7"/>
      <c r="O1282" s="7"/>
      <c r="P1282" s="7"/>
      <c r="Q1282" s="7"/>
      <c r="R1282" s="7"/>
      <c r="S1282" s="7"/>
    </row>
    <row r="1283">
      <c r="A1283" s="2" t="s">
        <v>12880</v>
      </c>
      <c r="B1283" s="2" t="str">
        <v>土耳其</v>
      </c>
      <c r="C1283" s="3" t="s">
        <v>12878</v>
      </c>
      <c r="D1283" s="2" t="str">
        <v>五金,其他,办公文具,化工产品,电子电气产品,鞋,餐厨用具</v>
      </c>
      <c r="E1283" s="2" t="str">
        <v>7次</v>
      </c>
      <c r="F1283" s="2" t="str">
        <v>TERSANE CAD.BUGULU SK.NO:26 KARAKOY-ISTANBUL</v>
      </c>
      <c r="G1283" s="2" t="str">
        <v>DURSUN SURUCU</v>
      </c>
      <c r="H1283" s="2" t="s">
        <v>12879</v>
      </c>
      <c r="I1283" s="2" t="str">
        <v>0090 212 2376803</v>
      </c>
      <c r="J1283" s="2" t="str">
        <v>0090 212 2387568</v>
      </c>
      <c r="K1283" s="7"/>
      <c r="L1283" s="7"/>
      <c r="M1283" s="7"/>
      <c r="N1283" s="7"/>
      <c r="O1283" s="7"/>
      <c r="P1283" s="7"/>
      <c r="Q1283" s="7"/>
      <c r="R1283" s="7"/>
      <c r="S1283" s="7"/>
    </row>
    <row r="1284">
      <c r="A1284" s="2" t="s">
        <v>10202</v>
      </c>
      <c r="B1284" s="2" t="str">
        <v>新加坡</v>
      </c>
      <c r="C1284" s="2" t="str">
        <v>--</v>
      </c>
      <c r="D1284" s="2" t="str">
        <v>医药保健品及医疗器械,家具,玻璃工艺品,餐厨用具</v>
      </c>
      <c r="E1284" s="2" t="str">
        <v>7次</v>
      </c>
      <c r="F1284" s="2" t="str">
        <v>126 PIONEER ROAD</v>
      </c>
      <c r="G1284" s="2" t="str">
        <v>MR TEO SIAN KHOON</v>
      </c>
      <c r="H1284" s="2" t="s">
        <v>10201</v>
      </c>
      <c r="I1284" s="2" t="str">
        <v>(65) 68630771</v>
      </c>
      <c r="J1284" s="2" t="str">
        <v>0065 68630871</v>
      </c>
      <c r="K1284" s="7"/>
      <c r="L1284" s="7"/>
      <c r="M1284" s="7"/>
      <c r="N1284" s="7"/>
      <c r="O1284" s="7"/>
      <c r="P1284" s="7"/>
      <c r="Q1284" s="7"/>
      <c r="R1284" s="7"/>
      <c r="S1284" s="7"/>
    </row>
    <row r="1285">
      <c r="A1285" s="2" t="s">
        <v>12833</v>
      </c>
      <c r="B1285" s="2" t="str">
        <v>德國</v>
      </c>
      <c r="C1285" s="3" t="s">
        <v>12832</v>
      </c>
      <c r="D1285" s="2" t="str">
        <v>其他,家具,家用电器,工艺陶瓷,玻璃工艺品,餐厨用具</v>
      </c>
      <c r="E1285" s="2" t="str">
        <v>8次</v>
      </c>
      <c r="F1285" s="2" t="str">
        <v>Leifheitstr. 1</v>
      </c>
      <c r="G1285" s="2" t="str">
        <v>Irfaan Virji</v>
      </c>
      <c r="H1285" s="2" t="s">
        <v>12831</v>
      </c>
      <c r="I1285" s="2" t="str">
        <v>+49 2604 977499</v>
      </c>
      <c r="J1285" s="2">
        <v>492604977300</v>
      </c>
      <c r="K1285" s="7"/>
      <c r="L1285" s="7"/>
      <c r="M1285" s="7"/>
      <c r="N1285" s="7"/>
      <c r="O1285" s="7"/>
      <c r="P1285" s="7"/>
      <c r="Q1285" s="7"/>
      <c r="R1285" s="7"/>
      <c r="S1285" s="7"/>
    </row>
    <row r="1286">
      <c r="A1286" s="2" t="s">
        <v>10134</v>
      </c>
      <c r="B1286" s="2" t="str">
        <v>以色列</v>
      </c>
      <c r="C1286" s="2" t="str">
        <v>--</v>
      </c>
      <c r="D1286" s="2" t="str">
        <v>餐厨用具</v>
      </c>
      <c r="E1286" s="2" t="str">
        <v>4次</v>
      </c>
      <c r="F1286" s="2" t="str">
        <v>2 Haprat Street, 81227, Yavne</v>
      </c>
      <c r="G1286" s="2" t="str">
        <v>Dudi Mantin</v>
      </c>
      <c r="H1286" s="2" t="str">
        <v>--</v>
      </c>
      <c r="I1286" s="2" t="str">
        <v>+972 8-932-5325</v>
      </c>
      <c r="J1286" s="2" t="str">
        <v>00972 8 9328484</v>
      </c>
      <c r="K1286" s="7"/>
      <c r="L1286" s="7"/>
      <c r="M1286" s="7"/>
      <c r="N1286" s="7"/>
      <c r="O1286" s="7"/>
      <c r="P1286" s="7"/>
      <c r="Q1286" s="7"/>
      <c r="R1286" s="7"/>
      <c r="S1286" s="7"/>
    </row>
    <row r="1287">
      <c r="A1287" s="2" t="s">
        <v>12847</v>
      </c>
      <c r="B1287" s="2" t="str">
        <v>澳大利亞</v>
      </c>
      <c r="C1287" s="3" t="s">
        <v>12848</v>
      </c>
      <c r="D1287" s="2" t="str">
        <v>餐厨用具</v>
      </c>
      <c r="E1287" s="2" t="str">
        <v>7次</v>
      </c>
      <c r="F1287" s="2" t="str">
        <v>unit 802 #10 YueJin road JiangMen city GuangDong China, AUSTRALIA</v>
      </c>
      <c r="G1287" s="2" t="str">
        <v>--</v>
      </c>
      <c r="H1287" s="2" t="s">
        <v>12849</v>
      </c>
      <c r="I1287" s="2" t="str">
        <v>+31-6-30378792,+86-750-383-2116,+61-3-8566-7660,+86 750 383 2116,+61 3 8566 7660,+31 6 30378792</v>
      </c>
      <c r="J1287" s="2" t="str">
        <v>0750 3188827</v>
      </c>
      <c r="K1287" s="7"/>
      <c r="L1287" s="7"/>
      <c r="M1287" s="7"/>
      <c r="N1287" s="7"/>
      <c r="O1287" s="7"/>
      <c r="P1287" s="7"/>
      <c r="Q1287" s="7"/>
      <c r="R1287" s="7"/>
      <c r="S1287" s="7"/>
    </row>
    <row r="1288">
      <c r="A1288" s="2" t="s">
        <v>10154</v>
      </c>
      <c r="B1288" s="2" t="str">
        <v>中國香港</v>
      </c>
      <c r="C1288" s="3" t="s">
        <v>10155</v>
      </c>
      <c r="D1288" s="2" t="str">
        <v>卫浴设备,家具,浴室用品,玩具,餐厨用具</v>
      </c>
      <c r="E1288" s="2" t="str">
        <v>9次</v>
      </c>
      <c r="F1288" s="2" t="str">
        <v>Unit 17, 3/F, South China Cold Storage Building, 13-17 Wah Shing Street, Kwai Chung, New Territories</v>
      </c>
      <c r="G1288" s="2" t="str">
        <v>Kam Yuk Enterprise Co</v>
      </c>
      <c r="H1288" s="2" t="s">
        <v>10156</v>
      </c>
      <c r="I1288" s="2">
        <f>+852-2428-102</f>
      </c>
      <c r="J1288" s="2" t="str">
        <v>00852 29062333</v>
      </c>
      <c r="K1288" s="7"/>
      <c r="L1288" s="7"/>
      <c r="M1288" s="7"/>
      <c r="N1288" s="7"/>
      <c r="O1288" s="7"/>
      <c r="P1288" s="7"/>
      <c r="Q1288" s="7"/>
      <c r="R1288" s="7"/>
      <c r="S1288" s="7"/>
    </row>
    <row r="1289">
      <c r="A1289" s="2" t="s">
        <v>12791</v>
      </c>
      <c r="B1289" s="2" t="str">
        <v>加拿大</v>
      </c>
      <c r="C1289" s="2" t="str">
        <v>--</v>
      </c>
      <c r="D1289" s="2" t="str">
        <v>家具,家居装饰品,餐厨用具</v>
      </c>
      <c r="E1289" s="2" t="str">
        <v>8次</v>
      </c>
      <c r="F1289" s="2" t="str">
        <v>BOX 60, WASKAGANISH,QUEBEC J0M 1R0,CANADA</v>
      </c>
      <c r="G1289" s="2" t="str">
        <v>Mr Selim</v>
      </c>
      <c r="H1289" s="2" t="s">
        <v>12792</v>
      </c>
      <c r="I1289" s="2" t="str">
        <v>+1 819-895-8650</v>
      </c>
      <c r="J1289" s="2" t="str">
        <v>819 895 2325</v>
      </c>
      <c r="K1289" s="7"/>
      <c r="L1289" s="7"/>
      <c r="M1289" s="7"/>
      <c r="N1289" s="7"/>
      <c r="O1289" s="7"/>
      <c r="P1289" s="7"/>
      <c r="Q1289" s="7"/>
      <c r="R1289" s="7"/>
      <c r="S1289" s="7"/>
    </row>
    <row r="1290">
      <c r="A1290" s="2" t="s">
        <v>10079</v>
      </c>
      <c r="B1290" s="2" t="str">
        <v>法國</v>
      </c>
      <c r="C1290" s="2" t="str">
        <v>--</v>
      </c>
      <c r="D1290" s="2" t="str">
        <v>卫浴设备,餐厨用具</v>
      </c>
      <c r="E1290" s="2" t="str">
        <v>2次</v>
      </c>
      <c r="F1290" s="2" t="str">
        <v>83 RUE CHAMUSSY, 42153, RIORGES</v>
      </c>
      <c r="G1290" s="2" t="str">
        <v>M DUMAS YVES</v>
      </c>
      <c r="H1290" s="2" t="s">
        <v>10080</v>
      </c>
      <c r="I1290" s="2" t="str">
        <v>+33 4 77 71 24 94</v>
      </c>
      <c r="J1290" s="2" t="str">
        <v>0033 477704547</v>
      </c>
      <c r="K1290" s="7"/>
      <c r="L1290" s="7"/>
      <c r="M1290" s="7"/>
      <c r="N1290" s="7"/>
      <c r="O1290" s="7"/>
      <c r="P1290" s="7"/>
      <c r="Q1290" s="7"/>
      <c r="R1290" s="7"/>
      <c r="S1290" s="7"/>
    </row>
    <row r="1291">
      <c r="A1291" s="2" t="s">
        <v>12814</v>
      </c>
      <c r="B1291" s="2" t="str">
        <v>美國</v>
      </c>
      <c r="C1291" s="3" t="s">
        <v>12813</v>
      </c>
      <c r="D1291" s="2" t="str">
        <v>餐厨用具</v>
      </c>
      <c r="E1291" s="2" t="str">
        <v>6次</v>
      </c>
      <c r="F1291" s="2" t="str">
        <v>333 N MAIN ST, CAPE GIRARDEAU, MO 63701</v>
      </c>
      <c r="G1291" s="2" t="str">
        <v>DAVID SCHERER</v>
      </c>
      <c r="H1291" s="2" t="s">
        <v>12812</v>
      </c>
      <c r="I1291" s="2" t="str">
        <v>+1-601-664-0808,800-223-9667,63701 (800) 223-9667,+1 601-664-0808</v>
      </c>
      <c r="J1291" s="2" t="str">
        <v>001 573 3342507</v>
      </c>
      <c r="K1291" s="7"/>
      <c r="L1291" s="7"/>
      <c r="M1291" s="7"/>
      <c r="N1291" s="7"/>
      <c r="O1291" s="7"/>
      <c r="P1291" s="7"/>
      <c r="Q1291" s="7"/>
      <c r="R1291" s="7"/>
      <c r="S1291" s="7"/>
    </row>
    <row r="1292">
      <c r="A1292" s="2" t="s">
        <v>10107</v>
      </c>
      <c r="B1292" s="2" t="str">
        <v>哥斯達黎加</v>
      </c>
      <c r="C1292" s="2" t="str">
        <v>--</v>
      </c>
      <c r="D1292" s="2" t="str">
        <v>个人护理用具,其他,家具,工程机械,玻璃工艺品,餐厨用具</v>
      </c>
      <c r="E1292" s="2" t="str">
        <v>9次</v>
      </c>
      <c r="F1292" s="2" t="str">
        <v>P.O. BOX 141-1200 PAVAS,SAN JOSE,COSTA RICA</v>
      </c>
      <c r="G1292" s="2" t="str">
        <v>Claudio Bartolini</v>
      </c>
      <c r="H1292" s="2" t="s">
        <v>10106</v>
      </c>
      <c r="I1292" s="2" t="str">
        <v>506 392 5147</v>
      </c>
      <c r="J1292" s="2" t="str">
        <v>506 232 4616</v>
      </c>
      <c r="K1292" s="7"/>
      <c r="L1292" s="7"/>
      <c r="M1292" s="7"/>
      <c r="N1292" s="7"/>
      <c r="O1292" s="7"/>
      <c r="P1292" s="7"/>
      <c r="Q1292" s="7"/>
      <c r="R1292" s="7"/>
      <c r="S1292" s="7"/>
    </row>
    <row r="1293">
      <c r="A1293" s="2" t="s">
        <v>12765</v>
      </c>
      <c r="B1293" s="2" t="str">
        <v>美國</v>
      </c>
      <c r="C1293" s="2" t="str">
        <v>--</v>
      </c>
      <c r="D1293" s="2" t="str">
        <v>办公文具,箱包,餐厨用具</v>
      </c>
      <c r="E1293" s="2" t="str">
        <v>3次</v>
      </c>
      <c r="F1293" s="2" t="str">
        <v>18311 BOTHELL-EVERETT HWY #140 BOTHELL WASHINGTON U.S.A.</v>
      </c>
      <c r="G1293" s="2" t="str">
        <v>Tao Cui</v>
      </c>
      <c r="H1293" s="2" t="s">
        <v>12764</v>
      </c>
      <c r="I1293" s="2">
        <v>12062401999</v>
      </c>
      <c r="J1293" s="2" t="str">
        <v>--</v>
      </c>
      <c r="K1293" s="7"/>
      <c r="L1293" s="7"/>
      <c r="M1293" s="7"/>
      <c r="N1293" s="7"/>
      <c r="O1293" s="7"/>
      <c r="P1293" s="7"/>
      <c r="Q1293" s="7"/>
      <c r="R1293" s="7"/>
      <c r="S1293" s="7"/>
    </row>
    <row r="1294">
      <c r="A1294" s="2" t="s">
        <v>10031</v>
      </c>
      <c r="B1294" s="2" t="str">
        <v>印度</v>
      </c>
      <c r="C1294" s="2" t="str">
        <v>--</v>
      </c>
      <c r="D1294" s="2" t="str">
        <v>玻璃工艺品,餐厨用具</v>
      </c>
      <c r="E1294" s="2" t="str">
        <v>8次</v>
      </c>
      <c r="F1294" s="2" t="str">
        <v>PLOT NO.2/A OTHAVADAI STREET,MATHERVEDU VELLAPPANCHAVADI,CHENNAI 600077,INDIA</v>
      </c>
      <c r="G1294" s="2" t="str">
        <v>--</v>
      </c>
      <c r="H1294" s="2" t="s">
        <v>10030</v>
      </c>
      <c r="I1294" s="2" t="str">
        <v>+91 44 2680 1803</v>
      </c>
      <c r="J1294" s="2">
        <v>91426496043</v>
      </c>
      <c r="K1294" s="7"/>
      <c r="L1294" s="7"/>
      <c r="M1294" s="7"/>
      <c r="N1294" s="7"/>
      <c r="O1294" s="7"/>
      <c r="P1294" s="7"/>
      <c r="Q1294" s="7"/>
      <c r="R1294" s="7"/>
      <c r="S1294" s="7"/>
    </row>
    <row r="1295">
      <c r="A1295" s="2" t="s">
        <v>12774</v>
      </c>
      <c r="B1295" s="2" t="str">
        <v>美國</v>
      </c>
      <c r="C1295" s="2" t="str">
        <v>--</v>
      </c>
      <c r="D1295" s="2" t="str">
        <v>家具,照明产品,玩具,餐厨用具</v>
      </c>
      <c r="E1295" s="2" t="str">
        <v>9次</v>
      </c>
      <c r="F1295" s="2" t="str">
        <v>630 N. ECKHOFF ST., ORANGE, CA 92868</v>
      </c>
      <c r="G1295" s="2" t="str">
        <v>DEBBIE HSIEH</v>
      </c>
      <c r="H1295" s="2" t="s">
        <v>12775</v>
      </c>
      <c r="I1295" s="2" t="str">
        <v>001 949 8639388</v>
      </c>
      <c r="J1295" s="2" t="str">
        <v>001 949 8639387</v>
      </c>
      <c r="K1295" s="7"/>
      <c r="L1295" s="7"/>
      <c r="M1295" s="7"/>
      <c r="N1295" s="7"/>
      <c r="O1295" s="7"/>
      <c r="P1295" s="7"/>
      <c r="Q1295" s="7"/>
      <c r="R1295" s="7"/>
      <c r="S1295" s="7"/>
    </row>
    <row r="1296">
      <c r="A1296" s="2" t="s">
        <v>10058</v>
      </c>
      <c r="B1296" s="2" t="str">
        <v>美國</v>
      </c>
      <c r="C1296" s="2" t="str">
        <v>--</v>
      </c>
      <c r="D1296" s="2" t="str">
        <v>其他,家具,家用电器,玻璃工艺品,餐厨用具</v>
      </c>
      <c r="E1296" s="2" t="str">
        <v>10次</v>
      </c>
      <c r="F1296" s="2" t="str">
        <v>7885 S.W. 147 ST.MIAMI, FLORIDA, 33158U.S.A.</v>
      </c>
      <c r="G1296" s="2" t="str">
        <v>Anand Madhvani</v>
      </c>
      <c r="H1296" s="2" t="s">
        <v>10057</v>
      </c>
      <c r="I1296" s="2" t="str">
        <v>001 3055195244</v>
      </c>
      <c r="J1296" s="2" t="str">
        <v>001 3052536996</v>
      </c>
      <c r="K1296" s="7"/>
      <c r="L1296" s="7"/>
      <c r="M1296" s="7"/>
      <c r="N1296" s="7"/>
      <c r="O1296" s="7"/>
      <c r="P1296" s="7"/>
      <c r="Q1296" s="7"/>
      <c r="R1296" s="7"/>
      <c r="S1296" s="7"/>
    </row>
    <row r="1297">
      <c r="A1297" s="2" t="s">
        <v>13004</v>
      </c>
      <c r="B1297" s="2" t="str">
        <v>荷蘭</v>
      </c>
      <c r="C1297" s="3" t="s">
        <v>13002</v>
      </c>
      <c r="D1297" s="2" t="str">
        <v>医药保健品及医疗器械,餐厨用具</v>
      </c>
      <c r="E1297" s="2" t="str">
        <v>8次</v>
      </c>
      <c r="F1297" s="2" t="str">
        <v>Dieselstraat 3, NL 7903 AR, Hoogeveen</v>
      </c>
      <c r="G1297" s="2" t="str">
        <v>B Boer</v>
      </c>
      <c r="H1297" s="2" t="s">
        <v>13003</v>
      </c>
      <c r="I1297" s="2" t="str">
        <v>+31 528 294 811</v>
      </c>
      <c r="J1297" s="2" t="str">
        <v>0031 528 269751</v>
      </c>
      <c r="K1297" s="7"/>
      <c r="L1297" s="7"/>
      <c r="M1297" s="7"/>
      <c r="N1297" s="7"/>
      <c r="O1297" s="7"/>
      <c r="P1297" s="7"/>
      <c r="Q1297" s="7"/>
      <c r="R1297" s="7"/>
      <c r="S1297" s="7"/>
    </row>
    <row r="1298">
      <c r="A1298" s="2" t="s">
        <v>10343</v>
      </c>
      <c r="B1298" s="2" t="str">
        <v>尼日利亞</v>
      </c>
      <c r="C1298" s="2" t="str">
        <v>--</v>
      </c>
      <c r="D1298" s="2" t="str">
        <v>家具,工具,服装饰物及配件,箱包,餐厨用具</v>
      </c>
      <c r="E1298" s="2" t="str">
        <v>9次</v>
      </c>
      <c r="F1298" s="2" t="str">
        <v>10 IBIERE CRESENT APAPA LAGOS</v>
      </c>
      <c r="G1298" s="2" t="str">
        <v>ILONUBA CHIKE</v>
      </c>
      <c r="H1298" s="2" t="s">
        <v>10342</v>
      </c>
      <c r="I1298" s="2" t="str">
        <v>00234 1 8042897</v>
      </c>
      <c r="J1298" s="2">
        <v>234</v>
      </c>
      <c r="K1298" s="7"/>
      <c r="L1298" s="7"/>
      <c r="M1298" s="7"/>
      <c r="N1298" s="7"/>
      <c r="O1298" s="7"/>
      <c r="P1298" s="7"/>
      <c r="Q1298" s="7"/>
      <c r="R1298" s="7"/>
      <c r="S1298" s="7"/>
    </row>
    <row r="1299">
      <c r="A1299" s="2" t="s">
        <v>13018</v>
      </c>
      <c r="B1299" s="2" t="str">
        <v>義大利</v>
      </c>
      <c r="C1299" s="3" t="s">
        <v>13017</v>
      </c>
      <c r="D1299" s="2" t="str">
        <v>办公文具,家具,工艺陶瓷,照明产品,玻璃工艺品,餐厨用具</v>
      </c>
      <c r="E1299" s="2" t="str">
        <v>9次</v>
      </c>
      <c r="F1299" s="2" t="str">
        <v>Via Capuana 27, I 20030, BARLASSINA</v>
      </c>
      <c r="G1299" s="2" t="str">
        <v>Tiziano Diaferia</v>
      </c>
      <c r="H1299" s="2" t="s">
        <v>13019</v>
      </c>
      <c r="I1299" s="2" t="str">
        <v>+39 0362 567010</v>
      </c>
      <c r="J1299" s="2" t="str">
        <v>0039 0362 572029</v>
      </c>
      <c r="K1299" s="7"/>
      <c r="L1299" s="7"/>
      <c r="M1299" s="7"/>
      <c r="N1299" s="7"/>
      <c r="O1299" s="7"/>
      <c r="P1299" s="7"/>
      <c r="Q1299" s="7"/>
      <c r="R1299" s="7"/>
      <c r="S1299" s="7"/>
    </row>
    <row r="1300">
      <c r="A1300" s="2" t="s">
        <v>10359</v>
      </c>
      <c r="B1300" s="2" t="str">
        <v>愛爾蘭</v>
      </c>
      <c r="C1300" s="2" t="str">
        <v>--</v>
      </c>
      <c r="D1300" s="2" t="str">
        <v>家具,餐厨用具</v>
      </c>
      <c r="E1300" s="2" t="str">
        <v>8次</v>
      </c>
      <c r="F1300" s="2" t="str">
        <v>Clonroadmore, Ennis</v>
      </c>
      <c r="G1300" s="2" t="str">
        <v>Mr Seamus Durack</v>
      </c>
      <c r="H1300" s="2" t="s">
        <v>10358</v>
      </c>
      <c r="I1300" s="2" t="str">
        <v>+353 65 682 0300</v>
      </c>
      <c r="J1300" s="2" t="str">
        <v>00353 65 6828727</v>
      </c>
      <c r="K1300" s="7"/>
      <c r="L1300" s="7"/>
      <c r="M1300" s="7"/>
      <c r="N1300" s="7"/>
      <c r="O1300" s="7"/>
      <c r="P1300" s="7"/>
      <c r="Q1300" s="7"/>
      <c r="R1300" s="7"/>
      <c r="S1300" s="7"/>
    </row>
    <row r="1301">
      <c r="A1301" s="5" t="s">
        <v>12972</v>
      </c>
      <c r="B1301" s="5" t="str">
        <v>澳大利亞</v>
      </c>
      <c r="C1301" s="4" t="s">
        <v>12973</v>
      </c>
      <c r="D1301" s="5" t="str">
        <v>体育及旅游休闲用品,其他,玻璃工艺品,箱包,鞋,餐厨用具</v>
      </c>
      <c r="E1301" s="5" t="str">
        <v>10次</v>
      </c>
      <c r="F1301" s="5" t="str">
        <v>81 Rundle Mall, 5000, Adelaide</v>
      </c>
      <c r="G1301" s="5" t="str">
        <v>Harris Scarfe Ltd</v>
      </c>
      <c r="H1301" s="5" t="str">
        <v>n.a.</v>
      </c>
      <c r="I1301" s="5" t="str">
        <v>+61 8 8150 5673</v>
      </c>
      <c r="J1301" s="5" t="str">
        <v>0061 8 8223 4206</v>
      </c>
      <c r="K1301" s="7"/>
      <c r="L1301" s="7"/>
      <c r="M1301" s="7"/>
      <c r="N1301" s="7"/>
      <c r="O1301" s="7"/>
      <c r="P1301" s="7"/>
      <c r="Q1301" s="7"/>
      <c r="R1301" s="7"/>
      <c r="S1301" s="7"/>
    </row>
    <row r="1302">
      <c r="A1302" s="2" t="s">
        <v>10307</v>
      </c>
      <c r="B1302" s="2" t="str">
        <v>馬來西亞</v>
      </c>
      <c r="C1302" s="3" t="s">
        <v>10305</v>
      </c>
      <c r="D1302" s="2" t="str">
        <v>玩具,餐厨用具</v>
      </c>
      <c r="E1302" s="2" t="str">
        <v>7次</v>
      </c>
      <c r="F1302" s="2" t="str">
        <v>A-2-3,ALMASPURI CONDO.,18 JALAN 1/70C,MONT KIARA,KUALA LUMPUR</v>
      </c>
      <c r="G1302" s="2" t="str">
        <v>LOH,MINGSING</v>
      </c>
      <c r="H1302" s="2" t="s">
        <v>10306</v>
      </c>
      <c r="I1302" s="2" t="str">
        <v>0060 3 62010225</v>
      </c>
      <c r="J1302" s="2" t="str">
        <v>0060 3 62010227</v>
      </c>
      <c r="K1302" s="7"/>
      <c r="L1302" s="7"/>
      <c r="M1302" s="7"/>
      <c r="N1302" s="7"/>
      <c r="O1302" s="7"/>
      <c r="P1302" s="7"/>
      <c r="Q1302" s="7"/>
      <c r="R1302" s="7"/>
      <c r="S1302" s="7"/>
    </row>
    <row r="1303">
      <c r="A1303" s="2" t="s">
        <v>12990</v>
      </c>
      <c r="B1303" s="2" t="str">
        <v>法國</v>
      </c>
      <c r="C1303" s="3" t="s">
        <v>12989</v>
      </c>
      <c r="D1303" s="2" t="str">
        <v>其他,家居装饰品,玩具,节日用品,餐厨用具</v>
      </c>
      <c r="E1303" s="2" t="str">
        <v>7次</v>
      </c>
      <c r="F1303" s="2" t="str">
        <v>13 RUE FROISSART BP.126, FRANCE</v>
      </c>
      <c r="G1303" s="2" t="str">
        <v>--</v>
      </c>
      <c r="H1303" s="2" t="s">
        <v>12988</v>
      </c>
      <c r="I1303" s="2" t="str">
        <v>+33 3 21 28 40 32</v>
      </c>
      <c r="J1303" s="2">
        <v>33321425161</v>
      </c>
      <c r="K1303" s="7"/>
      <c r="L1303" s="7"/>
      <c r="M1303" s="7"/>
      <c r="N1303" s="7"/>
      <c r="O1303" s="7"/>
      <c r="P1303" s="7"/>
      <c r="Q1303" s="7"/>
      <c r="R1303" s="7"/>
      <c r="S1303" s="7"/>
    </row>
    <row r="1304">
      <c r="A1304" s="2" t="s">
        <v>10320</v>
      </c>
      <c r="B1304" s="2" t="str">
        <v>日本</v>
      </c>
      <c r="C1304" s="2" t="str">
        <v>--</v>
      </c>
      <c r="D1304" s="2" t="str">
        <v>餐厨用具</v>
      </c>
      <c r="E1304" s="2" t="str">
        <v>6次</v>
      </c>
      <c r="F1304" s="2" t="str">
        <v>12-8, KAMEZAWA 1-CHOME SUMIDA-KU, TOKYO 1300014</v>
      </c>
      <c r="G1304" s="2" t="str">
        <v>OSONO KK</v>
      </c>
      <c r="H1304" s="2" t="str">
        <v>--</v>
      </c>
      <c r="I1304" s="2">
        <f>+81-92-871-3927</f>
      </c>
      <c r="J1304" s="2" t="str">
        <v>0081 3 3624 5368</v>
      </c>
      <c r="K1304" s="7"/>
      <c r="L1304" s="7"/>
      <c r="M1304" s="7"/>
      <c r="N1304" s="7"/>
      <c r="O1304" s="7"/>
      <c r="P1304" s="7"/>
      <c r="Q1304" s="7"/>
      <c r="R1304" s="7"/>
      <c r="S1304" s="7"/>
    </row>
    <row r="1305">
      <c r="A1305" s="2" t="s">
        <v>12928</v>
      </c>
      <c r="B1305" s="2" t="str">
        <v>瑞典</v>
      </c>
      <c r="C1305" s="3" t="s">
        <v>12931</v>
      </c>
      <c r="D1305" s="2" t="s">
        <v>12929</v>
      </c>
      <c r="E1305" s="2" t="str">
        <v>7次</v>
      </c>
      <c r="F1305" s="2" t="str">
        <v>Industrig 14, SE 31234, Laholm</v>
      </c>
      <c r="G1305" s="2" t="str">
        <v>Jorgen Johannesson</v>
      </c>
      <c r="H1305" s="2" t="s">
        <v>12930</v>
      </c>
      <c r="I1305" s="2" t="str">
        <v>+46 430 165 95</v>
      </c>
      <c r="J1305" s="2" t="str">
        <v>0046 430 142 65</v>
      </c>
      <c r="K1305" s="7"/>
      <c r="L1305" s="7"/>
      <c r="M1305" s="7"/>
      <c r="N1305" s="7"/>
      <c r="O1305" s="7"/>
      <c r="P1305" s="7"/>
      <c r="Q1305" s="7"/>
      <c r="R1305" s="7"/>
      <c r="S1305" s="7"/>
    </row>
    <row r="1306">
      <c r="A1306" s="2" t="s">
        <v>10263</v>
      </c>
      <c r="B1306" s="2" t="str">
        <v>美國</v>
      </c>
      <c r="C1306" s="3" t="s">
        <v>10262</v>
      </c>
      <c r="D1306" s="2" t="s">
        <v>10260</v>
      </c>
      <c r="E1306" s="2" t="str">
        <v>10次</v>
      </c>
      <c r="F1306" s="2" t="str">
        <v>8307 NW 54 STREET, U.S.A.</v>
      </c>
      <c r="G1306" s="2" t="str">
        <v>ANTONIO HERNANDEZ E</v>
      </c>
      <c r="H1306" s="2" t="s">
        <v>10261</v>
      </c>
      <c r="I1306" s="2" t="str">
        <v>+1 305-463-8980</v>
      </c>
      <c r="J1306" s="2" t="str">
        <v>305 463 8981</v>
      </c>
      <c r="K1306" s="7"/>
      <c r="L1306" s="7"/>
      <c r="M1306" s="7"/>
      <c r="N1306" s="7"/>
      <c r="O1306" s="7"/>
      <c r="P1306" s="7"/>
      <c r="Q1306" s="7"/>
      <c r="R1306" s="7"/>
      <c r="S1306" s="7"/>
    </row>
    <row r="1307">
      <c r="A1307" s="2" t="s">
        <v>12952</v>
      </c>
      <c r="B1307" s="2" t="str">
        <v>美國</v>
      </c>
      <c r="C1307" s="3" t="s">
        <v>12950</v>
      </c>
      <c r="D1307" s="2" t="str">
        <v>其他,餐厨用具</v>
      </c>
      <c r="E1307" s="2" t="str">
        <v>7次</v>
      </c>
      <c r="F1307" s="2" t="str">
        <v>180 Stanley St., Elk Grove Village, IL 60007-1017, USA</v>
      </c>
      <c r="G1307" s="2" t="str">
        <v>DAVID STUKEL</v>
      </c>
      <c r="H1307" s="2" t="s">
        <v>12951</v>
      </c>
      <c r="I1307" s="2" t="str">
        <v>+1-919-383-7451,+1 404-361-6800,+1 919-383-7451,+1 704-405-9900</v>
      </c>
      <c r="J1307" s="2" t="str">
        <v>001 847 439 6881</v>
      </c>
      <c r="K1307" s="7"/>
      <c r="L1307" s="7"/>
      <c r="M1307" s="7"/>
      <c r="N1307" s="7"/>
      <c r="O1307" s="7"/>
      <c r="P1307" s="7"/>
      <c r="Q1307" s="7"/>
      <c r="R1307" s="7"/>
      <c r="S1307" s="7"/>
    </row>
    <row r="1308">
      <c r="A1308" s="2" t="s">
        <v>10287</v>
      </c>
      <c r="B1308" s="2" t="str">
        <v>法國</v>
      </c>
      <c r="C1308" s="2" t="str">
        <v>--</v>
      </c>
      <c r="D1308" s="2" t="str">
        <v>化工产品,卫浴设备,家用纺织品,浴室用品,餐厨用具</v>
      </c>
      <c r="E1308" s="2" t="str">
        <v>9次</v>
      </c>
      <c r="F1308" s="2" t="str">
        <v>ROUTE DE PEYREHORADE, 40300, ORIST</v>
      </c>
      <c r="G1308" s="2" t="str">
        <v>MAISON DUFAU AMEUBLEMENT</v>
      </c>
      <c r="H1308" s="2" t="s">
        <v>10286</v>
      </c>
      <c r="I1308" s="2" t="str">
        <v>+33 5 58 57 70 62</v>
      </c>
      <c r="J1308" s="2" t="str">
        <v>0033 558577566</v>
      </c>
      <c r="K1308" s="7"/>
      <c r="L1308" s="7"/>
      <c r="M1308" s="7"/>
      <c r="N1308" s="7"/>
      <c r="O1308" s="7"/>
      <c r="P1308" s="7"/>
      <c r="Q1308" s="7"/>
      <c r="R1308" s="7"/>
      <c r="S1308" s="7"/>
    </row>
    <row r="1309">
      <c r="A1309" s="2" t="s">
        <v>12896</v>
      </c>
      <c r="B1309" s="2" t="str">
        <v>新加坡</v>
      </c>
      <c r="C1309" s="3" t="s">
        <v>12895</v>
      </c>
      <c r="D1309" s="2" t="str">
        <v>卫浴设备,餐厨用具</v>
      </c>
      <c r="E1309" s="2" t="str">
        <v>7次</v>
      </c>
      <c r="F1309" s="2" t="str">
        <v>Blk 3015,Ubi Road 1 #01-216, 408704, Singapore</v>
      </c>
      <c r="G1309" s="2" t="str">
        <v>Ocean Marketing Agency Pte Ltd</v>
      </c>
      <c r="H1309" s="2" t="s">
        <v>12894</v>
      </c>
      <c r="I1309" s="2" t="str">
        <v>+65-6746-0546,6745 7392,6746 0553,6746 0546</v>
      </c>
      <c r="J1309" s="2" t="str">
        <v>0065 67432455</v>
      </c>
      <c r="K1309" s="7"/>
      <c r="L1309" s="7"/>
      <c r="M1309" s="7"/>
      <c r="N1309" s="7"/>
      <c r="O1309" s="7"/>
      <c r="P1309" s="7"/>
      <c r="Q1309" s="7"/>
      <c r="R1309" s="7"/>
      <c r="S1309" s="7"/>
    </row>
    <row r="1310">
      <c r="A1310" s="2" t="s">
        <v>10226</v>
      </c>
      <c r="B1310" s="2" t="str">
        <v>美國</v>
      </c>
      <c r="C1310" s="3" t="s">
        <v>10224</v>
      </c>
      <c r="D1310" s="2" t="str">
        <v>餐厨用具</v>
      </c>
      <c r="E1310" s="2" t="str">
        <v>6次</v>
      </c>
      <c r="F1310" s="2" t="str">
        <v>2633 PEMBERTON DR, APOPKA, FL 32703</v>
      </c>
      <c r="G1310" s="2" t="str">
        <v>DOUGLAS SLY</v>
      </c>
      <c r="H1310" s="2" t="s">
        <v>10225</v>
      </c>
      <c r="I1310" s="2" t="str">
        <v>001 407 293 2288</v>
      </c>
      <c r="J1310" s="2" t="str">
        <v>001 407 2936159</v>
      </c>
      <c r="K1310" s="7"/>
      <c r="L1310" s="7"/>
      <c r="M1310" s="7"/>
      <c r="N1310" s="7"/>
      <c r="O1310" s="7"/>
      <c r="P1310" s="7"/>
      <c r="Q1310" s="7"/>
      <c r="R1310" s="7"/>
      <c r="S1310" s="7"/>
    </row>
    <row r="1311">
      <c r="A1311" s="2" t="s">
        <v>12910</v>
      </c>
      <c r="B1311" s="2" t="str">
        <v>德國</v>
      </c>
      <c r="C1311" s="3" t="s">
        <v>12909</v>
      </c>
      <c r="D1311" s="2" t="str">
        <v>家具,家居装饰品,餐厨用具</v>
      </c>
      <c r="E1311" s="2" t="str">
        <v>6次</v>
      </c>
      <c r="F1311" s="2" t="str">
        <v>Fischbachstrasse 10, GERMANY</v>
      </c>
      <c r="G1311" s="2" t="str">
        <v>shreevallabh Bharadia</v>
      </c>
      <c r="H1311" s="2" t="s">
        <v>12911</v>
      </c>
      <c r="I1311" s="2" t="str">
        <v>+49 911 950490</v>
      </c>
      <c r="J1311" s="2" t="str">
        <v>49 911 95049323</v>
      </c>
      <c r="K1311" s="7"/>
      <c r="L1311" s="7"/>
      <c r="M1311" s="7"/>
      <c r="N1311" s="7"/>
      <c r="O1311" s="7"/>
      <c r="P1311" s="7"/>
      <c r="Q1311" s="7"/>
      <c r="R1311" s="7"/>
      <c r="S1311" s="7"/>
    </row>
    <row r="1312">
      <c r="A1312" s="2" t="s">
        <v>10241</v>
      </c>
      <c r="B1312" s="2" t="str">
        <v>丹麥</v>
      </c>
      <c r="C1312" s="3" t="s">
        <v>10239</v>
      </c>
      <c r="D1312" s="2" t="str">
        <v>餐厨用具</v>
      </c>
      <c r="E1312" s="2" t="str">
        <v>6次</v>
      </c>
      <c r="F1312" s="2" t="str">
        <v>Tranaasvej 33, DK 9300, Saeby</v>
      </c>
      <c r="G1312" s="2" t="str">
        <v>Claus Beier</v>
      </c>
      <c r="H1312" s="2" t="s">
        <v>10240</v>
      </c>
      <c r="I1312" s="2" t="str">
        <v>+45 99 89 10 00</v>
      </c>
      <c r="J1312" s="2" t="str">
        <v>0045 99 89 10 10</v>
      </c>
      <c r="K1312" s="7"/>
      <c r="L1312" s="7"/>
      <c r="M1312" s="7"/>
      <c r="N1312" s="7"/>
      <c r="O1312" s="7"/>
      <c r="P1312" s="7"/>
      <c r="Q1312" s="7"/>
      <c r="R1312" s="7"/>
      <c r="S1312" s="7"/>
    </row>
    <row r="1313">
      <c r="A1313" s="2" t="s">
        <v>12568</v>
      </c>
      <c r="B1313" s="2" t="str">
        <v>美國</v>
      </c>
      <c r="C1313" s="3" t="s">
        <v>12569</v>
      </c>
      <c r="D1313" s="2" t="str">
        <v>餐厨用具</v>
      </c>
      <c r="E1313" s="2" t="str">
        <v>3次</v>
      </c>
      <c r="F1313" s="2" t="str">
        <v>9410 PINENEEDLE DR, MENTOR, OH 44060-1880</v>
      </c>
      <c r="G1313" s="2" t="str">
        <v>GARY MC CONNELL</v>
      </c>
      <c r="H1313" s="2" t="str">
        <v>--</v>
      </c>
      <c r="I1313" s="2" t="str">
        <v>+1-440-352-1357,440.352.1357,+1 440-352-1357</v>
      </c>
      <c r="J1313" s="2" t="str">
        <v>001 440-352-6681</v>
      </c>
      <c r="K1313" s="7"/>
      <c r="L1313" s="7"/>
      <c r="M1313" s="7"/>
      <c r="N1313" s="7"/>
      <c r="O1313" s="7"/>
      <c r="P1313" s="7"/>
      <c r="Q1313" s="7"/>
      <c r="R1313" s="7"/>
      <c r="S1313" s="7"/>
    </row>
    <row r="1314">
      <c r="A1314" s="2" t="s">
        <v>9766</v>
      </c>
      <c r="B1314" s="2" t="str">
        <v>厄瓜多爾</v>
      </c>
      <c r="C1314" s="3" t="s">
        <v>9769</v>
      </c>
      <c r="D1314" s="2" t="s">
        <v>9767</v>
      </c>
      <c r="E1314" s="2" t="str">
        <v>10次</v>
      </c>
      <c r="F1314" s="2" t="str">
        <v>INAQUITO N38-17 / CITY: QUITO,ECUADOR</v>
      </c>
      <c r="G1314" s="2" t="str">
        <v>Ellis Yu</v>
      </c>
      <c r="H1314" s="2" t="s">
        <v>9768</v>
      </c>
      <c r="I1314" s="2" t="str">
        <v>+593 2-226-6045</v>
      </c>
      <c r="J1314" s="2" t="str">
        <v>593 2 244 7656</v>
      </c>
      <c r="K1314" s="7"/>
      <c r="L1314" s="7"/>
      <c r="M1314" s="7"/>
      <c r="N1314" s="7"/>
      <c r="O1314" s="7"/>
      <c r="P1314" s="7"/>
      <c r="Q1314" s="7"/>
      <c r="R1314" s="7"/>
      <c r="S1314" s="7"/>
    </row>
    <row r="1315">
      <c r="A1315" s="2" t="s">
        <v>12586</v>
      </c>
      <c r="B1315" s="2" t="str">
        <v>埃及</v>
      </c>
      <c r="C1315" s="2" t="str">
        <v>--</v>
      </c>
      <c r="D1315" s="2" t="str">
        <v>餐厨用具</v>
      </c>
      <c r="E1315" s="2" t="str">
        <v>6次</v>
      </c>
      <c r="F1315" s="2" t="str">
        <v>385 PORT SAEED ST.,CAIRO</v>
      </c>
      <c r="G1315" s="2" t="str">
        <v>SALAH HAFEZ</v>
      </c>
      <c r="H1315" s="2" t="s">
        <v>12585</v>
      </c>
      <c r="I1315" s="2">
        <f>+20-122-229-8733</f>
      </c>
      <c r="J1315" s="2" t="str">
        <v>0020 2 5128650</v>
      </c>
      <c r="K1315" s="7"/>
      <c r="L1315" s="7"/>
      <c r="M1315" s="7"/>
      <c r="N1315" s="7"/>
      <c r="O1315" s="7"/>
      <c r="P1315" s="7"/>
      <c r="Q1315" s="7"/>
      <c r="R1315" s="7"/>
      <c r="S1315" s="7"/>
    </row>
    <row r="1316">
      <c r="A1316" s="2" t="s">
        <v>9800</v>
      </c>
      <c r="B1316" s="2" t="str">
        <v>中國香港</v>
      </c>
      <c r="C1316" s="2" t="str">
        <v>--</v>
      </c>
      <c r="D1316" s="2" t="str">
        <v>餐厨用具</v>
      </c>
      <c r="E1316" s="2" t="str">
        <v>7次</v>
      </c>
      <c r="F1316" s="2" t="str">
        <v>FLAT D, 27/F., KAM HNG BLDG.,169-181 CASTLE PEAK ROAD,TUEN MUN,HONGKONG</v>
      </c>
      <c r="G1316" s="2" t="str">
        <v>--</v>
      </c>
      <c r="H1316" s="2" t="s">
        <v>9799</v>
      </c>
      <c r="I1316" s="2" t="str">
        <v>+852 2404 9780</v>
      </c>
      <c r="J1316" s="2">
        <v>24047780</v>
      </c>
      <c r="K1316" s="7"/>
      <c r="L1316" s="7"/>
      <c r="M1316" s="7"/>
      <c r="N1316" s="7"/>
      <c r="O1316" s="7"/>
      <c r="P1316" s="7"/>
      <c r="Q1316" s="7"/>
      <c r="R1316" s="7"/>
      <c r="S1316" s="7"/>
    </row>
    <row r="1317">
      <c r="A1317" s="2" t="s">
        <v>12523</v>
      </c>
      <c r="B1317" s="2" t="str">
        <v>日本</v>
      </c>
      <c r="C1317" s="3" t="s">
        <v>12521</v>
      </c>
      <c r="D1317" s="2" t="str">
        <v>餐厨用具</v>
      </c>
      <c r="E1317" s="2" t="str">
        <v>7次</v>
      </c>
      <c r="F1317" s="2" t="str">
        <v>1-11-14,MISUJI,TAITO-KU, TOKYO,JAPAN</v>
      </c>
      <c r="G1317" s="2" t="str">
        <v>--</v>
      </c>
      <c r="H1317" s="2" t="s">
        <v>12522</v>
      </c>
      <c r="I1317" s="2" t="str">
        <v>+81 3-3866-9284</v>
      </c>
      <c r="J1317" s="2" t="str">
        <v>03 3866 2452</v>
      </c>
      <c r="K1317" s="7"/>
      <c r="L1317" s="7"/>
      <c r="M1317" s="7"/>
      <c r="N1317" s="7"/>
      <c r="O1317" s="7"/>
      <c r="P1317" s="7"/>
      <c r="Q1317" s="7"/>
      <c r="R1317" s="7"/>
      <c r="S1317" s="7"/>
    </row>
    <row r="1318">
      <c r="A1318" s="2" t="s">
        <v>9717</v>
      </c>
      <c r="B1318" s="2" t="str">
        <v>突尼斯</v>
      </c>
      <c r="C1318" s="2" t="str">
        <v>--</v>
      </c>
      <c r="D1318" s="2" t="str">
        <v>家用电器,餐厨用具</v>
      </c>
      <c r="E1318" s="2" t="str">
        <v>9次</v>
      </c>
      <c r="F1318" s="2" t="str">
        <v>B.P. 237, 30, R/ASSAMA.NOT.DAM,TN-8050 HAMMAMET</v>
      </c>
      <c r="G1318" s="2" t="str">
        <v>GEN. MED. TOURS</v>
      </c>
      <c r="H1318" s="2" t="str">
        <v>--</v>
      </c>
      <c r="I1318" s="2" t="str">
        <v>+216 72 227 388</v>
      </c>
      <c r="J1318" s="2" t="str">
        <v>00216 72 22 71 77</v>
      </c>
      <c r="K1318" s="7"/>
      <c r="L1318" s="7"/>
      <c r="M1318" s="7"/>
      <c r="N1318" s="7"/>
      <c r="O1318" s="7"/>
      <c r="P1318" s="7"/>
      <c r="Q1318" s="7"/>
      <c r="R1318" s="7"/>
      <c r="S1318" s="7"/>
    </row>
    <row r="1319">
      <c r="A1319" s="2" t="s">
        <v>12544</v>
      </c>
      <c r="B1319" s="2" t="str">
        <v>美國</v>
      </c>
      <c r="C1319" s="3" t="s">
        <v>12545</v>
      </c>
      <c r="D1319" s="2" t="str">
        <v>餐厨用具</v>
      </c>
      <c r="E1319" s="2" t="str">
        <v>3次</v>
      </c>
      <c r="F1319" s="2" t="str">
        <v>3290 NE 33RD ST, FORT LAUDERDALE, FL 33308</v>
      </c>
      <c r="G1319" s="2" t="str">
        <v>ROMANO MORETTI</v>
      </c>
      <c r="H1319" s="2" t="s">
        <v>12546</v>
      </c>
      <c r="I1319" s="2" t="str">
        <v>+1-954-462-0000,+1 954-462-0000</v>
      </c>
      <c r="J1319" s="2" t="str">
        <v>001 954 564 0000</v>
      </c>
      <c r="K1319" s="7"/>
      <c r="L1319" s="7"/>
      <c r="M1319" s="7"/>
      <c r="N1319" s="7"/>
      <c r="O1319" s="7"/>
      <c r="P1319" s="7"/>
      <c r="Q1319" s="7"/>
      <c r="R1319" s="7"/>
      <c r="S1319" s="7"/>
    </row>
    <row r="1320">
      <c r="A1320" s="2" t="s">
        <v>9741</v>
      </c>
      <c r="B1320" s="2" t="str">
        <v>中國香港</v>
      </c>
      <c r="C1320" s="2" t="str">
        <v>--</v>
      </c>
      <c r="D1320" s="2" t="s">
        <v>9742</v>
      </c>
      <c r="E1320" s="2" t="str">
        <v>10次</v>
      </c>
      <c r="F1320" s="2" t="str">
        <v>ROOM 1502, 15/F., PACIFIC PLAZA,410 DES VOEUX ROAD WEST,HONGKONG</v>
      </c>
      <c r="G1320" s="2" t="str">
        <v>MISS.HELEN WONG</v>
      </c>
      <c r="H1320" s="2" t="s">
        <v>9743</v>
      </c>
      <c r="I1320" s="2" t="str">
        <v>+852 2858 9826</v>
      </c>
      <c r="J1320" s="2" t="str">
        <v>00852 25479569</v>
      </c>
      <c r="K1320" s="7"/>
      <c r="L1320" s="7"/>
      <c r="M1320" s="7"/>
      <c r="N1320" s="7"/>
      <c r="O1320" s="7"/>
      <c r="P1320" s="7"/>
      <c r="Q1320" s="7"/>
      <c r="R1320" s="7"/>
      <c r="S1320" s="7"/>
    </row>
    <row r="1321">
      <c r="A1321" s="2" t="s">
        <v>12478</v>
      </c>
      <c r="B1321" s="2" t="str">
        <v>特立尼達和多巴哥</v>
      </c>
      <c r="C1321" s="2" t="str">
        <v>--</v>
      </c>
      <c r="D1321" s="2" t="str">
        <v>其他,玻璃工艺品,餐厨用具</v>
      </c>
      <c r="E1321" s="2" t="str">
        <v>8次</v>
      </c>
      <c r="F1321" s="2" t="str">
        <v>38 B Scotland Terrace, Andalusia, Maraval, Trinidad &amp; Tobago.</v>
      </c>
      <c r="G1321" s="2" t="str">
        <v>Glenn Castagne</v>
      </c>
      <c r="H1321" s="2" t="s">
        <v>12479</v>
      </c>
      <c r="I1321" s="2" t="str">
        <v>(868) 628 3272</v>
      </c>
      <c r="J1321" s="2" t="str">
        <v>(868) 628 4222</v>
      </c>
      <c r="K1321" s="7"/>
      <c r="L1321" s="7"/>
      <c r="M1321" s="7"/>
      <c r="N1321" s="7"/>
      <c r="O1321" s="7"/>
      <c r="P1321" s="7"/>
      <c r="Q1321" s="7"/>
      <c r="R1321" s="7"/>
      <c r="S1321" s="7"/>
    </row>
    <row r="1322">
      <c r="A1322" s="2" t="s">
        <v>9659</v>
      </c>
      <c r="B1322" s="2" t="str">
        <v>美國</v>
      </c>
      <c r="C1322" s="3" t="s">
        <v>9660</v>
      </c>
      <c r="D1322" s="2" t="s">
        <v>9661</v>
      </c>
      <c r="E1322" s="2" t="str">
        <v>6次</v>
      </c>
      <c r="F1322" s="2" t="str">
        <v>2601 SOUTH LEMAY AVE, SUITE 7-417,FORT COLLINS, CO 80525,U.S.A.</v>
      </c>
      <c r="G1322" s="2" t="str">
        <v>CHINA PRODUCTS INC.</v>
      </c>
      <c r="H1322" s="2" t="s">
        <v>9662</v>
      </c>
      <c r="I1322" s="2" t="str">
        <v>+1-970-352-8117,+1 970-212-0700</v>
      </c>
      <c r="J1322" s="2" t="str">
        <v>001 9702299286</v>
      </c>
      <c r="K1322" s="7"/>
      <c r="L1322" s="7"/>
      <c r="M1322" s="7"/>
      <c r="N1322" s="7"/>
      <c r="O1322" s="7"/>
      <c r="P1322" s="7"/>
      <c r="Q1322" s="7"/>
      <c r="R1322" s="7"/>
      <c r="S1322" s="7"/>
    </row>
    <row r="1323">
      <c r="A1323" s="2" t="s">
        <v>12506</v>
      </c>
      <c r="B1323" s="2" t="str">
        <v>義大利</v>
      </c>
      <c r="C1323" s="3" t="s">
        <v>12504</v>
      </c>
      <c r="D1323" s="2" t="str">
        <v>家具,餐厨用具</v>
      </c>
      <c r="E1323" s="2" t="str">
        <v>6次</v>
      </c>
      <c r="F1323" s="2" t="str">
        <v>Via Privata Alessi 6, Fraz. Crusinallo, I 28882, OMEGNA</v>
      </c>
      <c r="G1323" s="2" t="str">
        <v>Michele Alessi Anghini</v>
      </c>
      <c r="H1323" s="2" t="s">
        <v>12505</v>
      </c>
      <c r="I1323" s="2" t="str">
        <v>+39 0323 868611</v>
      </c>
      <c r="J1323" s="2" t="str">
        <v>0039 0323 641605</v>
      </c>
      <c r="K1323" s="7"/>
      <c r="L1323" s="7"/>
      <c r="M1323" s="7"/>
      <c r="N1323" s="7"/>
      <c r="O1323" s="7"/>
      <c r="P1323" s="7"/>
      <c r="Q1323" s="7"/>
      <c r="R1323" s="7"/>
      <c r="S1323" s="7"/>
    </row>
    <row r="1324">
      <c r="A1324" s="2" t="s">
        <v>9688</v>
      </c>
      <c r="B1324" s="2" t="str">
        <v>中国台湾</v>
      </c>
      <c r="C1324" s="2" t="str">
        <v>--</v>
      </c>
      <c r="D1324" s="2" t="str">
        <v>餐厨用具</v>
      </c>
      <c r="E1324" s="2" t="str">
        <v>6次</v>
      </c>
      <c r="F1324" s="2" t="str">
        <v>RM.8-13,11/F.,NO.237,SECTION 2,FU-HSIN SOUTH RD.,TAIPEI</v>
      </c>
      <c r="G1324" s="2" t="str">
        <v>JOHNNY SEOW</v>
      </c>
      <c r="H1324" s="2" t="s">
        <v>9687</v>
      </c>
      <c r="I1324" s="2">
        <f>+886-2-2755-907</f>
      </c>
      <c r="J1324" s="2">
        <v>886</v>
      </c>
      <c r="K1324" s="7"/>
      <c r="L1324" s="7"/>
      <c r="M1324" s="7"/>
      <c r="N1324" s="7"/>
      <c r="O1324" s="7"/>
      <c r="P1324" s="7"/>
      <c r="Q1324" s="7"/>
      <c r="R1324" s="7"/>
      <c r="S1324" s="7"/>
    </row>
    <row r="1325">
      <c r="A1325" s="2" t="s">
        <v>12434</v>
      </c>
      <c r="B1325" s="2" t="str">
        <v>沙烏地阿拉伯</v>
      </c>
      <c r="C1325" s="2" t="str">
        <v>--</v>
      </c>
      <c r="D1325" s="2" t="str">
        <v>玻璃工艺品,餐厨用具</v>
      </c>
      <c r="E1325" s="2" t="str">
        <v>6次</v>
      </c>
      <c r="F1325" s="2" t="str">
        <v>P.O.BOX 54777RIYADH 11524SAUDI ARABIA</v>
      </c>
      <c r="G1325" s="2" t="str">
        <v>--</v>
      </c>
      <c r="H1325" s="2" t="s">
        <v>12433</v>
      </c>
      <c r="I1325" s="2">
        <v>96654104104</v>
      </c>
      <c r="J1325" s="2">
        <v>96614118039</v>
      </c>
      <c r="K1325" s="7"/>
      <c r="L1325" s="7"/>
      <c r="M1325" s="7"/>
      <c r="N1325" s="7"/>
      <c r="O1325" s="7"/>
      <c r="P1325" s="7"/>
      <c r="Q1325" s="7"/>
      <c r="R1325" s="7"/>
      <c r="S1325" s="7"/>
    </row>
    <row r="1326">
      <c r="A1326" s="2" t="s">
        <v>9606</v>
      </c>
      <c r="B1326" s="2" t="str">
        <v>加拿大</v>
      </c>
      <c r="C1326" s="2" t="str">
        <v>--</v>
      </c>
      <c r="D1326" s="2" t="str">
        <v>卫浴设备,餐厨用具</v>
      </c>
      <c r="E1326" s="2" t="str">
        <v>6次</v>
      </c>
      <c r="F1326" s="2" t="str">
        <v>8500 Ch Darnley,Mont-Royal Quebec</v>
      </c>
      <c r="G1326" s="2" t="str">
        <v>MR.ADRINEH</v>
      </c>
      <c r="H1326" s="2" t="str">
        <v>--</v>
      </c>
      <c r="I1326" s="2" t="str">
        <v>001 514 342 4030</v>
      </c>
      <c r="J1326" s="2" t="str">
        <v>001 514 3424036</v>
      </c>
      <c r="K1326" s="7"/>
      <c r="L1326" s="7"/>
      <c r="M1326" s="7"/>
      <c r="N1326" s="7"/>
      <c r="O1326" s="7"/>
      <c r="P1326" s="7"/>
      <c r="Q1326" s="7"/>
      <c r="R1326" s="7"/>
      <c r="S1326" s="7"/>
    </row>
    <row r="1327">
      <c r="A1327" s="2" t="s">
        <v>12461</v>
      </c>
      <c r="B1327" s="2" t="str">
        <v>瑞典</v>
      </c>
      <c r="C1327" s="3" t="s">
        <v>12459</v>
      </c>
      <c r="D1327" s="2" t="str">
        <v>大型机械及设备,家用电器,餐厨用具</v>
      </c>
      <c r="E1327" s="2" t="str">
        <v>2次</v>
      </c>
      <c r="F1327" s="2" t="str">
        <v>Vedakra 1309, SE 24297, Horby</v>
      </c>
      <c r="G1327" s="2" t="str">
        <v>--</v>
      </c>
      <c r="H1327" s="2" t="s">
        <v>12460</v>
      </c>
      <c r="I1327" s="2" t="str">
        <v>+46 415 221 25</v>
      </c>
      <c r="J1327" s="2" t="str">
        <v>0046 415 221 26</v>
      </c>
      <c r="K1327" s="7"/>
      <c r="L1327" s="7"/>
      <c r="M1327" s="7"/>
      <c r="N1327" s="7"/>
      <c r="O1327" s="7"/>
      <c r="P1327" s="7"/>
      <c r="Q1327" s="7"/>
      <c r="R1327" s="7"/>
      <c r="S1327" s="7"/>
    </row>
    <row r="1328">
      <c r="A1328" s="2" t="s">
        <v>9627</v>
      </c>
      <c r="B1328" s="2" t="str">
        <v>英國</v>
      </c>
      <c r="C1328" s="3" t="s">
        <v>9628</v>
      </c>
      <c r="D1328" s="2" t="str">
        <v>其他,办公文具,电子电气产品,餐厨用具</v>
      </c>
      <c r="E1328" s="2" t="str">
        <v>6次</v>
      </c>
      <c r="F1328" s="2" t="str">
        <v>Unit 13 Baldock industrial estate London Road Baldock Hertfordshire SG7 6NG</v>
      </c>
      <c r="G1328" s="2" t="str">
        <v>P Hill</v>
      </c>
      <c r="H1328" s="2" t="s">
        <v>9629</v>
      </c>
      <c r="I1328" s="2" t="str">
        <v>+44 1462 490094</v>
      </c>
      <c r="J1328" s="2" t="str">
        <v>0044 1462 895577</v>
      </c>
      <c r="K1328" s="7"/>
      <c r="L1328" s="7"/>
      <c r="M1328" s="7"/>
      <c r="N1328" s="7"/>
      <c r="O1328" s="7"/>
      <c r="P1328" s="7"/>
      <c r="Q1328" s="7"/>
      <c r="R1328" s="7"/>
      <c r="S1328" s="7"/>
    </row>
    <row r="1329">
      <c r="A1329" s="2" t="s">
        <v>12719</v>
      </c>
      <c r="B1329" s="2" t="str">
        <v>印尼</v>
      </c>
      <c r="C1329" s="2" t="str">
        <v>--</v>
      </c>
      <c r="D1329" s="2" t="str">
        <v>大型机械及设备,家用电器,玩具,鞋,食品,餐厨用具</v>
      </c>
      <c r="E1329" s="2" t="str">
        <v>5次</v>
      </c>
      <c r="F1329" s="2" t="str">
        <v>JL. PASAR TURI SINAR GALAXY A 38,SURABAYA,EAST JAVA,INDONESIA</v>
      </c>
      <c r="G1329" s="2" t="str">
        <v>ATUL KUMAR GARG</v>
      </c>
      <c r="H1329" s="2" t="s">
        <v>12720</v>
      </c>
      <c r="I1329" s="2" t="str">
        <v>0062 31 3532169</v>
      </c>
      <c r="J1329" s="2" t="str">
        <v>0062 31 3529125</v>
      </c>
      <c r="K1329" s="7"/>
      <c r="L1329" s="7"/>
      <c r="M1329" s="7"/>
      <c r="N1329" s="7"/>
      <c r="O1329" s="7"/>
      <c r="P1329" s="7"/>
      <c r="Q1329" s="7"/>
      <c r="R1329" s="7"/>
      <c r="S1329" s="7"/>
    </row>
    <row r="1330">
      <c r="A1330" s="2" t="s">
        <v>9974</v>
      </c>
      <c r="B1330" s="2" t="str">
        <v>沙烏地阿拉伯</v>
      </c>
      <c r="C1330" s="2" t="str">
        <v>--</v>
      </c>
      <c r="D1330" s="2" t="str">
        <v>其他,家用电器,服装饰物及配件,照明产品,玻璃工艺品,箱包,食品,餐厨用具</v>
      </c>
      <c r="E1330" s="2" t="str">
        <v>8次</v>
      </c>
      <c r="F1330" s="2" t="str">
        <v>P.O.BOX 84SAUDI ARABIA</v>
      </c>
      <c r="G1330" s="2" t="str">
        <v>Ebi Sianaki</v>
      </c>
      <c r="H1330" s="2" t="s">
        <v>9975</v>
      </c>
      <c r="I1330" s="2">
        <v>96672501011</v>
      </c>
      <c r="J1330" s="2">
        <v>96672501429</v>
      </c>
      <c r="K1330" s="7"/>
      <c r="L1330" s="7"/>
      <c r="M1330" s="7"/>
      <c r="N1330" s="7"/>
      <c r="O1330" s="7"/>
      <c r="P1330" s="7"/>
      <c r="Q1330" s="7"/>
      <c r="R1330" s="7"/>
      <c r="S1330" s="7"/>
    </row>
    <row r="1331">
      <c r="A1331" s="2" t="s">
        <v>12744</v>
      </c>
      <c r="B1331" s="2" t="str">
        <v>丹麥</v>
      </c>
      <c r="C1331" s="3" t="s">
        <v>12743</v>
      </c>
      <c r="D1331" s="2" t="s">
        <v>12745</v>
      </c>
      <c r="E1331" s="2" t="str">
        <v>9次</v>
      </c>
      <c r="F1331" s="2" t="str">
        <v>Vestvejen 165, DK 6200, Aabenraa</v>
      </c>
      <c r="G1331" s="2" t="str">
        <v>Hildebrandt Emballage A/S</v>
      </c>
      <c r="H1331" s="2" t="str">
        <v>--</v>
      </c>
      <c r="I1331" s="2" t="str">
        <v>+45 74 62 27 44</v>
      </c>
      <c r="J1331" s="2" t="str">
        <v>0045 74 62 27 99</v>
      </c>
      <c r="K1331" s="7"/>
      <c r="L1331" s="7"/>
      <c r="M1331" s="7"/>
      <c r="N1331" s="7"/>
      <c r="O1331" s="7"/>
      <c r="P1331" s="7"/>
      <c r="Q1331" s="7"/>
      <c r="R1331" s="7"/>
      <c r="S1331" s="7"/>
    </row>
    <row r="1332">
      <c r="A1332" s="2" t="s">
        <v>10001</v>
      </c>
      <c r="B1332" s="2" t="str">
        <v>中國香港</v>
      </c>
      <c r="C1332" s="2" t="str">
        <v>--</v>
      </c>
      <c r="D1332" s="2" t="s">
        <v>10002</v>
      </c>
      <c r="E1332" s="2" t="str">
        <v>10次</v>
      </c>
      <c r="F1332" s="2" t="str">
        <v>SUITE 1403-4, 14/FNAN FUNG TOWER 173 DES VOEUX RD,HONGKONG</v>
      </c>
      <c r="G1332" s="2" t="str">
        <v>JENNIFER MU</v>
      </c>
      <c r="H1332" s="2" t="s">
        <v>10003</v>
      </c>
      <c r="I1332" s="2" t="str">
        <v>+852 2445 5926</v>
      </c>
      <c r="J1332" s="2" t="str">
        <v>00852 24460676</v>
      </c>
      <c r="K1332" s="7"/>
      <c r="L1332" s="7"/>
      <c r="M1332" s="7"/>
      <c r="N1332" s="7"/>
      <c r="O1332" s="7"/>
      <c r="P1332" s="7"/>
      <c r="Q1332" s="7"/>
      <c r="R1332" s="7"/>
      <c r="S1332" s="7"/>
    </row>
    <row r="1333">
      <c r="A1333" s="2" t="s">
        <v>12682</v>
      </c>
      <c r="B1333" s="2" t="str">
        <v>芬蘭</v>
      </c>
      <c r="C1333" s="3" t="s">
        <v>12683</v>
      </c>
      <c r="D1333" s="2" t="str">
        <v>卫浴设备,家具,餐厨用具</v>
      </c>
      <c r="E1333" s="2" t="str">
        <v>7次</v>
      </c>
      <c r="F1333" s="2" t="str">
        <v>5 Boulevard De La Maison Blanche</v>
      </c>
      <c r="G1333" s="2" t="str">
        <v>Cedeic</v>
      </c>
      <c r="H1333" s="2" t="s">
        <v>12681</v>
      </c>
      <c r="I1333" s="2" t="str">
        <v>+33 4 91 02 26 05</v>
      </c>
      <c r="J1333" s="2" t="str">
        <v>0033 4 91023722</v>
      </c>
      <c r="K1333" s="7"/>
      <c r="L1333" s="7"/>
      <c r="M1333" s="7"/>
      <c r="N1333" s="7"/>
      <c r="O1333" s="7"/>
      <c r="P1333" s="7"/>
      <c r="Q1333" s="7"/>
      <c r="R1333" s="7"/>
      <c r="S1333" s="7"/>
    </row>
    <row r="1334">
      <c r="A1334" s="2" t="s">
        <v>9924</v>
      </c>
      <c r="B1334" s="2" t="str">
        <v>伊朗</v>
      </c>
      <c r="C1334" s="2" t="str">
        <v>--</v>
      </c>
      <c r="D1334" s="2" t="str">
        <v>五金,其他,餐厨用具</v>
      </c>
      <c r="E1334" s="2" t="str">
        <v>7次</v>
      </c>
      <c r="F1334" s="2" t="str">
        <v>76,8TH FLOOR,BANK SEPAH BUILDING,BAZAR,TEHRAN</v>
      </c>
      <c r="G1334" s="2" t="str">
        <v>MR.A.JOUI</v>
      </c>
      <c r="H1334" s="2" t="s">
        <v>9925</v>
      </c>
      <c r="I1334" s="2" t="str">
        <v>0098 21 3909974</v>
      </c>
      <c r="J1334" s="2" t="str">
        <v>0098 21 3901175</v>
      </c>
      <c r="K1334" s="7"/>
      <c r="L1334" s="7"/>
      <c r="M1334" s="7"/>
      <c r="N1334" s="7"/>
      <c r="O1334" s="7"/>
      <c r="P1334" s="7"/>
      <c r="Q1334" s="7"/>
      <c r="R1334" s="7"/>
      <c r="S1334" s="7"/>
    </row>
    <row r="1335">
      <c r="A1335" s="2" t="s">
        <v>12702</v>
      </c>
      <c r="B1335" s="2" t="str">
        <v>中國香港</v>
      </c>
      <c r="C1335" s="3" t="s">
        <v>12704</v>
      </c>
      <c r="D1335" s="2" t="str">
        <v>家具,家居用品,玻璃工艺品,编织及藤铁工艺品,餐厨用具</v>
      </c>
      <c r="E1335" s="2" t="str">
        <v>5次</v>
      </c>
      <c r="F1335" s="2" t="str">
        <v>UNIT 10, 18/FL.,WAH WAI INDUSTRIAL CENTRE,38-42 AU PUI WAN ST.,FOTAN, SHATIN,HONGKONG</v>
      </c>
      <c r="G1335" s="2" t="str">
        <v>SHERRUN CHEUNG</v>
      </c>
      <c r="H1335" s="2" t="s">
        <v>12703</v>
      </c>
      <c r="I1335" s="2" t="str">
        <v>00852 26913333</v>
      </c>
      <c r="J1335" s="2">
        <v>852</v>
      </c>
      <c r="K1335" s="7"/>
      <c r="L1335" s="7"/>
      <c r="M1335" s="7"/>
      <c r="N1335" s="7"/>
      <c r="O1335" s="7"/>
      <c r="P1335" s="7"/>
      <c r="Q1335" s="7"/>
      <c r="R1335" s="7"/>
      <c r="S1335" s="7"/>
    </row>
    <row r="1336">
      <c r="A1336" s="2" t="s">
        <v>9951</v>
      </c>
      <c r="B1336" s="2" t="str">
        <v>美國</v>
      </c>
      <c r="C1336" s="2" t="str">
        <v>--</v>
      </c>
      <c r="D1336" s="2" t="str">
        <v>鞋,餐厨用具</v>
      </c>
      <c r="E1336" s="2" t="str">
        <v>4次</v>
      </c>
      <c r="F1336" s="2" t="str">
        <v>4623 S ALAMEDA ST, LOS ANGELES, CA 90058-2012</v>
      </c>
      <c r="G1336" s="2" t="str">
        <v>--</v>
      </c>
      <c r="H1336" s="2" t="str">
        <v>--</v>
      </c>
      <c r="I1336" s="2">
        <f>+1-562-404-8888</f>
      </c>
      <c r="J1336" s="2" t="str">
        <v>--</v>
      </c>
      <c r="K1336" s="7"/>
      <c r="L1336" s="7"/>
      <c r="M1336" s="7"/>
      <c r="N1336" s="7"/>
      <c r="O1336" s="7"/>
      <c r="P1336" s="7"/>
      <c r="Q1336" s="7"/>
      <c r="R1336" s="7"/>
      <c r="S1336" s="7"/>
    </row>
    <row r="1337">
      <c r="A1337" s="2" t="s">
        <v>12637</v>
      </c>
      <c r="B1337" s="2" t="str">
        <v>日本</v>
      </c>
      <c r="C1337" s="3" t="s">
        <v>12636</v>
      </c>
      <c r="D1337" s="2" t="str">
        <v>五金,餐厨用具</v>
      </c>
      <c r="E1337" s="2" t="str">
        <v>7次</v>
      </c>
      <c r="F1337" s="2" t="str">
        <v>3-23, SHOKO CENTER 1-CHOME NISHI-KU HIROSHIMA-SHI, HIROSHIMA 7330833</v>
      </c>
      <c r="G1337" s="2" t="str">
        <v>HIROKA KK</v>
      </c>
      <c r="H1337" s="2" t="str">
        <v>--</v>
      </c>
      <c r="I1337" s="2">
        <f>+81-82-277-4080</f>
      </c>
      <c r="J1337" s="2" t="str">
        <v>0081 82 2774084</v>
      </c>
      <c r="K1337" s="7"/>
      <c r="L1337" s="7"/>
      <c r="M1337" s="7"/>
      <c r="N1337" s="7"/>
      <c r="O1337" s="7"/>
      <c r="P1337" s="7"/>
      <c r="Q1337" s="7"/>
      <c r="R1337" s="7"/>
      <c r="S1337" s="7"/>
    </row>
    <row r="1338">
      <c r="A1338" s="2" t="s">
        <v>9869</v>
      </c>
      <c r="B1338" s="2" t="str">
        <v>泰国</v>
      </c>
      <c r="C1338" s="3" t="s">
        <v>9870</v>
      </c>
      <c r="D1338" s="2" t="str">
        <v>五金,餐厨用具</v>
      </c>
      <c r="E1338" s="2" t="str">
        <v>7次</v>
      </c>
      <c r="F1338" s="2" t="str">
        <v>16 MONTRI 1 RD.,HAADYAI SONGHLA</v>
      </c>
      <c r="G1338" s="2" t="str">
        <v>FRIENDSHIP</v>
      </c>
      <c r="H1338" s="2" t="str">
        <v>--</v>
      </c>
      <c r="I1338" s="2" t="str">
        <v>+66-2-236-0330,+66-2-236-7113,+66-290680809,+66-2517940812,+66-2-906-3060,+66-2-919-9769,+66-290680209,+66-290630509,+66-2906305068,+66-2-635-0199,+66-2-635-0241,+66-2-919-9470,+66-2-517-9413,+66-2-919-9396,+66 2 919 8229,+66 2 517 9408</v>
      </c>
      <c r="J1338" s="2" t="str">
        <v>0066 74 223753</v>
      </c>
      <c r="K1338" s="7"/>
      <c r="L1338" s="7"/>
      <c r="M1338" s="7"/>
      <c r="N1338" s="7"/>
      <c r="O1338" s="7"/>
      <c r="P1338" s="7"/>
      <c r="Q1338" s="7"/>
      <c r="R1338" s="7"/>
      <c r="S1338" s="7"/>
    </row>
    <row r="1339">
      <c r="A1339" s="2" t="s">
        <v>12657</v>
      </c>
      <c r="B1339" s="2" t="str">
        <v>美國</v>
      </c>
      <c r="C1339" s="3" t="s">
        <v>12656</v>
      </c>
      <c r="D1339" s="2" t="str">
        <v>五金,其他,大型机械及设备,家居装饰品,家用电器,工具,餐厨用具</v>
      </c>
      <c r="E1339" s="2" t="str">
        <v>7次</v>
      </c>
      <c r="F1339" s="2" t="str">
        <v>320 BRAODHOLLOW ROAD,U.S.A.</v>
      </c>
      <c r="G1339" s="2" t="str">
        <v>GRACE S.C LEE</v>
      </c>
      <c r="H1339" s="2" t="s">
        <v>12658</v>
      </c>
      <c r="I1339" s="2" t="str">
        <v>+1 631-293-4796</v>
      </c>
      <c r="J1339" s="2" t="str">
        <v>001 6317526907</v>
      </c>
      <c r="K1339" s="7"/>
      <c r="L1339" s="7"/>
      <c r="M1339" s="7"/>
      <c r="N1339" s="7"/>
      <c r="O1339" s="7"/>
      <c r="P1339" s="7"/>
      <c r="Q1339" s="7"/>
      <c r="R1339" s="7"/>
      <c r="S1339" s="7"/>
    </row>
    <row r="1340">
      <c r="A1340" s="2" t="s">
        <v>9897</v>
      </c>
      <c r="B1340" s="2" t="str">
        <v>美國</v>
      </c>
      <c r="C1340" s="3" t="s">
        <v>9900</v>
      </c>
      <c r="D1340" s="2" t="s">
        <v>9898</v>
      </c>
      <c r="E1340" s="2" t="str">
        <v>11次</v>
      </c>
      <c r="F1340" s="2" t="str">
        <v>5330 FOX ST DENVER CO 80216 U.S.A.</v>
      </c>
      <c r="G1340" s="2" t="str">
        <v>ANKIT J. JHAVERI</v>
      </c>
      <c r="H1340" s="2" t="s">
        <v>9899</v>
      </c>
      <c r="I1340" s="2" t="str">
        <v>+1 303-292-3090</v>
      </c>
      <c r="J1340" s="2" t="str">
        <v>001 303 9962999</v>
      </c>
      <c r="K1340" s="7"/>
      <c r="L1340" s="7"/>
      <c r="M1340" s="7"/>
      <c r="N1340" s="7"/>
      <c r="O1340" s="7"/>
      <c r="P1340" s="7"/>
      <c r="Q1340" s="7"/>
      <c r="R1340" s="7"/>
      <c r="S1340" s="7"/>
    </row>
    <row r="1341">
      <c r="A1341" s="2" t="s">
        <v>12601</v>
      </c>
      <c r="B1341" s="2" t="str">
        <v>中国台湾</v>
      </c>
      <c r="C1341" s="2" t="str">
        <v>--</v>
      </c>
      <c r="D1341" s="2" t="str">
        <v>家具,餐厨用具</v>
      </c>
      <c r="E1341" s="2" t="str">
        <v>8次</v>
      </c>
      <c r="F1341" s="2" t="str">
        <v>2FL.NO.397,HSIN-CHUANG RD.,HSIN-CHUANG CITY, TAIPEI,TAIWAN</v>
      </c>
      <c r="G1341" s="2" t="str">
        <v>Abu Zyad</v>
      </c>
      <c r="H1341" s="2" t="s">
        <v>12602</v>
      </c>
      <c r="I1341" s="2" t="str">
        <v>+886 2 2990 5511</v>
      </c>
      <c r="J1341" s="2" t="str">
        <v>8862 29906868</v>
      </c>
      <c r="K1341" s="7"/>
      <c r="L1341" s="7"/>
      <c r="M1341" s="7"/>
      <c r="N1341" s="7"/>
      <c r="O1341" s="7"/>
      <c r="P1341" s="7"/>
      <c r="Q1341" s="7"/>
      <c r="R1341" s="7"/>
      <c r="S1341" s="7"/>
    </row>
    <row r="1342">
      <c r="A1342" s="2" t="s">
        <v>9821</v>
      </c>
      <c r="B1342" s="2" t="str">
        <v>中國香港</v>
      </c>
      <c r="C1342" s="3" t="s">
        <v>9822</v>
      </c>
      <c r="D1342" s="2" t="s">
        <v>9819</v>
      </c>
      <c r="E1342" s="2" t="str">
        <v>11次</v>
      </c>
      <c r="F1342" s="2" t="str">
        <v>FLAT 1, 5/F, HEWLETT CENTRE,54 HOI YUEN RD, KWUN TONG, KLN,HONGKONG</v>
      </c>
      <c r="G1342" s="2" t="str">
        <v>CHARLES YANG</v>
      </c>
      <c r="H1342" s="2" t="s">
        <v>9820</v>
      </c>
      <c r="I1342" s="2" t="str">
        <v>(852)2690 7170</v>
      </c>
      <c r="J1342" s="2" t="str">
        <v>(852)2690 0585</v>
      </c>
      <c r="K1342" s="7"/>
      <c r="L1342" s="7"/>
      <c r="M1342" s="7"/>
      <c r="N1342" s="7"/>
      <c r="O1342" s="7"/>
      <c r="P1342" s="7"/>
      <c r="Q1342" s="7"/>
      <c r="R1342" s="7"/>
      <c r="S1342" s="7"/>
    </row>
    <row r="1343">
      <c r="A1343" s="2" t="s">
        <v>12622</v>
      </c>
      <c r="B1343" s="2" t="str">
        <v>馬來西亞</v>
      </c>
      <c r="C1343" s="2" t="str">
        <v>--</v>
      </c>
      <c r="D1343" s="2" t="str">
        <v>其他,家具,玻璃工艺品,餐厨用具</v>
      </c>
      <c r="E1343" s="2" t="str">
        <v>9次</v>
      </c>
      <c r="F1343" s="2" t="str">
        <v>178 Jalan Gopeng Ipoh Perak</v>
      </c>
      <c r="G1343" s="2" t="str">
        <v>Khoo Teik Swar</v>
      </c>
      <c r="H1343" s="2" t="s">
        <v>12623</v>
      </c>
      <c r="I1343" s="2" t="str">
        <v>+60 5-313 9188</v>
      </c>
      <c r="J1343" s="2">
        <v>3138068</v>
      </c>
      <c r="K1343" s="7"/>
      <c r="L1343" s="7"/>
      <c r="M1343" s="7"/>
      <c r="N1343" s="7"/>
      <c r="O1343" s="7"/>
      <c r="P1343" s="7"/>
      <c r="Q1343" s="7"/>
      <c r="R1343" s="7"/>
      <c r="S1343" s="7"/>
    </row>
    <row r="1344">
      <c r="A1344" s="2" t="s">
        <v>9850</v>
      </c>
      <c r="B1344" s="2" t="str">
        <v>烏拉圭</v>
      </c>
      <c r="C1344" s="3" t="s">
        <v>9849</v>
      </c>
      <c r="D1344" s="2" t="str">
        <v>其他,鞋,餐厨用具</v>
      </c>
      <c r="E1344" s="2" t="str">
        <v>9次</v>
      </c>
      <c r="F1344" s="2" t="str">
        <v>JOAQUIN REQUENA 2476,MONTEVIDEO,URUGUAY</v>
      </c>
      <c r="G1344" s="2" t="str">
        <v>ARIEL PODBERESKI</v>
      </c>
      <c r="H1344" s="2" t="s">
        <v>9851</v>
      </c>
      <c r="I1344" s="2" t="str">
        <v>00598 2 2085932</v>
      </c>
      <c r="J1344" s="2" t="str">
        <v>00598 2 2043484/2082140</v>
      </c>
      <c r="K1344" s="7"/>
      <c r="L1344" s="7"/>
      <c r="M1344" s="7"/>
      <c r="N1344" s="7"/>
      <c r="O1344" s="7"/>
      <c r="P1344" s="7"/>
      <c r="Q1344" s="7"/>
      <c r="R1344" s="7"/>
      <c r="S1344" s="7"/>
    </row>
    <row r="1345">
      <c r="A1345" s="2" t="s">
        <v>12221</v>
      </c>
      <c r="B1345" s="2" t="str">
        <v>美國</v>
      </c>
      <c r="C1345" s="2" t="str">
        <v>--</v>
      </c>
      <c r="D1345" s="2" t="s">
        <v>12222</v>
      </c>
      <c r="E1345" s="2" t="str">
        <v>10次</v>
      </c>
      <c r="F1345" s="2" t="str">
        <v>158 W.27TH.STREET NEW YORK,NY 10001,U.S.A.</v>
      </c>
      <c r="G1345" s="2" t="str">
        <v>Gemma HunHeng</v>
      </c>
      <c r="H1345" s="2" t="s">
        <v>12223</v>
      </c>
      <c r="I1345" s="2" t="str">
        <v>+1 212-929-9988</v>
      </c>
      <c r="J1345" s="2" t="str">
        <v>212 929 9628</v>
      </c>
      <c r="K1345" s="7"/>
      <c r="L1345" s="7"/>
      <c r="M1345" s="7"/>
      <c r="N1345" s="7"/>
      <c r="O1345" s="7"/>
      <c r="P1345" s="7"/>
      <c r="Q1345" s="7"/>
      <c r="R1345" s="7"/>
      <c r="S1345" s="7"/>
    </row>
    <row r="1346">
      <c r="A1346" s="2" t="s">
        <v>9329</v>
      </c>
      <c r="B1346" s="2" t="str">
        <v>英國</v>
      </c>
      <c r="C1346" s="3" t="s">
        <v>9330</v>
      </c>
      <c r="D1346" s="2" t="str">
        <v>餐厨用具</v>
      </c>
      <c r="E1346" s="2" t="str">
        <v>5次</v>
      </c>
      <c r="F1346" s="2" t="str">
        <v>UNIT 1, BOURTON INDUST.PARK//BOURTON-ON-THE-WATER GL54 2L2</v>
      </c>
      <c r="G1346" s="2" t="str">
        <v>BODUM (UK) LTD.</v>
      </c>
      <c r="H1346" s="2" t="str">
        <v>--</v>
      </c>
      <c r="I1346" s="2" t="str">
        <v>+44 1604 595650</v>
      </c>
      <c r="J1346" s="2" t="str">
        <v>0044 1604 595651</v>
      </c>
      <c r="K1346" s="7"/>
      <c r="L1346" s="7"/>
      <c r="M1346" s="7"/>
      <c r="N1346" s="7"/>
      <c r="O1346" s="7"/>
      <c r="P1346" s="7"/>
      <c r="Q1346" s="7"/>
      <c r="R1346" s="7"/>
      <c r="S1346" s="7"/>
    </row>
    <row r="1347">
      <c r="A1347" s="2" t="s">
        <v>12244</v>
      </c>
      <c r="B1347" s="2" t="str">
        <v>中國香港</v>
      </c>
      <c r="C1347" s="3" t="s">
        <v>12243</v>
      </c>
      <c r="D1347" s="2" t="str">
        <v>其他,工艺陶瓷,服装饰物及配件,玻璃工艺品,餐厨用具</v>
      </c>
      <c r="E1347" s="2" t="str">
        <v>5次</v>
      </c>
      <c r="F1347" s="2" t="str">
        <v>12/FL, "G", 66-70 NATHAN ROAD,T.S.T., KLN,HONGKONG</v>
      </c>
      <c r="G1347" s="2" t="str">
        <v>ARUN DESAI</v>
      </c>
      <c r="H1347" s="2" t="s">
        <v>12242</v>
      </c>
      <c r="I1347" s="2" t="str">
        <v>+852 2367 1601</v>
      </c>
      <c r="J1347" s="2" t="str">
        <v>852 23678865</v>
      </c>
      <c r="K1347" s="7"/>
      <c r="L1347" s="7"/>
      <c r="M1347" s="7"/>
      <c r="N1347" s="7"/>
      <c r="O1347" s="7"/>
      <c r="P1347" s="7"/>
      <c r="Q1347" s="7"/>
      <c r="R1347" s="7"/>
      <c r="S1347" s="7"/>
    </row>
    <row r="1348">
      <c r="A1348" s="2" t="s">
        <v>9362</v>
      </c>
      <c r="B1348" s="2" t="str">
        <v>美國</v>
      </c>
      <c r="C1348" s="3" t="s">
        <v>9361</v>
      </c>
      <c r="D1348" s="2" t="str">
        <v>家具,餐厨用具</v>
      </c>
      <c r="E1348" s="2" t="str">
        <v>7次</v>
      </c>
      <c r="F1348" s="2" t="str">
        <v>16200 N.W. 49th Ave., Hialeah, FL 33014-6315, USA</v>
      </c>
      <c r="G1348" s="2" t="str">
        <v>Miguel Fleishman</v>
      </c>
      <c r="H1348" s="2" t="str">
        <v>--</v>
      </c>
      <c r="I1348" s="2" t="str">
        <v>+1-732-530-2100,+1 415-358-0868,+1 786-399-2515</v>
      </c>
      <c r="J1348" s="2" t="str">
        <v>001 305 621 1111</v>
      </c>
      <c r="K1348" s="7"/>
      <c r="L1348" s="7"/>
      <c r="M1348" s="7"/>
      <c r="N1348" s="7"/>
      <c r="O1348" s="7"/>
      <c r="P1348" s="7"/>
      <c r="Q1348" s="7"/>
      <c r="R1348" s="7"/>
      <c r="S1348" s="7"/>
    </row>
    <row r="1349">
      <c r="A1349" s="2" t="s">
        <v>12183</v>
      </c>
      <c r="B1349" s="2" t="str">
        <v>丹麥</v>
      </c>
      <c r="C1349" s="3" t="s">
        <v>12185</v>
      </c>
      <c r="D1349" s="2" t="str">
        <v>家居装饰品,餐厨用具</v>
      </c>
      <c r="E1349" s="2" t="str">
        <v>4次</v>
      </c>
      <c r="F1349" s="2" t="str">
        <v>Stenhuggervej 23, DK 6710, Esbjerg V</v>
      </c>
      <c r="G1349" s="2" t="str">
        <v>--</v>
      </c>
      <c r="H1349" s="2" t="s">
        <v>12184</v>
      </c>
      <c r="I1349" s="2" t="str">
        <v>+45 75 15 50 55</v>
      </c>
      <c r="J1349" s="2" t="str">
        <v>0045 75 15 53 79</v>
      </c>
      <c r="K1349" s="7"/>
      <c r="L1349" s="7"/>
      <c r="M1349" s="7"/>
      <c r="N1349" s="7"/>
      <c r="O1349" s="7"/>
      <c r="P1349" s="7"/>
      <c r="Q1349" s="7"/>
      <c r="R1349" s="7"/>
      <c r="S1349" s="7"/>
    </row>
    <row r="1350">
      <c r="A1350" s="2" t="s">
        <v>9269</v>
      </c>
      <c r="B1350" s="2" t="str">
        <v>沙烏地阿拉伯</v>
      </c>
      <c r="C1350" s="2" t="str">
        <v>--</v>
      </c>
      <c r="D1350" s="2" t="str">
        <v>餐厨用具</v>
      </c>
      <c r="E1350" s="2" t="str">
        <v>6次</v>
      </c>
      <c r="F1350" s="2" t="str">
        <v>RIYADH</v>
      </c>
      <c r="G1350" s="2" t="str">
        <v>BAJAD ALOTAIBI</v>
      </c>
      <c r="H1350" s="2" t="s">
        <v>9270</v>
      </c>
      <c r="I1350" s="2" t="str">
        <v>00966 55 294842</v>
      </c>
      <c r="J1350" s="2">
        <v>966</v>
      </c>
      <c r="K1350" s="7"/>
      <c r="L1350" s="7"/>
      <c r="M1350" s="7"/>
      <c r="N1350" s="7"/>
      <c r="O1350" s="7"/>
      <c r="P1350" s="7"/>
      <c r="Q1350" s="7"/>
      <c r="R1350" s="7"/>
      <c r="S1350" s="7"/>
    </row>
    <row r="1351">
      <c r="A1351" s="2" t="s">
        <v>12206</v>
      </c>
      <c r="B1351" s="2" t="str">
        <v>中國香港</v>
      </c>
      <c r="C1351" s="2" t="str">
        <v>--</v>
      </c>
      <c r="D1351" s="2" t="str">
        <v>鞋,食品,餐厨用具</v>
      </c>
      <c r="E1351" s="2" t="str">
        <v>6次</v>
      </c>
      <c r="F1351" s="2" t="str">
        <v>UNIT A, 7/F POWER IND. BLGD.,9-15 WO HEUNG ST.,FO TAN SHATIN,HONGKONG</v>
      </c>
      <c r="G1351" s="2" t="str">
        <v>contact</v>
      </c>
      <c r="H1351" s="2" t="s">
        <v>12207</v>
      </c>
      <c r="I1351" s="2" t="str">
        <v>+852 2668 3622</v>
      </c>
      <c r="J1351" s="2" t="str">
        <v>00852 26683680</v>
      </c>
      <c r="K1351" s="7"/>
      <c r="L1351" s="7"/>
      <c r="M1351" s="7"/>
      <c r="N1351" s="7"/>
      <c r="O1351" s="7"/>
      <c r="P1351" s="7"/>
      <c r="Q1351" s="7"/>
      <c r="R1351" s="7"/>
      <c r="S1351" s="7"/>
    </row>
    <row r="1352">
      <c r="A1352" s="2" t="s">
        <v>9298</v>
      </c>
      <c r="B1352" s="2" t="str">
        <v>中國香港</v>
      </c>
      <c r="C1352" s="2" t="str">
        <v>--</v>
      </c>
      <c r="D1352" s="2" t="s">
        <v>9297</v>
      </c>
      <c r="E1352" s="2" t="str">
        <v>9次</v>
      </c>
      <c r="F1352" s="2" t="str">
        <v>UNIT B, 13/F., LOKVILLE COMMERCIALBLDG, 27 LOCK RD, T.S.T., KOWLOON,HONGKONG</v>
      </c>
      <c r="G1352" s="2" t="str">
        <v>Daryl Trembath</v>
      </c>
      <c r="H1352" s="2" t="s">
        <v>9296</v>
      </c>
      <c r="I1352" s="2" t="str">
        <v>(852)23668185</v>
      </c>
      <c r="J1352" s="2" t="str">
        <v>(852)23666575</v>
      </c>
      <c r="K1352" s="7"/>
      <c r="L1352" s="7"/>
      <c r="M1352" s="7"/>
      <c r="N1352" s="7"/>
      <c r="O1352" s="7"/>
      <c r="P1352" s="7"/>
      <c r="Q1352" s="7"/>
      <c r="R1352" s="7"/>
      <c r="S1352" s="7"/>
    </row>
    <row r="1353">
      <c r="A1353" s="2" t="s">
        <v>12147</v>
      </c>
      <c r="B1353" s="2" t="str">
        <v>法國</v>
      </c>
      <c r="C1353" s="2" t="str">
        <v>--</v>
      </c>
      <c r="D1353" s="2" t="str">
        <v>其他,服装饰物及配件,箱包,鞋,餐厨用具</v>
      </c>
      <c r="E1353" s="2" t="str">
        <v>6次</v>
      </c>
      <c r="F1353" s="2" t="str">
        <v>DOMAINE DE LA MOTTE, BP 11, 56200, LES FOUGERETS</v>
      </c>
      <c r="G1353" s="2" t="str">
        <v>M MICHEL DE BELSUNCE</v>
      </c>
      <c r="H1353" s="2" t="str">
        <v>--</v>
      </c>
      <c r="I1353" s="2" t="str">
        <v>+33 2 99 91 41 41</v>
      </c>
      <c r="J1353" s="2" t="str">
        <v>0033 299914122</v>
      </c>
      <c r="K1353" s="7"/>
      <c r="L1353" s="7"/>
      <c r="M1353" s="7"/>
      <c r="N1353" s="7"/>
      <c r="O1353" s="7"/>
      <c r="P1353" s="7"/>
      <c r="Q1353" s="7"/>
      <c r="R1353" s="7"/>
      <c r="S1353" s="7"/>
    </row>
    <row r="1354">
      <c r="A1354" s="2" t="s">
        <v>9207</v>
      </c>
      <c r="B1354" s="2" t="str">
        <v>印度</v>
      </c>
      <c r="C1354" s="2" t="str">
        <v>--</v>
      </c>
      <c r="D1354" s="2" t="str">
        <v>玻璃工艺品,餐厨用具</v>
      </c>
      <c r="E1354" s="2" t="str">
        <v>8次</v>
      </c>
      <c r="F1354" s="2" t="str">
        <v>11/4764 DEPUTY GANJ SADARBAZAR DELHI-110006,INDIA</v>
      </c>
      <c r="G1354" s="2" t="str">
        <v>--</v>
      </c>
      <c r="H1354" s="2" t="s">
        <v>9206</v>
      </c>
      <c r="I1354" s="2" t="str">
        <v>+91 11 2354 8860</v>
      </c>
      <c r="J1354" s="2" t="str">
        <v>91 11 23540930</v>
      </c>
      <c r="K1354" s="7"/>
      <c r="L1354" s="7"/>
      <c r="M1354" s="7"/>
      <c r="N1354" s="7"/>
      <c r="O1354" s="7"/>
      <c r="P1354" s="7"/>
      <c r="Q1354" s="7"/>
      <c r="R1354" s="7"/>
      <c r="S1354" s="7"/>
    </row>
    <row r="1355">
      <c r="A1355" s="2" t="s">
        <v>12165</v>
      </c>
      <c r="B1355" s="2" t="str">
        <v>美國</v>
      </c>
      <c r="C1355" s="3" t="s">
        <v>12164</v>
      </c>
      <c r="D1355" s="2" t="str">
        <v>工艺陶瓷,餐厨用具</v>
      </c>
      <c r="E1355" s="2" t="str">
        <v>3次</v>
      </c>
      <c r="F1355" s="2" t="str">
        <v>3810 WESTHEIMER RD, HOUSTON, TX 77027-5004</v>
      </c>
      <c r="G1355" s="2" t="str">
        <v>ABRAHAM HAKAKIAN</v>
      </c>
      <c r="H1355" s="2" t="str">
        <v>--</v>
      </c>
      <c r="I1355" s="2" t="str">
        <v>+1 713-840-9191</v>
      </c>
      <c r="J1355" s="2" t="str">
        <v>001 713-840-8830</v>
      </c>
      <c r="K1355" s="7"/>
      <c r="L1355" s="7"/>
      <c r="M1355" s="7"/>
      <c r="N1355" s="7"/>
      <c r="O1355" s="7"/>
      <c r="P1355" s="7"/>
      <c r="Q1355" s="7"/>
      <c r="R1355" s="7"/>
      <c r="S1355" s="7"/>
    </row>
    <row r="1356">
      <c r="A1356" s="2" t="s">
        <v>9242</v>
      </c>
      <c r="B1356" s="2" t="str">
        <v>美國</v>
      </c>
      <c r="C1356" s="3" t="s">
        <v>9240</v>
      </c>
      <c r="D1356" s="2" t="str">
        <v>家具,家居装饰品,餐厨用具</v>
      </c>
      <c r="E1356" s="2" t="str">
        <v>7次</v>
      </c>
      <c r="F1356" s="2" t="str">
        <v>1800 CLOQUET AVE.,CLOQUET,MINNESOTA 55720,U.S.A.</v>
      </c>
      <c r="G1356" s="2" t="str">
        <v>Ahmed Mahmoud Awad</v>
      </c>
      <c r="H1356" s="2" t="s">
        <v>9241</v>
      </c>
      <c r="I1356" s="2" t="str">
        <v>+1 218-878-2746</v>
      </c>
      <c r="J1356" s="2" t="str">
        <v>001 2188796369</v>
      </c>
      <c r="K1356" s="7"/>
      <c r="L1356" s="7"/>
      <c r="M1356" s="7"/>
      <c r="N1356" s="7"/>
      <c r="O1356" s="7"/>
      <c r="P1356" s="7"/>
      <c r="Q1356" s="7"/>
      <c r="R1356" s="7"/>
      <c r="S1356" s="7"/>
    </row>
    <row r="1357">
      <c r="A1357" s="2" t="s">
        <v>12110</v>
      </c>
      <c r="B1357" s="2" t="str">
        <v>以色列</v>
      </c>
      <c r="C1357" s="2" t="str">
        <v>--</v>
      </c>
      <c r="D1357" s="2" t="str">
        <v>餐厨用具</v>
      </c>
      <c r="E1357" s="2" t="str">
        <v>6次</v>
      </c>
      <c r="F1357" s="2" t="str">
        <v>Organ 1 Rishon Le Zion, ISRAEL</v>
      </c>
      <c r="G1357" s="2" t="str">
        <v>--</v>
      </c>
      <c r="H1357" s="2" t="s">
        <v>12109</v>
      </c>
      <c r="I1357" s="2" t="str">
        <v>+972 50-780-8985</v>
      </c>
      <c r="J1357" s="2">
        <v>0</v>
      </c>
      <c r="K1357" s="7"/>
      <c r="L1357" s="7"/>
      <c r="M1357" s="7"/>
      <c r="N1357" s="7"/>
      <c r="O1357" s="7"/>
      <c r="P1357" s="7"/>
      <c r="Q1357" s="7"/>
      <c r="R1357" s="7"/>
      <c r="S1357" s="7"/>
    </row>
    <row r="1358">
      <c r="A1358" s="2" t="s">
        <v>9152</v>
      </c>
      <c r="B1358" s="2" t="str">
        <v>印度</v>
      </c>
      <c r="C1358" s="3" t="s">
        <v>9154</v>
      </c>
      <c r="D1358" s="2" t="s">
        <v>9155</v>
      </c>
      <c r="E1358" s="2" t="str">
        <v>10次</v>
      </c>
      <c r="F1358" s="2" t="str">
        <v>SH. NO. 1 &amp; 2, DEV DARSHAN BUILDING,OLD NAGARDAS ROAD, ANDHERI (EAST),MUMBAI 400 069,INDIA</v>
      </c>
      <c r="G1358" s="2" t="str">
        <v>BHIMI REDDY</v>
      </c>
      <c r="H1358" s="2" t="s">
        <v>9153</v>
      </c>
      <c r="I1358" s="2" t="str">
        <v>+91 22 2683 0609</v>
      </c>
      <c r="J1358" s="2" t="str">
        <v>0091 22 26831310</v>
      </c>
      <c r="K1358" s="7"/>
      <c r="L1358" s="7"/>
      <c r="M1358" s="7"/>
      <c r="N1358" s="7"/>
      <c r="O1358" s="7"/>
      <c r="P1358" s="7"/>
      <c r="Q1358" s="7"/>
      <c r="R1358" s="7"/>
      <c r="S1358" s="7"/>
    </row>
    <row r="1359">
      <c r="A1359" s="2" t="s">
        <v>12128</v>
      </c>
      <c r="B1359" s="2" t="str">
        <v>美國</v>
      </c>
      <c r="C1359" s="3" t="s">
        <v>12130</v>
      </c>
      <c r="D1359" s="2" t="str">
        <v>餐厨用具</v>
      </c>
      <c r="E1359" s="2" t="str">
        <v>6次</v>
      </c>
      <c r="F1359" s="2" t="str">
        <v>601 E 2ND AVE, DURANGO, CO 81301</v>
      </c>
      <c r="G1359" s="2" t="str">
        <v>JEFF BECK</v>
      </c>
      <c r="H1359" s="2" t="s">
        <v>12129</v>
      </c>
      <c r="I1359" s="2">
        <f>+1-936-641-8911</f>
      </c>
      <c r="J1359" s="2" t="str">
        <v>--</v>
      </c>
      <c r="K1359" s="7"/>
      <c r="L1359" s="7"/>
      <c r="M1359" s="7"/>
      <c r="N1359" s="7"/>
      <c r="O1359" s="7"/>
      <c r="P1359" s="7"/>
      <c r="Q1359" s="7"/>
      <c r="R1359" s="7"/>
      <c r="S1359" s="7"/>
    </row>
    <row r="1360">
      <c r="A1360" s="2" t="s">
        <v>9179</v>
      </c>
      <c r="B1360" s="2" t="str">
        <v>美國</v>
      </c>
      <c r="C1360" s="2" t="str">
        <v>--</v>
      </c>
      <c r="D1360" s="2" t="str">
        <v>餐厨用具</v>
      </c>
      <c r="E1360" s="2" t="str">
        <v>6次</v>
      </c>
      <c r="F1360" s="2" t="str">
        <v>8488 BELLAIRE BLVD.HOUSTON,TEXAS 77036</v>
      </c>
      <c r="G1360" s="2" t="str">
        <v>BUDGET RESTAURANT SUPPLY</v>
      </c>
      <c r="H1360" s="2" t="str">
        <v>--</v>
      </c>
      <c r="I1360" s="2" t="str">
        <v>001 713 7791818</v>
      </c>
      <c r="J1360" s="2" t="str">
        <v>001 713 7791843</v>
      </c>
      <c r="K1360" s="7"/>
      <c r="L1360" s="7"/>
      <c r="M1360" s="7"/>
      <c r="N1360" s="7"/>
      <c r="O1360" s="7"/>
      <c r="P1360" s="7"/>
      <c r="Q1360" s="7"/>
      <c r="R1360" s="7"/>
      <c r="S1360" s="7"/>
    </row>
    <row r="1361">
      <c r="A1361" s="2" t="s">
        <v>12389</v>
      </c>
      <c r="B1361" s="2" t="str">
        <v>法國</v>
      </c>
      <c r="C1361" s="2" t="str">
        <v>--</v>
      </c>
      <c r="D1361" s="2" t="str">
        <v>家具,家居装饰品,餐厨用具</v>
      </c>
      <c r="E1361" s="2" t="str">
        <v>5次</v>
      </c>
      <c r="F1361" s="2" t="str">
        <v>3 RUE JEAN PIERRE TIMBAUD, ZI DE LA FOSSE A LA BARBIERE, 93600, AULNAY SOUS BOIS</v>
      </c>
      <c r="G1361" s="2" t="str">
        <v>M MILOT EDOUARD</v>
      </c>
      <c r="H1361" s="2" t="s">
        <v>12390</v>
      </c>
      <c r="I1361" s="2" t="str">
        <v>+33 1 48 14 35 55</v>
      </c>
      <c r="J1361" s="2" t="str">
        <v>0033 148653815</v>
      </c>
      <c r="K1361" s="7"/>
      <c r="L1361" s="7"/>
      <c r="M1361" s="7"/>
      <c r="N1361" s="7"/>
      <c r="O1361" s="7"/>
      <c r="P1361" s="7"/>
      <c r="Q1361" s="7"/>
      <c r="R1361" s="7"/>
      <c r="S1361" s="7"/>
    </row>
    <row r="1362">
      <c r="A1362" s="2" t="s">
        <v>9550</v>
      </c>
      <c r="B1362" s="2" t="str">
        <v>日本</v>
      </c>
      <c r="C1362" s="3" t="s">
        <v>9549</v>
      </c>
      <c r="D1362" s="2" t="str">
        <v>服装饰物及配件,鞋,餐厨用具</v>
      </c>
      <c r="E1362" s="2" t="str">
        <v>5次</v>
      </c>
      <c r="F1362" s="2" t="str">
        <v>2-221, Uedaminami, Tenpaku-ku, Nagoya 468-0053</v>
      </c>
      <c r="G1362" s="2" t="str">
        <v>RYU UEHARA</v>
      </c>
      <c r="H1362" s="2" t="s">
        <v>9551</v>
      </c>
      <c r="I1362" s="2">
        <f>+81-52-879-6220</f>
      </c>
      <c r="J1362" s="2" t="str">
        <v>0081 52 804 1120</v>
      </c>
      <c r="K1362" s="7"/>
      <c r="L1362" s="7"/>
      <c r="M1362" s="7"/>
      <c r="N1362" s="7"/>
      <c r="O1362" s="7"/>
      <c r="P1362" s="7"/>
      <c r="Q1362" s="7"/>
      <c r="R1362" s="7"/>
      <c r="S1362" s="7"/>
    </row>
    <row r="1363">
      <c r="A1363" s="2" t="s">
        <v>12413</v>
      </c>
      <c r="B1363" s="2" t="str">
        <v>中國香港</v>
      </c>
      <c r="C1363" s="3" t="s">
        <v>12412</v>
      </c>
      <c r="D1363" s="2" t="str">
        <v>餐厨用具</v>
      </c>
      <c r="E1363" s="2" t="str">
        <v>7次</v>
      </c>
      <c r="F1363" s="2" t="str">
        <v>SUITE 2002, 20/F, YEN SHENG CTR, 64HOI YUEN RD, KWUN TONG, KOLWOON, HONGKONG</v>
      </c>
      <c r="G1363" s="2" t="str">
        <v>--</v>
      </c>
      <c r="H1363" s="2" t="s">
        <v>12411</v>
      </c>
      <c r="I1363" s="2" t="str">
        <v>(852)25100010</v>
      </c>
      <c r="J1363" s="2" t="str">
        <v>(852)25032230</v>
      </c>
      <c r="K1363" s="7"/>
      <c r="L1363" s="7"/>
      <c r="M1363" s="7"/>
      <c r="N1363" s="7"/>
      <c r="O1363" s="7"/>
      <c r="P1363" s="7"/>
      <c r="Q1363" s="7"/>
      <c r="R1363" s="7"/>
      <c r="S1363" s="7"/>
    </row>
    <row r="1364">
      <c r="A1364" s="2" t="s">
        <v>9577</v>
      </c>
      <c r="B1364" s="2" t="str">
        <v>印度</v>
      </c>
      <c r="C1364" s="3" t="s">
        <v>9574</v>
      </c>
      <c r="D1364" s="2" t="s">
        <v>9575</v>
      </c>
      <c r="E1364" s="2" t="str">
        <v>11次</v>
      </c>
      <c r="F1364" s="2" t="str">
        <v>12/21 NARAYANPATH SIDDHARTHANAGAR</v>
      </c>
      <c r="G1364" s="2" t="str">
        <v>AKHIL K.CHAPAGAIN</v>
      </c>
      <c r="H1364" s="2" t="s">
        <v>9576</v>
      </c>
      <c r="I1364" s="2" t="str">
        <v>+1-3102015,977-1- 4263312,977-1- 4445920,977-1-4223171,977-1-4437078,977-1-4436473,977-1-4259468,01-4436473,+977-1-4445920,977-1-4443029,977-1-4428380,+977 1-4445920,+977-1-4440773,+977-1-5970054,+977 1-4545920</v>
      </c>
      <c r="J1364" s="2" t="str">
        <v>0091 11 3245113</v>
      </c>
      <c r="K1364" s="7"/>
      <c r="L1364" s="7"/>
      <c r="M1364" s="7"/>
      <c r="N1364" s="7"/>
      <c r="O1364" s="7"/>
      <c r="P1364" s="7"/>
      <c r="Q1364" s="7"/>
      <c r="R1364" s="7"/>
      <c r="S1364" s="7"/>
    </row>
    <row r="1365">
      <c r="A1365" s="2" t="s">
        <v>12354</v>
      </c>
      <c r="B1365" s="2" t="str">
        <v>馬來西亞</v>
      </c>
      <c r="C1365" s="2" t="str">
        <v>--</v>
      </c>
      <c r="D1365" s="2" t="str">
        <v>卫浴设备,浴室用品,餐厨用具</v>
      </c>
      <c r="E1365" s="2" t="str">
        <v>9次</v>
      </c>
      <c r="F1365" s="2" t="str">
        <v>53-1, JALAN JALAK, TAMAN SRI BAHTERA, CHERAS,KUALA LUMPUR</v>
      </c>
      <c r="G1365" s="2" t="str">
        <v>JEN LIAN INDUSTRY (M) SDN. BHD.</v>
      </c>
      <c r="H1365" s="2" t="s">
        <v>12355</v>
      </c>
      <c r="I1365" s="2" t="str">
        <v>+60 3-9130 5055</v>
      </c>
      <c r="J1365" s="2" t="str">
        <v>0060 3 91300550</v>
      </c>
      <c r="K1365" s="7"/>
      <c r="L1365" s="7"/>
      <c r="M1365" s="7"/>
      <c r="N1365" s="7"/>
      <c r="O1365" s="7"/>
      <c r="P1365" s="7"/>
      <c r="Q1365" s="7"/>
      <c r="R1365" s="7"/>
      <c r="S1365" s="7"/>
    </row>
    <row r="1366">
      <c r="A1366" s="2" t="s">
        <v>9508</v>
      </c>
      <c r="B1366" s="2" t="str">
        <v>美國</v>
      </c>
      <c r="C1366" s="3" t="s">
        <v>9510</v>
      </c>
      <c r="D1366" s="2" t="str">
        <v>其他,工艺陶瓷,玩具,玻璃工艺品,餐厨用具</v>
      </c>
      <c r="E1366" s="2" t="str">
        <v>10次</v>
      </c>
      <c r="F1366" s="2" t="str">
        <v>3000 HADLEY ROAD,SOUTH PLAINFIELD,NJ 07080</v>
      </c>
      <c r="G1366" s="2" t="str">
        <v>Douglas Sandlaufer</v>
      </c>
      <c r="H1366" s="2" t="s">
        <v>9509</v>
      </c>
      <c r="I1366" s="2">
        <f>+1-908-754-4004</f>
      </c>
      <c r="J1366" s="2" t="str">
        <v>001 908 7540788</v>
      </c>
      <c r="K1366" s="7"/>
      <c r="L1366" s="7"/>
      <c r="M1366" s="7"/>
      <c r="N1366" s="7"/>
      <c r="O1366" s="7"/>
      <c r="P1366" s="7"/>
      <c r="Q1366" s="7"/>
      <c r="R1366" s="7"/>
      <c r="S1366" s="7"/>
    </row>
    <row r="1367">
      <c r="A1367" s="2" t="s">
        <v>12380</v>
      </c>
      <c r="B1367" s="2" t="str">
        <v>越南</v>
      </c>
      <c r="C1367" s="3" t="s">
        <v>12378</v>
      </c>
      <c r="D1367" s="2" t="str">
        <v>大型机械及设备,餐厨用具</v>
      </c>
      <c r="E1367" s="2" t="str">
        <v>5次</v>
      </c>
      <c r="F1367" s="2" t="str">
        <v>142B NGUYEN VAN TROI ST.,PHU NHUAN DIST.HCM CITY</v>
      </c>
      <c r="G1367" s="2" t="str">
        <v>TRUONG HUNG CUONG</v>
      </c>
      <c r="H1367" s="2" t="s">
        <v>12379</v>
      </c>
      <c r="I1367" s="2" t="str">
        <v>0084 8 8451626</v>
      </c>
      <c r="J1367" s="2" t="str">
        <v>0084 8 8478342</v>
      </c>
      <c r="K1367" s="7"/>
      <c r="L1367" s="7"/>
      <c r="M1367" s="7"/>
      <c r="N1367" s="7"/>
      <c r="O1367" s="7"/>
      <c r="P1367" s="7"/>
      <c r="Q1367" s="7"/>
      <c r="R1367" s="7"/>
      <c r="S1367" s="7"/>
    </row>
    <row r="1368">
      <c r="A1368" s="2" t="s">
        <v>9523</v>
      </c>
      <c r="B1368" s="2" t="str">
        <v>中國香港</v>
      </c>
      <c r="C1368" s="3" t="s">
        <v>9521</v>
      </c>
      <c r="D1368" s="2" t="str">
        <v>体育及旅游休闲用品,其他,玩具,玻璃工艺品,礼品及赠品,餐厨用具</v>
      </c>
      <c r="E1368" s="2" t="str">
        <v>9次</v>
      </c>
      <c r="F1368" s="2" t="str">
        <v>BLK A 18/F,MAI WAH IND.BLDG.,1-7 WAH SING STREET KWAI CHUNG N.T.</v>
      </c>
      <c r="G1368" s="2" t="str">
        <v>ALBERT LUK</v>
      </c>
      <c r="H1368" s="2" t="s">
        <v>9522</v>
      </c>
      <c r="I1368" s="2" t="str">
        <v>+852 2782 0197</v>
      </c>
      <c r="J1368" s="2" t="str">
        <v>00852 24805072</v>
      </c>
      <c r="K1368" s="7"/>
      <c r="L1368" s="7"/>
      <c r="M1368" s="7"/>
      <c r="N1368" s="7"/>
      <c r="O1368" s="7"/>
      <c r="P1368" s="7"/>
      <c r="Q1368" s="7"/>
      <c r="R1368" s="7"/>
      <c r="S1368" s="7"/>
    </row>
    <row r="1369">
      <c r="A1369" s="2" t="s">
        <v>12317</v>
      </c>
      <c r="B1369" s="2" t="str">
        <v>荷蘭</v>
      </c>
      <c r="C1369" s="3" t="s">
        <v>12318</v>
      </c>
      <c r="D1369" s="2" t="str">
        <v>餐厨用具</v>
      </c>
      <c r="E1369" s="2" t="str">
        <v>6次</v>
      </c>
      <c r="F1369" s="2" t="str">
        <v>Driehuizerweg 77, NL 7312 DV, Apeldoorn</v>
      </c>
      <c r="G1369" s="2" t="str">
        <v>A.H. Keizer</v>
      </c>
      <c r="H1369" s="2" t="s">
        <v>12316</v>
      </c>
      <c r="I1369" s="2" t="str">
        <v>+31 55 355 8044</v>
      </c>
      <c r="J1369" s="2" t="str">
        <v>0031 55 3555321</v>
      </c>
      <c r="K1369" s="7"/>
      <c r="L1369" s="7"/>
      <c r="M1369" s="7"/>
      <c r="N1369" s="7"/>
      <c r="O1369" s="7"/>
      <c r="P1369" s="7"/>
      <c r="Q1369" s="7"/>
      <c r="R1369" s="7"/>
      <c r="S1369" s="7"/>
    </row>
    <row r="1370">
      <c r="A1370" s="2" t="s">
        <v>9456</v>
      </c>
      <c r="B1370" s="2" t="str">
        <v>韩国</v>
      </c>
      <c r="C1370" s="3" t="s">
        <v>9455</v>
      </c>
      <c r="D1370" s="2" t="str">
        <v>餐厨用具</v>
      </c>
      <c r="E1370" s="2" t="str">
        <v>4次</v>
      </c>
      <c r="F1370" s="2" t="str">
        <v>648-69 CHUNNONG-DONG DONGDAEMUN-KU,SEOUL</v>
      </c>
      <c r="G1370" s="2" t="str">
        <v>BAEK,SEUNG-SIK</v>
      </c>
      <c r="H1370" s="2" t="s">
        <v>9457</v>
      </c>
      <c r="I1370" s="2" t="str">
        <v>0082 2 22471857</v>
      </c>
      <c r="J1370" s="2" t="str">
        <v>0082 2 22137729</v>
      </c>
      <c r="K1370" s="7"/>
      <c r="L1370" s="7"/>
      <c r="M1370" s="7"/>
      <c r="N1370" s="7"/>
      <c r="O1370" s="7"/>
      <c r="P1370" s="7"/>
      <c r="Q1370" s="7"/>
      <c r="R1370" s="7"/>
      <c r="S1370" s="7"/>
    </row>
    <row r="1371">
      <c r="A1371" s="2" t="s">
        <v>12339</v>
      </c>
      <c r="B1371" s="2" t="str">
        <v>阿聯酋</v>
      </c>
      <c r="C1371" s="2" t="str">
        <v>--</v>
      </c>
      <c r="D1371" s="2" t="str">
        <v>卫浴设备,建筑及装饰材料,餐厨用具</v>
      </c>
      <c r="E1371" s="2" t="str">
        <v>3次</v>
      </c>
      <c r="F1371" s="2" t="str">
        <v>Abu Dhabi/ Moroor Str/ Abu Dhabi/UAE</v>
      </c>
      <c r="G1371" s="2" t="str">
        <v>Bashar Shanaa</v>
      </c>
      <c r="H1371" s="2" t="s">
        <v>12338</v>
      </c>
      <c r="I1371" s="2">
        <v>4437879</v>
      </c>
      <c r="J1371" s="2">
        <v>4438454</v>
      </c>
      <c r="K1371" s="7"/>
      <c r="L1371" s="7"/>
      <c r="M1371" s="7"/>
      <c r="N1371" s="7"/>
      <c r="O1371" s="7"/>
      <c r="P1371" s="7"/>
      <c r="Q1371" s="7"/>
      <c r="R1371" s="7"/>
      <c r="S1371" s="7"/>
    </row>
    <row r="1372">
      <c r="A1372" s="2" t="s">
        <v>9481</v>
      </c>
      <c r="B1372" s="2" t="str">
        <v>匈牙利</v>
      </c>
      <c r="C1372" s="3" t="s">
        <v>9479</v>
      </c>
      <c r="D1372" s="2" t="str">
        <v>家用纺织品,餐厨用具</v>
      </c>
      <c r="E1372" s="2" t="str">
        <v>8次</v>
      </c>
      <c r="F1372" s="2" t="str">
        <v>H-7700 MOHACS,ADY E.ST.80</v>
      </c>
      <c r="G1372" s="2" t="str">
        <v>ATTILA HORVATH</v>
      </c>
      <c r="H1372" s="2" t="s">
        <v>9480</v>
      </c>
      <c r="I1372" s="2" t="str">
        <v>0036 1 3220852</v>
      </c>
      <c r="J1372" s="2" t="str">
        <v>0036 1 3220852/309203264</v>
      </c>
      <c r="K1372" s="7"/>
      <c r="L1372" s="7"/>
      <c r="M1372" s="7"/>
      <c r="N1372" s="7"/>
      <c r="O1372" s="7"/>
      <c r="P1372" s="7"/>
      <c r="Q1372" s="7"/>
      <c r="R1372" s="7"/>
      <c r="S1372" s="7"/>
    </row>
    <row r="1373">
      <c r="A1373" s="2" t="s">
        <v>12272</v>
      </c>
      <c r="B1373" s="2" t="str">
        <v>尼日利亞</v>
      </c>
      <c r="C1373" s="2" t="str">
        <v>--</v>
      </c>
      <c r="D1373" s="2" t="str">
        <v>餐厨用具</v>
      </c>
      <c r="E1373" s="2" t="str">
        <v>7次</v>
      </c>
      <c r="F1373" s="2" t="str">
        <v>12 LEIGH STREET SURULERE,LAGOS STATE,NIGERIA</v>
      </c>
      <c r="G1373" s="2" t="str">
        <v>--</v>
      </c>
      <c r="H1373" s="2" t="s">
        <v>12271</v>
      </c>
      <c r="I1373" s="2">
        <v>234080235677</v>
      </c>
      <c r="J1373" s="2">
        <v>23401888987577</v>
      </c>
      <c r="K1373" s="7"/>
      <c r="L1373" s="7"/>
      <c r="M1373" s="7"/>
      <c r="N1373" s="7"/>
      <c r="O1373" s="7"/>
      <c r="P1373" s="7"/>
      <c r="Q1373" s="7"/>
      <c r="R1373" s="7"/>
      <c r="S1373" s="7"/>
    </row>
    <row r="1374">
      <c r="A1374" s="2" t="s">
        <v>9394</v>
      </c>
      <c r="B1374" s="2" t="str">
        <v>西班牙</v>
      </c>
      <c r="C1374" s="3" t="s">
        <v>9392</v>
      </c>
      <c r="D1374" s="2" t="str">
        <v>化工产品,工具,餐厨用具</v>
      </c>
      <c r="E1374" s="2" t="str">
        <v>5次</v>
      </c>
      <c r="F1374" s="2" t="str">
        <v>Apolo, 51, E 08228, Terrassa</v>
      </c>
      <c r="G1374" s="2" t="str">
        <v>IsaacValss Angles</v>
      </c>
      <c r="H1374" s="2" t="s">
        <v>9393</v>
      </c>
      <c r="I1374" s="2" t="str">
        <v>+34 937 36 23 80</v>
      </c>
      <c r="J1374" s="2" t="str">
        <v>0034 93 785 54 53</v>
      </c>
      <c r="K1374" s="7"/>
      <c r="L1374" s="7"/>
      <c r="M1374" s="7"/>
      <c r="N1374" s="7"/>
      <c r="O1374" s="7"/>
      <c r="P1374" s="7"/>
      <c r="Q1374" s="7"/>
      <c r="R1374" s="7"/>
      <c r="S1374" s="7"/>
    </row>
    <row r="1375">
      <c r="A1375" s="2" t="s">
        <v>12301</v>
      </c>
      <c r="B1375" s="2" t="str">
        <v>新加坡</v>
      </c>
      <c r="C1375" s="2" t="str">
        <v>--</v>
      </c>
      <c r="D1375" s="2" t="str">
        <v>五金,化工产品,工艺陶瓷,玻璃工艺品,餐厨用具</v>
      </c>
      <c r="E1375" s="2" t="str">
        <v>10次</v>
      </c>
      <c r="F1375" s="2" t="str">
        <v>Shenton House, 3 Shenton Way #03-03/04, 068805, Singapore</v>
      </c>
      <c r="G1375" s="2" t="str">
        <v>Java Enterprises Pte Ltd</v>
      </c>
      <c r="H1375" s="2" t="s">
        <v>12300</v>
      </c>
      <c r="I1375" s="2" t="str">
        <v>0065 62200944</v>
      </c>
      <c r="J1375" s="2" t="str">
        <v>0065 62249116</v>
      </c>
      <c r="K1375" s="7"/>
      <c r="L1375" s="7"/>
      <c r="M1375" s="7"/>
      <c r="N1375" s="7"/>
      <c r="O1375" s="7"/>
      <c r="P1375" s="7"/>
      <c r="Q1375" s="7"/>
      <c r="R1375" s="7"/>
      <c r="S1375" s="7"/>
    </row>
    <row r="1376">
      <c r="A1376" s="2" t="s">
        <v>9429</v>
      </c>
      <c r="B1376" s="2" t="str">
        <v>巴林</v>
      </c>
      <c r="C1376" s="3" t="s">
        <v>9427</v>
      </c>
      <c r="D1376" s="2" t="str">
        <v>五金,家用电器,家用纺织品,服装饰物及配件,箱包,钟表眼镜,鞋,餐厨用具</v>
      </c>
      <c r="E1376" s="2" t="str">
        <v>9次</v>
      </c>
      <c r="F1376" s="2" t="str">
        <v>160 SOUTH RD,BIRMINGHAM B185LE,U.K.</v>
      </c>
      <c r="G1376" s="2" t="str">
        <v>KIRSTEN MCKINNON</v>
      </c>
      <c r="H1376" s="2" t="s">
        <v>9428</v>
      </c>
      <c r="I1376" s="2" t="str">
        <v>+44 7973 386728</v>
      </c>
      <c r="J1376" s="2" t="str">
        <v>0034 93 6646337</v>
      </c>
      <c r="K1376" s="7"/>
      <c r="L1376" s="7"/>
      <c r="M1376" s="7"/>
      <c r="N1376" s="7"/>
      <c r="O1376" s="7"/>
      <c r="P1376" s="7"/>
      <c r="Q1376" s="7"/>
      <c r="R1376" s="7"/>
      <c r="S1376" s="7"/>
    </row>
    <row r="1377">
      <c r="A1377" s="2" t="s">
        <v>11918</v>
      </c>
      <c r="B1377" s="2" t="str">
        <v>土耳其</v>
      </c>
      <c r="C1377" s="3" t="s">
        <v>11916</v>
      </c>
      <c r="D1377" s="2" t="str">
        <v>餐厨用具</v>
      </c>
      <c r="E1377" s="2" t="str">
        <v>7次</v>
      </c>
      <c r="F1377" s="2" t="str">
        <v>ORGANIZE SANAYI BOLGESI YESIL CAD.NO:32 16159 BURSA ,TURKEY</v>
      </c>
      <c r="G1377" s="2" t="str">
        <v>--</v>
      </c>
      <c r="H1377" s="2" t="s">
        <v>11917</v>
      </c>
      <c r="I1377" s="2" t="str">
        <v>+90 224 242 00 10</v>
      </c>
      <c r="J1377" s="2">
        <v>902242423801</v>
      </c>
      <c r="K1377" s="7"/>
      <c r="L1377" s="7"/>
      <c r="M1377" s="7"/>
      <c r="N1377" s="7"/>
      <c r="O1377" s="7"/>
      <c r="P1377" s="7"/>
      <c r="Q1377" s="7"/>
      <c r="R1377" s="7"/>
      <c r="S1377" s="7"/>
    </row>
    <row r="1378">
      <c r="A1378" s="2" t="s">
        <v>8905</v>
      </c>
      <c r="B1378" s="2" t="str">
        <v>中國香港</v>
      </c>
      <c r="C1378" s="3" t="s">
        <v>8902</v>
      </c>
      <c r="D1378" s="2" t="s">
        <v>8903</v>
      </c>
      <c r="E1378" s="2" t="str">
        <v>7次</v>
      </c>
      <c r="F1378" s="2" t="str">
        <v>12TH FLOOR, UNIT D, SOUTH SEAMANSION, 81, CHATHAM ROAD, TST,KOWLOON,HONGKONG</v>
      </c>
      <c r="G1378" s="2" t="str">
        <v>JUDY WONG</v>
      </c>
      <c r="H1378" s="2" t="s">
        <v>8904</v>
      </c>
      <c r="I1378" s="2" t="str">
        <v>(852)98367408</v>
      </c>
      <c r="J1378" s="2" t="str">
        <v>(852)23674844</v>
      </c>
      <c r="K1378" s="7"/>
      <c r="L1378" s="7"/>
      <c r="M1378" s="7"/>
      <c r="N1378" s="7"/>
      <c r="O1378" s="7"/>
      <c r="P1378" s="7"/>
      <c r="Q1378" s="7"/>
      <c r="R1378" s="7"/>
      <c r="S1378" s="7"/>
    </row>
    <row r="1379">
      <c r="A1379" s="2" t="s">
        <v>11933</v>
      </c>
      <c r="B1379" s="2" t="str">
        <v>法國</v>
      </c>
      <c r="C1379" s="3" t="s">
        <v>11932</v>
      </c>
      <c r="D1379" s="2" t="str">
        <v>家具,餐厨用具</v>
      </c>
      <c r="E1379" s="2" t="str">
        <v>6次</v>
      </c>
      <c r="F1379" s="2" t="str">
        <v>QUARTIER MAS D AUDIER, CD 71D, 13113, LAMANON</v>
      </c>
      <c r="G1379" s="2" t="str">
        <v>PROVENTES</v>
      </c>
      <c r="H1379" s="2" t="str">
        <v>--</v>
      </c>
      <c r="I1379" s="2" t="str">
        <v>+33 4 90 59 55 98</v>
      </c>
      <c r="J1379" s="2" t="str">
        <v>0033 490595593</v>
      </c>
      <c r="K1379" s="7"/>
      <c r="L1379" s="7"/>
      <c r="M1379" s="7"/>
      <c r="N1379" s="7"/>
      <c r="O1379" s="7"/>
      <c r="P1379" s="7"/>
      <c r="Q1379" s="7"/>
      <c r="R1379" s="7"/>
      <c r="S1379" s="7"/>
    </row>
    <row r="1380">
      <c r="A1380" s="2" t="s">
        <v>8925</v>
      </c>
      <c r="B1380" s="2" t="str">
        <v>澳大利亞</v>
      </c>
      <c r="C1380" s="3" t="s">
        <v>8927</v>
      </c>
      <c r="D1380" s="2" t="str">
        <v>餐厨用具</v>
      </c>
      <c r="E1380" s="2" t="str">
        <v>6次</v>
      </c>
      <c r="F1380" s="2" t="str">
        <v>41-57 Dunheved Crt St Marys NSW 2760</v>
      </c>
      <c r="G1380" s="2" t="str">
        <v>GIL KOMMER</v>
      </c>
      <c r="H1380" s="2" t="s">
        <v>8926</v>
      </c>
      <c r="I1380" s="2" t="str">
        <v>+61-2-9673-3111,+61-2-9673-4913,+61 2 9673 3111</v>
      </c>
      <c r="J1380" s="2" t="str">
        <v>0061 2 9673 4914</v>
      </c>
      <c r="K1380" s="7"/>
      <c r="L1380" s="7"/>
      <c r="M1380" s="7"/>
      <c r="N1380" s="7"/>
      <c r="O1380" s="7"/>
      <c r="P1380" s="7"/>
      <c r="Q1380" s="7"/>
      <c r="R1380" s="7"/>
      <c r="S1380" s="7"/>
    </row>
    <row r="1381">
      <c r="A1381" s="2" t="s">
        <v>11870</v>
      </c>
      <c r="B1381" s="2" t="str">
        <v>日本</v>
      </c>
      <c r="C1381" s="3" t="s">
        <v>11868</v>
      </c>
      <c r="D1381" s="2" t="str">
        <v>工艺陶瓷,食品,餐厨用具</v>
      </c>
      <c r="E1381" s="2" t="str">
        <v>7次</v>
      </c>
      <c r="F1381" s="2" t="str">
        <v>1-1-3 Mizuhiki, Atsugi, Kanagawa 243-0004 Japan</v>
      </c>
      <c r="G1381" s="2" t="str">
        <v>NAMBEI BUSSAN CORPORATION</v>
      </c>
      <c r="H1381" s="2" t="s">
        <v>11869</v>
      </c>
      <c r="I1381" s="2" t="str">
        <v>0081 46 296 5757</v>
      </c>
      <c r="J1381" s="2" t="str">
        <v>0081 46 296 5750</v>
      </c>
      <c r="K1381" s="7"/>
      <c r="L1381" s="7"/>
      <c r="M1381" s="7"/>
      <c r="N1381" s="7"/>
      <c r="O1381" s="7"/>
      <c r="P1381" s="7"/>
      <c r="Q1381" s="7"/>
      <c r="R1381" s="7"/>
      <c r="S1381" s="7"/>
    </row>
    <row r="1382">
      <c r="A1382" s="2" t="s">
        <v>8848</v>
      </c>
      <c r="B1382" s="2" t="str">
        <v>泰国</v>
      </c>
      <c r="C1382" s="2" t="str">
        <v>--</v>
      </c>
      <c r="D1382" s="2" t="str">
        <v>五金,体育及旅游休闲用品,其他,玻璃工艺品,箱包,鞋,餐厨用具</v>
      </c>
      <c r="E1382" s="2" t="str">
        <v>8次</v>
      </c>
      <c r="F1382" s="2" t="str">
        <v>197/38 RATCHADAPISEK 25 RD WATTAPRABANGKOKYAI BANGKOK,THAILAND</v>
      </c>
      <c r="G1382" s="2" t="str">
        <v>--</v>
      </c>
      <c r="H1382" s="2" t="s">
        <v>8849</v>
      </c>
      <c r="I1382" s="2" t="str">
        <v>+66 2 467 4199</v>
      </c>
      <c r="J1382" s="2">
        <v>6624576903</v>
      </c>
      <c r="K1382" s="7"/>
      <c r="L1382" s="7"/>
      <c r="M1382" s="7"/>
      <c r="N1382" s="7"/>
      <c r="O1382" s="7"/>
      <c r="P1382" s="7"/>
      <c r="Q1382" s="7"/>
      <c r="R1382" s="7"/>
      <c r="S1382" s="7"/>
    </row>
    <row r="1383">
      <c r="A1383" s="2" t="s">
        <v>11891</v>
      </c>
      <c r="B1383" s="2" t="str">
        <v>美國</v>
      </c>
      <c r="C1383" s="3" t="s">
        <v>11889</v>
      </c>
      <c r="D1383" s="2" t="str">
        <v>家具,家居装饰品,家用纺织品,餐厨用具</v>
      </c>
      <c r="E1383" s="2" t="str">
        <v>5次</v>
      </c>
      <c r="F1383" s="2" t="str">
        <v>308 SUNCREEK DRIVE,ALLEN, TEXAS 75013,U.S.A.</v>
      </c>
      <c r="G1383" s="2" t="str">
        <v>Henry Shum</v>
      </c>
      <c r="H1383" s="2" t="s">
        <v>11890</v>
      </c>
      <c r="I1383" s="2" t="str">
        <v>+1 214-495-0086</v>
      </c>
      <c r="J1383" s="2" t="str">
        <v>001 2144950071</v>
      </c>
      <c r="K1383" s="7"/>
      <c r="L1383" s="7"/>
      <c r="M1383" s="7"/>
      <c r="N1383" s="7"/>
      <c r="O1383" s="7"/>
      <c r="P1383" s="7"/>
      <c r="Q1383" s="7"/>
      <c r="R1383" s="7"/>
      <c r="S1383" s="7"/>
    </row>
    <row r="1384">
      <c r="A1384" s="2" t="s">
        <v>8877</v>
      </c>
      <c r="B1384" s="2" t="str">
        <v>印尼</v>
      </c>
      <c r="C1384" s="2" t="str">
        <v>--</v>
      </c>
      <c r="D1384" s="2" t="str">
        <v>大型机械及设备,电子消费品及信息产品,餐厨用具</v>
      </c>
      <c r="E1384" s="2" t="str">
        <v>8次</v>
      </c>
      <c r="F1384" s="2" t="str">
        <v>JI.Pluit Mas Blok J No.12, Jembatan Tiga Jakarta Utara-14450 INDONESIA</v>
      </c>
      <c r="G1384" s="2" t="str">
        <v>Johan Suhermin</v>
      </c>
      <c r="H1384" s="2" t="s">
        <v>8876</v>
      </c>
      <c r="I1384" s="2" t="str">
        <v>(6221)42902478</v>
      </c>
      <c r="J1384" s="2" t="str">
        <v>(6221)6695539</v>
      </c>
      <c r="K1384" s="7"/>
      <c r="L1384" s="7"/>
      <c r="M1384" s="7"/>
      <c r="N1384" s="7"/>
      <c r="O1384" s="7"/>
      <c r="P1384" s="7"/>
      <c r="Q1384" s="7"/>
      <c r="R1384" s="7"/>
      <c r="S1384" s="7"/>
    </row>
    <row r="1385">
      <c r="A1385" s="2" t="s">
        <v>11837</v>
      </c>
      <c r="B1385" s="2" t="str">
        <v>韩国</v>
      </c>
      <c r="C1385" s="3" t="s">
        <v>11836</v>
      </c>
      <c r="D1385" s="2" t="str">
        <v>家具,家居装饰品,食品,餐厨用具</v>
      </c>
      <c r="E1385" s="2" t="str">
        <v>8次</v>
      </c>
      <c r="F1385" s="2" t="str">
        <v>523-29, NAMBUMIN-DONG,SEO-KU,BUSAN,KOREA</v>
      </c>
      <c r="G1385" s="2" t="str">
        <v>simran sidhu</v>
      </c>
      <c r="H1385" s="2" t="s">
        <v>11835</v>
      </c>
      <c r="I1385" s="2" t="str">
        <v>+82 51-241-4335</v>
      </c>
      <c r="J1385" s="2" t="str">
        <v>051 241 2434</v>
      </c>
      <c r="K1385" s="7"/>
      <c r="L1385" s="7"/>
      <c r="M1385" s="7"/>
      <c r="N1385" s="7"/>
      <c r="O1385" s="7"/>
      <c r="P1385" s="7"/>
      <c r="Q1385" s="7"/>
      <c r="R1385" s="7"/>
      <c r="S1385" s="7"/>
    </row>
    <row r="1386">
      <c r="A1386" s="2" t="s">
        <v>8792</v>
      </c>
      <c r="B1386" s="2" t="str">
        <v>中國澳門</v>
      </c>
      <c r="C1386" s="2" t="str">
        <v>--</v>
      </c>
      <c r="D1386" s="2" t="str">
        <v>其他,家具,家居装饰品,餐厨用具</v>
      </c>
      <c r="E1386" s="2" t="str">
        <v>8次</v>
      </c>
      <c r="F1386" s="2" t="str">
        <v>RUA FORMOSA 23-B R/CMACAU</v>
      </c>
      <c r="G1386" s="2" t="str">
        <v>Adeyinka Olajide</v>
      </c>
      <c r="H1386" s="2" t="s">
        <v>8793</v>
      </c>
      <c r="I1386" s="2" t="str">
        <v>(853)381535</v>
      </c>
      <c r="J1386" s="2" t="str">
        <v>(853)381535</v>
      </c>
      <c r="K1386" s="7"/>
      <c r="L1386" s="7"/>
      <c r="M1386" s="7"/>
      <c r="N1386" s="7"/>
      <c r="O1386" s="7"/>
      <c r="P1386" s="7"/>
      <c r="Q1386" s="7"/>
      <c r="R1386" s="7"/>
      <c r="S1386" s="7"/>
    </row>
    <row r="1387">
      <c r="A1387" s="2" t="s">
        <v>11855</v>
      </c>
      <c r="B1387" s="2" t="str">
        <v>中國香港</v>
      </c>
      <c r="C1387" s="3" t="s">
        <v>11856</v>
      </c>
      <c r="D1387" s="2" t="str">
        <v>其他,化工产品,玻璃工艺品,餐厨用具</v>
      </c>
      <c r="E1387" s="2" t="str">
        <v>10次</v>
      </c>
      <c r="F1387" s="2" t="str">
        <v>BLK O&amp;P, 9/F., WAI CHEONG IND. CTR.,5 SHEK PAI TAU ROAD, TUEN MUN,HONGKONG</v>
      </c>
      <c r="G1387" s="2" t="str">
        <v>Fanny Pang</v>
      </c>
      <c r="H1387" s="2" t="s">
        <v>11854</v>
      </c>
      <c r="I1387" s="2" t="str">
        <v>(852)24658068</v>
      </c>
      <c r="J1387" s="2" t="str">
        <v>(852)24550108</v>
      </c>
      <c r="K1387" s="7"/>
      <c r="L1387" s="7"/>
      <c r="M1387" s="7"/>
      <c r="N1387" s="7"/>
      <c r="O1387" s="7"/>
      <c r="P1387" s="7"/>
      <c r="Q1387" s="7"/>
      <c r="R1387" s="7"/>
      <c r="S1387" s="7"/>
    </row>
    <row r="1388">
      <c r="A1388" s="2" t="s">
        <v>8818</v>
      </c>
      <c r="B1388" s="2" t="str">
        <v>比利時</v>
      </c>
      <c r="C1388" s="3" t="s">
        <v>8820</v>
      </c>
      <c r="D1388" s="2" t="str">
        <v>家用电器,餐厨用具</v>
      </c>
      <c r="E1388" s="2" t="str">
        <v>9次</v>
      </c>
      <c r="F1388" s="2" t="str">
        <v>'t Hoge 98 8500 Kortrijk</v>
      </c>
      <c r="G1388" s="2" t="str">
        <v>Dupont NV</v>
      </c>
      <c r="H1388" s="2" t="s">
        <v>8819</v>
      </c>
      <c r="I1388" s="2" t="str">
        <v>+32 56 20 32 09</v>
      </c>
      <c r="J1388" s="2" t="str">
        <v>0032 56 22 80 29</v>
      </c>
      <c r="K1388" s="7"/>
      <c r="L1388" s="7"/>
      <c r="M1388" s="7"/>
      <c r="N1388" s="7"/>
      <c r="O1388" s="7"/>
      <c r="P1388" s="7"/>
      <c r="Q1388" s="7"/>
      <c r="R1388" s="7"/>
      <c r="S1388" s="7"/>
    </row>
    <row r="1389">
      <c r="A1389" s="2" t="s">
        <v>11791</v>
      </c>
      <c r="B1389" s="2" t="str">
        <v>土耳其</v>
      </c>
      <c r="C1389" s="3" t="s">
        <v>11793</v>
      </c>
      <c r="D1389" s="2" t="str">
        <v>办公文具,箱包,餐厨用具</v>
      </c>
      <c r="E1389" s="2" t="str">
        <v>3次</v>
      </c>
      <c r="F1389" s="2" t="str">
        <v>Istoc, 23.Ada, No:18-24</v>
      </c>
      <c r="G1389" s="2" t="str">
        <v>Ibrahim SENEL</v>
      </c>
      <c r="H1389" s="2" t="s">
        <v>11792</v>
      </c>
      <c r="I1389" s="2" t="str">
        <v>+90 212 659 31 02</v>
      </c>
      <c r="J1389" s="2">
        <v>902126594680</v>
      </c>
      <c r="K1389" s="7"/>
      <c r="L1389" s="7"/>
      <c r="M1389" s="7"/>
      <c r="N1389" s="7"/>
      <c r="O1389" s="7"/>
      <c r="P1389" s="7"/>
      <c r="Q1389" s="7"/>
      <c r="R1389" s="7"/>
      <c r="S1389" s="7"/>
    </row>
    <row r="1390">
      <c r="A1390" s="2" t="s">
        <v>8745</v>
      </c>
      <c r="B1390" s="2" t="str">
        <v>中國香港</v>
      </c>
      <c r="C1390" s="3" t="s">
        <v>8746</v>
      </c>
      <c r="D1390" s="2" t="s">
        <v>8743</v>
      </c>
      <c r="E1390" s="2" t="str">
        <v>8次</v>
      </c>
      <c r="F1390" s="2" t="str">
        <v>27TH FL.,WORLD TRADE CENTRE,280 GLOUCESTER RD, CAUSEWAY BAY,HONGKONG</v>
      </c>
      <c r="G1390" s="2" t="str">
        <v>EUGENIA IP</v>
      </c>
      <c r="H1390" s="2" t="s">
        <v>8744</v>
      </c>
      <c r="I1390" s="2" t="str">
        <v>+852 2527 6311</v>
      </c>
      <c r="J1390" s="2" t="str">
        <v>00852 25295660</v>
      </c>
      <c r="K1390" s="7"/>
      <c r="L1390" s="7"/>
      <c r="M1390" s="7"/>
      <c r="N1390" s="7"/>
      <c r="O1390" s="7"/>
      <c r="P1390" s="7"/>
      <c r="Q1390" s="7"/>
      <c r="R1390" s="7"/>
      <c r="S1390" s="7"/>
    </row>
    <row r="1391">
      <c r="A1391" s="2" t="s">
        <v>11813</v>
      </c>
      <c r="B1391" s="2" t="str">
        <v>中國香港</v>
      </c>
      <c r="C1391" s="2" t="str">
        <v>--</v>
      </c>
      <c r="D1391" s="2" t="str">
        <v>家具,家居装饰品,工艺陶瓷,餐厨用具</v>
      </c>
      <c r="E1391" s="2" t="str">
        <v>9次</v>
      </c>
      <c r="F1391" s="2" t="str">
        <v>2/F., BLOCK B., MEYER IND. BLDG., 2CHONG IP ST., KWUN TONG, KLN., HONGKONG</v>
      </c>
      <c r="G1391" s="2" t="str">
        <v>mitchell muntner</v>
      </c>
      <c r="H1391" s="2" t="s">
        <v>11814</v>
      </c>
      <c r="I1391" s="2" t="str">
        <v>+852 2389 3213</v>
      </c>
      <c r="J1391" s="2" t="str">
        <v>2389 7887</v>
      </c>
      <c r="K1391" s="7"/>
      <c r="L1391" s="7"/>
      <c r="M1391" s="7"/>
      <c r="N1391" s="7"/>
      <c r="O1391" s="7"/>
      <c r="P1391" s="7"/>
      <c r="Q1391" s="7"/>
      <c r="R1391" s="7"/>
      <c r="S1391" s="7"/>
    </row>
    <row r="1392">
      <c r="A1392" s="2" t="s">
        <v>8773</v>
      </c>
      <c r="B1392" s="2" t="str">
        <v>美國</v>
      </c>
      <c r="C1392" s="3" t="s">
        <v>8774</v>
      </c>
      <c r="D1392" s="2" t="str">
        <v>体育及旅游休闲用品,其他,医药保健品及医疗器械,玻璃工艺品,餐厨用具</v>
      </c>
      <c r="E1392" s="2" t="str">
        <v>7次</v>
      </c>
      <c r="F1392" s="2" t="str">
        <v>15907 SE 176 PL, U.S.A.</v>
      </c>
      <c r="G1392" s="2" t="str">
        <v>--</v>
      </c>
      <c r="H1392" s="2">
        <v>14</v>
      </c>
      <c r="I1392" s="2" t="str">
        <v>+1 425-255-4195</v>
      </c>
      <c r="J1392" s="2">
        <v>4252554196</v>
      </c>
      <c r="K1392" s="7"/>
      <c r="L1392" s="7"/>
      <c r="M1392" s="7"/>
      <c r="N1392" s="7"/>
      <c r="O1392" s="7"/>
      <c r="P1392" s="7"/>
      <c r="Q1392" s="7"/>
      <c r="R1392" s="7"/>
      <c r="S1392" s="7"/>
    </row>
    <row r="1393">
      <c r="A1393" s="2" t="s">
        <v>12062</v>
      </c>
      <c r="B1393" s="2" t="str">
        <v>法國</v>
      </c>
      <c r="C1393" s="3" t="s">
        <v>12063</v>
      </c>
      <c r="D1393" s="2" t="str">
        <v>餐厨用具</v>
      </c>
      <c r="E1393" s="2" t="str">
        <v>6次</v>
      </c>
      <c r="F1393" s="2" t="str">
        <v>73 ROUTE DE BAGNOLS, QUAI DU RIEU, 30340, SAINT PRIVAT DES VIEUX</v>
      </c>
      <c r="G1393" s="2" t="str">
        <v>--</v>
      </c>
      <c r="H1393" s="2" t="s">
        <v>12064</v>
      </c>
      <c r="I1393" s="2" t="str">
        <v>+33 4 66 56 27 27</v>
      </c>
      <c r="J1393" s="2" t="str">
        <v>0033 4 66302746</v>
      </c>
      <c r="K1393" s="7"/>
      <c r="L1393" s="7"/>
      <c r="M1393" s="7"/>
      <c r="N1393" s="7"/>
      <c r="O1393" s="7"/>
      <c r="P1393" s="7"/>
      <c r="Q1393" s="7"/>
      <c r="R1393" s="7"/>
      <c r="S1393" s="7"/>
    </row>
    <row r="1394">
      <c r="A1394" s="2" t="s">
        <v>9096</v>
      </c>
      <c r="B1394" s="2" t="str">
        <v>阿曼</v>
      </c>
      <c r="C1394" s="3" t="s">
        <v>9099</v>
      </c>
      <c r="D1394" s="2" t="s">
        <v>9098</v>
      </c>
      <c r="E1394" s="2" t="str">
        <v>5次</v>
      </c>
      <c r="F1394" s="2" t="str">
        <v>P.O.BOX: 230 POSTAL CODE: 115,MUSCAT,OMAN</v>
      </c>
      <c r="G1394" s="2" t="str">
        <v>Vishal Behal</v>
      </c>
      <c r="H1394" s="2" t="s">
        <v>9097</v>
      </c>
      <c r="I1394" s="2" t="str">
        <v>968 603611</v>
      </c>
      <c r="J1394" s="2" t="str">
        <v>968 604531</v>
      </c>
      <c r="K1394" s="7"/>
      <c r="L1394" s="7"/>
      <c r="M1394" s="7"/>
      <c r="N1394" s="7"/>
      <c r="O1394" s="7"/>
      <c r="P1394" s="7"/>
      <c r="Q1394" s="7"/>
      <c r="R1394" s="7"/>
      <c r="S1394" s="7"/>
    </row>
    <row r="1395">
      <c r="A1395" s="2" t="s">
        <v>12085</v>
      </c>
      <c r="B1395" s="2" t="str">
        <v>法國</v>
      </c>
      <c r="C1395" s="3" t="s">
        <v>12086</v>
      </c>
      <c r="D1395" s="2" t="s">
        <v>12083</v>
      </c>
      <c r="E1395" s="2" t="str">
        <v>11次</v>
      </c>
      <c r="F1395" s="2" t="str">
        <v>1 RUE DES COOPERATEURS, 59220, DENAIN</v>
      </c>
      <c r="G1395" s="2" t="str">
        <v>GUITTARD DOROTHEE</v>
      </c>
      <c r="H1395" s="2" t="s">
        <v>12084</v>
      </c>
      <c r="I1395" s="2" t="str">
        <v>+33 3 20 00 93 20</v>
      </c>
      <c r="J1395" s="2" t="str">
        <v>0033 3 20009322</v>
      </c>
      <c r="K1395" s="7"/>
      <c r="L1395" s="7"/>
      <c r="M1395" s="7"/>
      <c r="N1395" s="7"/>
      <c r="O1395" s="7"/>
      <c r="P1395" s="7"/>
      <c r="Q1395" s="7"/>
      <c r="R1395" s="7"/>
      <c r="S1395" s="7"/>
    </row>
    <row r="1396">
      <c r="A1396" s="2" t="s">
        <v>9127</v>
      </c>
      <c r="B1396" s="2" t="str">
        <v>美國</v>
      </c>
      <c r="C1396" s="3" t="s">
        <v>9128</v>
      </c>
      <c r="D1396" s="2" t="str">
        <v>餐厨用具</v>
      </c>
      <c r="E1396" s="2" t="str">
        <v>6次</v>
      </c>
      <c r="F1396" s="2" t="str">
        <v>1395 BRIARWOOD DR, MADISONVILLE, KY 42431</v>
      </c>
      <c r="G1396" s="2" t="str">
        <v>BRUCE SPENCER</v>
      </c>
      <c r="H1396" s="2" t="s">
        <v>9126</v>
      </c>
      <c r="I1396" s="2">
        <f>+1-414-543-8880</f>
      </c>
      <c r="J1396" s="2" t="str">
        <v>001 270 8259505</v>
      </c>
      <c r="K1396" s="7"/>
      <c r="L1396" s="7"/>
      <c r="M1396" s="7"/>
      <c r="N1396" s="7"/>
      <c r="O1396" s="7"/>
      <c r="P1396" s="7"/>
      <c r="Q1396" s="7"/>
      <c r="R1396" s="7"/>
      <c r="S1396" s="7"/>
    </row>
    <row r="1397">
      <c r="A1397" s="2" t="s">
        <v>12021</v>
      </c>
      <c r="B1397" s="2" t="str">
        <v>韩国</v>
      </c>
      <c r="C1397" s="2" t="str">
        <v>--</v>
      </c>
      <c r="D1397" s="2" t="str">
        <v>医药保健品及医疗器械,大型机械及设备,家用电器,玻璃工艺品,餐厨用具</v>
      </c>
      <c r="E1397" s="2" t="str">
        <v>6次</v>
      </c>
      <c r="F1397" s="2" t="str">
        <v>RM.815 HANSEO BLDG. 11-11YOIDO-DONG, YOUNGDUNGPO-KU,SEOULKOREA</v>
      </c>
      <c r="G1397" s="2" t="str">
        <v>KENNY CHI</v>
      </c>
      <c r="H1397" s="2" t="s">
        <v>12020</v>
      </c>
      <c r="I1397" s="2" t="str">
        <v>+82 2-780-5421</v>
      </c>
      <c r="J1397" s="2" t="str">
        <v>0082 2 5516210</v>
      </c>
      <c r="K1397" s="7"/>
      <c r="L1397" s="7"/>
      <c r="M1397" s="7"/>
      <c r="N1397" s="7"/>
      <c r="O1397" s="7"/>
      <c r="P1397" s="7"/>
      <c r="Q1397" s="7"/>
      <c r="R1397" s="7"/>
      <c r="S1397" s="7"/>
    </row>
    <row r="1398">
      <c r="A1398" s="2" t="s">
        <v>9047</v>
      </c>
      <c r="B1398" s="2" t="str">
        <v>日本</v>
      </c>
      <c r="C1398" s="3" t="s">
        <v>9046</v>
      </c>
      <c r="D1398" s="2" t="str">
        <v>餐厨用具</v>
      </c>
      <c r="E1398" s="2" t="str">
        <v>3次</v>
      </c>
      <c r="F1398" s="2" t="str">
        <v>1-6, OHAMA-CHO 1-CHOME, AMAGASAKI-SHI, HYOGO 6600095</v>
      </c>
      <c r="G1398" s="2" t="str">
        <v>TSUKUDA KOJI</v>
      </c>
      <c r="H1398" s="2" t="str">
        <v>--</v>
      </c>
      <c r="I1398" s="2" t="str">
        <v>+81-3-3492-6300,+81-3-3492-6311,+81 3-3492-6300,+81 3-3492-6311</v>
      </c>
      <c r="J1398" s="2" t="str">
        <v>0081 6 64185141</v>
      </c>
      <c r="K1398" s="7"/>
      <c r="L1398" s="7"/>
      <c r="M1398" s="7"/>
      <c r="N1398" s="7"/>
      <c r="O1398" s="7"/>
      <c r="P1398" s="7"/>
      <c r="Q1398" s="7"/>
      <c r="R1398" s="7"/>
      <c r="S1398" s="7"/>
    </row>
    <row r="1399">
      <c r="A1399" s="2" t="s">
        <v>12037</v>
      </c>
      <c r="B1399" s="2" t="str">
        <v>中國香港</v>
      </c>
      <c r="C1399" s="3" t="s">
        <v>12036</v>
      </c>
      <c r="D1399" s="2" t="str">
        <v>家具,餐厨用具</v>
      </c>
      <c r="E1399" s="2" t="str">
        <v>6次</v>
      </c>
      <c r="F1399" s="2" t="str">
        <v>RM 1619 VANTA INDUSTRIAL CENTRE,21-33 TAI LIN PAI ROAD,KWAI CHUNG,HONGKONG</v>
      </c>
      <c r="G1399" s="2" t="str">
        <v>Mr . RAJEEV GOPAL</v>
      </c>
      <c r="H1399" s="2" t="s">
        <v>12035</v>
      </c>
      <c r="I1399" s="2" t="str">
        <v>+852 2485 0678</v>
      </c>
      <c r="J1399" s="2" t="str">
        <v>852 24180044</v>
      </c>
      <c r="K1399" s="7"/>
      <c r="L1399" s="7"/>
      <c r="M1399" s="7"/>
      <c r="N1399" s="7"/>
      <c r="O1399" s="7"/>
      <c r="P1399" s="7"/>
      <c r="Q1399" s="7"/>
      <c r="R1399" s="7"/>
      <c r="S1399" s="7"/>
    </row>
    <row r="1400">
      <c r="A1400" s="2" t="s">
        <v>9071</v>
      </c>
      <c r="B1400" s="2" t="str">
        <v>新西蘭</v>
      </c>
      <c r="C1400" s="3" t="s">
        <v>9073</v>
      </c>
      <c r="D1400" s="2" t="str">
        <v>家用电器,鞋,餐厨用具</v>
      </c>
      <c r="E1400" s="2" t="str">
        <v>10次</v>
      </c>
      <c r="F1400" s="2" t="str">
        <v>8001 Christchurch</v>
      </c>
      <c r="G1400" s="2" t="str">
        <v>Richard Cocks</v>
      </c>
      <c r="H1400" s="2" t="s">
        <v>9072</v>
      </c>
      <c r="I1400" s="2" t="str">
        <v>+64 3-348 0556</v>
      </c>
      <c r="J1400" s="2" t="str">
        <v>0064 3 348 0687</v>
      </c>
      <c r="K1400" s="7"/>
      <c r="L1400" s="7"/>
      <c r="M1400" s="7"/>
      <c r="N1400" s="7"/>
      <c r="O1400" s="7"/>
      <c r="P1400" s="7"/>
      <c r="Q1400" s="7"/>
      <c r="R1400" s="7"/>
      <c r="S1400" s="7"/>
    </row>
    <row r="1401">
      <c r="A1401" s="5" t="s">
        <v>11980</v>
      </c>
      <c r="B1401" s="5" t="str">
        <v>英國</v>
      </c>
      <c r="C1401" s="5" t="str">
        <v>--</v>
      </c>
      <c r="D1401" s="5" t="str">
        <v>建筑及装饰材料,餐厨用具</v>
      </c>
      <c r="E1401" s="5" t="str">
        <v>8次</v>
      </c>
      <c r="F1401" s="5" t="str">
        <v>UNIT C2, GOLDBANK BUSINESS PARK ,WILTON ROAD, GRIMSBY, DN36 4AW,U.K.</v>
      </c>
      <c r="G1401" s="5" t="str">
        <v>Shi Wan Conny Ng</v>
      </c>
      <c r="H1401" s="5" t="s">
        <v>11981</v>
      </c>
      <c r="I1401" s="5" t="str">
        <v>(44)1472211100</v>
      </c>
      <c r="J1401" s="5" t="str">
        <v>(44)1472211300</v>
      </c>
      <c r="K1401" s="7"/>
      <c r="L1401" s="7"/>
      <c r="M1401" s="7"/>
      <c r="N1401" s="7"/>
      <c r="O1401" s="7"/>
      <c r="P1401" s="7"/>
      <c r="Q1401" s="7"/>
      <c r="R1401" s="7"/>
      <c r="S1401" s="7"/>
    </row>
    <row r="1402">
      <c r="A1402" s="2" t="s">
        <v>8998</v>
      </c>
      <c r="B1402" s="2" t="str">
        <v>日本</v>
      </c>
      <c r="C1402" s="3" t="s">
        <v>8997</v>
      </c>
      <c r="D1402" s="2" t="s">
        <v>8999</v>
      </c>
      <c r="E1402" s="2" t="str">
        <v>7次</v>
      </c>
      <c r="F1402" s="2" t="str">
        <v>2-1-16, KIZUGAWA, NANIWA-KU,OSAKA,556-0027,JAPAN.</v>
      </c>
      <c r="G1402" s="2" t="str">
        <v>MASAFUMI IMAI</v>
      </c>
      <c r="H1402" s="2" t="s">
        <v>9000</v>
      </c>
      <c r="I1402" s="2" t="str">
        <v>+81-6-6635-2800,+81-570-080-856,+81-6-6538-2800</v>
      </c>
      <c r="J1402" s="2" t="str">
        <v>0081 6 65632003</v>
      </c>
      <c r="K1402" s="7"/>
      <c r="L1402" s="7"/>
      <c r="M1402" s="7"/>
      <c r="N1402" s="7"/>
      <c r="O1402" s="7"/>
      <c r="P1402" s="7"/>
      <c r="Q1402" s="7"/>
      <c r="R1402" s="7"/>
      <c r="S1402" s="7"/>
    </row>
    <row r="1403">
      <c r="A1403" s="2" t="s">
        <v>12001</v>
      </c>
      <c r="B1403" s="2" t="str">
        <v>美國</v>
      </c>
      <c r="C1403" s="3" t="s">
        <v>12000</v>
      </c>
      <c r="D1403" s="2" t="str">
        <v>其他,家具,餐厨用具</v>
      </c>
      <c r="E1403" s="2" t="str">
        <v>9次</v>
      </c>
      <c r="F1403" s="2" t="str">
        <v>1961 WEST NINTH STREETRIVIERIA BEACH, FL 33404U.S.A.</v>
      </c>
      <c r="G1403" s="2" t="str">
        <v>DEXTELLE INTERNATIONAL</v>
      </c>
      <c r="H1403" s="2" t="s">
        <v>12002</v>
      </c>
      <c r="I1403" s="2" t="str">
        <v>+1 561-842-4545</v>
      </c>
      <c r="J1403" s="2" t="str">
        <v>001 5618424762</v>
      </c>
      <c r="K1403" s="7"/>
      <c r="L1403" s="7"/>
      <c r="M1403" s="7"/>
      <c r="N1403" s="7"/>
      <c r="O1403" s="7"/>
      <c r="P1403" s="7"/>
      <c r="Q1403" s="7"/>
      <c r="R1403" s="7"/>
      <c r="S1403" s="7"/>
    </row>
    <row r="1404">
      <c r="A1404" s="2" t="s">
        <v>9021</v>
      </c>
      <c r="B1404" s="2" t="str">
        <v>德國</v>
      </c>
      <c r="C1404" s="3" t="s">
        <v>9023</v>
      </c>
      <c r="D1404" s="2" t="str">
        <v>食品,餐厨用具</v>
      </c>
      <c r="E1404" s="2" t="str">
        <v>5次</v>
      </c>
      <c r="F1404" s="2" t="str">
        <v>ROTHENBAUMCHAUSSEE 3,HAMBURG</v>
      </c>
      <c r="G1404" s="2" t="str">
        <v>STAHMIR</v>
      </c>
      <c r="H1404" s="2" t="s">
        <v>9022</v>
      </c>
      <c r="I1404" s="2" t="str">
        <v>+49 40 4411100</v>
      </c>
      <c r="J1404" s="2" t="str">
        <v>0049 40 44111035</v>
      </c>
      <c r="K1404" s="7"/>
      <c r="L1404" s="7"/>
      <c r="M1404" s="7"/>
      <c r="N1404" s="7"/>
      <c r="O1404" s="7"/>
      <c r="P1404" s="7"/>
      <c r="Q1404" s="7"/>
      <c r="R1404" s="7"/>
      <c r="S1404" s="7"/>
    </row>
    <row r="1405">
      <c r="A1405" s="2" t="s">
        <v>11945</v>
      </c>
      <c r="B1405" s="2" t="str">
        <v>英國</v>
      </c>
      <c r="C1405" s="3" t="s">
        <v>11944</v>
      </c>
      <c r="D1405" s="2" t="s">
        <v>11947</v>
      </c>
      <c r="E1405" s="2" t="str">
        <v>10次</v>
      </c>
      <c r="F1405" s="2" t="str">
        <v>FELLS HOUSE PRINCE EDWARD ST,BERKHAMSTED HERTS,U.K.</v>
      </c>
      <c r="G1405" s="2" t="str">
        <v>EDWARD THORNTON</v>
      </c>
      <c r="H1405" s="2" t="s">
        <v>11946</v>
      </c>
      <c r="I1405" s="2" t="str">
        <v>+44 1442 289331</v>
      </c>
      <c r="J1405" s="2">
        <v>441442878555</v>
      </c>
      <c r="K1405" s="7"/>
      <c r="L1405" s="7"/>
      <c r="M1405" s="7"/>
      <c r="N1405" s="7"/>
      <c r="O1405" s="7"/>
      <c r="P1405" s="7"/>
      <c r="Q1405" s="7"/>
      <c r="R1405" s="7"/>
      <c r="S1405" s="7"/>
    </row>
    <row r="1406">
      <c r="A1406" s="2" t="s">
        <v>8956</v>
      </c>
      <c r="B1406" s="2" t="str">
        <v>丹麥</v>
      </c>
      <c r="C1406" s="3" t="s">
        <v>8954</v>
      </c>
      <c r="D1406" s="2" t="str">
        <v>医药保健品及医疗器械,餐厨用具</v>
      </c>
      <c r="E1406" s="2" t="str">
        <v>7次</v>
      </c>
      <c r="F1406" s="2" t="str">
        <v>Frederikssundsvej 272-274, DK 2700, Broenshoej</v>
      </c>
      <c r="G1406" s="2" t="str">
        <v>Mogens Baastrup</v>
      </c>
      <c r="H1406" s="2" t="s">
        <v>8955</v>
      </c>
      <c r="I1406" s="2" t="str">
        <v>+45 38 26 48 60</v>
      </c>
      <c r="J1406" s="2" t="str">
        <v>0045 38 604827</v>
      </c>
      <c r="K1406" s="7"/>
      <c r="L1406" s="7"/>
      <c r="M1406" s="7"/>
      <c r="N1406" s="7"/>
      <c r="O1406" s="7"/>
      <c r="P1406" s="7"/>
      <c r="Q1406" s="7"/>
      <c r="R1406" s="7"/>
      <c r="S1406" s="7"/>
    </row>
    <row r="1407">
      <c r="A1407" s="2" t="s">
        <v>11960</v>
      </c>
      <c r="B1407" s="2" t="str">
        <v>菲律賓</v>
      </c>
      <c r="C1407" s="3" t="s">
        <v>11962</v>
      </c>
      <c r="D1407" s="2" t="str">
        <v>卫浴设备,建筑及装饰材料,餐厨用具</v>
      </c>
      <c r="E1407" s="2" t="str">
        <v>4次</v>
      </c>
      <c r="F1407" s="2" t="str">
        <v>--</v>
      </c>
      <c r="G1407" s="2" t="str">
        <v>Harry John Viloria</v>
      </c>
      <c r="H1407" s="2" t="s">
        <v>11961</v>
      </c>
      <c r="I1407" s="2" t="str">
        <v>+63 920 954 5268</v>
      </c>
      <c r="J1407" s="2" t="str">
        <v>--</v>
      </c>
      <c r="K1407" s="7"/>
      <c r="L1407" s="7"/>
      <c r="M1407" s="7"/>
      <c r="N1407" s="7"/>
      <c r="O1407" s="7"/>
      <c r="P1407" s="7"/>
      <c r="Q1407" s="7"/>
      <c r="R1407" s="7"/>
      <c r="S1407" s="7"/>
    </row>
    <row r="1408">
      <c r="A1408" s="2" t="s">
        <v>8977</v>
      </c>
      <c r="B1408" s="2" t="str">
        <v>比利時</v>
      </c>
      <c r="C1408" s="3" t="s">
        <v>8978</v>
      </c>
      <c r="D1408" s="2" t="str">
        <v>工具,照明产品,餐厨用具</v>
      </c>
      <c r="E1408" s="2" t="str">
        <v>7次</v>
      </c>
      <c r="F1408" s="2" t="str">
        <v>Pantserschipstraat 163, B 9000, Gent</v>
      </c>
      <c r="G1408" s="2" t="str">
        <v>Receptie</v>
      </c>
      <c r="H1408" s="2" t="s">
        <v>8979</v>
      </c>
      <c r="I1408" s="2" t="str">
        <v>+32 9 254 17 11</v>
      </c>
      <c r="J1408" s="2" t="str">
        <v>0032 9 253 69 33</v>
      </c>
      <c r="K1408" s="7"/>
      <c r="L1408" s="7"/>
      <c r="M1408" s="7"/>
      <c r="N1408" s="7"/>
      <c r="O1408" s="7"/>
      <c r="P1408" s="7"/>
      <c r="Q1408" s="7"/>
      <c r="R1408" s="7"/>
      <c r="S1408" s="7"/>
    </row>
    <row r="1409">
      <c r="A1409" s="2" t="s">
        <v>11579</v>
      </c>
      <c r="B1409" s="2" t="str">
        <v>美國</v>
      </c>
      <c r="C1409" s="3" t="s">
        <v>11580</v>
      </c>
      <c r="D1409" s="2" t="s">
        <v>11577</v>
      </c>
      <c r="E1409" s="2" t="str">
        <v>10次</v>
      </c>
      <c r="F1409" s="2" t="str">
        <v>1078 ILLINOIS STREET, U.S.A.</v>
      </c>
      <c r="G1409" s="2" t="str">
        <v>Cha Chang Jin</v>
      </c>
      <c r="H1409" s="2" t="s">
        <v>11578</v>
      </c>
      <c r="I1409" s="2" t="str">
        <v>+1 415-865-5440</v>
      </c>
      <c r="J1409" s="2" t="str">
        <v>001 4158655454</v>
      </c>
      <c r="K1409" s="7"/>
      <c r="L1409" s="7"/>
      <c r="M1409" s="7"/>
      <c r="N1409" s="7"/>
      <c r="O1409" s="7"/>
      <c r="P1409" s="7"/>
      <c r="Q1409" s="7"/>
      <c r="R1409" s="7"/>
      <c r="S1409" s="7"/>
    </row>
    <row r="1410">
      <c r="A1410" s="2" t="s">
        <v>8478</v>
      </c>
      <c r="B1410" s="2" t="str">
        <v>中國香港</v>
      </c>
      <c r="C1410" s="3" t="s">
        <v>8475</v>
      </c>
      <c r="D1410" s="2" t="s">
        <v>8477</v>
      </c>
      <c r="E1410" s="2" t="str">
        <v>9次</v>
      </c>
      <c r="F1410" s="2" t="str">
        <v>Rm 603, 6/F., International Plaza, 20 Sheung Yuet Road, Kowloon Bay, HONGKONG SAR</v>
      </c>
      <c r="G1410" s="2" t="str">
        <v>David Chan</v>
      </c>
      <c r="H1410" s="2" t="s">
        <v>8476</v>
      </c>
      <c r="I1410" s="2" t="str">
        <v>+852 6534 4863</v>
      </c>
      <c r="J1410" s="2" t="str">
        <v>2305 0369</v>
      </c>
      <c r="K1410" s="7"/>
      <c r="L1410" s="7"/>
      <c r="M1410" s="7"/>
      <c r="N1410" s="7"/>
      <c r="O1410" s="7"/>
      <c r="P1410" s="7"/>
      <c r="Q1410" s="7"/>
      <c r="R1410" s="7"/>
      <c r="S1410" s="7"/>
    </row>
    <row r="1411">
      <c r="A1411" s="2" t="s">
        <v>11600</v>
      </c>
      <c r="B1411" s="2" t="str">
        <v>荷蘭</v>
      </c>
      <c r="C1411" s="3" t="s">
        <v>11603</v>
      </c>
      <c r="D1411" s="2" t="s">
        <v>11601</v>
      </c>
      <c r="E1411" s="2" t="str">
        <v>10次</v>
      </c>
      <c r="F1411" s="2" t="str">
        <v>Rotterdamseweg 352, NL 2628 AT, Delft</v>
      </c>
      <c r="G1411" s="2" t="str">
        <v>G Koolschijn</v>
      </c>
      <c r="H1411" s="2" t="s">
        <v>11602</v>
      </c>
      <c r="I1411" s="2" t="str">
        <v>+31 15 251 7171</v>
      </c>
      <c r="J1411" s="2" t="str">
        <v>0031 15 2517189</v>
      </c>
      <c r="K1411" s="7"/>
      <c r="L1411" s="7"/>
      <c r="M1411" s="7"/>
      <c r="N1411" s="7"/>
      <c r="O1411" s="7"/>
      <c r="P1411" s="7"/>
      <c r="Q1411" s="7"/>
      <c r="R1411" s="7"/>
      <c r="S1411" s="7"/>
    </row>
    <row r="1412">
      <c r="A1412" s="2" t="s">
        <v>8505</v>
      </c>
      <c r="B1412" s="2" t="str">
        <v>加拿大</v>
      </c>
      <c r="C1412" s="3" t="s">
        <v>8502</v>
      </c>
      <c r="D1412" s="2" t="s">
        <v>8503</v>
      </c>
      <c r="E1412" s="2" t="str">
        <v>8次</v>
      </c>
      <c r="F1412" s="2" t="str">
        <v>17-5886 OK LANDING RDVERNON,CANADA</v>
      </c>
      <c r="G1412" s="2" t="str">
        <v>NAJEEB AHMED</v>
      </c>
      <c r="H1412" s="2" t="s">
        <v>8504</v>
      </c>
      <c r="I1412" s="2" t="str">
        <v>+1 250-260-6606</v>
      </c>
      <c r="J1412" s="2" t="str">
        <v>250 260 6596</v>
      </c>
      <c r="K1412" s="7"/>
      <c r="L1412" s="7"/>
      <c r="M1412" s="7"/>
      <c r="N1412" s="7"/>
      <c r="O1412" s="7"/>
      <c r="P1412" s="7"/>
      <c r="Q1412" s="7"/>
      <c r="R1412" s="7"/>
      <c r="S1412" s="7"/>
    </row>
    <row r="1413">
      <c r="A1413" s="2" t="s">
        <v>11522</v>
      </c>
      <c r="B1413" s="2" t="str">
        <v>中國香港</v>
      </c>
      <c r="C1413" s="3" t="s">
        <v>11523</v>
      </c>
      <c r="D1413" s="2" t="s">
        <v>11524</v>
      </c>
      <c r="E1413" s="2" t="str">
        <v>7次</v>
      </c>
      <c r="F1413" s="2" t="str">
        <v>17B, CHIAP KING IND BLDG., 114 KING FUK ST., SAN PO KONG, KLN HONG KONG</v>
      </c>
      <c r="G1413" s="2" t="str">
        <v>Fabio Cesar Alvizzi</v>
      </c>
      <c r="H1413" s="2" t="s">
        <v>11525</v>
      </c>
      <c r="I1413" s="2" t="str">
        <v>+852 3422 3334</v>
      </c>
      <c r="J1413" s="2">
        <v>23256204</v>
      </c>
      <c r="K1413" s="7"/>
      <c r="L1413" s="7"/>
      <c r="M1413" s="7"/>
      <c r="N1413" s="7"/>
      <c r="O1413" s="7"/>
      <c r="P1413" s="7"/>
      <c r="Q1413" s="7"/>
      <c r="R1413" s="7"/>
      <c r="S1413" s="7"/>
    </row>
    <row r="1414">
      <c r="A1414" s="2" t="s">
        <v>8418</v>
      </c>
      <c r="B1414" s="2" t="str">
        <v>叙利亚</v>
      </c>
      <c r="C1414" s="2" t="str">
        <v>--</v>
      </c>
      <c r="D1414" s="2" t="str">
        <v>家具,照明产品,玩具,礼品及赠品,餐厨用具</v>
      </c>
      <c r="E1414" s="2" t="str">
        <v>8次</v>
      </c>
      <c r="F1414" s="2" t="str">
        <v>P.O.BOX: 1530 ALEPPO</v>
      </c>
      <c r="G1414" s="2" t="str">
        <v>MOHAMMAD KAMAL BULBOL</v>
      </c>
      <c r="H1414" s="2" t="s">
        <v>8417</v>
      </c>
      <c r="I1414" s="2" t="str">
        <v>00963 21 3637450</v>
      </c>
      <c r="J1414" s="2" t="str">
        <v>00963 21 3634904</v>
      </c>
      <c r="K1414" s="7"/>
      <c r="L1414" s="7"/>
      <c r="M1414" s="7"/>
      <c r="N1414" s="7"/>
      <c r="O1414" s="7"/>
      <c r="P1414" s="7"/>
      <c r="Q1414" s="7"/>
      <c r="R1414" s="7"/>
      <c r="S1414" s="7"/>
    </row>
    <row r="1415">
      <c r="A1415" s="2" t="s">
        <v>11546</v>
      </c>
      <c r="B1415" s="2" t="str">
        <v>韩国</v>
      </c>
      <c r="C1415" s="2" t="str">
        <v>--</v>
      </c>
      <c r="D1415" s="2" t="str">
        <v>家用电器,工艺陶瓷,餐厨用具</v>
      </c>
      <c r="E1415" s="2" t="str">
        <v>9次</v>
      </c>
      <c r="F1415" s="2" t="str">
        <v>721-7,DAELIM-3DONG,YOUNGDEUNGPO-KU,SEOUL</v>
      </c>
      <c r="G1415" s="2" t="str">
        <v>KIM HAK GI</v>
      </c>
      <c r="H1415" s="2" t="s">
        <v>11545</v>
      </c>
      <c r="I1415" s="2" t="str">
        <v>0082 2 8341006</v>
      </c>
      <c r="J1415" s="2" t="str">
        <v>0082 2 8341007</v>
      </c>
      <c r="K1415" s="7"/>
      <c r="L1415" s="7"/>
      <c r="M1415" s="7"/>
      <c r="N1415" s="7"/>
      <c r="O1415" s="7"/>
      <c r="P1415" s="7"/>
      <c r="Q1415" s="7"/>
      <c r="R1415" s="7"/>
      <c r="S1415" s="7"/>
    </row>
    <row r="1416">
      <c r="A1416" s="2" t="s">
        <v>8448</v>
      </c>
      <c r="B1416" s="2" t="str">
        <v>英國</v>
      </c>
      <c r="C1416" s="3" t="s">
        <v>8449</v>
      </c>
      <c r="D1416" s="2" t="str">
        <v>医药保健品及医疗器械,餐厨用具</v>
      </c>
      <c r="E1416" s="2" t="str">
        <v>6次</v>
      </c>
      <c r="F1416" s="2" t="str">
        <v>Britannia Way, Britannia Enterprise Park, Lichfield, Staffs, WS14 9UY</v>
      </c>
      <c r="G1416" s="2" t="str">
        <v>Cape Warwick Ltd</v>
      </c>
      <c r="H1416" s="2" t="s">
        <v>8450</v>
      </c>
      <c r="I1416" s="2" t="str">
        <v>+44 1543 414544</v>
      </c>
      <c r="J1416" s="2" t="str">
        <v>0044 1543 414599</v>
      </c>
      <c r="K1416" s="7"/>
      <c r="L1416" s="7"/>
      <c r="M1416" s="7"/>
      <c r="N1416" s="7"/>
      <c r="O1416" s="7"/>
      <c r="P1416" s="7"/>
      <c r="Q1416" s="7"/>
      <c r="R1416" s="7"/>
      <c r="S1416" s="7"/>
    </row>
    <row r="1417">
      <c r="A1417" s="2" t="s">
        <v>11472</v>
      </c>
      <c r="B1417" s="2" t="str">
        <v>新西蘭</v>
      </c>
      <c r="C1417" s="3" t="s">
        <v>11470</v>
      </c>
      <c r="D1417" s="2" t="str">
        <v>其他,大型机械及设备,汽车配件,车辆,餐厨用具</v>
      </c>
      <c r="E1417" s="2" t="str">
        <v>7次</v>
      </c>
      <c r="F1417" s="2" t="str">
        <v>28 Aetna Place, Henderson, 1008, Auckland</v>
      </c>
      <c r="G1417" s="2" t="str">
        <v>Ian Harvey</v>
      </c>
      <c r="H1417" s="2" t="s">
        <v>11471</v>
      </c>
      <c r="I1417" s="2" t="str">
        <v>+64 9-837 2481</v>
      </c>
      <c r="J1417" s="2" t="str">
        <v>0064 9 837 4000</v>
      </c>
      <c r="K1417" s="7"/>
      <c r="L1417" s="7"/>
      <c r="M1417" s="7"/>
      <c r="N1417" s="7"/>
      <c r="O1417" s="7"/>
      <c r="P1417" s="7"/>
      <c r="Q1417" s="7"/>
      <c r="R1417" s="7"/>
      <c r="S1417" s="7"/>
    </row>
    <row r="1418">
      <c r="A1418" s="2" t="s">
        <v>8370</v>
      </c>
      <c r="B1418" s="2" t="str">
        <v>英國</v>
      </c>
      <c r="C1418" s="3" t="s">
        <v>8373</v>
      </c>
      <c r="D1418" s="2" t="s">
        <v>8371</v>
      </c>
      <c r="E1418" s="2" t="str">
        <v>11次</v>
      </c>
      <c r="F1418" s="2" t="str">
        <v>7,RUE PIERRE CURIE1000 TUNIS</v>
      </c>
      <c r="G1418" s="2" t="str">
        <v>ABDUL KABIR.M.SALEM</v>
      </c>
      <c r="H1418" s="2" t="s">
        <v>8372</v>
      </c>
      <c r="I1418" s="2" t="str">
        <v>(021)3333160</v>
      </c>
      <c r="J1418" s="2" t="str">
        <v>(0204)621415</v>
      </c>
      <c r="K1418" s="7"/>
      <c r="L1418" s="7"/>
      <c r="M1418" s="7"/>
      <c r="N1418" s="7"/>
      <c r="O1418" s="7"/>
      <c r="P1418" s="7"/>
      <c r="Q1418" s="7"/>
      <c r="R1418" s="7"/>
      <c r="S1418" s="7"/>
    </row>
    <row r="1419">
      <c r="A1419" s="2" t="s">
        <v>11502</v>
      </c>
      <c r="B1419" s="2" t="str">
        <v>法國</v>
      </c>
      <c r="C1419" s="2" t="str">
        <v>--</v>
      </c>
      <c r="D1419" s="2" t="str">
        <v>餐厨用具</v>
      </c>
      <c r="E1419" s="2" t="str">
        <v>3次</v>
      </c>
      <c r="F1419" s="2" t="str">
        <v>36 RUE ETIENNE MARCEL, BP 6532, 75065, PARIS CEDEX 02</v>
      </c>
      <c r="G1419" s="2" t="str">
        <v>M LABANCHE</v>
      </c>
      <c r="H1419" s="2" t="s">
        <v>11501</v>
      </c>
      <c r="I1419" s="2" t="str">
        <v>+33 1 42 33 71 65</v>
      </c>
      <c r="J1419" s="2" t="str">
        <v>0033 1 42336825</v>
      </c>
      <c r="K1419" s="7"/>
      <c r="L1419" s="7"/>
      <c r="M1419" s="7"/>
      <c r="N1419" s="7"/>
      <c r="O1419" s="7"/>
      <c r="P1419" s="7"/>
      <c r="Q1419" s="7"/>
      <c r="R1419" s="7"/>
      <c r="S1419" s="7"/>
    </row>
    <row r="1420">
      <c r="A1420" s="2" t="s">
        <v>8393</v>
      </c>
      <c r="B1420" s="2" t="str">
        <v>日本</v>
      </c>
      <c r="C1420" s="3" t="s">
        <v>8394</v>
      </c>
      <c r="D1420" s="2" t="str">
        <v>餐厨用具</v>
      </c>
      <c r="E1420" s="2" t="str">
        <v>1次</v>
      </c>
      <c r="F1420" s="2" t="str">
        <v>5F MATEX BLDG.1-9-10 MATSUGAYA TAITO-KU, TOKYO, 1110036</v>
      </c>
      <c r="G1420" s="2" t="str">
        <v>TOKUYUKI ODA</v>
      </c>
      <c r="H1420" s="2" t="s">
        <v>8395</v>
      </c>
      <c r="I1420" s="2" t="str">
        <v>+81-277-74-2421,+81 270-32-9488,+81 27-382-3131,+81 27-322-2288,+81 279-85-2028,+81 27-347-0766,+81 279-86-3335,+81 279-23-1924,+81 270-21-4468,+81 278-53-3254,+81 274-22-0617,+81 27-251-9109,+81 3-5474-2871,+81 27-321-0640,+81 90-1699-6032,+81 27-310-8333,+81 279-88-3839,+81 270-76-2222,+81 276-26-1406,+81 274-42-3620,+81 270-23-9125,+81 278-72-4696,+81 279-22-2810,+81 27-374-9525,+81 279-84-2085,+81 27-381-0680,+81 27-322-2013,+81 279-25-0111,+81 27-374-3377</v>
      </c>
      <c r="J1420" s="2" t="str">
        <v>0081 3 38423573</v>
      </c>
      <c r="K1420" s="7"/>
      <c r="L1420" s="7"/>
      <c r="M1420" s="7"/>
      <c r="N1420" s="7"/>
      <c r="O1420" s="7"/>
      <c r="P1420" s="7"/>
      <c r="Q1420" s="7"/>
      <c r="R1420" s="7"/>
      <c r="S1420" s="7"/>
    </row>
    <row r="1421">
      <c r="A1421" s="2" t="s">
        <v>11427</v>
      </c>
      <c r="B1421" s="2" t="str">
        <v>中國香港</v>
      </c>
      <c r="C1421" s="2" t="str">
        <v>--</v>
      </c>
      <c r="D1421" s="2" t="s">
        <v>11425</v>
      </c>
      <c r="E1421" s="2" t="str">
        <v>9次</v>
      </c>
      <c r="F1421" s="2" t="str">
        <v>3004 ,NGA LAM HOUSE , TSUI LAM,JUNK BAY, KOWLOON,HONGKONG</v>
      </c>
      <c r="G1421" s="2" t="str">
        <v>HIDEYUKI TAGUMA</v>
      </c>
      <c r="H1421" s="2" t="s">
        <v>11426</v>
      </c>
      <c r="I1421" s="2">
        <f>+852-2557-1657</f>
      </c>
      <c r="J1421" s="2" t="str">
        <v>00852 27022351</v>
      </c>
      <c r="K1421" s="7"/>
      <c r="L1421" s="7"/>
      <c r="M1421" s="7"/>
      <c r="N1421" s="7"/>
      <c r="O1421" s="7"/>
      <c r="P1421" s="7"/>
      <c r="Q1421" s="7"/>
      <c r="R1421" s="7"/>
      <c r="S1421" s="7"/>
    </row>
    <row r="1422">
      <c r="A1422" s="2" t="s">
        <v>7625</v>
      </c>
      <c r="B1422" s="2" t="str">
        <v>中國香港</v>
      </c>
      <c r="C1422" s="3" t="s">
        <v>8319</v>
      </c>
      <c r="D1422" s="2" t="str">
        <v>餐厨用具</v>
      </c>
      <c r="E1422" s="2" t="str">
        <v>2次</v>
      </c>
      <c r="F1422" s="2" t="str">
        <v>中国香港铜锣湾 礼顿道103109号 力宝礼顿中心3字楼A室</v>
      </c>
      <c r="G1422" s="2" t="str">
        <v>上原先生</v>
      </c>
      <c r="H1422" s="2" t="s">
        <v>8320</v>
      </c>
      <c r="I1422" s="2" t="str">
        <v>00852 28825516</v>
      </c>
      <c r="J1422" s="2" t="str">
        <v>00852 28829107</v>
      </c>
      <c r="K1422" s="7"/>
      <c r="L1422" s="7"/>
      <c r="M1422" s="7"/>
      <c r="N1422" s="7"/>
      <c r="O1422" s="7"/>
      <c r="P1422" s="7"/>
      <c r="Q1422" s="7"/>
      <c r="R1422" s="7"/>
      <c r="S1422" s="7"/>
    </row>
    <row r="1423">
      <c r="A1423" s="2" t="s">
        <v>11447</v>
      </c>
      <c r="B1423" s="2" t="str">
        <v>俄羅斯</v>
      </c>
      <c r="C1423" s="2" t="str">
        <v>--</v>
      </c>
      <c r="D1423" s="2" t="str">
        <v>个人护理用具,体育及旅游休闲用品,其他,园林用品,玻璃工艺品,餐厨用具</v>
      </c>
      <c r="E1423" s="2" t="str">
        <v>6次</v>
      </c>
      <c r="F1423" s="2" t="str">
        <v>MOSCOW, UL. SMIRNOVSKAYA, D.4, STR.2RUSSIA</v>
      </c>
      <c r="G1423" s="2" t="str">
        <v>--</v>
      </c>
      <c r="H1423" s="2" t="s">
        <v>11446</v>
      </c>
      <c r="I1423" s="2">
        <f>+7-347-224-12-74</f>
      </c>
      <c r="J1423" s="2" t="str">
        <v>974 2176</v>
      </c>
      <c r="K1423" s="7"/>
      <c r="L1423" s="7"/>
      <c r="M1423" s="7"/>
      <c r="N1423" s="7"/>
      <c r="O1423" s="7"/>
      <c r="P1423" s="7"/>
      <c r="Q1423" s="7"/>
      <c r="R1423" s="7"/>
      <c r="S1423" s="7"/>
    </row>
    <row r="1424">
      <c r="A1424" s="2" t="s">
        <v>8348</v>
      </c>
      <c r="B1424" s="2" t="str">
        <v>埃及</v>
      </c>
      <c r="C1424" s="3" t="s">
        <v>8346</v>
      </c>
      <c r="D1424" s="2" t="str">
        <v>餐厨用具</v>
      </c>
      <c r="E1424" s="2" t="str">
        <v>6次</v>
      </c>
      <c r="F1424" s="2" t="str">
        <v>21 MISR HELWAN AGRICULTURAL RD.MAADI CAIRO</v>
      </c>
      <c r="G1424" s="2" t="str">
        <v>MOHAMED BENDARY</v>
      </c>
      <c r="H1424" s="2" t="s">
        <v>8347</v>
      </c>
      <c r="I1424" s="2" t="str">
        <v>0020 2 3588401</v>
      </c>
      <c r="J1424" s="2" t="str">
        <v>0020 2 3593321</v>
      </c>
      <c r="K1424" s="7"/>
      <c r="L1424" s="7"/>
      <c r="M1424" s="7"/>
      <c r="N1424" s="7"/>
      <c r="O1424" s="7"/>
      <c r="P1424" s="7"/>
      <c r="Q1424" s="7"/>
      <c r="R1424" s="7"/>
      <c r="S1424" s="7"/>
    </row>
    <row r="1425">
      <c r="A1425" s="2" t="s">
        <v>11744</v>
      </c>
      <c r="B1425" s="2" t="str">
        <v>美國</v>
      </c>
      <c r="C1425" s="2" t="str">
        <v>--</v>
      </c>
      <c r="D1425" s="2" t="s">
        <v>11742</v>
      </c>
      <c r="E1425" s="2" t="str">
        <v>9次</v>
      </c>
      <c r="F1425" s="2" t="str">
        <v>83 DAHLGREN PLACE, U.S.A.</v>
      </c>
      <c r="G1425" s="2" t="str">
        <v>Ajay Suri</v>
      </c>
      <c r="H1425" s="2" t="s">
        <v>11743</v>
      </c>
      <c r="I1425" s="2" t="str">
        <v>001 7189210043</v>
      </c>
      <c r="J1425" s="2" t="str">
        <v>001 7188334324</v>
      </c>
      <c r="K1425" s="7"/>
      <c r="L1425" s="7"/>
      <c r="M1425" s="7"/>
      <c r="N1425" s="7"/>
      <c r="O1425" s="7"/>
      <c r="P1425" s="7"/>
      <c r="Q1425" s="7"/>
      <c r="R1425" s="7"/>
      <c r="S1425" s="7"/>
    </row>
    <row r="1426">
      <c r="A1426" s="2" t="s">
        <v>8690</v>
      </c>
      <c r="B1426" s="2" t="str">
        <v>義大利</v>
      </c>
      <c r="C1426" s="3" t="s">
        <v>8689</v>
      </c>
      <c r="D1426" s="2" t="str">
        <v>家具,玩具,餐厨用具</v>
      </c>
      <c r="E1426" s="2" t="str">
        <v>7次</v>
      </c>
      <c r="F1426" s="2" t="str">
        <v>PIAZZA BACH,13-20064 GORGONZOLA (MI)</v>
      </c>
      <c r="G1426" s="2" t="str">
        <v>M.LINA CANNATE</v>
      </c>
      <c r="H1426" s="2" t="s">
        <v>8691</v>
      </c>
      <c r="I1426" s="2" t="str">
        <v>+39 02 9517 9739</v>
      </c>
      <c r="J1426" s="2" t="str">
        <v>0039 02 95179738</v>
      </c>
      <c r="K1426" s="7"/>
      <c r="L1426" s="7"/>
      <c r="M1426" s="7"/>
      <c r="N1426" s="7"/>
      <c r="O1426" s="7"/>
      <c r="P1426" s="7"/>
      <c r="Q1426" s="7"/>
      <c r="R1426" s="7"/>
      <c r="S1426" s="7"/>
    </row>
    <row r="1427">
      <c r="A1427" s="2" t="s">
        <v>11763</v>
      </c>
      <c r="B1427" s="2" t="str">
        <v>土耳其</v>
      </c>
      <c r="C1427" s="3" t="s">
        <v>11762</v>
      </c>
      <c r="D1427" s="2" t="str">
        <v>玩具,礼品及赠品,餐厨用具</v>
      </c>
      <c r="E1427" s="2" t="str">
        <v>9次</v>
      </c>
      <c r="F1427" s="2" t="str">
        <v>KATIP KASIM SOKAK,LONGA BOSTAN CAD.NO:44 AKSARAY,ISTANBUL</v>
      </c>
      <c r="G1427" s="2" t="str">
        <v>LIMEKS DIS TICARET</v>
      </c>
      <c r="H1427" s="2" t="s">
        <v>11764</v>
      </c>
      <c r="I1427" s="2" t="str">
        <v>0090 212 5861712</v>
      </c>
      <c r="J1427" s="2" t="str">
        <v>0090 212 6320923</v>
      </c>
      <c r="K1427" s="7"/>
      <c r="L1427" s="7"/>
      <c r="M1427" s="7"/>
      <c r="N1427" s="7"/>
      <c r="O1427" s="7"/>
      <c r="P1427" s="7"/>
      <c r="Q1427" s="7"/>
      <c r="R1427" s="7"/>
      <c r="S1427" s="7"/>
    </row>
    <row r="1428">
      <c r="A1428" s="2" t="s">
        <v>8719</v>
      </c>
      <c r="B1428" s="2" t="str">
        <v>土耳其</v>
      </c>
      <c r="C1428" s="2" t="str">
        <v>--</v>
      </c>
      <c r="D1428" s="2" t="str">
        <v>五金,工具,鞋,餐厨用具</v>
      </c>
      <c r="E1428" s="2" t="str">
        <v>9次</v>
      </c>
      <c r="F1428" s="2" t="str">
        <v>HASIRCILAR CD. NO:84 EMINONU-ISTANBUL</v>
      </c>
      <c r="G1428" s="2" t="str">
        <v>GULAL HIRDAVAT SAN. VE TIC. A.S.</v>
      </c>
      <c r="H1428" s="2" t="s">
        <v>8718</v>
      </c>
      <c r="I1428" s="2" t="str">
        <v>0090 212 5136953</v>
      </c>
      <c r="J1428" s="2" t="str">
        <v>0090 212 5121326</v>
      </c>
      <c r="K1428" s="7"/>
      <c r="L1428" s="7"/>
      <c r="M1428" s="7"/>
      <c r="N1428" s="7"/>
      <c r="O1428" s="7"/>
      <c r="P1428" s="7"/>
      <c r="Q1428" s="7"/>
      <c r="R1428" s="7"/>
      <c r="S1428" s="7"/>
    </row>
    <row r="1429">
      <c r="A1429" s="2" t="s">
        <v>11697</v>
      </c>
      <c r="B1429" s="2" t="str">
        <v>巴基斯坦</v>
      </c>
      <c r="C1429" s="2" t="str">
        <v>--</v>
      </c>
      <c r="D1429" s="2" t="str">
        <v>五金,玻璃工艺品,餐厨用具</v>
      </c>
      <c r="E1429" s="2" t="str">
        <v>8次</v>
      </c>
      <c r="F1429" s="2" t="str">
        <v>NO:1 MONTGOMERY ROAD,LAHORE,PAKISTAN</v>
      </c>
      <c r="G1429" s="2" t="str">
        <v>Ted Hsieh</v>
      </c>
      <c r="H1429" s="2" t="s">
        <v>11698</v>
      </c>
      <c r="I1429" s="2" t="str">
        <v>92 42 6365743</v>
      </c>
      <c r="J1429" s="2" t="str">
        <v>92 42 6363864</v>
      </c>
      <c r="K1429" s="7"/>
      <c r="L1429" s="7"/>
      <c r="M1429" s="7"/>
      <c r="N1429" s="7"/>
      <c r="O1429" s="7"/>
      <c r="P1429" s="7"/>
      <c r="Q1429" s="7"/>
      <c r="R1429" s="7"/>
      <c r="S1429" s="7"/>
    </row>
    <row r="1430">
      <c r="A1430" s="2" t="s">
        <v>8635</v>
      </c>
      <c r="B1430" s="2" t="str">
        <v>沙烏地阿拉伯</v>
      </c>
      <c r="C1430" s="2" t="str">
        <v>--</v>
      </c>
      <c r="D1430" s="2" t="s">
        <v>8633</v>
      </c>
      <c r="E1430" s="2" t="str">
        <v>8次</v>
      </c>
      <c r="F1430" s="2" t="str">
        <v>RIYADH-SULAMAINA-MASHERI.STSAUDI ARABIA</v>
      </c>
      <c r="G1430" s="2" t="str">
        <v>--</v>
      </c>
      <c r="H1430" s="2" t="s">
        <v>8634</v>
      </c>
      <c r="I1430" s="2">
        <v>96627320280</v>
      </c>
      <c r="J1430" s="2">
        <v>96627320287</v>
      </c>
      <c r="K1430" s="7"/>
      <c r="L1430" s="7"/>
      <c r="M1430" s="7"/>
      <c r="N1430" s="7"/>
      <c r="O1430" s="7"/>
      <c r="P1430" s="7"/>
      <c r="Q1430" s="7"/>
      <c r="R1430" s="7"/>
      <c r="S1430" s="7"/>
    </row>
    <row r="1431">
      <c r="A1431" s="2" t="s">
        <v>11722</v>
      </c>
      <c r="B1431" s="2" t="str">
        <v>中國香港</v>
      </c>
      <c r="C1431" s="3" t="s">
        <v>11721</v>
      </c>
      <c r="D1431" s="2" t="s">
        <v>11720</v>
      </c>
      <c r="E1431" s="2" t="str">
        <v>11次</v>
      </c>
      <c r="F1431" s="2" t="str">
        <v>15/F, CHINA HONG KONG CENTRE,122-126 CANTON ROAD,TSIMSHATSUI, KOWLOON,HONGKONG</v>
      </c>
      <c r="G1431" s="2" t="str">
        <v>Abhishek PATODIA</v>
      </c>
      <c r="H1431" s="2" t="s">
        <v>11719</v>
      </c>
      <c r="I1431" s="2" t="str">
        <v>+852 2334 4899</v>
      </c>
      <c r="J1431" s="2" t="str">
        <v>00852 27745542</v>
      </c>
      <c r="K1431" s="7"/>
      <c r="L1431" s="7"/>
      <c r="M1431" s="7"/>
      <c r="N1431" s="7"/>
      <c r="O1431" s="7"/>
      <c r="P1431" s="7"/>
      <c r="Q1431" s="7"/>
      <c r="R1431" s="7"/>
      <c r="S1431" s="7"/>
    </row>
    <row r="1432">
      <c r="A1432" s="2" t="s">
        <v>8663</v>
      </c>
      <c r="B1432" s="2" t="str">
        <v>新加坡</v>
      </c>
      <c r="C1432" s="3" t="s">
        <v>8662</v>
      </c>
      <c r="D1432" s="2" t="str">
        <v>化工产品,餐厨用具</v>
      </c>
      <c r="E1432" s="2" t="str">
        <v>7次</v>
      </c>
      <c r="F1432" s="2" t="str">
        <v>37,Genting Road</v>
      </c>
      <c r="G1432" s="2" t="str">
        <v>C.C.S.Trading Pte Ltd</v>
      </c>
      <c r="H1432" s="2" t="s">
        <v>8664</v>
      </c>
      <c r="I1432" s="2" t="str">
        <v>0065 67410464</v>
      </c>
      <c r="J1432" s="2" t="str">
        <v>0065 67411484</v>
      </c>
      <c r="K1432" s="7"/>
      <c r="L1432" s="7"/>
      <c r="M1432" s="7"/>
      <c r="N1432" s="7"/>
      <c r="O1432" s="7"/>
      <c r="P1432" s="7"/>
      <c r="Q1432" s="7"/>
      <c r="R1432" s="7"/>
      <c r="S1432" s="7"/>
    </row>
    <row r="1433">
      <c r="A1433" s="2" t="s">
        <v>11668</v>
      </c>
      <c r="B1433" s="2" t="str">
        <v>美國</v>
      </c>
      <c r="C1433" s="3" t="s">
        <v>11669</v>
      </c>
      <c r="D1433" s="2" t="str">
        <v>家具,食品,餐厨用具</v>
      </c>
      <c r="E1433" s="2" t="str">
        <v>8次</v>
      </c>
      <c r="F1433" s="2" t="str">
        <v>6060 N. CENTRAL EXPRESSWAY,DALLAS, TX 75206,U.S.A.</v>
      </c>
      <c r="G1433" s="2" t="str">
        <v>Jessica Gonsalez</v>
      </c>
      <c r="H1433" s="2" t="s">
        <v>11667</v>
      </c>
      <c r="I1433" s="2" t="str">
        <v>+1 214-693-4287</v>
      </c>
      <c r="J1433" s="2">
        <v>2148002839</v>
      </c>
      <c r="K1433" s="7"/>
      <c r="L1433" s="7"/>
      <c r="M1433" s="7"/>
      <c r="N1433" s="7"/>
      <c r="O1433" s="7"/>
      <c r="P1433" s="7"/>
      <c r="Q1433" s="7"/>
      <c r="R1433" s="7"/>
      <c r="S1433" s="7"/>
    </row>
    <row r="1434">
      <c r="A1434" s="2" t="s">
        <v>8576</v>
      </c>
      <c r="B1434" s="2" t="str">
        <v>巴西</v>
      </c>
      <c r="C1434" s="3" t="s">
        <v>8573</v>
      </c>
      <c r="D1434" s="2" t="s">
        <v>8574</v>
      </c>
      <c r="E1434" s="2" t="str">
        <v>9次</v>
      </c>
      <c r="F1434" s="2" t="str">
        <v>RUA HELOISA PAMPLONA,518 -BAIRROFUNDACAO-SAO CAETANO DO SULCEP:09520-310 SAO PAULOBRAZIL</v>
      </c>
      <c r="G1434" s="2" t="str">
        <v>Chen, San Tien</v>
      </c>
      <c r="H1434" s="2" t="s">
        <v>8575</v>
      </c>
      <c r="I1434" s="2" t="str">
        <v>+55 11 4226-1100</v>
      </c>
      <c r="J1434" s="2" t="str">
        <v>55 11 42212485</v>
      </c>
      <c r="K1434" s="7"/>
      <c r="L1434" s="7"/>
      <c r="M1434" s="7"/>
      <c r="N1434" s="7"/>
      <c r="O1434" s="7"/>
      <c r="P1434" s="7"/>
      <c r="Q1434" s="7"/>
      <c r="R1434" s="7"/>
      <c r="S1434" s="7"/>
    </row>
    <row r="1435">
      <c r="A1435" s="2" t="s">
        <v>11676</v>
      </c>
      <c r="B1435" s="2" t="str">
        <v>荷蘭</v>
      </c>
      <c r="C1435" s="3" t="s">
        <v>11677</v>
      </c>
      <c r="D1435" s="2" t="str">
        <v>其他,家具,照明产品,餐厨用具</v>
      </c>
      <c r="E1435" s="2" t="str">
        <v>9次</v>
      </c>
      <c r="F1435" s="2" t="str">
        <v>Cruquiusweg 78-82, NL 1019 AJ, Amsterdam</v>
      </c>
      <c r="G1435" s="2" t="str">
        <v>Post en Eger BV</v>
      </c>
      <c r="H1435" s="2" t="s">
        <v>11678</v>
      </c>
      <c r="I1435" s="2" t="str">
        <v>+31 20 694 7333</v>
      </c>
      <c r="J1435" s="2" t="str">
        <v>0031 20 6927544</v>
      </c>
      <c r="K1435" s="7"/>
      <c r="L1435" s="7"/>
      <c r="M1435" s="7"/>
      <c r="N1435" s="7"/>
      <c r="O1435" s="7"/>
      <c r="P1435" s="7"/>
      <c r="Q1435" s="7"/>
      <c r="R1435" s="7"/>
      <c r="S1435" s="7"/>
    </row>
    <row r="1436">
      <c r="A1436" s="2" t="s">
        <v>8604</v>
      </c>
      <c r="B1436" s="2" t="str">
        <v>芬蘭</v>
      </c>
      <c r="C1436" s="3" t="s">
        <v>8603</v>
      </c>
      <c r="D1436" s="2" t="str">
        <v>化工产品,家具,家居装饰品,照明产品,餐厨用具</v>
      </c>
      <c r="E1436" s="2" t="str">
        <v>10次</v>
      </c>
      <c r="F1436" s="2" t="str">
        <v>Varastok 9, P.O.Box 360, FI 05800, Hyvinkaa</v>
      </c>
      <c r="G1436" s="2" t="str">
        <v>Elektroskandia Oy</v>
      </c>
      <c r="H1436" s="2" t="s">
        <v>8602</v>
      </c>
      <c r="I1436" s="2" t="str">
        <v>+358 10 509311</v>
      </c>
      <c r="J1436" s="2" t="str">
        <v>00358 10 5 09 33 77</v>
      </c>
      <c r="K1436" s="7"/>
      <c r="L1436" s="7"/>
      <c r="M1436" s="7"/>
      <c r="N1436" s="7"/>
      <c r="O1436" s="7"/>
      <c r="P1436" s="7"/>
      <c r="Q1436" s="7"/>
      <c r="R1436" s="7"/>
      <c r="S1436" s="7"/>
    </row>
    <row r="1437">
      <c r="A1437" s="2" t="s">
        <v>11623</v>
      </c>
      <c r="B1437" s="2" t="str">
        <v>巴基斯坦</v>
      </c>
      <c r="C1437" s="3" t="s">
        <v>11622</v>
      </c>
      <c r="D1437" s="2" t="s">
        <v>11620</v>
      </c>
      <c r="E1437" s="2" t="str">
        <v>9次</v>
      </c>
      <c r="F1437" s="2" t="str">
        <v>BEADON ROAD, LAHORE</v>
      </c>
      <c r="G1437" s="2" t="str">
        <v>KARMANWALA HARD WARE STORE</v>
      </c>
      <c r="H1437" s="2" t="s">
        <v>11621</v>
      </c>
      <c r="I1437" s="2">
        <f>+1-541-745-8203</f>
      </c>
      <c r="J1437" s="2" t="str">
        <v>0092 42 7231814/6653786</v>
      </c>
      <c r="K1437" s="7"/>
      <c r="L1437" s="7"/>
      <c r="M1437" s="7"/>
      <c r="N1437" s="7"/>
      <c r="O1437" s="7"/>
      <c r="P1437" s="7"/>
      <c r="Q1437" s="7"/>
      <c r="R1437" s="7"/>
      <c r="S1437" s="7"/>
    </row>
    <row r="1438">
      <c r="A1438" s="2" t="s">
        <v>8532</v>
      </c>
      <c r="B1438" s="2" t="str">
        <v>馬來西亞</v>
      </c>
      <c r="C1438" s="2" t="str">
        <v>--</v>
      </c>
      <c r="D1438" s="2" t="str">
        <v>餐厨用具</v>
      </c>
      <c r="E1438" s="2" t="str">
        <v>2次</v>
      </c>
      <c r="F1438" s="2" t="str">
        <v>219A,JALAN MAHKOTA,TAMAN MALURI,CHERAS,55100 KUALA LUMPUR</v>
      </c>
      <c r="G1438" s="2" t="str">
        <v>S.L.HENG</v>
      </c>
      <c r="H1438" s="2" t="str">
        <v>--</v>
      </c>
      <c r="I1438" s="2" t="str">
        <v>0060 3 92841187</v>
      </c>
      <c r="J1438" s="2" t="str">
        <v>0060 3 92830081</v>
      </c>
      <c r="K1438" s="7"/>
      <c r="L1438" s="7"/>
      <c r="M1438" s="7"/>
      <c r="N1438" s="7"/>
      <c r="O1438" s="7"/>
      <c r="P1438" s="7"/>
      <c r="Q1438" s="7"/>
      <c r="R1438" s="7"/>
      <c r="S1438" s="7"/>
    </row>
    <row r="1439">
      <c r="A1439" s="2" t="s">
        <v>11645</v>
      </c>
      <c r="B1439" s="2" t="str">
        <v>美國</v>
      </c>
      <c r="C1439" s="2" t="str">
        <v>--</v>
      </c>
      <c r="D1439" s="2" t="str">
        <v>卫浴设备,餐厨用具</v>
      </c>
      <c r="E1439" s="2" t="str">
        <v>3次</v>
      </c>
      <c r="F1439" s="2" t="str">
        <v>1 PROCTOR AVE, CITY OF INDUSTRY, CA 91746</v>
      </c>
      <c r="G1439" s="2" t="str">
        <v>--</v>
      </c>
      <c r="H1439" s="2" t="str">
        <v>--</v>
      </c>
      <c r="I1439" s="2" t="str">
        <v>001 626-369-9588</v>
      </c>
      <c r="J1439" s="2" t="str">
        <v>001 626 3699220</v>
      </c>
      <c r="K1439" s="7"/>
      <c r="L1439" s="7"/>
      <c r="M1439" s="7"/>
      <c r="N1439" s="7"/>
      <c r="O1439" s="7"/>
      <c r="P1439" s="7"/>
      <c r="Q1439" s="7"/>
      <c r="R1439" s="7"/>
      <c r="S1439" s="7"/>
    </row>
    <row r="1440">
      <c r="A1440" s="2" t="s">
        <v>8559</v>
      </c>
      <c r="B1440" s="2" t="str">
        <v>美國</v>
      </c>
      <c r="C1440" s="3" t="s">
        <v>8557</v>
      </c>
      <c r="D1440" s="2" t="str">
        <v>餐厨用具</v>
      </c>
      <c r="E1440" s="2" t="str">
        <v>5次</v>
      </c>
      <c r="F1440" s="2" t="str">
        <v>7225 KENTWOOD AVE. LOS ANGELES,CA 90045,U.S.A.</v>
      </c>
      <c r="G1440" s="2" t="str">
        <v>--</v>
      </c>
      <c r="H1440" s="2" t="s">
        <v>8558</v>
      </c>
      <c r="I1440" s="2" t="str">
        <v>+1 310-410-1498</v>
      </c>
      <c r="J1440" s="2">
        <v>6267922649</v>
      </c>
      <c r="K1440" s="7"/>
      <c r="L1440" s="7"/>
      <c r="M1440" s="7"/>
      <c r="N1440" s="7"/>
      <c r="O1440" s="7"/>
      <c r="P1440" s="7"/>
      <c r="Q1440" s="7"/>
      <c r="R1440" s="7"/>
      <c r="S1440" s="7"/>
    </row>
    <row r="1441">
      <c r="A1441" s="2" t="s">
        <v>11205</v>
      </c>
      <c r="B1441" s="2" t="str">
        <v>美國</v>
      </c>
      <c r="C1441" s="3" t="s">
        <v>11204</v>
      </c>
      <c r="D1441" s="2" t="str">
        <v>餐厨用具</v>
      </c>
      <c r="E1441" s="2" t="str">
        <v>6次</v>
      </c>
      <c r="F1441" s="2" t="str">
        <v>58 2nd Ave.,Brooklyn, NY 11215-3102,USA</v>
      </c>
      <c r="G1441" s="2" t="str">
        <v>Issac Grossman</v>
      </c>
      <c r="H1441" s="2" t="str">
        <v>--</v>
      </c>
      <c r="I1441" s="2" t="str">
        <v>+1-718-369-2200,+1 718-369-2200</v>
      </c>
      <c r="J1441" s="2" t="str">
        <v>001 718 3692210</v>
      </c>
      <c r="K1441" s="7"/>
      <c r="L1441" s="7"/>
      <c r="M1441" s="7"/>
      <c r="N1441" s="7"/>
      <c r="O1441" s="7"/>
      <c r="P1441" s="7"/>
      <c r="Q1441" s="7"/>
      <c r="R1441" s="7"/>
      <c r="S1441" s="7"/>
    </row>
    <row r="1442">
      <c r="A1442" s="2" t="s">
        <v>8048</v>
      </c>
      <c r="B1442" s="2" t="str">
        <v>中國大陸</v>
      </c>
      <c r="C1442" s="3" t="s">
        <v>8047</v>
      </c>
      <c r="D1442" s="2" t="str">
        <v>餐厨用具</v>
      </c>
      <c r="E1442" s="2" t="str">
        <v>7次</v>
      </c>
      <c r="F1442" s="2" t="str">
        <v>JUN DA ROAD, EAST OF GUANGZHOU ECONOMY TECHNOLOGY DEVELOPMENT DISTRICT CANTON, CHINA</v>
      </c>
      <c r="G1442" s="2" t="str">
        <v>--</v>
      </c>
      <c r="H1442" s="2" t="s">
        <v>8046</v>
      </c>
      <c r="I1442" s="2">
        <v>82264554</v>
      </c>
      <c r="J1442" s="2">
        <v>82264440</v>
      </c>
      <c r="K1442" s="7"/>
      <c r="L1442" s="7"/>
      <c r="M1442" s="7"/>
      <c r="N1442" s="7"/>
      <c r="O1442" s="7"/>
      <c r="P1442" s="7"/>
      <c r="Q1442" s="7"/>
      <c r="R1442" s="7"/>
      <c r="S1442" s="7"/>
    </row>
    <row r="1443">
      <c r="A1443" s="2" t="s">
        <v>11224</v>
      </c>
      <c r="B1443" s="2" t="str">
        <v>印尼</v>
      </c>
      <c r="C1443" s="2" t="str">
        <v>--</v>
      </c>
      <c r="D1443" s="2" t="str">
        <v>家具,家用电器,电子消费品及信息产品,箱包,餐厨用具</v>
      </c>
      <c r="E1443" s="2" t="str">
        <v>6次</v>
      </c>
      <c r="F1443" s="2" t="str">
        <v>Jl. Pisangan Lama 1 No.13, INDONESIA</v>
      </c>
      <c r="G1443" s="2" t="str">
        <v>Newton Liu</v>
      </c>
      <c r="H1443" s="2" t="s">
        <v>11223</v>
      </c>
      <c r="I1443" s="2" t="str">
        <v>+62 622 14898403</v>
      </c>
      <c r="J1443" s="2" t="str">
        <v>62 21 47860468</v>
      </c>
      <c r="K1443" s="7"/>
      <c r="L1443" s="7"/>
      <c r="M1443" s="7"/>
      <c r="N1443" s="7"/>
      <c r="O1443" s="7"/>
      <c r="P1443" s="7"/>
      <c r="Q1443" s="7"/>
      <c r="R1443" s="7"/>
      <c r="S1443" s="7"/>
    </row>
    <row r="1444">
      <c r="A1444" s="2" t="s">
        <v>8073</v>
      </c>
      <c r="B1444" s="2" t="str">
        <v>義大利</v>
      </c>
      <c r="C1444" s="3" t="s">
        <v>8074</v>
      </c>
      <c r="D1444" s="2" t="str">
        <v>其他,食品,餐厨用具</v>
      </c>
      <c r="E1444" s="2" t="str">
        <v>7次</v>
      </c>
      <c r="F1444" s="2" t="str">
        <v>Casale Vicaria 1, ITALY</v>
      </c>
      <c r="G1444" s="2" t="str">
        <v>MrsBisiFamakinwa</v>
      </c>
      <c r="H1444" s="2" t="s">
        <v>8075</v>
      </c>
      <c r="I1444" s="2" t="str">
        <v>+39 0125 675628</v>
      </c>
      <c r="J1444" s="2">
        <v>390125577575</v>
      </c>
      <c r="K1444" s="7"/>
      <c r="L1444" s="7"/>
      <c r="M1444" s="7"/>
      <c r="N1444" s="7"/>
      <c r="O1444" s="7"/>
      <c r="P1444" s="7"/>
      <c r="Q1444" s="7"/>
      <c r="R1444" s="7"/>
      <c r="S1444" s="7"/>
    </row>
    <row r="1445">
      <c r="A1445" s="2" t="s">
        <v>11176</v>
      </c>
      <c r="B1445" s="2" t="str">
        <v>美國</v>
      </c>
      <c r="C1445" s="2" t="str">
        <v>--</v>
      </c>
      <c r="D1445" s="2" t="s">
        <v>11178</v>
      </c>
      <c r="E1445" s="2" t="str">
        <v>7次</v>
      </c>
      <c r="F1445" s="2" t="str">
        <v>6 HEATH CT.,DALY CITY, CA. 94015U.S.A.</v>
      </c>
      <c r="G1445" s="2" t="str">
        <v>SANJEEV MAHAJAN</v>
      </c>
      <c r="H1445" s="2" t="s">
        <v>11177</v>
      </c>
      <c r="I1445" s="2" t="str">
        <v>+1 650-754-9981</v>
      </c>
      <c r="J1445" s="2" t="str">
        <v>001 6507549981</v>
      </c>
      <c r="K1445" s="7"/>
      <c r="L1445" s="7"/>
      <c r="M1445" s="7"/>
      <c r="N1445" s="7"/>
      <c r="O1445" s="7"/>
      <c r="P1445" s="7"/>
      <c r="Q1445" s="7"/>
      <c r="R1445" s="7"/>
      <c r="S1445" s="7"/>
    </row>
    <row r="1446">
      <c r="A1446" s="2" t="s">
        <v>7996</v>
      </c>
      <c r="B1446" s="2" t="str">
        <v>義大利</v>
      </c>
      <c r="C1446" s="2" t="str">
        <v>--</v>
      </c>
      <c r="D1446" s="2" t="str">
        <v>餐厨用具</v>
      </c>
      <c r="E1446" s="2" t="str">
        <v>2次</v>
      </c>
      <c r="F1446" s="2" t="str">
        <v>Localita' Turrito 50, I 47027, SARSINA</v>
      </c>
      <c r="G1446" s="2" t="str">
        <v>Riccardo Edo Faeti</v>
      </c>
      <c r="H1446" s="2" t="s">
        <v>7997</v>
      </c>
      <c r="I1446" s="2" t="str">
        <v>+39 0547 94920</v>
      </c>
      <c r="J1446" s="2" t="str">
        <v>0039 0547 95171</v>
      </c>
      <c r="K1446" s="7"/>
      <c r="L1446" s="7"/>
      <c r="M1446" s="7"/>
      <c r="N1446" s="7"/>
      <c r="O1446" s="7"/>
      <c r="P1446" s="7"/>
      <c r="Q1446" s="7"/>
      <c r="R1446" s="7"/>
      <c r="S1446" s="7"/>
    </row>
    <row r="1447">
      <c r="A1447" s="2" t="s">
        <v>11193</v>
      </c>
      <c r="B1447" s="2" t="str">
        <v>澳大利亞</v>
      </c>
      <c r="C1447" s="2" t="str">
        <v>--</v>
      </c>
      <c r="D1447" s="2" t="str">
        <v>其他,园林用品,家具,家居装饰品,建筑及装饰材料,餐厨用具</v>
      </c>
      <c r="E1447" s="2" t="str">
        <v>9次</v>
      </c>
      <c r="F1447" s="2" t="str">
        <v>20 BELVOIR ST. DONCASTER EAST 3109,AUSTRALIA</v>
      </c>
      <c r="G1447" s="2" t="str">
        <v>Joris Leyssens</v>
      </c>
      <c r="H1447" s="2" t="s">
        <v>11194</v>
      </c>
      <c r="I1447" s="2" t="str">
        <v>+61 3 9893 7098</v>
      </c>
      <c r="J1447" s="2" t="str">
        <v>613 98937098</v>
      </c>
      <c r="K1447" s="7"/>
      <c r="L1447" s="7"/>
      <c r="M1447" s="7"/>
      <c r="N1447" s="7"/>
      <c r="O1447" s="7"/>
      <c r="P1447" s="7"/>
      <c r="Q1447" s="7"/>
      <c r="R1447" s="7"/>
      <c r="S1447" s="7"/>
    </row>
    <row r="1448">
      <c r="A1448" s="2" t="s">
        <v>8021</v>
      </c>
      <c r="B1448" s="2" t="str">
        <v>中国台湾</v>
      </c>
      <c r="C1448" s="3" t="s">
        <v>8020</v>
      </c>
      <c r="D1448" s="2" t="str">
        <v>家具,餐厨用具</v>
      </c>
      <c r="E1448" s="2" t="str">
        <v>6次</v>
      </c>
      <c r="F1448" s="2" t="str">
        <v>FL., 8, NO. 42-1, CHUNG CHEN ROAD,SHILIN DISTRICT, TAIPEI,TAIWAN</v>
      </c>
      <c r="G1448" s="2" t="str">
        <v>Ezra</v>
      </c>
      <c r="H1448" s="2" t="s">
        <v>8022</v>
      </c>
      <c r="I1448" s="2" t="str">
        <v>+886 2 2837 5929</v>
      </c>
      <c r="J1448" s="2" t="str">
        <v>886 2 88664976</v>
      </c>
      <c r="K1448" s="7"/>
      <c r="L1448" s="7"/>
      <c r="M1448" s="7"/>
      <c r="N1448" s="7"/>
      <c r="O1448" s="7"/>
      <c r="P1448" s="7"/>
      <c r="Q1448" s="7"/>
      <c r="R1448" s="7"/>
      <c r="S1448" s="7"/>
    </row>
    <row r="1449">
      <c r="A1449" s="2" t="s">
        <v>11134</v>
      </c>
      <c r="B1449" s="2" t="str">
        <v>美國</v>
      </c>
      <c r="C1449" s="2" t="str">
        <v>--</v>
      </c>
      <c r="D1449" s="2" t="str">
        <v>医药保健品及医疗器械,照明产品,餐厨用具</v>
      </c>
      <c r="E1449" s="2" t="str">
        <v>7次</v>
      </c>
      <c r="F1449" s="2" t="str">
        <v>16303 1/2 PIUMA AVENUE CERRITOS,CALIFORNIA 90703,U.S.A.</v>
      </c>
      <c r="G1449" s="2" t="str">
        <v>Charles Gitonga K.</v>
      </c>
      <c r="H1449" s="2" t="s">
        <v>11135</v>
      </c>
      <c r="I1449" s="2" t="str">
        <v>+1 562-809-5966</v>
      </c>
      <c r="J1449" s="2">
        <v>5628090074</v>
      </c>
      <c r="K1449" s="7"/>
      <c r="L1449" s="7"/>
      <c r="M1449" s="7"/>
      <c r="N1449" s="7"/>
      <c r="O1449" s="7"/>
      <c r="P1449" s="7"/>
      <c r="Q1449" s="7"/>
      <c r="R1449" s="7"/>
      <c r="S1449" s="7"/>
    </row>
    <row r="1450">
      <c r="A1450" s="2" t="s">
        <v>7950</v>
      </c>
      <c r="B1450" s="2" t="str">
        <v>澳大利亞</v>
      </c>
      <c r="C1450" s="2" t="str">
        <v>--</v>
      </c>
      <c r="D1450" s="2" t="str">
        <v>体育及旅游休闲用品,化工产品,餐厨用具</v>
      </c>
      <c r="E1450" s="2" t="str">
        <v>7次</v>
      </c>
      <c r="F1450" s="2" t="str">
        <v>UNIT 18,121 KERRY ROAD,ARCHERFIELD Q 4108</v>
      </c>
      <c r="G1450" s="2" t="str">
        <v>GLENN ARMSTRONG</v>
      </c>
      <c r="H1450" s="2" t="s">
        <v>7949</v>
      </c>
      <c r="I1450" s="2">
        <f>+61-411-475-145</f>
      </c>
      <c r="J1450" s="2" t="str">
        <v>0061 7 32729570</v>
      </c>
      <c r="K1450" s="7"/>
      <c r="L1450" s="7"/>
      <c r="M1450" s="7"/>
      <c r="N1450" s="7"/>
      <c r="O1450" s="7"/>
      <c r="P1450" s="7"/>
      <c r="Q1450" s="7"/>
      <c r="R1450" s="7"/>
      <c r="S1450" s="7"/>
    </row>
    <row r="1451">
      <c r="A1451" s="2" t="s">
        <v>11156</v>
      </c>
      <c r="B1451" s="2" t="str">
        <v>美國</v>
      </c>
      <c r="C1451" s="2" t="str">
        <v>--</v>
      </c>
      <c r="D1451" s="2" t="str">
        <v>其他,玻璃工艺品,餐厨用具</v>
      </c>
      <c r="E1451" s="2" t="str">
        <v>8次</v>
      </c>
      <c r="F1451" s="2" t="str">
        <v>20755 EAST CREST LANE#B DIAMOND BAR,CA, 91765,U.S.A.</v>
      </c>
      <c r="G1451" s="2" t="str">
        <v>Gil Bar-Lev</v>
      </c>
      <c r="H1451" s="2" t="s">
        <v>11155</v>
      </c>
      <c r="I1451" s="2" t="str">
        <v>(909)323 6173</v>
      </c>
      <c r="J1451" s="2" t="str">
        <v>(323)581 8970</v>
      </c>
      <c r="K1451" s="7"/>
      <c r="L1451" s="7"/>
      <c r="M1451" s="7"/>
      <c r="N1451" s="7"/>
      <c r="O1451" s="7"/>
      <c r="P1451" s="7"/>
      <c r="Q1451" s="7"/>
      <c r="R1451" s="7"/>
      <c r="S1451" s="7"/>
    </row>
    <row r="1452">
      <c r="A1452" s="2" t="s">
        <v>7972</v>
      </c>
      <c r="B1452" s="2" t="str">
        <v>中國香港</v>
      </c>
      <c r="C1452" s="2" t="str">
        <v>--</v>
      </c>
      <c r="D1452" s="2" t="str">
        <v>医药保健品及医疗器械,家用电器,玻璃工艺品,餐厨用具</v>
      </c>
      <c r="E1452" s="2" t="str">
        <v>8次</v>
      </c>
      <c r="F1452" s="2" t="str">
        <v>ROOM 1401,14/F,135 BONHAM STRAND TRADE CENTER,153 BONHAM STRAND,SHEUNG WAN,HONGKONG</v>
      </c>
      <c r="G1452" s="2" t="str">
        <v>--</v>
      </c>
      <c r="H1452" s="2" t="s">
        <v>7971</v>
      </c>
      <c r="I1452" s="2" t="str">
        <v>+852 2137 9738</v>
      </c>
      <c r="J1452" s="2" t="str">
        <v>00852 31060168</v>
      </c>
      <c r="K1452" s="7"/>
      <c r="L1452" s="7"/>
      <c r="M1452" s="7"/>
      <c r="N1452" s="7"/>
      <c r="O1452" s="7"/>
      <c r="P1452" s="7"/>
      <c r="Q1452" s="7"/>
      <c r="R1452" s="7"/>
      <c r="S1452" s="7"/>
    </row>
    <row r="1453">
      <c r="A1453" s="2" t="s">
        <v>11096</v>
      </c>
      <c r="B1453" s="2" t="str">
        <v>澳大利亞</v>
      </c>
      <c r="C1453" s="3" t="s">
        <v>11097</v>
      </c>
      <c r="D1453" s="2" t="str">
        <v>餐厨用具</v>
      </c>
      <c r="E1453" s="2" t="str">
        <v>5次</v>
      </c>
      <c r="F1453" s="2" t="str">
        <v>Suite 33/3rd Flr 8 Kippax St, 2010, Surry Hills</v>
      </c>
      <c r="G1453" s="2" t="str">
        <v>Bondi Beach Bag Co</v>
      </c>
      <c r="H1453" s="2" t="str">
        <v>--</v>
      </c>
      <c r="I1453" s="2" t="str">
        <v>+679-670-0419,+679-777-5442,+61 405 500 305</v>
      </c>
      <c r="J1453" s="2" t="str">
        <v>0061 2 9281 2327</v>
      </c>
      <c r="K1453" s="7"/>
      <c r="L1453" s="7"/>
      <c r="M1453" s="7"/>
      <c r="N1453" s="7"/>
      <c r="O1453" s="7"/>
      <c r="P1453" s="7"/>
      <c r="Q1453" s="7"/>
      <c r="R1453" s="7"/>
      <c r="S1453" s="7"/>
    </row>
    <row r="1454">
      <c r="A1454" s="2" t="s">
        <v>13603</v>
      </c>
      <c r="B1454" s="2" t="str">
        <v>加拿大</v>
      </c>
      <c r="C1454" s="2" t="str">
        <v>--</v>
      </c>
      <c r="D1454" s="2" t="str">
        <v>餐厨用具</v>
      </c>
      <c r="E1454" s="2" t="str">
        <v>7次</v>
      </c>
      <c r="F1454" s="2" t="str">
        <v>222 HILLCREST AVE,WILLOWDALEONTARIO M2N 3P2 ,CANADA</v>
      </c>
      <c r="G1454" s="2" t="str">
        <v>--</v>
      </c>
      <c r="H1454" s="2" t="s">
        <v>13604</v>
      </c>
      <c r="I1454" s="2" t="str">
        <v>+1 416-733-3607</v>
      </c>
      <c r="J1454" s="2" t="str">
        <v>416 733 3545</v>
      </c>
      <c r="K1454" s="7"/>
      <c r="L1454" s="7"/>
      <c r="M1454" s="7"/>
      <c r="N1454" s="7"/>
      <c r="O1454" s="7"/>
      <c r="P1454" s="7"/>
      <c r="Q1454" s="7"/>
      <c r="R1454" s="7"/>
      <c r="S1454" s="7"/>
    </row>
    <row r="1455">
      <c r="A1455" s="2" t="s">
        <v>11114</v>
      </c>
      <c r="B1455" s="2" t="str">
        <v>中國香港</v>
      </c>
      <c r="C1455" s="3" t="s">
        <v>11113</v>
      </c>
      <c r="D1455" s="2" t="s">
        <v>11111</v>
      </c>
      <c r="E1455" s="2" t="str">
        <v>5次</v>
      </c>
      <c r="F1455" s="2" t="str">
        <v>RM 1603, 16/F., ALLIANCE BUILDING,130-136 CONNAUGHT RD., CENTRAL,HONGKONG</v>
      </c>
      <c r="G1455" s="2" t="str">
        <v>ROCKY WONG</v>
      </c>
      <c r="H1455" s="2" t="s">
        <v>11112</v>
      </c>
      <c r="I1455" s="2" t="str">
        <v>+852 2904 0935</v>
      </c>
      <c r="J1455" s="2" t="str">
        <v>00852 25639373</v>
      </c>
      <c r="K1455" s="7"/>
      <c r="L1455" s="7"/>
      <c r="M1455" s="7"/>
      <c r="N1455" s="7"/>
      <c r="O1455" s="7"/>
      <c r="P1455" s="7"/>
      <c r="Q1455" s="7"/>
      <c r="R1455" s="7"/>
      <c r="S1455" s="7"/>
    </row>
    <row r="1456">
      <c r="A1456" s="2" t="s">
        <v>7918</v>
      </c>
      <c r="B1456" s="2" t="str">
        <v>美國</v>
      </c>
      <c r="C1456" s="3" t="s">
        <v>7919</v>
      </c>
      <c r="D1456" s="2" t="str">
        <v>餐厨用具</v>
      </c>
      <c r="E1456" s="2" t="str">
        <v>6次</v>
      </c>
      <c r="F1456" s="2" t="str">
        <v>6900 KOLL CENTER PKWY,SUITE 406,PLEASANTON,CA 94566 (P.O.BOX 608,CLAYTON,CA 94517)</v>
      </c>
      <c r="G1456" s="2" t="str">
        <v>CAL RANCH,INC.</v>
      </c>
      <c r="H1456" s="2" t="s">
        <v>7917</v>
      </c>
      <c r="I1456" s="2">
        <f>+1-925-429-2900</f>
      </c>
      <c r="J1456" s="2" t="str">
        <v>001 925 3966193</v>
      </c>
      <c r="K1456" s="7"/>
      <c r="L1456" s="7"/>
      <c r="M1456" s="7"/>
      <c r="N1456" s="7"/>
      <c r="O1456" s="7"/>
      <c r="P1456" s="7"/>
      <c r="Q1456" s="7"/>
      <c r="R1456" s="7"/>
      <c r="S1456" s="7"/>
    </row>
    <row r="1457">
      <c r="A1457" s="2" t="s">
        <v>11376</v>
      </c>
      <c r="B1457" s="2" t="str">
        <v>以色列</v>
      </c>
      <c r="C1457" s="2" t="str">
        <v>--</v>
      </c>
      <c r="D1457" s="2" t="str">
        <v>玩具,餐厨用具</v>
      </c>
      <c r="E1457" s="2" t="str">
        <v>2次</v>
      </c>
      <c r="F1457" s="2" t="str">
        <v>TEL-AVIV 31 ZEVULUN ST.</v>
      </c>
      <c r="G1457" s="2" t="str">
        <v>SHADI</v>
      </c>
      <c r="H1457" s="2" t="str">
        <v>--</v>
      </c>
      <c r="I1457" s="2" t="str">
        <v>+972 3-682-5795</v>
      </c>
      <c r="J1457" s="2" t="str">
        <v>00972 3 7397111</v>
      </c>
      <c r="K1457" s="7"/>
      <c r="L1457" s="7"/>
      <c r="M1457" s="7"/>
      <c r="N1457" s="7"/>
      <c r="O1457" s="7"/>
      <c r="P1457" s="7"/>
      <c r="Q1457" s="7"/>
      <c r="R1457" s="7"/>
      <c r="S1457" s="7"/>
    </row>
    <row r="1458">
      <c r="A1458" s="2" t="s">
        <v>8263</v>
      </c>
      <c r="B1458" s="2" t="str">
        <v>美國</v>
      </c>
      <c r="C1458" s="3" t="s">
        <v>8262</v>
      </c>
      <c r="D1458" s="2" t="str">
        <v>体育及旅游休闲用品,家居用品,餐厨用具</v>
      </c>
      <c r="E1458" s="2" t="str">
        <v>3次</v>
      </c>
      <c r="F1458" s="2" t="str">
        <v>3164 E. LA PALMA AVE. SUITE G ANAHEIM,CA 92806</v>
      </c>
      <c r="G1458" s="2" t="str">
        <v>Ali Asgar Mohammad Ali</v>
      </c>
      <c r="H1458" s="2" t="s">
        <v>8264</v>
      </c>
      <c r="I1458" s="2" t="str">
        <v>+1 714-630-0655</v>
      </c>
      <c r="J1458" s="2" t="str">
        <v>001 714 6309620</v>
      </c>
      <c r="K1458" s="7"/>
      <c r="L1458" s="7"/>
      <c r="M1458" s="7"/>
      <c r="N1458" s="7"/>
      <c r="O1458" s="7"/>
      <c r="P1458" s="7"/>
      <c r="Q1458" s="7"/>
      <c r="R1458" s="7"/>
      <c r="S1458" s="7"/>
    </row>
    <row r="1459">
      <c r="A1459" s="2" t="s">
        <v>11397</v>
      </c>
      <c r="B1459" s="2" t="str">
        <v>印尼</v>
      </c>
      <c r="C1459" s="2" t="str">
        <v>--</v>
      </c>
      <c r="D1459" s="2" t="str">
        <v>其他,家具,家用电器,玩具,箱包,餐厨用具</v>
      </c>
      <c r="E1459" s="2" t="str">
        <v>8次</v>
      </c>
      <c r="F1459" s="2" t="str">
        <v>JL. KYAI CARINGINNO. 16 B. JAKARTAPUSAT 10150,INDONESIA</v>
      </c>
      <c r="G1459" s="2" t="str">
        <v>G.M. Zanninello</v>
      </c>
      <c r="H1459" s="2" t="s">
        <v>11398</v>
      </c>
      <c r="I1459" s="2" t="str">
        <v>0062 21 6338880</v>
      </c>
      <c r="J1459" s="2" t="str">
        <v>0062 21 63863235</v>
      </c>
      <c r="K1459" s="7"/>
      <c r="L1459" s="7"/>
      <c r="M1459" s="7"/>
      <c r="N1459" s="7"/>
      <c r="O1459" s="7"/>
      <c r="P1459" s="7"/>
      <c r="Q1459" s="7"/>
      <c r="R1459" s="7"/>
      <c r="S1459" s="7"/>
    </row>
    <row r="1460">
      <c r="A1460" s="2" t="s">
        <v>8289</v>
      </c>
      <c r="B1460" s="2" t="str">
        <v>菲律賓</v>
      </c>
      <c r="C1460" s="3" t="s">
        <v>8292</v>
      </c>
      <c r="D1460" s="2" t="s">
        <v>8290</v>
      </c>
      <c r="E1460" s="2" t="str">
        <v>11次</v>
      </c>
      <c r="F1460" s="2" t="str">
        <v>#42 KITANLAD STREET,SMH,QUEZON CITY 1113</v>
      </c>
      <c r="G1460" s="2" t="str">
        <v>ALLEN DING</v>
      </c>
      <c r="H1460" s="2" t="s">
        <v>8291</v>
      </c>
      <c r="I1460" s="2" t="str">
        <v>(632)3722920</v>
      </c>
      <c r="J1460" s="2" t="str">
        <v>(632)3721575</v>
      </c>
      <c r="K1460" s="7"/>
      <c r="L1460" s="7"/>
      <c r="M1460" s="7"/>
      <c r="N1460" s="7"/>
      <c r="O1460" s="7"/>
      <c r="P1460" s="7"/>
      <c r="Q1460" s="7"/>
      <c r="R1460" s="7"/>
      <c r="S1460" s="7"/>
    </row>
    <row r="1461">
      <c r="A1461" s="2" t="s">
        <v>11324</v>
      </c>
      <c r="B1461" s="2" t="str">
        <v>德國</v>
      </c>
      <c r="C1461" s="3" t="s">
        <v>11322</v>
      </c>
      <c r="D1461" s="2" t="str">
        <v>其他,餐厨用具</v>
      </c>
      <c r="E1461" s="2" t="str">
        <v>9次</v>
      </c>
      <c r="F1461" s="2" t="str">
        <v>Joan-Joseph-Fiege-Strasse 1, DE 48268, Greven</v>
      </c>
      <c r="G1461" s="2" t="str">
        <v>Andres Buehler</v>
      </c>
      <c r="H1461" s="2" t="s">
        <v>11323</v>
      </c>
      <c r="I1461" s="2" t="str">
        <v>+49 2571 9990</v>
      </c>
      <c r="J1461" s="2" t="str">
        <v>0049 2571 999105</v>
      </c>
      <c r="K1461" s="7"/>
      <c r="L1461" s="7"/>
      <c r="M1461" s="7"/>
      <c r="N1461" s="7"/>
      <c r="O1461" s="7"/>
      <c r="P1461" s="7"/>
      <c r="Q1461" s="7"/>
      <c r="R1461" s="7"/>
      <c r="S1461" s="7"/>
    </row>
    <row r="1462">
      <c r="A1462" s="2" t="s">
        <v>8215</v>
      </c>
      <c r="B1462" s="2" t="str">
        <v>伊朗</v>
      </c>
      <c r="C1462" s="3" t="s">
        <v>8213</v>
      </c>
      <c r="D1462" s="2" t="str">
        <v>家具,家居装饰品,家用电器,餐厨用具</v>
      </c>
      <c r="E1462" s="2" t="str">
        <v>8次</v>
      </c>
      <c r="F1462" s="2" t="str">
        <v>NO. 265, BAZAR ,HAJEB DOLEH,TEHRAN 11617,IRAN</v>
      </c>
      <c r="G1462" s="2" t="str">
        <v>Diana Li</v>
      </c>
      <c r="H1462" s="2" t="s">
        <v>8214</v>
      </c>
      <c r="I1462" s="2" t="str">
        <v>0098 21 5809924</v>
      </c>
      <c r="J1462" s="2" t="str">
        <v>0098 21 5620906</v>
      </c>
      <c r="K1462" s="7"/>
      <c r="L1462" s="7"/>
      <c r="M1462" s="7"/>
      <c r="N1462" s="7"/>
      <c r="O1462" s="7"/>
      <c r="P1462" s="7"/>
      <c r="Q1462" s="7"/>
      <c r="R1462" s="7"/>
      <c r="S1462" s="7"/>
    </row>
    <row r="1463">
      <c r="A1463" s="2" t="s">
        <v>11353</v>
      </c>
      <c r="B1463" s="2" t="str">
        <v>西班牙</v>
      </c>
      <c r="C1463" s="3" t="s">
        <v>11354</v>
      </c>
      <c r="D1463" s="2" t="str">
        <v>医药保健品及医疗器械,卫浴设备,家用电器,浴室用品,餐厨用具</v>
      </c>
      <c r="E1463" s="2" t="str">
        <v>9次</v>
      </c>
      <c r="F1463" s="2" t="str">
        <v>Pol. Indl. Neinver Aresti, 2, E 48160, Derio</v>
      </c>
      <c r="G1463" s="2" t="str">
        <v>Celulosas Vascas, S.L.</v>
      </c>
      <c r="H1463" s="2" t="s">
        <v>11355</v>
      </c>
      <c r="I1463" s="2" t="str">
        <v>+34 944 52 01 15</v>
      </c>
      <c r="J1463" s="2" t="str">
        <v>0034 94 452 12 39</v>
      </c>
      <c r="K1463" s="7"/>
      <c r="L1463" s="7"/>
      <c r="M1463" s="7"/>
      <c r="N1463" s="7"/>
      <c r="O1463" s="7"/>
      <c r="P1463" s="7"/>
      <c r="Q1463" s="7"/>
      <c r="R1463" s="7"/>
      <c r="S1463" s="7"/>
    </row>
    <row r="1464">
      <c r="A1464" s="2" t="s">
        <v>8240</v>
      </c>
      <c r="B1464" s="2" t="str">
        <v>美國</v>
      </c>
      <c r="C1464" s="3" t="s">
        <v>8238</v>
      </c>
      <c r="D1464" s="2" t="str">
        <v>餐厨用具</v>
      </c>
      <c r="E1464" s="2" t="str">
        <v>2次</v>
      </c>
      <c r="F1464" s="2" t="str">
        <v>2465 MAPLE ST, EAST POINT, GA 30344</v>
      </c>
      <c r="G1464" s="2" t="str">
        <v>ERNIE METIVIER</v>
      </c>
      <c r="H1464" s="2" t="s">
        <v>8239</v>
      </c>
      <c r="I1464" s="2" t="str">
        <v>+1-800-955-2697,+1-800-284-7357,+1-800-305-6110,+1 800-284-7357</v>
      </c>
      <c r="J1464" s="2" t="str">
        <v>001 404 768 0218</v>
      </c>
      <c r="K1464" s="7"/>
      <c r="L1464" s="7"/>
      <c r="M1464" s="7"/>
      <c r="N1464" s="7"/>
      <c r="O1464" s="7"/>
      <c r="P1464" s="7"/>
      <c r="Q1464" s="7"/>
      <c r="R1464" s="7"/>
      <c r="S1464" s="7"/>
    </row>
    <row r="1465">
      <c r="A1465" s="2" t="s">
        <v>11275</v>
      </c>
      <c r="B1465" s="2" t="str">
        <v>美國</v>
      </c>
      <c r="C1465" s="2" t="str">
        <v>--</v>
      </c>
      <c r="D1465" s="2" t="s">
        <v>11276</v>
      </c>
      <c r="E1465" s="2" t="str">
        <v>9次</v>
      </c>
      <c r="F1465" s="2" t="str">
        <v>114 RICHARDSON ROAD</v>
      </c>
      <c r="G1465" s="2" t="str">
        <v>ANIL KUMAR MANGLA</v>
      </c>
      <c r="H1465" s="2" t="s">
        <v>11277</v>
      </c>
      <c r="I1465" s="2" t="str">
        <v>+1 717-939-1049</v>
      </c>
      <c r="J1465" s="2" t="str">
        <v>001 717 939 1049</v>
      </c>
      <c r="K1465" s="7"/>
      <c r="L1465" s="7"/>
      <c r="M1465" s="7"/>
      <c r="N1465" s="7"/>
      <c r="O1465" s="7"/>
      <c r="P1465" s="7"/>
      <c r="Q1465" s="7"/>
      <c r="R1465" s="7"/>
      <c r="S1465" s="7"/>
    </row>
    <row r="1466">
      <c r="A1466" s="2" t="s">
        <v>8157</v>
      </c>
      <c r="B1466" s="2" t="str">
        <v>新西蘭</v>
      </c>
      <c r="C1466" s="3" t="s">
        <v>8159</v>
      </c>
      <c r="D1466" s="2" t="str">
        <v>家用电器,餐厨用具</v>
      </c>
      <c r="E1466" s="2" t="str">
        <v>3次</v>
      </c>
      <c r="F1466" s="2" t="str">
        <v>519 Mt Wellington Highway Mt Wellington 1006 Auckland</v>
      </c>
      <c r="G1466" s="2" t="str">
        <v>Alan Peters</v>
      </c>
      <c r="H1466" s="2" t="s">
        <v>8158</v>
      </c>
      <c r="I1466" s="2" t="str">
        <v>+64 9-573 5678</v>
      </c>
      <c r="J1466" s="2" t="str">
        <v>0064 9 573 5699</v>
      </c>
      <c r="K1466" s="7"/>
      <c r="L1466" s="7"/>
      <c r="M1466" s="7"/>
      <c r="N1466" s="7"/>
      <c r="O1466" s="7"/>
      <c r="P1466" s="7"/>
      <c r="Q1466" s="7"/>
      <c r="R1466" s="7"/>
      <c r="S1466" s="7"/>
    </row>
    <row r="1467">
      <c r="A1467" s="2" t="s">
        <v>11304</v>
      </c>
      <c r="B1467" s="2" t="str">
        <v>中國香港</v>
      </c>
      <c r="C1467" s="3" t="s">
        <v>11302</v>
      </c>
      <c r="D1467" s="2" t="str">
        <v>玻璃工艺品,餐厨用具</v>
      </c>
      <c r="E1467" s="2" t="str">
        <v>8次</v>
      </c>
      <c r="F1467" s="2" t="str">
        <v>20/F.,FLAT A &amp; C.,WAYLEE INDUSTRIALCENTRE,TSUEN KING CIRCUIT,TSUEN WAN,N.T.,HONGKONG</v>
      </c>
      <c r="G1467" s="2" t="str">
        <v>--</v>
      </c>
      <c r="H1467" s="2" t="s">
        <v>11303</v>
      </c>
      <c r="I1467" s="2" t="str">
        <v>+852 2493 2889</v>
      </c>
      <c r="J1467" s="2" t="str">
        <v>852 24931266</v>
      </c>
      <c r="K1467" s="7"/>
      <c r="L1467" s="7"/>
      <c r="M1467" s="7"/>
      <c r="N1467" s="7"/>
      <c r="O1467" s="7"/>
      <c r="P1467" s="7"/>
      <c r="Q1467" s="7"/>
      <c r="R1467" s="7"/>
      <c r="S1467" s="7"/>
    </row>
    <row r="1468">
      <c r="A1468" s="2" t="s">
        <v>8185</v>
      </c>
      <c r="B1468" s="2" t="str">
        <v>英國</v>
      </c>
      <c r="C1468" s="3" t="s">
        <v>8186</v>
      </c>
      <c r="D1468" s="2" t="str">
        <v>家具,餐厨用具</v>
      </c>
      <c r="E1468" s="2" t="str">
        <v>5次</v>
      </c>
      <c r="F1468" s="2" t="str">
        <v>EMPIRE CLOSE,EMPIRE INDUSTRIAL PARK,ALDRIDGE,WALSALL</v>
      </c>
      <c r="G1468" s="2" t="str">
        <v>BRIAN TOWNSEND</v>
      </c>
      <c r="H1468" s="2" t="s">
        <v>8187</v>
      </c>
      <c r="I1468" s="2" t="str">
        <v>+44 1922 457733</v>
      </c>
      <c r="J1468" s="2" t="str">
        <v>0044 1922 457889</v>
      </c>
      <c r="K1468" s="7"/>
      <c r="L1468" s="7"/>
      <c r="M1468" s="7"/>
      <c r="N1468" s="7"/>
      <c r="O1468" s="7"/>
      <c r="P1468" s="7"/>
      <c r="Q1468" s="7"/>
      <c r="R1468" s="7"/>
      <c r="S1468" s="7"/>
    </row>
    <row r="1469">
      <c r="A1469" s="2" t="s">
        <v>11240</v>
      </c>
      <c r="B1469" s="2" t="str">
        <v>印度</v>
      </c>
      <c r="C1469" s="2" t="str">
        <v>--</v>
      </c>
      <c r="D1469" s="2" t="str">
        <v>家具,工艺陶瓷,餐厨用具</v>
      </c>
      <c r="E1469" s="2" t="str">
        <v>7次</v>
      </c>
      <c r="F1469" s="2" t="str">
        <v>ROOM A1/303, GANGANGIRI ENCLAVE, BARAVE ROAD, KALYAN (WEST), MAHARASHTRA</v>
      </c>
      <c r="G1469" s="2" t="str">
        <v>MODAEXIM CO., LTD.</v>
      </c>
      <c r="H1469" s="2" t="s">
        <v>11239</v>
      </c>
      <c r="I1469" s="2" t="str">
        <v>0091 251 207588</v>
      </c>
      <c r="J1469" s="2" t="str">
        <v>0091 251 554353</v>
      </c>
      <c r="K1469" s="7"/>
      <c r="L1469" s="7"/>
      <c r="M1469" s="7"/>
      <c r="N1469" s="7"/>
      <c r="O1469" s="7"/>
      <c r="P1469" s="7"/>
      <c r="Q1469" s="7"/>
      <c r="R1469" s="7"/>
      <c r="S1469" s="7"/>
    </row>
    <row r="1470">
      <c r="A1470" s="2" t="s">
        <v>8100</v>
      </c>
      <c r="B1470" s="2" t="str">
        <v>日本</v>
      </c>
      <c r="C1470" s="2" t="str">
        <v>--</v>
      </c>
      <c r="D1470" s="2" t="str">
        <v>餐厨用具</v>
      </c>
      <c r="E1470" s="2" t="str">
        <v>6次</v>
      </c>
      <c r="F1470" s="2" t="str">
        <v>2-3, CHUO 2-CHOME, EDOGAWA-KU, TOKYO 1320021</v>
      </c>
      <c r="G1470" s="2" t="str">
        <v>NIHONSHIDA PAMU KOGYO KK</v>
      </c>
      <c r="H1470" s="2" t="str">
        <v>--</v>
      </c>
      <c r="I1470" s="2" t="str">
        <v>0081 3 3652 5136</v>
      </c>
      <c r="J1470" s="2" t="str">
        <v>0081 3 36525139</v>
      </c>
      <c r="K1470" s="7"/>
      <c r="L1470" s="7"/>
      <c r="M1470" s="7"/>
      <c r="N1470" s="7"/>
      <c r="O1470" s="7"/>
      <c r="P1470" s="7"/>
      <c r="Q1470" s="7"/>
      <c r="R1470" s="7"/>
      <c r="S1470" s="7"/>
    </row>
    <row r="1471">
      <c r="A1471" s="2" t="s">
        <v>11256</v>
      </c>
      <c r="B1471" s="2" t="str">
        <v>愛爾蘭</v>
      </c>
      <c r="C1471" s="3" t="s">
        <v>11257</v>
      </c>
      <c r="D1471" s="2" t="str">
        <v>卫浴设备,家具,建筑及装饰材料,照明产品,餐厨用具</v>
      </c>
      <c r="E1471" s="2" t="str">
        <v>5次</v>
      </c>
      <c r="F1471" s="2" t="str">
        <v>29 The Quadrant</v>
      </c>
      <c r="G1471" s="2" t="str">
        <v>Adrian Carolan</v>
      </c>
      <c r="H1471" s="2" t="s">
        <v>11258</v>
      </c>
      <c r="I1471" s="2" t="str">
        <v>+353 1 419 4149</v>
      </c>
      <c r="J1471" s="2">
        <v>35314569300</v>
      </c>
      <c r="K1471" s="7"/>
      <c r="L1471" s="7"/>
      <c r="M1471" s="7"/>
      <c r="N1471" s="7"/>
      <c r="O1471" s="7"/>
      <c r="P1471" s="7"/>
      <c r="Q1471" s="7"/>
      <c r="R1471" s="7"/>
      <c r="S1471" s="7"/>
    </row>
    <row r="1472">
      <c r="A1472" s="2" t="s">
        <v>8128</v>
      </c>
      <c r="B1472" s="2" t="str">
        <v>中國香港</v>
      </c>
      <c r="C1472" s="3" t="s">
        <v>8130</v>
      </c>
      <c r="D1472" s="2" t="str">
        <v>餐厨用具</v>
      </c>
      <c r="E1472" s="2" t="str">
        <v>6次</v>
      </c>
      <c r="F1472" s="2" t="str">
        <v>1611 FONDA INDUSTRIAL BUILDING,37-39 AU PUI WAN ST., FO TAN,HONGKONG</v>
      </c>
      <c r="G1472" s="2" t="str">
        <v>--</v>
      </c>
      <c r="H1472" s="2" t="s">
        <v>8129</v>
      </c>
      <c r="I1472" s="2" t="str">
        <v>+852 2692 7935</v>
      </c>
      <c r="J1472" s="2">
        <v>85226870339</v>
      </c>
      <c r="K1472" s="7"/>
      <c r="L1472" s="7"/>
      <c r="M1472" s="7"/>
      <c r="N1472" s="7"/>
      <c r="O1472" s="7"/>
      <c r="P1472" s="7"/>
      <c r="Q1472" s="7"/>
      <c r="R1472" s="7"/>
      <c r="S1472" s="7"/>
    </row>
    <row r="1473">
      <c r="A1473" s="2" t="s">
        <v>10891</v>
      </c>
      <c r="B1473" s="2" t="str">
        <v>中國香港</v>
      </c>
      <c r="C1473" s="3" t="s">
        <v>10892</v>
      </c>
      <c r="D1473" s="2" t="str">
        <v>餐厨用具</v>
      </c>
      <c r="E1473" s="2" t="str">
        <v>6次</v>
      </c>
      <c r="F1473" s="2" t="str">
        <v>RM 1002,10/F,TOWER 1 SOUTH SEA CENTER,75MODY RD,T.S.T,KOWLOON,HONG KONG</v>
      </c>
      <c r="G1473" s="2" t="str">
        <v>--</v>
      </c>
      <c r="H1473" s="2" t="s">
        <v>10893</v>
      </c>
      <c r="I1473" s="2" t="str">
        <v>+852 2739 1138</v>
      </c>
      <c r="J1473" s="2" t="str">
        <v>852 27391199</v>
      </c>
      <c r="K1473" s="7"/>
      <c r="L1473" s="7"/>
      <c r="M1473" s="7"/>
      <c r="N1473" s="7"/>
      <c r="O1473" s="7"/>
      <c r="P1473" s="7"/>
      <c r="Q1473" s="7"/>
      <c r="R1473" s="7"/>
      <c r="S1473" s="7"/>
    </row>
    <row r="1474">
      <c r="A1474" s="2" t="s">
        <v>13424</v>
      </c>
      <c r="B1474" s="2" t="str">
        <v>瑞典</v>
      </c>
      <c r="C1474" s="3" t="s">
        <v>13423</v>
      </c>
      <c r="D1474" s="2" t="str">
        <v>大型机械及设备,家用电器,餐厨用具</v>
      </c>
      <c r="E1474" s="2" t="str">
        <v>9次</v>
      </c>
      <c r="F1474" s="2" t="str">
        <v>Datav 20, SE 43632, Askim</v>
      </c>
      <c r="G1474" s="2" t="str">
        <v>Kaffekompaniet</v>
      </c>
      <c r="H1474" s="2" t="s">
        <v>13425</v>
      </c>
      <c r="I1474" s="2" t="str">
        <v>+46 31 28 94 00</v>
      </c>
      <c r="J1474" s="2" t="str">
        <v>0046 31 28 98 98</v>
      </c>
      <c r="K1474" s="7"/>
      <c r="L1474" s="7"/>
      <c r="M1474" s="7"/>
      <c r="N1474" s="7"/>
      <c r="O1474" s="7"/>
      <c r="P1474" s="7"/>
      <c r="Q1474" s="7"/>
      <c r="R1474" s="7"/>
      <c r="S1474" s="7"/>
    </row>
    <row r="1475">
      <c r="A1475" s="2" t="s">
        <v>10914</v>
      </c>
      <c r="B1475" s="2" t="str">
        <v>美國</v>
      </c>
      <c r="C1475" s="3" t="s">
        <v>10915</v>
      </c>
      <c r="D1475" s="2" t="str">
        <v>餐厨用具</v>
      </c>
      <c r="E1475" s="2" t="str">
        <v>5次</v>
      </c>
      <c r="F1475" s="2" t="str">
        <v>200 MARKET ST, ELMWOOD PARK, NJ 07407-1406</v>
      </c>
      <c r="G1475" s="2" t="str">
        <v>BRC COMMERCIAL KITCHENS CORP</v>
      </c>
      <c r="H1475" s="2" t="str">
        <v>--</v>
      </c>
      <c r="I1475" s="2">
        <f>+1-201-791-2324</f>
      </c>
      <c r="J1475" s="2" t="str">
        <v>001 201 791 9251</v>
      </c>
      <c r="K1475" s="7"/>
      <c r="L1475" s="7"/>
      <c r="M1475" s="7"/>
      <c r="N1475" s="7"/>
      <c r="O1475" s="7"/>
      <c r="P1475" s="7"/>
      <c r="Q1475" s="7"/>
      <c r="R1475" s="7"/>
      <c r="S1475" s="7"/>
    </row>
    <row r="1476">
      <c r="A1476" s="2" t="s">
        <v>13446</v>
      </c>
      <c r="B1476" s="2" t="str">
        <v>澳大利亞</v>
      </c>
      <c r="C1476" s="2" t="str">
        <v>--</v>
      </c>
      <c r="D1476" s="2" t="str">
        <v>五金,其他,工艺陶瓷,玻璃工艺品,餐厨用具</v>
      </c>
      <c r="E1476" s="2" t="str">
        <v>9次</v>
      </c>
      <c r="F1476" s="2" t="str">
        <v>46/89-97 JONES STREET, ULTIMO,NSW 2007,AUSTRALIA</v>
      </c>
      <c r="G1476" s="2" t="str">
        <v>Mariana</v>
      </c>
      <c r="H1476" s="2" t="s">
        <v>13445</v>
      </c>
      <c r="I1476" s="2" t="str">
        <v>(612)92116086</v>
      </c>
      <c r="J1476" s="2" t="str">
        <v>(612)92116040</v>
      </c>
      <c r="K1476" s="7"/>
      <c r="L1476" s="7"/>
      <c r="M1476" s="7"/>
      <c r="N1476" s="7"/>
      <c r="O1476" s="7"/>
      <c r="P1476" s="7"/>
      <c r="Q1476" s="7"/>
      <c r="R1476" s="7"/>
      <c r="S1476" s="7"/>
    </row>
    <row r="1477">
      <c r="A1477" s="2" t="s">
        <v>10850</v>
      </c>
      <c r="B1477" s="2" t="str">
        <v>法國</v>
      </c>
      <c r="C1477" s="3" t="s">
        <v>5</v>
      </c>
      <c r="D1477" s="2" t="str">
        <v>工艺陶瓷,玻璃工艺品,鞋,餐厨用具</v>
      </c>
      <c r="E1477" s="2" t="str">
        <v>7次</v>
      </c>
      <c r="F1477" s="2" t="str">
        <v>32 RUE DE PARADIS, 75010, PARIS</v>
      </c>
      <c r="G1477" s="2" t="str">
        <v>MME STUDENY MARIE ANGELE</v>
      </c>
      <c r="H1477" s="2" t="s">
        <v>10851</v>
      </c>
      <c r="I1477" s="2" t="str">
        <v>+33 1 53 34 04 44</v>
      </c>
      <c r="J1477" s="2" t="str">
        <v>0033 153340440</v>
      </c>
      <c r="K1477" s="7"/>
      <c r="L1477" s="7"/>
      <c r="M1477" s="7"/>
      <c r="N1477" s="7"/>
      <c r="O1477" s="7"/>
      <c r="P1477" s="7"/>
      <c r="Q1477" s="7"/>
      <c r="R1477" s="7"/>
      <c r="S1477" s="7"/>
    </row>
    <row r="1478">
      <c r="A1478" s="2" t="s">
        <v>13391</v>
      </c>
      <c r="B1478" s="2" t="str">
        <v>中國香港</v>
      </c>
      <c r="C1478" s="3" t="s">
        <v>13390</v>
      </c>
      <c r="D1478" s="2" t="str">
        <v>其他,家用电器,工艺陶瓷,食品,餐厨用具</v>
      </c>
      <c r="E1478" s="2" t="str">
        <v>9次</v>
      </c>
      <c r="F1478" s="2" t="str">
        <v>4/F HSIN KUANG CENTRE,120 LUNG CHEUNG ROAD,WONG TAI SIN, KOWLOON,HONGKONG SAR</v>
      </c>
      <c r="G1478" s="2" t="str">
        <v>BUSIE DLAMINI</v>
      </c>
      <c r="H1478" s="2" t="s">
        <v>13392</v>
      </c>
      <c r="I1478" s="2" t="str">
        <v>+852 2827 2298</v>
      </c>
      <c r="J1478" s="2">
        <v>28270616</v>
      </c>
      <c r="K1478" s="7"/>
      <c r="L1478" s="7"/>
      <c r="M1478" s="7"/>
      <c r="N1478" s="7"/>
      <c r="O1478" s="7"/>
      <c r="P1478" s="7"/>
      <c r="Q1478" s="7"/>
      <c r="R1478" s="7"/>
      <c r="S1478" s="7"/>
    </row>
    <row r="1479">
      <c r="A1479" s="2" t="s">
        <v>10871</v>
      </c>
      <c r="B1479" s="2" t="str">
        <v>印度</v>
      </c>
      <c r="C1479" s="3" t="s">
        <v>10872</v>
      </c>
      <c r="D1479" s="2" t="str">
        <v>其他,家具,家用电器,服装饰物及配件,玻璃工艺品,餐厨用具</v>
      </c>
      <c r="E1479" s="2" t="str">
        <v>10次</v>
      </c>
      <c r="F1479" s="2" t="str">
        <v>82 GROUND FLOOR, WORLD TRADE CENTRE,BARAKHAMBA LANE,NEW DELHI 110001INDIA</v>
      </c>
      <c r="G1479" s="2" t="str">
        <v>GUSTAVO HERNANDEZ</v>
      </c>
      <c r="H1479" s="2" t="s">
        <v>10873</v>
      </c>
      <c r="I1479" s="2" t="str">
        <v>+1-305-496-4603,19.05 17.85 21,(0977) 22411,(022) 67571400,4.95 4.60 21,51.82 51.92 50.98 50.94,+91 44 2524 3645,48.50 46.30 21,19.55 18.3007,77.69 77.85 76.53 76.48,(022) 22613873,68.99 69.13 68.23 68.19,400 099,+91 98252 26519,+91 99756 87529,+91-22-26031115,+919159173279,+91 93805 65304,+91 90030 29848,+91 9987116995,+917827286863,+91 89808 08360,+91 96023 5533,+91 97105 00050,+91 91591 73279,+91 99994 42429,+91 114230423030,+91 22 6288 7710,+91 80 6184 3799,+91 97188 21286,+91 98998 09993</v>
      </c>
      <c r="J1479" s="2" t="str">
        <v>91 11 3411100</v>
      </c>
      <c r="K1479" s="7"/>
      <c r="L1479" s="7"/>
      <c r="M1479" s="7"/>
      <c r="N1479" s="7"/>
      <c r="O1479" s="7"/>
      <c r="P1479" s="7"/>
      <c r="Q1479" s="7"/>
      <c r="R1479" s="7"/>
      <c r="S1479" s="7"/>
    </row>
    <row r="1480">
      <c r="A1480" s="2" t="s">
        <v>13406</v>
      </c>
      <c r="B1480" s="2" t="str">
        <v>中国台湾</v>
      </c>
      <c r="C1480" s="2" t="str">
        <v>--</v>
      </c>
      <c r="D1480" s="2" t="str">
        <v>家具,家居装饰品,工艺陶瓷,餐厨用具</v>
      </c>
      <c r="E1480" s="2" t="str">
        <v>9次</v>
      </c>
      <c r="F1480" s="2" t="str">
        <v>7F., #152, REN AI ROAD,YEONG HO CITY, TAIPEI,TAIWAN</v>
      </c>
      <c r="G1480" s="2" t="str">
        <v>Manel Secall</v>
      </c>
      <c r="H1480" s="2" t="s">
        <v>13407</v>
      </c>
      <c r="I1480" s="2" t="str">
        <v>+886 2 8660 2570</v>
      </c>
      <c r="J1480" s="2" t="str">
        <v>886 2 8660 2650</v>
      </c>
      <c r="K1480" s="7"/>
      <c r="L1480" s="7"/>
      <c r="M1480" s="7"/>
      <c r="N1480" s="7"/>
      <c r="O1480" s="7"/>
      <c r="P1480" s="7"/>
      <c r="Q1480" s="7"/>
      <c r="R1480" s="7"/>
      <c r="S1480" s="7"/>
    </row>
    <row r="1481">
      <c r="A1481" s="2" t="s">
        <v>10801</v>
      </c>
      <c r="B1481" s="2" t="str">
        <v>新西蘭</v>
      </c>
      <c r="C1481" s="3" t="s">
        <v>10802</v>
      </c>
      <c r="D1481" s="2" t="str">
        <v>其他,汽车配件,餐厨用具</v>
      </c>
      <c r="E1481" s="2" t="str">
        <v>9次</v>
      </c>
      <c r="F1481" s="2" t="str">
        <v>8 Te Apunga Place Mount Wellington 1006 Auckland</v>
      </c>
      <c r="G1481" s="2" t="str">
        <v>George Stock &amp; Company</v>
      </c>
      <c r="H1481" s="2" t="s">
        <v>10800</v>
      </c>
      <c r="I1481" s="2" t="str">
        <v>+64 9-270 7200</v>
      </c>
      <c r="J1481" s="2" t="str">
        <v>0064 9 2707201</v>
      </c>
      <c r="K1481" s="7"/>
      <c r="L1481" s="7"/>
      <c r="M1481" s="7"/>
      <c r="N1481" s="7"/>
      <c r="O1481" s="7"/>
      <c r="P1481" s="7"/>
      <c r="Q1481" s="7"/>
      <c r="R1481" s="7"/>
      <c r="S1481" s="7"/>
    </row>
    <row r="1482">
      <c r="A1482" s="2" t="s">
        <v>13354</v>
      </c>
      <c r="B1482" s="2" t="str">
        <v>新加坡</v>
      </c>
      <c r="C1482" s="2" t="str">
        <v>--</v>
      </c>
      <c r="D1482" s="2" t="str">
        <v>化工产品,卫浴设备,玻璃工艺品,餐厨用具</v>
      </c>
      <c r="E1482" s="2" t="str">
        <v>10次</v>
      </c>
      <c r="F1482" s="2" t="str">
        <v>2 PANDAN AVE</v>
      </c>
      <c r="G1482" s="2" t="str">
        <v>FOH FOH CO (PTE) LTD</v>
      </c>
      <c r="H1482" s="2" t="s">
        <v>13353</v>
      </c>
      <c r="I1482" s="2">
        <f>+65-6278-2188</f>
      </c>
      <c r="J1482" s="2" t="str">
        <v>0065 62746696</v>
      </c>
      <c r="K1482" s="7"/>
      <c r="L1482" s="7"/>
      <c r="M1482" s="7"/>
      <c r="N1482" s="7"/>
      <c r="O1482" s="7"/>
      <c r="P1482" s="7"/>
      <c r="Q1482" s="7"/>
      <c r="R1482" s="7"/>
      <c r="S1482" s="7"/>
    </row>
    <row r="1483">
      <c r="A1483" s="2" t="s">
        <v>10829</v>
      </c>
      <c r="B1483" s="2" t="str">
        <v>英國</v>
      </c>
      <c r="C1483" s="3" t="s">
        <v>10828</v>
      </c>
      <c r="D1483" s="2" t="str">
        <v>家用电器,餐厨用具</v>
      </c>
      <c r="E1483" s="2" t="str">
        <v>8次</v>
      </c>
      <c r="F1483" s="2" t="str">
        <v>138 &amp; 158 EALING ROAD, WEMBLEY, MIDDLESEX</v>
      </c>
      <c r="G1483" s="2" t="str">
        <v>MR.RICHARD</v>
      </c>
      <c r="H1483" s="2" t="s">
        <v>10827</v>
      </c>
      <c r="I1483" s="2" t="str">
        <v>0044 20 89036397</v>
      </c>
      <c r="J1483" s="2" t="str">
        <v>0044 20 89039613</v>
      </c>
      <c r="K1483" s="7"/>
      <c r="L1483" s="7"/>
      <c r="M1483" s="7"/>
      <c r="N1483" s="7"/>
      <c r="O1483" s="7"/>
      <c r="P1483" s="7"/>
      <c r="Q1483" s="7"/>
      <c r="R1483" s="7"/>
      <c r="S1483" s="7"/>
    </row>
    <row r="1484">
      <c r="A1484" s="2" t="s">
        <v>13371</v>
      </c>
      <c r="B1484" s="2" t="str">
        <v>坦桑尼亚</v>
      </c>
      <c r="C1484" s="3" t="s">
        <v>13374</v>
      </c>
      <c r="D1484" s="2" t="s">
        <v>13372</v>
      </c>
      <c r="E1484" s="2" t="str">
        <v>6次</v>
      </c>
      <c r="F1484" s="2" t="str">
        <v>POST BOX 4145, TANZANIA</v>
      </c>
      <c r="G1484" s="2" t="str">
        <v>ABDUL</v>
      </c>
      <c r="H1484" s="2" t="s">
        <v>13373</v>
      </c>
      <c r="I1484" s="2" t="str">
        <v>+255 24 223 3197</v>
      </c>
      <c r="J1484" s="2">
        <v>255242236118</v>
      </c>
      <c r="K1484" s="7"/>
      <c r="L1484" s="7"/>
      <c r="M1484" s="7"/>
      <c r="N1484" s="7"/>
      <c r="O1484" s="7"/>
      <c r="P1484" s="7"/>
      <c r="Q1484" s="7"/>
      <c r="R1484" s="7"/>
      <c r="S1484" s="7"/>
    </row>
    <row r="1485">
      <c r="A1485" s="2" t="s">
        <v>10756</v>
      </c>
      <c r="B1485" s="2" t="str">
        <v>秘魯</v>
      </c>
      <c r="C1485" s="3" t="s">
        <v>10758</v>
      </c>
      <c r="D1485" s="2" t="str">
        <v>其他,家具,家用电器,玻璃工艺品,餐厨用具</v>
      </c>
      <c r="E1485" s="2" t="str">
        <v>7次</v>
      </c>
      <c r="F1485" s="2" t="str">
        <v>AV. TAMBO REAL 271, PERU</v>
      </c>
      <c r="G1485" s="2" t="str">
        <v>AYAD KHALED SAEED</v>
      </c>
      <c r="H1485" s="2" t="s">
        <v>10757</v>
      </c>
      <c r="I1485" s="2" t="str">
        <v>+51 1 2517958</v>
      </c>
      <c r="J1485" s="2" t="str">
        <v>0051 1 2513214</v>
      </c>
      <c r="K1485" s="7"/>
      <c r="L1485" s="7"/>
      <c r="M1485" s="7"/>
      <c r="N1485" s="7"/>
      <c r="O1485" s="7"/>
      <c r="P1485" s="7"/>
      <c r="Q1485" s="7"/>
      <c r="R1485" s="7"/>
      <c r="S1485" s="7"/>
    </row>
    <row r="1486">
      <c r="A1486" s="2" t="s">
        <v>13326</v>
      </c>
      <c r="B1486" s="2" t="str">
        <v>印度</v>
      </c>
      <c r="C1486" s="3" t="s">
        <v>13327</v>
      </c>
      <c r="D1486" s="2" t="str">
        <v>卫浴设备,园林用品,建筑及装饰材料,餐厨用具</v>
      </c>
      <c r="E1486" s="2" t="str">
        <v>5次</v>
      </c>
      <c r="F1486" s="2" t="str">
        <v>Bengaluru - 560 042</v>
      </c>
      <c r="G1486" s="2" t="str">
        <v>Nitin</v>
      </c>
      <c r="H1486" s="2" t="s">
        <v>13328</v>
      </c>
      <c r="I1486" s="2" t="str">
        <v>+91 80 4343 9341</v>
      </c>
      <c r="J1486" s="2" t="str">
        <v>91-080-43439332</v>
      </c>
      <c r="K1486" s="7"/>
      <c r="L1486" s="7"/>
      <c r="M1486" s="7"/>
      <c r="N1486" s="7"/>
      <c r="O1486" s="7"/>
      <c r="P1486" s="7"/>
      <c r="Q1486" s="7"/>
      <c r="R1486" s="7"/>
      <c r="S1486" s="7"/>
    </row>
    <row r="1487">
      <c r="A1487" s="2" t="s">
        <v>10784</v>
      </c>
      <c r="B1487" s="2" t="str">
        <v>澳大利亞</v>
      </c>
      <c r="C1487" s="3" t="s">
        <v>10785</v>
      </c>
      <c r="D1487" s="2" t="str">
        <v>其他,家用电器,照明产品,鞋,食品,餐厨用具</v>
      </c>
      <c r="E1487" s="2" t="str">
        <v>9次</v>
      </c>
      <c r="F1487" s="2" t="str">
        <v>18/33 SCRIVENER ST WARWICK FARM NSW SYDNEY</v>
      </c>
      <c r="G1487" s="2" t="str">
        <v>DANIEL IM</v>
      </c>
      <c r="H1487" s="2" t="s">
        <v>10783</v>
      </c>
      <c r="I1487" s="2" t="str">
        <v>+61 3 9532 2725</v>
      </c>
      <c r="J1487" s="2" t="str">
        <v>0061 2 87830924</v>
      </c>
      <c r="K1487" s="7"/>
      <c r="L1487" s="7"/>
      <c r="M1487" s="7"/>
      <c r="N1487" s="7"/>
      <c r="O1487" s="7"/>
      <c r="P1487" s="7"/>
      <c r="Q1487" s="7"/>
      <c r="R1487" s="7"/>
      <c r="S1487" s="7"/>
    </row>
    <row r="1488">
      <c r="A1488" s="2" t="s">
        <v>13337</v>
      </c>
      <c r="B1488" s="2" t="str">
        <v>美國</v>
      </c>
      <c r="C1488" s="3" t="s">
        <v>13338</v>
      </c>
      <c r="D1488" s="2" t="str">
        <v>家用电器,照明产品,餐厨用具</v>
      </c>
      <c r="E1488" s="2" t="str">
        <v>9次</v>
      </c>
      <c r="F1488" s="2" t="str">
        <v>1316 JOHN REED COURT,CITY OF INDUSTRY,CA 91745,U.S.A.</v>
      </c>
      <c r="G1488" s="2" t="str">
        <v>Joanna Kuo</v>
      </c>
      <c r="H1488" s="2" t="s">
        <v>13336</v>
      </c>
      <c r="I1488" s="2" t="str">
        <v>+1 626-336-3000</v>
      </c>
      <c r="J1488" s="2" t="str">
        <v>001 626 336 3459</v>
      </c>
      <c r="K1488" s="7"/>
      <c r="L1488" s="7"/>
      <c r="M1488" s="7"/>
      <c r="N1488" s="7"/>
      <c r="O1488" s="7"/>
      <c r="P1488" s="7"/>
      <c r="Q1488" s="7"/>
      <c r="R1488" s="7"/>
      <c r="S1488" s="7"/>
    </row>
    <row r="1489">
      <c r="A1489" s="2" t="s">
        <v>11058</v>
      </c>
      <c r="B1489" s="2" t="str">
        <v>荷蘭</v>
      </c>
      <c r="C1489" s="3" t="s">
        <v>11057</v>
      </c>
      <c r="D1489" s="2" t="s">
        <v>11059</v>
      </c>
      <c r="E1489" s="2" t="str">
        <v>10次</v>
      </c>
      <c r="F1489" s="2" t="str">
        <v>Netwerk 140-142, HOLLAND</v>
      </c>
      <c r="G1489" s="2" t="str">
        <v>A. M. Toha Jamil</v>
      </c>
      <c r="H1489" s="2" t="s">
        <v>11060</v>
      </c>
      <c r="I1489" s="2" t="str">
        <v>+31 299 427 534</v>
      </c>
      <c r="J1489" s="2" t="str">
        <v>0031 299 429129</v>
      </c>
      <c r="K1489" s="7"/>
      <c r="L1489" s="7"/>
      <c r="M1489" s="7"/>
      <c r="N1489" s="7"/>
      <c r="O1489" s="7"/>
      <c r="P1489" s="7"/>
      <c r="Q1489" s="7"/>
      <c r="R1489" s="7"/>
      <c r="S1489" s="7"/>
    </row>
    <row r="1490">
      <c r="A1490" s="2" t="s">
        <v>13559</v>
      </c>
      <c r="B1490" s="2" t="str">
        <v>日本</v>
      </c>
      <c r="C1490" s="3" t="s">
        <v>13558</v>
      </c>
      <c r="D1490" s="2" t="str">
        <v>家具,照明产品,餐厨用具</v>
      </c>
      <c r="E1490" s="2" t="str">
        <v>9次</v>
      </c>
      <c r="F1490" s="2" t="str">
        <v>2-1-10, MINAMIKOUHOKU, SUMINOE-KU, OSAKA-SHI, OSAKA 541, JAPAN</v>
      </c>
      <c r="G1490" s="2" t="str">
        <v>IKURA</v>
      </c>
      <c r="H1490" s="2" t="s">
        <v>13560</v>
      </c>
      <c r="I1490" s="2" t="str">
        <v>0081 6 66153530</v>
      </c>
      <c r="J1490" s="2" t="str">
        <v>0081 6 66153531</v>
      </c>
      <c r="K1490" s="7"/>
      <c r="L1490" s="7"/>
      <c r="M1490" s="7"/>
      <c r="N1490" s="7"/>
      <c r="O1490" s="7"/>
      <c r="P1490" s="7"/>
      <c r="Q1490" s="7"/>
      <c r="R1490" s="7"/>
      <c r="S1490" s="7"/>
    </row>
    <row r="1491">
      <c r="A1491" s="2" t="s">
        <v>11085</v>
      </c>
      <c r="B1491" s="2" t="str">
        <v>中國香港</v>
      </c>
      <c r="C1491" s="3" t="s">
        <v>11082</v>
      </c>
      <c r="D1491" s="2" t="s">
        <v>11083</v>
      </c>
      <c r="E1491" s="2" t="str">
        <v>10次</v>
      </c>
      <c r="F1491" s="2" t="str">
        <v>905 SANDS BLDG.17 HANKOW ROAD,KOWLOON,HONGKONG</v>
      </c>
      <c r="G1491" s="2" t="str">
        <v>April Hung</v>
      </c>
      <c r="H1491" s="2" t="s">
        <v>11084</v>
      </c>
      <c r="I1491" s="2" t="str">
        <v>+852 2139 3961</v>
      </c>
      <c r="J1491" s="2" t="str">
        <v>852 2139 3962</v>
      </c>
      <c r="K1491" s="7"/>
      <c r="L1491" s="7"/>
      <c r="M1491" s="7"/>
      <c r="N1491" s="7"/>
      <c r="O1491" s="7"/>
      <c r="P1491" s="7"/>
      <c r="Q1491" s="7"/>
      <c r="R1491" s="7"/>
      <c r="S1491" s="7"/>
    </row>
    <row r="1492">
      <c r="A1492" s="2" t="s">
        <v>13580</v>
      </c>
      <c r="B1492" s="2" t="str">
        <v>美國</v>
      </c>
      <c r="C1492" s="3" t="s">
        <v>13579</v>
      </c>
      <c r="D1492" s="2" t="s">
        <v>13581</v>
      </c>
      <c r="E1492" s="2" t="str">
        <v>10次</v>
      </c>
      <c r="F1492" s="2" t="str">
        <v>P.O. BOX 826 HUGHES,ARKANSAS 72348,U.S.A.</v>
      </c>
      <c r="G1492" s="2" t="str">
        <v>LAMBERT OF ARKANSAS, INC.</v>
      </c>
      <c r="H1492" s="2" t="s">
        <v>13582</v>
      </c>
      <c r="I1492" s="2" t="str">
        <v>+1 870-339-2365</v>
      </c>
      <c r="J1492" s="2" t="str">
        <v>001 8703392628</v>
      </c>
      <c r="K1492" s="7"/>
      <c r="L1492" s="7"/>
      <c r="M1492" s="7"/>
      <c r="N1492" s="7"/>
      <c r="O1492" s="7"/>
      <c r="P1492" s="7"/>
      <c r="Q1492" s="7"/>
      <c r="R1492" s="7"/>
      <c r="S1492" s="7"/>
    </row>
    <row r="1493">
      <c r="A1493" s="2" t="s">
        <v>11018</v>
      </c>
      <c r="B1493" s="2" t="str">
        <v>中國香港</v>
      </c>
      <c r="C1493" s="2" t="str">
        <v>--</v>
      </c>
      <c r="D1493" s="2" t="s">
        <v>11016</v>
      </c>
      <c r="E1493" s="2" t="str">
        <v>7次</v>
      </c>
      <c r="F1493" s="2" t="str">
        <v>FLAT A, 10/F, TAI KING INDUSTRIAL BUILDING, NO.100-102 KING FUK STREET,SANPOKONG, KOWLOON,HONGKONG</v>
      </c>
      <c r="G1493" s="2" t="str">
        <v>Ms Zheng</v>
      </c>
      <c r="H1493" s="2" t="s">
        <v>11017</v>
      </c>
      <c r="I1493" s="2" t="str">
        <v>+852 2861 1733</v>
      </c>
      <c r="J1493" s="2">
        <v>28611772</v>
      </c>
      <c r="K1493" s="7"/>
      <c r="L1493" s="7"/>
      <c r="M1493" s="7"/>
      <c r="N1493" s="7"/>
      <c r="O1493" s="7"/>
      <c r="P1493" s="7"/>
      <c r="Q1493" s="7"/>
      <c r="R1493" s="7"/>
      <c r="S1493" s="7"/>
    </row>
    <row r="1494">
      <c r="A1494" s="2" t="s">
        <v>13525</v>
      </c>
      <c r="B1494" s="2" t="str">
        <v>孟加拉</v>
      </c>
      <c r="C1494" s="3" t="s">
        <v>13522</v>
      </c>
      <c r="D1494" s="2" t="s">
        <v>13523</v>
      </c>
      <c r="E1494" s="2" t="str">
        <v>11次</v>
      </c>
      <c r="F1494" s="2" t="str">
        <v>10/8 LQBAL ROAD,MOHAMMADPUR DHAKA</v>
      </c>
      <c r="G1494" s="2" t="str">
        <v>A.K.M.BARKATULLAH</v>
      </c>
      <c r="H1494" s="2" t="s">
        <v>13524</v>
      </c>
      <c r="I1494" s="2" t="str">
        <v>+62-8112207,+880 2-8812103</v>
      </c>
      <c r="J1494" s="2" t="str">
        <v>00-88-02-8152563</v>
      </c>
      <c r="K1494" s="7"/>
      <c r="L1494" s="7"/>
      <c r="M1494" s="7"/>
      <c r="N1494" s="7"/>
      <c r="O1494" s="7"/>
      <c r="P1494" s="7"/>
      <c r="Q1494" s="7"/>
      <c r="R1494" s="7"/>
      <c r="S1494" s="7"/>
    </row>
    <row r="1495">
      <c r="A1495" s="2" t="s">
        <v>11037</v>
      </c>
      <c r="B1495" s="2" t="str">
        <v>加拿大</v>
      </c>
      <c r="C1495" s="3" t="s">
        <v>11038</v>
      </c>
      <c r="D1495" s="2" t="str">
        <v>餐厨用具</v>
      </c>
      <c r="E1495" s="2" t="str">
        <v>2次</v>
      </c>
      <c r="F1495" s="2" t="str">
        <v>8500 Rue Pascal Gagnon Saint-Léonard,Quebec</v>
      </c>
      <c r="G1495" s="2" t="str">
        <v>Gary Cote</v>
      </c>
      <c r="H1495" s="2" t="s">
        <v>11039</v>
      </c>
      <c r="I1495" s="2">
        <f>+1-514-328-2025</f>
      </c>
      <c r="J1495" s="2" t="str">
        <v>001 514 3286078</v>
      </c>
      <c r="K1495" s="7"/>
      <c r="L1495" s="7"/>
      <c r="M1495" s="7"/>
      <c r="N1495" s="7"/>
      <c r="O1495" s="7"/>
      <c r="P1495" s="7"/>
      <c r="Q1495" s="7"/>
      <c r="R1495" s="7"/>
      <c r="S1495" s="7"/>
    </row>
    <row r="1496">
      <c r="A1496" s="2" t="s">
        <v>13537</v>
      </c>
      <c r="B1496" s="2" t="str">
        <v>美國</v>
      </c>
      <c r="C1496" s="2" t="str">
        <v>--</v>
      </c>
      <c r="D1496" s="2" t="s">
        <v>13538</v>
      </c>
      <c r="E1496" s="2" t="str">
        <v>9次</v>
      </c>
      <c r="F1496" s="2" t="str">
        <v>224 LINCOLN PARK DRIVE,YOUNGSTOWN,OHIO.44506,U.S.A.</v>
      </c>
      <c r="G1496" s="2" t="str">
        <v>Aurelia Losticka</v>
      </c>
      <c r="H1496" s="2" t="s">
        <v>13536</v>
      </c>
      <c r="I1496" s="2" t="str">
        <v>+1 330-743-1386</v>
      </c>
      <c r="J1496" s="2" t="str">
        <v>1 330 7435043</v>
      </c>
      <c r="K1496" s="7"/>
      <c r="L1496" s="7"/>
      <c r="M1496" s="7"/>
      <c r="N1496" s="7"/>
      <c r="O1496" s="7"/>
      <c r="P1496" s="7"/>
      <c r="Q1496" s="7"/>
      <c r="R1496" s="7"/>
      <c r="S1496" s="7"/>
    </row>
    <row r="1497">
      <c r="A1497" s="2" t="s">
        <v>10974</v>
      </c>
      <c r="B1497" s="2" t="str">
        <v>新加坡</v>
      </c>
      <c r="C1497" s="3" t="s">
        <v>10973</v>
      </c>
      <c r="D1497" s="2" t="str">
        <v>家具,家居装饰品,玻璃工艺品,餐厨用具</v>
      </c>
      <c r="E1497" s="2" t="str">
        <v>8次</v>
      </c>
      <c r="F1497" s="2" t="str">
        <v>57 TUAS AVE 1 ,SINGAPORE 639504,SINGAPORE</v>
      </c>
      <c r="G1497" s="2" t="str">
        <v>benzakour mehdi</v>
      </c>
      <c r="H1497" s="2" t="s">
        <v>10972</v>
      </c>
      <c r="I1497" s="2" t="str">
        <v>+65 6262 1600</v>
      </c>
      <c r="J1497" s="2" t="str">
        <v>65 62661200</v>
      </c>
      <c r="K1497" s="7"/>
      <c r="L1497" s="7"/>
      <c r="M1497" s="7"/>
      <c r="N1497" s="7"/>
      <c r="O1497" s="7"/>
      <c r="P1497" s="7"/>
      <c r="Q1497" s="7"/>
      <c r="R1497" s="7"/>
      <c r="S1497" s="7"/>
    </row>
    <row r="1498">
      <c r="A1498" s="2" t="s">
        <v>13486</v>
      </c>
      <c r="B1498" s="2" t="str">
        <v>未知國家</v>
      </c>
      <c r="C1498" s="2" t="str">
        <v>--</v>
      </c>
      <c r="D1498" s="2" t="str">
        <v>其他,家用纺织品,餐厨用具</v>
      </c>
      <c r="E1498" s="2" t="str">
        <v>7次</v>
      </c>
      <c r="F1498" s="2" t="str">
        <v>AZELOSESTRAAT 11C,7622 NC BORNE, NETHERLANDANTILLES</v>
      </c>
      <c r="G1498" s="2" t="str">
        <v>--</v>
      </c>
      <c r="H1498" s="2" t="s">
        <v>13487</v>
      </c>
      <c r="I1498" s="2">
        <v>31742670765</v>
      </c>
      <c r="J1498" s="2">
        <v>31742670766</v>
      </c>
      <c r="K1498" s="7"/>
      <c r="L1498" s="7"/>
      <c r="M1498" s="7"/>
      <c r="N1498" s="7"/>
      <c r="O1498" s="7"/>
      <c r="P1498" s="7"/>
      <c r="Q1498" s="7"/>
      <c r="R1498" s="7"/>
      <c r="S1498" s="7"/>
    </row>
    <row r="1499">
      <c r="A1499" s="2" t="s">
        <v>10995</v>
      </c>
      <c r="B1499" s="2" t="str">
        <v>新加坡</v>
      </c>
      <c r="C1499" s="3" t="s">
        <v>10994</v>
      </c>
      <c r="D1499" s="2" t="str">
        <v>医药保健品及医疗器械,餐厨用具</v>
      </c>
      <c r="E1499" s="2" t="str">
        <v>7次</v>
      </c>
      <c r="F1499" s="2" t="str">
        <v>Citimac Industrial Complex, 605,MacPherson Rd #01-15, 368239, Singapore</v>
      </c>
      <c r="G1499" s="2" t="str">
        <v>Hawko Trading Co.Pte Ltd</v>
      </c>
      <c r="H1499" s="2" t="s">
        <v>10993</v>
      </c>
      <c r="I1499" s="2" t="str">
        <v>+65 6287 0011,+65 6337 0095</v>
      </c>
      <c r="J1499" s="2" t="str">
        <v>0065 62885805</v>
      </c>
      <c r="K1499" s="7"/>
      <c r="L1499" s="7"/>
      <c r="M1499" s="7"/>
      <c r="N1499" s="7"/>
      <c r="O1499" s="7"/>
      <c r="P1499" s="7"/>
      <c r="Q1499" s="7"/>
      <c r="R1499" s="7"/>
      <c r="S1499" s="7"/>
    </row>
    <row r="1500">
      <c r="A1500" s="2" t="s">
        <v>13506</v>
      </c>
      <c r="B1500" s="2" t="str">
        <v>尼日利亞</v>
      </c>
      <c r="C1500" s="3" t="s">
        <v>13505</v>
      </c>
      <c r="D1500" s="2" t="str">
        <v>其他,办公文具,家具,照明产品,玻璃工艺品,箱包,食品,餐厨用具</v>
      </c>
      <c r="E1500" s="2" t="str">
        <v>8次</v>
      </c>
      <c r="F1500" s="2" t="str">
        <v>3 AJIBADE OKE STREET, AJAO ESTATE, ISOLO, LAGOS, NIGERIA.</v>
      </c>
      <c r="G1500" s="2" t="str">
        <v>Cindy Wang</v>
      </c>
      <c r="H1500" s="2" t="s">
        <v>13507</v>
      </c>
      <c r="I1500" s="2" t="str">
        <v>+234 1 775 0422</v>
      </c>
      <c r="J1500" s="2" t="str">
        <v>2341 2691865</v>
      </c>
      <c r="K1500" s="7"/>
      <c r="L1500" s="7"/>
      <c r="M1500" s="7"/>
      <c r="N1500" s="7"/>
      <c r="O1500" s="7"/>
      <c r="P1500" s="7"/>
      <c r="Q1500" s="7"/>
      <c r="R1500" s="7"/>
      <c r="S1500" s="7"/>
    </row>
    <row r="1501">
      <c r="A1501" s="5" t="s">
        <v>10926</v>
      </c>
      <c r="B1501" s="5" t="str">
        <v>澳大利亞</v>
      </c>
      <c r="C1501" s="5" t="str">
        <v>--</v>
      </c>
      <c r="D1501" s="5" t="s">
        <v>10924</v>
      </c>
      <c r="E1501" s="5" t="str">
        <v>9次</v>
      </c>
      <c r="F1501" s="5" t="str">
        <v>3/471 Tufnell Rd, 4014, Banyo</v>
      </c>
      <c r="G1501" s="5" t="str">
        <v>J D Adams &amp; Co Pty Ltd</v>
      </c>
      <c r="H1501" s="5" t="s">
        <v>10925</v>
      </c>
      <c r="I1501" s="5" t="str">
        <v>0061 7 3267 1755</v>
      </c>
      <c r="J1501" s="5" t="str">
        <v>0061 7 3267 0706</v>
      </c>
      <c r="K1501" s="7"/>
      <c r="L1501" s="7"/>
      <c r="M1501" s="7"/>
      <c r="N1501" s="7"/>
      <c r="O1501" s="7"/>
      <c r="P1501" s="7"/>
      <c r="Q1501" s="7"/>
      <c r="R1501" s="7"/>
      <c r="S1501" s="7"/>
    </row>
    <row r="1502">
      <c r="A1502" s="2" t="s">
        <v>13454</v>
      </c>
      <c r="B1502" s="2" t="str">
        <v>約旦</v>
      </c>
      <c r="C1502" s="2" t="str">
        <v>--</v>
      </c>
      <c r="D1502" s="2" t="str">
        <v>餐厨用具</v>
      </c>
      <c r="E1502" s="2" t="str">
        <v>5次</v>
      </c>
      <c r="F1502" s="2" t="str">
        <v>P.O. BOX 961372 AMMAN</v>
      </c>
      <c r="G1502" s="2" t="str">
        <v>ABDEL - FATTAH SHAKHSHIR</v>
      </c>
      <c r="H1502" s="2" t="s">
        <v>13453</v>
      </c>
      <c r="I1502" s="2" t="str">
        <v>+962 6 515 5745</v>
      </c>
      <c r="J1502" s="2" t="str">
        <v>00962 6 5817511</v>
      </c>
      <c r="K1502" s="7"/>
      <c r="L1502" s="7"/>
      <c r="M1502" s="7"/>
      <c r="N1502" s="7"/>
      <c r="O1502" s="7"/>
      <c r="P1502" s="7"/>
      <c r="Q1502" s="7"/>
      <c r="R1502" s="7"/>
      <c r="S1502" s="7"/>
    </row>
    <row r="1503">
      <c r="A1503" s="2" t="s">
        <v>10945</v>
      </c>
      <c r="B1503" s="2" t="str">
        <v>愛爾蘭</v>
      </c>
      <c r="C1503" s="2" t="str">
        <v>--</v>
      </c>
      <c r="D1503" s="2" t="str">
        <v>餐厨用具</v>
      </c>
      <c r="E1503" s="2" t="str">
        <v>7次</v>
      </c>
      <c r="F1503" s="2" t="str">
        <v>CASTLETOWN,MOYNE,THURLES,CO.TIPPERARY, IRELAND</v>
      </c>
      <c r="G1503" s="2" t="str">
        <v>--</v>
      </c>
      <c r="H1503" s="2" t="s">
        <v>10944</v>
      </c>
      <c r="I1503" s="2" t="str">
        <v>+353 504 45215</v>
      </c>
      <c r="J1503" s="2">
        <v>35350445215</v>
      </c>
      <c r="K1503" s="7"/>
      <c r="L1503" s="7"/>
      <c r="M1503" s="7"/>
      <c r="N1503" s="7"/>
      <c r="O1503" s="7"/>
      <c r="P1503" s="7"/>
      <c r="Q1503" s="7"/>
      <c r="R1503" s="7"/>
      <c r="S1503" s="7"/>
    </row>
    <row r="1504">
      <c r="A1504" s="2" t="s">
        <v>13474</v>
      </c>
      <c r="B1504" s="2" t="str">
        <v>中國香港</v>
      </c>
      <c r="C1504" s="2" t="str">
        <v>--</v>
      </c>
      <c r="D1504" s="2" t="str">
        <v>体育及旅游休闲用品,家具,建筑及装饰材料,鞋,餐厨用具</v>
      </c>
      <c r="E1504" s="2" t="str">
        <v>10次</v>
      </c>
      <c r="F1504" s="2" t="str">
        <v>ROOM 1016,HOUSTON CENTRE,63 MODY ROAD,TSIM SHA TSUI EAST,KOWLOON</v>
      </c>
      <c r="G1504" s="2" t="str">
        <v>CRYSTAL KWOK</v>
      </c>
      <c r="H1504" s="2" t="s">
        <v>13473</v>
      </c>
      <c r="I1504" s="2" t="str">
        <v>00852 25409803</v>
      </c>
      <c r="J1504" s="2" t="str">
        <v>00852 25409813</v>
      </c>
      <c r="K1504" s="7"/>
      <c r="L1504" s="7"/>
      <c r="M1504" s="7"/>
      <c r="N1504" s="7"/>
      <c r="O1504" s="7"/>
      <c r="P1504" s="7"/>
      <c r="Q1504" s="7"/>
      <c r="R1504" s="7"/>
      <c r="S1504" s="7"/>
    </row>
    <row r="1505">
      <c r="A1505" s="2" t="s">
        <v>10524</v>
      </c>
      <c r="B1505" s="2" t="str">
        <v>義大利</v>
      </c>
      <c r="C1505" s="3" t="s">
        <v>10522</v>
      </c>
      <c r="D1505" s="2" t="str">
        <v>其他,餐厨用具</v>
      </c>
      <c r="E1505" s="2" t="str">
        <v>6次</v>
      </c>
      <c r="F1505" s="2" t="str">
        <v>Via della Geppa 9, I 34132, TRIESTE</v>
      </c>
      <c r="G1505" s="2" t="str">
        <v>Dario Stolfa</v>
      </c>
      <c r="H1505" s="2" t="s">
        <v>10523</v>
      </c>
      <c r="I1505" s="2" t="str">
        <v>+39 040 369220</v>
      </c>
      <c r="J1505" s="2" t="str">
        <v>0039 040 630255</v>
      </c>
      <c r="K1505" s="7"/>
      <c r="L1505" s="7"/>
      <c r="M1505" s="7"/>
      <c r="N1505" s="7"/>
      <c r="O1505" s="7"/>
      <c r="P1505" s="7"/>
      <c r="Q1505" s="7"/>
      <c r="R1505" s="7"/>
      <c r="S1505" s="7"/>
    </row>
    <row r="1506">
      <c r="A1506" s="2" t="s">
        <v>13156</v>
      </c>
      <c r="B1506" s="2" t="str">
        <v>比利時</v>
      </c>
      <c r="C1506" s="3" t="s">
        <v>13158</v>
      </c>
      <c r="D1506" s="2" t="str">
        <v>其他,医药保健品及医疗器械,餐厨用具</v>
      </c>
      <c r="E1506" s="2" t="str">
        <v>6次</v>
      </c>
      <c r="F1506" s="2" t="str">
        <v>Rue Provinciale 40, B 4042, Liers</v>
      </c>
      <c r="G1506" s="2" t="str">
        <v>Richard Mathus</v>
      </c>
      <c r="H1506" s="2" t="s">
        <v>13157</v>
      </c>
      <c r="I1506" s="2" t="str">
        <v>+32 4 278 44 30</v>
      </c>
      <c r="J1506" s="2" t="str">
        <v>0032 4 278 08 94</v>
      </c>
      <c r="K1506" s="7"/>
      <c r="L1506" s="7"/>
      <c r="M1506" s="7"/>
      <c r="N1506" s="7"/>
      <c r="O1506" s="7"/>
      <c r="P1506" s="7"/>
      <c r="Q1506" s="7"/>
      <c r="R1506" s="7"/>
      <c r="S1506" s="7"/>
    </row>
    <row r="1507">
      <c r="A1507" s="2" t="s">
        <v>10545</v>
      </c>
      <c r="B1507" s="2" t="str">
        <v>日本</v>
      </c>
      <c r="C1507" s="3" t="s">
        <v>10543</v>
      </c>
      <c r="D1507" s="2" t="str">
        <v>家具,餐厨用具</v>
      </c>
      <c r="E1507" s="2" t="str">
        <v>5次</v>
      </c>
      <c r="F1507" s="2" t="str">
        <v>20-15, Ginza 1-chome, Chuo-ku, Tokyo 104-0061</v>
      </c>
      <c r="G1507" s="2" t="str">
        <v>TAGUCHI</v>
      </c>
      <c r="H1507" s="2" t="s">
        <v>10544</v>
      </c>
      <c r="I1507" s="2" t="str">
        <v>0081 3 3535 3535</v>
      </c>
      <c r="J1507" s="2" t="str">
        <v>0081 3 3535 3553</v>
      </c>
      <c r="K1507" s="7"/>
      <c r="L1507" s="7"/>
      <c r="M1507" s="7"/>
      <c r="N1507" s="7"/>
      <c r="O1507" s="7"/>
      <c r="P1507" s="7"/>
      <c r="Q1507" s="7"/>
      <c r="R1507" s="7"/>
      <c r="S1507" s="7"/>
    </row>
    <row r="1508">
      <c r="A1508" s="2" t="s">
        <v>13169</v>
      </c>
      <c r="B1508" s="2" t="str">
        <v>西班牙</v>
      </c>
      <c r="C1508" s="3" t="s">
        <v>13168</v>
      </c>
      <c r="D1508" s="2" t="str">
        <v>其他,家用纺织品,工程机械,玻璃工艺品,箱包,餐厨用具</v>
      </c>
      <c r="E1508" s="2" t="str">
        <v>7次</v>
      </c>
      <c r="F1508" s="2" t="str">
        <v>AVD. ALICANTE 22 CHURRA MURCIA,SPAIN</v>
      </c>
      <c r="G1508" s="2" t="str">
        <v>--</v>
      </c>
      <c r="H1508" s="2" t="s">
        <v>13170</v>
      </c>
      <c r="I1508" s="2" t="str">
        <v>+34 968 85 93 89</v>
      </c>
      <c r="J1508" s="2">
        <v>968859399</v>
      </c>
      <c r="K1508" s="7"/>
      <c r="L1508" s="7"/>
      <c r="M1508" s="7"/>
      <c r="N1508" s="7"/>
      <c r="O1508" s="7"/>
      <c r="P1508" s="7"/>
      <c r="Q1508" s="7"/>
      <c r="R1508" s="7"/>
      <c r="S1508" s="7"/>
    </row>
    <row r="1509">
      <c r="A1509" s="2" t="s">
        <v>10480</v>
      </c>
      <c r="B1509" s="2" t="str">
        <v>美國</v>
      </c>
      <c r="C1509" s="3" t="s">
        <v>10481</v>
      </c>
      <c r="D1509" s="2" t="str">
        <v>五金,体育及旅游休闲用品,玩具,礼品及赠品,箱包,餐厨用具</v>
      </c>
      <c r="E1509" s="2" t="str">
        <v>9次</v>
      </c>
      <c r="F1509" s="2" t="str">
        <v>2235 E. 7TH STREET LOS ANGELES,CA 90023</v>
      </c>
      <c r="G1509" s="2" t="str">
        <v>JULIET CHEN</v>
      </c>
      <c r="H1509" s="2" t="s">
        <v>10482</v>
      </c>
      <c r="I1509" s="2" t="str">
        <v>+1 323-780-9966</v>
      </c>
      <c r="J1509" s="2" t="str">
        <v>001 323 7809976</v>
      </c>
      <c r="K1509" s="7"/>
      <c r="L1509" s="7"/>
      <c r="M1509" s="7"/>
      <c r="N1509" s="7"/>
      <c r="O1509" s="7"/>
      <c r="P1509" s="7"/>
      <c r="Q1509" s="7"/>
      <c r="R1509" s="7"/>
      <c r="S1509" s="7"/>
    </row>
    <row r="1510">
      <c r="A1510" s="2" t="s">
        <v>13133</v>
      </c>
      <c r="B1510" s="2" t="str">
        <v>日本</v>
      </c>
      <c r="C1510" s="2" t="str">
        <v>--</v>
      </c>
      <c r="D1510" s="2" t="str">
        <v>餐厨用具</v>
      </c>
      <c r="E1510" s="2" t="str">
        <v>6次</v>
      </c>
      <c r="F1510" s="2" t="str">
        <v>159, MAENOHETA-CHO, MATSUSAKA-SHI, MIE 5150045</v>
      </c>
      <c r="G1510" s="2" t="str">
        <v>AKIHI</v>
      </c>
      <c r="H1510" s="2" t="str">
        <v>--</v>
      </c>
      <c r="I1510" s="2">
        <f>+81-957-22-1143</f>
      </c>
      <c r="J1510" s="2" t="str">
        <v>0081 598 238741</v>
      </c>
      <c r="K1510" s="7"/>
      <c r="L1510" s="7"/>
      <c r="M1510" s="7"/>
      <c r="N1510" s="7"/>
      <c r="O1510" s="7"/>
      <c r="P1510" s="7"/>
      <c r="Q1510" s="7"/>
      <c r="R1510" s="7"/>
      <c r="S1510" s="7"/>
    </row>
    <row r="1511">
      <c r="A1511" s="2" t="s">
        <v>10502</v>
      </c>
      <c r="B1511" s="2" t="str">
        <v>巴基斯坦</v>
      </c>
      <c r="C1511" s="2" t="str">
        <v>--</v>
      </c>
      <c r="D1511" s="2" t="str">
        <v>餐厨用具</v>
      </c>
      <c r="E1511" s="2" t="str">
        <v>5次</v>
      </c>
      <c r="F1511" s="2" t="str">
        <v>1-2 NATIONAL MARKET INDUSTRIAL AREA,PESHAWAR</v>
      </c>
      <c r="G1511" s="2" t="str">
        <v>NOORUDDIN GHANZNIWAL</v>
      </c>
      <c r="H1511" s="2" t="s">
        <v>4807</v>
      </c>
      <c r="I1511" s="2" t="str">
        <v>0092 91 815803</v>
      </c>
      <c r="J1511" s="2" t="str">
        <v>0092 91 815803</v>
      </c>
      <c r="K1511" s="7"/>
      <c r="L1511" s="7"/>
      <c r="M1511" s="7"/>
      <c r="N1511" s="7"/>
      <c r="O1511" s="7"/>
      <c r="P1511" s="7"/>
      <c r="Q1511" s="7"/>
      <c r="R1511" s="7"/>
      <c r="S1511" s="7"/>
    </row>
    <row r="1512">
      <c r="A1512" s="5" t="s">
        <v>13142</v>
      </c>
      <c r="B1512" s="5" t="str">
        <v>澳大利亞</v>
      </c>
      <c r="C1512" s="4" t="s">
        <v>13144</v>
      </c>
      <c r="D1512" s="5" t="str">
        <v>玩具,餐厨用具</v>
      </c>
      <c r="E1512" s="5" t="str">
        <v>4次</v>
      </c>
      <c r="F1512" s="5" t="str">
        <v>18/9 HILLVIEW ST.RUNCORN QLD 4113 (PO BOX 12198 GEORGE ST.POST SHOP BRISBANE QLD 4003)</v>
      </c>
      <c r="G1512" s="5" t="str">
        <v>ROBERT LEE</v>
      </c>
      <c r="H1512" s="5" t="s">
        <v>13143</v>
      </c>
      <c r="I1512" s="5" t="str">
        <v>0061 500 801512</v>
      </c>
      <c r="J1512" s="5" t="str">
        <v>0061 500 801513</v>
      </c>
      <c r="K1512" s="7"/>
      <c r="L1512" s="7"/>
      <c r="M1512" s="7"/>
      <c r="N1512" s="7"/>
      <c r="O1512" s="7"/>
      <c r="P1512" s="7"/>
      <c r="Q1512" s="7"/>
      <c r="R1512" s="7"/>
      <c r="S1512" s="7"/>
    </row>
    <row r="1513">
      <c r="A1513" s="2" t="s">
        <v>10436</v>
      </c>
      <c r="B1513" s="2" t="str">
        <v>丹麥</v>
      </c>
      <c r="C1513" s="3" t="s">
        <v>10438</v>
      </c>
      <c r="D1513" s="2" t="str">
        <v>其他,家用电器,餐厨用具</v>
      </c>
      <c r="E1513" s="2" t="str">
        <v>9次</v>
      </c>
      <c r="F1513" s="2" t="str">
        <v>Elektronvej 2-4, 2670, Greve</v>
      </c>
      <c r="G1513" s="2" t="str">
        <v>Cafe Bar Danmark A/S</v>
      </c>
      <c r="H1513" s="2" t="s">
        <v>10437</v>
      </c>
      <c r="I1513" s="2" t="str">
        <v>+45 70 27 14 15</v>
      </c>
      <c r="J1513" s="2" t="str">
        <v>0045 70 27 14 16</v>
      </c>
      <c r="K1513" s="7"/>
      <c r="L1513" s="7"/>
      <c r="M1513" s="7"/>
      <c r="N1513" s="7"/>
      <c r="O1513" s="7"/>
      <c r="P1513" s="7"/>
      <c r="Q1513" s="7"/>
      <c r="R1513" s="7"/>
      <c r="S1513" s="7"/>
    </row>
    <row r="1514">
      <c r="A1514" s="2" t="s">
        <v>13101</v>
      </c>
      <c r="B1514" s="2" t="str">
        <v>烏克蘭</v>
      </c>
      <c r="C1514" s="3" t="s">
        <v>13103</v>
      </c>
      <c r="D1514" s="2" t="str">
        <v>体育及旅游休闲用品,家具,家居用品,箱包,鞋,餐厨用具</v>
      </c>
      <c r="E1514" s="2" t="str">
        <v>7次</v>
      </c>
      <c r="F1514" s="2" t="str">
        <v>13 KIKVIDZE STR.,01103, KIEV,UKRAINE</v>
      </c>
      <c r="G1514" s="2" t="str">
        <v>ALBUQUERQUE JUNIOR</v>
      </c>
      <c r="H1514" s="2" t="s">
        <v>13102</v>
      </c>
      <c r="I1514" s="2">
        <v>380445685093</v>
      </c>
      <c r="J1514" s="2">
        <v>38044568509</v>
      </c>
      <c r="K1514" s="7"/>
      <c r="L1514" s="7"/>
      <c r="M1514" s="7"/>
      <c r="N1514" s="7"/>
      <c r="O1514" s="7"/>
      <c r="P1514" s="7"/>
      <c r="Q1514" s="7"/>
      <c r="R1514" s="7"/>
      <c r="S1514" s="7"/>
    </row>
    <row r="1515">
      <c r="A1515" s="2" t="s">
        <v>10466</v>
      </c>
      <c r="B1515" s="2" t="str">
        <v>以色列</v>
      </c>
      <c r="C1515" s="3" t="s">
        <v>10464</v>
      </c>
      <c r="D1515" s="2" t="str">
        <v>办公文具,服装饰物及配件,箱包,餐厨用具</v>
      </c>
      <c r="E1515" s="2" t="str">
        <v>3次</v>
      </c>
      <c r="F1515" s="2" t="str">
        <v>P.O. Box 261 Hazav 79842</v>
      </c>
      <c r="G1515" s="2" t="str">
        <v>Asaf Ben-Attia</v>
      </c>
      <c r="H1515" s="2" t="s">
        <v>10465</v>
      </c>
      <c r="I1515" s="2" t="str">
        <v>+972 50-545-4610</v>
      </c>
      <c r="J1515" s="2">
        <v>4322195</v>
      </c>
      <c r="K1515" s="7"/>
      <c r="L1515" s="7"/>
      <c r="M1515" s="7"/>
      <c r="N1515" s="7"/>
      <c r="O1515" s="7"/>
      <c r="P1515" s="7"/>
      <c r="Q1515" s="7"/>
      <c r="R1515" s="7"/>
      <c r="S1515" s="7"/>
    </row>
    <row r="1516">
      <c r="A1516" s="2" t="s">
        <v>13119</v>
      </c>
      <c r="B1516" s="2" t="str">
        <v>泰国</v>
      </c>
      <c r="C1516" s="2" t="str">
        <v>--</v>
      </c>
      <c r="D1516" s="2" t="str">
        <v>餐厨用具</v>
      </c>
      <c r="E1516" s="2" t="str">
        <v>6次</v>
      </c>
      <c r="F1516" s="2" t="str">
        <v>87/87 6TH FL.,MODERN TOWN BULD.SUKHUMVIT 63 ROAD,KLONGTON NUA,WATTANA BANGKOK 10110</v>
      </c>
      <c r="G1516" s="2" t="str">
        <v>JATUMET JENWAJIPORN</v>
      </c>
      <c r="H1516" s="2" t="s">
        <v>13118</v>
      </c>
      <c r="I1516" s="2" t="str">
        <v>0066 2 3924687</v>
      </c>
      <c r="J1516" s="2" t="str">
        <v>0066 2 3924686</v>
      </c>
      <c r="K1516" s="7"/>
      <c r="L1516" s="7"/>
      <c r="M1516" s="7"/>
      <c r="N1516" s="7"/>
      <c r="O1516" s="7"/>
      <c r="P1516" s="7"/>
      <c r="Q1516" s="7"/>
      <c r="R1516" s="7"/>
      <c r="S1516" s="7"/>
    </row>
    <row r="1517">
      <c r="A1517" s="2" t="s">
        <v>10395</v>
      </c>
      <c r="B1517" s="2" t="str">
        <v>美國</v>
      </c>
      <c r="C1517" s="3" t="s">
        <v>10396</v>
      </c>
      <c r="D1517" s="2" t="str">
        <v>餐厨用具</v>
      </c>
      <c r="E1517" s="2" t="str">
        <v>5次</v>
      </c>
      <c r="F1517" s="2" t="str">
        <v>1484 KEANE AVE, NAPLES, FL 34117-2926</v>
      </c>
      <c r="G1517" s="2" t="str">
        <v>CHRISTINA SOMOZA</v>
      </c>
      <c r="H1517" s="2" t="str">
        <v>--</v>
      </c>
      <c r="I1517" s="2" t="str">
        <v>+1-239-455-0300,+1 239-455-0300,+1 800-953-0300,+1 239-592-1441,+1-800-953-0300,+1-239-592-1441</v>
      </c>
      <c r="J1517" s="2" t="str">
        <v>001 239 455 1755</v>
      </c>
      <c r="K1517" s="7"/>
      <c r="L1517" s="7"/>
      <c r="M1517" s="7"/>
      <c r="N1517" s="7"/>
      <c r="O1517" s="7"/>
      <c r="P1517" s="7"/>
      <c r="Q1517" s="7"/>
      <c r="R1517" s="7"/>
      <c r="S1517" s="7"/>
    </row>
    <row r="1518">
      <c r="A1518" s="2" t="s">
        <v>13061</v>
      </c>
      <c r="B1518" s="2" t="str">
        <v>巴勒斯坦</v>
      </c>
      <c r="C1518" s="2" t="str">
        <v>--</v>
      </c>
      <c r="D1518" s="2" t="str">
        <v>餐厨用具</v>
      </c>
      <c r="E1518" s="2" t="str">
        <v>5次</v>
      </c>
      <c r="F1518" s="2" t="str">
        <v>HEBRON,P.O. BOX 727</v>
      </c>
      <c r="G1518" s="2" t="str">
        <v>AHMAD QWASMEH</v>
      </c>
      <c r="H1518" s="2" t="s">
        <v>13062</v>
      </c>
      <c r="I1518" s="2" t="str">
        <v>00972 2 2217977</v>
      </c>
      <c r="J1518" s="2" t="str">
        <v>00972 2 2217977</v>
      </c>
      <c r="K1518" s="7"/>
      <c r="L1518" s="7"/>
      <c r="M1518" s="7"/>
      <c r="N1518" s="7"/>
      <c r="O1518" s="7"/>
      <c r="P1518" s="7"/>
      <c r="Q1518" s="7"/>
      <c r="R1518" s="7"/>
      <c r="S1518" s="7"/>
    </row>
    <row r="1519">
      <c r="A1519" s="2" t="s">
        <v>10420</v>
      </c>
      <c r="B1519" s="2" t="str">
        <v>中國香港</v>
      </c>
      <c r="C1519" s="2" t="str">
        <v>--</v>
      </c>
      <c r="D1519" s="2" t="str">
        <v>其他,工艺陶瓷,餐厨用具</v>
      </c>
      <c r="E1519" s="2" t="str">
        <v>8次</v>
      </c>
      <c r="F1519" s="2" t="str">
        <v>9/F, TERN CENTRE, TOWER 1,237 QUEEN'S ROAD C.,HONGKONG</v>
      </c>
      <c r="G1519" s="2" t="str">
        <v>MARTIN LAM</v>
      </c>
      <c r="H1519" s="2" t="s">
        <v>10419</v>
      </c>
      <c r="I1519" s="2" t="str">
        <v>00852 28150233</v>
      </c>
      <c r="J1519" s="2" t="str">
        <v>00852 28150106/28156405</v>
      </c>
      <c r="K1519" s="7"/>
      <c r="L1519" s="7"/>
      <c r="M1519" s="7"/>
      <c r="N1519" s="7"/>
      <c r="O1519" s="7"/>
      <c r="P1519" s="7"/>
      <c r="Q1519" s="7"/>
      <c r="R1519" s="7"/>
      <c r="S1519" s="7"/>
    </row>
    <row r="1520">
      <c r="A1520" s="2" t="s">
        <v>13083</v>
      </c>
      <c r="B1520" s="2" t="str">
        <v>印度</v>
      </c>
      <c r="C1520" s="3" t="s">
        <v>13081</v>
      </c>
      <c r="D1520" s="2" t="str">
        <v>餐厨用具</v>
      </c>
      <c r="E1520" s="2" t="str">
        <v>6次</v>
      </c>
      <c r="F1520" s="2" t="str">
        <v>99,BHAGAT SINGH MARKET,NEW DELHI</v>
      </c>
      <c r="G1520" s="2" t="str">
        <v>JITENDRA SAHNI</v>
      </c>
      <c r="H1520" s="2" t="s">
        <v>13082</v>
      </c>
      <c r="I1520" s="2" t="str">
        <v>0091 11 23742485</v>
      </c>
      <c r="J1520" s="2" t="str">
        <v>0091 11 23347122</v>
      </c>
      <c r="K1520" s="7"/>
      <c r="L1520" s="7"/>
      <c r="M1520" s="7"/>
      <c r="N1520" s="7"/>
      <c r="O1520" s="7"/>
      <c r="P1520" s="7"/>
      <c r="Q1520" s="7"/>
      <c r="R1520" s="7"/>
      <c r="S1520" s="7"/>
    </row>
    <row r="1521">
      <c r="A1521" s="2" t="s">
        <v>10709</v>
      </c>
      <c r="B1521" s="2" t="str">
        <v>日本</v>
      </c>
      <c r="C1521" s="3" t="s">
        <v>10710</v>
      </c>
      <c r="D1521" s="2" t="str">
        <v>餐厨用具</v>
      </c>
      <c r="E1521" s="2" t="str">
        <v>6次</v>
      </c>
      <c r="F1521" s="2" t="str">
        <v>6-27, IZUMI 1-CHOME HIGASHI-KU NAGOYA-SHI, AICHI 4610001</v>
      </c>
      <c r="G1521" s="2" t="str">
        <v>OZEKI KK</v>
      </c>
      <c r="H1521" s="2" t="str">
        <v>--</v>
      </c>
      <c r="I1521" s="2" t="str">
        <v>+81-798-32-2123,+81-798-36-1538,+81-798-32-2016</v>
      </c>
      <c r="J1521" s="2" t="str">
        <v>0081 52 951 6459</v>
      </c>
      <c r="K1521" s="7"/>
      <c r="L1521" s="7"/>
      <c r="M1521" s="7"/>
      <c r="N1521" s="7"/>
      <c r="O1521" s="7"/>
      <c r="P1521" s="7"/>
      <c r="Q1521" s="7"/>
      <c r="R1521" s="7"/>
      <c r="S1521" s="7"/>
    </row>
    <row r="1522">
      <c r="A1522" s="2" t="s">
        <v>13292</v>
      </c>
      <c r="B1522" s="2" t="str">
        <v>美國</v>
      </c>
      <c r="C1522" s="3" t="s">
        <v>13290</v>
      </c>
      <c r="D1522" s="2" t="str">
        <v>五金,医药保健品及医疗器械,家具,家居装饰品,照明产品,餐厨用具</v>
      </c>
      <c r="E1522" s="2" t="str">
        <v>8次</v>
      </c>
      <c r="F1522" s="2" t="str">
        <v>34171 CARTWRIGHT PLACE, FREMONT.CA 94555,U.S.A.</v>
      </c>
      <c r="G1522" s="2" t="str">
        <v>ALEXANDER PENG</v>
      </c>
      <c r="H1522" s="2" t="s">
        <v>13291</v>
      </c>
      <c r="I1522" s="2" t="str">
        <v>+1 510-676-5777</v>
      </c>
      <c r="J1522" s="2" t="str">
        <v>001 510 7950777</v>
      </c>
      <c r="K1522" s="7"/>
      <c r="L1522" s="7"/>
      <c r="M1522" s="7"/>
      <c r="N1522" s="7"/>
      <c r="O1522" s="7"/>
      <c r="P1522" s="7"/>
      <c r="Q1522" s="7"/>
      <c r="R1522" s="7"/>
      <c r="S1522" s="7"/>
    </row>
    <row r="1523">
      <c r="A1523" s="2" t="s">
        <v>10730</v>
      </c>
      <c r="B1523" s="2" t="str">
        <v>德國</v>
      </c>
      <c r="C1523" s="2" t="str">
        <v>--</v>
      </c>
      <c r="D1523" s="2" t="str">
        <v>餐厨用具</v>
      </c>
      <c r="E1523" s="2" t="str">
        <v>5次</v>
      </c>
      <c r="F1523" s="2" t="str">
        <v>BAHNHOFSTR.38 71726 BENNINGEN</v>
      </c>
      <c r="G1523" s="2" t="str">
        <v>PAUL OTTO HALLER</v>
      </c>
      <c r="H1523" s="2" t="s">
        <v>10729</v>
      </c>
      <c r="I1523" s="2" t="str">
        <v>+49 7141 4888990</v>
      </c>
      <c r="J1523" s="2" t="str">
        <v>0049 7141 4888995</v>
      </c>
      <c r="K1523" s="7"/>
      <c r="L1523" s="7"/>
      <c r="M1523" s="7"/>
      <c r="N1523" s="7"/>
      <c r="O1523" s="7"/>
      <c r="P1523" s="7"/>
      <c r="Q1523" s="7"/>
      <c r="R1523" s="7"/>
      <c r="S1523" s="7"/>
    </row>
    <row r="1524">
      <c r="A1524" s="2" t="s">
        <v>13309</v>
      </c>
      <c r="B1524" s="2" t="str">
        <v>愛爾蘭</v>
      </c>
      <c r="C1524" s="3" t="s">
        <v>13311</v>
      </c>
      <c r="D1524" s="2" t="str">
        <v>餐厨用具</v>
      </c>
      <c r="E1524" s="2" t="str">
        <v>7次</v>
      </c>
      <c r="F1524" s="2" t="str">
        <v>205 NSC CAMPUS,MAHON,CORK,IRELAND</v>
      </c>
      <c r="G1524" s="2" t="str">
        <v>--</v>
      </c>
      <c r="H1524" s="2" t="s">
        <v>13310</v>
      </c>
      <c r="I1524" s="2" t="str">
        <v>+353 21 230 7021</v>
      </c>
      <c r="J1524" s="2" t="str">
        <v>00353 21 2307022</v>
      </c>
      <c r="K1524" s="7"/>
      <c r="L1524" s="7"/>
      <c r="M1524" s="7"/>
      <c r="N1524" s="7"/>
      <c r="O1524" s="7"/>
      <c r="P1524" s="7"/>
      <c r="Q1524" s="7"/>
      <c r="R1524" s="7"/>
      <c r="S1524" s="7"/>
    </row>
    <row r="1525">
      <c r="A1525" s="2" t="s">
        <v>10655</v>
      </c>
      <c r="B1525" s="2" t="str">
        <v>中國香港</v>
      </c>
      <c r="C1525" s="3" t="s">
        <v>4135</v>
      </c>
      <c r="D1525" s="2" t="str">
        <v>家居装饰品,餐厨用具</v>
      </c>
      <c r="E1525" s="2" t="str">
        <v>3次</v>
      </c>
      <c r="F1525" s="2" t="str">
        <v>751, 7/F, HITEC, 1 TRADEMART DRIVE,KLN BAY, KLN.HONGKONG</v>
      </c>
      <c r="G1525" s="2" t="str">
        <v>MrErtugrul Arslan</v>
      </c>
      <c r="H1525" s="2" t="s">
        <v>10654</v>
      </c>
      <c r="I1525" s="2" t="str">
        <v>+852 2753 7664</v>
      </c>
      <c r="J1525" s="2" t="str">
        <v>852-2753-8829</v>
      </c>
      <c r="K1525" s="7"/>
      <c r="L1525" s="7"/>
      <c r="M1525" s="7"/>
      <c r="N1525" s="7"/>
      <c r="O1525" s="7"/>
      <c r="P1525" s="7"/>
      <c r="Q1525" s="7"/>
      <c r="R1525" s="7"/>
      <c r="S1525" s="7"/>
    </row>
    <row r="1526">
      <c r="A1526" s="2" t="s">
        <v>13257</v>
      </c>
      <c r="B1526" s="2" t="str">
        <v>法國</v>
      </c>
      <c r="C1526" s="2" t="str">
        <v>--</v>
      </c>
      <c r="D1526" s="2" t="str">
        <v>餐厨用具</v>
      </c>
      <c r="E1526" s="2" t="str">
        <v>2次</v>
      </c>
      <c r="F1526" s="2" t="str">
        <v>5 RUE DE LA HILLE, 31830, PLAISANCE DU TOUCH</v>
      </c>
      <c r="G1526" s="2" t="str">
        <v>M SELVA JEAN PAUL</v>
      </c>
      <c r="H1526" s="2" t="s">
        <v>13258</v>
      </c>
      <c r="I1526" s="2" t="str">
        <v>+33 5 61 86 32 94</v>
      </c>
      <c r="J1526" s="2" t="str">
        <v>0033 5 61869462</v>
      </c>
      <c r="K1526" s="7"/>
      <c r="L1526" s="7"/>
      <c r="M1526" s="7"/>
      <c r="N1526" s="7"/>
      <c r="O1526" s="7"/>
      <c r="P1526" s="7"/>
      <c r="Q1526" s="7"/>
      <c r="R1526" s="7"/>
      <c r="S1526" s="7"/>
    </row>
    <row r="1527">
      <c r="A1527" s="2" t="s">
        <v>10686</v>
      </c>
      <c r="B1527" s="2" t="str">
        <v>比利時</v>
      </c>
      <c r="C1527" s="3" t="s">
        <v>10684</v>
      </c>
      <c r="D1527" s="2" t="str">
        <v>餐厨用具</v>
      </c>
      <c r="E1527" s="2" t="str">
        <v>6次</v>
      </c>
      <c r="F1527" s="2" t="str">
        <v>Prins Albertlaan 77, B 8870, Izegem</v>
      </c>
      <c r="G1527" s="2" t="str">
        <v>Philippe Jacob</v>
      </c>
      <c r="H1527" s="2" t="s">
        <v>10685</v>
      </c>
      <c r="I1527" s="2" t="str">
        <v>+32 51 31 16 16</v>
      </c>
      <c r="J1527" s="2" t="str">
        <v>0032 51 31 29 44</v>
      </c>
      <c r="K1527" s="7"/>
      <c r="L1527" s="7"/>
      <c r="M1527" s="7"/>
      <c r="N1527" s="7"/>
      <c r="O1527" s="7"/>
      <c r="P1527" s="7"/>
      <c r="Q1527" s="7"/>
      <c r="R1527" s="7"/>
      <c r="S1527" s="7"/>
    </row>
    <row r="1528">
      <c r="A1528" s="2" t="s">
        <v>13273</v>
      </c>
      <c r="B1528" s="2" t="str">
        <v>巴基斯坦</v>
      </c>
      <c r="C1528" s="2" t="str">
        <v>--</v>
      </c>
      <c r="D1528" s="2" t="s">
        <v>13275</v>
      </c>
      <c r="E1528" s="2" t="str">
        <v>9次</v>
      </c>
      <c r="F1528" s="2" t="str">
        <v>R-78 , GULSHAN-E-SHAMIM ,PHASE-1, BLOCK-8 , F.B.AREA, KARACHI, PAKISTAN</v>
      </c>
      <c r="G1528" s="2" t="str">
        <v>Gong Wei Xue</v>
      </c>
      <c r="H1528" s="2" t="s">
        <v>13274</v>
      </c>
      <c r="I1528" s="2" t="str">
        <v>021 22127882211379</v>
      </c>
      <c r="J1528" s="2" t="str">
        <v>021 2211403</v>
      </c>
      <c r="K1528" s="7"/>
      <c r="L1528" s="7"/>
      <c r="M1528" s="7"/>
      <c r="N1528" s="7"/>
      <c r="O1528" s="7"/>
      <c r="P1528" s="7"/>
      <c r="Q1528" s="7"/>
      <c r="R1528" s="7"/>
      <c r="S1528" s="7"/>
    </row>
    <row r="1529">
      <c r="A1529" s="2" t="s">
        <v>9340</v>
      </c>
      <c r="B1529" s="2" t="str">
        <v>德國</v>
      </c>
      <c r="C1529" s="3" t="s">
        <v>9337</v>
      </c>
      <c r="D1529" s="2" t="s">
        <v>9338</v>
      </c>
      <c r="E1529" s="2" t="str">
        <v>9次</v>
      </c>
      <c r="F1529" s="2" t="str">
        <v>PRESSINSTRASSE 12,70191 STUTTGART</v>
      </c>
      <c r="G1529" s="2" t="str">
        <v>Felix Zimmermann</v>
      </c>
      <c r="H1529" s="2" t="s">
        <v>9339</v>
      </c>
      <c r="I1529" s="2" t="str">
        <v>+49 711 346560</v>
      </c>
      <c r="J1529" s="2" t="str">
        <v>0049 711 34656100</v>
      </c>
      <c r="K1529" s="7"/>
      <c r="L1529" s="7"/>
      <c r="M1529" s="7"/>
      <c r="N1529" s="7"/>
      <c r="O1529" s="7"/>
      <c r="P1529" s="7"/>
      <c r="Q1529" s="7"/>
      <c r="R1529" s="7"/>
      <c r="S1529" s="7"/>
    </row>
    <row r="1530">
      <c r="A1530" s="2" t="s">
        <v>12249</v>
      </c>
      <c r="B1530" s="2" t="str">
        <v>丹麥</v>
      </c>
      <c r="C1530" s="3" t="s">
        <v>12251</v>
      </c>
      <c r="D1530" s="2" t="str">
        <v>五金,其他,家具,工艺陶瓷,汽车配件,餐厨用具</v>
      </c>
      <c r="E1530" s="2" t="str">
        <v>10次</v>
      </c>
      <c r="F1530" s="2" t="str">
        <v>Bondehaven 19 C, DK 8541, Skoedstrup</v>
      </c>
      <c r="G1530" s="2" t="str">
        <v>LG BESLAG Lennart Gustavsen</v>
      </c>
      <c r="H1530" s="2" t="s">
        <v>12250</v>
      </c>
      <c r="I1530" s="2" t="str">
        <v>+45 86 99 33 11</v>
      </c>
      <c r="J1530" s="2" t="str">
        <v>0045 86 99 22 66</v>
      </c>
      <c r="K1530" s="7"/>
      <c r="L1530" s="7"/>
      <c r="M1530" s="7"/>
      <c r="N1530" s="7"/>
      <c r="O1530" s="7"/>
      <c r="P1530" s="7"/>
      <c r="Q1530" s="7"/>
      <c r="R1530" s="7"/>
      <c r="S1530" s="7"/>
    </row>
    <row r="1531">
      <c r="A1531" s="2" t="s">
        <v>10631</v>
      </c>
      <c r="B1531" s="2" t="str">
        <v>中國香港</v>
      </c>
      <c r="C1531" s="2" t="str">
        <v>--</v>
      </c>
      <c r="D1531" s="2" t="str">
        <v>餐厨用具</v>
      </c>
      <c r="E1531" s="2" t="str">
        <v>3次</v>
      </c>
      <c r="F1531" s="2" t="str">
        <v>FLAT 2501-2 BOHAM TRADE CENTER,50 BOHAM STRAND EAST,SHEUNG WAN,HONGKONG</v>
      </c>
      <c r="G1531" s="2" t="str">
        <v>--</v>
      </c>
      <c r="H1531" s="2" t="s">
        <v>10630</v>
      </c>
      <c r="I1531" s="2" t="str">
        <v>+852 2801 5019</v>
      </c>
      <c r="J1531" s="2">
        <v>28015057</v>
      </c>
      <c r="K1531" s="7"/>
      <c r="L1531" s="7"/>
      <c r="M1531" s="7"/>
      <c r="N1531" s="7"/>
      <c r="O1531" s="7"/>
      <c r="P1531" s="7"/>
      <c r="Q1531" s="7"/>
      <c r="R1531" s="7"/>
      <c r="S1531" s="7"/>
    </row>
    <row r="1532">
      <c r="A1532" s="2" t="s">
        <v>12279</v>
      </c>
      <c r="B1532" s="2" t="str">
        <v>西班牙</v>
      </c>
      <c r="C1532" s="3" t="s">
        <v>12278</v>
      </c>
      <c r="D1532" s="2" t="str">
        <v>家具,家用电器,玻璃工艺品,餐厨用具</v>
      </c>
      <c r="E1532" s="2" t="str">
        <v>9次</v>
      </c>
      <c r="F1532" s="2" t="str">
        <v>GALARTZA INDUSTRIALDEA, 14, 48277,ETXEBARRIA,BIZCAYA,SPAIN</v>
      </c>
      <c r="G1532" s="2" t="str">
        <v>constantin</v>
      </c>
      <c r="H1532" s="2" t="s">
        <v>12277</v>
      </c>
      <c r="I1532" s="2" t="str">
        <v>+34 946 16 77 32</v>
      </c>
      <c r="J1532" s="2" t="str">
        <v>34 946 167746</v>
      </c>
      <c r="K1532" s="7"/>
      <c r="L1532" s="7"/>
      <c r="M1532" s="7"/>
      <c r="N1532" s="7"/>
      <c r="O1532" s="7"/>
      <c r="P1532" s="7"/>
      <c r="Q1532" s="7"/>
      <c r="R1532" s="7"/>
      <c r="S1532" s="7"/>
    </row>
    <row r="1533">
      <c r="A1533" s="2" t="s">
        <v>10568</v>
      </c>
      <c r="B1533" s="2" t="str">
        <v>美國</v>
      </c>
      <c r="C1533" s="2" t="str">
        <v>--</v>
      </c>
      <c r="D1533" s="2" t="s">
        <v>10569</v>
      </c>
      <c r="E1533" s="2" t="str">
        <v>9次</v>
      </c>
      <c r="F1533" s="2" t="str">
        <v>216 9TH ST, LOS ANGELES, CA 90015</v>
      </c>
      <c r="G1533" s="2" t="str">
        <v>FREE ISLAND</v>
      </c>
      <c r="H1533" s="2" t="s">
        <v>10570</v>
      </c>
      <c r="I1533" s="2" t="str">
        <v>+1 213-623-3953</v>
      </c>
      <c r="J1533" s="2" t="str">
        <v>001 213 623 6717</v>
      </c>
      <c r="K1533" s="7"/>
      <c r="L1533" s="7"/>
      <c r="M1533" s="7"/>
      <c r="N1533" s="7"/>
      <c r="O1533" s="7"/>
      <c r="P1533" s="7"/>
      <c r="Q1533" s="7"/>
      <c r="R1533" s="7"/>
      <c r="S1533" s="7"/>
    </row>
    <row r="1534">
      <c r="A1534" s="2" t="s">
        <v>13187</v>
      </c>
      <c r="B1534" s="2" t="str">
        <v>尼日利亞</v>
      </c>
      <c r="C1534" s="2" t="str">
        <v>--</v>
      </c>
      <c r="D1534" s="2" t="str">
        <v>化工产品,鞋,餐厨用具</v>
      </c>
      <c r="E1534" s="2" t="str">
        <v>7次</v>
      </c>
      <c r="F1534" s="2" t="str">
        <v>28.HOLLOWAY STREET,OKE-ARIN MARKET, LAGOS ISLAND</v>
      </c>
      <c r="G1534" s="2" t="str">
        <v>CEORA INDUSTRIES LIMITED</v>
      </c>
      <c r="H1534" s="2" t="s">
        <v>13186</v>
      </c>
      <c r="I1534" s="2" t="str">
        <v>00234 1 4704900</v>
      </c>
      <c r="J1534" s="2" t="str">
        <v>00234 1 2662436</v>
      </c>
      <c r="K1534" s="7"/>
      <c r="L1534" s="7"/>
      <c r="M1534" s="7"/>
      <c r="N1534" s="7"/>
      <c r="O1534" s="7"/>
      <c r="P1534" s="7"/>
      <c r="Q1534" s="7"/>
      <c r="R1534" s="7"/>
      <c r="S1534" s="7"/>
    </row>
    <row r="1535">
      <c r="A1535" s="2" t="s">
        <v>10593</v>
      </c>
      <c r="B1535" s="2" t="str">
        <v>中國香港</v>
      </c>
      <c r="C1535" s="3" t="s">
        <v>10591</v>
      </c>
      <c r="D1535" s="2" t="str">
        <v>卫浴设备,玻璃工艺品,餐厨用具</v>
      </c>
      <c r="E1535" s="2" t="str">
        <v>5次</v>
      </c>
      <c r="F1535" s="2" t="str">
        <v>BLK A,2/F.,UNIFY COMM.IND.BLDG.,31 TAI YIP ST.,KOWLOON</v>
      </c>
      <c r="G1535" s="2" t="str">
        <v>GARY CHENG</v>
      </c>
      <c r="H1535" s="2" t="s">
        <v>10592</v>
      </c>
      <c r="I1535" s="2" t="str">
        <v>00852 27968868</v>
      </c>
      <c r="J1535" s="2" t="str">
        <v>00852 27962688</v>
      </c>
      <c r="K1535" s="7"/>
      <c r="L1535" s="7"/>
      <c r="M1535" s="7"/>
      <c r="N1535" s="7"/>
      <c r="O1535" s="7"/>
      <c r="P1535" s="7"/>
      <c r="Q1535" s="7"/>
      <c r="R1535" s="7"/>
      <c r="S1535" s="7"/>
    </row>
    <row r="1536">
      <c r="A1536" s="2" t="s">
        <v>13205</v>
      </c>
      <c r="B1536" s="2" t="str">
        <v>德國</v>
      </c>
      <c r="C1536" s="3" t="s">
        <v>13203</v>
      </c>
      <c r="D1536" s="2" t="str">
        <v>五金,体育及旅游休闲用品,家具,建筑及装饰材料,照明产品,餐厨用具</v>
      </c>
      <c r="E1536" s="2" t="str">
        <v>9次</v>
      </c>
      <c r="F1536" s="2" t="str">
        <v>ENSCHEDESTR. 30,D-48529 NORDHORN</v>
      </c>
      <c r="G1536" s="2" t="str">
        <v>HANS-JOACHIM NABER</v>
      </c>
      <c r="H1536" s="2" t="s">
        <v>13204</v>
      </c>
      <c r="I1536" s="2" t="str">
        <v>+49 5921 7040</v>
      </c>
      <c r="J1536" s="2" t="str">
        <v>0049 5921 704140</v>
      </c>
      <c r="K1536" s="7"/>
      <c r="L1536" s="7"/>
      <c r="M1536" s="7"/>
      <c r="N1536" s="7"/>
      <c r="O1536" s="7"/>
      <c r="P1536" s="7"/>
      <c r="Q1536" s="7"/>
      <c r="R1536" s="7"/>
      <c r="S1536" s="7"/>
    </row>
    <row r="1537">
      <c r="A1537" s="2" t="s">
        <v>9754</v>
      </c>
      <c r="B1537" s="2" t="str">
        <v>巴西</v>
      </c>
      <c r="C1537" s="3" t="s">
        <v>9753</v>
      </c>
      <c r="D1537" s="2" t="str">
        <v>餐厨用具</v>
      </c>
      <c r="E1537" s="2" t="str">
        <v>7次</v>
      </c>
      <c r="F1537" s="2" t="str">
        <v>NOSSA SENHORA DA PENHA AVENUE,1.255 ROOM 606 OMEGA CENTER BLDG.,BRAZIL</v>
      </c>
      <c r="G1537" s="2" t="str">
        <v>--</v>
      </c>
      <c r="H1537" s="2" t="s">
        <v>9752</v>
      </c>
      <c r="I1537" s="2" t="str">
        <v>+55 27 3235-8322</v>
      </c>
      <c r="J1537" s="2">
        <v>552732358456</v>
      </c>
      <c r="K1537" s="7"/>
      <c r="L1537" s="7"/>
      <c r="M1537" s="7"/>
      <c r="N1537" s="7"/>
      <c r="O1537" s="7"/>
      <c r="P1537" s="7"/>
      <c r="Q1537" s="7"/>
      <c r="R1537" s="7"/>
      <c r="S1537" s="7"/>
    </row>
    <row r="1538">
      <c r="A1538" s="2" t="s">
        <v>12777</v>
      </c>
      <c r="B1538" s="2" t="str">
        <v>尼日利亞</v>
      </c>
      <c r="C1538" s="2" t="str">
        <v>--</v>
      </c>
      <c r="D1538" s="2" t="str">
        <v>家具,家居装饰品,餐厨用具</v>
      </c>
      <c r="E1538" s="2" t="str">
        <v>8次</v>
      </c>
      <c r="F1538" s="2" t="str">
        <v>SHOP NO. 3/23 UNITY PLAZA, 43 ALABA INT''L ROAD, OJO LAGOS, NIGERIA</v>
      </c>
      <c r="G1538" s="2" t="str">
        <v>Pedro</v>
      </c>
      <c r="H1538" s="2" t="s">
        <v>12776</v>
      </c>
      <c r="I1538" s="2" t="str">
        <v>+234 803 326 7983</v>
      </c>
      <c r="J1538" s="2" t="str">
        <v>234 80 7741933</v>
      </c>
      <c r="K1538" s="7"/>
      <c r="L1538" s="7"/>
      <c r="M1538" s="7"/>
      <c r="N1538" s="7"/>
      <c r="O1538" s="7"/>
      <c r="P1538" s="7"/>
      <c r="Q1538" s="7"/>
      <c r="R1538" s="7"/>
      <c r="S1538" s="7"/>
    </row>
    <row r="1539">
      <c r="A1539" s="2" t="s">
        <v>10061</v>
      </c>
      <c r="B1539" s="2" t="str">
        <v>美國</v>
      </c>
      <c r="C1539" s="3" t="s">
        <v>10059</v>
      </c>
      <c r="D1539" s="2" t="str">
        <v>家具,家居装饰品,餐厨用具</v>
      </c>
      <c r="E1539" s="2" t="str">
        <v>8次</v>
      </c>
      <c r="F1539" s="2" t="str">
        <v>2938 Brown Road, U.S.A.</v>
      </c>
      <c r="G1539" s="2" t="str">
        <v>Elva Ding</v>
      </c>
      <c r="H1539" s="2" t="s">
        <v>10060</v>
      </c>
      <c r="I1539" s="2" t="str">
        <v>+1 903-935-4197</v>
      </c>
      <c r="J1539" s="2" t="str">
        <v>903 927 1356</v>
      </c>
      <c r="K1539" s="7"/>
      <c r="L1539" s="7"/>
      <c r="M1539" s="7"/>
      <c r="N1539" s="7"/>
      <c r="O1539" s="7"/>
      <c r="P1539" s="7"/>
      <c r="Q1539" s="7"/>
      <c r="R1539" s="7"/>
      <c r="S1539" s="7"/>
    </row>
    <row r="1540">
      <c r="A1540" s="2" t="s">
        <v>12795</v>
      </c>
      <c r="B1540" s="2" t="str">
        <v>加納</v>
      </c>
      <c r="C1540" s="2" t="str">
        <v>--</v>
      </c>
      <c r="D1540" s="2" t="s">
        <v>12793</v>
      </c>
      <c r="E1540" s="2" t="str">
        <v>4次</v>
      </c>
      <c r="F1540" s="2" t="str">
        <v>C/O ERIC BOADU P.O. BOX AN6994 ACCRA,GHANA</v>
      </c>
      <c r="G1540" s="2" t="str">
        <v>--</v>
      </c>
      <c r="H1540" s="2" t="s">
        <v>12794</v>
      </c>
      <c r="I1540" s="2" t="str">
        <v>+233 20 815 5050</v>
      </c>
      <c r="J1540" s="2">
        <v>23321244137</v>
      </c>
      <c r="K1540" s="7"/>
      <c r="L1540" s="7"/>
      <c r="M1540" s="7"/>
      <c r="N1540" s="7"/>
      <c r="O1540" s="7"/>
      <c r="P1540" s="7"/>
      <c r="Q1540" s="7"/>
      <c r="R1540" s="7"/>
      <c r="S1540" s="7"/>
    </row>
    <row r="1541">
      <c r="A1541" s="2" t="s">
        <v>9976</v>
      </c>
      <c r="B1541" s="2" t="str">
        <v>印度</v>
      </c>
      <c r="C1541" s="3" t="s">
        <v>9978</v>
      </c>
      <c r="D1541" s="2" t="str">
        <v>餐厨用具</v>
      </c>
      <c r="E1541" s="2" t="str">
        <v>3次</v>
      </c>
      <c r="F1541" s="2" t="str">
        <v>WZ-13A/1,VASHIST PARK,GALI NO.4,PANKHA ROAD,NEW DELHI-46</v>
      </c>
      <c r="G1541" s="2" t="str">
        <v>YOGANAND SHARMA</v>
      </c>
      <c r="H1541" s="2" t="s">
        <v>9977</v>
      </c>
      <c r="I1541" s="2" t="str">
        <v>0091 11 5044616</v>
      </c>
      <c r="J1541" s="2" t="str">
        <v>--</v>
      </c>
      <c r="K1541" s="7"/>
      <c r="L1541" s="7"/>
      <c r="M1541" s="7"/>
      <c r="N1541" s="7"/>
      <c r="O1541" s="7"/>
      <c r="P1541" s="7"/>
      <c r="Q1541" s="7"/>
      <c r="R1541" s="7"/>
      <c r="S1541" s="7"/>
    </row>
    <row r="1542">
      <c r="A1542" s="2" t="s">
        <v>12746</v>
      </c>
      <c r="B1542" s="2" t="str">
        <v>澳大利亞</v>
      </c>
      <c r="C1542" s="3" t="s">
        <v>12748</v>
      </c>
      <c r="D1542" s="2" t="str">
        <v>办公文具,箱包,餐厨用具</v>
      </c>
      <c r="E1542" s="2" t="str">
        <v>3次</v>
      </c>
      <c r="F1542" s="2" t="str">
        <v>--</v>
      </c>
      <c r="G1542" s="2" t="str">
        <v>Joe Mineo</v>
      </c>
      <c r="H1542" s="2" t="s">
        <v>12747</v>
      </c>
      <c r="I1542" s="2" t="str">
        <v>+61 488 417 735</v>
      </c>
      <c r="J1542" s="2">
        <v>61</v>
      </c>
      <c r="K1542" s="7"/>
      <c r="L1542" s="7"/>
      <c r="M1542" s="7"/>
      <c r="N1542" s="7"/>
      <c r="O1542" s="7"/>
      <c r="P1542" s="7"/>
      <c r="Q1542" s="7"/>
      <c r="R1542" s="7"/>
      <c r="S1542" s="7"/>
    </row>
    <row r="1543">
      <c r="A1543" s="2" t="s">
        <v>10005</v>
      </c>
      <c r="B1543" s="2" t="str">
        <v>中国台湾</v>
      </c>
      <c r="C1543" s="3" t="s">
        <v>10004</v>
      </c>
      <c r="D1543" s="2" t="s">
        <v>10006</v>
      </c>
      <c r="E1543" s="2" t="str">
        <v>7次</v>
      </c>
      <c r="F1543" s="2" t="str">
        <v>6D-18 NO.5 ,HSIN YI ROAD SEC.5,TAIPEITAIWAN</v>
      </c>
      <c r="G1543" s="2" t="str">
        <v>Ahmed Ibrahim</v>
      </c>
      <c r="H1543" s="2" t="s">
        <v>10007</v>
      </c>
      <c r="I1543" s="2" t="str">
        <v>+886 2 8780 3131</v>
      </c>
      <c r="J1543" s="2" t="str">
        <v>886 2 27231936</v>
      </c>
      <c r="K1543" s="7"/>
      <c r="L1543" s="7"/>
      <c r="M1543" s="7"/>
      <c r="N1543" s="7"/>
      <c r="O1543" s="7"/>
      <c r="P1543" s="7"/>
      <c r="Q1543" s="7"/>
      <c r="R1543" s="7"/>
      <c r="S1543" s="7"/>
    </row>
    <row r="1544">
      <c r="A1544" s="2" t="s">
        <v>12766</v>
      </c>
      <c r="B1544" s="2" t="str">
        <v>中国台湾</v>
      </c>
      <c r="C1544" s="2" t="str">
        <v>--</v>
      </c>
      <c r="D1544" s="2" t="str">
        <v>其他,家具,家居装饰品,餐厨用具</v>
      </c>
      <c r="E1544" s="2" t="str">
        <v>8次</v>
      </c>
      <c r="F1544" s="2" t="str">
        <v>Taiwan, TAIWAN</v>
      </c>
      <c r="G1544" s="2" t="str">
        <v>Weiman</v>
      </c>
      <c r="H1544" s="2" t="s">
        <v>12767</v>
      </c>
      <c r="I1544" s="2" t="str">
        <v>+886 5 238 7751</v>
      </c>
      <c r="J1544" s="2" t="str">
        <v>886 05 2383713</v>
      </c>
      <c r="K1544" s="7"/>
      <c r="L1544" s="7"/>
      <c r="M1544" s="7"/>
      <c r="N1544" s="7"/>
      <c r="O1544" s="7"/>
      <c r="P1544" s="7"/>
      <c r="Q1544" s="7"/>
      <c r="R1544" s="7"/>
      <c r="S1544" s="7"/>
    </row>
    <row r="1545">
      <c r="A1545" s="2" t="s">
        <v>9926</v>
      </c>
      <c r="B1545" s="2" t="str">
        <v>日本</v>
      </c>
      <c r="C1545" s="2" t="str">
        <v>--</v>
      </c>
      <c r="D1545" s="2" t="str">
        <v>餐厨用具</v>
      </c>
      <c r="E1545" s="2" t="str">
        <v>6次</v>
      </c>
      <c r="F1545" s="2" t="str">
        <v>1092-1, MASUE, NIJO-MACHI, ITOSHIMA-GUN, FUKUOKA 8191613</v>
      </c>
      <c r="G1545" s="2" t="str">
        <v>NOKEN SANGYO KK</v>
      </c>
      <c r="H1545" s="2" t="str">
        <v>--</v>
      </c>
      <c r="I1545" s="2" t="str">
        <v>0081 92 325 1971</v>
      </c>
      <c r="J1545" s="2" t="str">
        <v>0081 92 325 1974</v>
      </c>
      <c r="K1545" s="7"/>
      <c r="L1545" s="7"/>
      <c r="M1545" s="7"/>
      <c r="N1545" s="7"/>
      <c r="O1545" s="7"/>
      <c r="P1545" s="7"/>
      <c r="Q1545" s="7"/>
      <c r="R1545" s="7"/>
      <c r="S1545" s="7"/>
    </row>
    <row r="1546">
      <c r="A1546" s="2" t="s">
        <v>12705</v>
      </c>
      <c r="B1546" s="2" t="str">
        <v>美國</v>
      </c>
      <c r="C1546" s="3" t="s">
        <v>12706</v>
      </c>
      <c r="D1546" s="2" t="str">
        <v>餐厨用具</v>
      </c>
      <c r="E1546" s="2" t="str">
        <v>6次</v>
      </c>
      <c r="F1546" s="2" t="str">
        <v>360 MELVIN DR, NORTHBROOK, IL 60062</v>
      </c>
      <c r="G1546" s="2" t="str">
        <v>THOMAS BALLOWE</v>
      </c>
      <c r="H1546" s="2" t="s">
        <v>12707</v>
      </c>
      <c r="I1546" s="2" t="str">
        <v>+1-847-498-3700,+1 800-228-7253</v>
      </c>
      <c r="J1546" s="2" t="str">
        <v>001 847 4980375</v>
      </c>
      <c r="K1546" s="7"/>
      <c r="L1546" s="7"/>
      <c r="M1546" s="7"/>
      <c r="N1546" s="7"/>
      <c r="O1546" s="7"/>
      <c r="P1546" s="7"/>
      <c r="Q1546" s="7"/>
      <c r="R1546" s="7"/>
      <c r="S1546" s="7"/>
    </row>
    <row r="1547">
      <c r="A1547" s="2" t="s">
        <v>9952</v>
      </c>
      <c r="B1547" s="2" t="str">
        <v>加拿大</v>
      </c>
      <c r="C1547" s="3" t="s">
        <v>9953</v>
      </c>
      <c r="D1547" s="2" t="str">
        <v>工艺陶瓷,餐厨用具</v>
      </c>
      <c r="E1547" s="2" t="str">
        <v>6次</v>
      </c>
      <c r="F1547" s="2" t="str">
        <v>#202-2965 HORLEY ST.,VANCOUVER,B.C.</v>
      </c>
      <c r="G1547" s="2" t="str">
        <v>NU'S TRADING LTD.</v>
      </c>
      <c r="H1547" s="2" t="s">
        <v>9954</v>
      </c>
      <c r="I1547" s="2" t="str">
        <v>+1-604-638-1818,(604) 638-1818,1-877-395-6078,1-604-638-1919,1-877-395-607,604-638-1818,3 3 3 3 3 10 3,5 5 20 20 20 30 20,604-638-1919</v>
      </c>
      <c r="J1547" s="2" t="str">
        <v>001 604 2559231</v>
      </c>
      <c r="K1547" s="7"/>
      <c r="L1547" s="7"/>
      <c r="M1547" s="7"/>
      <c r="N1547" s="7"/>
      <c r="O1547" s="7"/>
      <c r="P1547" s="7"/>
      <c r="Q1547" s="7"/>
      <c r="R1547" s="7"/>
      <c r="S1547" s="7"/>
    </row>
    <row r="1548">
      <c r="A1548" s="2" t="s">
        <v>12721</v>
      </c>
      <c r="B1548" s="2" t="str">
        <v>馬來西亞</v>
      </c>
      <c r="C1548" s="2" t="str">
        <v>--</v>
      </c>
      <c r="D1548" s="2" t="s">
        <v>12723</v>
      </c>
      <c r="E1548" s="2" t="str">
        <v>9次</v>
      </c>
      <c r="F1548" s="2" t="str">
        <v>20-1, JALAN NYONYA, PUDU,55100,KUALA LUMPUR.MALAYSIA</v>
      </c>
      <c r="G1548" s="2" t="str">
        <v>CHUA JOEY</v>
      </c>
      <c r="H1548" s="2" t="s">
        <v>12722</v>
      </c>
      <c r="I1548" s="2" t="str">
        <v>+60 3-2145 1011</v>
      </c>
      <c r="J1548" s="2" t="str">
        <v>03 21454011</v>
      </c>
      <c r="K1548" s="7"/>
      <c r="L1548" s="7"/>
      <c r="M1548" s="7"/>
      <c r="N1548" s="7"/>
      <c r="O1548" s="7"/>
      <c r="P1548" s="7"/>
      <c r="Q1548" s="7"/>
      <c r="R1548" s="7"/>
      <c r="S1548" s="7"/>
    </row>
    <row r="1549">
      <c r="A1549" s="2" t="s">
        <v>9871</v>
      </c>
      <c r="B1549" s="2" t="str">
        <v>荷蘭</v>
      </c>
      <c r="C1549" s="3" t="s">
        <v>9873</v>
      </c>
      <c r="D1549" s="2" t="str">
        <v>餐厨用具</v>
      </c>
      <c r="E1549" s="2" t="str">
        <v>5次</v>
      </c>
      <c r="F1549" s="2" t="str">
        <v>De Rolle 5, NL 8381 CR, Vledder</v>
      </c>
      <c r="G1549" s="2" t="str">
        <v>MR.KLEIN</v>
      </c>
      <c r="H1549" s="2" t="s">
        <v>9872</v>
      </c>
      <c r="I1549" s="2" t="str">
        <v>+31 521 382 957</v>
      </c>
      <c r="J1549" s="2" t="str">
        <v>0031 521 382851</v>
      </c>
      <c r="K1549" s="7"/>
      <c r="L1549" s="7"/>
      <c r="M1549" s="7"/>
      <c r="N1549" s="7"/>
      <c r="O1549" s="7"/>
      <c r="P1549" s="7"/>
      <c r="Q1549" s="7"/>
      <c r="R1549" s="7"/>
      <c r="S1549" s="7"/>
    </row>
    <row r="1550">
      <c r="A1550" s="2" t="s">
        <v>12661</v>
      </c>
      <c r="B1550" s="2" t="str">
        <v>日本</v>
      </c>
      <c r="C1550" s="3" t="s">
        <v>12662</v>
      </c>
      <c r="D1550" s="2" t="s">
        <v>12659</v>
      </c>
      <c r="E1550" s="2" t="str">
        <v>9次</v>
      </c>
      <c r="F1550" s="2" t="str">
        <v>1338-4 NAKATSU HIRANO-CHO NISHI-KU KOBE</v>
      </c>
      <c r="G1550" s="2" t="str">
        <v>HASEGAWA</v>
      </c>
      <c r="H1550" s="2" t="s">
        <v>12660</v>
      </c>
      <c r="I1550" s="2" t="str">
        <v>+81-6-1234-5000,+81-11-251-2147,+81-6-1234-5678</v>
      </c>
      <c r="J1550" s="2" t="str">
        <v>0081 6 62641424</v>
      </c>
      <c r="K1550" s="7"/>
      <c r="L1550" s="7"/>
      <c r="M1550" s="7"/>
      <c r="N1550" s="7"/>
      <c r="O1550" s="7"/>
      <c r="P1550" s="7"/>
      <c r="Q1550" s="7"/>
      <c r="R1550" s="7"/>
      <c r="S1550" s="7"/>
    </row>
    <row r="1551">
      <c r="A1551" s="2" t="s">
        <v>9903</v>
      </c>
      <c r="B1551" s="2" t="str">
        <v>德國</v>
      </c>
      <c r="C1551" s="3" t="s">
        <v>9902</v>
      </c>
      <c r="D1551" s="2" t="str">
        <v>照明产品,玻璃工艺品,餐厨用具</v>
      </c>
      <c r="E1551" s="2" t="str">
        <v>9次</v>
      </c>
      <c r="F1551" s="2" t="str">
        <v>Kaiser-Wilhelm-Strasse 16, DE 67059,Ludwigshafen am Rhein</v>
      </c>
      <c r="G1551" s="2" t="str">
        <v>Keipp elektrobautechnik GmbH</v>
      </c>
      <c r="H1551" s="2" t="s">
        <v>9901</v>
      </c>
      <c r="I1551" s="2" t="str">
        <v>+49 621 520540</v>
      </c>
      <c r="J1551" s="2" t="str">
        <v>0049 621 5 20 54 40</v>
      </c>
      <c r="K1551" s="7"/>
      <c r="L1551" s="7"/>
      <c r="M1551" s="7"/>
      <c r="N1551" s="7"/>
      <c r="O1551" s="7"/>
      <c r="P1551" s="7"/>
      <c r="Q1551" s="7"/>
      <c r="R1551" s="7"/>
      <c r="S1551" s="7"/>
    </row>
    <row r="1552">
      <c r="A1552" s="2" t="s">
        <v>12684</v>
      </c>
      <c r="B1552" s="2" t="str">
        <v>中國香港</v>
      </c>
      <c r="C1552" s="3" t="s">
        <v>12685</v>
      </c>
      <c r="D1552" s="2" t="str">
        <v>其他,家具,家居装饰品,餐厨用具</v>
      </c>
      <c r="E1552" s="2" t="str">
        <v>8次</v>
      </c>
      <c r="F1552" s="2" t="str">
        <v>BLOCK N, 4 FLOOR, VALIANT INDUSTRIALCENTER, 2-12 AU PUI WAN ST.,FO TAN, SHATIN, N.T.,HONGKONG</v>
      </c>
      <c r="G1552" s="2" t="str">
        <v>oumar thiam</v>
      </c>
      <c r="H1552" s="2" t="s">
        <v>12686</v>
      </c>
      <c r="I1552" s="2" t="str">
        <v>+852 2691 0168</v>
      </c>
      <c r="J1552" s="2" t="str">
        <v>852 2693 2910</v>
      </c>
      <c r="K1552" s="7"/>
      <c r="L1552" s="7"/>
      <c r="M1552" s="7"/>
      <c r="N1552" s="7"/>
      <c r="O1552" s="7"/>
      <c r="P1552" s="7"/>
      <c r="Q1552" s="7"/>
      <c r="R1552" s="7"/>
      <c r="S1552" s="7"/>
    </row>
    <row r="1553">
      <c r="A1553" s="2" t="s">
        <v>10227</v>
      </c>
      <c r="B1553" s="2" t="str">
        <v>阿聯酋</v>
      </c>
      <c r="C1553" s="3" t="s">
        <v>10228</v>
      </c>
      <c r="D1553" s="2" t="str">
        <v>五金,其他,家具,玻璃工艺品,餐厨用具</v>
      </c>
      <c r="E1553" s="2" t="str">
        <v>8次</v>
      </c>
      <c r="F1553" s="2" t="str">
        <v>P O BOX # 65293, U.A.E.</v>
      </c>
      <c r="G1553" s="2" t="str">
        <v>Pirjo Merio</v>
      </c>
      <c r="H1553" s="2" t="s">
        <v>10229</v>
      </c>
      <c r="I1553" s="2" t="str">
        <v>+971 4 229 5352</v>
      </c>
      <c r="J1553" s="2" t="str">
        <v>00971 4 2295351</v>
      </c>
      <c r="K1553" s="7"/>
      <c r="L1553" s="7"/>
      <c r="M1553" s="7"/>
      <c r="N1553" s="7"/>
      <c r="O1553" s="7"/>
      <c r="P1553" s="7"/>
      <c r="Q1553" s="7"/>
      <c r="R1553" s="7"/>
      <c r="S1553" s="7"/>
    </row>
    <row r="1554">
      <c r="A1554" s="2" t="s">
        <v>12913</v>
      </c>
      <c r="B1554" s="2" t="str">
        <v>中國香港</v>
      </c>
      <c r="C1554" s="2" t="str">
        <v>--</v>
      </c>
      <c r="D1554" s="2" t="str">
        <v>医药保健品及医疗器械,园林用品,电子消费品及信息产品,餐厨用具</v>
      </c>
      <c r="E1554" s="2" t="str">
        <v>8次</v>
      </c>
      <c r="F1554" s="2" t="str">
        <v>UNIT 3, G/F,27E SHANTUNG STREET, MONGKOK,KOWLOON,HONGKONG</v>
      </c>
      <c r="G1554" s="2" t="str">
        <v>--</v>
      </c>
      <c r="H1554" s="2" t="s">
        <v>12912</v>
      </c>
      <c r="I1554" s="2" t="str">
        <v>+852 8202 1817</v>
      </c>
      <c r="J1554" s="2">
        <v>26950705</v>
      </c>
      <c r="K1554" s="7"/>
      <c r="L1554" s="7"/>
      <c r="M1554" s="7"/>
      <c r="N1554" s="7"/>
      <c r="O1554" s="7"/>
      <c r="P1554" s="7"/>
      <c r="Q1554" s="7"/>
      <c r="R1554" s="7"/>
      <c r="S1554" s="7"/>
    </row>
    <row r="1555">
      <c r="A1555" s="2" t="s">
        <v>10242</v>
      </c>
      <c r="B1555" s="2" t="str">
        <v>美國</v>
      </c>
      <c r="C1555" s="3" t="s">
        <v>10244</v>
      </c>
      <c r="D1555" s="2" t="str">
        <v>家具,家居装饰品,服装饰物及配件,玻璃工艺品,餐厨用具</v>
      </c>
      <c r="E1555" s="2" t="str">
        <v>8次</v>
      </c>
      <c r="F1555" s="2" t="str">
        <v>P.O.BOX 14930 SANTA ROSA,CA 95402,U.S.A.</v>
      </c>
      <c r="G1555" s="2" t="str">
        <v>MORTON A.CORDELL</v>
      </c>
      <c r="H1555" s="2" t="s">
        <v>10243</v>
      </c>
      <c r="I1555" s="2" t="str">
        <v>+1 707-525-1626</v>
      </c>
      <c r="J1555" s="2" t="str">
        <v>001 707 5251696</v>
      </c>
      <c r="K1555" s="7"/>
      <c r="L1555" s="7"/>
      <c r="M1555" s="7"/>
      <c r="N1555" s="7"/>
      <c r="O1555" s="7"/>
      <c r="P1555" s="7"/>
      <c r="Q1555" s="7"/>
      <c r="R1555" s="7"/>
      <c r="S1555" s="7"/>
    </row>
    <row r="1556">
      <c r="A1556" s="2" t="s">
        <v>12933</v>
      </c>
      <c r="B1556" s="2" t="str">
        <v>英國</v>
      </c>
      <c r="C1556" s="3" t="s">
        <v>12932</v>
      </c>
      <c r="D1556" s="2" t="str">
        <v>家用纺织品,餐厨用具</v>
      </c>
      <c r="E1556" s="2" t="str">
        <v>8次</v>
      </c>
      <c r="F1556" s="2" t="str">
        <v>LALTEX HOUSE, MATTHEWS STREET,ARDWICK, MANCHESTER M12 5DT</v>
      </c>
      <c r="G1556" s="2" t="str">
        <v>MR.R.J.MULCHAND</v>
      </c>
      <c r="H1556" s="2" t="s">
        <v>12934</v>
      </c>
      <c r="I1556" s="2" t="str">
        <v>+44 161 272 8833</v>
      </c>
      <c r="J1556" s="2" t="str">
        <v>0044 1612 728 844</v>
      </c>
      <c r="K1556" s="7"/>
      <c r="L1556" s="7"/>
      <c r="M1556" s="7"/>
      <c r="N1556" s="7"/>
      <c r="O1556" s="7"/>
      <c r="P1556" s="7"/>
      <c r="Q1556" s="7"/>
      <c r="R1556" s="7"/>
      <c r="S1556" s="7"/>
    </row>
    <row r="1557">
      <c r="A1557" s="2" t="s">
        <v>10184</v>
      </c>
      <c r="B1557" s="2" t="str">
        <v>日本</v>
      </c>
      <c r="C1557" s="3" t="s">
        <v>10186</v>
      </c>
      <c r="D1557" s="2" t="str">
        <v>五金,家具,家用电器,工具,食品,餐厨用具</v>
      </c>
      <c r="E1557" s="2" t="str">
        <v>4次</v>
      </c>
      <c r="F1557" s="2" t="str">
        <v>114 4CHOME OUMAYAMACHI UCHIGO IWAKISHI</v>
      </c>
      <c r="G1557" s="2" t="str">
        <v>TAKEDA TOSHIO</v>
      </c>
      <c r="H1557" s="2" t="s">
        <v>10185</v>
      </c>
      <c r="I1557" s="2" t="str">
        <v>+81-8166204211,+81 42-675-7302,+81 833-71-1600,+81 268-22-0610,+81 3-3278-2111</v>
      </c>
      <c r="J1557" s="2" t="str">
        <v>0081 246 270070</v>
      </c>
      <c r="K1557" s="7"/>
      <c r="L1557" s="7"/>
      <c r="M1557" s="7"/>
      <c r="N1557" s="7"/>
      <c r="O1557" s="7"/>
      <c r="P1557" s="7"/>
      <c r="Q1557" s="7"/>
      <c r="R1557" s="7"/>
      <c r="S1557" s="7"/>
    </row>
    <row r="1558">
      <c r="A1558" s="2" t="s">
        <v>12882</v>
      </c>
      <c r="B1558" s="2" t="str">
        <v>英國</v>
      </c>
      <c r="C1558" s="3" t="s">
        <v>12881</v>
      </c>
      <c r="D1558" s="2" t="str">
        <v>体育及旅游休闲用品,家用电器,电子消费品及信息产品,餐厨用具</v>
      </c>
      <c r="E1558" s="2" t="str">
        <v>7次</v>
      </c>
      <c r="F1558" s="2" t="str">
        <v>STATION RD BLETCHINGDONOXFORD,U.K.</v>
      </c>
      <c r="G1558" s="2" t="str">
        <v>--</v>
      </c>
      <c r="H1558" s="2" t="s">
        <v>12883</v>
      </c>
      <c r="I1558" s="2" t="str">
        <v>+44 1869 350749</v>
      </c>
      <c r="J1558" s="2" t="str">
        <v>0044(0)1869350918</v>
      </c>
      <c r="K1558" s="7"/>
      <c r="L1558" s="7"/>
      <c r="M1558" s="7"/>
      <c r="N1558" s="7"/>
      <c r="O1558" s="7"/>
      <c r="P1558" s="7"/>
      <c r="Q1558" s="7"/>
      <c r="R1558" s="7"/>
      <c r="S1558" s="7"/>
    </row>
    <row r="1559">
      <c r="A1559" s="2" t="s">
        <v>10203</v>
      </c>
      <c r="B1559" s="2" t="str">
        <v>利比亞</v>
      </c>
      <c r="C1559" s="2" t="str">
        <v>--</v>
      </c>
      <c r="D1559" s="2" t="str">
        <v>其他,餐厨用具</v>
      </c>
      <c r="E1559" s="2" t="str">
        <v>7次</v>
      </c>
      <c r="F1559" s="2" t="str">
        <v>BENGHAZI -LIBYA</v>
      </c>
      <c r="G1559" s="2" t="str">
        <v>MR SO</v>
      </c>
      <c r="H1559" s="2" t="str">
        <v>nader2734@yahoo.</v>
      </c>
      <c r="I1559" s="2">
        <v>2186102734</v>
      </c>
      <c r="J1559" s="2">
        <v>15128532369</v>
      </c>
      <c r="K1559" s="7"/>
      <c r="L1559" s="7"/>
      <c r="M1559" s="7"/>
      <c r="N1559" s="7"/>
      <c r="O1559" s="7"/>
      <c r="P1559" s="7"/>
      <c r="Q1559" s="7"/>
      <c r="R1559" s="7"/>
      <c r="S1559" s="7"/>
    </row>
    <row r="1560">
      <c r="A1560" s="2" t="s">
        <v>12897</v>
      </c>
      <c r="B1560" s="2" t="str">
        <v>新西蘭</v>
      </c>
      <c r="C1560" s="3" t="s">
        <v>12899</v>
      </c>
      <c r="D1560" s="2" t="str">
        <v>大型机械及设备,工具,餐厨用具</v>
      </c>
      <c r="E1560" s="2" t="str">
        <v>9次</v>
      </c>
      <c r="F1560" s="2" t="str">
        <v>26 Seaview Road Lower Hutt 6009 Wellington</v>
      </c>
      <c r="G1560" s="2" t="str">
        <v>Gillian Howard</v>
      </c>
      <c r="H1560" s="2" t="s">
        <v>12898</v>
      </c>
      <c r="I1560" s="2" t="str">
        <v>+64 4-568 5889</v>
      </c>
      <c r="J1560" s="2" t="str">
        <v>0064 4 568 9639</v>
      </c>
      <c r="K1560" s="7"/>
      <c r="L1560" s="7"/>
      <c r="M1560" s="7"/>
      <c r="N1560" s="7"/>
      <c r="O1560" s="7"/>
      <c r="P1560" s="7"/>
      <c r="Q1560" s="7"/>
      <c r="R1560" s="7"/>
      <c r="S1560" s="7"/>
    </row>
    <row r="1561">
      <c r="A1561" s="2" t="s">
        <v>10136</v>
      </c>
      <c r="B1561" s="2" t="str">
        <v>英國</v>
      </c>
      <c r="C1561" s="2" t="str">
        <v>--</v>
      </c>
      <c r="D1561" s="2" t="str">
        <v>其他,服装饰物及配件,箱包,鞋,餐厨用具</v>
      </c>
      <c r="E1561" s="2" t="str">
        <v>7次</v>
      </c>
      <c r="F1561" s="2" t="str">
        <v>31 SCHOLARSWALK LANGLEY BERKSHIRE</v>
      </c>
      <c r="G1561" s="2" t="str">
        <v>ORCHARD INTERNATIONAL</v>
      </c>
      <c r="H1561" s="2" t="s">
        <v>10135</v>
      </c>
      <c r="I1561" s="2" t="str">
        <v>+44 1753 581114</v>
      </c>
      <c r="J1561" s="2" t="str">
        <v>0044 1753 543226</v>
      </c>
      <c r="K1561" s="7"/>
      <c r="L1561" s="7"/>
      <c r="M1561" s="7"/>
      <c r="N1561" s="7"/>
      <c r="O1561" s="7"/>
      <c r="P1561" s="7"/>
      <c r="Q1561" s="7"/>
      <c r="R1561" s="7"/>
      <c r="S1561" s="7"/>
    </row>
    <row r="1562">
      <c r="A1562" s="2" t="s">
        <v>12850</v>
      </c>
      <c r="B1562" s="2" t="str">
        <v>日本</v>
      </c>
      <c r="C1562" s="3" t="s">
        <v>12853</v>
      </c>
      <c r="D1562" s="2" t="s">
        <v>12851</v>
      </c>
      <c r="E1562" s="2" t="str">
        <v>10次</v>
      </c>
      <c r="F1562" s="2" t="str">
        <v>27-1 KYOHARA-CHO, NAHA, OKINAWA 901-0151</v>
      </c>
      <c r="G1562" s="2" t="str">
        <v>MAESIMA</v>
      </c>
      <c r="H1562" s="2" t="s">
        <v>12852</v>
      </c>
      <c r="I1562" s="2" t="str">
        <v>+81 266-22-2773,+81 25-233-4698</v>
      </c>
      <c r="J1562" s="2" t="str">
        <v>0081 3 3436 0319</v>
      </c>
      <c r="K1562" s="7"/>
      <c r="L1562" s="7"/>
      <c r="M1562" s="7"/>
      <c r="N1562" s="7"/>
      <c r="O1562" s="7"/>
      <c r="P1562" s="7"/>
      <c r="Q1562" s="7"/>
      <c r="R1562" s="7"/>
      <c r="S1562" s="7"/>
    </row>
    <row r="1563">
      <c r="A1563" s="2" t="s">
        <v>10158</v>
      </c>
      <c r="B1563" s="2" t="str">
        <v>沙烏地阿拉伯</v>
      </c>
      <c r="C1563" s="3" t="s">
        <v>10159</v>
      </c>
      <c r="D1563" s="2" t="str">
        <v>其他,大型机械及设备,玻璃工艺品,餐厨用具</v>
      </c>
      <c r="E1563" s="2" t="str">
        <v>7次</v>
      </c>
      <c r="F1563" s="2" t="str">
        <v>ALSIBALA STREET,RIYADH K.S.A,SAUDI ARABIA</v>
      </c>
      <c r="G1563" s="2" t="str">
        <v>AHMED MABAWARETH</v>
      </c>
      <c r="H1563" s="2" t="s">
        <v>10157</v>
      </c>
      <c r="I1563" s="2" t="str">
        <v>00966 1 4115020</v>
      </c>
      <c r="J1563" s="2">
        <v>966</v>
      </c>
      <c r="K1563" s="7"/>
      <c r="L1563" s="7"/>
      <c r="M1563" s="7"/>
      <c r="N1563" s="7"/>
      <c r="O1563" s="7"/>
      <c r="P1563" s="7"/>
      <c r="Q1563" s="7"/>
      <c r="R1563" s="7"/>
      <c r="S1563" s="7"/>
    </row>
    <row r="1564">
      <c r="A1564" s="2" t="s">
        <v>12864</v>
      </c>
      <c r="B1564" s="2" t="str">
        <v>法國</v>
      </c>
      <c r="C1564" s="3" t="s">
        <v>12862</v>
      </c>
      <c r="D1564" s="2" t="str">
        <v>餐厨用具</v>
      </c>
      <c r="E1564" s="2" t="str">
        <v>5次</v>
      </c>
      <c r="F1564" s="2" t="str">
        <v>RUE DE CARMES, 32100, CONDOM</v>
      </c>
      <c r="G1564" s="2" t="str">
        <v>M DARROUX BERNARD</v>
      </c>
      <c r="H1564" s="2" t="s">
        <v>12863</v>
      </c>
      <c r="I1564" s="2" t="str">
        <v>+33 5 62 28 15 33</v>
      </c>
      <c r="J1564" s="2" t="str">
        <v>0033 562283699</v>
      </c>
      <c r="K1564" s="7"/>
      <c r="L1564" s="7"/>
      <c r="M1564" s="7"/>
      <c r="N1564" s="7"/>
      <c r="O1564" s="7"/>
      <c r="P1564" s="7"/>
      <c r="Q1564" s="7"/>
      <c r="R1564" s="7"/>
      <c r="S1564" s="7"/>
    </row>
    <row r="1565">
      <c r="A1565" s="2" t="s">
        <v>10081</v>
      </c>
      <c r="B1565" s="2" t="str">
        <v>中國香港</v>
      </c>
      <c r="C1565" s="3" t="s">
        <v>10083</v>
      </c>
      <c r="D1565" s="2" t="str">
        <v>玻璃工艺品,餐厨用具</v>
      </c>
      <c r="E1565" s="2" t="str">
        <v>7次</v>
      </c>
      <c r="F1565" s="2" t="str">
        <v>B-1,8/FL.,UNIMIX IND. CTR.,2 NG FONG ST.,SAN PO KONG,KOWLOON</v>
      </c>
      <c r="G1565" s="2" t="str">
        <v>DAVID P.LING</v>
      </c>
      <c r="H1565" s="2" t="s">
        <v>10082</v>
      </c>
      <c r="I1565" s="2" t="str">
        <v>00852 23280908</v>
      </c>
      <c r="J1565" s="2" t="str">
        <v>00852 23277563</v>
      </c>
      <c r="K1565" s="7"/>
      <c r="L1565" s="7"/>
      <c r="M1565" s="7"/>
      <c r="N1565" s="7"/>
      <c r="O1565" s="7"/>
      <c r="P1565" s="7"/>
      <c r="Q1565" s="7"/>
      <c r="R1565" s="7"/>
      <c r="S1565" s="7"/>
    </row>
    <row r="1566">
      <c r="A1566" s="2" t="s">
        <v>12815</v>
      </c>
      <c r="B1566" s="2" t="str">
        <v>法國</v>
      </c>
      <c r="C1566" s="3" t="s">
        <v>12818</v>
      </c>
      <c r="D1566" s="2" t="s">
        <v>12816</v>
      </c>
      <c r="E1566" s="2" t="str">
        <v>10次</v>
      </c>
      <c r="F1566" s="2" t="str">
        <v>68 BOULEVARD DE PORTROYAL 75005 PARIS,FRANCE</v>
      </c>
      <c r="G1566" s="2" t="str">
        <v>Mr. Roland Holatz / Mr. Marco</v>
      </c>
      <c r="H1566" s="2" t="s">
        <v>12817</v>
      </c>
      <c r="I1566" s="2" t="str">
        <v>+33 1 45 36 08 42</v>
      </c>
      <c r="J1566" s="2">
        <v>145360842</v>
      </c>
      <c r="K1566" s="7"/>
      <c r="L1566" s="7"/>
      <c r="M1566" s="7"/>
      <c r="N1566" s="7"/>
      <c r="O1566" s="7"/>
      <c r="P1566" s="7"/>
      <c r="Q1566" s="7"/>
      <c r="R1566" s="7"/>
      <c r="S1566" s="7"/>
    </row>
    <row r="1567">
      <c r="A1567" s="2" t="s">
        <v>10108</v>
      </c>
      <c r="B1567" s="2" t="str">
        <v>新西蘭</v>
      </c>
      <c r="C1567" s="3" t="s">
        <v>10110</v>
      </c>
      <c r="D1567" s="2" t="str">
        <v>其他,建筑及装饰材料,餐厨用具</v>
      </c>
      <c r="E1567" s="2" t="str">
        <v>8次</v>
      </c>
      <c r="F1567" s="2" t="str">
        <v>238 B BUSH ROAD,ALBANY, AUCKLAND,NEW ZEALAND</v>
      </c>
      <c r="G1567" s="2" t="str">
        <v>ALEX KIM</v>
      </c>
      <c r="H1567" s="2" t="s">
        <v>10109</v>
      </c>
      <c r="I1567" s="2" t="str">
        <v>+64 9-448 1277</v>
      </c>
      <c r="J1567" s="2">
        <v>6494481299</v>
      </c>
      <c r="K1567" s="7"/>
      <c r="L1567" s="7"/>
      <c r="M1567" s="7"/>
      <c r="N1567" s="7"/>
      <c r="O1567" s="7"/>
      <c r="P1567" s="7"/>
      <c r="Q1567" s="7"/>
      <c r="R1567" s="7"/>
      <c r="S1567" s="7"/>
    </row>
    <row r="1568">
      <c r="A1568" s="2" t="s">
        <v>12834</v>
      </c>
      <c r="B1568" s="2" t="str">
        <v>叙利亚</v>
      </c>
      <c r="C1568" s="2" t="str">
        <v>--</v>
      </c>
      <c r="D1568" s="2" t="str">
        <v>玻璃工艺品,餐厨用具</v>
      </c>
      <c r="E1568" s="2" t="str">
        <v>7次</v>
      </c>
      <c r="F1568" s="2" t="str">
        <v>SWEKKA STR.,ADDASS BLDG.4TH FL.,(P.O.BOX: 1745),ALEPPO</v>
      </c>
      <c r="G1568" s="2" t="str">
        <v>ALAA ELDINE KARKANAWI</v>
      </c>
      <c r="H1568" s="2" t="s">
        <v>12835</v>
      </c>
      <c r="I1568" s="2" t="str">
        <v>+963 21 331 3810</v>
      </c>
      <c r="J1568" s="2" t="str">
        <v>00963 21 3313810</v>
      </c>
      <c r="K1568" s="7"/>
      <c r="L1568" s="7"/>
      <c r="M1568" s="7"/>
      <c r="N1568" s="7"/>
      <c r="O1568" s="7"/>
      <c r="P1568" s="7"/>
      <c r="Q1568" s="7"/>
      <c r="R1568" s="7"/>
      <c r="S1568" s="7"/>
    </row>
    <row r="1569">
      <c r="A1569" s="2" t="s">
        <v>9609</v>
      </c>
      <c r="B1569" s="2" t="str">
        <v>美國</v>
      </c>
      <c r="C1569" s="3" t="s">
        <v>9607</v>
      </c>
      <c r="D1569" s="2" t="str">
        <v>餐厨用具</v>
      </c>
      <c r="E1569" s="2" t="str">
        <v>2次</v>
      </c>
      <c r="F1569" s="2" t="str">
        <v>3030 KUTZTOWN ROAD/P.O. BOX 13668,READING, PA 19612-3668</v>
      </c>
      <c r="G1569" s="2" t="str">
        <v>Ray Buch</v>
      </c>
      <c r="H1569" s="2" t="s">
        <v>9608</v>
      </c>
      <c r="I1569" s="2" t="str">
        <v>+1-856-234-7511,(973) 484-1200,(804) 893-3564,(410) 273-1856,(301) 352-8500,(201) 384-8877,(856) 234-7511,8006882537,(800) 422-8126,+18004228126,8004228126,4102731856,410-489-0286,800-422-8126,+1 800-422-8126,+1-800-422-8126</v>
      </c>
      <c r="J1569" s="2" t="str">
        <v>001 610 929 3060</v>
      </c>
      <c r="K1569" s="7"/>
      <c r="L1569" s="7"/>
      <c r="M1569" s="7"/>
      <c r="N1569" s="7"/>
      <c r="O1569" s="7"/>
      <c r="P1569" s="7"/>
      <c r="Q1569" s="7"/>
      <c r="R1569" s="7"/>
      <c r="S1569" s="7"/>
    </row>
    <row r="1570">
      <c r="A1570" s="2" t="s">
        <v>12464</v>
      </c>
      <c r="B1570" s="2" t="str">
        <v>日本</v>
      </c>
      <c r="C1570" s="3" t="s">
        <v>12463</v>
      </c>
      <c r="D1570" s="2" t="str">
        <v>其他,家具,家居装饰品,玩具,餐厨用具</v>
      </c>
      <c r="E1570" s="2" t="str">
        <v>9次</v>
      </c>
      <c r="F1570" s="2" t="str">
        <v>3-5-25, NIPPONBASHI,NANIWA-KU,OSAKA 556-0005JAPAN</v>
      </c>
      <c r="G1570" s="2" t="str">
        <v>Jophy Lam</v>
      </c>
      <c r="H1570" s="2" t="s">
        <v>12462</v>
      </c>
      <c r="I1570" s="2" t="str">
        <v>+81 6-6631-1214</v>
      </c>
      <c r="J1570" s="2" t="str">
        <v>0081 6 66319448</v>
      </c>
      <c r="K1570" s="7"/>
      <c r="L1570" s="7"/>
      <c r="M1570" s="7"/>
      <c r="N1570" s="7"/>
      <c r="O1570" s="7"/>
      <c r="P1570" s="7"/>
      <c r="Q1570" s="7"/>
      <c r="R1570" s="7"/>
      <c r="S1570" s="7"/>
    </row>
    <row r="1571">
      <c r="A1571" s="2" t="s">
        <v>9630</v>
      </c>
      <c r="B1571" s="2" t="str">
        <v>中國香港</v>
      </c>
      <c r="C1571" s="3" t="s">
        <v>9633</v>
      </c>
      <c r="D1571" s="2" t="s">
        <v>9632</v>
      </c>
      <c r="E1571" s="2" t="str">
        <v>6次</v>
      </c>
      <c r="F1571" s="2" t="str">
        <v>2/F, 396A, PORTLAND STREET, MONGKOK, HONG KONG</v>
      </c>
      <c r="G1571" s="2" t="str">
        <v>LIN KAI WING</v>
      </c>
      <c r="H1571" s="2" t="s">
        <v>9631</v>
      </c>
      <c r="I1571" s="2" t="str">
        <v>(852)98267210</v>
      </c>
      <c r="J1571" s="2" t="str">
        <v>(852)23801714</v>
      </c>
      <c r="K1571" s="7"/>
      <c r="L1571" s="7"/>
      <c r="M1571" s="7"/>
      <c r="N1571" s="7"/>
      <c r="O1571" s="7"/>
      <c r="P1571" s="7"/>
      <c r="Q1571" s="7"/>
      <c r="R1571" s="7"/>
      <c r="S1571" s="7"/>
    </row>
    <row r="1572">
      <c r="A1572" s="2" t="s">
        <v>12480</v>
      </c>
      <c r="B1572" s="2" t="str">
        <v>加拿大</v>
      </c>
      <c r="C1572" s="3" t="s">
        <v>12482</v>
      </c>
      <c r="D1572" s="2" t="str">
        <v>其他,卫浴设备,大型机械及设备,家具,家居装饰品,玻璃工艺品,鞋,餐厨用具</v>
      </c>
      <c r="E1572" s="2" t="str">
        <v>9次</v>
      </c>
      <c r="F1572" s="2" t="str">
        <v>59 TALMAN CRT.CONCORD ON,CANADA</v>
      </c>
      <c r="G1572" s="2" t="str">
        <v>Kamran Abdul Hameed</v>
      </c>
      <c r="H1572" s="2" t="s">
        <v>12481</v>
      </c>
      <c r="I1572" s="2" t="str">
        <v>+1 905-669-9949</v>
      </c>
      <c r="J1572" s="2" t="str">
        <v>001 905 6695450</v>
      </c>
      <c r="K1572" s="7"/>
      <c r="L1572" s="7"/>
      <c r="M1572" s="7"/>
      <c r="N1572" s="7"/>
      <c r="O1572" s="7"/>
      <c r="P1572" s="7"/>
      <c r="Q1572" s="7"/>
      <c r="R1572" s="7"/>
      <c r="S1572" s="7"/>
    </row>
    <row r="1573">
      <c r="A1573" s="2" t="s">
        <v>9554</v>
      </c>
      <c r="B1573" s="2" t="str">
        <v>美國</v>
      </c>
      <c r="C1573" s="3" t="s">
        <v>9552</v>
      </c>
      <c r="D1573" s="2" t="str">
        <v>餐厨用具</v>
      </c>
      <c r="E1573" s="2" t="str">
        <v>3次</v>
      </c>
      <c r="F1573" s="2" t="str">
        <v>8200 SOUTH AKRON ST.,ENGLEWOOD, CO80112,U.S.A.</v>
      </c>
      <c r="G1573" s="2" t="str">
        <v>--</v>
      </c>
      <c r="H1573" s="2" t="s">
        <v>9553</v>
      </c>
      <c r="I1573" s="2" t="str">
        <v>--</v>
      </c>
      <c r="J1573" s="2" t="str">
        <v>(852)2734-0488</v>
      </c>
      <c r="K1573" s="7"/>
      <c r="L1573" s="7"/>
      <c r="M1573" s="7"/>
      <c r="N1573" s="7"/>
      <c r="O1573" s="7"/>
      <c r="P1573" s="7"/>
      <c r="Q1573" s="7"/>
      <c r="R1573" s="7"/>
      <c r="S1573" s="7"/>
    </row>
    <row r="1574">
      <c r="A1574" s="2" t="s">
        <v>12415</v>
      </c>
      <c r="B1574" s="2" t="str">
        <v>日本</v>
      </c>
      <c r="C1574" s="3" t="s">
        <v>12414</v>
      </c>
      <c r="D1574" s="2" t="str">
        <v>餐厨用具</v>
      </c>
      <c r="E1574" s="2" t="str">
        <v>6次</v>
      </c>
      <c r="F1574" s="2" t="str">
        <v>5329-1, SHIMOFUKUMOTO-CHO, KAGOSHIMA-SHI, KAGOSHIMA 8910144</v>
      </c>
      <c r="G1574" s="2" t="str">
        <v>ITASHIKI RYOJI</v>
      </c>
      <c r="H1574" s="2" t="str">
        <v>--</v>
      </c>
      <c r="I1574" s="2" t="str">
        <v>0081 99 261 5221</v>
      </c>
      <c r="J1574" s="2" t="str">
        <v>0081 99 261 5237</v>
      </c>
      <c r="K1574" s="7"/>
      <c r="L1574" s="7"/>
      <c r="M1574" s="7"/>
      <c r="N1574" s="7"/>
      <c r="O1574" s="7"/>
      <c r="P1574" s="7"/>
      <c r="Q1574" s="7"/>
      <c r="R1574" s="7"/>
      <c r="S1574" s="7"/>
    </row>
    <row r="1575">
      <c r="A1575" s="2" t="s">
        <v>9580</v>
      </c>
      <c r="B1575" s="2" t="str">
        <v>義大利</v>
      </c>
      <c r="C1575" s="3" t="s">
        <v>9579</v>
      </c>
      <c r="D1575" s="2" t="str">
        <v>其他,家具,家用纺织品,服装饰物及配件,照明产品,箱包,车辆,餐厨用具</v>
      </c>
      <c r="E1575" s="2" t="str">
        <v>8次</v>
      </c>
      <c r="F1575" s="2" t="str">
        <v>C.P.71 RIMINI 10 BLOCCO 93/G 10A TRAVERSA GROS RIMINI VIA CORIANO,58-47900 RIMINI</v>
      </c>
      <c r="G1575" s="2" t="str">
        <v>Annibale Caldara</v>
      </c>
      <c r="H1575" s="2" t="s">
        <v>9578</v>
      </c>
      <c r="I1575" s="2" t="str">
        <v>+39 0541 383613</v>
      </c>
      <c r="J1575" s="2" t="str">
        <v>0039 0541 383678</v>
      </c>
      <c r="K1575" s="7"/>
      <c r="L1575" s="7"/>
      <c r="M1575" s="7"/>
      <c r="N1575" s="7"/>
      <c r="O1575" s="7"/>
      <c r="P1575" s="7"/>
      <c r="Q1575" s="7"/>
      <c r="R1575" s="7"/>
      <c r="S1575" s="7"/>
    </row>
    <row r="1576">
      <c r="A1576" s="2" t="s">
        <v>12436</v>
      </c>
      <c r="B1576" s="2" t="str">
        <v>叙利亚</v>
      </c>
      <c r="C1576" s="2" t="str">
        <v>--</v>
      </c>
      <c r="D1576" s="2" t="str">
        <v>餐厨用具</v>
      </c>
      <c r="E1576" s="2" t="str">
        <v>6次</v>
      </c>
      <c r="F1576" s="2" t="str">
        <v>DAMASCUS,MAZZAH-EASTERN VILLAS P.O. BOX:9363</v>
      </c>
      <c r="G1576" s="2" t="str">
        <v>ISSAM HAFFAR</v>
      </c>
      <c r="H1576" s="2" t="s">
        <v>12435</v>
      </c>
      <c r="I1576" s="2" t="str">
        <v>+963 11 611 8095</v>
      </c>
      <c r="J1576" s="2" t="str">
        <v>00963 11 6133688</v>
      </c>
      <c r="K1576" s="7"/>
      <c r="L1576" s="7"/>
      <c r="M1576" s="7"/>
      <c r="N1576" s="7"/>
      <c r="O1576" s="7"/>
      <c r="P1576" s="7"/>
      <c r="Q1576" s="7"/>
      <c r="R1576" s="7"/>
      <c r="S1576" s="7"/>
    </row>
    <row r="1577">
      <c r="A1577" s="2" t="s">
        <v>9494</v>
      </c>
      <c r="B1577" s="2" t="str">
        <v>英國</v>
      </c>
      <c r="C1577" s="2" t="str">
        <v>--</v>
      </c>
      <c r="D1577" s="2" t="str">
        <v>五金,家用电器,餐厨用具</v>
      </c>
      <c r="E1577" s="2" t="str">
        <v>9次</v>
      </c>
      <c r="F1577" s="2" t="str">
        <v>Bothwell Street, Easter Road, GB EH7 5SQ, Edinburgh</v>
      </c>
      <c r="G1577" s="2" t="str">
        <v>Boyd at Grahams</v>
      </c>
      <c r="H1577" s="2" t="str">
        <v>--</v>
      </c>
      <c r="I1577" s="2" t="str">
        <v>+44 131 661 6144</v>
      </c>
      <c r="J1577" s="2" t="str">
        <v>0044 131 661 2887</v>
      </c>
      <c r="K1577" s="7"/>
      <c r="L1577" s="7"/>
      <c r="M1577" s="7"/>
      <c r="N1577" s="7"/>
      <c r="O1577" s="7"/>
      <c r="P1577" s="7"/>
      <c r="Q1577" s="7"/>
      <c r="R1577" s="7"/>
      <c r="S1577" s="7"/>
    </row>
    <row r="1578">
      <c r="A1578" s="2" t="s">
        <v>12368</v>
      </c>
      <c r="B1578" s="2" t="str">
        <v>芬蘭</v>
      </c>
      <c r="C1578" s="3" t="s">
        <v>12367</v>
      </c>
      <c r="D1578" s="2" t="str">
        <v>其他,办公文具,电子电气产品,餐厨用具</v>
      </c>
      <c r="E1578" s="2" t="str">
        <v>7次</v>
      </c>
      <c r="F1578" s="2" t="str">
        <v>Sinikalliont 3 C, FI 02630, Espoo</v>
      </c>
      <c r="G1578" s="2" t="str">
        <v>KARI HAKONAEKI</v>
      </c>
      <c r="H1578" s="2" t="s">
        <v>12366</v>
      </c>
      <c r="I1578" s="2" t="str">
        <v>+358 9 25330300</v>
      </c>
      <c r="J1578" s="2" t="str">
        <v>00358 9 25 33 03 30</v>
      </c>
      <c r="K1578" s="7"/>
      <c r="L1578" s="7"/>
      <c r="M1578" s="7"/>
      <c r="N1578" s="7"/>
      <c r="O1578" s="7"/>
      <c r="P1578" s="7"/>
      <c r="Q1578" s="7"/>
      <c r="R1578" s="7"/>
      <c r="S1578" s="7"/>
    </row>
    <row r="1579">
      <c r="A1579" s="2" t="s">
        <v>9524</v>
      </c>
      <c r="B1579" s="2" t="str">
        <v>洪都拉斯</v>
      </c>
      <c r="C1579" s="3" t="s">
        <v>9526</v>
      </c>
      <c r="D1579" s="2" t="str">
        <v>餐厨用具</v>
      </c>
      <c r="E1579" s="2" t="str">
        <v>6次</v>
      </c>
      <c r="F1579" s="2" t="str">
        <v>APARTADO POSTAL 18,SAN PEDRO SULA, CORTES</v>
      </c>
      <c r="G1579" s="2" t="str">
        <v>I ANTONIO JARR</v>
      </c>
      <c r="H1579" s="2" t="s">
        <v>9525</v>
      </c>
      <c r="I1579" s="2" t="str">
        <v>00504 553 1948</v>
      </c>
      <c r="J1579" s="2" t="str">
        <v>00504 552 3287</v>
      </c>
      <c r="K1579" s="7"/>
      <c r="L1579" s="7"/>
      <c r="M1579" s="7"/>
      <c r="N1579" s="7"/>
      <c r="O1579" s="7"/>
      <c r="P1579" s="7"/>
      <c r="Q1579" s="7"/>
      <c r="R1579" s="7"/>
      <c r="S1579" s="7"/>
    </row>
    <row r="1580">
      <c r="A1580" s="2" t="s">
        <v>12391</v>
      </c>
      <c r="B1580" s="2" t="str">
        <v>以色列</v>
      </c>
      <c r="C1580" s="2" t="str">
        <v>--</v>
      </c>
      <c r="D1580" s="2" t="str">
        <v>医药保健品及医疗器械,餐厨用具</v>
      </c>
      <c r="E1580" s="2" t="str">
        <v>6次</v>
      </c>
      <c r="F1580" s="2" t="str">
        <v>6 Rotem Street, 46915, Rishpon</v>
      </c>
      <c r="G1580" s="2" t="str">
        <v>Bezalel Mendelbaum</v>
      </c>
      <c r="H1580" s="2" t="str">
        <v>--</v>
      </c>
      <c r="I1580" s="2" t="str">
        <v>+972 9-950-6946</v>
      </c>
      <c r="J1580" s="2" t="str">
        <v>00972 9 9506951</v>
      </c>
      <c r="K1580" s="7"/>
      <c r="L1580" s="7"/>
      <c r="M1580" s="7"/>
      <c r="N1580" s="7"/>
      <c r="O1580" s="7"/>
      <c r="P1580" s="7"/>
      <c r="Q1580" s="7"/>
      <c r="R1580" s="7"/>
      <c r="S1580" s="7"/>
    </row>
    <row r="1581">
      <c r="A1581" s="2" t="s">
        <v>9441</v>
      </c>
      <c r="B1581" s="2" t="str">
        <v>英國</v>
      </c>
      <c r="C1581" s="3" t="s">
        <v>9440</v>
      </c>
      <c r="D1581" s="2" t="str">
        <v>电子消费品及信息产品,餐厨用具</v>
      </c>
      <c r="E1581" s="2" t="str">
        <v>5次</v>
      </c>
      <c r="F1581" s="2" t="str">
        <v>163 Parker Drive, Leicester, Leicestershire, LE4 0JP</v>
      </c>
      <c r="G1581" s="2" t="str">
        <v>Mr B Berryman</v>
      </c>
      <c r="H1581" s="2" t="s">
        <v>9442</v>
      </c>
      <c r="I1581" s="2" t="str">
        <v>+44 116 234 0800</v>
      </c>
      <c r="J1581" s="2" t="str">
        <v>0044 116 2341398</v>
      </c>
      <c r="K1581" s="7"/>
      <c r="L1581" s="7"/>
      <c r="M1581" s="7"/>
      <c r="N1581" s="7"/>
      <c r="O1581" s="7"/>
      <c r="P1581" s="7"/>
      <c r="Q1581" s="7"/>
      <c r="R1581" s="7"/>
      <c r="S1581" s="7"/>
    </row>
    <row r="1582">
      <c r="A1582" s="2" t="s">
        <v>12324</v>
      </c>
      <c r="B1582" s="2" t="str">
        <v>以色列</v>
      </c>
      <c r="C1582" s="3" t="s">
        <v>12323</v>
      </c>
      <c r="D1582" s="2" t="str">
        <v>餐厨用具</v>
      </c>
      <c r="E1582" s="2" t="str">
        <v>6次</v>
      </c>
      <c r="F1582" s="2" t="str">
        <v>9 Hagalil Street, 58217, Holon</v>
      </c>
      <c r="G1582" s="2" t="str">
        <v>Ze'ev Feier</v>
      </c>
      <c r="H1582" s="2" t="str">
        <v>--</v>
      </c>
      <c r="I1582" s="2" t="str">
        <v>+972 3-505-3160</v>
      </c>
      <c r="J1582" s="2" t="str">
        <v>00972 3 5053156</v>
      </c>
      <c r="K1582" s="7"/>
      <c r="L1582" s="7"/>
      <c r="M1582" s="7"/>
      <c r="N1582" s="7"/>
      <c r="O1582" s="7"/>
      <c r="P1582" s="7"/>
      <c r="Q1582" s="7"/>
      <c r="R1582" s="7"/>
      <c r="S1582" s="7"/>
    </row>
    <row r="1583">
      <c r="A1583" s="2" t="s">
        <v>9464</v>
      </c>
      <c r="B1583" s="2" t="str">
        <v>日本</v>
      </c>
      <c r="C1583" s="3" t="s">
        <v>9466</v>
      </c>
      <c r="D1583" s="2" t="str">
        <v>食品,餐厨用具</v>
      </c>
      <c r="E1583" s="2" t="str">
        <v>2次</v>
      </c>
      <c r="F1583" s="2" t="str">
        <v>31, YAMASHITA-CHO, NAKA-KU, YOKOHAMA, Kanagawa 231-0023 Japan</v>
      </c>
      <c r="G1583" s="2" t="str">
        <v>Mr TSUNEHARU KOBAYASHI</v>
      </c>
      <c r="H1583" s="2" t="s">
        <v>9465</v>
      </c>
      <c r="I1583" s="2" t="str">
        <v>+81-45-662-4228,+81-20170426,+81-123-45-6789,+81-1111111111,+81-45-662-9047,+81-012624,+81-012625,+81-2310023,+81-1234567</v>
      </c>
      <c r="J1583" s="2" t="str">
        <v>0081 45 662 9047</v>
      </c>
      <c r="K1583" s="7"/>
      <c r="L1583" s="7"/>
      <c r="M1583" s="7"/>
      <c r="N1583" s="7"/>
      <c r="O1583" s="7"/>
      <c r="P1583" s="7"/>
      <c r="Q1583" s="7"/>
      <c r="R1583" s="7"/>
      <c r="S1583" s="7"/>
    </row>
    <row r="1584">
      <c r="A1584" s="2" t="s">
        <v>12348</v>
      </c>
      <c r="B1584" s="2" t="str">
        <v>中國香港</v>
      </c>
      <c r="C1584" s="3" t="s">
        <v>12349</v>
      </c>
      <c r="D1584" s="2" t="str">
        <v>餐厨用具</v>
      </c>
      <c r="E1584" s="2" t="str">
        <v>7次</v>
      </c>
      <c r="F1584" s="2" t="str">
        <v>UNIT 401-404, 4/F. BLK A,489-491 CASTLE PEAK RD,CHEUNG SHA WAN, KOWLOON.,HONGKONG</v>
      </c>
      <c r="G1584" s="2" t="str">
        <v>--</v>
      </c>
      <c r="H1584" s="2" t="s">
        <v>12347</v>
      </c>
      <c r="I1584" s="2" t="str">
        <v>+852 2195 3098</v>
      </c>
      <c r="J1584" s="2">
        <v>25984496</v>
      </c>
      <c r="K1584" s="7"/>
      <c r="L1584" s="7"/>
      <c r="M1584" s="7"/>
      <c r="N1584" s="7"/>
      <c r="O1584" s="7"/>
      <c r="P1584" s="7"/>
      <c r="Q1584" s="7"/>
      <c r="R1584" s="7"/>
      <c r="S1584" s="7"/>
    </row>
    <row r="1585">
      <c r="A1585" s="2" t="s">
        <v>9823</v>
      </c>
      <c r="B1585" s="2" t="str">
        <v>韩国</v>
      </c>
      <c r="C1585" s="3" t="s">
        <v>9824</v>
      </c>
      <c r="D1585" s="2" t="str">
        <v>其他,餐厨用具</v>
      </c>
      <c r="E1585" s="2" t="str">
        <v>8次</v>
      </c>
      <c r="F1585" s="2" t="str">
        <v>89-18 KONG-DONG,GUNO-KU,SEOULKOREA</v>
      </c>
      <c r="G1585" s="2" t="str">
        <v>MANISH THAKKAR</v>
      </c>
      <c r="H1585" s="2" t="s">
        <v>9825</v>
      </c>
      <c r="I1585" s="2" t="str">
        <v>+82 2-2617-7241</v>
      </c>
      <c r="J1585" s="2" t="str">
        <v>82 2 2617 7240</v>
      </c>
      <c r="K1585" s="7"/>
      <c r="L1585" s="7"/>
      <c r="M1585" s="7"/>
      <c r="N1585" s="7"/>
      <c r="O1585" s="7"/>
      <c r="P1585" s="7"/>
      <c r="Q1585" s="7"/>
      <c r="R1585" s="7"/>
      <c r="S1585" s="7"/>
    </row>
    <row r="1586">
      <c r="A1586" s="2" t="s">
        <v>12625</v>
      </c>
      <c r="B1586" s="2" t="str">
        <v>阿曼</v>
      </c>
      <c r="C1586" s="2" t="str">
        <v>--</v>
      </c>
      <c r="D1586" s="2" t="str">
        <v>体育及旅游休闲用品,箱包,鞋,餐厨用具</v>
      </c>
      <c r="E1586" s="2" t="str">
        <v>9次</v>
      </c>
      <c r="F1586" s="2" t="str">
        <v>P.O.BOX 308MUSCATOMAN</v>
      </c>
      <c r="G1586" s="2" t="str">
        <v>ABDULLAH ALBASSAM</v>
      </c>
      <c r="H1586" s="2" t="s">
        <v>12624</v>
      </c>
      <c r="I1586" s="2" t="str">
        <v>(968)686656</v>
      </c>
      <c r="J1586" s="2" t="str">
        <v>(968)685854</v>
      </c>
      <c r="K1586" s="7"/>
      <c r="L1586" s="7"/>
      <c r="M1586" s="7"/>
      <c r="N1586" s="7"/>
      <c r="O1586" s="7"/>
      <c r="P1586" s="7"/>
      <c r="Q1586" s="7"/>
      <c r="R1586" s="7"/>
      <c r="S1586" s="7"/>
    </row>
    <row r="1587">
      <c r="A1587" s="2" t="s">
        <v>9852</v>
      </c>
      <c r="B1587" s="2" t="str">
        <v>英國</v>
      </c>
      <c r="C1587" s="2" t="str">
        <v>--</v>
      </c>
      <c r="D1587" s="2" t="str">
        <v>餐厨用具</v>
      </c>
      <c r="E1587" s="2" t="str">
        <v>6次</v>
      </c>
      <c r="F1587" s="2" t="str">
        <v>ANSON HOUSE, MAIN STREET//GB-DESFORD LEICS LE9 9GR</v>
      </c>
      <c r="G1587" s="2" t="str">
        <v>DAVID CROCKER</v>
      </c>
      <c r="H1587" s="2" t="str">
        <v>--</v>
      </c>
      <c r="I1587" s="2" t="str">
        <v>+44 1455 822227</v>
      </c>
      <c r="J1587" s="2" t="str">
        <v>0044 1455 822227</v>
      </c>
      <c r="K1587" s="7"/>
      <c r="L1587" s="7"/>
      <c r="M1587" s="7"/>
      <c r="N1587" s="7"/>
      <c r="O1587" s="7"/>
      <c r="P1587" s="7"/>
      <c r="Q1587" s="7"/>
      <c r="R1587" s="7"/>
      <c r="S1587" s="7"/>
    </row>
    <row r="1588">
      <c r="A1588" s="2" t="s">
        <v>12639</v>
      </c>
      <c r="B1588" s="2" t="str">
        <v>德國</v>
      </c>
      <c r="C1588" s="2" t="str">
        <v>--</v>
      </c>
      <c r="D1588" s="2" t="str">
        <v>体育及旅游休闲用品,家居用品,玩具,礼品及赠品,箱包,餐厨用具</v>
      </c>
      <c r="E1588" s="2" t="str">
        <v>6次</v>
      </c>
      <c r="F1588" s="2" t="str">
        <v>KANTSTRASSE 62 BERLIN</v>
      </c>
      <c r="G1588" s="2" t="str">
        <v>LAKHI ASWANI</v>
      </c>
      <c r="H1588" s="2" t="s">
        <v>12638</v>
      </c>
      <c r="I1588" s="2" t="str">
        <v>+49 30 3248097</v>
      </c>
      <c r="J1588" s="2" t="str">
        <v>0049 30 3248094</v>
      </c>
      <c r="K1588" s="7"/>
      <c r="L1588" s="7"/>
      <c r="M1588" s="7"/>
      <c r="N1588" s="7"/>
      <c r="O1588" s="7"/>
      <c r="P1588" s="7"/>
      <c r="Q1588" s="7"/>
      <c r="R1588" s="7"/>
      <c r="S1588" s="7"/>
    </row>
    <row r="1589">
      <c r="A1589" s="2" t="s">
        <v>9772</v>
      </c>
      <c r="B1589" s="2" t="str">
        <v>義大利</v>
      </c>
      <c r="C1589" s="3" t="s">
        <v>9770</v>
      </c>
      <c r="D1589" s="2" t="str">
        <v>家具,玻璃工艺品,餐厨用具</v>
      </c>
      <c r="E1589" s="2" t="str">
        <v>7次</v>
      </c>
      <c r="F1589" s="2" t="str">
        <v>Via Grana 21, I 17013, ALBISOLA SUPERIORE</v>
      </c>
      <c r="G1589" s="2" t="str">
        <v>Fratelli BERTONE, Srl</v>
      </c>
      <c r="H1589" s="2" t="s">
        <v>9771</v>
      </c>
      <c r="I1589" s="2" t="str">
        <v>+39 019 480218</v>
      </c>
      <c r="J1589" s="2" t="str">
        <v>0039 019 488291</v>
      </c>
      <c r="K1589" s="7"/>
      <c r="L1589" s="7"/>
      <c r="M1589" s="7"/>
      <c r="N1589" s="7"/>
      <c r="O1589" s="7"/>
      <c r="P1589" s="7"/>
      <c r="Q1589" s="7"/>
      <c r="R1589" s="7"/>
      <c r="S1589" s="7"/>
    </row>
    <row r="1590">
      <c r="A1590" s="2" t="s">
        <v>12588</v>
      </c>
      <c r="B1590" s="2" t="str">
        <v>中國香港</v>
      </c>
      <c r="C1590" s="3" t="s">
        <v>12587</v>
      </c>
      <c r="D1590" s="2" t="str">
        <v>医药保健品及医疗器械,餐厨用具</v>
      </c>
      <c r="E1590" s="2" t="str">
        <v>7次</v>
      </c>
      <c r="F1590" s="2" t="str">
        <v>FLAT 802 ELITE IND.CENTRE,883 CHEUNG SHA WAN RD, KLN,HONGKONG</v>
      </c>
      <c r="G1590" s="2" t="str">
        <v>--</v>
      </c>
      <c r="H1590" s="2" t="s">
        <v>10672</v>
      </c>
      <c r="I1590" s="2" t="str">
        <v>+852 2785 1655</v>
      </c>
      <c r="J1590" s="2">
        <v>27850420</v>
      </c>
      <c r="K1590" s="7"/>
      <c r="L1590" s="7"/>
      <c r="M1590" s="7"/>
      <c r="N1590" s="7"/>
      <c r="O1590" s="7"/>
      <c r="P1590" s="7"/>
      <c r="Q1590" s="7"/>
      <c r="R1590" s="7"/>
      <c r="S1590" s="7"/>
    </row>
    <row r="1591">
      <c r="A1591" s="2" t="s">
        <v>9802</v>
      </c>
      <c r="B1591" s="2" t="str">
        <v>中國香港</v>
      </c>
      <c r="C1591" s="2" t="str">
        <v>--</v>
      </c>
      <c r="D1591" s="2" t="str">
        <v>餐厨用具</v>
      </c>
      <c r="E1591" s="2" t="str">
        <v>6次</v>
      </c>
      <c r="F1591" s="2" t="str">
        <v>RM 402, KIMBERLEY HOUSE,35 KIMBERLEY RD.,TST, KLN.,HONGKONG</v>
      </c>
      <c r="G1591" s="2" t="str">
        <v>--</v>
      </c>
      <c r="H1591" s="2" t="s">
        <v>9801</v>
      </c>
      <c r="I1591" s="2" t="str">
        <v>+852 2369 8453</v>
      </c>
      <c r="J1591" s="2">
        <v>27219158</v>
      </c>
      <c r="K1591" s="7"/>
      <c r="L1591" s="7"/>
      <c r="M1591" s="7"/>
      <c r="N1591" s="7"/>
      <c r="O1591" s="7"/>
      <c r="P1591" s="7"/>
      <c r="Q1591" s="7"/>
      <c r="R1591" s="7"/>
      <c r="S1591" s="7"/>
    </row>
    <row r="1592">
      <c r="A1592" s="2" t="s">
        <v>12605</v>
      </c>
      <c r="B1592" s="2" t="str">
        <v>新加坡</v>
      </c>
      <c r="C1592" s="3" t="s">
        <v>12603</v>
      </c>
      <c r="D1592" s="2" t="str">
        <v>家用电器,餐厨用具</v>
      </c>
      <c r="E1592" s="2" t="str">
        <v>6次</v>
      </c>
      <c r="F1592" s="2" t="str">
        <v>613 ALJUNIED ROAD 389831SINGAPORE</v>
      </c>
      <c r="G1592" s="2" t="str">
        <v>Sergey leonov</v>
      </c>
      <c r="H1592" s="2" t="s">
        <v>12604</v>
      </c>
      <c r="I1592" s="2" t="str">
        <v>+65 6744 6556</v>
      </c>
      <c r="J1592" s="2">
        <v>6567440123</v>
      </c>
      <c r="K1592" s="7"/>
      <c r="L1592" s="7"/>
      <c r="M1592" s="7"/>
      <c r="N1592" s="7"/>
      <c r="O1592" s="7"/>
      <c r="P1592" s="7"/>
      <c r="Q1592" s="7"/>
      <c r="R1592" s="7"/>
      <c r="S1592" s="7"/>
    </row>
    <row r="1593">
      <c r="A1593" s="2" t="s">
        <v>9720</v>
      </c>
      <c r="B1593" s="2" t="str">
        <v>中國香港</v>
      </c>
      <c r="C1593" s="2" t="str">
        <v>--</v>
      </c>
      <c r="D1593" s="2" t="s">
        <v>9718</v>
      </c>
      <c r="E1593" s="2" t="str">
        <v>10次</v>
      </c>
      <c r="F1593" s="2" t="str">
        <v>RM. 305, GOLDEN GATE COMM BLDG,136-138 AUSTIN RD., T.S.T.,KOWLOON,HONGKONG</v>
      </c>
      <c r="G1593" s="2" t="str">
        <v>HONGKONG EXIM CO. LTD.</v>
      </c>
      <c r="H1593" s="2" t="s">
        <v>9719</v>
      </c>
      <c r="I1593" s="2" t="str">
        <v>+852 2737 2366</v>
      </c>
      <c r="J1593" s="2" t="str">
        <v>00852 27372271</v>
      </c>
      <c r="K1593" s="7"/>
      <c r="L1593" s="7"/>
      <c r="M1593" s="7"/>
      <c r="N1593" s="7"/>
      <c r="O1593" s="7"/>
      <c r="P1593" s="7"/>
      <c r="Q1593" s="7"/>
      <c r="R1593" s="7"/>
      <c r="S1593" s="7"/>
    </row>
    <row r="1594">
      <c r="A1594" s="2" t="s">
        <v>12547</v>
      </c>
      <c r="B1594" s="2" t="str">
        <v>英國</v>
      </c>
      <c r="C1594" s="3" t="s">
        <v>12548</v>
      </c>
      <c r="D1594" s="2" t="str">
        <v>餐厨用具</v>
      </c>
      <c r="E1594" s="2" t="str">
        <v>6次</v>
      </c>
      <c r="F1594" s="2" t="str">
        <v>Hanover House, Packhorse Road, Gerrards Cross, Buckinghamshire, SL9 7QE</v>
      </c>
      <c r="G1594" s="2" t="str">
        <v>Jim Cierney</v>
      </c>
      <c r="H1594" s="2" t="str">
        <v>--</v>
      </c>
      <c r="I1594" s="2" t="str">
        <v>+44 1753 889822</v>
      </c>
      <c r="J1594" s="2" t="str">
        <v>0044 1753 889786</v>
      </c>
      <c r="K1594" s="7"/>
      <c r="L1594" s="7"/>
      <c r="M1594" s="7"/>
      <c r="N1594" s="7"/>
      <c r="O1594" s="7"/>
      <c r="P1594" s="7"/>
      <c r="Q1594" s="7"/>
      <c r="R1594" s="7"/>
      <c r="S1594" s="7"/>
    </row>
    <row r="1595">
      <c r="A1595" s="2" t="s">
        <v>9744</v>
      </c>
      <c r="B1595" s="2" t="str">
        <v>科威特</v>
      </c>
      <c r="C1595" s="2" t="str">
        <v>--</v>
      </c>
      <c r="D1595" s="2" t="str">
        <v>鞋,餐厨用具</v>
      </c>
      <c r="E1595" s="2" t="str">
        <v>6次</v>
      </c>
      <c r="F1595" s="2" t="str">
        <v>P.O. BOX 2567,SAFAT 13026</v>
      </c>
      <c r="G1595" s="2" t="str">
        <v>ALI ABDUL REZAQ</v>
      </c>
      <c r="H1595" s="2" t="str">
        <v>--</v>
      </c>
      <c r="I1595" s="2" t="str">
        <v>00965 242 1234</v>
      </c>
      <c r="J1595" s="2" t="str">
        <v>00965 242 1233</v>
      </c>
      <c r="K1595" s="7"/>
      <c r="L1595" s="7"/>
      <c r="M1595" s="7"/>
      <c r="N1595" s="7"/>
      <c r="O1595" s="7"/>
      <c r="P1595" s="7"/>
      <c r="Q1595" s="7"/>
      <c r="R1595" s="7"/>
      <c r="S1595" s="7"/>
    </row>
    <row r="1596">
      <c r="A1596" s="2" t="s">
        <v>12572</v>
      </c>
      <c r="B1596" s="2" t="str">
        <v>法國</v>
      </c>
      <c r="C1596" s="3" t="s">
        <v>12570</v>
      </c>
      <c r="D1596" s="2" t="str">
        <v>家具,家居装饰品,餐厨用具</v>
      </c>
      <c r="E1596" s="2" t="str">
        <v>7次</v>
      </c>
      <c r="F1596" s="2" t="str">
        <v>1'ERE AVENUE 12'EME RUE,ZONE INDUSTRIELLE CARROS (P.O.BOX:EUROPE IMPORT B.P.17 06511 CARROS CEDEX)</v>
      </c>
      <c r="G1596" s="2" t="str">
        <v>EUROPE IMPORT</v>
      </c>
      <c r="H1596" s="2" t="s">
        <v>12571</v>
      </c>
      <c r="I1596" s="2" t="str">
        <v>+33 4 92 08 52 20</v>
      </c>
      <c r="J1596" s="2" t="str">
        <v>0033 4 92085236</v>
      </c>
      <c r="K1596" s="7"/>
      <c r="L1596" s="7"/>
      <c r="M1596" s="7"/>
      <c r="N1596" s="7"/>
      <c r="O1596" s="7"/>
      <c r="P1596" s="7"/>
      <c r="Q1596" s="7"/>
      <c r="R1596" s="7"/>
      <c r="S1596" s="7"/>
    </row>
    <row r="1597">
      <c r="A1597" s="2" t="s">
        <v>9665</v>
      </c>
      <c r="B1597" s="2" t="str">
        <v>日本</v>
      </c>
      <c r="C1597" s="3" t="s">
        <v>9663</v>
      </c>
      <c r="D1597" s="2" t="str">
        <v>园林用品,工艺陶瓷,照明产品,玻璃工艺品,节日用品,餐厨用具</v>
      </c>
      <c r="E1597" s="2" t="str">
        <v>9次</v>
      </c>
      <c r="F1597" s="2" t="str">
        <v>1-5-20,KOJAKUHIGASHI,YAHATANISHI-KU,KITAKYUSHU-CITY,FUKUOKA-PREF.</v>
      </c>
      <c r="G1597" s="2" t="str">
        <v>HIYOSHI MITSUMASA</v>
      </c>
      <c r="H1597" s="2" t="s">
        <v>9664</v>
      </c>
      <c r="I1597" s="2" t="str">
        <v>0081 3 54893987</v>
      </c>
      <c r="J1597" s="2" t="str">
        <v>0081 48 4223687</v>
      </c>
      <c r="K1597" s="7"/>
      <c r="L1597" s="7"/>
      <c r="M1597" s="7"/>
      <c r="N1597" s="7"/>
      <c r="O1597" s="7"/>
      <c r="P1597" s="7"/>
      <c r="Q1597" s="7"/>
      <c r="R1597" s="7"/>
      <c r="S1597" s="7"/>
    </row>
    <row r="1598">
      <c r="A1598" s="2" t="s">
        <v>365</v>
      </c>
      <c r="B1598" s="2" t="str">
        <v>泰国</v>
      </c>
      <c r="C1598" s="3" t="s">
        <v>3082</v>
      </c>
      <c r="D1598" s="2" t="str">
        <v>其他,餐厨用具</v>
      </c>
      <c r="E1598" s="2" t="str">
        <v>8次</v>
      </c>
      <c r="F1598" s="2" t="str">
        <v>18F., Q-HOUSE PLOENJIT,598 PLOENJIT RD, BANGKOK 10330,THAILAND</v>
      </c>
      <c r="G1598" s="2" t="str">
        <v>Erik Wirdheim</v>
      </c>
      <c r="H1598" s="2" t="s">
        <v>12507</v>
      </c>
      <c r="I1598" s="2" t="str">
        <v>+66 2 257 0919</v>
      </c>
      <c r="J1598" s="2">
        <v>6622570920</v>
      </c>
      <c r="K1598" s="7"/>
      <c r="L1598" s="7"/>
      <c r="M1598" s="7"/>
      <c r="N1598" s="7"/>
      <c r="O1598" s="7"/>
      <c r="P1598" s="7"/>
      <c r="Q1598" s="7"/>
      <c r="R1598" s="7"/>
      <c r="S1598" s="7"/>
    </row>
    <row r="1599">
      <c r="A1599" s="2" t="s">
        <v>9689</v>
      </c>
      <c r="B1599" s="2" t="str">
        <v>英國</v>
      </c>
      <c r="C1599" s="2" t="str">
        <v>--</v>
      </c>
      <c r="D1599" s="2" t="s">
        <v>9690</v>
      </c>
      <c r="E1599" s="2" t="str">
        <v>10次</v>
      </c>
      <c r="F1599" s="2" t="str">
        <v>13 DUKES AVENUE, HARROW,MIDDLESEX,HA1 1XP,U.K.</v>
      </c>
      <c r="G1599" s="2" t="str">
        <v>JAROSLAV FLIDR</v>
      </c>
      <c r="H1599" s="2" t="s">
        <v>9691</v>
      </c>
      <c r="I1599" s="2" t="str">
        <v>+44 7941 205791</v>
      </c>
      <c r="J1599" s="2" t="str">
        <v>0044 20 83578823</v>
      </c>
      <c r="K1599" s="7"/>
      <c r="L1599" s="7"/>
      <c r="M1599" s="7"/>
      <c r="N1599" s="7"/>
      <c r="O1599" s="7"/>
      <c r="P1599" s="7"/>
      <c r="Q1599" s="7"/>
      <c r="R1599" s="7"/>
      <c r="S1599" s="7"/>
    </row>
    <row r="1600">
      <c r="A1600" s="2" t="s">
        <v>12525</v>
      </c>
      <c r="B1600" s="2" t="str">
        <v>英國</v>
      </c>
      <c r="C1600" s="3" t="s">
        <v>12526</v>
      </c>
      <c r="D1600" s="2" t="str">
        <v>其他,餐厨用具</v>
      </c>
      <c r="E1600" s="2" t="str">
        <v>5次</v>
      </c>
      <c r="F1600" s="2" t="str">
        <v>Saunders House, Moor Lane, Witton, GB B6 7HH, Birmingham</v>
      </c>
      <c r="G1600" s="2" t="str">
        <v>Malcolm Hinton</v>
      </c>
      <c r="H1600" s="2" t="s">
        <v>12524</v>
      </c>
      <c r="I1600" s="2" t="str">
        <v>+44 121 356 2224</v>
      </c>
      <c r="J1600" s="2" t="str">
        <v>0044 121 356 2220</v>
      </c>
      <c r="K1600" s="7"/>
      <c r="L1600" s="7"/>
      <c r="M1600" s="7"/>
      <c r="N1600" s="7"/>
      <c r="O1600" s="7"/>
      <c r="P1600" s="7"/>
      <c r="Q1600" s="7"/>
      <c r="R1600" s="7"/>
      <c r="S1600" s="7"/>
    </row>
    <row r="1601">
      <c r="A1601" s="5" t="s">
        <v>9156</v>
      </c>
      <c r="B1601" s="5" t="str">
        <v>中國香港</v>
      </c>
      <c r="C1601" s="4" t="s">
        <v>9158</v>
      </c>
      <c r="D1601" s="5" t="str">
        <v>医药保健品及医疗器械,家具,玻璃工艺品,餐厨用具</v>
      </c>
      <c r="E1601" s="5" t="str">
        <v>5次</v>
      </c>
      <c r="F1601" s="5" t="str">
        <v>SUITE 513,OCEAN CENTRE,5 CANTON ROAD,TSIMSHATSUI,KOWLOON</v>
      </c>
      <c r="G1601" s="5" t="str">
        <v>--</v>
      </c>
      <c r="H1601" s="5" t="s">
        <v>9157</v>
      </c>
      <c r="I1601" s="5" t="str">
        <v>(852)23773912</v>
      </c>
      <c r="J1601" s="5" t="str">
        <v>(852)23773948</v>
      </c>
      <c r="K1601" s="7"/>
      <c r="L1601" s="7"/>
      <c r="M1601" s="7"/>
      <c r="N1601" s="7"/>
      <c r="O1601" s="7"/>
      <c r="P1601" s="7"/>
      <c r="Q1601" s="7"/>
      <c r="R1601" s="7"/>
      <c r="S1601" s="7"/>
    </row>
    <row r="1602">
      <c r="A1602" s="2" t="s">
        <v>12131</v>
      </c>
      <c r="B1602" s="2" t="str">
        <v>義大利</v>
      </c>
      <c r="C1602" s="3" t="s">
        <v>12132</v>
      </c>
      <c r="D1602" s="2" t="str">
        <v>家具,餐厨用具</v>
      </c>
      <c r="E1602" s="2" t="str">
        <v>6次</v>
      </c>
      <c r="F1602" s="2" t="str">
        <v>Via Cal Larga 56, I 31010, MARENO DI PIAVE</v>
      </c>
      <c r="G1602" s="2" t="str">
        <v>Germano Scotta'</v>
      </c>
      <c r="H1602" s="2" t="str">
        <v>--</v>
      </c>
      <c r="I1602" s="2" t="str">
        <v>+39 0438 492506</v>
      </c>
      <c r="J1602" s="2" t="str">
        <v>0039 0438 492549</v>
      </c>
      <c r="K1602" s="7"/>
      <c r="L1602" s="7"/>
      <c r="M1602" s="7"/>
      <c r="N1602" s="7"/>
      <c r="O1602" s="7"/>
      <c r="P1602" s="7"/>
      <c r="Q1602" s="7"/>
      <c r="R1602" s="7"/>
      <c r="S1602" s="7"/>
    </row>
    <row r="1603">
      <c r="A1603" s="2" t="s">
        <v>9182</v>
      </c>
      <c r="B1603" s="2" t="str">
        <v>美國</v>
      </c>
      <c r="C1603" s="3" t="s">
        <v>9180</v>
      </c>
      <c r="D1603" s="2" t="str">
        <v>食品,餐厨用具</v>
      </c>
      <c r="E1603" s="2" t="str">
        <v>6次</v>
      </c>
      <c r="F1603" s="2" t="str">
        <v>1620 N PACKER RD, SPRINGFIELD, MO 65803</v>
      </c>
      <c r="G1603" s="2" t="str">
        <v>CHARLES BANTA JR</v>
      </c>
      <c r="H1603" s="2" t="s">
        <v>9181</v>
      </c>
      <c r="I1603" s="2">
        <f>+1-417-862-6644</f>
      </c>
      <c r="J1603" s="2" t="str">
        <v>001 417 865 7223</v>
      </c>
      <c r="K1603" s="7"/>
      <c r="L1603" s="7"/>
      <c r="M1603" s="7"/>
      <c r="N1603" s="7"/>
      <c r="O1603" s="7"/>
      <c r="P1603" s="7"/>
      <c r="Q1603" s="7"/>
      <c r="R1603" s="7"/>
      <c r="S1603" s="7"/>
    </row>
    <row r="1604">
      <c r="A1604" s="2" t="s">
        <v>12148</v>
      </c>
      <c r="B1604" s="2" t="str">
        <v>荷蘭</v>
      </c>
      <c r="C1604" s="3" t="s">
        <v>12150</v>
      </c>
      <c r="D1604" s="2" t="str">
        <v>其他,照明产品,鞋,餐厨用具</v>
      </c>
      <c r="E1604" s="2" t="str">
        <v>6次</v>
      </c>
      <c r="F1604" s="2" t="str">
        <v>Zevenheuvelenweg 44, NL 5048 AN, Tilburg</v>
      </c>
      <c r="G1604" s="2" t="str">
        <v>Borstlap</v>
      </c>
      <c r="H1604" s="2" t="s">
        <v>12149</v>
      </c>
      <c r="I1604" s="2" t="str">
        <v>+31 13 594 1234</v>
      </c>
      <c r="J1604" s="2" t="str">
        <v>0031 13 5941256</v>
      </c>
      <c r="K1604" s="7"/>
      <c r="L1604" s="7"/>
      <c r="M1604" s="7"/>
      <c r="N1604" s="7"/>
      <c r="O1604" s="7"/>
      <c r="P1604" s="7"/>
      <c r="Q1604" s="7"/>
      <c r="R1604" s="7"/>
      <c r="S1604" s="7"/>
    </row>
    <row r="1605">
      <c r="A1605" s="2" t="s">
        <v>9100</v>
      </c>
      <c r="B1605" s="2" t="str">
        <v>美國</v>
      </c>
      <c r="C1605" s="2" t="str">
        <v>--</v>
      </c>
      <c r="D1605" s="2" t="str">
        <v>工艺陶瓷,玩具,玻璃工艺品,礼品及赠品,餐厨用具</v>
      </c>
      <c r="E1605" s="2" t="str">
        <v>9次</v>
      </c>
      <c r="F1605" s="2" t="str">
        <v>8811 LA DUE ROAD,ST. LOUIS,MO</v>
      </c>
      <c r="G1605" s="2" t="str">
        <v>LAMMERT FURNITURE CO</v>
      </c>
      <c r="H1605" s="2" t="str">
        <v>--</v>
      </c>
      <c r="I1605" s="2" t="str">
        <v>001 314 9931111</v>
      </c>
      <c r="J1605" s="2" t="str">
        <v>001 314 9931005</v>
      </c>
      <c r="K1605" s="7"/>
      <c r="L1605" s="7"/>
      <c r="M1605" s="7"/>
      <c r="N1605" s="7"/>
      <c r="O1605" s="7"/>
      <c r="P1605" s="7"/>
      <c r="Q1605" s="7"/>
      <c r="R1605" s="7"/>
      <c r="S1605" s="7"/>
    </row>
    <row r="1606">
      <c r="A1606" s="2" t="s">
        <v>12088</v>
      </c>
      <c r="B1606" s="2" t="str">
        <v>馬來西亞</v>
      </c>
      <c r="C1606" s="2" t="str">
        <v>--</v>
      </c>
      <c r="D1606" s="2" t="str">
        <v>其他,家用电器,餐厨用具</v>
      </c>
      <c r="E1606" s="2" t="str">
        <v>8次</v>
      </c>
      <c r="F1606" s="2" t="str">
        <v>P.O.BOX 274, MALAYSIA</v>
      </c>
      <c r="G1606" s="2" t="str">
        <v>Emily</v>
      </c>
      <c r="H1606" s="2" t="s">
        <v>12087</v>
      </c>
      <c r="I1606" s="2" t="str">
        <v>+60 89-229 418</v>
      </c>
      <c r="J1606" s="2" t="str">
        <v>089 222643</v>
      </c>
      <c r="K1606" s="7"/>
      <c r="L1606" s="7"/>
      <c r="M1606" s="7"/>
      <c r="N1606" s="7"/>
      <c r="O1606" s="7"/>
      <c r="P1606" s="7"/>
      <c r="Q1606" s="7"/>
      <c r="R1606" s="7"/>
      <c r="S1606" s="7"/>
    </row>
    <row r="1607">
      <c r="A1607" s="2" t="s">
        <v>9130</v>
      </c>
      <c r="B1607" s="2" t="str">
        <v>美國</v>
      </c>
      <c r="C1607" s="3" t="s">
        <v>9131</v>
      </c>
      <c r="D1607" s="2" t="str">
        <v>五金,体育及旅游休闲用品,其他,工艺陶瓷,箱包,餐厨用具</v>
      </c>
      <c r="E1607" s="2" t="str">
        <v>7次</v>
      </c>
      <c r="F1607" s="2" t="str">
        <v>563 CHESTNUT AVENUE,TEANECK,NJ 07666-2490,U.S.A.</v>
      </c>
      <c r="G1607" s="2" t="str">
        <v>--</v>
      </c>
      <c r="H1607" s="2" t="s">
        <v>9129</v>
      </c>
      <c r="I1607" s="2" t="str">
        <v>+1 201-836-7070</v>
      </c>
      <c r="J1607" s="2" t="str">
        <v>201 836 8110</v>
      </c>
      <c r="K1607" s="7"/>
      <c r="L1607" s="7"/>
      <c r="M1607" s="7"/>
      <c r="N1607" s="7"/>
      <c r="O1607" s="7"/>
      <c r="P1607" s="7"/>
      <c r="Q1607" s="7"/>
      <c r="R1607" s="7"/>
      <c r="S1607" s="7"/>
    </row>
    <row r="1608">
      <c r="A1608" s="2" t="s">
        <v>12111</v>
      </c>
      <c r="B1608" s="2" t="str">
        <v>泰国</v>
      </c>
      <c r="C1608" s="3" t="s">
        <v>12114</v>
      </c>
      <c r="D1608" s="2" t="s">
        <v>12113</v>
      </c>
      <c r="E1608" s="2" t="str">
        <v>11次</v>
      </c>
      <c r="F1608" s="2" t="str">
        <v>2013 NEW PETCHBURI ROAD,BANGKOK 10310</v>
      </c>
      <c r="G1608" s="2" t="str">
        <v>ADISORN CHARANACHITTA</v>
      </c>
      <c r="H1608" s="2" t="s">
        <v>12112</v>
      </c>
      <c r="I1608" s="2" t="str">
        <v>+62 31 9103140</v>
      </c>
      <c r="J1608" s="2" t="str">
        <v>0066 2 318 2654</v>
      </c>
      <c r="K1608" s="7"/>
      <c r="L1608" s="7"/>
      <c r="M1608" s="7"/>
      <c r="N1608" s="7"/>
      <c r="O1608" s="7"/>
      <c r="P1608" s="7"/>
      <c r="Q1608" s="7"/>
      <c r="R1608" s="7"/>
      <c r="S1608" s="7"/>
    </row>
    <row r="1609">
      <c r="A1609" s="2" t="s">
        <v>9048</v>
      </c>
      <c r="B1609" s="2" t="str">
        <v>中国台湾</v>
      </c>
      <c r="C1609" s="3" t="s">
        <v>9049</v>
      </c>
      <c r="D1609" s="2" t="str">
        <v>餐厨用具</v>
      </c>
      <c r="E1609" s="2" t="str">
        <v>2次</v>
      </c>
      <c r="F1609" s="2" t="str">
        <v>19F-2,NO.366,PEI-TUN RD.,TAICHUNG CITY</v>
      </c>
      <c r="G1609" s="2" t="str">
        <v>JENNY HSU</v>
      </c>
      <c r="H1609" s="2" t="s">
        <v>9050</v>
      </c>
      <c r="I1609" s="2">
        <f>+886-4-2437-1950</f>
      </c>
      <c r="J1609" s="2" t="str">
        <v>00886 4 22416405</v>
      </c>
      <c r="K1609" s="7"/>
      <c r="L1609" s="7"/>
      <c r="M1609" s="7"/>
      <c r="N1609" s="7"/>
      <c r="O1609" s="7"/>
      <c r="P1609" s="7"/>
      <c r="Q1609" s="7"/>
      <c r="R1609" s="7"/>
      <c r="S1609" s="7"/>
    </row>
    <row r="1610">
      <c r="A1610" s="2" t="s">
        <v>12041</v>
      </c>
      <c r="B1610" s="2" t="str">
        <v>中國香港</v>
      </c>
      <c r="C1610" s="3" t="s">
        <v>12038</v>
      </c>
      <c r="D1610" s="2" t="s">
        <v>12040</v>
      </c>
      <c r="E1610" s="2" t="str">
        <v>9次</v>
      </c>
      <c r="F1610" s="2" t="str">
        <v>110,1/F.,SMILING PLAZA NO.155-181CASTLE PEAK RD.,KOWLOONHONGKONG</v>
      </c>
      <c r="G1610" s="2" t="str">
        <v>AHMED</v>
      </c>
      <c r="H1610" s="2" t="s">
        <v>12039</v>
      </c>
      <c r="I1610" s="2" t="str">
        <v>+852 2708 9609</v>
      </c>
      <c r="J1610" s="2" t="str">
        <v>00852 27083915</v>
      </c>
      <c r="K1610" s="7"/>
      <c r="L1610" s="7"/>
      <c r="M1610" s="7"/>
      <c r="N1610" s="7"/>
      <c r="O1610" s="7"/>
      <c r="P1610" s="7"/>
      <c r="Q1610" s="7"/>
      <c r="R1610" s="7"/>
      <c r="S1610" s="7"/>
    </row>
    <row r="1611">
      <c r="A1611" s="2" t="s">
        <v>9076</v>
      </c>
      <c r="B1611" s="2" t="str">
        <v>土耳其</v>
      </c>
      <c r="C1611" s="3" t="s">
        <v>9075</v>
      </c>
      <c r="D1611" s="2" t="str">
        <v>其他,玻璃工艺品,餐厨用具</v>
      </c>
      <c r="E1611" s="2" t="str">
        <v>8次</v>
      </c>
      <c r="F1611" s="2" t="str">
        <v>FATIH M HASAN BASRI CNO 7 KARTAL ISTANBUL,TURKEY</v>
      </c>
      <c r="G1611" s="2" t="str">
        <v>LIZ CHIA CHAI HAR</v>
      </c>
      <c r="H1611" s="2" t="s">
        <v>9074</v>
      </c>
      <c r="I1611" s="2" t="str">
        <v>+90 216 311 46 36</v>
      </c>
      <c r="J1611" s="2">
        <v>902163115036</v>
      </c>
      <c r="K1611" s="7"/>
      <c r="L1611" s="7"/>
      <c r="M1611" s="7"/>
      <c r="N1611" s="7"/>
      <c r="O1611" s="7"/>
      <c r="P1611" s="7"/>
      <c r="Q1611" s="7"/>
      <c r="R1611" s="7"/>
      <c r="S1611" s="7"/>
    </row>
    <row r="1612">
      <c r="A1612" s="2" t="s">
        <v>12065</v>
      </c>
      <c r="B1612" s="2" t="str">
        <v>印度</v>
      </c>
      <c r="C1612" s="2" t="str">
        <v>--</v>
      </c>
      <c r="D1612" s="2" t="str">
        <v>个人护理用具,电子消费品及信息产品,餐厨用具</v>
      </c>
      <c r="E1612" s="2" t="str">
        <v>8次</v>
      </c>
      <c r="F1612" s="2" t="str">
        <v>4146,NAYA BAZAR DELHI 110006</v>
      </c>
      <c r="G1612" s="2" t="str">
        <v>MR.ANIL GUPTA</v>
      </c>
      <c r="H1612" s="2" t="s">
        <v>12066</v>
      </c>
      <c r="I1612" s="2" t="str">
        <v>+91 11 2397 7926</v>
      </c>
      <c r="J1612" s="2">
        <v>91</v>
      </c>
      <c r="K1612" s="7"/>
      <c r="L1612" s="7"/>
      <c r="M1612" s="7"/>
      <c r="N1612" s="7"/>
      <c r="O1612" s="7"/>
      <c r="P1612" s="7"/>
      <c r="Q1612" s="7"/>
      <c r="R1612" s="7"/>
      <c r="S1612" s="7"/>
    </row>
    <row r="1613">
      <c r="A1613" s="2" t="s">
        <v>9001</v>
      </c>
      <c r="B1613" s="2" t="str">
        <v>中國香港</v>
      </c>
      <c r="C1613" s="2" t="str">
        <v>--</v>
      </c>
      <c r="D1613" s="2" t="str">
        <v>玩具,礼品及赠品,餐厨用具</v>
      </c>
      <c r="E1613" s="2" t="str">
        <v>6次</v>
      </c>
      <c r="F1613" s="2" t="str">
        <v>2/F WAI YIP COMMERCIAL BLDG,100 DES VOEUX RD,C.</v>
      </c>
      <c r="G1613" s="2" t="str">
        <v>MAGIC H W SUEN</v>
      </c>
      <c r="H1613" s="2" t="str">
        <v>--</v>
      </c>
      <c r="I1613" s="2" t="str">
        <v>00852 28154203</v>
      </c>
      <c r="J1613" s="2" t="str">
        <v>00852 28157948</v>
      </c>
      <c r="K1613" s="7"/>
      <c r="L1613" s="7"/>
      <c r="M1613" s="7"/>
      <c r="N1613" s="7"/>
      <c r="O1613" s="7"/>
      <c r="P1613" s="7"/>
      <c r="Q1613" s="7"/>
      <c r="R1613" s="7"/>
      <c r="S1613" s="7"/>
    </row>
    <row r="1614">
      <c r="A1614" s="2" t="s">
        <v>12004</v>
      </c>
      <c r="B1614" s="2" t="str">
        <v>墨西哥</v>
      </c>
      <c r="C1614" s="2" t="str">
        <v>--</v>
      </c>
      <c r="D1614" s="2" t="str">
        <v>五金,其他,家用电器,工艺陶瓷,照明产品,餐厨用具</v>
      </c>
      <c r="E1614" s="2" t="str">
        <v>9次</v>
      </c>
      <c r="F1614" s="2" t="str">
        <v>PELICANO 79 GRANJAS MODERNASC.P. 07460,MEXICO</v>
      </c>
      <c r="G1614" s="2" t="str">
        <v>Jo&amp;atilde;o Quitério</v>
      </c>
      <c r="H1614" s="2" t="s">
        <v>12003</v>
      </c>
      <c r="I1614" s="2" t="str">
        <v>+52 55 5577 0406</v>
      </c>
      <c r="J1614" s="2">
        <v>5255770416</v>
      </c>
      <c r="K1614" s="7"/>
      <c r="L1614" s="7"/>
      <c r="M1614" s="7"/>
      <c r="N1614" s="7"/>
      <c r="O1614" s="7"/>
      <c r="P1614" s="7"/>
      <c r="Q1614" s="7"/>
      <c r="R1614" s="7"/>
      <c r="S1614" s="7"/>
    </row>
    <row r="1615">
      <c r="A1615" s="2" t="s">
        <v>9025</v>
      </c>
      <c r="B1615" s="2" t="str">
        <v>美國</v>
      </c>
      <c r="C1615" s="3" t="s">
        <v>9024</v>
      </c>
      <c r="D1615" s="2" t="str">
        <v>餐厨用具</v>
      </c>
      <c r="E1615" s="2" t="str">
        <v>2次</v>
      </c>
      <c r="F1615" s="2" t="str">
        <v>3125 TROTTERS PKWY, ALPHARETTA, GA 30004</v>
      </c>
      <c r="G1615" s="2" t="str">
        <v>JEFF SCHWARTZ</v>
      </c>
      <c r="H1615" s="2" t="str">
        <v>--</v>
      </c>
      <c r="I1615" s="2" t="str">
        <v>001 770 740 6000</v>
      </c>
      <c r="J1615" s="2" t="str">
        <v>001 770 740 6010</v>
      </c>
      <c r="K1615" s="7"/>
      <c r="L1615" s="7"/>
      <c r="M1615" s="7"/>
      <c r="N1615" s="7"/>
      <c r="O1615" s="7"/>
      <c r="P1615" s="7"/>
      <c r="Q1615" s="7"/>
      <c r="R1615" s="7"/>
      <c r="S1615" s="7"/>
    </row>
    <row r="1616">
      <c r="A1616" s="2" t="s">
        <v>12023</v>
      </c>
      <c r="B1616" s="2" t="str">
        <v>日本</v>
      </c>
      <c r="C1616" s="3" t="s">
        <v>12024</v>
      </c>
      <c r="D1616" s="2" t="str">
        <v>餐厨用具</v>
      </c>
      <c r="E1616" s="2" t="str">
        <v>3次</v>
      </c>
      <c r="F1616" s="2" t="str">
        <v>136 Mizuhashi-sakuragi, Toyama-shi, Toyama 939-0592 Japan</v>
      </c>
      <c r="G1616" s="2" t="str">
        <v>RYUHEI YUMINAGA</v>
      </c>
      <c r="H1616" s="2" t="s">
        <v>12022</v>
      </c>
      <c r="I1616" s="2" t="str">
        <v>+81-76-478-2155,+81-4973655735718,+81-4973655735817,+81-4973655735916,+81-76-478-2259,+81-76-478-2159,+81-4973655169841,+81-4973655169940,+81-4973655169810,+81-76-478-2957,+81-4973655169827,+81-4973655169926,+86-769-8777-9172,+86-757-8838-9210,+86-757-8838-9200,+852-2850-5357,+82-2-701-2091,+86-512-8617-8661,+82-2-701-2092,+1-972-641-9795,+1-972-641-8495,+86-21-6258-5665,+66-2-115-9770</v>
      </c>
      <c r="J1616" s="2" t="str">
        <v>0081 76 478 2193</v>
      </c>
      <c r="K1616" s="7"/>
      <c r="L1616" s="7"/>
      <c r="M1616" s="7"/>
      <c r="N1616" s="7"/>
      <c r="O1616" s="7"/>
      <c r="P1616" s="7"/>
      <c r="Q1616" s="7"/>
      <c r="R1616" s="7"/>
      <c r="S1616" s="7"/>
    </row>
    <row r="1617">
      <c r="A1617" s="2" t="s">
        <v>9396</v>
      </c>
      <c r="B1617" s="2" t="str">
        <v>文萊</v>
      </c>
      <c r="C1617" s="3" t="s">
        <v>9397</v>
      </c>
      <c r="D1617" s="2" t="str">
        <v>玻璃工艺品,餐厨用具</v>
      </c>
      <c r="E1617" s="2" t="str">
        <v>6次</v>
      </c>
      <c r="F1617" s="2" t="str">
        <v>SHOP 1&amp;2 BGN HASSANIN SATU SPG 103 JLN. GADONG BE3519 ,BRUNEI</v>
      </c>
      <c r="G1617" s="2" t="str">
        <v>--</v>
      </c>
      <c r="H1617" s="2" t="s">
        <v>9395</v>
      </c>
      <c r="I1617" s="2" t="str">
        <v>+673 245 1155</v>
      </c>
      <c r="J1617" s="2">
        <v>6732451177</v>
      </c>
      <c r="K1617" s="7"/>
      <c r="L1617" s="7"/>
      <c r="M1617" s="7"/>
      <c r="N1617" s="7"/>
      <c r="O1617" s="7"/>
      <c r="P1617" s="7"/>
      <c r="Q1617" s="7"/>
      <c r="R1617" s="7"/>
      <c r="S1617" s="7"/>
    </row>
    <row r="1618">
      <c r="A1618" s="2" t="s">
        <v>9700</v>
      </c>
      <c r="B1618" s="2" t="str">
        <v>法國</v>
      </c>
      <c r="C1618" s="3" t="s">
        <v>9702</v>
      </c>
      <c r="D1618" s="2" t="str">
        <v>工艺陶瓷,餐厨用具</v>
      </c>
      <c r="E1618" s="2" t="str">
        <v>3次</v>
      </c>
      <c r="F1618" s="2" t="str">
        <v>34 RUE PARADIS, 75010, PARIS</v>
      </c>
      <c r="G1618" s="2" t="str">
        <v>M MADRONET JACQUES</v>
      </c>
      <c r="H1618" s="2" t="s">
        <v>9701</v>
      </c>
      <c r="I1618" s="2" t="str">
        <v>+33 1 47 70 34 59</v>
      </c>
      <c r="J1618" s="2" t="str">
        <v>0033 145231856</v>
      </c>
      <c r="K1618" s="7"/>
      <c r="L1618" s="7"/>
      <c r="M1618" s="7"/>
      <c r="N1618" s="7"/>
      <c r="O1618" s="7"/>
      <c r="P1618" s="7"/>
      <c r="Q1618" s="7"/>
      <c r="R1618" s="7"/>
      <c r="S1618" s="7"/>
    </row>
    <row r="1619">
      <c r="A1619" s="2" t="s">
        <v>9412</v>
      </c>
      <c r="B1619" s="2" t="str">
        <v>美國</v>
      </c>
      <c r="C1619" s="3" t="s">
        <v>9410</v>
      </c>
      <c r="D1619" s="2" t="str">
        <v>餐厨用具</v>
      </c>
      <c r="E1619" s="2" t="str">
        <v>3次</v>
      </c>
      <c r="F1619" s="2" t="str">
        <v>8056 South harper Avenue, U.S.A.</v>
      </c>
      <c r="G1619" s="2" t="str">
        <v>--</v>
      </c>
      <c r="H1619" s="2" t="s">
        <v>9411</v>
      </c>
      <c r="I1619" s="2" t="str">
        <v>+1 773-768-5892</v>
      </c>
      <c r="J1619" s="2" t="str">
        <v>773-375-1695</v>
      </c>
      <c r="K1619" s="7"/>
      <c r="L1619" s="7"/>
      <c r="M1619" s="7"/>
      <c r="N1619" s="7"/>
      <c r="O1619" s="7"/>
      <c r="P1619" s="7"/>
      <c r="Q1619" s="7"/>
      <c r="R1619" s="7"/>
      <c r="S1619" s="7"/>
    </row>
    <row r="1620">
      <c r="A1620" s="2" t="s">
        <v>12310</v>
      </c>
      <c r="B1620" s="2" t="str">
        <v>中國香港</v>
      </c>
      <c r="C1620" s="2" t="str">
        <v>--</v>
      </c>
      <c r="D1620" s="2" t="str">
        <v>餐厨用具</v>
      </c>
      <c r="E1620" s="2" t="str">
        <v>2次</v>
      </c>
      <c r="F1620" s="2" t="str">
        <v>九龙</v>
      </c>
      <c r="G1620" s="2" t="str">
        <v>--</v>
      </c>
      <c r="H1620" s="2" t="str">
        <v>--</v>
      </c>
      <c r="I1620" s="2" t="str">
        <v>00852 35093501</v>
      </c>
      <c r="J1620" s="2">
        <v>852</v>
      </c>
      <c r="K1620" s="7"/>
      <c r="L1620" s="7"/>
      <c r="M1620" s="7"/>
      <c r="N1620" s="7"/>
      <c r="O1620" s="7"/>
      <c r="P1620" s="7"/>
      <c r="Q1620" s="7"/>
      <c r="R1620" s="7"/>
      <c r="S1620" s="7"/>
    </row>
    <row r="1621">
      <c r="A1621" s="2" t="s">
        <v>9333</v>
      </c>
      <c r="B1621" s="2" t="str">
        <v>美國</v>
      </c>
      <c r="C1621" s="3" t="s">
        <v>9332</v>
      </c>
      <c r="D1621" s="2" t="str">
        <v>餐厨用具</v>
      </c>
      <c r="E1621" s="2" t="str">
        <v>2次</v>
      </c>
      <c r="F1621" s="2" t="str">
        <v>82 Scott Dr., Westbrook, ME 04092-1927, USA</v>
      </c>
      <c r="G1621" s="2" t="str">
        <v>David Mc Clees</v>
      </c>
      <c r="H1621" s="2" t="s">
        <v>9331</v>
      </c>
      <c r="I1621" s="2" t="str">
        <v>+1-207-871-9230,+1 207-871-9230</v>
      </c>
      <c r="J1621" s="2" t="str">
        <v>001 207-871-1654</v>
      </c>
      <c r="K1621" s="7"/>
      <c r="L1621" s="7"/>
      <c r="M1621" s="7"/>
      <c r="N1621" s="7"/>
      <c r="O1621" s="7"/>
      <c r="P1621" s="7"/>
      <c r="Q1621" s="7"/>
      <c r="R1621" s="7"/>
      <c r="S1621" s="7"/>
    </row>
    <row r="1622">
      <c r="A1622" s="2" t="s">
        <v>12245</v>
      </c>
      <c r="B1622" s="2" t="str">
        <v>加拿大</v>
      </c>
      <c r="C1622" s="3" t="s">
        <v>12246</v>
      </c>
      <c r="D1622" s="2" t="str">
        <v>家具,家居装饰品,餐厨用具</v>
      </c>
      <c r="E1622" s="2" t="str">
        <v>7次</v>
      </c>
      <c r="F1622" s="2" t="str">
        <v>108 Gallery Square,Montrl, QC</v>
      </c>
      <c r="G1622" s="2" t="str">
        <v>CORNELL TRADING LTD</v>
      </c>
      <c r="H1622" s="2" t="str">
        <v>--</v>
      </c>
      <c r="I1622" s="2">
        <f>+1-506-849-6680</f>
      </c>
      <c r="J1622" s="2" t="str">
        <v>001 514 933 4487</v>
      </c>
      <c r="K1622" s="7"/>
      <c r="L1622" s="7"/>
      <c r="M1622" s="7"/>
      <c r="N1622" s="7"/>
      <c r="O1622" s="7"/>
      <c r="P1622" s="7"/>
      <c r="Q1622" s="7"/>
      <c r="R1622" s="7"/>
      <c r="S1622" s="7"/>
    </row>
    <row r="1623">
      <c r="A1623" s="2" t="s">
        <v>9363</v>
      </c>
      <c r="B1623" s="2" t="str">
        <v>日本</v>
      </c>
      <c r="C1623" s="2" t="str">
        <v>--</v>
      </c>
      <c r="D1623" s="2" t="str">
        <v>餐厨用具</v>
      </c>
      <c r="E1623" s="2" t="str">
        <v>2次</v>
      </c>
      <c r="F1623" s="2" t="str">
        <v>6-19, EIZAWA-CHO 2-CHOME HYOGO-KU KOBE-SHI, HYOGO 6520816</v>
      </c>
      <c r="G1623" s="2" t="str">
        <v>KOYAMA, MITSUMASA</v>
      </c>
      <c r="H1623" s="2" t="str">
        <v>--</v>
      </c>
      <c r="I1623" s="2">
        <f>+81-78-303-2200</f>
      </c>
      <c r="J1623" s="2" t="str">
        <v>0081 78 575 2601</v>
      </c>
      <c r="K1623" s="7"/>
      <c r="L1623" s="7"/>
      <c r="M1623" s="7"/>
      <c r="N1623" s="7"/>
      <c r="O1623" s="7"/>
      <c r="P1623" s="7"/>
      <c r="Q1623" s="7"/>
      <c r="R1623" s="7"/>
      <c r="S1623" s="7"/>
    </row>
    <row r="1624">
      <c r="A1624" s="2" t="s">
        <v>12273</v>
      </c>
      <c r="B1624" s="2" t="str">
        <v>日本</v>
      </c>
      <c r="C1624" s="3" t="s">
        <v>12274</v>
      </c>
      <c r="D1624" s="2" t="s">
        <v>12275</v>
      </c>
      <c r="E1624" s="2" t="str">
        <v>9次</v>
      </c>
      <c r="F1624" s="2" t="str">
        <v>1-5-26 NISHITACHIBANA-CHOAMAGASAKI-CITY, HYOGO-PREF,JAPAN</v>
      </c>
      <c r="G1624" s="2" t="str">
        <v>ABDALAZIZ ABOURAS</v>
      </c>
      <c r="H1624" s="2" t="s">
        <v>12276</v>
      </c>
      <c r="I1624" s="2" t="str">
        <v>0081 664305021</v>
      </c>
      <c r="J1624" s="2" t="str">
        <v>0081 664305025</v>
      </c>
      <c r="K1624" s="7"/>
      <c r="L1624" s="7"/>
      <c r="M1624" s="7"/>
      <c r="N1624" s="7"/>
      <c r="O1624" s="7"/>
      <c r="P1624" s="7"/>
      <c r="Q1624" s="7"/>
      <c r="R1624" s="7"/>
      <c r="S1624" s="7"/>
    </row>
    <row r="1625">
      <c r="A1625" s="2" t="s">
        <v>9273</v>
      </c>
      <c r="B1625" s="2" t="str">
        <v>德國</v>
      </c>
      <c r="C1625" s="3" t="s">
        <v>9271</v>
      </c>
      <c r="D1625" s="2" t="str">
        <v>家用电器,餐厨用具</v>
      </c>
      <c r="E1625" s="2" t="str">
        <v>9次</v>
      </c>
      <c r="F1625" s="2" t="str">
        <v>Kleinbahnstrasse 20, DE 47906, Kempen</v>
      </c>
      <c r="G1625" s="2" t="str">
        <v>Kanders Elektrohandelsgesellschaft GmbH &amp; Co. KG</v>
      </c>
      <c r="H1625" s="2" t="s">
        <v>9272</v>
      </c>
      <c r="I1625" s="2" t="str">
        <v>+49 2152 20570</v>
      </c>
      <c r="J1625" s="2" t="str">
        <v>0049 2152 20 57 69</v>
      </c>
      <c r="K1625" s="7"/>
      <c r="L1625" s="7"/>
      <c r="M1625" s="7"/>
      <c r="N1625" s="7"/>
      <c r="O1625" s="7"/>
      <c r="P1625" s="7"/>
      <c r="Q1625" s="7"/>
      <c r="R1625" s="7"/>
      <c r="S1625" s="7"/>
    </row>
    <row r="1626">
      <c r="A1626" s="2" t="s">
        <v>12208</v>
      </c>
      <c r="B1626" s="2" t="str">
        <v>中國香港</v>
      </c>
      <c r="C1626" s="3" t="s">
        <v>12210</v>
      </c>
      <c r="D1626" s="2" t="str">
        <v>家用电器,餐厨用具</v>
      </c>
      <c r="E1626" s="2" t="str">
        <v>6次</v>
      </c>
      <c r="F1626" s="2" t="str">
        <v>FLAT 2,9/F.,SHUN FAT INDUSTRIAL BUILDING,17 WANG HOI ROAD,KOWLOON BAY,KLN.</v>
      </c>
      <c r="G1626" s="2" t="str">
        <v>POLICZE C.K.LAM</v>
      </c>
      <c r="H1626" s="2" t="s">
        <v>12209</v>
      </c>
      <c r="I1626" s="2" t="str">
        <v>00852 23050668</v>
      </c>
      <c r="J1626" s="2" t="str">
        <v>00852 23050010</v>
      </c>
      <c r="K1626" s="7"/>
      <c r="L1626" s="7"/>
      <c r="M1626" s="7"/>
      <c r="N1626" s="7"/>
      <c r="O1626" s="7"/>
      <c r="P1626" s="7"/>
      <c r="Q1626" s="7"/>
      <c r="R1626" s="7"/>
      <c r="S1626" s="7"/>
    </row>
    <row r="1627">
      <c r="A1627" s="2" t="s">
        <v>9299</v>
      </c>
      <c r="B1627" s="2" t="str">
        <v>美國</v>
      </c>
      <c r="C1627" s="2" t="str">
        <v>--</v>
      </c>
      <c r="D1627" s="2" t="s">
        <v>9300</v>
      </c>
      <c r="E1627" s="2" t="str">
        <v>8次</v>
      </c>
      <c r="F1627" s="2" t="str">
        <v>1525 LAUREL CROSSING PARKWAY # 1225,BUFORD 30519, GEORGIA.,U.S.A.</v>
      </c>
      <c r="G1627" s="2" t="str">
        <v>ABDUL AZEEZ</v>
      </c>
      <c r="H1627" s="2" t="s">
        <v>9301</v>
      </c>
      <c r="I1627" s="2" t="str">
        <v>001 770 4167781</v>
      </c>
      <c r="J1627" s="2" t="str">
        <v>001 4047525910</v>
      </c>
      <c r="K1627" s="7"/>
      <c r="L1627" s="7"/>
      <c r="M1627" s="7"/>
      <c r="N1627" s="7"/>
      <c r="O1627" s="7"/>
      <c r="P1627" s="7"/>
      <c r="Q1627" s="7"/>
      <c r="R1627" s="7"/>
      <c r="S1627" s="7"/>
    </row>
    <row r="1628">
      <c r="A1628" s="2" t="s">
        <v>12227</v>
      </c>
      <c r="B1628" s="2" t="str">
        <v>希臘</v>
      </c>
      <c r="C1628" s="3" t="s">
        <v>12224</v>
      </c>
      <c r="D1628" s="2" t="s">
        <v>12226</v>
      </c>
      <c r="E1628" s="2" t="str">
        <v>10次</v>
      </c>
      <c r="F1628" s="2" t="str">
        <v>102-104 VAS.PAVLOV AVENUE,VOULA</v>
      </c>
      <c r="G1628" s="2" t="str">
        <v>E Antonaidi</v>
      </c>
      <c r="H1628" s="2" t="s">
        <v>12225</v>
      </c>
      <c r="I1628" s="2" t="str">
        <v>+30 21 0411 5216</v>
      </c>
      <c r="J1628" s="2" t="str">
        <v>0030 210 4123193</v>
      </c>
      <c r="K1628" s="7"/>
      <c r="L1628" s="7"/>
      <c r="M1628" s="7"/>
      <c r="N1628" s="7"/>
      <c r="O1628" s="7"/>
      <c r="P1628" s="7"/>
      <c r="Q1628" s="7"/>
      <c r="R1628" s="7"/>
      <c r="S1628" s="7"/>
    </row>
    <row r="1629">
      <c r="A1629" s="2" t="s">
        <v>9210</v>
      </c>
      <c r="B1629" s="2" t="str">
        <v>美國</v>
      </c>
      <c r="C1629" s="3" t="s">
        <v>9208</v>
      </c>
      <c r="D1629" s="2" t="str">
        <v>餐厨用具</v>
      </c>
      <c r="E1629" s="2" t="str">
        <v>6次</v>
      </c>
      <c r="F1629" s="2" t="str">
        <v>2912 WAKE FOREST ROAD RALEIGH,NC 27609-7860</v>
      </c>
      <c r="G1629" s="2" t="str">
        <v>GANG GUI</v>
      </c>
      <c r="H1629" s="2" t="s">
        <v>9209</v>
      </c>
      <c r="I1629" s="2">
        <f>+1-972-519-2257</f>
      </c>
      <c r="J1629" s="2" t="str">
        <v>001 919 8506578</v>
      </c>
      <c r="K1629" s="7"/>
      <c r="L1629" s="7"/>
      <c r="M1629" s="7"/>
      <c r="N1629" s="7"/>
      <c r="O1629" s="7"/>
      <c r="P1629" s="7"/>
      <c r="Q1629" s="7"/>
      <c r="R1629" s="7"/>
      <c r="S1629" s="7"/>
    </row>
    <row r="1630">
      <c r="A1630" s="2" t="s">
        <v>12166</v>
      </c>
      <c r="B1630" s="2" t="str">
        <v>美國</v>
      </c>
      <c r="C1630" s="2" t="str">
        <v>--</v>
      </c>
      <c r="D1630" s="2" t="s">
        <v>12167</v>
      </c>
      <c r="E1630" s="2" t="str">
        <v>10次</v>
      </c>
      <c r="F1630" s="2" t="str">
        <v>138 GASTON AVE GARFIELD,NJ. 07026,U.S.A.</v>
      </c>
      <c r="G1630" s="2" t="str">
        <v>Frazao Neto</v>
      </c>
      <c r="H1630" s="2" t="s">
        <v>12168</v>
      </c>
      <c r="I1630" s="2" t="str">
        <v>+1 973-772-2070</v>
      </c>
      <c r="J1630" s="2">
        <v>9737724033</v>
      </c>
      <c r="K1630" s="7"/>
      <c r="L1630" s="7"/>
      <c r="M1630" s="7"/>
      <c r="N1630" s="7"/>
      <c r="O1630" s="7"/>
      <c r="P1630" s="7"/>
      <c r="Q1630" s="7"/>
      <c r="R1630" s="7"/>
      <c r="S1630" s="7"/>
    </row>
    <row r="1631">
      <c r="A1631" s="2" t="s">
        <v>9246</v>
      </c>
      <c r="B1631" s="2" t="str">
        <v>美國</v>
      </c>
      <c r="C1631" s="3" t="s">
        <v>9243</v>
      </c>
      <c r="D1631" s="2" t="s">
        <v>9244</v>
      </c>
      <c r="E1631" s="2" t="str">
        <v>6次</v>
      </c>
      <c r="F1631" s="2" t="str">
        <v>333 SOUTHWESTERN BLVD, SUITE 202,SUGAR LAND, TX 77479-3659,U.S.A.</v>
      </c>
      <c r="G1631" s="2" t="str">
        <v>pamela gray</v>
      </c>
      <c r="H1631" s="2" t="s">
        <v>9245</v>
      </c>
      <c r="I1631" s="2" t="str">
        <v>+1 281-242-7030</v>
      </c>
      <c r="J1631" s="2" t="str">
        <v>281 242 7034</v>
      </c>
      <c r="K1631" s="7"/>
      <c r="L1631" s="7"/>
      <c r="M1631" s="7"/>
      <c r="N1631" s="7"/>
      <c r="O1631" s="7"/>
      <c r="P1631" s="7"/>
      <c r="Q1631" s="7"/>
      <c r="R1631" s="7"/>
      <c r="S1631" s="7"/>
    </row>
    <row r="1632">
      <c r="A1632" s="2" t="s">
        <v>12186</v>
      </c>
      <c r="B1632" s="2" t="str">
        <v>中國香港</v>
      </c>
      <c r="C1632" s="3" t="s">
        <v>12189</v>
      </c>
      <c r="D1632" s="2" t="s">
        <v>12187</v>
      </c>
      <c r="E1632" s="2" t="str">
        <v>7次</v>
      </c>
      <c r="F1632" s="2" t="str">
        <v>SHOP 127, CITIPLAZA,18 TAIKOO SHIN ROADTAIKOO SHINGHONGKONG</v>
      </c>
      <c r="G1632" s="2" t="str">
        <v>Carolina</v>
      </c>
      <c r="H1632" s="2" t="s">
        <v>12188</v>
      </c>
      <c r="I1632" s="2" t="str">
        <v>+852 2311 8185</v>
      </c>
      <c r="J1632" s="2">
        <v>28854547</v>
      </c>
      <c r="K1632" s="7"/>
      <c r="L1632" s="7"/>
      <c r="M1632" s="7"/>
      <c r="N1632" s="7"/>
      <c r="O1632" s="7"/>
      <c r="P1632" s="7"/>
      <c r="Q1632" s="7"/>
      <c r="R1632" s="7"/>
      <c r="S1632" s="7"/>
    </row>
    <row r="1633">
      <c r="A1633" s="2" t="s">
        <v>8748</v>
      </c>
      <c r="B1633" s="2" t="str">
        <v>英國</v>
      </c>
      <c r="C1633" s="3" t="s">
        <v>8749</v>
      </c>
      <c r="D1633" s="2" t="str">
        <v>体育及旅游休闲用品,其他,服装饰物及配件,箱包,餐厨用具</v>
      </c>
      <c r="E1633" s="2" t="str">
        <v>10次</v>
      </c>
      <c r="F1633" s="2" t="str">
        <v>HILTON INDUSTRIAL PARK,EAST WING, CHICHESTER, WEST SUSSEX,PO20 8RL, ENGLAND,U.K.</v>
      </c>
      <c r="G1633" s="2" t="str">
        <v>Mr. Arun Jain</v>
      </c>
      <c r="H1633" s="2" t="s">
        <v>8747</v>
      </c>
      <c r="I1633" s="2" t="str">
        <v>+44 1243 672267</v>
      </c>
      <c r="J1633" s="2" t="str">
        <v>0044 1243 671515</v>
      </c>
      <c r="K1633" s="7"/>
      <c r="L1633" s="7"/>
      <c r="M1633" s="7"/>
      <c r="N1633" s="7"/>
      <c r="O1633" s="7"/>
      <c r="P1633" s="7"/>
      <c r="Q1633" s="7"/>
      <c r="R1633" s="7"/>
      <c r="S1633" s="7"/>
    </row>
    <row r="1634">
      <c r="A1634" s="2" t="s">
        <v>11815</v>
      </c>
      <c r="B1634" s="2" t="str">
        <v>日本</v>
      </c>
      <c r="C1634" s="2" t="str">
        <v>--</v>
      </c>
      <c r="D1634" s="2" t="str">
        <v>家具,餐厨用具</v>
      </c>
      <c r="E1634" s="2" t="str">
        <v>8次</v>
      </c>
      <c r="F1634" s="2" t="str">
        <v>21-8, KIKAWAHIGASHI 2-CHOME YODOGAWA-KU OSAKA-SHI, OSAKA 5320012</v>
      </c>
      <c r="G1634" s="2" t="str">
        <v>MATSUURA, TOMIO</v>
      </c>
      <c r="H1634" s="2" t="str">
        <v>--</v>
      </c>
      <c r="I1634" s="2" t="str">
        <v>0081 6 6303 6847</v>
      </c>
      <c r="J1634" s="2" t="str">
        <v>0081 6 6308 0026</v>
      </c>
      <c r="K1634" s="7"/>
      <c r="L1634" s="7"/>
      <c r="M1634" s="7"/>
      <c r="N1634" s="7"/>
      <c r="O1634" s="7"/>
      <c r="P1634" s="7"/>
      <c r="Q1634" s="7"/>
      <c r="R1634" s="7"/>
      <c r="S1634" s="7"/>
    </row>
    <row r="1635">
      <c r="A1635" s="2" t="s">
        <v>8776</v>
      </c>
      <c r="B1635" s="2" t="str">
        <v>荷蘭</v>
      </c>
      <c r="C1635" s="3" t="s">
        <v>8775</v>
      </c>
      <c r="D1635" s="2" t="str">
        <v>其他,卫浴设备,家具,家用电器,工艺陶瓷,照明产品,餐厨用具</v>
      </c>
      <c r="E1635" s="2" t="str">
        <v>9次</v>
      </c>
      <c r="F1635" s="2" t="str">
        <v>Nieuwe Havenweg 51, NL 1216 BL, Hilversum</v>
      </c>
      <c r="G1635" s="2" t="str">
        <v>D Alffenaar</v>
      </c>
      <c r="H1635" s="2" t="str">
        <v>--</v>
      </c>
      <c r="I1635" s="2" t="str">
        <v>+31 35 623 8140</v>
      </c>
      <c r="J1635" s="2" t="str">
        <v>0031 35 6238125</v>
      </c>
      <c r="K1635" s="7"/>
      <c r="L1635" s="7"/>
      <c r="M1635" s="7"/>
      <c r="N1635" s="7"/>
      <c r="O1635" s="7"/>
      <c r="P1635" s="7"/>
      <c r="Q1635" s="7"/>
      <c r="R1635" s="7"/>
      <c r="S1635" s="7"/>
    </row>
    <row r="1636">
      <c r="A1636" s="2" t="s">
        <v>11839</v>
      </c>
      <c r="B1636" s="2" t="str">
        <v>丹麥</v>
      </c>
      <c r="C1636" s="3" t="s">
        <v>11840</v>
      </c>
      <c r="D1636" s="2" t="str">
        <v>化工产品,家用纺织品,食品,餐厨用具</v>
      </c>
      <c r="E1636" s="2" t="str">
        <v>9次</v>
      </c>
      <c r="F1636" s="2" t="str">
        <v>Bregneroedvej 132 B, DK 3460, Birkeroed</v>
      </c>
      <c r="G1636" s="2" t="str">
        <v>Liebeck Chem A/S</v>
      </c>
      <c r="H1636" s="2" t="s">
        <v>11838</v>
      </c>
      <c r="I1636" s="2" t="str">
        <v>+45 45 82 09 38</v>
      </c>
      <c r="J1636" s="2" t="str">
        <v>0045 45 81 71 02</v>
      </c>
      <c r="K1636" s="7"/>
      <c r="L1636" s="7"/>
      <c r="M1636" s="7"/>
      <c r="N1636" s="7"/>
      <c r="O1636" s="7"/>
      <c r="P1636" s="7"/>
      <c r="Q1636" s="7"/>
      <c r="R1636" s="7"/>
      <c r="S1636" s="7"/>
    </row>
    <row r="1637">
      <c r="A1637" s="2" t="s">
        <v>8693</v>
      </c>
      <c r="B1637" s="2" t="str">
        <v>美國</v>
      </c>
      <c r="C1637" s="3" t="s">
        <v>8692</v>
      </c>
      <c r="D1637" s="2" t="s">
        <v>8694</v>
      </c>
      <c r="E1637" s="2" t="str">
        <v>11次</v>
      </c>
      <c r="F1637" s="2" t="str">
        <v>1130 Monterey Pass Rd.</v>
      </c>
      <c r="G1637" s="2" t="str">
        <v>CONNIE HO</v>
      </c>
      <c r="H1637" s="2" t="s">
        <v>8695</v>
      </c>
      <c r="I1637" s="2" t="str">
        <v>(281) 285 4901</v>
      </c>
      <c r="J1637" s="2" t="str">
        <v>(281) 285 4901</v>
      </c>
      <c r="K1637" s="7"/>
      <c r="L1637" s="7"/>
      <c r="M1637" s="7"/>
      <c r="N1637" s="7"/>
      <c r="O1637" s="7"/>
      <c r="P1637" s="7"/>
      <c r="Q1637" s="7"/>
      <c r="R1637" s="7"/>
      <c r="S1637" s="7"/>
    </row>
    <row r="1638">
      <c r="A1638" s="2" t="s">
        <v>11765</v>
      </c>
      <c r="B1638" s="2" t="str">
        <v>阿爾及利亞</v>
      </c>
      <c r="C1638" s="2" t="str">
        <v>--</v>
      </c>
      <c r="D1638" s="2" t="str">
        <v>其他,家用电器,照明产品,玻璃工艺品,餐厨用具</v>
      </c>
      <c r="E1638" s="2" t="str">
        <v>9次</v>
      </c>
      <c r="F1638" s="2" t="str">
        <v>41.RUE ALI RAMLI BOUZAREAHALGERALGERIA</v>
      </c>
      <c r="G1638" s="2" t="str">
        <v>STEPHANIE</v>
      </c>
      <c r="H1638" s="2" t="s">
        <v>11766</v>
      </c>
      <c r="I1638" s="2" t="str">
        <v>+213 21 37 22 48</v>
      </c>
      <c r="J1638" s="2">
        <v>21321361849</v>
      </c>
      <c r="K1638" s="7"/>
      <c r="L1638" s="7"/>
      <c r="M1638" s="7"/>
      <c r="N1638" s="7"/>
      <c r="O1638" s="7"/>
      <c r="P1638" s="7"/>
      <c r="Q1638" s="7"/>
      <c r="R1638" s="7"/>
      <c r="S1638" s="7"/>
    </row>
    <row r="1639">
      <c r="A1639" s="2" t="s">
        <v>8721</v>
      </c>
      <c r="B1639" s="2" t="str">
        <v>法國</v>
      </c>
      <c r="C1639" s="2" t="str">
        <v>--</v>
      </c>
      <c r="D1639" s="2" t="str">
        <v>卫浴设备,餐厨用具</v>
      </c>
      <c r="E1639" s="2" t="str">
        <v>9次</v>
      </c>
      <c r="F1639" s="2" t="str">
        <v>1 MARCHE FORVILLE, BP 196, 06407, CANNES CEDEX</v>
      </c>
      <c r="G1639" s="2" t="str">
        <v>CHARLES CHABAUD SA</v>
      </c>
      <c r="H1639" s="2" t="s">
        <v>8720</v>
      </c>
      <c r="I1639" s="2" t="str">
        <v>+33 4 93 38 43 35</v>
      </c>
      <c r="J1639" s="2" t="str">
        <v>0033 493682065</v>
      </c>
      <c r="K1639" s="7"/>
      <c r="L1639" s="7"/>
      <c r="M1639" s="7"/>
      <c r="N1639" s="7"/>
      <c r="O1639" s="7"/>
      <c r="P1639" s="7"/>
      <c r="Q1639" s="7"/>
      <c r="R1639" s="7"/>
      <c r="S1639" s="7"/>
    </row>
    <row r="1640">
      <c r="A1640" s="2" t="s">
        <v>11797</v>
      </c>
      <c r="B1640" s="2" t="str">
        <v>美國</v>
      </c>
      <c r="C1640" s="3" t="s">
        <v>11796</v>
      </c>
      <c r="D1640" s="2" t="s">
        <v>11794</v>
      </c>
      <c r="E1640" s="2" t="str">
        <v>10次</v>
      </c>
      <c r="F1640" s="2" t="str">
        <v>5510 ROSEROCK LANE, U.S.A.</v>
      </c>
      <c r="G1640" s="2" t="str">
        <v>Chan Yiu Keung Conrad</v>
      </c>
      <c r="H1640" s="2" t="s">
        <v>11795</v>
      </c>
      <c r="I1640" s="2" t="str">
        <v>+1 281-370-5492</v>
      </c>
      <c r="J1640" s="2" t="str">
        <v>001 2813765351</v>
      </c>
      <c r="K1640" s="7"/>
      <c r="L1640" s="7"/>
      <c r="M1640" s="7"/>
      <c r="N1640" s="7"/>
      <c r="O1640" s="7"/>
      <c r="P1640" s="7"/>
      <c r="Q1640" s="7"/>
      <c r="R1640" s="7"/>
      <c r="S1640" s="7"/>
    </row>
    <row r="1641">
      <c r="A1641" s="2" t="s">
        <v>8636</v>
      </c>
      <c r="B1641" s="2" t="str">
        <v>芬蘭</v>
      </c>
      <c r="C1641" s="2" t="str">
        <v>--</v>
      </c>
      <c r="D1641" s="2" t="str">
        <v>卫浴设备,大型机械及设备,浴室用品,钟表眼镜,餐厨用具</v>
      </c>
      <c r="E1641" s="2" t="str">
        <v>7次</v>
      </c>
      <c r="F1641" s="2" t="str">
        <v>Topeliuksenk 3 b B, FI 00260, Helsinki</v>
      </c>
      <c r="G1641" s="2" t="str">
        <v>Oy Finca Ltd</v>
      </c>
      <c r="H1641" s="2" t="str">
        <v>--</v>
      </c>
      <c r="I1641" s="2" t="str">
        <v>+358 9 490711</v>
      </c>
      <c r="J1641" s="2" t="str">
        <v>00358 9 49 07 17</v>
      </c>
      <c r="K1641" s="7"/>
      <c r="L1641" s="7"/>
      <c r="M1641" s="7"/>
      <c r="N1641" s="7"/>
      <c r="O1641" s="7"/>
      <c r="P1641" s="7"/>
      <c r="Q1641" s="7"/>
      <c r="R1641" s="7"/>
      <c r="S1641" s="7"/>
    </row>
    <row r="1642">
      <c r="A1642" s="2" t="s">
        <v>11723</v>
      </c>
      <c r="B1642" s="2" t="str">
        <v>美國</v>
      </c>
      <c r="C1642" s="3" t="s">
        <v>11724</v>
      </c>
      <c r="D1642" s="2" t="str">
        <v>工艺陶瓷,餐厨用具</v>
      </c>
      <c r="E1642" s="2" t="str">
        <v>4次</v>
      </c>
      <c r="F1642" s="2" t="str">
        <v>P.O. BOX 2302,RESTON,VA</v>
      </c>
      <c r="G1642" s="2" t="str">
        <v>RYDA LOWLLA</v>
      </c>
      <c r="H1642" s="2" t="str">
        <v>--</v>
      </c>
      <c r="I1642" s="2" t="str">
        <v>001 703 4370003</v>
      </c>
      <c r="J1642" s="2" t="str">
        <v>001 703 4373041</v>
      </c>
      <c r="K1642" s="7"/>
      <c r="L1642" s="7"/>
      <c r="M1642" s="7"/>
      <c r="N1642" s="7"/>
      <c r="O1642" s="7"/>
      <c r="P1642" s="7"/>
      <c r="Q1642" s="7"/>
      <c r="R1642" s="7"/>
      <c r="S1642" s="7"/>
    </row>
    <row r="1643">
      <c r="A1643" s="2" t="s">
        <v>8667</v>
      </c>
      <c r="B1643" s="2" t="str">
        <v>土耳其</v>
      </c>
      <c r="C1643" s="3" t="s">
        <v>8665</v>
      </c>
      <c r="D1643" s="2" t="str">
        <v>家具,鞋,餐厨用具</v>
      </c>
      <c r="E1643" s="2" t="str">
        <v>9次</v>
      </c>
      <c r="F1643" s="2" t="str">
        <v>MERKEZ MAH.EVREN OTO SANAYI SITESI YANI(P.K.61 AVCILAR)34850 ESENYURT/ISTANBUL</v>
      </c>
      <c r="G1643" s="2" t="str">
        <v>METE PLASTIK SANAYI VE TICARET A.S.</v>
      </c>
      <c r="H1643" s="2" t="s">
        <v>8666</v>
      </c>
      <c r="I1643" s="2" t="str">
        <v>+90 212 672 09 36</v>
      </c>
      <c r="J1643" s="2" t="str">
        <v>0090 212 6720209</v>
      </c>
      <c r="K1643" s="7"/>
      <c r="L1643" s="7"/>
      <c r="M1643" s="7"/>
      <c r="N1643" s="7"/>
      <c r="O1643" s="7"/>
      <c r="P1643" s="7"/>
      <c r="Q1643" s="7"/>
      <c r="R1643" s="7"/>
      <c r="S1643" s="7"/>
    </row>
    <row r="1644">
      <c r="A1644" s="2" t="s">
        <v>11745</v>
      </c>
      <c r="B1644" s="2" t="str">
        <v>印度</v>
      </c>
      <c r="C1644" s="2" t="str">
        <v>--</v>
      </c>
      <c r="D1644" s="2" t="str">
        <v>家用电器,餐厨用具</v>
      </c>
      <c r="E1644" s="2" t="str">
        <v>7次</v>
      </c>
      <c r="F1644" s="2" t="str">
        <v>B-77(BASEMENT),LAJPAT NAGAR-I,NEW DELHI</v>
      </c>
      <c r="G1644" s="2" t="str">
        <v>Y.P.SABHARWAL</v>
      </c>
      <c r="H1644" s="2" t="str">
        <v>--</v>
      </c>
      <c r="I1644" s="2" t="str">
        <v>0091 11 6936689</v>
      </c>
      <c r="J1644" s="2">
        <v>91</v>
      </c>
      <c r="K1644" s="7"/>
      <c r="L1644" s="7"/>
      <c r="M1644" s="7"/>
      <c r="N1644" s="7"/>
      <c r="O1644" s="7"/>
      <c r="P1644" s="7"/>
      <c r="Q1644" s="7"/>
      <c r="R1644" s="7"/>
      <c r="S1644" s="7"/>
    </row>
    <row r="1645">
      <c r="A1645" s="2" t="s">
        <v>8578</v>
      </c>
      <c r="B1645" s="2" t="str">
        <v>義大利</v>
      </c>
      <c r="C1645" s="3" t="s">
        <v>8579</v>
      </c>
      <c r="D1645" s="2" t="str">
        <v>家具,餐厨用具</v>
      </c>
      <c r="E1645" s="2" t="str">
        <v>2次</v>
      </c>
      <c r="F1645" s="2" t="str">
        <v>Via Risara 60/70-74/78, I 61025, MONTELABBATE</v>
      </c>
      <c r="G1645" s="2" t="str">
        <v>Edmondo Nobili</v>
      </c>
      <c r="H1645" s="2" t="s">
        <v>8577</v>
      </c>
      <c r="I1645" s="2" t="str">
        <v>+39 0721 4431</v>
      </c>
      <c r="J1645" s="2" t="str">
        <v>0039 0721 443413</v>
      </c>
      <c r="K1645" s="7"/>
      <c r="L1645" s="7"/>
      <c r="M1645" s="7"/>
      <c r="N1645" s="7"/>
      <c r="O1645" s="7"/>
      <c r="P1645" s="7"/>
      <c r="Q1645" s="7"/>
      <c r="R1645" s="7"/>
      <c r="S1645" s="7"/>
    </row>
    <row r="1646">
      <c r="A1646" s="2" t="s">
        <v>11679</v>
      </c>
      <c r="B1646" s="2" t="str">
        <v>印度</v>
      </c>
      <c r="C1646" s="2" t="str">
        <v>--</v>
      </c>
      <c r="D1646" s="2" t="str">
        <v>餐厨用具</v>
      </c>
      <c r="E1646" s="2" t="str">
        <v>1次</v>
      </c>
      <c r="F1646" s="2" t="str">
        <v>A/303 PUNCHVATI APARTMENT,S. V. ROAD,DAHISAR (E),MUMBAI</v>
      </c>
      <c r="G1646" s="2" t="str">
        <v>--</v>
      </c>
      <c r="H1646" s="2" t="s">
        <v>11680</v>
      </c>
      <c r="I1646" s="2" t="str">
        <v>--</v>
      </c>
      <c r="J1646" s="2" t="str">
        <v>0091 22 6792854</v>
      </c>
      <c r="K1646" s="7"/>
      <c r="L1646" s="7"/>
      <c r="M1646" s="7"/>
      <c r="N1646" s="7"/>
      <c r="O1646" s="7"/>
      <c r="P1646" s="7"/>
      <c r="Q1646" s="7"/>
      <c r="R1646" s="7"/>
      <c r="S1646" s="7"/>
    </row>
    <row r="1647">
      <c r="A1647" s="2" t="s">
        <v>8607</v>
      </c>
      <c r="B1647" s="2" t="str">
        <v>沙烏地阿拉伯</v>
      </c>
      <c r="C1647" s="2" t="str">
        <v>--</v>
      </c>
      <c r="D1647" s="2" t="s">
        <v>8605</v>
      </c>
      <c r="E1647" s="2" t="str">
        <v>9次</v>
      </c>
      <c r="F1647" s="2" t="str">
        <v>POST BOX.NO 84AHAD-AL-MASARAH GIZAN (K.S.A) ,SAUDI ARABIA</v>
      </c>
      <c r="G1647" s="2" t="str">
        <v>Herbert Flores Concha</v>
      </c>
      <c r="H1647" s="2" t="s">
        <v>8606</v>
      </c>
      <c r="I1647" s="2">
        <v>96673191829</v>
      </c>
      <c r="J1647" s="2">
        <v>96673192980</v>
      </c>
      <c r="K1647" s="7"/>
      <c r="L1647" s="7"/>
      <c r="M1647" s="7"/>
      <c r="N1647" s="7"/>
      <c r="O1647" s="7"/>
      <c r="P1647" s="7"/>
      <c r="Q1647" s="7"/>
      <c r="R1647" s="7"/>
      <c r="S1647" s="7"/>
    </row>
    <row r="1648">
      <c r="A1648" s="2" t="s">
        <v>11699</v>
      </c>
      <c r="B1648" s="2" t="str">
        <v>英國</v>
      </c>
      <c r="C1648" s="3" t="s">
        <v>11701</v>
      </c>
      <c r="D1648" s="2" t="str">
        <v>五金,其他,家用电器,鞋,餐厨用具</v>
      </c>
      <c r="E1648" s="2" t="str">
        <v>9次</v>
      </c>
      <c r="F1648" s="2" t="str">
        <v>Coedpoeth, GB LL11 3R, Wrexham</v>
      </c>
      <c r="G1648" s="2" t="str">
        <v>A Scott</v>
      </c>
      <c r="H1648" s="2" t="s">
        <v>11700</v>
      </c>
      <c r="I1648" s="2" t="str">
        <v>+44 1782 744333</v>
      </c>
      <c r="J1648" s="2" t="str">
        <v>0044 1782 744577</v>
      </c>
      <c r="K1648" s="7"/>
      <c r="L1648" s="7"/>
      <c r="M1648" s="7"/>
      <c r="N1648" s="7"/>
      <c r="O1648" s="7"/>
      <c r="P1648" s="7"/>
      <c r="Q1648" s="7"/>
      <c r="R1648" s="7"/>
      <c r="S1648" s="7"/>
    </row>
    <row r="1649">
      <c r="A1649" s="2" t="s">
        <v>8960</v>
      </c>
      <c r="B1649" s="2" t="str">
        <v>印度</v>
      </c>
      <c r="C1649" s="3" t="s">
        <v>8957</v>
      </c>
      <c r="D1649" s="2" t="s">
        <v>8959</v>
      </c>
      <c r="E1649" s="2" t="str">
        <v>10次</v>
      </c>
      <c r="F1649" s="2" t="str">
        <v>101-102/C, SKYPAN, OBEROI COMPLEX,NEW LINK ROAD, ANDHERI (W)MUMBAI 400053.INDIA</v>
      </c>
      <c r="G1649" s="2" t="str">
        <v>ERICA LI</v>
      </c>
      <c r="H1649" s="2" t="s">
        <v>8958</v>
      </c>
      <c r="I1649" s="2" t="str">
        <v>+91-99298-44222,+91-80-4857-0571,+91-80-4946-2765</v>
      </c>
      <c r="J1649" s="2" t="str">
        <v>91 22 2677475</v>
      </c>
      <c r="K1649" s="7"/>
      <c r="L1649" s="7"/>
      <c r="M1649" s="7"/>
      <c r="N1649" s="7"/>
      <c r="O1649" s="7"/>
      <c r="P1649" s="7"/>
      <c r="Q1649" s="7"/>
      <c r="R1649" s="7"/>
      <c r="S1649" s="7"/>
    </row>
    <row r="1650">
      <c r="A1650" s="2" t="s">
        <v>11966</v>
      </c>
      <c r="B1650" s="2" t="str">
        <v>土耳其</v>
      </c>
      <c r="C1650" s="3" t="s">
        <v>11963</v>
      </c>
      <c r="D1650" s="2" t="s">
        <v>11964</v>
      </c>
      <c r="E1650" s="2" t="str">
        <v>9次</v>
      </c>
      <c r="F1650" s="2" t="str">
        <v>DERGILER STREET GAZETECILER HOUSE ESTATE , TURKEY</v>
      </c>
      <c r="G1650" s="2" t="str">
        <v>Elif Aslan</v>
      </c>
      <c r="H1650" s="2" t="s">
        <v>11965</v>
      </c>
      <c r="I1650" s="2" t="str">
        <v>+90 212 274 87 71</v>
      </c>
      <c r="J1650" s="2">
        <v>90212</v>
      </c>
      <c r="K1650" s="7"/>
      <c r="L1650" s="7"/>
      <c r="M1650" s="7"/>
      <c r="N1650" s="7"/>
      <c r="O1650" s="7"/>
      <c r="P1650" s="7"/>
      <c r="Q1650" s="7"/>
      <c r="R1650" s="7"/>
      <c r="S1650" s="7"/>
    </row>
    <row r="1651">
      <c r="A1651" s="2" t="s">
        <v>8980</v>
      </c>
      <c r="B1651" s="2" t="str">
        <v>美國</v>
      </c>
      <c r="C1651" s="2" t="str">
        <v>--</v>
      </c>
      <c r="D1651" s="2" t="str">
        <v>餐厨用具</v>
      </c>
      <c r="E1651" s="2" t="str">
        <v>2次</v>
      </c>
      <c r="F1651" s="2" t="str">
        <v>4450 ARAPAHOE AVE STE. 100, BOULDER, CO 80303-9102</v>
      </c>
      <c r="G1651" s="2" t="str">
        <v>NACY</v>
      </c>
      <c r="H1651" s="2" t="str">
        <v>--</v>
      </c>
      <c r="I1651" s="2" t="str">
        <v>001 3034152098</v>
      </c>
      <c r="J1651" s="2" t="str">
        <v>--</v>
      </c>
      <c r="K1651" s="7"/>
      <c r="L1651" s="7"/>
      <c r="M1651" s="7"/>
      <c r="N1651" s="7"/>
      <c r="O1651" s="7"/>
      <c r="P1651" s="7"/>
      <c r="Q1651" s="7"/>
      <c r="R1651" s="7"/>
      <c r="S1651" s="7"/>
    </row>
    <row r="1652">
      <c r="A1652" s="2" t="s">
        <v>11983</v>
      </c>
      <c r="B1652" s="2" t="str">
        <v>德國</v>
      </c>
      <c r="C1652" s="3" t="s">
        <v>11984</v>
      </c>
      <c r="D1652" s="2" t="str">
        <v>餐厨用具</v>
      </c>
      <c r="E1652" s="2" t="str">
        <v>4次</v>
      </c>
      <c r="F1652" s="2" t="str">
        <v>Eiserfelder Strasse 70, DE 57072, Siegen</v>
      </c>
      <c r="G1652" s="2" t="str">
        <v>Frank-Uwe Jung</v>
      </c>
      <c r="H1652" s="2" t="s">
        <v>11982</v>
      </c>
      <c r="I1652" s="2" t="str">
        <v>+49 271 33080</v>
      </c>
      <c r="J1652" s="2" t="str">
        <v>0049 271 3 30 83 01</v>
      </c>
      <c r="K1652" s="7"/>
      <c r="L1652" s="7"/>
      <c r="M1652" s="7"/>
      <c r="N1652" s="7"/>
      <c r="O1652" s="7"/>
      <c r="P1652" s="7"/>
      <c r="Q1652" s="7"/>
      <c r="R1652" s="7"/>
      <c r="S1652" s="7"/>
    </row>
    <row r="1653">
      <c r="A1653" s="2" t="s">
        <v>8906</v>
      </c>
      <c r="B1653" s="2" t="str">
        <v>加拿大</v>
      </c>
      <c r="C1653" s="3" t="s">
        <v>8908</v>
      </c>
      <c r="D1653" s="2" t="str">
        <v>餐厨用具</v>
      </c>
      <c r="E1653" s="2" t="str">
        <v>6次</v>
      </c>
      <c r="F1653" s="2" t="str">
        <v>5320B ROYALMOUNT AVE.MONTREAL,QUEBEC</v>
      </c>
      <c r="G1653" s="2" t="str">
        <v>IZZY MENDLOVIC</v>
      </c>
      <c r="H1653" s="2" t="s">
        <v>8907</v>
      </c>
      <c r="I1653" s="2">
        <f>+1-514-344-1616</f>
      </c>
      <c r="J1653" s="2" t="str">
        <v>001 514 3443961</v>
      </c>
      <c r="K1653" s="7"/>
      <c r="L1653" s="7"/>
      <c r="M1653" s="7"/>
      <c r="N1653" s="7"/>
      <c r="O1653" s="7"/>
      <c r="P1653" s="7"/>
      <c r="Q1653" s="7"/>
      <c r="R1653" s="7"/>
      <c r="S1653" s="7"/>
    </row>
    <row r="1654">
      <c r="A1654" s="2" t="s">
        <v>11934</v>
      </c>
      <c r="B1654" s="2" t="str">
        <v>英國</v>
      </c>
      <c r="C1654" s="3" t="s">
        <v>11936</v>
      </c>
      <c r="D1654" s="2" t="str">
        <v>五金,家用电器,餐厨用具</v>
      </c>
      <c r="E1654" s="2" t="str">
        <v>9次</v>
      </c>
      <c r="F1654" s="2" t="str">
        <v>Kimberley House,1020 Leeds Road,Bradford BD3 8ET</v>
      </c>
      <c r="G1654" s="2" t="str">
        <v>P Kipling</v>
      </c>
      <c r="H1654" s="2" t="s">
        <v>11935</v>
      </c>
      <c r="I1654" s="2" t="str">
        <v>+44 1274 662222</v>
      </c>
      <c r="J1654" s="2" t="str">
        <v>0044 1274 663837</v>
      </c>
      <c r="K1654" s="7"/>
      <c r="L1654" s="7"/>
      <c r="M1654" s="7"/>
      <c r="N1654" s="7"/>
      <c r="O1654" s="7"/>
      <c r="P1654" s="7"/>
      <c r="Q1654" s="7"/>
      <c r="R1654" s="7"/>
      <c r="S1654" s="7"/>
    </row>
    <row r="1655">
      <c r="A1655" s="2" t="s">
        <v>8929</v>
      </c>
      <c r="B1655" s="2" t="str">
        <v>荷蘭</v>
      </c>
      <c r="C1655" s="3" t="s">
        <v>8930</v>
      </c>
      <c r="D1655" s="2" t="str">
        <v>医药保健品及医疗器械,餐厨用具</v>
      </c>
      <c r="E1655" s="2" t="str">
        <v>9次</v>
      </c>
      <c r="F1655" s="2" t="str">
        <v>Nieuwe Binnenweg 190, NL 3021 GK, Rotterdam</v>
      </c>
      <c r="G1655" s="2" t="str">
        <v>Buningh Interieur</v>
      </c>
      <c r="H1655" s="2" t="s">
        <v>8928</v>
      </c>
      <c r="I1655" s="2" t="str">
        <v>+31 10 476 9122</v>
      </c>
      <c r="J1655" s="2" t="str">
        <v>0031 10 4764102</v>
      </c>
      <c r="K1655" s="7"/>
      <c r="L1655" s="7"/>
      <c r="M1655" s="7"/>
      <c r="N1655" s="7"/>
      <c r="O1655" s="7"/>
      <c r="P1655" s="7"/>
      <c r="Q1655" s="7"/>
      <c r="R1655" s="7"/>
      <c r="S1655" s="7"/>
    </row>
    <row r="1656">
      <c r="A1656" s="2" t="s">
        <v>11949</v>
      </c>
      <c r="B1656" s="2" t="str">
        <v>丹麥</v>
      </c>
      <c r="C1656" s="3" t="s">
        <v>11948</v>
      </c>
      <c r="D1656" s="2" t="str">
        <v>体育及旅游休闲用品,餐厨用具</v>
      </c>
      <c r="E1656" s="2" t="str">
        <v>5次</v>
      </c>
      <c r="F1656" s="2" t="str">
        <v>Moellegade 30, DK 8000, arhus C</v>
      </c>
      <c r="G1656" s="2" t="str">
        <v>BO BENDIXEN GRAPHICS</v>
      </c>
      <c r="H1656" s="2" t="s">
        <v>11950</v>
      </c>
      <c r="I1656" s="2" t="str">
        <v>+45 86 13 80 99</v>
      </c>
      <c r="J1656" s="2" t="str">
        <v>0045 86 12 80 20</v>
      </c>
      <c r="K1656" s="7"/>
      <c r="L1656" s="7"/>
      <c r="M1656" s="7"/>
      <c r="N1656" s="7"/>
      <c r="O1656" s="7"/>
      <c r="P1656" s="7"/>
      <c r="Q1656" s="7"/>
      <c r="R1656" s="7"/>
      <c r="S1656" s="7"/>
    </row>
    <row r="1657">
      <c r="A1657" s="2" t="s">
        <v>8852</v>
      </c>
      <c r="B1657" s="2" t="str">
        <v>印度</v>
      </c>
      <c r="C1657" s="3" t="s">
        <v>8851</v>
      </c>
      <c r="D1657" s="2" t="str">
        <v>五金,其他,家具,工艺陶瓷,服装饰物及配件,玻璃工艺品,箱包,食品,餐厨用具</v>
      </c>
      <c r="E1657" s="2" t="str">
        <v>10次</v>
      </c>
      <c r="F1657" s="2" t="str">
        <v>1302, CHALLENGER #1, THAKUR VILLAGE,KANDIVALI (E) ,MIMBAI 400 101,INDIA</v>
      </c>
      <c r="G1657" s="2" t="str">
        <v>ARUAN MAGAMAGE</v>
      </c>
      <c r="H1657" s="2" t="s">
        <v>8850</v>
      </c>
      <c r="I1657" s="2" t="str">
        <v>+91 11 2884 7099</v>
      </c>
      <c r="J1657" s="2" t="str">
        <v>011 28847099</v>
      </c>
      <c r="K1657" s="7"/>
      <c r="L1657" s="7"/>
      <c r="M1657" s="7"/>
      <c r="N1657" s="7"/>
      <c r="O1657" s="7"/>
      <c r="P1657" s="7"/>
      <c r="Q1657" s="7"/>
      <c r="R1657" s="7"/>
      <c r="S1657" s="7"/>
    </row>
    <row r="1658">
      <c r="A1658" s="2" t="s">
        <v>11895</v>
      </c>
      <c r="B1658" s="2" t="str">
        <v>英國</v>
      </c>
      <c r="C1658" s="3" t="s">
        <v>11892</v>
      </c>
      <c r="D1658" s="2" t="s">
        <v>11893</v>
      </c>
      <c r="E1658" s="2" t="str">
        <v>10次</v>
      </c>
      <c r="F1658" s="2" t="str">
        <v>26 ALMS HILL ROAD, CHEETHAM HILL,MANCHESTER,U.K.,M8 OQR,</v>
      </c>
      <c r="G1658" s="2" t="str">
        <v>Amy Liu</v>
      </c>
      <c r="H1658" s="2" t="s">
        <v>11894</v>
      </c>
      <c r="I1658" s="2" t="str">
        <v>+44 161 278 0995</v>
      </c>
      <c r="J1658" s="2">
        <v>1612780996</v>
      </c>
      <c r="K1658" s="7"/>
      <c r="L1658" s="7"/>
      <c r="M1658" s="7"/>
      <c r="N1658" s="7"/>
      <c r="O1658" s="7"/>
      <c r="P1658" s="7"/>
      <c r="Q1658" s="7"/>
      <c r="R1658" s="7"/>
      <c r="S1658" s="7"/>
    </row>
    <row r="1659">
      <c r="A1659" s="2" t="s">
        <v>8879</v>
      </c>
      <c r="B1659" s="2" t="str">
        <v>美國</v>
      </c>
      <c r="C1659" s="3" t="s">
        <v>8878</v>
      </c>
      <c r="D1659" s="2" t="str">
        <v>家具,家用纺织品,餐厨用具</v>
      </c>
      <c r="E1659" s="2" t="str">
        <v>7次</v>
      </c>
      <c r="F1659" s="2" t="str">
        <v>7710 Stone Arbor, U.S.A.</v>
      </c>
      <c r="G1659" s="2" t="str">
        <v>--</v>
      </c>
      <c r="H1659" s="2" t="s">
        <v>8880</v>
      </c>
      <c r="I1659" s="2" t="str">
        <v>+1 281-989-6994</v>
      </c>
      <c r="J1659" s="2">
        <v>2813435226</v>
      </c>
      <c r="K1659" s="7"/>
      <c r="L1659" s="7"/>
      <c r="M1659" s="7"/>
      <c r="N1659" s="7"/>
      <c r="O1659" s="7"/>
      <c r="P1659" s="7"/>
      <c r="Q1659" s="7"/>
      <c r="R1659" s="7"/>
      <c r="S1659" s="7"/>
    </row>
    <row r="1660">
      <c r="A1660" s="2" t="s">
        <v>11920</v>
      </c>
      <c r="B1660" s="2" t="str">
        <v>以色列</v>
      </c>
      <c r="C1660" s="2" t="str">
        <v>--</v>
      </c>
      <c r="D1660" s="2" t="str">
        <v>餐厨用具</v>
      </c>
      <c r="E1660" s="2" t="str">
        <v>6次</v>
      </c>
      <c r="F1660" s="2" t="str">
        <v>19 Imber Street, 49511, Petah Tikva</v>
      </c>
      <c r="G1660" s="2" t="str">
        <v>Zvi Berkovitz</v>
      </c>
      <c r="H1660" s="2" t="s">
        <v>11919</v>
      </c>
      <c r="I1660" s="2" t="str">
        <v>+972 3-923-2730</v>
      </c>
      <c r="J1660" s="2" t="str">
        <v>00972 3 9234393</v>
      </c>
      <c r="K1660" s="7"/>
      <c r="L1660" s="7"/>
      <c r="M1660" s="7"/>
      <c r="N1660" s="7"/>
      <c r="O1660" s="7"/>
      <c r="P1660" s="7"/>
      <c r="Q1660" s="7"/>
      <c r="R1660" s="7"/>
      <c r="S1660" s="7"/>
    </row>
    <row r="1661">
      <c r="A1661" s="2" t="s">
        <v>8794</v>
      </c>
      <c r="B1661" s="2" t="str">
        <v>澳大利亞</v>
      </c>
      <c r="C1661" s="3" t="s">
        <v>8795</v>
      </c>
      <c r="D1661" s="2" t="str">
        <v>卫浴设备,餐厨用具</v>
      </c>
      <c r="E1661" s="2" t="str">
        <v>9次</v>
      </c>
      <c r="F1661" s="2" t="str">
        <v>6 Northern Rd Heidelberg West VIC 3081</v>
      </c>
      <c r="G1661" s="2" t="str">
        <v>HARRIS PAPER PTY LTD</v>
      </c>
      <c r="H1661" s="2" t="s">
        <v>8796</v>
      </c>
      <c r="I1661" s="2" t="str">
        <v>0061 3 9457 5222</v>
      </c>
      <c r="J1661" s="2" t="str">
        <v>0061 3 9457 5032</v>
      </c>
      <c r="K1661" s="7"/>
      <c r="L1661" s="7"/>
      <c r="M1661" s="7"/>
      <c r="N1661" s="7"/>
      <c r="O1661" s="7"/>
      <c r="P1661" s="7"/>
      <c r="Q1661" s="7"/>
      <c r="R1661" s="7"/>
      <c r="S1661" s="7"/>
    </row>
    <row r="1662">
      <c r="A1662" s="2" t="s">
        <v>11859</v>
      </c>
      <c r="B1662" s="2" t="str">
        <v>沙烏地阿拉伯</v>
      </c>
      <c r="C1662" s="2" t="str">
        <v>--</v>
      </c>
      <c r="D1662" s="2" t="s">
        <v>11857</v>
      </c>
      <c r="E1662" s="2" t="str">
        <v>9次</v>
      </c>
      <c r="F1662" s="2" t="str">
        <v>BOX.9737 ,DAMMAM 31423 ,SAUDI ARABIA</v>
      </c>
      <c r="G1662" s="2" t="str">
        <v>Shahrokh Yaghoobi</v>
      </c>
      <c r="H1662" s="2" t="s">
        <v>11858</v>
      </c>
      <c r="I1662" s="2">
        <v>96638264437</v>
      </c>
      <c r="J1662" s="2">
        <v>96638274146</v>
      </c>
      <c r="K1662" s="7"/>
      <c r="L1662" s="7"/>
      <c r="M1662" s="7"/>
      <c r="N1662" s="7"/>
      <c r="O1662" s="7"/>
      <c r="P1662" s="7"/>
      <c r="Q1662" s="7"/>
      <c r="R1662" s="7"/>
      <c r="S1662" s="7"/>
    </row>
    <row r="1663">
      <c r="A1663" s="2" t="s">
        <v>8823</v>
      </c>
      <c r="B1663" s="2" t="str">
        <v>中国台湾</v>
      </c>
      <c r="C1663" s="3" t="s">
        <v>8821</v>
      </c>
      <c r="D1663" s="2" t="str">
        <v>家具,家居装饰品,电子消费品及信息产品,餐厨用具</v>
      </c>
      <c r="E1663" s="2" t="str">
        <v>4次</v>
      </c>
      <c r="F1663" s="2" t="str">
        <v>1 FL,NO.685-1 MING CHU E. ROADTAIPEITAIWAN</v>
      </c>
      <c r="G1663" s="2" t="str">
        <v>TROY</v>
      </c>
      <c r="H1663" s="2" t="s">
        <v>8822</v>
      </c>
      <c r="I1663" s="2" t="str">
        <v>+886 2 2712 0275</v>
      </c>
      <c r="J1663" s="2" t="str">
        <v>886-2-27120289</v>
      </c>
      <c r="K1663" s="7"/>
      <c r="L1663" s="7"/>
      <c r="M1663" s="7"/>
      <c r="N1663" s="7"/>
      <c r="O1663" s="7"/>
      <c r="P1663" s="7"/>
      <c r="Q1663" s="7"/>
      <c r="R1663" s="7"/>
      <c r="S1663" s="7"/>
    </row>
    <row r="1664">
      <c r="A1664" s="2" t="s">
        <v>11872</v>
      </c>
      <c r="B1664" s="2" t="str">
        <v>英國</v>
      </c>
      <c r="C1664" s="2" t="str">
        <v>--</v>
      </c>
      <c r="D1664" s="2" t="str">
        <v>其他,家用电器,箱包,食品,餐厨用具</v>
      </c>
      <c r="E1664" s="2" t="str">
        <v>7次</v>
      </c>
      <c r="F1664" s="2" t="str">
        <v>9 LINTHOUSE CLOSE PEACEHAVEN EAST SUSSEX, U.K.</v>
      </c>
      <c r="G1664" s="2" t="str">
        <v>A.G. Sinaki</v>
      </c>
      <c r="H1664" s="2" t="s">
        <v>11871</v>
      </c>
      <c r="I1664" s="2" t="str">
        <v>+44 1273 588166</v>
      </c>
      <c r="J1664" s="2">
        <v>1273588166</v>
      </c>
      <c r="K1664" s="7"/>
      <c r="L1664" s="7"/>
      <c r="M1664" s="7"/>
      <c r="N1664" s="7"/>
      <c r="O1664" s="7"/>
      <c r="P1664" s="7"/>
      <c r="Q1664" s="7"/>
      <c r="R1664" s="7"/>
      <c r="S1664" s="7"/>
    </row>
    <row r="1665">
      <c r="A1665" s="2" t="s">
        <v>8323</v>
      </c>
      <c r="B1665" s="2" t="str">
        <v>加拿大</v>
      </c>
      <c r="C1665" s="3" t="s">
        <v>8322</v>
      </c>
      <c r="D1665" s="2" t="str">
        <v>餐厨用具</v>
      </c>
      <c r="E1665" s="2" t="str">
        <v>1次</v>
      </c>
      <c r="F1665" s="2" t="str">
        <v>455, Deslauriers Road, St-Laurent,Québec</v>
      </c>
      <c r="G1665" s="2" t="str">
        <v>HENRY ANDRE</v>
      </c>
      <c r="H1665" s="2" t="s">
        <v>8321</v>
      </c>
      <c r="I1665" s="2" t="str">
        <v>+1 514-335-9851</v>
      </c>
      <c r="J1665" s="2" t="str">
        <v>001 514 3350610</v>
      </c>
      <c r="K1665" s="7"/>
      <c r="L1665" s="7"/>
      <c r="M1665" s="7"/>
      <c r="N1665" s="7"/>
      <c r="O1665" s="7"/>
      <c r="P1665" s="7"/>
      <c r="Q1665" s="7"/>
      <c r="R1665" s="7"/>
      <c r="S1665" s="7"/>
    </row>
    <row r="1666">
      <c r="A1666" s="2" t="s">
        <v>11450</v>
      </c>
      <c r="B1666" s="2" t="str">
        <v>美國</v>
      </c>
      <c r="C1666" s="2" t="str">
        <v>--</v>
      </c>
      <c r="D1666" s="2" t="s">
        <v>11448</v>
      </c>
      <c r="E1666" s="2" t="str">
        <v>8次</v>
      </c>
      <c r="F1666" s="2" t="str">
        <v>2125 196th St SW Suit 118 Lynnwood WA</v>
      </c>
      <c r="G1666" s="2" t="str">
        <v>Chester</v>
      </c>
      <c r="H1666" s="2" t="s">
        <v>11449</v>
      </c>
      <c r="I1666" s="2" t="str">
        <v>+1 206-794-7720</v>
      </c>
      <c r="J1666" s="2">
        <v>4257786401</v>
      </c>
      <c r="K1666" s="7"/>
      <c r="L1666" s="7"/>
      <c r="M1666" s="7"/>
      <c r="N1666" s="7"/>
      <c r="O1666" s="7"/>
      <c r="P1666" s="7"/>
      <c r="Q1666" s="7"/>
      <c r="R1666" s="7"/>
      <c r="S1666" s="7"/>
    </row>
    <row r="1667">
      <c r="A1667" s="2" t="s">
        <v>8350</v>
      </c>
      <c r="B1667" s="2" t="str">
        <v>津巴布韌</v>
      </c>
      <c r="C1667" s="2" t="str">
        <v>--</v>
      </c>
      <c r="D1667" s="2" t="str">
        <v>其他,办公文具,电子电气产品,鞋,餐厨用具</v>
      </c>
      <c r="E1667" s="2" t="str">
        <v>7次</v>
      </c>
      <c r="F1667" s="2" t="str">
        <v>UNIT 21,STAND 247,WILLIAMS WAY,MSASA,HARARE</v>
      </c>
      <c r="G1667" s="2" t="str">
        <v>ADEL AL-KHALIL</v>
      </c>
      <c r="H1667" s="2" t="s">
        <v>8349</v>
      </c>
      <c r="I1667" s="2" t="str">
        <v>00263 4 480843</v>
      </c>
      <c r="J1667" s="2" t="str">
        <v>00263 4 480844</v>
      </c>
      <c r="K1667" s="7"/>
      <c r="L1667" s="7"/>
      <c r="M1667" s="7"/>
      <c r="N1667" s="7"/>
      <c r="O1667" s="7"/>
      <c r="P1667" s="7"/>
      <c r="Q1667" s="7"/>
      <c r="R1667" s="7"/>
      <c r="S1667" s="7"/>
    </row>
    <row r="1668">
      <c r="A1668" s="2" t="s">
        <v>11473</v>
      </c>
      <c r="B1668" s="2" t="str">
        <v>美國</v>
      </c>
      <c r="C1668" s="3" t="s">
        <v>11475</v>
      </c>
      <c r="D1668" s="2" t="str">
        <v>办公文具,箱包,节日用品,餐厨用具</v>
      </c>
      <c r="E1668" s="2" t="str">
        <v>4次</v>
      </c>
      <c r="F1668" s="2" t="str">
        <v>12071 Clark Street, U.S.A.</v>
      </c>
      <c r="G1668" s="2" t="str">
        <v>ZHU YING</v>
      </c>
      <c r="H1668" s="2" t="s">
        <v>11474</v>
      </c>
      <c r="I1668" s="2" t="str">
        <v>(626)303 6060</v>
      </c>
      <c r="J1668" s="2" t="str">
        <v>(626)303 1440</v>
      </c>
      <c r="K1668" s="7"/>
      <c r="L1668" s="7"/>
      <c r="M1668" s="7"/>
      <c r="N1668" s="7"/>
      <c r="O1668" s="7"/>
      <c r="P1668" s="7"/>
      <c r="Q1668" s="7"/>
      <c r="R1668" s="7"/>
      <c r="S1668" s="7"/>
    </row>
    <row r="1669">
      <c r="A1669" s="2" t="s">
        <v>8265</v>
      </c>
      <c r="B1669" s="2" t="str">
        <v>土耳其</v>
      </c>
      <c r="C1669" s="3" t="s">
        <v>8267</v>
      </c>
      <c r="D1669" s="2" t="str">
        <v>家用电器,餐厨用具</v>
      </c>
      <c r="E1669" s="2" t="str">
        <v>5次</v>
      </c>
      <c r="F1669" s="2" t="str">
        <v>BAYRAMPASA,TERAZIDERE MAH.GUNES CAD.CAYIR SOK.NO.1 ISTANBUL</v>
      </c>
      <c r="G1669" s="2" t="str">
        <v>HAYRETTIN ATMACA</v>
      </c>
      <c r="H1669" s="2" t="s">
        <v>8266</v>
      </c>
      <c r="I1669" s="2" t="str">
        <v>+90 212 674 43 00</v>
      </c>
      <c r="J1669" s="2" t="str">
        <v>0090 212 6136640</v>
      </c>
      <c r="K1669" s="7"/>
      <c r="L1669" s="7"/>
      <c r="M1669" s="7"/>
      <c r="N1669" s="7"/>
      <c r="O1669" s="7"/>
      <c r="P1669" s="7"/>
      <c r="Q1669" s="7"/>
      <c r="R1669" s="7"/>
      <c r="S1669" s="7"/>
    </row>
    <row r="1670">
      <c r="A1670" s="2" t="s">
        <v>11402</v>
      </c>
      <c r="B1670" s="2" t="str">
        <v>土耳其</v>
      </c>
      <c r="C1670" s="3" t="s">
        <v>11401</v>
      </c>
      <c r="D1670" s="2" t="s">
        <v>11400</v>
      </c>
      <c r="E1670" s="2" t="str">
        <v>10次</v>
      </c>
      <c r="F1670" s="2" t="str">
        <v>BAGDAT CAD.BEYAZKOSK APT.NO:135 D:10 FENERYOLU 34524ISTANBULTURKEY</v>
      </c>
      <c r="G1670" s="2" t="str">
        <v>Arie Hershko</v>
      </c>
      <c r="H1670" s="2" t="s">
        <v>11399</v>
      </c>
      <c r="I1670" s="2" t="str">
        <v>+90 212 541 90 58</v>
      </c>
      <c r="J1670" s="2" t="str">
        <v>90 212 5419058</v>
      </c>
      <c r="K1670" s="7"/>
      <c r="L1670" s="7"/>
      <c r="M1670" s="7"/>
      <c r="N1670" s="7"/>
      <c r="O1670" s="7"/>
      <c r="P1670" s="7"/>
      <c r="Q1670" s="7"/>
      <c r="R1670" s="7"/>
      <c r="S1670" s="7"/>
    </row>
    <row r="1671">
      <c r="A1671" s="2" t="s">
        <v>8294</v>
      </c>
      <c r="B1671" s="2" t="str">
        <v>美國</v>
      </c>
      <c r="C1671" s="3" t="s">
        <v>8293</v>
      </c>
      <c r="D1671" s="2" t="str">
        <v>玩具,玻璃工艺品,礼品及赠品,餐厨用具</v>
      </c>
      <c r="E1671" s="2" t="str">
        <v>5次</v>
      </c>
      <c r="F1671" s="2" t="str">
        <v>188-L TECHNOLOGY DR.,IRVINE,CA 92618</v>
      </c>
      <c r="G1671" s="2" t="str">
        <v>SEAN CHANG</v>
      </c>
      <c r="H1671" s="2" t="s">
        <v>8295</v>
      </c>
      <c r="I1671" s="2" t="str">
        <v>001 949 7540661</v>
      </c>
      <c r="J1671" s="2" t="str">
        <v>001 949 7540681</v>
      </c>
      <c r="K1671" s="7"/>
      <c r="L1671" s="7"/>
      <c r="M1671" s="7"/>
      <c r="N1671" s="7"/>
      <c r="O1671" s="7"/>
      <c r="P1671" s="7"/>
      <c r="Q1671" s="7"/>
      <c r="R1671" s="7"/>
      <c r="S1671" s="7"/>
    </row>
    <row r="1672">
      <c r="A1672" s="2" t="s">
        <v>11430</v>
      </c>
      <c r="B1672" s="2" t="str">
        <v>愛爾蘭</v>
      </c>
      <c r="C1672" s="3" t="s">
        <v>11429</v>
      </c>
      <c r="D1672" s="2" t="str">
        <v>大型机械及设备,餐厨用具</v>
      </c>
      <c r="E1672" s="2" t="str">
        <v>8次</v>
      </c>
      <c r="F1672" s="2" t="str">
        <v>Finisklin, Sligo</v>
      </c>
      <c r="G1672" s="2" t="str">
        <v>Kelly Catering Equipment Services Ltd</v>
      </c>
      <c r="H1672" s="2" t="s">
        <v>11428</v>
      </c>
      <c r="I1672" s="2" t="str">
        <v>+353 71 914 5956</v>
      </c>
      <c r="J1672" s="2" t="str">
        <v>00353 71 9169711</v>
      </c>
      <c r="K1672" s="7"/>
      <c r="L1672" s="7"/>
      <c r="M1672" s="7"/>
      <c r="N1672" s="7"/>
      <c r="O1672" s="7"/>
      <c r="P1672" s="7"/>
      <c r="Q1672" s="7"/>
      <c r="R1672" s="7"/>
      <c r="S1672" s="7"/>
    </row>
    <row r="1673">
      <c r="A1673" s="2" t="s">
        <v>8216</v>
      </c>
      <c r="B1673" s="2" t="str">
        <v>中國香港</v>
      </c>
      <c r="C1673" s="3" t="s">
        <v>8217</v>
      </c>
      <c r="D1673" s="2" t="str">
        <v>餐厨用具</v>
      </c>
      <c r="E1673" s="2" t="str">
        <v>7次</v>
      </c>
      <c r="F1673" s="2" t="str">
        <v>FLAT E, 6/FL, TAI PING IND. CENTRE,BLOCK 2, TAI PO MARKET, N.T.,HONGKONG</v>
      </c>
      <c r="G1673" s="2" t="str">
        <v>--</v>
      </c>
      <c r="H1673" s="2" t="s">
        <v>8218</v>
      </c>
      <c r="I1673" s="2" t="str">
        <v>(852)26650172</v>
      </c>
      <c r="J1673" s="2" t="str">
        <v>(852)26651038</v>
      </c>
      <c r="K1673" s="7"/>
      <c r="L1673" s="7"/>
      <c r="M1673" s="7"/>
      <c r="N1673" s="7"/>
      <c r="O1673" s="7"/>
      <c r="P1673" s="7"/>
      <c r="Q1673" s="7"/>
      <c r="R1673" s="7"/>
      <c r="S1673" s="7"/>
    </row>
    <row r="1674">
      <c r="A1674" s="2" t="s">
        <v>11356</v>
      </c>
      <c r="B1674" s="2" t="str">
        <v>挪威</v>
      </c>
      <c r="C1674" s="2" t="str">
        <v>--</v>
      </c>
      <c r="D1674" s="2" t="str">
        <v>家具,餐厨用具</v>
      </c>
      <c r="E1674" s="2" t="str">
        <v>3次</v>
      </c>
      <c r="F1674" s="2" t="str">
        <v>Marken 21, NO 5807, Bergen</v>
      </c>
      <c r="G1674" s="2" t="str">
        <v>--</v>
      </c>
      <c r="H1674" s="2" t="str">
        <v>--</v>
      </c>
      <c r="I1674" s="2" t="str">
        <v>+47 55 31 64 70</v>
      </c>
      <c r="J1674" s="2" t="str">
        <v>0047 55 31 50 51</v>
      </c>
      <c r="K1674" s="7"/>
      <c r="L1674" s="7"/>
      <c r="M1674" s="7"/>
      <c r="N1674" s="7"/>
      <c r="O1674" s="7"/>
      <c r="P1674" s="7"/>
      <c r="Q1674" s="7"/>
      <c r="R1674" s="7"/>
      <c r="S1674" s="7"/>
    </row>
    <row r="1675">
      <c r="A1675" s="2" t="s">
        <v>8241</v>
      </c>
      <c r="B1675" s="2" t="str">
        <v>法國</v>
      </c>
      <c r="C1675" s="2" t="str">
        <v>--</v>
      </c>
      <c r="D1675" s="2" t="str">
        <v>餐厨用具</v>
      </c>
      <c r="E1675" s="2" t="str">
        <v>5次</v>
      </c>
      <c r="F1675" s="2" t="str">
        <v>548 RUE DE VIGNELLES,45370,JOUY LE POTIER</v>
      </c>
      <c r="G1675" s="2" t="str">
        <v>BOHEME DOREE</v>
      </c>
      <c r="H1675" s="2" t="str">
        <v>--</v>
      </c>
      <c r="I1675" s="2" t="str">
        <v>+33 2 38 45 80 04</v>
      </c>
      <c r="J1675" s="2" t="str">
        <v>0033 238458004</v>
      </c>
      <c r="K1675" s="7"/>
      <c r="L1675" s="7"/>
      <c r="M1675" s="7"/>
      <c r="N1675" s="7"/>
      <c r="O1675" s="7"/>
      <c r="P1675" s="7"/>
      <c r="Q1675" s="7"/>
      <c r="R1675" s="7"/>
      <c r="S1675" s="7"/>
    </row>
    <row r="1676">
      <c r="A1676" s="2" t="s">
        <v>11377</v>
      </c>
      <c r="B1676" s="2" t="str">
        <v>美國</v>
      </c>
      <c r="C1676" s="2" t="str">
        <v>--</v>
      </c>
      <c r="D1676" s="2" t="str">
        <v>餐厨用具</v>
      </c>
      <c r="E1676" s="2" t="str">
        <v>2次</v>
      </c>
      <c r="F1676" s="2" t="str">
        <v>18324 WARD ST, FOUNTAIN VLY, CA 92708-6853</v>
      </c>
      <c r="G1676" s="2" t="str">
        <v>HENY CHUNG</v>
      </c>
      <c r="H1676" s="2" t="str">
        <v>--</v>
      </c>
      <c r="I1676" s="2" t="str">
        <v>001 7143782900</v>
      </c>
      <c r="J1676" s="2" t="str">
        <v>001 714-964-7644</v>
      </c>
      <c r="K1676" s="7"/>
      <c r="L1676" s="7"/>
      <c r="M1676" s="7"/>
      <c r="N1676" s="7"/>
      <c r="O1676" s="7"/>
      <c r="P1676" s="7"/>
      <c r="Q1676" s="7"/>
      <c r="R1676" s="7"/>
      <c r="S1676" s="7"/>
    </row>
    <row r="1677">
      <c r="A1677" s="2" t="s">
        <v>8161</v>
      </c>
      <c r="B1677" s="2" t="str">
        <v>加拿大</v>
      </c>
      <c r="C1677" s="3" t="s">
        <v>8160</v>
      </c>
      <c r="D1677" s="2" t="str">
        <v>餐厨用具</v>
      </c>
      <c r="E1677" s="2" t="str">
        <v>5次</v>
      </c>
      <c r="F1677" s="2" t="str">
        <v>375 Exeter Road PO Box 5706 London, Ontario</v>
      </c>
      <c r="G1677" s="2" t="str">
        <v>--</v>
      </c>
      <c r="H1677" s="2" t="s">
        <v>8162</v>
      </c>
      <c r="I1677" s="2" t="str">
        <v>001 519 685 7700</v>
      </c>
      <c r="J1677" s="2" t="str">
        <v>001 519 685 4429</v>
      </c>
      <c r="K1677" s="7"/>
      <c r="L1677" s="7"/>
      <c r="M1677" s="7"/>
      <c r="N1677" s="7"/>
      <c r="O1677" s="7"/>
      <c r="P1677" s="7"/>
      <c r="Q1677" s="7"/>
      <c r="R1677" s="7"/>
      <c r="S1677" s="7"/>
    </row>
    <row r="1678">
      <c r="A1678" s="2" t="s">
        <v>11305</v>
      </c>
      <c r="B1678" s="2" t="str">
        <v>印度</v>
      </c>
      <c r="C1678" s="2" t="str">
        <v>--</v>
      </c>
      <c r="D1678" s="2" t="str">
        <v>餐厨用具</v>
      </c>
      <c r="E1678" s="2" t="str">
        <v>6次</v>
      </c>
      <c r="F1678" s="2" t="str">
        <v>PLOT NO.91,ABOVE APOLLO PHARMACY,VIKRAMPURI,SECUNDERABAD-9</v>
      </c>
      <c r="G1678" s="2" t="str">
        <v>RAJESHWAR RAO BEJUGAM</v>
      </c>
      <c r="H1678" s="2" t="str">
        <v>--</v>
      </c>
      <c r="I1678" s="2">
        <f>+91-40-2772-425</f>
      </c>
      <c r="J1678" s="2" t="str">
        <v>0091 40 7729175</v>
      </c>
      <c r="K1678" s="7"/>
      <c r="L1678" s="7"/>
      <c r="M1678" s="7"/>
      <c r="N1678" s="7"/>
      <c r="O1678" s="7"/>
      <c r="P1678" s="7"/>
      <c r="Q1678" s="7"/>
      <c r="R1678" s="7"/>
      <c r="S1678" s="7"/>
    </row>
    <row r="1679">
      <c r="A1679" s="2" t="s">
        <v>8188</v>
      </c>
      <c r="B1679" s="2" t="str">
        <v>美國</v>
      </c>
      <c r="C1679" s="3" t="s">
        <v>8191</v>
      </c>
      <c r="D1679" s="2" t="s">
        <v>8189</v>
      </c>
      <c r="E1679" s="2" t="str">
        <v>10次</v>
      </c>
      <c r="F1679" s="2" t="str">
        <v>9950 JEFFERSON BLVD, CULVER CITY,CA90232,U.S.A.</v>
      </c>
      <c r="G1679" s="2" t="str">
        <v>Brian goodman</v>
      </c>
      <c r="H1679" s="2" t="s">
        <v>8190</v>
      </c>
      <c r="I1679" s="2" t="str">
        <v>+1 310-815-2600</v>
      </c>
      <c r="J1679" s="2" t="str">
        <v>001 3108155436</v>
      </c>
      <c r="K1679" s="7"/>
      <c r="L1679" s="7"/>
      <c r="M1679" s="7"/>
      <c r="N1679" s="7"/>
      <c r="O1679" s="7"/>
      <c r="P1679" s="7"/>
      <c r="Q1679" s="7"/>
      <c r="R1679" s="7"/>
      <c r="S1679" s="7"/>
    </row>
    <row r="1680">
      <c r="A1680" s="2" t="s">
        <v>11325</v>
      </c>
      <c r="B1680" s="2" t="str">
        <v>美國</v>
      </c>
      <c r="C1680" s="3" t="s">
        <v>11326</v>
      </c>
      <c r="D1680" s="2" t="str">
        <v>其他,家具,家居装饰品,照明产品,玩具,节日用品,鞋,餐厨用具</v>
      </c>
      <c r="E1680" s="2" t="str">
        <v>10次</v>
      </c>
      <c r="F1680" s="2" t="str">
        <v>920 BROADWAY, NEW YORK,NEW YORK,U.S.A.</v>
      </c>
      <c r="G1680" s="2" t="str">
        <v>Graham E. Griffiths</v>
      </c>
      <c r="H1680" s="2" t="s">
        <v>11327</v>
      </c>
      <c r="I1680" s="2" t="str">
        <v>+1 914-316-3872</v>
      </c>
      <c r="J1680" s="2" t="str">
        <v>001 9143163872</v>
      </c>
      <c r="K1680" s="7"/>
      <c r="L1680" s="7"/>
      <c r="M1680" s="7"/>
      <c r="N1680" s="7"/>
      <c r="O1680" s="7"/>
      <c r="P1680" s="7"/>
      <c r="Q1680" s="7"/>
      <c r="R1680" s="7"/>
      <c r="S1680" s="7"/>
    </row>
    <row r="1681">
      <c r="A1681" s="2" t="s">
        <v>8518</v>
      </c>
      <c r="B1681" s="2" t="str">
        <v>中国台湾</v>
      </c>
      <c r="C1681" s="3" t="s">
        <v>8516</v>
      </c>
      <c r="D1681" s="2" t="str">
        <v>五金,其他,办公文具,鞋,餐厨用具</v>
      </c>
      <c r="E1681" s="2" t="str">
        <v>9次</v>
      </c>
      <c r="F1681" s="2" t="str">
        <v>NO.49 YIH SHUH NORTH STREET, LUNG CHING HSIANG, TAICHUNG HSIEN,TAIWAN, R.O.C. 434,TAIWAN</v>
      </c>
      <c r="G1681" s="2" t="str">
        <v>ERIC HU</v>
      </c>
      <c r="H1681" s="2" t="s">
        <v>8517</v>
      </c>
      <c r="I1681" s="2" t="str">
        <v>+886 4 2632 2443</v>
      </c>
      <c r="J1681" s="2" t="str">
        <v>00886 4 26322430</v>
      </c>
      <c r="K1681" s="7"/>
      <c r="L1681" s="7"/>
      <c r="M1681" s="7"/>
      <c r="N1681" s="7"/>
      <c r="O1681" s="7"/>
      <c r="P1681" s="7"/>
      <c r="Q1681" s="7"/>
      <c r="R1681" s="7"/>
      <c r="S1681" s="7"/>
    </row>
    <row r="1682">
      <c r="A1682" s="2" t="s">
        <v>11633</v>
      </c>
      <c r="B1682" s="2" t="str">
        <v>印度</v>
      </c>
      <c r="C1682" s="3" t="s">
        <v>11631</v>
      </c>
      <c r="D1682" s="2" t="str">
        <v>个人护理用具,体育及旅游休闲用品,玻璃工艺品,箱包,餐厨用具</v>
      </c>
      <c r="E1682" s="2" t="str">
        <v>7次</v>
      </c>
      <c r="F1682" s="2" t="str">
        <v>11-31-67,PARK ROAD,VIJAYAWADA-(A.P),INDIA</v>
      </c>
      <c r="G1682" s="2" t="str">
        <v>--</v>
      </c>
      <c r="H1682" s="2" t="s">
        <v>11632</v>
      </c>
      <c r="I1682" s="2" t="str">
        <v>+91 22 2873 3792</v>
      </c>
      <c r="J1682" s="2" t="str">
        <v>91 22 28782486</v>
      </c>
      <c r="K1682" s="7"/>
      <c r="L1682" s="7"/>
      <c r="M1682" s="7"/>
      <c r="N1682" s="7"/>
      <c r="O1682" s="7"/>
      <c r="P1682" s="7"/>
      <c r="Q1682" s="7"/>
      <c r="R1682" s="7"/>
      <c r="S1682" s="7"/>
    </row>
    <row r="1683">
      <c r="A1683" s="2" t="s">
        <v>8544</v>
      </c>
      <c r="B1683" s="2" t="str">
        <v>印度</v>
      </c>
      <c r="C1683" s="3" t="s">
        <v>8545</v>
      </c>
      <c r="D1683" s="2" t="s">
        <v>8542</v>
      </c>
      <c r="E1683" s="2" t="str">
        <v>8次</v>
      </c>
      <c r="F1683" s="2" t="str">
        <v>25,HAMILTON ROAD,KASHMERE GATE,DELHI</v>
      </c>
      <c r="G1683" s="2" t="str">
        <v>ASHOK GUPTA</v>
      </c>
      <c r="H1683" s="2" t="s">
        <v>8543</v>
      </c>
      <c r="I1683" s="2">
        <f>+91-120-252-977</f>
      </c>
      <c r="J1683" s="2" t="str">
        <v>0091 11 2114131</v>
      </c>
      <c r="K1683" s="7"/>
      <c r="L1683" s="7"/>
      <c r="M1683" s="7"/>
      <c r="N1683" s="7"/>
      <c r="O1683" s="7"/>
      <c r="P1683" s="7"/>
      <c r="Q1683" s="7"/>
      <c r="R1683" s="7"/>
      <c r="S1683" s="7"/>
    </row>
    <row r="1684">
      <c r="A1684" s="2" t="s">
        <v>11040</v>
      </c>
      <c r="B1684" s="2" t="str">
        <v>中國香港</v>
      </c>
      <c r="C1684" s="3" t="s">
        <v>11042</v>
      </c>
      <c r="D1684" s="2" t="str">
        <v>体育及旅游休闲用品,家居装饰品,箱包,餐厨用具</v>
      </c>
      <c r="E1684" s="2" t="str">
        <v>3次</v>
      </c>
      <c r="F1684" s="2" t="str">
        <v>GEORGIA</v>
      </c>
      <c r="G1684" s="2" t="str">
        <v>ISAO MIYAZAWA</v>
      </c>
      <c r="H1684" s="2" t="s">
        <v>11041</v>
      </c>
      <c r="I1684" s="2" t="str">
        <v>--</v>
      </c>
      <c r="J1684" s="2" t="str">
        <v>001 770 2057374</v>
      </c>
      <c r="K1684" s="7"/>
      <c r="L1684" s="7"/>
      <c r="M1684" s="7"/>
      <c r="N1684" s="7"/>
      <c r="O1684" s="7"/>
      <c r="P1684" s="7"/>
      <c r="Q1684" s="7"/>
      <c r="R1684" s="7"/>
      <c r="S1684" s="7"/>
    </row>
    <row r="1685">
      <c r="A1685" s="2" t="s">
        <v>8466</v>
      </c>
      <c r="B1685" s="2" t="str">
        <v>挪威</v>
      </c>
      <c r="C1685" s="3" t="s">
        <v>8464</v>
      </c>
      <c r="D1685" s="2" t="str">
        <v>医药保健品及医疗器械,玻璃工艺品,餐厨用具</v>
      </c>
      <c r="E1685" s="2" t="str">
        <v>7次</v>
      </c>
      <c r="F1685" s="2" t="str">
        <v>Colbjoernsensgate 2, NO 0256, Oslo</v>
      </c>
      <c r="G1685" s="2" t="str">
        <v>Flage Interioer AS</v>
      </c>
      <c r="H1685" s="2" t="s">
        <v>8465</v>
      </c>
      <c r="I1685" s="2" t="str">
        <v>+47 22 55 20 02</v>
      </c>
      <c r="J1685" s="2" t="str">
        <v>0047 22 55 20 08</v>
      </c>
      <c r="K1685" s="7"/>
      <c r="L1685" s="7"/>
      <c r="M1685" s="7"/>
      <c r="N1685" s="7"/>
      <c r="O1685" s="7"/>
      <c r="P1685" s="7"/>
      <c r="Q1685" s="7"/>
      <c r="R1685" s="7"/>
      <c r="S1685" s="7"/>
    </row>
    <row r="1686">
      <c r="A1686" s="2" t="s">
        <v>9486</v>
      </c>
      <c r="B1686" s="2" t="str">
        <v>新加坡</v>
      </c>
      <c r="C1686" s="2" t="str">
        <v>--</v>
      </c>
      <c r="D1686" s="2" t="str">
        <v>五金,其他,家具,家居装饰品,餐厨用具</v>
      </c>
      <c r="E1686" s="2" t="str">
        <v>9次</v>
      </c>
      <c r="F1686" s="2" t="str">
        <v>10 COLLYER QUAY, #19-08,OCEAN BUILDING,SINGAPORE 049315,SINGAPORE</v>
      </c>
      <c r="G1686" s="2" t="str">
        <v>Charlie</v>
      </c>
      <c r="H1686" s="2" t="s">
        <v>9487</v>
      </c>
      <c r="I1686" s="2" t="str">
        <v>+65 6861 6932</v>
      </c>
      <c r="J1686" s="2" t="str">
        <v>0065 68631929</v>
      </c>
      <c r="K1686" s="7"/>
      <c r="L1686" s="7"/>
      <c r="M1686" s="7"/>
      <c r="N1686" s="7"/>
      <c r="O1686" s="7"/>
      <c r="P1686" s="7"/>
      <c r="Q1686" s="7"/>
      <c r="R1686" s="7"/>
      <c r="S1686" s="7"/>
    </row>
    <row r="1687">
      <c r="A1687" s="2" t="s">
        <v>8494</v>
      </c>
      <c r="B1687" s="2" t="str">
        <v>厄瓜多爾</v>
      </c>
      <c r="C1687" s="3" t="s">
        <v>8493</v>
      </c>
      <c r="D1687" s="2" t="s">
        <v>8491</v>
      </c>
      <c r="E1687" s="2" t="str">
        <v>11次</v>
      </c>
      <c r="F1687" s="2" t="str">
        <v>CALLE CUARTA 403 A Y AVE. MIRAFLORES,GUAYAQUIL</v>
      </c>
      <c r="G1687" s="2" t="str">
        <v>CARLOS ALVAREZ LOFRUSCIO</v>
      </c>
      <c r="H1687" s="2" t="s">
        <v>8492</v>
      </c>
      <c r="I1687" s="2" t="str">
        <v>+593 4-220-6826</v>
      </c>
      <c r="J1687" s="2" t="str">
        <v>00593 4 2208050</v>
      </c>
      <c r="K1687" s="7"/>
      <c r="L1687" s="7"/>
      <c r="M1687" s="7"/>
      <c r="N1687" s="7"/>
      <c r="O1687" s="7"/>
      <c r="P1687" s="7"/>
      <c r="Q1687" s="7"/>
      <c r="R1687" s="7"/>
      <c r="S1687" s="7"/>
    </row>
    <row r="1688">
      <c r="A1688" s="2" t="s">
        <v>9403</v>
      </c>
      <c r="B1688" s="2" t="str">
        <v>菲律賓</v>
      </c>
      <c r="C1688" s="3" t="s">
        <v>9404</v>
      </c>
      <c r="D1688" s="2" t="s">
        <v>9401</v>
      </c>
      <c r="E1688" s="2" t="str">
        <v>8次</v>
      </c>
      <c r="F1688" s="2" t="str">
        <v>1115 TOMAS MAPUA STA. CRUZ MANILA,PHILIPPINES</v>
      </c>
      <c r="G1688" s="2" t="str">
        <v>Felipe Rojas</v>
      </c>
      <c r="H1688" s="2" t="s">
        <v>9402</v>
      </c>
      <c r="I1688" s="2" t="str">
        <v>+63 2 321 0537</v>
      </c>
      <c r="J1688" s="2">
        <v>4005402</v>
      </c>
      <c r="K1688" s="7"/>
      <c r="L1688" s="7"/>
      <c r="M1688" s="7"/>
      <c r="N1688" s="7"/>
      <c r="O1688" s="7"/>
      <c r="P1688" s="7"/>
      <c r="Q1688" s="7"/>
      <c r="R1688" s="7"/>
      <c r="S1688" s="7"/>
    </row>
    <row r="1689">
      <c r="A1689" s="2" t="s">
        <v>8419</v>
      </c>
      <c r="B1689" s="2" t="str">
        <v>荷蘭</v>
      </c>
      <c r="C1689" s="3" t="s">
        <v>8420</v>
      </c>
      <c r="D1689" s="2" t="str">
        <v>医药保健品及医疗器械,餐厨用具</v>
      </c>
      <c r="E1689" s="2" t="str">
        <v>4次</v>
      </c>
      <c r="F1689" s="2" t="str">
        <v>Trasweg 5, NL 5712 BB, Someren</v>
      </c>
      <c r="G1689" s="2" t="str">
        <v>T.H. Vossen</v>
      </c>
      <c r="H1689" s="2" t="s">
        <v>8421</v>
      </c>
      <c r="I1689" s="2" t="str">
        <v>+31 493 496 332</v>
      </c>
      <c r="J1689" s="2" t="str">
        <v>0031 493 496319</v>
      </c>
      <c r="K1689" s="7"/>
      <c r="L1689" s="7"/>
      <c r="M1689" s="7"/>
      <c r="N1689" s="7"/>
      <c r="O1689" s="7"/>
      <c r="P1689" s="7"/>
      <c r="Q1689" s="7"/>
      <c r="R1689" s="7"/>
      <c r="S1689" s="7"/>
    </row>
    <row r="1690">
      <c r="A1690" s="2" t="s">
        <v>11548</v>
      </c>
      <c r="B1690" s="2" t="str">
        <v>新加坡</v>
      </c>
      <c r="C1690" s="2" t="str">
        <v>--</v>
      </c>
      <c r="D1690" s="2" t="str">
        <v>餐厨用具</v>
      </c>
      <c r="E1690" s="2" t="str">
        <v>5次</v>
      </c>
      <c r="F1690" s="2" t="str">
        <v>33 CLUB STREET,#02-21 EMERALD GARDENSINGAPORE 069415,SINGAPORE</v>
      </c>
      <c r="G1690" s="2" t="str">
        <v>--</v>
      </c>
      <c r="H1690" s="2" t="s">
        <v>11547</v>
      </c>
      <c r="I1690" s="2" t="str">
        <v>+65 6438 4547</v>
      </c>
      <c r="J1690" s="2">
        <v>6564384547</v>
      </c>
      <c r="K1690" s="7"/>
      <c r="L1690" s="7"/>
      <c r="M1690" s="7"/>
      <c r="N1690" s="7"/>
      <c r="O1690" s="7"/>
      <c r="P1690" s="7"/>
      <c r="Q1690" s="7"/>
      <c r="R1690" s="7"/>
      <c r="S1690" s="7"/>
    </row>
    <row r="1691">
      <c r="A1691" s="2" t="s">
        <v>8451</v>
      </c>
      <c r="B1691" s="2" t="str">
        <v>英國</v>
      </c>
      <c r="C1691" s="3" t="s">
        <v>8452</v>
      </c>
      <c r="D1691" s="2" t="str">
        <v>其他,餐厨用具</v>
      </c>
      <c r="E1691" s="2" t="str">
        <v>8次</v>
      </c>
      <c r="F1691" s="2" t="str">
        <v>EPICUREAN HOUSE, BUCKLAND,SWAY ROAD, LYMINGTON,HAMPSHIRE, SO41 8NN,U.K.</v>
      </c>
      <c r="G1691" s="2" t="str">
        <v>Mary Ann S. Sillada</v>
      </c>
      <c r="H1691" s="2" t="s">
        <v>8453</v>
      </c>
      <c r="I1691" s="2" t="str">
        <v>+44 1590 689161</v>
      </c>
      <c r="J1691" s="2">
        <v>441590689171</v>
      </c>
      <c r="K1691" s="7"/>
      <c r="L1691" s="7"/>
      <c r="M1691" s="7"/>
      <c r="N1691" s="7"/>
      <c r="O1691" s="7"/>
      <c r="P1691" s="7"/>
      <c r="Q1691" s="7"/>
      <c r="R1691" s="7"/>
      <c r="S1691" s="7"/>
    </row>
    <row r="1692">
      <c r="A1692" s="2" t="s">
        <v>11565</v>
      </c>
      <c r="B1692" s="2" t="str">
        <v>英國</v>
      </c>
      <c r="C1692" s="3" t="s">
        <v>11566</v>
      </c>
      <c r="D1692" s="2" t="str">
        <v>医药保健品及医疗器械,照明产品,餐厨用具</v>
      </c>
      <c r="E1692" s="2" t="str">
        <v>4次</v>
      </c>
      <c r="F1692" s="2" t="str">
        <v>104 Islington High Street, U.K.</v>
      </c>
      <c r="G1692" s="2" t="str">
        <v>--</v>
      </c>
      <c r="H1692" s="2" t="s">
        <v>11564</v>
      </c>
      <c r="I1692" s="2" t="str">
        <v>+44 20 7354 2112</v>
      </c>
      <c r="J1692" s="2">
        <v>442073542112</v>
      </c>
      <c r="K1692" s="7"/>
      <c r="L1692" s="7"/>
      <c r="M1692" s="7"/>
      <c r="N1692" s="7"/>
      <c r="O1692" s="7"/>
      <c r="P1692" s="7"/>
      <c r="Q1692" s="7"/>
      <c r="R1692" s="7"/>
      <c r="S1692" s="7"/>
    </row>
    <row r="1693">
      <c r="A1693" s="2" t="s">
        <v>8375</v>
      </c>
      <c r="B1693" s="2" t="str">
        <v>愛爾蘭</v>
      </c>
      <c r="C1693" s="3" t="s">
        <v>8374</v>
      </c>
      <c r="D1693" s="2" t="str">
        <v>家具,家居装饰品,餐厨用具</v>
      </c>
      <c r="E1693" s="2" t="str">
        <v>7次</v>
      </c>
      <c r="F1693" s="2" t="str">
        <v>O'CONNELL ST.,DUBLIN 1</v>
      </c>
      <c r="G1693" s="2" t="str">
        <v>CLERY &amp; CO. (1941) LTD.</v>
      </c>
      <c r="H1693" s="2" t="str">
        <v>--</v>
      </c>
      <c r="I1693" s="2" t="str">
        <v>+353 1 878 6000</v>
      </c>
      <c r="J1693" s="2" t="str">
        <v>00353 1 874 0644</v>
      </c>
      <c r="K1693" s="7"/>
      <c r="L1693" s="7"/>
      <c r="M1693" s="7"/>
      <c r="N1693" s="7"/>
      <c r="O1693" s="7"/>
      <c r="P1693" s="7"/>
      <c r="Q1693" s="7"/>
      <c r="R1693" s="7"/>
      <c r="S1693" s="7"/>
    </row>
    <row r="1694">
      <c r="A1694" s="2" t="s">
        <v>11505</v>
      </c>
      <c r="B1694" s="2" t="str">
        <v>法國</v>
      </c>
      <c r="C1694" s="3" t="s">
        <v>11503</v>
      </c>
      <c r="D1694" s="2" t="str">
        <v>餐厨用具</v>
      </c>
      <c r="E1694" s="2" t="str">
        <v>5次</v>
      </c>
      <c r="F1694" s="2" t="str">
        <v>76 ROUTE NATIONALE, LIEU DIT QUATRE SAISONS, 18500, MEHUN SUR YEVRE</v>
      </c>
      <c r="G1694" s="2" t="str">
        <v>MME ERAUD SYLVIE</v>
      </c>
      <c r="H1694" s="2" t="s">
        <v>11504</v>
      </c>
      <c r="I1694" s="2" t="str">
        <v>+33 2 48 57 31 55</v>
      </c>
      <c r="J1694" s="2" t="str">
        <v>0033 248573155</v>
      </c>
      <c r="K1694" s="7"/>
      <c r="L1694" s="7"/>
      <c r="M1694" s="7"/>
      <c r="N1694" s="7"/>
      <c r="O1694" s="7"/>
      <c r="P1694" s="7"/>
      <c r="Q1694" s="7"/>
      <c r="R1694" s="7"/>
      <c r="S1694" s="7"/>
    </row>
    <row r="1695">
      <c r="A1695" s="2" t="s">
        <v>8396</v>
      </c>
      <c r="B1695" s="2" t="str">
        <v>美國</v>
      </c>
      <c r="C1695" s="2" t="str">
        <v>--</v>
      </c>
      <c r="D1695" s="2" t="str">
        <v>餐厨用具</v>
      </c>
      <c r="E1695" s="2" t="str">
        <v>6次</v>
      </c>
      <c r="F1695" s="2" t="str">
        <v>4401 S Soto St Vernon, CA 90058</v>
      </c>
      <c r="G1695" s="2" t="str">
        <v>Daviddaniel</v>
      </c>
      <c r="H1695" s="2" t="str">
        <v>--</v>
      </c>
      <c r="I1695" s="2" t="str">
        <v>001 323 277 1877</v>
      </c>
      <c r="J1695" s="2" t="str">
        <v>001 323 277 1872</v>
      </c>
      <c r="K1695" s="7"/>
      <c r="L1695" s="7"/>
      <c r="M1695" s="7"/>
      <c r="N1695" s="7"/>
      <c r="O1695" s="7"/>
      <c r="P1695" s="7"/>
      <c r="Q1695" s="7"/>
      <c r="R1695" s="7"/>
      <c r="S1695" s="7"/>
    </row>
    <row r="1696">
      <c r="A1696" s="2" t="s">
        <v>11526</v>
      </c>
      <c r="B1696" s="2" t="str">
        <v>美國</v>
      </c>
      <c r="C1696" s="3" t="s">
        <v>11527</v>
      </c>
      <c r="D1696" s="2" t="str">
        <v>家具,家居装饰品,家用电器,食品,餐厨用具</v>
      </c>
      <c r="E1696" s="2" t="str">
        <v>8次</v>
      </c>
      <c r="F1696" s="2" t="str">
        <v>908 SOUTH MAIN STREETSUITE 3 BOERNE TX,U.S.A.</v>
      </c>
      <c r="G1696" s="2" t="str">
        <v>Adriana</v>
      </c>
      <c r="H1696" s="2" t="s">
        <v>11528</v>
      </c>
      <c r="I1696" s="2" t="str">
        <v>+1 830-249-2227</v>
      </c>
      <c r="J1696" s="2" t="str">
        <v>1 830 249 2164</v>
      </c>
      <c r="K1696" s="7"/>
      <c r="L1696" s="7"/>
      <c r="M1696" s="7"/>
      <c r="N1696" s="7"/>
      <c r="O1696" s="7"/>
      <c r="P1696" s="7"/>
      <c r="Q1696" s="7"/>
      <c r="R1696" s="7"/>
      <c r="S1696" s="7"/>
    </row>
    <row r="1697">
      <c r="A1697" s="2" t="s">
        <v>13605</v>
      </c>
      <c r="B1697" s="2" t="str">
        <v>日本</v>
      </c>
      <c r="C1697" s="3" t="s">
        <v>13606</v>
      </c>
      <c r="D1697" s="2" t="str">
        <v>工艺陶瓷,餐厨用具</v>
      </c>
      <c r="E1697" s="2" t="str">
        <v>3次</v>
      </c>
      <c r="F1697" s="2" t="str">
        <v>1-2-22 SEIMEIYAMA,CHIKUSA,NAGOYA 464-0087</v>
      </c>
      <c r="G1697" s="2" t="str">
        <v>MASA MORITA</v>
      </c>
      <c r="H1697" s="2" t="s">
        <v>13607</v>
      </c>
      <c r="I1697" s="2" t="str">
        <v>+81 476-33-7633,+81 178-56-2484</v>
      </c>
      <c r="J1697" s="2" t="str">
        <v>0081 52 7120024</v>
      </c>
      <c r="K1697" s="7"/>
      <c r="L1697" s="7"/>
      <c r="M1697" s="7"/>
      <c r="N1697" s="7"/>
      <c r="O1697" s="7"/>
      <c r="P1697" s="7"/>
      <c r="Q1697" s="7"/>
      <c r="R1697" s="7"/>
      <c r="S1697" s="7"/>
    </row>
    <row r="1698">
      <c r="A1698" s="2" t="s">
        <v>11115</v>
      </c>
      <c r="B1698" s="2" t="str">
        <v>中國香港</v>
      </c>
      <c r="C1698" s="2" t="str">
        <v>--</v>
      </c>
      <c r="D1698" s="2" t="s">
        <v>11116</v>
      </c>
      <c r="E1698" s="2" t="str">
        <v>10次</v>
      </c>
      <c r="F1698" s="2" t="str">
        <v>2/F., WELLINGTON PLAZA,56-58 WELLINGTON ST.,CENTRAL,HONGKONG</v>
      </c>
      <c r="G1698" s="2" t="str">
        <v>D.S.KOHLI</v>
      </c>
      <c r="H1698" s="2" t="s">
        <v>11117</v>
      </c>
      <c r="I1698" s="2" t="str">
        <v>+852 2810 9138</v>
      </c>
      <c r="J1698" s="2" t="str">
        <v>00852 25258120</v>
      </c>
      <c r="K1698" s="7"/>
      <c r="L1698" s="7"/>
      <c r="M1698" s="7"/>
      <c r="N1698" s="7"/>
      <c r="O1698" s="7"/>
      <c r="P1698" s="7"/>
      <c r="Q1698" s="7"/>
      <c r="R1698" s="7"/>
      <c r="S1698" s="7"/>
    </row>
    <row r="1699">
      <c r="A1699" s="2" t="s">
        <v>7921</v>
      </c>
      <c r="B1699" s="2" t="str">
        <v>沙烏地阿拉伯</v>
      </c>
      <c r="C1699" s="3" t="s">
        <v>7920</v>
      </c>
      <c r="D1699" s="2" t="s">
        <v>7922</v>
      </c>
      <c r="E1699" s="2" t="str">
        <v>8次</v>
      </c>
      <c r="F1699" s="2" t="str">
        <v>AL GARAWI GALLERIA, ARUBA STREET OLIYA, P.O.BOX 41122 PINCODE11521, RIYADH SAUDI ARABIA</v>
      </c>
      <c r="G1699" s="2" t="str">
        <v>ABDELAZIZ M.AL-AREFEY</v>
      </c>
      <c r="H1699" s="2" t="s">
        <v>7923</v>
      </c>
      <c r="I1699" s="2" t="str">
        <v>00966 1 4531078</v>
      </c>
      <c r="J1699" s="2" t="str">
        <v>00966 1 4564618</v>
      </c>
      <c r="K1699" s="7"/>
      <c r="L1699" s="7"/>
      <c r="M1699" s="7"/>
      <c r="N1699" s="7"/>
      <c r="O1699" s="7"/>
      <c r="P1699" s="7"/>
      <c r="Q1699" s="7"/>
      <c r="R1699" s="7"/>
      <c r="S1699" s="7"/>
    </row>
    <row r="1700">
      <c r="A1700" s="2" t="s">
        <v>11136</v>
      </c>
      <c r="B1700" s="2" t="str">
        <v>法國</v>
      </c>
      <c r="C1700" s="2" t="str">
        <v>--</v>
      </c>
      <c r="D1700" s="2" t="str">
        <v>照明产品,餐厨用具</v>
      </c>
      <c r="E1700" s="2" t="str">
        <v>8次</v>
      </c>
      <c r="F1700" s="2" t="str">
        <v>77 RUE DE CHARONNE, 75011, PARIS</v>
      </c>
      <c r="G1700" s="2" t="str">
        <v>M MEUNIER CLAUDE</v>
      </c>
      <c r="H1700" s="2" t="str">
        <v>--</v>
      </c>
      <c r="I1700" s="2" t="str">
        <v>+33 1 43 71 22 62</v>
      </c>
      <c r="J1700" s="2" t="str">
        <v>0033 1 43717940</v>
      </c>
      <c r="K1700" s="7"/>
      <c r="L1700" s="7"/>
      <c r="M1700" s="7"/>
      <c r="N1700" s="7"/>
      <c r="O1700" s="7"/>
      <c r="P1700" s="7"/>
      <c r="Q1700" s="7"/>
      <c r="R1700" s="7"/>
      <c r="S1700" s="7"/>
    </row>
    <row r="1701">
      <c r="A1701" s="2" t="s">
        <v>13562</v>
      </c>
      <c r="B1701" s="2" t="str">
        <v>中國香港</v>
      </c>
      <c r="C1701" s="3" t="s">
        <v>13561</v>
      </c>
      <c r="D1701" s="2" t="str">
        <v>卫浴设备,玩具,食品,餐厨用具</v>
      </c>
      <c r="E1701" s="2" t="str">
        <v>7次</v>
      </c>
      <c r="F1701" s="2" t="str">
        <v>1623A, STAR HOUSE,3, SALISBURY ROAD, KOWLOON,HONGKONG</v>
      </c>
      <c r="G1701" s="2" t="str">
        <v>SHANKAR DUGAR</v>
      </c>
      <c r="H1701" s="2" t="s">
        <v>13563</v>
      </c>
      <c r="I1701" s="2" t="str">
        <v>(852)23148494</v>
      </c>
      <c r="J1701" s="2" t="str">
        <v>(852)23148450</v>
      </c>
      <c r="K1701" s="7"/>
      <c r="L1701" s="7"/>
      <c r="M1701" s="7"/>
      <c r="N1701" s="7"/>
      <c r="O1701" s="7"/>
      <c r="P1701" s="7"/>
      <c r="Q1701" s="7"/>
      <c r="R1701" s="7"/>
      <c r="S1701" s="7"/>
    </row>
    <row r="1702">
      <c r="A1702" s="2" t="s">
        <v>9100</v>
      </c>
      <c r="B1702" s="2" t="str">
        <v>美國</v>
      </c>
      <c r="C1702" s="2" t="str">
        <v>--</v>
      </c>
      <c r="D1702" s="2" t="str">
        <v>工艺陶瓷,玩具,玻璃工艺品,礼品及赠品,餐厨用具</v>
      </c>
      <c r="E1702" s="2" t="str">
        <v>9次</v>
      </c>
      <c r="F1702" s="2" t="str">
        <v>8811 LA DUE ROAD,ST. LOUIS,MO</v>
      </c>
      <c r="G1702" s="2" t="str">
        <v>LAMMERT FURNITURE CO</v>
      </c>
      <c r="H1702" s="2" t="str">
        <v>--</v>
      </c>
      <c r="I1702" s="2" t="str">
        <v>001 314 9931111</v>
      </c>
      <c r="J1702" s="2" t="str">
        <v>001 314 9931005</v>
      </c>
      <c r="K1702" s="7"/>
      <c r="L1702" s="7"/>
      <c r="M1702" s="7"/>
      <c r="N1702" s="7"/>
      <c r="O1702" s="7"/>
      <c r="P1702" s="7"/>
      <c r="Q1702" s="7"/>
      <c r="R1702" s="7"/>
      <c r="S1702" s="7"/>
    </row>
    <row r="1703">
      <c r="A1703" s="2" t="s">
        <v>13584</v>
      </c>
      <c r="B1703" s="2" t="str">
        <v>中國香港</v>
      </c>
      <c r="C1703" s="3" t="s">
        <v>13585</v>
      </c>
      <c r="D1703" s="2" t="str">
        <v>五金,其他,化工产品,工艺陶瓷,玩具,餐厨用具</v>
      </c>
      <c r="E1703" s="2" t="str">
        <v>9次</v>
      </c>
      <c r="F1703" s="2" t="str">
        <v>RM 402,HANKOW CENTRE5-15 HANKOW ROAD,TSIMSHATSUIKOWLOONHONGKONG</v>
      </c>
      <c r="G1703" s="2" t="str">
        <v>HUGIN INTERNATIONAL LTD.</v>
      </c>
      <c r="H1703" s="2" t="s">
        <v>13583</v>
      </c>
      <c r="I1703" s="2">
        <f>+852-2721-7835</f>
      </c>
      <c r="J1703" s="2" t="str">
        <v>00852 27239847</v>
      </c>
      <c r="K1703" s="7"/>
      <c r="L1703" s="7"/>
      <c r="M1703" s="7"/>
      <c r="N1703" s="7"/>
      <c r="O1703" s="7"/>
      <c r="P1703" s="7"/>
      <c r="Q1703" s="7"/>
      <c r="R1703" s="7"/>
      <c r="S1703" s="7"/>
    </row>
    <row r="1704">
      <c r="A1704" s="2" t="s">
        <v>11098</v>
      </c>
      <c r="B1704" s="2" t="str">
        <v>美國</v>
      </c>
      <c r="C1704" s="2" t="str">
        <v>--</v>
      </c>
      <c r="D1704" s="2" t="s">
        <v>11099</v>
      </c>
      <c r="E1704" s="2" t="str">
        <v>10次</v>
      </c>
      <c r="F1704" s="2" t="str">
        <v>10400 NW 33RD STREET STE #270, U.S.A.</v>
      </c>
      <c r="G1704" s="2" t="str">
        <v>Mehul Patel</v>
      </c>
      <c r="H1704" s="2" t="s">
        <v>11100</v>
      </c>
      <c r="I1704" s="2" t="str">
        <v>+1 571-337-9097</v>
      </c>
      <c r="J1704" s="2" t="str">
        <v>001 7865240595</v>
      </c>
      <c r="K1704" s="7"/>
      <c r="L1704" s="7"/>
      <c r="M1704" s="7"/>
      <c r="N1704" s="7"/>
      <c r="O1704" s="7"/>
      <c r="P1704" s="7"/>
      <c r="Q1704" s="7"/>
      <c r="R1704" s="7"/>
      <c r="S1704" s="7"/>
    </row>
    <row r="1705">
      <c r="A1705" s="2" t="s">
        <v>11633</v>
      </c>
      <c r="B1705" s="2" t="str">
        <v>印度</v>
      </c>
      <c r="C1705" s="3" t="s">
        <v>11631</v>
      </c>
      <c r="D1705" s="2" t="str">
        <v>个人护理用具,体育及旅游休闲用品,玻璃工艺品,箱包,餐厨用具</v>
      </c>
      <c r="E1705" s="2" t="str">
        <v>7次</v>
      </c>
      <c r="F1705" s="2" t="str">
        <v>11-31-67,PARK ROAD,VIJAYAWADA-(A.P),INDIA</v>
      </c>
      <c r="G1705" s="2" t="str">
        <v>--</v>
      </c>
      <c r="H1705" s="2" t="s">
        <v>11632</v>
      </c>
      <c r="I1705" s="2" t="str">
        <v>+91 22 2873 3792</v>
      </c>
      <c r="J1705" s="2" t="str">
        <v>91 22 28782486</v>
      </c>
      <c r="K1705" s="7"/>
      <c r="L1705" s="7"/>
      <c r="M1705" s="7"/>
      <c r="N1705" s="7"/>
      <c r="O1705" s="7"/>
      <c r="P1705" s="7"/>
      <c r="Q1705" s="7"/>
      <c r="R1705" s="7"/>
      <c r="S1705" s="7"/>
    </row>
    <row r="1706">
      <c r="A1706" s="2" t="s">
        <v>11040</v>
      </c>
      <c r="B1706" s="2" t="str">
        <v>中國香港</v>
      </c>
      <c r="C1706" s="3" t="s">
        <v>11042</v>
      </c>
      <c r="D1706" s="2" t="str">
        <v>体育及旅游休闲用品,家居装饰品,箱包,餐厨用具</v>
      </c>
      <c r="E1706" s="2" t="str">
        <v>3次</v>
      </c>
      <c r="F1706" s="2" t="str">
        <v>GEORGIA</v>
      </c>
      <c r="G1706" s="2" t="str">
        <v>ISAO MIYAZAWA</v>
      </c>
      <c r="H1706" s="2" t="s">
        <v>11041</v>
      </c>
      <c r="I1706" s="2" t="str">
        <v>--</v>
      </c>
      <c r="J1706" s="2" t="str">
        <v>001 770 2057374</v>
      </c>
      <c r="K1706" s="7"/>
      <c r="L1706" s="7"/>
      <c r="M1706" s="7"/>
      <c r="N1706" s="7"/>
      <c r="O1706" s="7"/>
      <c r="P1706" s="7"/>
      <c r="Q1706" s="7"/>
      <c r="R1706" s="7"/>
      <c r="S1706" s="7"/>
    </row>
    <row r="1707">
      <c r="A1707" s="2" t="s">
        <v>13539</v>
      </c>
      <c r="B1707" s="2" t="str">
        <v>美國</v>
      </c>
      <c r="C1707" s="3" t="s">
        <v>13540</v>
      </c>
      <c r="D1707" s="2" t="str">
        <v>餐厨用具</v>
      </c>
      <c r="E1707" s="2" t="str">
        <v>6次</v>
      </c>
      <c r="F1707" s="2" t="str">
        <v>21 WASHINGTON AVE, CARTERET, NJ 07008-2605</v>
      </c>
      <c r="G1707" s="2" t="str">
        <v>KORNBLEUTH, NORMAN</v>
      </c>
      <c r="H1707" s="2" t="str">
        <v>--</v>
      </c>
      <c r="I1707" s="2">
        <f>+1-657-200-5168</f>
      </c>
      <c r="J1707" s="2" t="str">
        <v>001 732 541 5190</v>
      </c>
      <c r="K1707" s="7"/>
      <c r="L1707" s="7"/>
      <c r="M1707" s="7"/>
      <c r="N1707" s="7"/>
      <c r="O1707" s="7"/>
      <c r="P1707" s="7"/>
      <c r="Q1707" s="7"/>
      <c r="R1707" s="7"/>
      <c r="S1707" s="7"/>
    </row>
    <row r="1708">
      <c r="A1708" s="2" t="s">
        <v>8518</v>
      </c>
      <c r="B1708" s="2" t="str">
        <v>中国台湾</v>
      </c>
      <c r="C1708" s="3" t="s">
        <v>8516</v>
      </c>
      <c r="D1708" s="2" t="str">
        <v>五金,其他,办公文具,鞋,餐厨用具</v>
      </c>
      <c r="E1708" s="2" t="str">
        <v>9次</v>
      </c>
      <c r="F1708" s="2" t="str">
        <v>NO.49 YIH SHUH NORTH STREET, LUNG CHING HSIANG, TAICHUNG HSIEN,TAIWAN, R.O.C. 434,TAIWAN</v>
      </c>
      <c r="G1708" s="2" t="str">
        <v>ERIC HU</v>
      </c>
      <c r="H1708" s="2" t="s">
        <v>8517</v>
      </c>
      <c r="I1708" s="2" t="str">
        <v>+886 4 2632 2443</v>
      </c>
      <c r="J1708" s="2" t="str">
        <v>00886 4 26322430</v>
      </c>
      <c r="K1708" s="7"/>
      <c r="L1708" s="7"/>
      <c r="M1708" s="7"/>
      <c r="N1708" s="7"/>
      <c r="O1708" s="7"/>
      <c r="P1708" s="7"/>
      <c r="Q1708" s="7"/>
      <c r="R1708" s="7"/>
      <c r="S1708" s="7"/>
    </row>
    <row r="1709">
      <c r="A1709" s="2" t="s">
        <v>8544</v>
      </c>
      <c r="B1709" s="2" t="str">
        <v>印度</v>
      </c>
      <c r="C1709" s="3" t="s">
        <v>8545</v>
      </c>
      <c r="D1709" s="2" t="s">
        <v>8542</v>
      </c>
      <c r="E1709" s="2" t="str">
        <v>8次</v>
      </c>
      <c r="F1709" s="2" t="str">
        <v>25,HAMILTON ROAD,KASHMERE GATE,DELHI</v>
      </c>
      <c r="G1709" s="2" t="str">
        <v>ASHOK GUPTA</v>
      </c>
      <c r="H1709" s="2" t="s">
        <v>8543</v>
      </c>
      <c r="I1709" s="2">
        <f>+91-120-252-977</f>
      </c>
      <c r="J1709" s="2" t="str">
        <v>0091 11 2114131</v>
      </c>
      <c r="K1709" s="7"/>
      <c r="L1709" s="7"/>
      <c r="M1709" s="7"/>
      <c r="N1709" s="7"/>
      <c r="O1709" s="7"/>
      <c r="P1709" s="7"/>
      <c r="Q1709" s="7"/>
      <c r="R1709" s="7"/>
      <c r="S1709" s="7"/>
    </row>
    <row r="1710">
      <c r="A1710" s="2" t="s">
        <v>10996</v>
      </c>
      <c r="B1710" s="2" t="str">
        <v>日本</v>
      </c>
      <c r="C1710" s="2" t="str">
        <v>--</v>
      </c>
      <c r="D1710" s="2" t="str">
        <v>卫浴设备,餐厨用具</v>
      </c>
      <c r="E1710" s="2" t="str">
        <v>6次</v>
      </c>
      <c r="F1710" s="2" t="str">
        <v>14-17-702, Nakacho 4-chome, Koganei-shi, Tokyo 184-0012</v>
      </c>
      <c r="G1710" s="2" t="str">
        <v>AKIYAMA HARUO</v>
      </c>
      <c r="H1710" s="2" t="str">
        <v>--</v>
      </c>
      <c r="I1710" s="2">
        <f>+81-48-854-3820</f>
      </c>
      <c r="J1710" s="2" t="str">
        <v>0081 42 381 3308</v>
      </c>
      <c r="K1710" s="7"/>
      <c r="L1710" s="7"/>
      <c r="M1710" s="7"/>
      <c r="N1710" s="7"/>
      <c r="O1710" s="7"/>
      <c r="P1710" s="7"/>
      <c r="Q1710" s="7"/>
      <c r="R1710" s="7"/>
      <c r="S1710" s="7"/>
    </row>
    <row r="1711">
      <c r="A1711" s="2" t="s">
        <v>13508</v>
      </c>
      <c r="B1711" s="2" t="str">
        <v>德國</v>
      </c>
      <c r="C1711" s="3" t="s">
        <v>13509</v>
      </c>
      <c r="D1711" s="2" t="str">
        <v>卫浴设备,工艺陶瓷,玻璃工艺品,餐厨用具</v>
      </c>
      <c r="E1711" s="2" t="str">
        <v>6次</v>
      </c>
      <c r="F1711" s="2" t="str">
        <v>Stadionstrasse, DE 56457, Westerburg</v>
      </c>
      <c r="G1711" s="2" t="str">
        <v>Gerd-Otto Rehn</v>
      </c>
      <c r="H1711" s="2" t="s">
        <v>13510</v>
      </c>
      <c r="I1711" s="2" t="str">
        <v>+49 2663 2930</v>
      </c>
      <c r="J1711" s="2" t="str">
        <v>0049 2663 2 93 117</v>
      </c>
      <c r="K1711" s="7"/>
      <c r="L1711" s="7"/>
      <c r="M1711" s="7"/>
      <c r="N1711" s="7"/>
      <c r="O1711" s="7"/>
      <c r="P1711" s="7"/>
      <c r="Q1711" s="7"/>
      <c r="R1711" s="7"/>
      <c r="S1711" s="7"/>
    </row>
    <row r="1712">
      <c r="A1712" s="2" t="s">
        <v>11021</v>
      </c>
      <c r="B1712" s="2" t="str">
        <v>中國香港</v>
      </c>
      <c r="C1712" s="3" t="s">
        <v>11020</v>
      </c>
      <c r="D1712" s="2" t="str">
        <v>玻璃工艺品,餐厨用具</v>
      </c>
      <c r="E1712" s="2" t="str">
        <v>8次</v>
      </c>
      <c r="F1712" s="2" t="str">
        <v>UNIT 2002-03, 20/F, JIANLIBAO TOWER 410-412 DONGFENG CENTRAL ROAD GUANGZHOU, 510030 CHINA, HONGKONG SAR</v>
      </c>
      <c r="G1712" s="2" t="str">
        <v>--</v>
      </c>
      <c r="H1712" s="2" t="s">
        <v>11019</v>
      </c>
      <c r="I1712" s="2" t="str">
        <v>+852 2497 5515</v>
      </c>
      <c r="J1712" s="2" t="str">
        <v>852 24330139</v>
      </c>
      <c r="K1712" s="7"/>
      <c r="L1712" s="7"/>
      <c r="M1712" s="7"/>
      <c r="N1712" s="7"/>
      <c r="O1712" s="7"/>
      <c r="P1712" s="7"/>
      <c r="Q1712" s="7"/>
      <c r="R1712" s="7"/>
      <c r="S1712" s="7"/>
    </row>
    <row r="1713">
      <c r="A1713" s="2" t="s">
        <v>8101</v>
      </c>
      <c r="B1713" s="2" t="str">
        <v>加拿大</v>
      </c>
      <c r="C1713" s="3" t="s">
        <v>8102</v>
      </c>
      <c r="D1713" s="2" t="str">
        <v>卫浴设备,浴室用品,餐厨用具</v>
      </c>
      <c r="E1713" s="2" t="str">
        <v>7次</v>
      </c>
      <c r="F1713" s="2" t="str">
        <v>91 LINDSAY AVE.,DORVAL QUEBEC</v>
      </c>
      <c r="G1713" s="2" t="str">
        <v>MR.PHILIPPE HESS</v>
      </c>
      <c r="H1713" s="2" t="s">
        <v>8103</v>
      </c>
      <c r="I1713" s="2" t="str">
        <v>+1-416-675-3434,+1 416-675-3434,+1 514-636-6116,+1 416-675-0167,+1 514-636-5491,+61 439 482 726</v>
      </c>
      <c r="J1713" s="2" t="str">
        <v>001 514 6365491</v>
      </c>
      <c r="K1713" s="7"/>
      <c r="L1713" s="7"/>
      <c r="M1713" s="7"/>
      <c r="N1713" s="7"/>
      <c r="O1713" s="7"/>
      <c r="P1713" s="7"/>
      <c r="Q1713" s="7"/>
      <c r="R1713" s="7"/>
      <c r="S1713" s="7"/>
    </row>
    <row r="1714">
      <c r="A1714" s="2" t="s">
        <v>11260</v>
      </c>
      <c r="B1714" s="2" t="str">
        <v>土耳其</v>
      </c>
      <c r="C1714" s="2" t="str">
        <v>--</v>
      </c>
      <c r="D1714" s="2" t="str">
        <v>卫浴设备,餐厨用具</v>
      </c>
      <c r="E1714" s="2" t="str">
        <v>9次</v>
      </c>
      <c r="F1714" s="2" t="str">
        <v>58.BULVAR CADDESI NO.9 ZEYTINBURNU/ISTANBUL</v>
      </c>
      <c r="G1714" s="2" t="str">
        <v>BULVAR YAPI MALZ SAN TIC LTD. STI.</v>
      </c>
      <c r="H1714" s="2" t="s">
        <v>11259</v>
      </c>
      <c r="I1714" s="2" t="str">
        <v>+90 212 546 75 02</v>
      </c>
      <c r="J1714" s="2" t="str">
        <v>0090 212 6646095</v>
      </c>
      <c r="K1714" s="7"/>
      <c r="L1714" s="7"/>
      <c r="M1714" s="7"/>
      <c r="N1714" s="7"/>
      <c r="O1714" s="7"/>
      <c r="P1714" s="7"/>
      <c r="Q1714" s="7"/>
      <c r="R1714" s="7"/>
      <c r="S1714" s="7"/>
    </row>
    <row r="1715">
      <c r="A1715" s="2" t="s">
        <v>8133</v>
      </c>
      <c r="B1715" s="2" t="str">
        <v>中國香港</v>
      </c>
      <c r="C1715" s="3" t="s">
        <v>8131</v>
      </c>
      <c r="D1715" s="2" t="str">
        <v>家具,家居装饰品,家用电器,餐厨用具</v>
      </c>
      <c r="E1715" s="2" t="str">
        <v>8次</v>
      </c>
      <c r="F1715" s="2" t="str">
        <v>UNIT 8B, HOP HING INDUSTRIALBUILDING, 702-4 CASTLE PEAK ROADKAI CHI KOK, KOWLOONHONGKONG</v>
      </c>
      <c r="G1715" s="2" t="str">
        <v>Rob Pasha</v>
      </c>
      <c r="H1715" s="2" t="s">
        <v>8132</v>
      </c>
      <c r="I1715" s="2" t="str">
        <v>+852 2310 9505</v>
      </c>
      <c r="J1715" s="2" t="str">
        <v>852 23021999</v>
      </c>
      <c r="K1715" s="7"/>
      <c r="L1715" s="7"/>
      <c r="M1715" s="7"/>
      <c r="N1715" s="7"/>
      <c r="O1715" s="7"/>
      <c r="P1715" s="7"/>
      <c r="Q1715" s="7"/>
      <c r="R1715" s="7"/>
      <c r="S1715" s="7"/>
    </row>
    <row r="1716">
      <c r="A1716" s="2" t="s">
        <v>11279</v>
      </c>
      <c r="B1716" s="2" t="str">
        <v>義大利</v>
      </c>
      <c r="C1716" s="3" t="s">
        <v>11278</v>
      </c>
      <c r="D1716" s="2" t="str">
        <v>家具,餐厨用具</v>
      </c>
      <c r="E1716" s="2" t="str">
        <v>3次</v>
      </c>
      <c r="F1716" s="2" t="str">
        <v>Via Provinciale 49, I 61025, MONTELABBATE</v>
      </c>
      <c r="G1716" s="2" t="str">
        <v>Massimo Ferri</v>
      </c>
      <c r="H1716" s="2" t="str">
        <v>--</v>
      </c>
      <c r="I1716" s="2" t="str">
        <v>+39 0721 498777</v>
      </c>
      <c r="J1716" s="2" t="str">
        <v>0039 0721 499158</v>
      </c>
      <c r="K1716" s="7"/>
      <c r="L1716" s="7"/>
      <c r="M1716" s="7"/>
      <c r="N1716" s="7"/>
      <c r="O1716" s="7"/>
      <c r="P1716" s="7"/>
      <c r="Q1716" s="7"/>
      <c r="R1716" s="7"/>
      <c r="S1716" s="7"/>
    </row>
    <row r="1717">
      <c r="A1717" s="2" t="s">
        <v>8051</v>
      </c>
      <c r="B1717" s="2" t="str">
        <v>英國</v>
      </c>
      <c r="C1717" s="3" t="s">
        <v>8049</v>
      </c>
      <c r="D1717" s="2" t="str">
        <v>化工产品,家用电器,家用纺织品,工艺陶瓷,玻璃工艺品,食品,餐厨用具</v>
      </c>
      <c r="E1717" s="2" t="str">
        <v>8次</v>
      </c>
      <c r="F1717" s="2" t="str">
        <v>Fernie Road,Market Harborough,Leicestershire, LE16 7PH</v>
      </c>
      <c r="G1717" s="2" t="str">
        <v>Georg Rettig</v>
      </c>
      <c r="H1717" s="2" t="s">
        <v>8050</v>
      </c>
      <c r="I1717" s="2" t="str">
        <v>+44 1858 464246</v>
      </c>
      <c r="J1717" s="2" t="str">
        <v>0044 1858 434480</v>
      </c>
      <c r="K1717" s="7"/>
      <c r="L1717" s="7"/>
      <c r="M1717" s="7"/>
      <c r="N1717" s="7"/>
      <c r="O1717" s="7"/>
      <c r="P1717" s="7"/>
      <c r="Q1717" s="7"/>
      <c r="R1717" s="7"/>
      <c r="S1717" s="7"/>
    </row>
    <row r="1718">
      <c r="A1718" s="2" t="s">
        <v>11225</v>
      </c>
      <c r="B1718" s="2" t="str">
        <v>以色列</v>
      </c>
      <c r="C1718" s="2" t="str">
        <v>--</v>
      </c>
      <c r="D1718" s="2" t="str">
        <v>卫浴设备,工艺陶瓷,餐厨用具</v>
      </c>
      <c r="E1718" s="2" t="str">
        <v>8次</v>
      </c>
      <c r="F1718" s="2" t="str">
        <v>9 HAKOMEMIUT ST.,HERZELIA</v>
      </c>
      <c r="G1718" s="2" t="str">
        <v>PIRSUMY ARNON</v>
      </c>
      <c r="H1718" s="2" t="str">
        <v>--</v>
      </c>
      <c r="I1718" s="2" t="str">
        <v>00972 54818118</v>
      </c>
      <c r="J1718" s="2" t="str">
        <v>00972 9 8911783</v>
      </c>
      <c r="K1718" s="7"/>
      <c r="L1718" s="7"/>
      <c r="M1718" s="7"/>
      <c r="N1718" s="7"/>
      <c r="O1718" s="7"/>
      <c r="P1718" s="7"/>
      <c r="Q1718" s="7"/>
      <c r="R1718" s="7"/>
      <c r="S1718" s="7"/>
    </row>
    <row r="1719">
      <c r="A1719" s="2" t="s">
        <v>8079</v>
      </c>
      <c r="B1719" s="2" t="str">
        <v>中國香港</v>
      </c>
      <c r="C1719" s="3" t="s">
        <v>8078</v>
      </c>
      <c r="D1719" s="2" t="s">
        <v>8076</v>
      </c>
      <c r="E1719" s="2" t="str">
        <v>9次</v>
      </c>
      <c r="F1719" s="2" t="str">
        <v>8700 MASON-MONTGOMERY ROAD MASON,OHIO 45040 - 9462,U.S.A.</v>
      </c>
      <c r="G1719" s="2" t="str">
        <v>PAYNE XU</v>
      </c>
      <c r="H1719" s="2" t="s">
        <v>8077</v>
      </c>
      <c r="I1719" s="2" t="str">
        <v>001 513 6221802</v>
      </c>
      <c r="J1719" s="2" t="str">
        <v>001 513 6221802</v>
      </c>
      <c r="K1719" s="7"/>
      <c r="L1719" s="7"/>
      <c r="M1719" s="7"/>
      <c r="N1719" s="7"/>
      <c r="O1719" s="7"/>
      <c r="P1719" s="7"/>
      <c r="Q1719" s="7"/>
      <c r="R1719" s="7"/>
      <c r="S1719" s="7"/>
    </row>
    <row r="1720">
      <c r="A1720" s="2" t="s">
        <v>11243</v>
      </c>
      <c r="B1720" s="2" t="str">
        <v>韩国</v>
      </c>
      <c r="C1720" s="3" t="s">
        <v>11241</v>
      </c>
      <c r="D1720" s="2" t="str">
        <v>餐厨用具</v>
      </c>
      <c r="E1720" s="2" t="str">
        <v>1次</v>
      </c>
      <c r="F1720" s="2" t="str">
        <v>BUYOUNG BLDG, #21, 1KA,BUPYOUNG-DONG,JUNG-KU,BUSAN</v>
      </c>
      <c r="G1720" s="2" t="str">
        <v>YONG SUK, KIM</v>
      </c>
      <c r="H1720" s="2" t="s">
        <v>11242</v>
      </c>
      <c r="I1720" s="2">
        <f>+82-1661-7515</f>
      </c>
      <c r="J1720" s="2" t="str">
        <v>0082 51 2488924</v>
      </c>
      <c r="K1720" s="7"/>
      <c r="L1720" s="7"/>
      <c r="M1720" s="7"/>
      <c r="N1720" s="7"/>
      <c r="O1720" s="7"/>
      <c r="P1720" s="7"/>
      <c r="Q1720" s="7"/>
      <c r="R1720" s="7"/>
      <c r="S1720" s="7"/>
    </row>
    <row r="1721">
      <c r="A1721" s="2" t="s">
        <v>7998</v>
      </c>
      <c r="B1721" s="2" t="str">
        <v>新西蘭</v>
      </c>
      <c r="C1721" s="3" t="s">
        <v>7999</v>
      </c>
      <c r="D1721" s="2" t="s">
        <v>8000</v>
      </c>
      <c r="E1721" s="2" t="str">
        <v>8次</v>
      </c>
      <c r="F1721" s="2" t="str">
        <v>11 Dalgety Drive Wiri 1701 Auckland</v>
      </c>
      <c r="G1721" s="2" t="str">
        <v>Clive Baker</v>
      </c>
      <c r="H1721" s="2" t="str">
        <v>--</v>
      </c>
      <c r="I1721" s="2" t="str">
        <v>+64 9-268 3600</v>
      </c>
      <c r="J1721" s="2" t="str">
        <v>0064 9 268 3601</v>
      </c>
      <c r="K1721" s="7"/>
      <c r="L1721" s="7"/>
      <c r="M1721" s="7"/>
      <c r="N1721" s="7"/>
      <c r="O1721" s="7"/>
      <c r="P1721" s="7"/>
      <c r="Q1721" s="7"/>
      <c r="R1721" s="7"/>
      <c r="S1721" s="7"/>
    </row>
    <row r="1722">
      <c r="A1722" s="2" t="s">
        <v>11196</v>
      </c>
      <c r="B1722" s="2" t="str">
        <v>土耳其</v>
      </c>
      <c r="C1722" s="2" t="str">
        <v>--</v>
      </c>
      <c r="D1722" s="2" t="str">
        <v>其他,家居用品,餐厨用具</v>
      </c>
      <c r="E1722" s="2" t="str">
        <v>8次</v>
      </c>
      <c r="F1722" s="2" t="str">
        <v>SIYAVUSPASA SOK.KAYSERI NAIL ISHANINO:30 MERCAN-ISTANBUL,TURKEY</v>
      </c>
      <c r="G1722" s="2" t="str">
        <v>Palat Abdul Azeez</v>
      </c>
      <c r="H1722" s="2" t="s">
        <v>11195</v>
      </c>
      <c r="I1722" s="2" t="str">
        <v>+90 212 519 58 73</v>
      </c>
      <c r="J1722" s="2">
        <v>902125288752</v>
      </c>
      <c r="K1722" s="7"/>
      <c r="L1722" s="7"/>
      <c r="M1722" s="7"/>
      <c r="N1722" s="7"/>
      <c r="O1722" s="7"/>
      <c r="P1722" s="7"/>
      <c r="Q1722" s="7"/>
      <c r="R1722" s="7"/>
      <c r="S1722" s="7"/>
    </row>
    <row r="1723">
      <c r="A1723" s="2" t="s">
        <v>8023</v>
      </c>
      <c r="B1723" s="2" t="str">
        <v>中國香港</v>
      </c>
      <c r="C1723" s="2" t="str">
        <v>--</v>
      </c>
      <c r="D1723" s="2" t="str">
        <v>餐厨用具</v>
      </c>
      <c r="E1723" s="2" t="str">
        <v>3次</v>
      </c>
      <c r="F1723" s="2" t="str">
        <v>FLAT 303,3/F.,TRUST CENTRE,912-914 CHEUNG SHA WAN ROAD,KOWLOON</v>
      </c>
      <c r="G1723" s="2" t="str">
        <v>SAM LAI</v>
      </c>
      <c r="H1723" s="2" t="s">
        <v>8024</v>
      </c>
      <c r="I1723" s="2">
        <f>+852-2381-8633</f>
      </c>
      <c r="J1723" s="2" t="str">
        <v>00852 27449619</v>
      </c>
      <c r="K1723" s="7"/>
      <c r="L1723" s="7"/>
      <c r="M1723" s="7"/>
      <c r="N1723" s="7"/>
      <c r="O1723" s="7"/>
      <c r="P1723" s="7"/>
      <c r="Q1723" s="7"/>
      <c r="R1723" s="7"/>
      <c r="S1723" s="7"/>
    </row>
    <row r="1724">
      <c r="A1724" s="2" t="s">
        <v>11207</v>
      </c>
      <c r="B1724" s="2" t="str">
        <v>叙利亚</v>
      </c>
      <c r="C1724" s="2" t="str">
        <v>--</v>
      </c>
      <c r="D1724" s="2" t="str">
        <v>医药保健品及医疗器械,餐厨用具</v>
      </c>
      <c r="E1724" s="2" t="str">
        <v>5次</v>
      </c>
      <c r="F1724" s="2" t="str">
        <v>HAMA,8 AZAR STR.(P.O.BOX:301-C.R.1481)</v>
      </c>
      <c r="G1724" s="2" t="str">
        <v>DR.MAHMOUD HAJJOU</v>
      </c>
      <c r="H1724" s="2" t="s">
        <v>11206</v>
      </c>
      <c r="I1724" s="2" t="str">
        <v>00963 33 511156</v>
      </c>
      <c r="J1724" s="2" t="str">
        <v>00963 33 510550</v>
      </c>
      <c r="K1724" s="7"/>
      <c r="L1724" s="7"/>
      <c r="M1724" s="7"/>
      <c r="N1724" s="7"/>
      <c r="O1724" s="7"/>
      <c r="P1724" s="7"/>
      <c r="Q1724" s="7"/>
      <c r="R1724" s="7"/>
      <c r="S1724" s="7"/>
    </row>
    <row r="1725">
      <c r="A1725" s="2" t="s">
        <v>7951</v>
      </c>
      <c r="B1725" s="2" t="str">
        <v>美國</v>
      </c>
      <c r="C1725" s="2" t="str">
        <v>--</v>
      </c>
      <c r="D1725" s="2" t="str">
        <v>卫浴设备,餐厨用具</v>
      </c>
      <c r="E1725" s="2" t="str">
        <v>3次</v>
      </c>
      <c r="F1725" s="2" t="str">
        <v>96-12 43 AVENUE,CORONA N.Y</v>
      </c>
      <c r="G1725" s="2" t="str">
        <v>Mr CARY UFFNER</v>
      </c>
      <c r="H1725" s="2" t="str">
        <v>--</v>
      </c>
      <c r="I1725" s="2" t="str">
        <v>--</v>
      </c>
      <c r="J1725" s="2" t="str">
        <v>001 718 5651444</v>
      </c>
      <c r="K1725" s="7"/>
      <c r="L1725" s="7"/>
      <c r="M1725" s="7"/>
      <c r="N1725" s="7"/>
      <c r="O1725" s="7"/>
      <c r="P1725" s="7"/>
      <c r="Q1725" s="7"/>
      <c r="R1725" s="7"/>
      <c r="S1725" s="7"/>
    </row>
    <row r="1726">
      <c r="A1726" s="2" t="s">
        <v>11157</v>
      </c>
      <c r="B1726" s="2" t="str">
        <v>中國香港</v>
      </c>
      <c r="C1726" s="3" t="s">
        <v>11158</v>
      </c>
      <c r="D1726" s="2" t="str">
        <v>家具,钟表眼镜,餐厨用具</v>
      </c>
      <c r="E1726" s="2" t="str">
        <v>7次</v>
      </c>
      <c r="F1726" s="2" t="str">
        <v>Suite 1612, Natwest Tower, Times Square, 1 Matheson Street, Causeway Bay, Hong Kong</v>
      </c>
      <c r="G1726" s="2" t="str">
        <v>Miss Oriane Yun Hong</v>
      </c>
      <c r="H1726" s="2" t="s">
        <v>11159</v>
      </c>
      <c r="I1726" s="2" t="str">
        <v>00852 21119737</v>
      </c>
      <c r="J1726" s="2" t="str">
        <v>00852 21110203</v>
      </c>
      <c r="K1726" s="7"/>
      <c r="L1726" s="7"/>
      <c r="M1726" s="7"/>
      <c r="N1726" s="7"/>
      <c r="O1726" s="7"/>
      <c r="P1726" s="7"/>
      <c r="Q1726" s="7"/>
      <c r="R1726" s="7"/>
      <c r="S1726" s="7"/>
    </row>
    <row r="1727">
      <c r="A1727" s="2" t="s">
        <v>7974</v>
      </c>
      <c r="B1727" s="2" t="str">
        <v>沙烏地阿拉伯</v>
      </c>
      <c r="C1727" s="3" t="s">
        <v>7975</v>
      </c>
      <c r="D1727" s="2" t="str">
        <v>餐厨用具</v>
      </c>
      <c r="E1727" s="2" t="str">
        <v>6次</v>
      </c>
      <c r="F1727" s="2" t="str">
        <v>P.O.BOX 34869 JEDDAH 21478</v>
      </c>
      <c r="G1727" s="2" t="str">
        <v>MR.MOHAMMAD A. HAMDAN</v>
      </c>
      <c r="H1727" s="2" t="s">
        <v>7973</v>
      </c>
      <c r="I1727" s="2" t="str">
        <v>00966 2 6380510</v>
      </c>
      <c r="J1727" s="2" t="str">
        <v>00966 2 6380511</v>
      </c>
      <c r="K1727" s="7"/>
      <c r="L1727" s="7"/>
      <c r="M1727" s="7"/>
      <c r="N1727" s="7"/>
      <c r="O1727" s="7"/>
      <c r="P1727" s="7"/>
      <c r="Q1727" s="7"/>
      <c r="R1727" s="7"/>
      <c r="S1727" s="7"/>
    </row>
    <row r="1728">
      <c r="A1728" s="2" t="s">
        <v>10611</v>
      </c>
      <c r="B1728" s="2" t="str">
        <v>挪威</v>
      </c>
      <c r="C1728" s="2" t="str">
        <v>--</v>
      </c>
      <c r="D1728" s="2" t="str">
        <v>其他,餐厨用具</v>
      </c>
      <c r="E1728" s="2" t="str">
        <v>6次</v>
      </c>
      <c r="F1728" s="2" t="str">
        <v>Kongsgaten 44, NO 4005, Stavanger</v>
      </c>
      <c r="G1728" s="2" t="str">
        <v>--</v>
      </c>
      <c r="H1728" s="2" t="str">
        <v>--</v>
      </c>
      <c r="I1728" s="2" t="str">
        <v>+47 51 52 08 36</v>
      </c>
      <c r="J1728" s="2" t="str">
        <v>0047 51 53 36 16</v>
      </c>
      <c r="K1728" s="7"/>
      <c r="L1728" s="7"/>
      <c r="M1728" s="7"/>
      <c r="N1728" s="7"/>
      <c r="O1728" s="7"/>
      <c r="P1728" s="7"/>
      <c r="Q1728" s="7"/>
      <c r="R1728" s="7"/>
      <c r="S1728" s="7"/>
    </row>
    <row r="1729">
      <c r="A1729" s="2" t="s">
        <v>13329</v>
      </c>
      <c r="B1729" s="2" t="str">
        <v>英國</v>
      </c>
      <c r="C1729" s="3" t="s">
        <v>13331</v>
      </c>
      <c r="D1729" s="2" t="str">
        <v>体育及旅游休闲用品,箱包,餐厨用具</v>
      </c>
      <c r="E1729" s="2" t="str">
        <v>6次</v>
      </c>
      <c r="F1729" s="2" t="str">
        <v>SHAW ROAD DUDLEY WEST MIDLANDS,ENGLAND DY2 8TR,U.K.</v>
      </c>
      <c r="G1729" s="2" t="str">
        <v>--</v>
      </c>
      <c r="H1729" s="2" t="s">
        <v>13330</v>
      </c>
      <c r="I1729" s="2" t="str">
        <v>+44 1384 254178</v>
      </c>
      <c r="J1729" s="2">
        <v>441384230126</v>
      </c>
      <c r="K1729" s="7"/>
      <c r="L1729" s="7"/>
      <c r="M1729" s="7"/>
      <c r="N1729" s="7"/>
      <c r="O1729" s="7"/>
      <c r="P1729" s="7"/>
      <c r="Q1729" s="7"/>
      <c r="R1729" s="7"/>
      <c r="S1729" s="7"/>
    </row>
    <row r="1730">
      <c r="A1730" s="2" t="s">
        <v>10786</v>
      </c>
      <c r="B1730" s="2" t="str">
        <v>印度</v>
      </c>
      <c r="C1730" s="2" t="str">
        <v>--</v>
      </c>
      <c r="D1730" s="2" t="str">
        <v>玩具,礼品及赠品,餐厨用具</v>
      </c>
      <c r="E1730" s="2" t="str">
        <v>9次</v>
      </c>
      <c r="F1730" s="2" t="str">
        <v>50/11,VADGAON SHERI,OFF. NAGAR ROAD,PUNE</v>
      </c>
      <c r="G1730" s="2" t="str">
        <v>METLON ENGINEERS PVT. LTD.</v>
      </c>
      <c r="H1730" s="2" t="s">
        <v>10787</v>
      </c>
      <c r="I1730" s="2" t="str">
        <v>0091 20 7030379</v>
      </c>
      <c r="J1730" s="2" t="str">
        <v>0091 20 7031936</v>
      </c>
      <c r="K1730" s="7"/>
      <c r="L1730" s="7"/>
      <c r="M1730" s="7"/>
      <c r="N1730" s="7"/>
      <c r="O1730" s="7"/>
      <c r="P1730" s="7"/>
      <c r="Q1730" s="7"/>
      <c r="R1730" s="7"/>
      <c r="S1730" s="7"/>
    </row>
    <row r="1731">
      <c r="A1731" s="2" t="s">
        <v>10548</v>
      </c>
      <c r="B1731" s="2" t="str">
        <v>日本</v>
      </c>
      <c r="C1731" s="3" t="s">
        <v>10547</v>
      </c>
      <c r="D1731" s="2" t="str">
        <v>工艺陶瓷,餐厨用具</v>
      </c>
      <c r="E1731" s="2" t="str">
        <v>7次</v>
      </c>
      <c r="F1731" s="2" t="str">
        <v>4-15,Marunouchi,3-chome,Naka-ku,Nagoya</v>
      </c>
      <c r="G1731" s="2" t="str">
        <v>MASAZUMI KAWAI</v>
      </c>
      <c r="H1731" s="2" t="s">
        <v>10546</v>
      </c>
      <c r="I1731" s="2" t="str">
        <v>+81-52-961-8311,+81 537-23-8484</v>
      </c>
      <c r="J1731" s="2" t="str">
        <v>0081 52 9626908</v>
      </c>
      <c r="K1731" s="7"/>
      <c r="L1731" s="7"/>
      <c r="M1731" s="7"/>
      <c r="N1731" s="7"/>
      <c r="O1731" s="7"/>
      <c r="P1731" s="7"/>
      <c r="Q1731" s="7"/>
      <c r="R1731" s="7"/>
      <c r="S1731" s="7"/>
    </row>
    <row r="1732">
      <c r="A1732" s="2" t="s">
        <v>10803</v>
      </c>
      <c r="B1732" s="2" t="str">
        <v>中國香港</v>
      </c>
      <c r="C1732" s="2" t="str">
        <v>--</v>
      </c>
      <c r="D1732" s="2" t="str">
        <v>玩具,餐厨用具</v>
      </c>
      <c r="E1732" s="2" t="str">
        <v>6次</v>
      </c>
      <c r="F1732" s="2" t="str">
        <v>67E,WATERLOO ROAD,17/F.,FLAT-F,YEE KING BUILDING,KOWLOON</v>
      </c>
      <c r="G1732" s="2" t="str">
        <v>GORDIE CHUNG</v>
      </c>
      <c r="H1732" s="2" t="str">
        <v>--</v>
      </c>
      <c r="I1732" s="2" t="str">
        <v>00852 27446532</v>
      </c>
      <c r="J1732" s="2" t="str">
        <v>00852 27143534</v>
      </c>
      <c r="K1732" s="7"/>
      <c r="L1732" s="7"/>
      <c r="M1732" s="7"/>
      <c r="N1732" s="7"/>
      <c r="O1732" s="7"/>
      <c r="P1732" s="7"/>
      <c r="Q1732" s="7"/>
      <c r="R1732" s="7"/>
      <c r="S1732" s="7"/>
    </row>
    <row r="1733">
      <c r="A1733" s="2" t="s">
        <v>13293</v>
      </c>
      <c r="B1733" s="2" t="str">
        <v>尼日利亞</v>
      </c>
      <c r="C1733" s="2" t="str">
        <v>--</v>
      </c>
      <c r="D1733" s="2" t="s">
        <v>13294</v>
      </c>
      <c r="E1733" s="2" t="str">
        <v>7次</v>
      </c>
      <c r="F1733" s="2" t="str">
        <v>NO 5 OYESIKU LANE, OFF LANTORO,ISAAKE, ABEOKUTA,OGUN STATE,NIGERIA</v>
      </c>
      <c r="G1733" s="2" t="str">
        <v>HWAN PAU TJAN</v>
      </c>
      <c r="H1733" s="2" t="s">
        <v>13295</v>
      </c>
      <c r="I1733" s="2">
        <v>316111</v>
      </c>
      <c r="J1733" s="2">
        <v>316111</v>
      </c>
      <c r="K1733" s="7"/>
      <c r="L1733" s="7"/>
      <c r="M1733" s="7"/>
      <c r="N1733" s="7"/>
      <c r="O1733" s="7"/>
      <c r="P1733" s="7"/>
      <c r="Q1733" s="7"/>
      <c r="R1733" s="7"/>
      <c r="S1733" s="7"/>
    </row>
    <row r="1734">
      <c r="A1734" s="2" t="s">
        <v>10732</v>
      </c>
      <c r="B1734" s="2" t="str">
        <v>中國香港</v>
      </c>
      <c r="C1734" s="3" t="s">
        <v>10733</v>
      </c>
      <c r="D1734" s="2" t="str">
        <v>其他,家具,家居用品,家用电器,服装饰物及配件,鞋,餐厨用具</v>
      </c>
      <c r="E1734" s="2" t="str">
        <v>9次</v>
      </c>
      <c r="F1734" s="2" t="str">
        <v>10/F,SOUTHSEASCENTRE,TOWER2,75MODYROAD,TSIMSHATSUI,KOWLOONHONGKONG</v>
      </c>
      <c r="G1734" s="2" t="str">
        <v>A-MY HUNG</v>
      </c>
      <c r="H1734" s="2" t="s">
        <v>10731</v>
      </c>
      <c r="I1734" s="2" t="str">
        <v>+852 2734 0874</v>
      </c>
      <c r="J1734" s="2">
        <v>23011289</v>
      </c>
      <c r="K1734" s="7"/>
      <c r="L1734" s="7"/>
      <c r="M1734" s="7"/>
      <c r="N1734" s="7"/>
      <c r="O1734" s="7"/>
      <c r="P1734" s="7"/>
      <c r="Q1734" s="7"/>
      <c r="R1734" s="7"/>
      <c r="S1734" s="7"/>
    </row>
    <row r="1735">
      <c r="A1735" s="2" t="s">
        <v>10573</v>
      </c>
      <c r="B1735" s="2" t="str">
        <v>印度</v>
      </c>
      <c r="C1735" s="3" t="s">
        <v>10576</v>
      </c>
      <c r="D1735" s="2" t="s">
        <v>10574</v>
      </c>
      <c r="E1735" s="2" t="str">
        <v>9次</v>
      </c>
      <c r="F1735" s="2" t="str">
        <v>17B,ASHOKA SHOPPING CENTRE,NEAR CRAWFORD MARKET,MUMBAI</v>
      </c>
      <c r="G1735" s="2" t="str">
        <v>Mr ANANYA ROYCHOWDHUSY</v>
      </c>
      <c r="H1735" s="2" t="s">
        <v>10575</v>
      </c>
      <c r="I1735" s="2" t="str">
        <v>+91 33 2235 3746</v>
      </c>
      <c r="J1735" s="2" t="str">
        <v>0091 22 22693344</v>
      </c>
      <c r="K1735" s="7"/>
      <c r="L1735" s="7"/>
      <c r="M1735" s="7"/>
      <c r="N1735" s="7"/>
      <c r="O1735" s="7"/>
      <c r="P1735" s="7"/>
      <c r="Q1735" s="7"/>
      <c r="R1735" s="7"/>
      <c r="S1735" s="7"/>
    </row>
    <row r="1736">
      <c r="A1736" s="2" t="s">
        <v>10759</v>
      </c>
      <c r="B1736" s="2" t="str">
        <v>中國香港</v>
      </c>
      <c r="C1736" s="3" t="s">
        <v>10761</v>
      </c>
      <c r="D1736" s="2" t="str">
        <v>体育及旅游休闲用品,其他,家具,餐厨用具</v>
      </c>
      <c r="E1736" s="2" t="str">
        <v>8次</v>
      </c>
      <c r="F1736" s="2" t="str">
        <v>10/F, AUBIN HOUSE,171-172 GLOUCESTER RD.,WANCHAI,HONGKONG</v>
      </c>
      <c r="G1736" s="2" t="str">
        <v>Joyce Hsiao</v>
      </c>
      <c r="H1736" s="2" t="s">
        <v>10760</v>
      </c>
      <c r="I1736" s="2" t="str">
        <v>(852)23410400</v>
      </c>
      <c r="J1736" s="2" t="str">
        <v>(852)27978492</v>
      </c>
      <c r="K1736" s="7"/>
      <c r="L1736" s="7"/>
      <c r="M1736" s="7"/>
      <c r="N1736" s="7"/>
      <c r="O1736" s="7"/>
      <c r="P1736" s="7"/>
      <c r="Q1736" s="7"/>
      <c r="R1736" s="7"/>
      <c r="S1736" s="7"/>
    </row>
    <row r="1737">
      <c r="A1737" s="2" t="s">
        <v>13259</v>
      </c>
      <c r="B1737" s="2" t="str">
        <v>叙利亚</v>
      </c>
      <c r="C1737" s="2" t="str">
        <v>--</v>
      </c>
      <c r="D1737" s="2" t="str">
        <v>其他,食品,餐厨用具</v>
      </c>
      <c r="E1737" s="2" t="str">
        <v>7次</v>
      </c>
      <c r="F1737" s="2" t="str">
        <v>BARON STREET,FACING BARON STATION,P.O.BOX: 556ALEPPO,SYRIA</v>
      </c>
      <c r="G1737" s="2" t="str">
        <v>DorisLeungMeiMei</v>
      </c>
      <c r="H1737" s="2" t="str">
        <v>fanadek@.netsy</v>
      </c>
      <c r="I1737" s="2" t="str">
        <v>+963 21 212 2200</v>
      </c>
      <c r="J1737" s="2">
        <v>963212122205</v>
      </c>
      <c r="K1737" s="7"/>
      <c r="L1737" s="7"/>
      <c r="M1737" s="7"/>
      <c r="N1737" s="7"/>
      <c r="O1737" s="7"/>
      <c r="P1737" s="7"/>
      <c r="Q1737" s="7"/>
      <c r="R1737" s="7"/>
      <c r="S1737" s="7"/>
    </row>
    <row r="1738">
      <c r="A1738" s="2" t="s">
        <v>10688</v>
      </c>
      <c r="B1738" s="2" t="str">
        <v>西班牙</v>
      </c>
      <c r="C1738" s="3" t="s">
        <v>10687</v>
      </c>
      <c r="D1738" s="2" t="str">
        <v>餐厨用具</v>
      </c>
      <c r="E1738" s="2" t="str">
        <v>6次</v>
      </c>
      <c r="F1738" s="2" t="str">
        <v>SANT ANTONI MARIA CLARET 276,E-08041 BARCELONA</v>
      </c>
      <c r="G1738" s="2" t="str">
        <v>--</v>
      </c>
      <c r="H1738" s="2" t="str">
        <v>--</v>
      </c>
      <c r="I1738" s="2" t="str">
        <v>+34 934 46 30 20</v>
      </c>
      <c r="J1738" s="2" t="str">
        <v>0034 93 348 15 09</v>
      </c>
      <c r="K1738" s="7"/>
      <c r="L1738" s="7"/>
      <c r="M1738" s="7"/>
      <c r="N1738" s="7"/>
      <c r="O1738" s="7"/>
      <c r="P1738" s="7"/>
      <c r="Q1738" s="7"/>
      <c r="R1738" s="7"/>
      <c r="S1738" s="7"/>
    </row>
    <row r="1739">
      <c r="A1739" s="2" t="s">
        <v>13276</v>
      </c>
      <c r="B1739" s="2" t="str">
        <v>新加坡</v>
      </c>
      <c r="C1739" s="2" t="str">
        <v>--</v>
      </c>
      <c r="D1739" s="2" t="str">
        <v>餐厨用具</v>
      </c>
      <c r="E1739" s="2" t="str">
        <v>2次</v>
      </c>
      <c r="F1739" s="2" t="str">
        <v>Main Office:2,Westerhout Road, 397643, Singapore</v>
      </c>
      <c r="G1739" s="2" t="str">
        <v>Ho Peng Sun</v>
      </c>
      <c r="H1739" s="2" t="str">
        <v>--</v>
      </c>
      <c r="I1739" s="2" t="str">
        <v>0065 67478384</v>
      </c>
      <c r="J1739" s="2" t="str">
        <v>0065 67470058</v>
      </c>
      <c r="K1739" s="7"/>
      <c r="L1739" s="7"/>
      <c r="M1739" s="7"/>
      <c r="N1739" s="7"/>
      <c r="O1739" s="7"/>
      <c r="P1739" s="7"/>
      <c r="Q1739" s="7"/>
      <c r="R1739" s="7"/>
      <c r="S1739" s="7"/>
    </row>
    <row r="1740">
      <c r="A1740" s="2" t="s">
        <v>10712</v>
      </c>
      <c r="B1740" s="2" t="str">
        <v>中國香港</v>
      </c>
      <c r="C1740" s="3" t="s">
        <v>10713</v>
      </c>
      <c r="D1740" s="2" t="str">
        <v>家用电器,餐厨用具</v>
      </c>
      <c r="E1740" s="2" t="str">
        <v>9次</v>
      </c>
      <c r="F1740" s="2" t="str">
        <v>24/F Room 1, Nan Yang Plaza, 57 Hung To Road, Kwun Tong, Kowloon, Hong Kong</v>
      </c>
      <c r="G1740" s="2" t="str">
        <v>Klick Limited</v>
      </c>
      <c r="H1740" s="2" t="s">
        <v>10711</v>
      </c>
      <c r="I1740" s="2" t="str">
        <v>00852 23312160</v>
      </c>
      <c r="J1740" s="2" t="str">
        <v>00852 27950207</v>
      </c>
      <c r="K1740" s="7"/>
      <c r="L1740" s="7"/>
      <c r="M1740" s="7"/>
      <c r="N1740" s="7"/>
      <c r="O1740" s="7"/>
      <c r="P1740" s="7"/>
      <c r="Q1740" s="7"/>
      <c r="R1740" s="7"/>
      <c r="S1740" s="7"/>
    </row>
    <row r="1741">
      <c r="A1741" s="2" t="s">
        <v>13222</v>
      </c>
      <c r="B1741" s="2" t="str">
        <v>愛爾蘭</v>
      </c>
      <c r="C1741" s="2" t="str">
        <v>--</v>
      </c>
      <c r="D1741" s="2" t="str">
        <v>家用电器,餐厨用具</v>
      </c>
      <c r="E1741" s="2" t="str">
        <v>9次</v>
      </c>
      <c r="F1741" s="2" t="str">
        <v>16 Rutland Place, Dublin 1</v>
      </c>
      <c r="G1741" s="2" t="str">
        <v>Campbell &amp; Cooke Ltd</v>
      </c>
      <c r="H1741" s="2" t="str">
        <v>--</v>
      </c>
      <c r="I1741" s="2" t="str">
        <v>+353 1 878 6099</v>
      </c>
      <c r="J1741" s="2" t="str">
        <v>00353 1 8720423</v>
      </c>
      <c r="K1741" s="7"/>
      <c r="L1741" s="7"/>
      <c r="M1741" s="7"/>
      <c r="N1741" s="7"/>
      <c r="O1741" s="7"/>
      <c r="P1741" s="7"/>
      <c r="Q1741" s="7"/>
      <c r="R1741" s="7"/>
      <c r="S1741" s="7"/>
    </row>
    <row r="1742">
      <c r="A1742" s="2" t="s">
        <v>10634</v>
      </c>
      <c r="B1742" s="2" t="str">
        <v>阿聯酋</v>
      </c>
      <c r="C1742" s="3" t="s">
        <v>10632</v>
      </c>
      <c r="D1742" s="2" t="str">
        <v>餐厨用具</v>
      </c>
      <c r="E1742" s="2" t="str">
        <v>3次</v>
      </c>
      <c r="F1742" s="2" t="str">
        <v>PO BOX 8411,DUBAI,U.A.E.</v>
      </c>
      <c r="G1742" s="2" t="str">
        <v>--</v>
      </c>
      <c r="H1742" s="2" t="s">
        <v>10633</v>
      </c>
      <c r="I1742" s="2" t="str">
        <v>+971 4 265 3771</v>
      </c>
      <c r="J1742" s="2">
        <v>97142653774</v>
      </c>
      <c r="K1742" s="7"/>
      <c r="L1742" s="7"/>
      <c r="M1742" s="7"/>
      <c r="N1742" s="7"/>
      <c r="O1742" s="7"/>
      <c r="P1742" s="7"/>
      <c r="Q1742" s="7"/>
      <c r="R1742" s="7"/>
      <c r="S1742" s="7"/>
    </row>
    <row r="1743">
      <c r="A1743" s="2" t="s">
        <v>13245</v>
      </c>
      <c r="B1743" s="2" t="str">
        <v>美國</v>
      </c>
      <c r="C1743" s="3" t="s">
        <v>13244</v>
      </c>
      <c r="D1743" s="2" t="str">
        <v>其他,工具,玩具,玻璃工艺品,电子电气产品,礼品及赠品,节日用品,餐厨用具</v>
      </c>
      <c r="E1743" s="2" t="str">
        <v>8次</v>
      </c>
      <c r="F1743" s="2" t="str">
        <v>650 DAVIS ST, SAN FRANCISCO, CA 94111-1992</v>
      </c>
      <c r="G1743" s="2" t="str">
        <v>RICHARD THALHEIMER</v>
      </c>
      <c r="H1743" s="2" t="s">
        <v>13243</v>
      </c>
      <c r="I1743" s="2" t="str">
        <v>+1-877-714-7444,+1-33539076809999997,+1-242-448-9181,+1-807299262,+1-210-121-3181,+1-9683432979999999,+1-201746769,+1-5648332979999999,+1-28285841809999997,+1-121-044-9298,+1-161-467-9262,+1-403574269,+1-150142,+1 877-714-7444,+1 877-202-9337,+1-877-202-9337</v>
      </c>
      <c r="J1743" s="2" t="str">
        <v>001 415-445-1574</v>
      </c>
      <c r="K1743" s="7"/>
      <c r="L1743" s="7"/>
      <c r="M1743" s="7"/>
      <c r="N1743" s="7"/>
      <c r="O1743" s="7"/>
      <c r="P1743" s="7"/>
      <c r="Q1743" s="7"/>
      <c r="R1743" s="7"/>
      <c r="S1743" s="7"/>
    </row>
    <row r="1744">
      <c r="A1744" s="2" t="s">
        <v>10656</v>
      </c>
      <c r="B1744" s="2" t="str">
        <v>菲律賓</v>
      </c>
      <c r="C1744" s="3" t="s">
        <v>10657</v>
      </c>
      <c r="D1744" s="2" t="s">
        <v>10658</v>
      </c>
      <c r="E1744" s="2" t="str">
        <v>10次</v>
      </c>
      <c r="F1744" s="2" t="str">
        <v>#2 PLATINUM ST. GOLDENDALE II TINAJEROS,MALABON,M.M.</v>
      </c>
      <c r="G1744" s="2" t="str">
        <v>C S CHEN</v>
      </c>
      <c r="H1744" s="2" t="s">
        <v>10659</v>
      </c>
      <c r="I1744" s="2" t="str">
        <v>(63)2736253133</v>
      </c>
      <c r="J1744" s="2" t="str">
        <v>(63)2-7362531</v>
      </c>
      <c r="K1744" s="7"/>
      <c r="L1744" s="7"/>
      <c r="M1744" s="7"/>
      <c r="N1744" s="7"/>
      <c r="O1744" s="7"/>
      <c r="P1744" s="7"/>
      <c r="Q1744" s="7"/>
      <c r="R1744" s="7"/>
      <c r="S1744" s="7"/>
    </row>
    <row r="1745">
      <c r="A1745" s="2" t="s">
        <v>10788</v>
      </c>
      <c r="B1745" s="2" t="str">
        <v>美國</v>
      </c>
      <c r="C1745" s="3" t="s">
        <v>10789</v>
      </c>
      <c r="D1745" s="2" t="str">
        <v>家用纺织品,餐厨用具</v>
      </c>
      <c r="E1745" s="2" t="str">
        <v>9次</v>
      </c>
      <c r="F1745" s="2" t="str">
        <v>270 Central Ave., Jersey City, NJ 07307-3013</v>
      </c>
      <c r="G1745" s="2" t="str">
        <v>Henry Guindi</v>
      </c>
      <c r="H1745" s="2" t="str">
        <v>--</v>
      </c>
      <c r="I1745" s="2" t="str">
        <v>001 201 420 8722</v>
      </c>
      <c r="J1745" s="2" t="str">
        <v>001 201 420 7184</v>
      </c>
      <c r="K1745" s="7"/>
      <c r="L1745" s="7"/>
      <c r="M1745" s="7"/>
      <c r="N1745" s="7"/>
      <c r="O1745" s="7"/>
      <c r="P1745" s="7"/>
      <c r="Q1745" s="7"/>
      <c r="R1745" s="7"/>
      <c r="S1745" s="7"/>
    </row>
    <row r="1746">
      <c r="A1746" s="2" t="s">
        <v>10946</v>
      </c>
      <c r="B1746" s="2" t="str">
        <v>比利時</v>
      </c>
      <c r="C1746" s="3" t="s">
        <v>10948</v>
      </c>
      <c r="D1746" s="2" t="str">
        <v>家用电器,餐厨用具</v>
      </c>
      <c r="E1746" s="2" t="str">
        <v>9次</v>
      </c>
      <c r="F1746" s="2" t="str">
        <v>BOUWELVEN 12A INDUSTRIEZONE KLEIN GENT B 2280 GROBBENDONK</v>
      </c>
      <c r="G1746" s="2" t="str">
        <v>LINEA 2000</v>
      </c>
      <c r="H1746" s="2" t="s">
        <v>10947</v>
      </c>
      <c r="I1746" s="2" t="str">
        <v>+32 14 21 71 91</v>
      </c>
      <c r="J1746" s="2" t="str">
        <v>0032 14 215463</v>
      </c>
      <c r="K1746" s="7"/>
      <c r="L1746" s="7"/>
      <c r="M1746" s="7"/>
      <c r="N1746" s="7"/>
      <c r="O1746" s="7"/>
      <c r="P1746" s="7"/>
      <c r="Q1746" s="7"/>
      <c r="R1746" s="7"/>
      <c r="S1746" s="7"/>
    </row>
    <row r="1747">
      <c r="A1747" s="2" t="s">
        <v>13475</v>
      </c>
      <c r="B1747" s="2" t="str">
        <v>斯里兰卡</v>
      </c>
      <c r="C1747" s="2" t="str">
        <v>--</v>
      </c>
      <c r="D1747" s="2" t="str">
        <v>五金,体育及旅游休闲用品,其他,玻璃工艺品,箱包,鞋,餐厨用具</v>
      </c>
      <c r="E1747" s="2" t="str">
        <v>8次</v>
      </c>
      <c r="F1747" s="2" t="str">
        <v>243, FIRST DIVISION,MARADANA,COLOMBO-10</v>
      </c>
      <c r="G1747" s="2" t="str">
        <v>ALI KARIMI</v>
      </c>
      <c r="H1747" s="2" t="s">
        <v>13476</v>
      </c>
      <c r="I1747" s="2" t="str">
        <v>+94 115 378 237</v>
      </c>
      <c r="J1747" s="2">
        <v>94115378238</v>
      </c>
      <c r="K1747" s="7"/>
      <c r="L1747" s="7"/>
      <c r="M1747" s="7"/>
      <c r="N1747" s="7"/>
      <c r="O1747" s="7"/>
      <c r="P1747" s="7"/>
      <c r="Q1747" s="7"/>
      <c r="R1747" s="7"/>
      <c r="S1747" s="7"/>
    </row>
    <row r="1748">
      <c r="A1748" s="2" t="s">
        <v>10351</v>
      </c>
      <c r="B1748" s="2" t="str">
        <v>中国台湾</v>
      </c>
      <c r="C1748" s="3" t="s">
        <v>10350</v>
      </c>
      <c r="D1748" s="2" t="str">
        <v>五金,餐厨用具</v>
      </c>
      <c r="E1748" s="2" t="str">
        <v>7次</v>
      </c>
      <c r="F1748" s="2" t="str">
        <v>NO.53 LANE443,SEC1 TAIPING ROAD,TSAOTUN CHENG,NANTOU HSIEN</v>
      </c>
      <c r="G1748" s="2" t="str">
        <v>MICHELLE CHEN</v>
      </c>
      <c r="H1748" s="2" t="s">
        <v>10352</v>
      </c>
      <c r="I1748" s="2" t="str">
        <v>00886 49 2371818</v>
      </c>
      <c r="J1748" s="2" t="str">
        <v>00886 49 2370808</v>
      </c>
      <c r="K1748" s="7"/>
      <c r="L1748" s="7"/>
      <c r="M1748" s="7"/>
      <c r="N1748" s="7"/>
      <c r="O1748" s="7"/>
      <c r="P1748" s="7"/>
      <c r="Q1748" s="7"/>
      <c r="R1748" s="7"/>
      <c r="S1748" s="7"/>
    </row>
    <row r="1749">
      <c r="A1749" s="2" t="s">
        <v>8066</v>
      </c>
      <c r="B1749" s="2" t="str">
        <v>義大利</v>
      </c>
      <c r="C1749" s="3" t="s">
        <v>8064</v>
      </c>
      <c r="D1749" s="2" t="str">
        <v>餐厨用具</v>
      </c>
      <c r="E1749" s="2" t="str">
        <v>5次</v>
      </c>
      <c r="F1749" s="2" t="str">
        <v>LECCO., ITALY</v>
      </c>
      <c r="G1749" s="2" t="str">
        <v>--</v>
      </c>
      <c r="H1749" s="2" t="s">
        <v>8065</v>
      </c>
      <c r="I1749" s="2" t="str">
        <v>+39 031 335 9611</v>
      </c>
      <c r="J1749" s="2">
        <v>313359621</v>
      </c>
      <c r="K1749" s="7"/>
      <c r="L1749" s="7"/>
      <c r="M1749" s="7"/>
      <c r="N1749" s="7"/>
      <c r="O1749" s="7"/>
      <c r="P1749" s="7"/>
      <c r="Q1749" s="7"/>
      <c r="R1749" s="7"/>
      <c r="S1749" s="7"/>
    </row>
    <row r="1750">
      <c r="A1750" s="2" t="s">
        <v>10903</v>
      </c>
      <c r="B1750" s="2" t="str">
        <v>法國</v>
      </c>
      <c r="C1750" s="3" t="s">
        <v>10904</v>
      </c>
      <c r="D1750" s="2" t="str">
        <v>食品,餐厨用具</v>
      </c>
      <c r="E1750" s="2" t="str">
        <v>7次</v>
      </c>
      <c r="F1750" s="2" t="str">
        <v>19 RUE DU GENERAL FOY, 75008, PARIS</v>
      </c>
      <c r="G1750" s="2" t="str">
        <v>M BERNAT SERRA XAVIER</v>
      </c>
      <c r="H1750" s="2" t="str">
        <v>--</v>
      </c>
      <c r="I1750" s="2" t="str">
        <v>+33 1 43 87 20 82</v>
      </c>
      <c r="J1750" s="2" t="str">
        <v>0033 142934471</v>
      </c>
      <c r="K1750" s="7"/>
      <c r="L1750" s="7"/>
      <c r="M1750" s="7"/>
      <c r="N1750" s="7"/>
      <c r="O1750" s="7"/>
      <c r="P1750" s="7"/>
      <c r="Q1750" s="7"/>
      <c r="R1750" s="7"/>
      <c r="S1750" s="7"/>
    </row>
    <row r="1751">
      <c r="A1751" s="2" t="s">
        <v>8095</v>
      </c>
      <c r="B1751" s="2" t="str">
        <v>美國</v>
      </c>
      <c r="C1751" s="3" t="s">
        <v>8094</v>
      </c>
      <c r="D1751" s="2" t="str">
        <v>餐厨用具</v>
      </c>
      <c r="E1751" s="2" t="str">
        <v>6次</v>
      </c>
      <c r="F1751" s="2" t="str">
        <v>11801 W EXECUTIVE DR, BOISE, ID 83713-0803</v>
      </c>
      <c r="G1751" s="2" t="str">
        <v>LANCE SAUNDERS</v>
      </c>
      <c r="H1751" s="2" t="str">
        <v>--</v>
      </c>
      <c r="I1751" s="2" t="str">
        <v>+1-208-321-9500,800.723.2131,208.321.9171</v>
      </c>
      <c r="J1751" s="2" t="str">
        <v>001 208-321-9171</v>
      </c>
      <c r="K1751" s="7"/>
      <c r="L1751" s="7"/>
      <c r="M1751" s="7"/>
      <c r="N1751" s="7"/>
      <c r="O1751" s="7"/>
      <c r="P1751" s="7"/>
      <c r="Q1751" s="7"/>
      <c r="R1751" s="7"/>
      <c r="S1751" s="7"/>
    </row>
    <row r="1752">
      <c r="A1752" s="2" t="s">
        <v>10928</v>
      </c>
      <c r="B1752" s="2" t="str">
        <v>中國香港</v>
      </c>
      <c r="C1752" s="2" t="str">
        <v>--</v>
      </c>
      <c r="D1752" s="2" t="str">
        <v>卫浴设备,建筑及装饰材料,餐厨用具</v>
      </c>
      <c r="E1752" s="2" t="str">
        <v>3次</v>
      </c>
      <c r="F1752" s="2" t="str">
        <v>1503 WESTLANDS CENTRE,20 WESTLANDS ROAD,QUARRY BAY, HONGKONG SAR</v>
      </c>
      <c r="G1752" s="2">
        <v>181116181</v>
      </c>
      <c r="H1752" s="2" t="s">
        <v>10927</v>
      </c>
      <c r="I1752" s="2" t="str">
        <v>+852 2811 5918</v>
      </c>
      <c r="J1752" s="2">
        <v>85229600182</v>
      </c>
      <c r="K1752" s="7"/>
      <c r="L1752" s="7"/>
      <c r="M1752" s="7"/>
      <c r="N1752" s="7"/>
      <c r="O1752" s="7"/>
      <c r="P1752" s="7"/>
      <c r="Q1752" s="7"/>
      <c r="R1752" s="7"/>
      <c r="S1752" s="7"/>
    </row>
    <row r="1753">
      <c r="A1753" s="2" t="s">
        <v>12977</v>
      </c>
      <c r="B1753" s="2" t="str">
        <v>印度</v>
      </c>
      <c r="C1753" s="3" t="s">
        <v>12978</v>
      </c>
      <c r="D1753" s="2" t="str">
        <v>家用电器,钟表眼镜,餐厨用具</v>
      </c>
      <c r="E1753" s="2" t="str">
        <v>8次</v>
      </c>
      <c r="F1753" s="2" t="str">
        <v>341/12/B,STREET NO.5,SHALIMAR PARK EXTN.,DELHI</v>
      </c>
      <c r="G1753" s="2" t="str">
        <v>HONEGMELL INDUSTRIES</v>
      </c>
      <c r="H1753" s="2" t="str">
        <v>+919810071842@airtelmail.com</v>
      </c>
      <c r="I1753" s="2" t="str">
        <v>+91 98100 71842</v>
      </c>
      <c r="J1753" s="2" t="str">
        <v>0091 11 2003038</v>
      </c>
      <c r="K1753" s="7"/>
      <c r="L1753" s="7"/>
      <c r="M1753" s="7"/>
      <c r="N1753" s="7"/>
      <c r="O1753" s="7"/>
      <c r="P1753" s="7"/>
      <c r="Q1753" s="7"/>
      <c r="R1753" s="7"/>
      <c r="S1753" s="7"/>
    </row>
    <row r="1754">
      <c r="A1754" s="2" t="s">
        <v>10309</v>
      </c>
      <c r="B1754" s="2" t="str">
        <v>中国台湾</v>
      </c>
      <c r="C1754" s="3" t="s">
        <v>10311</v>
      </c>
      <c r="D1754" s="2" t="str">
        <v>办公文具,箱包,餐厨用具</v>
      </c>
      <c r="E1754" s="2" t="str">
        <v>3次</v>
      </c>
      <c r="F1754" s="2" t="str">
        <v>4th/Fl., No. 475, Sec. 2, Tidingdadau, Nei-Hu District, Taipei, Taiwan, R.O.C.</v>
      </c>
      <c r="G1754" s="2" t="str">
        <v>LINGMEI ZHU</v>
      </c>
      <c r="H1754" s="2" t="s">
        <v>10310</v>
      </c>
      <c r="I1754" s="2">
        <f>+886-2-2657-2928</f>
      </c>
      <c r="J1754" s="2" t="str">
        <v>--</v>
      </c>
      <c r="K1754" s="7"/>
      <c r="L1754" s="7"/>
      <c r="M1754" s="7"/>
      <c r="N1754" s="7"/>
      <c r="O1754" s="7"/>
      <c r="P1754" s="7"/>
      <c r="Q1754" s="7"/>
      <c r="R1754" s="7"/>
      <c r="S1754" s="7"/>
    </row>
    <row r="1755">
      <c r="A1755" s="2" t="s">
        <v>12996</v>
      </c>
      <c r="B1755" s="2" t="str">
        <v>美國</v>
      </c>
      <c r="C1755" s="2" t="str">
        <v>--</v>
      </c>
      <c r="D1755" s="2" t="str">
        <v>家居装饰品,玻璃工艺品,鞋,餐厨用具</v>
      </c>
      <c r="E1755" s="2" t="str">
        <v>6次</v>
      </c>
      <c r="F1755" s="2" t="str">
        <v>279 WASHINGTON STREETP.O. BOX 1838 AUBURN,ME 04211-1838</v>
      </c>
      <c r="G1755" s="2" t="str">
        <v>Rachel Love</v>
      </c>
      <c r="H1755" s="2" t="s">
        <v>12995</v>
      </c>
      <c r="I1755" s="2" t="str">
        <v>+1 207-784-1928</v>
      </c>
      <c r="J1755" s="2" t="str">
        <v>207 783 9062</v>
      </c>
      <c r="K1755" s="7"/>
      <c r="L1755" s="7"/>
      <c r="M1755" s="7"/>
      <c r="N1755" s="7"/>
      <c r="O1755" s="7"/>
      <c r="P1755" s="7"/>
      <c r="Q1755" s="7"/>
      <c r="R1755" s="7"/>
      <c r="S1755" s="7"/>
    </row>
    <row r="1756">
      <c r="A1756" s="2" t="s">
        <v>10880</v>
      </c>
      <c r="B1756" s="2" t="str">
        <v>塞浦路斯</v>
      </c>
      <c r="C1756" s="2" t="str">
        <v>--</v>
      </c>
      <c r="D1756" s="2" t="str">
        <v>玩具,餐厨用具</v>
      </c>
      <c r="E1756" s="2" t="str">
        <v>6次</v>
      </c>
      <c r="F1756" s="2" t="str">
        <v>20B, LORDOU VYRONOS STR., PALOURIOTISSA, 1046 NICOSIA</v>
      </c>
      <c r="G1756" s="2" t="str">
        <v>NICOS A LEONIDOU</v>
      </c>
      <c r="H1756" s="2" t="s">
        <v>10881</v>
      </c>
      <c r="I1756" s="2" t="str">
        <v>00357 22 436618</v>
      </c>
      <c r="J1756" s="2" t="str">
        <v>00357 22 433139</v>
      </c>
      <c r="K1756" s="7"/>
      <c r="L1756" s="7"/>
      <c r="M1756" s="7"/>
      <c r="N1756" s="7"/>
      <c r="O1756" s="7"/>
      <c r="P1756" s="7"/>
      <c r="Q1756" s="7"/>
      <c r="R1756" s="7"/>
      <c r="S1756" s="7"/>
    </row>
    <row r="1757">
      <c r="A1757" s="2" t="s">
        <v>13356</v>
      </c>
      <c r="B1757" s="2" t="str">
        <v>加拿大</v>
      </c>
      <c r="C1757" s="3" t="s">
        <v>13357</v>
      </c>
      <c r="D1757" s="2" t="s">
        <v>13355</v>
      </c>
      <c r="E1757" s="2" t="str">
        <v>9次</v>
      </c>
      <c r="F1757" s="2" t="str">
        <v>51 RUSHINGBROOK DRIVE,RICHMOND HILL,CANADA</v>
      </c>
      <c r="G1757" s="2" t="str">
        <v>Eivinas Marciauskas</v>
      </c>
      <c r="H1757" s="2" t="s">
        <v>13358</v>
      </c>
      <c r="I1757" s="2" t="str">
        <v>+1 905-780-1046</v>
      </c>
      <c r="J1757" s="2" t="str">
        <v>905 470 9559</v>
      </c>
      <c r="K1757" s="7"/>
      <c r="L1757" s="7"/>
      <c r="M1757" s="7"/>
      <c r="N1757" s="7"/>
      <c r="O1757" s="7"/>
      <c r="P1757" s="7"/>
      <c r="Q1757" s="7"/>
      <c r="R1757" s="7"/>
      <c r="S1757" s="7"/>
    </row>
    <row r="1758">
      <c r="A1758" s="2" t="s">
        <v>10817</v>
      </c>
      <c r="B1758" s="2" t="str">
        <v>荷蘭</v>
      </c>
      <c r="C1758" s="3" t="s">
        <v>10816</v>
      </c>
      <c r="D1758" s="2" t="str">
        <v>其他,工具,照明产品,餐厨用具</v>
      </c>
      <c r="E1758" s="2" t="str">
        <v>9次</v>
      </c>
      <c r="F1758" s="2" t="str">
        <v>Egelantiersgracht 2-6, NL 1015 RL, Amsterdam</v>
      </c>
      <c r="G1758" s="2" t="str">
        <v>Gunters &amp; Meuser</v>
      </c>
      <c r="H1758" s="2" t="s">
        <v>10815</v>
      </c>
      <c r="I1758" s="2" t="str">
        <v>+31 20 622 1666</v>
      </c>
      <c r="J1758" s="2" t="str">
        <v>0031 20 6245444</v>
      </c>
      <c r="K1758" s="7"/>
      <c r="L1758" s="7"/>
      <c r="M1758" s="7"/>
      <c r="N1758" s="7"/>
      <c r="O1758" s="7"/>
      <c r="P1758" s="7"/>
      <c r="Q1758" s="7"/>
      <c r="R1758" s="7"/>
      <c r="S1758" s="7"/>
    </row>
    <row r="1759">
      <c r="A1759" s="2" t="s">
        <v>13363</v>
      </c>
      <c r="B1759" s="2" t="str">
        <v>印度</v>
      </c>
      <c r="C1759" s="3" t="s">
        <v>13361</v>
      </c>
      <c r="D1759" s="2" t="str">
        <v>其他,家居装饰品,家用电器,餐厨用具</v>
      </c>
      <c r="E1759" s="2" t="str">
        <v>4次</v>
      </c>
      <c r="F1759" s="2" t="str">
        <v>46C, J.L. Nehru Road Kolkata West Bengal</v>
      </c>
      <c r="G1759" s="2" t="str">
        <v>Neamtu Dan</v>
      </c>
      <c r="H1759" s="2" t="s">
        <v>13362</v>
      </c>
      <c r="I1759" s="2" t="str">
        <v>+91 33 2234 2617</v>
      </c>
      <c r="J1759" s="2" t="str">
        <v>0091-33-22720104</v>
      </c>
      <c r="K1759" s="7"/>
      <c r="L1759" s="7"/>
      <c r="M1759" s="7"/>
      <c r="N1759" s="7"/>
      <c r="O1759" s="7"/>
      <c r="P1759" s="7"/>
      <c r="Q1759" s="7"/>
      <c r="R1759" s="7"/>
      <c r="S1759" s="7"/>
    </row>
    <row r="1760">
      <c r="A1760" s="2" t="s">
        <v>10839</v>
      </c>
      <c r="B1760" s="2" t="str">
        <v>中國香港</v>
      </c>
      <c r="C1760" s="2" t="str">
        <v>--</v>
      </c>
      <c r="D1760" s="2" t="str">
        <v>家具,餐厨用具</v>
      </c>
      <c r="E1760" s="2" t="str">
        <v>8次</v>
      </c>
      <c r="F1760" s="2" t="str">
        <v>FLAT 8B, 4/F, BLK.C,HONG KONG INDUSTRIAL CENTRE489-491 CASTLE PEAK RD.,KOWLOONHONGKONG</v>
      </c>
      <c r="G1760" s="2" t="str">
        <v>MS. PHOEBE NG</v>
      </c>
      <c r="H1760" s="2" t="s">
        <v>10295</v>
      </c>
      <c r="I1760" s="2" t="str">
        <v>+852 2770 0703</v>
      </c>
      <c r="J1760" s="2" t="str">
        <v>852 27700702</v>
      </c>
      <c r="K1760" s="7"/>
      <c r="L1760" s="7"/>
      <c r="M1760" s="7"/>
      <c r="N1760" s="7"/>
      <c r="O1760" s="7"/>
      <c r="P1760" s="7"/>
      <c r="Q1760" s="7"/>
      <c r="R1760" s="7"/>
      <c r="S1760" s="7"/>
    </row>
    <row r="1761">
      <c r="A1761" s="2" t="s">
        <v>10805</v>
      </c>
      <c r="B1761" s="2" t="str">
        <v>法國</v>
      </c>
      <c r="C1761" s="3" t="s">
        <v>10804</v>
      </c>
      <c r="D1761" s="2" t="str">
        <v>其他,卫浴设备,家具,玻璃工艺品,餐厨用具</v>
      </c>
      <c r="E1761" s="2" t="str">
        <v>9次</v>
      </c>
      <c r="F1761" s="2" t="str">
        <v>9 QUAI LUCIEN LEFRANC, 93300, AUBERVILLIERS</v>
      </c>
      <c r="G1761" s="2" t="str">
        <v>FRANCE AFFAIRES</v>
      </c>
      <c r="H1761" s="2" t="s">
        <v>10806</v>
      </c>
      <c r="I1761" s="2" t="str">
        <v>+33 1 48 34 63 05</v>
      </c>
      <c r="J1761" s="2" t="str">
        <v>0033 148341938</v>
      </c>
      <c r="K1761" s="7"/>
      <c r="L1761" s="7"/>
      <c r="M1761" s="7"/>
      <c r="N1761" s="7"/>
      <c r="O1761" s="7"/>
      <c r="P1761" s="7"/>
      <c r="Q1761" s="7"/>
      <c r="R1761" s="7"/>
      <c r="S1761" s="7"/>
    </row>
    <row r="1762">
      <c r="A1762" s="2" t="s">
        <v>10330</v>
      </c>
      <c r="B1762" s="2" t="str">
        <v>中國香港</v>
      </c>
      <c r="C1762" s="3" t="s">
        <v>10329</v>
      </c>
      <c r="D1762" s="2" t="str">
        <v>体育及旅游休闲用品,其他,服装饰物及配件,玻璃工艺品,餐厨用具</v>
      </c>
      <c r="E1762" s="2" t="str">
        <v>7次</v>
      </c>
      <c r="F1762" s="2" t="str">
        <v>38-40 GRANVILLE ROAD,WAH FAI MANSION 2ND FLOOR,BLOCK C T.S.T. KOWLOONHONGKONG</v>
      </c>
      <c r="G1762" s="2" t="str">
        <v>Manuel Dinovitzer</v>
      </c>
      <c r="H1762" s="2">
        <v>14</v>
      </c>
      <c r="I1762" s="2" t="str">
        <v>+852 2724 4225</v>
      </c>
      <c r="J1762" s="2">
        <v>27224997</v>
      </c>
      <c r="K1762" s="7"/>
      <c r="L1762" s="7"/>
      <c r="M1762" s="7"/>
      <c r="N1762" s="7"/>
      <c r="O1762" s="7"/>
      <c r="P1762" s="7"/>
      <c r="Q1762" s="7"/>
      <c r="R1762" s="7"/>
      <c r="S1762" s="7"/>
    </row>
    <row r="1763">
      <c r="A1763" s="2" t="s">
        <v>13086</v>
      </c>
      <c r="B1763" s="2" t="str">
        <v>加拿大</v>
      </c>
      <c r="C1763" s="3" t="s">
        <v>13085</v>
      </c>
      <c r="D1763" s="2" t="str">
        <v>家具,工艺陶瓷,餐厨用具</v>
      </c>
      <c r="E1763" s="2" t="str">
        <v>9次</v>
      </c>
      <c r="F1763" s="2" t="str">
        <v>585 Kumpf Dr, Waterloo Ontario</v>
      </c>
      <c r="G1763" s="2" t="str">
        <v>ONWARD MULTICORP INC</v>
      </c>
      <c r="H1763" s="2" t="s">
        <v>13084</v>
      </c>
      <c r="I1763" s="2" t="str">
        <v>+1 (800) 265-2150,1(800) 265-2150,900300 900300,1 (800) 265-2150,18002652150,1-800-265-215,900600 900600,902500 902500,+18002652150,+1 800-265-2150,+1-800-245-5138,+1-800-265-2150,+1-585-885-4540;ext=3067,+1 585-885-4540 ext. 3067,+1 800-245-5138</v>
      </c>
      <c r="J1763" s="2" t="str">
        <v>001 519 885 1390</v>
      </c>
      <c r="K1763" s="7"/>
      <c r="L1763" s="7"/>
      <c r="M1763" s="7"/>
      <c r="N1763" s="7"/>
      <c r="O1763" s="7"/>
      <c r="P1763" s="7"/>
      <c r="Q1763" s="7"/>
      <c r="R1763" s="7"/>
      <c r="S1763" s="7"/>
    </row>
    <row r="1764">
      <c r="A1764" s="2" t="s">
        <v>10440</v>
      </c>
      <c r="B1764" s="2" t="str">
        <v>加拿大</v>
      </c>
      <c r="C1764" s="3" t="s">
        <v>10439</v>
      </c>
      <c r="D1764" s="2" t="str">
        <v>其他,餐厨用具</v>
      </c>
      <c r="E1764" s="2" t="str">
        <v>6次</v>
      </c>
      <c r="F1764" s="2" t="str">
        <v>14 Blockade Cir,Eastern Passage,NS</v>
      </c>
      <c r="G1764" s="2" t="str">
        <v>--</v>
      </c>
      <c r="H1764" s="2" t="str">
        <v>--</v>
      </c>
      <c r="I1764" s="2">
        <f>+1-709-738-3414</f>
      </c>
      <c r="J1764" s="2" t="str">
        <v>--</v>
      </c>
      <c r="K1764" s="7"/>
      <c r="L1764" s="7"/>
      <c r="M1764" s="7"/>
      <c r="N1764" s="7"/>
      <c r="O1764" s="7"/>
      <c r="P1764" s="7"/>
      <c r="Q1764" s="7"/>
      <c r="R1764" s="7"/>
      <c r="S1764" s="7"/>
    </row>
    <row r="1765">
      <c r="A1765" s="2" t="s">
        <v>10764</v>
      </c>
      <c r="B1765" s="2" t="str">
        <v>澳大利亞</v>
      </c>
      <c r="C1765" s="3" t="s">
        <v>10763</v>
      </c>
      <c r="D1765" s="2" t="str">
        <v>其他,家用电器,照明产品,玻璃工艺品,餐厨用具</v>
      </c>
      <c r="E1765" s="2" t="str">
        <v>9次</v>
      </c>
      <c r="F1765" s="2" t="str">
        <v>7 324 Albert Street</v>
      </c>
      <c r="G1765" s="2" t="str">
        <v>GLASSWARE &amp; CHINA IMPORTS PTY.LTD.</v>
      </c>
      <c r="H1765" s="2" t="s">
        <v>10762</v>
      </c>
      <c r="I1765" s="2" t="str">
        <v>+61-3-9388-9999,+61-3-9388-9988</v>
      </c>
      <c r="J1765" s="2" t="str">
        <v>0061 3 93889988</v>
      </c>
      <c r="K1765" s="7"/>
      <c r="L1765" s="7"/>
      <c r="M1765" s="7"/>
      <c r="N1765" s="7"/>
      <c r="O1765" s="7"/>
      <c r="P1765" s="7"/>
      <c r="Q1765" s="7"/>
      <c r="R1765" s="7"/>
      <c r="S1765" s="7"/>
    </row>
    <row r="1766">
      <c r="A1766" s="2" t="s">
        <v>10378</v>
      </c>
      <c r="B1766" s="2" t="str">
        <v>美國</v>
      </c>
      <c r="C1766" s="3" t="s">
        <v>10376</v>
      </c>
      <c r="D1766" s="2" t="str">
        <v>餐厨用具</v>
      </c>
      <c r="E1766" s="2" t="str">
        <v>4次</v>
      </c>
      <c r="F1766" s="2" t="str">
        <v>15 RAILROAD AVE, PEARL RIVER, NY 10965</v>
      </c>
      <c r="G1766" s="2" t="str">
        <v>BRANDON KONICOFF</v>
      </c>
      <c r="H1766" s="2" t="s">
        <v>10377</v>
      </c>
      <c r="I1766" s="2">
        <f>+48-790-655-75</f>
      </c>
      <c r="J1766" s="2" t="str">
        <v>001 914 7354979</v>
      </c>
      <c r="K1766" s="7"/>
      <c r="L1766" s="7"/>
      <c r="M1766" s="7"/>
      <c r="N1766" s="7"/>
      <c r="O1766" s="7"/>
      <c r="P1766" s="7"/>
      <c r="Q1766" s="7"/>
      <c r="R1766" s="7"/>
      <c r="S1766" s="7"/>
    </row>
    <row r="1767">
      <c r="A1767" s="2" t="s">
        <v>11479</v>
      </c>
      <c r="B1767" s="2" t="str">
        <v>中國香港</v>
      </c>
      <c r="C1767" s="3" t="s">
        <v>11481</v>
      </c>
      <c r="D1767" s="2" t="str">
        <v>食品,餐厨用具</v>
      </c>
      <c r="E1767" s="2" t="str">
        <v>4次</v>
      </c>
      <c r="F1767" s="2" t="str">
        <v>Room 4305, 43/F, China Resources Building, 26 Harbour Road, Wanchai, Hong Kong</v>
      </c>
      <c r="G1767" s="2" t="str">
        <v>Mr Nicholas Peana</v>
      </c>
      <c r="H1767" s="2" t="s">
        <v>11480</v>
      </c>
      <c r="I1767" s="2" t="str">
        <v>00852 21101680</v>
      </c>
      <c r="J1767" s="2" t="str">
        <v>00852 21140996</v>
      </c>
      <c r="K1767" s="7"/>
      <c r="L1767" s="7"/>
      <c r="M1767" s="7"/>
      <c r="N1767" s="7"/>
      <c r="O1767" s="7"/>
      <c r="P1767" s="7"/>
      <c r="Q1767" s="7"/>
      <c r="R1767" s="7"/>
      <c r="S1767" s="7"/>
    </row>
    <row r="1768">
      <c r="A1768" s="2" t="s">
        <v>10275</v>
      </c>
      <c r="B1768" s="2" t="str">
        <v>挪威</v>
      </c>
      <c r="C1768" s="3" t="s">
        <v>10276</v>
      </c>
      <c r="D1768" s="2" t="str">
        <v>其他,鞋,餐厨用具</v>
      </c>
      <c r="E1768" s="2" t="str">
        <v>5次</v>
      </c>
      <c r="F1768" s="2" t="str">
        <v>Professor Birkelands vei 30 C, NO 1009, Oslo</v>
      </c>
      <c r="G1768" s="2" t="str">
        <v>BREIGUTU</v>
      </c>
      <c r="H1768" s="2" t="s">
        <v>10277</v>
      </c>
      <c r="I1768" s="2" t="str">
        <v>+47 22 32 12 20</v>
      </c>
      <c r="J1768" s="2" t="str">
        <v>0047 22 32 13 88</v>
      </c>
      <c r="K1768" s="7"/>
      <c r="L1768" s="7"/>
      <c r="M1768" s="7"/>
      <c r="N1768" s="7"/>
      <c r="O1768" s="7"/>
      <c r="P1768" s="7"/>
      <c r="Q1768" s="7"/>
      <c r="R1768" s="7"/>
      <c r="S1768" s="7"/>
    </row>
    <row r="1769">
      <c r="A1769" s="2" t="s">
        <v>12960</v>
      </c>
      <c r="B1769" s="2" t="str">
        <v>新加坡</v>
      </c>
      <c r="C1769" s="3" t="s">
        <v>12962</v>
      </c>
      <c r="D1769" s="2" t="str">
        <v>园林用品,工艺陶瓷,餐厨用具</v>
      </c>
      <c r="E1769" s="2" t="str">
        <v>6次</v>
      </c>
      <c r="F1769" s="2" t="str">
        <v>20 Pandan Road</v>
      </c>
      <c r="G1769" s="2" t="str">
        <v>Ryan Wong</v>
      </c>
      <c r="H1769" s="2" t="s">
        <v>12961</v>
      </c>
      <c r="I1769" s="2" t="str">
        <v>(65) 6223 1732,+95 1 525735,(65) 6215 9181,+62 21 8063 1820,(603) 7958 6288,(65) 6268 3922,98 2351 2374 3810 3820 4533</v>
      </c>
      <c r="J1769" s="2" t="str">
        <v>0065 62632796</v>
      </c>
      <c r="K1769" s="7"/>
      <c r="L1769" s="7"/>
      <c r="M1769" s="7"/>
      <c r="N1769" s="7"/>
      <c r="O1769" s="7"/>
      <c r="P1769" s="7"/>
      <c r="Q1769" s="7"/>
      <c r="R1769" s="7"/>
      <c r="S1769" s="7"/>
    </row>
    <row r="1770">
      <c r="A1770" s="2" t="s">
        <v>10296</v>
      </c>
      <c r="B1770" s="2" t="str">
        <v>中國香港</v>
      </c>
      <c r="C1770" s="2" t="str">
        <v>--</v>
      </c>
      <c r="D1770" s="2" t="str">
        <v>餐厨用具</v>
      </c>
      <c r="E1770" s="2" t="str">
        <v>7次</v>
      </c>
      <c r="F1770" s="2" t="str">
        <v>FLAT 8B, 4/F, BLK. C, H.K. IND. CTR.489-491 CASTLE PEAK RD., KOWLOONHONGKONG</v>
      </c>
      <c r="G1770" s="2" t="str">
        <v>--</v>
      </c>
      <c r="H1770" s="2" t="s">
        <v>10295</v>
      </c>
      <c r="I1770" s="2" t="str">
        <v>+852 2770 0703</v>
      </c>
      <c r="J1770" s="2" t="str">
        <v>852 27700702</v>
      </c>
      <c r="K1770" s="7"/>
      <c r="L1770" s="7"/>
      <c r="M1770" s="7"/>
      <c r="N1770" s="7"/>
      <c r="O1770" s="7"/>
      <c r="P1770" s="7"/>
      <c r="Q1770" s="7"/>
      <c r="R1770" s="7"/>
      <c r="S1770" s="7"/>
    </row>
    <row r="1771">
      <c r="A1771" s="2" t="s">
        <v>12903</v>
      </c>
      <c r="B1771" s="2" t="str">
        <v>黎巴嫩</v>
      </c>
      <c r="C1771" s="3" t="s">
        <v>12904</v>
      </c>
      <c r="D1771" s="2" t="str">
        <v>卫浴设备,玩具,礼品及赠品,餐厨用具</v>
      </c>
      <c r="E1771" s="2" t="str">
        <v>7次</v>
      </c>
      <c r="F1771" s="2" t="str">
        <v>APT.11, 4TH FL., WAKF EL ROUM BLDG., CORNICHE EL MAZRAA, BEIRUT, P.O.BOX 14-6275</v>
      </c>
      <c r="G1771" s="2" t="str">
        <v>HASSAN KHATIB</v>
      </c>
      <c r="H1771" s="2" t="s">
        <v>12902</v>
      </c>
      <c r="I1771" s="2" t="str">
        <v>00961 1 311308</v>
      </c>
      <c r="J1771" s="2" t="str">
        <v>00961 1 701439</v>
      </c>
      <c r="K1771" s="7"/>
      <c r="L1771" s="7"/>
      <c r="M1771" s="7"/>
      <c r="N1771" s="7"/>
      <c r="O1771" s="7"/>
      <c r="P1771" s="7"/>
      <c r="Q1771" s="7"/>
      <c r="R1771" s="7"/>
      <c r="S1771" s="7"/>
    </row>
    <row r="1772">
      <c r="A1772" s="2" t="s">
        <v>10234</v>
      </c>
      <c r="B1772" s="2" t="str">
        <v>英國</v>
      </c>
      <c r="C1772" s="3" t="s">
        <v>10235</v>
      </c>
      <c r="D1772" s="2" t="str">
        <v>其他,服装饰物及配件,箱包,餐厨用具</v>
      </c>
      <c r="E1772" s="2" t="str">
        <v>6次</v>
      </c>
      <c r="F1772" s="2" t="str">
        <v>36-38 TURNER STREET, LONDON</v>
      </c>
      <c r="G1772" s="2" t="str">
        <v>PETER CROSSLEY</v>
      </c>
      <c r="H1772" s="2" t="s">
        <v>10236</v>
      </c>
      <c r="I1772" s="2" t="str">
        <v>+44 1756 793621</v>
      </c>
      <c r="J1772" s="2" t="str">
        <v>0044 1756 793 621</v>
      </c>
      <c r="K1772" s="7"/>
      <c r="L1772" s="7"/>
      <c r="M1772" s="7"/>
      <c r="N1772" s="7"/>
      <c r="O1772" s="7"/>
      <c r="P1772" s="7"/>
      <c r="Q1772" s="7"/>
      <c r="R1772" s="7"/>
      <c r="S1772" s="7"/>
    </row>
    <row r="1773">
      <c r="A1773" s="2" t="s">
        <v>12921</v>
      </c>
      <c r="B1773" s="2" t="str">
        <v>沙烏地阿拉伯</v>
      </c>
      <c r="C1773" s="2" t="str">
        <v>--</v>
      </c>
      <c r="D1773" s="2" t="str">
        <v>照明产品,鞋,餐厨用具</v>
      </c>
      <c r="E1773" s="2" t="str">
        <v>9次</v>
      </c>
      <c r="F1773" s="2" t="str">
        <v>BA EASHEN BUILDING,BESIDE ROYAL HOTEL 5TH FLOOR,FLAT NO.23,AL-BALAD-AL-DAHAB STREET</v>
      </c>
      <c r="G1773" s="2" t="str">
        <v>HAYAT TRADING EST.</v>
      </c>
      <c r="H1773" s="2" t="s">
        <v>12922</v>
      </c>
      <c r="I1773" s="2" t="str">
        <v>00966 2 6449314</v>
      </c>
      <c r="J1773" s="2" t="str">
        <v>00966 2 6440717</v>
      </c>
      <c r="K1773" s="7"/>
      <c r="L1773" s="7"/>
      <c r="M1773" s="7"/>
      <c r="N1773" s="7"/>
      <c r="O1773" s="7"/>
      <c r="P1773" s="7"/>
      <c r="Q1773" s="7"/>
      <c r="R1773" s="7"/>
      <c r="S1773" s="7"/>
    </row>
    <row r="1774">
      <c r="A1774" s="2" t="s">
        <v>8271</v>
      </c>
      <c r="B1774" s="2" t="str">
        <v>美國</v>
      </c>
      <c r="C1774" s="2" t="str">
        <v>--</v>
      </c>
      <c r="D1774" s="2" t="str">
        <v>餐厨用具</v>
      </c>
      <c r="E1774" s="2" t="str">
        <v>3次</v>
      </c>
      <c r="F1774" s="2" t="str">
        <v>295 5TH AVE, NEW YORK, NY 10016-7103</v>
      </c>
      <c r="G1774" s="2" t="str">
        <v>SAM GINDI</v>
      </c>
      <c r="H1774" s="2" t="s">
        <v>8272</v>
      </c>
      <c r="I1774" s="2" t="str">
        <v>--</v>
      </c>
      <c r="J1774" s="2" t="str">
        <v>001 908 7579629</v>
      </c>
      <c r="K1774" s="7"/>
      <c r="L1774" s="7"/>
      <c r="M1774" s="7"/>
      <c r="N1774" s="7"/>
      <c r="O1774" s="7"/>
      <c r="P1774" s="7"/>
      <c r="Q1774" s="7"/>
      <c r="R1774" s="7"/>
      <c r="S1774" s="7"/>
    </row>
    <row r="1775">
      <c r="A1775" s="2" t="s">
        <v>11407</v>
      </c>
      <c r="B1775" s="2" t="str">
        <v>美國</v>
      </c>
      <c r="C1775" s="3" t="s">
        <v>11406</v>
      </c>
      <c r="D1775" s="2" t="s">
        <v>11408</v>
      </c>
      <c r="E1775" s="2" t="str">
        <v>10次</v>
      </c>
      <c r="F1775" s="2" t="str">
        <v>1443 Oneida st., Suite 101, Denver Co., 80220 USA</v>
      </c>
      <c r="G1775" s="2" t="str">
        <v>Henry Choi</v>
      </c>
      <c r="H1775" s="2" t="s">
        <v>11409</v>
      </c>
      <c r="I1775" s="2" t="str">
        <v>+1 720-939-9888</v>
      </c>
      <c r="J1775" s="2" t="str">
        <v>1 303 322 1814</v>
      </c>
      <c r="K1775" s="7"/>
      <c r="L1775" s="7"/>
      <c r="M1775" s="7"/>
      <c r="N1775" s="7"/>
      <c r="O1775" s="7"/>
      <c r="P1775" s="7"/>
      <c r="Q1775" s="7"/>
      <c r="R1775" s="7"/>
      <c r="S1775" s="7"/>
    </row>
    <row r="1776">
      <c r="A1776" s="2" t="s">
        <v>10321</v>
      </c>
      <c r="B1776" s="2" t="str">
        <v>中國香港</v>
      </c>
      <c r="C1776" s="2" t="str">
        <v>--</v>
      </c>
      <c r="D1776" s="2" t="str">
        <v>家居用品,餐厨用具</v>
      </c>
      <c r="E1776" s="2" t="str">
        <v>3次</v>
      </c>
      <c r="F1776" s="2" t="str">
        <v>10/F., HANG CHEONG CTR.,138 BEDFORD RD.,TAI KOK TSUI, KOWLOON,HONGKONG</v>
      </c>
      <c r="G1776" s="2" t="str">
        <v>MR BENIAMIN LEV</v>
      </c>
      <c r="H1776" s="2" t="s">
        <v>10322</v>
      </c>
      <c r="I1776" s="2" t="str">
        <v>+852 2398 1310</v>
      </c>
      <c r="J1776" s="2">
        <v>23910345</v>
      </c>
      <c r="K1776" s="7"/>
      <c r="L1776" s="7"/>
      <c r="M1776" s="7"/>
      <c r="N1776" s="7"/>
      <c r="O1776" s="7"/>
      <c r="P1776" s="7"/>
      <c r="Q1776" s="7"/>
      <c r="R1776" s="7"/>
      <c r="S1776" s="7"/>
    </row>
    <row r="1777">
      <c r="A1777" s="2" t="s">
        <v>13190</v>
      </c>
      <c r="B1777" s="2" t="str">
        <v>法國</v>
      </c>
      <c r="C1777" s="3" t="s">
        <v>13188</v>
      </c>
      <c r="D1777" s="2" t="str">
        <v>园林用品,大型机械及设备,工艺陶瓷,食品,餐厨用具</v>
      </c>
      <c r="E1777" s="2" t="str">
        <v>9次</v>
      </c>
      <c r="F1777" s="2" t="str">
        <v>20 RUE DE SAINT PETERSBOURG, 75008, PARIS</v>
      </c>
      <c r="G1777" s="2" t="str">
        <v>ILLYCAFFE FRANCE</v>
      </c>
      <c r="H1777" s="2" t="s">
        <v>13189</v>
      </c>
      <c r="I1777" s="2" t="str">
        <v>+33 1 45 22 00 10</v>
      </c>
      <c r="J1777" s="2" t="str">
        <v>0033 145220011</v>
      </c>
      <c r="K1777" s="7"/>
      <c r="L1777" s="7"/>
      <c r="M1777" s="7"/>
      <c r="N1777" s="7"/>
      <c r="O1777" s="7"/>
      <c r="P1777" s="7"/>
      <c r="Q1777" s="7"/>
      <c r="R1777" s="7"/>
      <c r="S1777" s="7"/>
    </row>
    <row r="1778">
      <c r="A1778" s="2" t="s">
        <v>10597</v>
      </c>
      <c r="B1778" s="2" t="str">
        <v>日本</v>
      </c>
      <c r="C1778" s="3" t="s">
        <v>10594</v>
      </c>
      <c r="D1778" s="2" t="s">
        <v>10595</v>
      </c>
      <c r="E1778" s="2" t="str">
        <v>9次</v>
      </c>
      <c r="F1778" s="2" t="str">
        <v>1-13-7 RYOGOKU,SUMIDA-KU,TOKYO JAPAN 130-0026,JAPAN</v>
      </c>
      <c r="G1778" s="2" t="str">
        <v>FUKUTOMI</v>
      </c>
      <c r="H1778" s="2" t="s">
        <v>10596</v>
      </c>
      <c r="I1778" s="2" t="str">
        <v>+81 3-6638-7111</v>
      </c>
      <c r="J1778" s="2" t="str">
        <v>0081 52 911 0434</v>
      </c>
      <c r="K1778" s="7"/>
      <c r="L1778" s="7"/>
      <c r="M1778" s="7"/>
      <c r="N1778" s="7"/>
      <c r="O1778" s="7"/>
      <c r="P1778" s="7"/>
      <c r="Q1778" s="7"/>
      <c r="R1778" s="7"/>
      <c r="S1778" s="7"/>
    </row>
    <row r="1779">
      <c r="A1779" s="2" t="s">
        <v>13208</v>
      </c>
      <c r="B1779" s="2" t="str">
        <v>印度</v>
      </c>
      <c r="C1779" s="3" t="s">
        <v>13206</v>
      </c>
      <c r="D1779" s="2" t="str">
        <v>家用电器,家用纺织品,玻璃工艺品,自行车,餐厨用具</v>
      </c>
      <c r="E1779" s="2" t="str">
        <v>9次</v>
      </c>
      <c r="F1779" s="2" t="str">
        <v>4,II STREET,KASI VISWANATHAR COLONY,WEST MAMBALAM,CHENNAI</v>
      </c>
      <c r="G1779" s="2" t="str">
        <v>K V SRINIVASAN</v>
      </c>
      <c r="H1779" s="2" t="s">
        <v>13207</v>
      </c>
      <c r="I1779" s="2" t="str">
        <v>0091 44 5231791</v>
      </c>
      <c r="J1779" s="2" t="str">
        <v>0091 44 5231793/5231055</v>
      </c>
      <c r="K1779" s="7"/>
      <c r="L1779" s="7"/>
      <c r="M1779" s="7"/>
      <c r="N1779" s="7"/>
      <c r="O1779" s="7"/>
      <c r="P1779" s="7"/>
      <c r="Q1779" s="7"/>
      <c r="R1779" s="7"/>
      <c r="S1779" s="7"/>
    </row>
    <row r="1780">
      <c r="A1780" s="2" t="s">
        <v>9994</v>
      </c>
      <c r="B1780" s="2" t="str">
        <v>中國香港</v>
      </c>
      <c r="C1780" s="3" t="s">
        <v>9995</v>
      </c>
      <c r="D1780" s="2" t="str">
        <v>家具,工艺陶瓷,照明产品,餐厨用具</v>
      </c>
      <c r="E1780" s="2" t="str">
        <v>8次</v>
      </c>
      <c r="F1780" s="2" t="str">
        <v>10/F, Methodist House, 36 Hennessy Road, Wan Chai, Hong Kong</v>
      </c>
      <c r="G1780" s="2" t="str">
        <v>Mr Kenneth Wong</v>
      </c>
      <c r="H1780" s="2" t="s">
        <v>9993</v>
      </c>
      <c r="I1780" s="2" t="str">
        <v>00852 28988669</v>
      </c>
      <c r="J1780" s="2" t="str">
        <v>00852 28967226</v>
      </c>
      <c r="K1780" s="7"/>
      <c r="L1780" s="7"/>
      <c r="M1780" s="7"/>
      <c r="N1780" s="7"/>
      <c r="O1780" s="7"/>
      <c r="P1780" s="7"/>
      <c r="Q1780" s="7"/>
      <c r="R1780" s="7"/>
      <c r="S1780" s="7"/>
    </row>
    <row r="1781">
      <c r="A1781" s="2" t="s">
        <v>12757</v>
      </c>
      <c r="B1781" s="2" t="str">
        <v>日本</v>
      </c>
      <c r="C1781" s="3" t="s">
        <v>12756</v>
      </c>
      <c r="D1781" s="2" t="str">
        <v>五金,餐厨用具</v>
      </c>
      <c r="E1781" s="2" t="str">
        <v>5次</v>
      </c>
      <c r="F1781" s="2" t="str">
        <v>SHINJUKUKOKUSAI BLDG. SHINKAN, 6-3, NISHISHINJUKU 6-CHOME SHINJUKU-KU, TOKYO 1600023</v>
      </c>
      <c r="G1781" s="2" t="str">
        <v>TOSHISHIGE, YOSHIAKI</v>
      </c>
      <c r="H1781" s="2" t="str">
        <v>--</v>
      </c>
      <c r="I1781" s="2">
        <f>+81-877-85-7435</f>
      </c>
      <c r="J1781" s="2" t="str">
        <v>--</v>
      </c>
      <c r="K1781" s="7"/>
      <c r="L1781" s="7"/>
      <c r="M1781" s="7"/>
      <c r="N1781" s="7"/>
      <c r="O1781" s="7"/>
      <c r="P1781" s="7"/>
      <c r="Q1781" s="7"/>
      <c r="R1781" s="7"/>
      <c r="S1781" s="7"/>
    </row>
    <row r="1782">
      <c r="A1782" s="2" t="s">
        <v>10024</v>
      </c>
      <c r="B1782" s="2" t="str">
        <v>瑞典</v>
      </c>
      <c r="C1782" s="3" t="s">
        <v>10025</v>
      </c>
      <c r="D1782" s="2" t="str">
        <v>家具,餐厨用具</v>
      </c>
      <c r="E1782" s="2" t="str">
        <v>7次</v>
      </c>
      <c r="F1782" s="2" t="str">
        <v>ASBOHOLMSGATAN 15(BOX 930,501 10 BORAS)</v>
      </c>
      <c r="G1782" s="2" t="str">
        <v>PIERRE ROSENGREN</v>
      </c>
      <c r="H1782" s="2" t="s">
        <v>10026</v>
      </c>
      <c r="I1782" s="2" t="str">
        <v>+47-991-17-080,+46-36-36-90-70,+46-70-517-19-85,+47-69-34-21-01,+358-20-7181880,+46-70-813-34-44,+46-36-36-90-75</v>
      </c>
      <c r="J1782" s="2" t="str">
        <v>0046 33 104210</v>
      </c>
      <c r="K1782" s="7"/>
      <c r="L1782" s="7"/>
      <c r="M1782" s="7"/>
      <c r="N1782" s="7"/>
      <c r="O1782" s="7"/>
      <c r="P1782" s="7"/>
      <c r="Q1782" s="7"/>
      <c r="R1782" s="7"/>
      <c r="S1782" s="7"/>
    </row>
    <row r="1783">
      <c r="A1783" s="2" t="s">
        <v>12695</v>
      </c>
      <c r="B1783" s="2" t="str">
        <v>澳大利亞</v>
      </c>
      <c r="C1783" s="3" t="s">
        <v>12697</v>
      </c>
      <c r="D1783" s="2" t="str">
        <v>其他,工艺陶瓷,餐厨用具</v>
      </c>
      <c r="E1783" s="2" t="str">
        <v>9次</v>
      </c>
      <c r="F1783" s="2" t="str">
        <v>18 KORTUM DRIVE,BURLEIGH HEADS, QLD 4220,AUSTRALIA</v>
      </c>
      <c r="G1783" s="2" t="str">
        <v>Billy Chan</v>
      </c>
      <c r="H1783" s="2" t="s">
        <v>12696</v>
      </c>
      <c r="I1783" s="2" t="str">
        <v>+61 7 5520 0143</v>
      </c>
      <c r="J1783" s="2">
        <v>755201992</v>
      </c>
      <c r="K1783" s="7"/>
      <c r="L1783" s="7"/>
      <c r="M1783" s="7"/>
      <c r="N1783" s="7"/>
      <c r="O1783" s="7"/>
      <c r="P1783" s="7"/>
      <c r="Q1783" s="7"/>
      <c r="R1783" s="7"/>
      <c r="S1783" s="7"/>
    </row>
    <row r="1784">
      <c r="A1784" s="2" t="s">
        <v>10571</v>
      </c>
      <c r="B1784" s="2" t="str">
        <v>美國</v>
      </c>
      <c r="C1784" s="2" t="str">
        <v>--</v>
      </c>
      <c r="D1784" s="2" t="str">
        <v>体育及旅游休闲用品,家用纺织品,箱包,鞋,餐厨用具</v>
      </c>
      <c r="E1784" s="2" t="str">
        <v>8次</v>
      </c>
      <c r="F1784" s="2" t="str">
        <v>8412 W. BROAD ST RICHMONDVA 23294,U.S.A.</v>
      </c>
      <c r="G1784" s="2" t="str">
        <v>--</v>
      </c>
      <c r="H1784" s="2" t="s">
        <v>10572</v>
      </c>
      <c r="I1784" s="2" t="str">
        <v>+1 804-270-1504</v>
      </c>
      <c r="J1784" s="2">
        <v>8044004930</v>
      </c>
      <c r="K1784" s="7"/>
      <c r="L1784" s="7"/>
      <c r="M1784" s="7"/>
      <c r="N1784" s="7"/>
      <c r="O1784" s="7"/>
      <c r="P1784" s="7"/>
      <c r="Q1784" s="7"/>
      <c r="R1784" s="7"/>
      <c r="S1784" s="7"/>
    </row>
    <row r="1785">
      <c r="A1785" s="2" t="s">
        <v>9964</v>
      </c>
      <c r="B1785" s="2" t="str">
        <v>中國香港</v>
      </c>
      <c r="C1785" s="2" t="str">
        <v>--</v>
      </c>
      <c r="D1785" s="2" t="s">
        <v>9965</v>
      </c>
      <c r="E1785" s="2" t="str">
        <v>8次</v>
      </c>
      <c r="F1785" s="2" t="str">
        <v>P.O. Box 90670,Tsim Sha Tsui Post Office</v>
      </c>
      <c r="G1785" s="2" t="str">
        <v>MUHAMMAD JAFFAR</v>
      </c>
      <c r="H1785" s="2" t="s">
        <v>9966</v>
      </c>
      <c r="I1785" s="2" t="str">
        <v>+852 2952 9731</v>
      </c>
      <c r="J1785" s="2">
        <v>0</v>
      </c>
      <c r="K1785" s="7"/>
      <c r="L1785" s="7"/>
      <c r="M1785" s="7"/>
      <c r="N1785" s="7"/>
      <c r="O1785" s="7"/>
      <c r="P1785" s="7"/>
      <c r="Q1785" s="7"/>
      <c r="R1785" s="7"/>
      <c r="S1785" s="7"/>
    </row>
    <row r="1786">
      <c r="A1786" s="2" t="s">
        <v>10503</v>
      </c>
      <c r="B1786" s="2" t="str">
        <v>中國香港</v>
      </c>
      <c r="C1786" s="3" t="s">
        <v>10505</v>
      </c>
      <c r="D1786" s="2" t="str">
        <v>餐厨用具</v>
      </c>
      <c r="E1786" s="2" t="str">
        <v>7次</v>
      </c>
      <c r="F1786" s="2" t="str">
        <v>FLAT B, 9/F, INT''L IND. CTR,2-8 KWEI TEI ST.,FOTAN, SHATIN, N.T.,HONGKONG</v>
      </c>
      <c r="G1786" s="2" t="str">
        <v>--</v>
      </c>
      <c r="H1786" s="2" t="s">
        <v>10504</v>
      </c>
      <c r="I1786" s="2" t="str">
        <v>(852)26903073</v>
      </c>
      <c r="J1786" s="2" t="str">
        <v>(852)21992865</v>
      </c>
      <c r="K1786" s="7"/>
      <c r="L1786" s="7"/>
      <c r="M1786" s="7"/>
      <c r="N1786" s="7"/>
      <c r="O1786" s="7"/>
      <c r="P1786" s="7"/>
      <c r="Q1786" s="7"/>
      <c r="R1786" s="7"/>
      <c r="S1786" s="7"/>
    </row>
    <row r="1787">
      <c r="A1787" s="2" t="s">
        <v>12670</v>
      </c>
      <c r="B1787" s="2" t="str">
        <v>科威特</v>
      </c>
      <c r="C1787" s="2" t="str">
        <v>--</v>
      </c>
      <c r="D1787" s="2" t="str">
        <v>医药保健品及医疗器械,工具,餐厨用具</v>
      </c>
      <c r="E1787" s="2" t="str">
        <v>4次</v>
      </c>
      <c r="F1787" s="2" t="str">
        <v>P.O. BOX 24910,SAFAT 13110</v>
      </c>
      <c r="G1787" s="2" t="str">
        <v>MALBADER</v>
      </c>
      <c r="H1787" s="2" t="s">
        <v>12671</v>
      </c>
      <c r="I1787" s="2" t="str">
        <v>00965 244 3317</v>
      </c>
      <c r="J1787" s="2" t="str">
        <v>00965 243 8931</v>
      </c>
      <c r="K1787" s="7"/>
      <c r="L1787" s="7"/>
      <c r="M1787" s="7"/>
      <c r="N1787" s="7"/>
      <c r="O1787" s="7"/>
      <c r="P1787" s="7"/>
      <c r="Q1787" s="7"/>
      <c r="R1787" s="7"/>
      <c r="S1787" s="7"/>
    </row>
    <row r="1788">
      <c r="A1788" s="2" t="s">
        <v>10526</v>
      </c>
      <c r="B1788" s="2" t="str">
        <v>美國</v>
      </c>
      <c r="C1788" s="3" t="s">
        <v>10525</v>
      </c>
      <c r="D1788" s="2" t="str">
        <v>家具,工艺陶瓷,餐厨用具</v>
      </c>
      <c r="E1788" s="2" t="str">
        <v>9次</v>
      </c>
      <c r="F1788" s="2" t="str">
        <v>3931 HOGSHEAD RD, PLYMOUTH, FL 32768</v>
      </c>
      <c r="G1788" s="2" t="str">
        <v>HERMANN ENGELMANN GREENHOUSES</v>
      </c>
      <c r="H1788" s="2" t="str">
        <v>--</v>
      </c>
      <c r="I1788" s="2">
        <f>+1-800-722-6435</f>
      </c>
      <c r="J1788" s="2" t="str">
        <v>001 407 886 0094</v>
      </c>
      <c r="K1788" s="7"/>
      <c r="L1788" s="7"/>
      <c r="M1788" s="7"/>
      <c r="N1788" s="7"/>
      <c r="O1788" s="7"/>
      <c r="P1788" s="7"/>
      <c r="Q1788" s="7"/>
      <c r="R1788" s="7"/>
      <c r="S1788" s="7"/>
    </row>
    <row r="1789">
      <c r="A1789" s="2" t="s">
        <v>11031</v>
      </c>
      <c r="B1789" s="2" t="str">
        <v>科威特</v>
      </c>
      <c r="C1789" s="2" t="str">
        <v>--</v>
      </c>
      <c r="D1789" s="2" t="str">
        <v>其他,汽车配件,餐厨用具</v>
      </c>
      <c r="E1789" s="2" t="str">
        <v>5次</v>
      </c>
      <c r="F1789" s="2" t="str">
        <v>P.O. BOX 177,SAFAT 13002</v>
      </c>
      <c r="G1789" s="2" t="str">
        <v>APKAR HOVAGUIMIAN, DIR</v>
      </c>
      <c r="H1789" s="2" t="str">
        <v>--</v>
      </c>
      <c r="I1789" s="2" t="str">
        <v>00965 244 5040 40 LINES</v>
      </c>
      <c r="J1789" s="2" t="str">
        <v>00965 243 7285</v>
      </c>
      <c r="K1789" s="7"/>
      <c r="L1789" s="7"/>
      <c r="M1789" s="7"/>
      <c r="N1789" s="7"/>
      <c r="O1789" s="7"/>
      <c r="P1789" s="7"/>
      <c r="Q1789" s="7"/>
      <c r="R1789" s="7"/>
      <c r="S1789" s="7"/>
    </row>
    <row r="1790">
      <c r="A1790" s="2" t="s">
        <v>9860</v>
      </c>
      <c r="B1790" s="2" t="str">
        <v>中國香港</v>
      </c>
      <c r="C1790" s="3" t="s">
        <v>9863</v>
      </c>
      <c r="D1790" s="2" t="s">
        <v>9861</v>
      </c>
      <c r="E1790" s="2" t="str">
        <v>10次</v>
      </c>
      <c r="F1790" s="2" t="str">
        <v>FLAT 3,4, BLK A, HI-TECH IND. CENTRE495-501 CASTLE PEAK RD.,TSUEN WAN,NT,HONGKONG</v>
      </c>
      <c r="G1790" s="2" t="str">
        <v>ESTER YU</v>
      </c>
      <c r="H1790" s="2" t="s">
        <v>9862</v>
      </c>
      <c r="I1790" s="2" t="str">
        <v>+852 2498 8830</v>
      </c>
      <c r="J1790" s="2" t="str">
        <v>00852 24171992</v>
      </c>
      <c r="K1790" s="7"/>
      <c r="L1790" s="7"/>
      <c r="M1790" s="7"/>
      <c r="N1790" s="7"/>
      <c r="O1790" s="7"/>
      <c r="P1790" s="7"/>
      <c r="Q1790" s="7"/>
      <c r="R1790" s="7"/>
      <c r="S1790" s="7"/>
    </row>
    <row r="1791">
      <c r="A1791" s="2" t="s">
        <v>13120</v>
      </c>
      <c r="B1791" s="2" t="str">
        <v>法國</v>
      </c>
      <c r="C1791" s="2" t="str">
        <v>--</v>
      </c>
      <c r="D1791" s="2" t="str">
        <v>食品,餐厨用具</v>
      </c>
      <c r="E1791" s="2" t="str">
        <v>7次</v>
      </c>
      <c r="F1791" s="2" t="str">
        <v>LIEU DIT PRAT DE VALAT, 82710, BRESSOLS</v>
      </c>
      <c r="G1791" s="2" t="str">
        <v>M MARCELLIN CLAUDE</v>
      </c>
      <c r="H1791" s="2" t="str">
        <v>--</v>
      </c>
      <c r="I1791" s="2" t="str">
        <v>+33 5 63 23 14 14</v>
      </c>
      <c r="J1791" s="2" t="str">
        <v>0033 563231810</v>
      </c>
      <c r="K1791" s="7"/>
      <c r="L1791" s="7"/>
      <c r="M1791" s="7"/>
      <c r="N1791" s="7"/>
      <c r="O1791" s="7"/>
      <c r="P1791" s="7"/>
      <c r="Q1791" s="7"/>
      <c r="R1791" s="7"/>
      <c r="S1791" s="7"/>
    </row>
    <row r="1792">
      <c r="A1792" s="2" t="s">
        <v>10483</v>
      </c>
      <c r="B1792" s="2" t="str">
        <v>新加坡</v>
      </c>
      <c r="C1792" s="2" t="str">
        <v>--</v>
      </c>
      <c r="D1792" s="2" t="str">
        <v>五金,家用纺织品,服装饰物及配件,玩具,箱包,鞋,餐厨用具</v>
      </c>
      <c r="E1792" s="2" t="str">
        <v>8次</v>
      </c>
      <c r="F1792" s="2" t="str">
        <v>1 NORTH BRIDGE ROAD,#10-08,HIGH STREET CENTRE</v>
      </c>
      <c r="G1792" s="2" t="str">
        <v>ESHAK</v>
      </c>
      <c r="H1792" s="2" t="s">
        <v>10484</v>
      </c>
      <c r="I1792" s="2">
        <f>+65-6334-657</f>
      </c>
      <c r="J1792" s="2" t="str">
        <v>0065 63340659</v>
      </c>
      <c r="K1792" s="7"/>
      <c r="L1792" s="7"/>
      <c r="M1792" s="7"/>
      <c r="N1792" s="7"/>
      <c r="O1792" s="7"/>
      <c r="P1792" s="7"/>
      <c r="Q1792" s="7"/>
      <c r="R1792" s="7"/>
      <c r="S1792" s="7"/>
    </row>
    <row r="1793">
      <c r="A1793" s="2" t="s">
        <v>12797</v>
      </c>
      <c r="B1793" s="2" t="str">
        <v>印度</v>
      </c>
      <c r="C1793" s="3" t="s">
        <v>12796</v>
      </c>
      <c r="D1793" s="2" t="str">
        <v>餐厨用具</v>
      </c>
      <c r="E1793" s="2" t="str">
        <v>3次</v>
      </c>
      <c r="F1793" s="2" t="str">
        <v>SHOP NO.2,NEHA APARTMENT,L.B.S.MARG,BHANDUP(WEST),MUMBAI</v>
      </c>
      <c r="G1793" s="2" t="str">
        <v>SURENDER SINGH</v>
      </c>
      <c r="H1793" s="2" t="str">
        <v>--</v>
      </c>
      <c r="I1793" s="2" t="str">
        <v>8048372738,+91 98608 61785,+91 98317 02220</v>
      </c>
      <c r="J1793" s="2" t="str">
        <v>0091 22 5643318</v>
      </c>
      <c r="K1793" s="7"/>
      <c r="L1793" s="7"/>
      <c r="M1793" s="7"/>
      <c r="N1793" s="7"/>
      <c r="O1793" s="7"/>
      <c r="P1793" s="7"/>
      <c r="Q1793" s="7"/>
      <c r="R1793" s="7"/>
      <c r="S1793" s="7"/>
    </row>
    <row r="1794">
      <c r="A1794" s="2" t="s">
        <v>10085</v>
      </c>
      <c r="B1794" s="2" t="str">
        <v>美國</v>
      </c>
      <c r="C1794" s="3" t="s">
        <v>10084</v>
      </c>
      <c r="D1794" s="2" t="str">
        <v>家具,家居用品,餐厨用具</v>
      </c>
      <c r="E1794" s="2" t="str">
        <v>5次</v>
      </c>
      <c r="F1794" s="2" t="str">
        <v>4420 HELTON DR, FLORENCE, AL 35630-6236</v>
      </c>
      <c r="G1794" s="2" t="str">
        <v>RODNEY ROBBINS</v>
      </c>
      <c r="H1794" s="2" t="str">
        <v>--</v>
      </c>
      <c r="I1794" s="2" t="str">
        <v>001 256 760 8900</v>
      </c>
      <c r="J1794" s="2" t="str">
        <v>001 256 760 8550</v>
      </c>
      <c r="K1794" s="7"/>
      <c r="L1794" s="7"/>
      <c r="M1794" s="7"/>
      <c r="N1794" s="7"/>
      <c r="O1794" s="7"/>
      <c r="P1794" s="7"/>
      <c r="Q1794" s="7"/>
      <c r="R1794" s="7"/>
      <c r="S1794" s="7"/>
    </row>
    <row r="1795">
      <c r="A1795" s="2" t="s">
        <v>10986</v>
      </c>
      <c r="B1795" s="2" t="str">
        <v>法國</v>
      </c>
      <c r="C1795" s="3" t="s">
        <v>10987</v>
      </c>
      <c r="D1795" s="2" t="str">
        <v>园林用品,家具,工具,工艺陶瓷,玻璃工艺品,餐厨用具</v>
      </c>
      <c r="E1795" s="2" t="str">
        <v>9次</v>
      </c>
      <c r="F1795" s="2" t="str">
        <v>13 RUE EDOUARD PAILLERON, 75019, PARIS</v>
      </c>
      <c r="G1795" s="2" t="str">
        <v>L ESPRIT ET LE VIN</v>
      </c>
      <c r="H1795" s="2" t="str">
        <v>--</v>
      </c>
      <c r="I1795" s="2" t="str">
        <v>0033 142497474</v>
      </c>
      <c r="J1795" s="2" t="str">
        <v>0033 142497464/142497464</v>
      </c>
      <c r="K1795" s="7"/>
      <c r="L1795" s="7"/>
      <c r="M1795" s="7"/>
      <c r="N1795" s="7"/>
      <c r="O1795" s="7"/>
      <c r="P1795" s="7"/>
      <c r="Q1795" s="7"/>
      <c r="R1795" s="7"/>
      <c r="S1795" s="7"/>
    </row>
    <row r="1796">
      <c r="A1796" s="2" t="s">
        <v>10111</v>
      </c>
      <c r="B1796" s="2" t="str">
        <v>北馬里亞納群島</v>
      </c>
      <c r="C1796" s="2" t="str">
        <v>--</v>
      </c>
      <c r="D1796" s="2" t="s">
        <v>10113</v>
      </c>
      <c r="E1796" s="2" t="str">
        <v>6次</v>
      </c>
      <c r="F1796" s="2" t="str">
        <v>PLAZA CONDE BALMASEDA 2 , SAIPAN.</v>
      </c>
      <c r="G1796" s="2" t="str">
        <v>Joe Reynolds</v>
      </c>
      <c r="H1796" s="2" t="s">
        <v>10112</v>
      </c>
      <c r="I1796" s="2">
        <v>34615766022</v>
      </c>
      <c r="J1796" s="2">
        <v>34944958591</v>
      </c>
      <c r="K1796" s="7"/>
      <c r="L1796" s="7"/>
      <c r="M1796" s="7"/>
      <c r="N1796" s="7"/>
      <c r="O1796" s="7"/>
      <c r="P1796" s="7"/>
      <c r="Q1796" s="7"/>
      <c r="R1796" s="7"/>
      <c r="S1796" s="7"/>
    </row>
    <row r="1797">
      <c r="A1797" s="2" t="s">
        <v>12768</v>
      </c>
      <c r="B1797" s="2" t="str">
        <v>中國香港</v>
      </c>
      <c r="C1797" s="2" t="str">
        <v>--</v>
      </c>
      <c r="D1797" s="2" t="str">
        <v>家具,家居装饰品,餐厨用具</v>
      </c>
      <c r="E1797" s="2" t="str">
        <v>7次</v>
      </c>
      <c r="F1797" s="2" t="str">
        <v>中国香港铜锣湾 勿地臣街1号 时代广场823室</v>
      </c>
      <c r="G1797" s="2" t="str">
        <v>BY DESIGN LTD</v>
      </c>
      <c r="H1797" s="2" t="str">
        <v>--</v>
      </c>
      <c r="I1797" s="2" t="str">
        <v>00852 25062278</v>
      </c>
      <c r="J1797" s="2" t="str">
        <v>00852 25672180</v>
      </c>
      <c r="K1797" s="7"/>
      <c r="L1797" s="7"/>
      <c r="M1797" s="7"/>
      <c r="N1797" s="7"/>
      <c r="O1797" s="7"/>
      <c r="P1797" s="7"/>
      <c r="Q1797" s="7"/>
      <c r="R1797" s="7"/>
      <c r="S1797" s="7"/>
    </row>
    <row r="1798">
      <c r="A1798" s="2" t="s">
        <v>10047</v>
      </c>
      <c r="B1798" s="2" t="str">
        <v>美國</v>
      </c>
      <c r="C1798" s="2" t="str">
        <v>--</v>
      </c>
      <c r="D1798" s="2" t="s">
        <v>10049</v>
      </c>
      <c r="E1798" s="2" t="str">
        <v>8次</v>
      </c>
      <c r="F1798" s="2" t="str">
        <v>11241 E. COLOMA RD., U.S.A.</v>
      </c>
      <c r="G1798" s="2" t="str">
        <v>Ivan Ramirez, MIB</v>
      </c>
      <c r="H1798" s="2" t="s">
        <v>10048</v>
      </c>
      <c r="I1798" s="2" t="str">
        <v>+1 916-638-1179</v>
      </c>
      <c r="J1798" s="2" t="str">
        <v>001 9166381179</v>
      </c>
      <c r="K1798" s="7"/>
      <c r="L1798" s="7"/>
      <c r="M1798" s="7"/>
      <c r="N1798" s="7"/>
      <c r="O1798" s="7"/>
      <c r="P1798" s="7"/>
      <c r="Q1798" s="7"/>
      <c r="R1798" s="7"/>
      <c r="S1798" s="7"/>
    </row>
    <row r="1799">
      <c r="A1799" s="2" t="s">
        <v>12782</v>
      </c>
      <c r="B1799" s="2" t="str">
        <v>墨西哥</v>
      </c>
      <c r="C1799" s="3" t="s">
        <v>12784</v>
      </c>
      <c r="D1799" s="2" t="str">
        <v>其他,工艺陶瓷,玻璃工艺品,餐厨用具</v>
      </c>
      <c r="E1799" s="2" t="str">
        <v>9次</v>
      </c>
      <c r="F1799" s="2" t="str">
        <v>ROSAS 27, AMPLIACION TEPEPAN,MEXICO DF,CP 16029,MEXICO</v>
      </c>
      <c r="G1799" s="2" t="str">
        <v>TABLE CHING</v>
      </c>
      <c r="H1799" s="2" t="s">
        <v>12783</v>
      </c>
      <c r="I1799" s="2" t="str">
        <v>+52 55 5653 7372</v>
      </c>
      <c r="J1799" s="2">
        <v>525556539125</v>
      </c>
      <c r="K1799" s="7"/>
      <c r="L1799" s="7"/>
      <c r="M1799" s="7"/>
      <c r="N1799" s="7"/>
      <c r="O1799" s="7"/>
      <c r="P1799" s="7"/>
      <c r="Q1799" s="7"/>
      <c r="R1799" s="7"/>
      <c r="S1799" s="7"/>
    </row>
    <row r="1800">
      <c r="A1800" s="2" t="s">
        <v>10062</v>
      </c>
      <c r="B1800" s="2" t="str">
        <v>日本</v>
      </c>
      <c r="C1800" s="2" t="str">
        <v>--</v>
      </c>
      <c r="D1800" s="2" t="str">
        <v>餐厨用具</v>
      </c>
      <c r="E1800" s="2" t="str">
        <v>2次</v>
      </c>
      <c r="F1800" s="2" t="str">
        <v>3-9, NAGATANAKA 2-CHOME HIGASHIOSAKA-SHI, OSAKA 5770013</v>
      </c>
      <c r="G1800" s="2" t="str">
        <v>KAJIWARA, HIDEKI</v>
      </c>
      <c r="H1800" s="2" t="str">
        <v>--</v>
      </c>
      <c r="I1800" s="2" t="str">
        <v>0081 6 6747 6641</v>
      </c>
      <c r="J1800" s="2" t="str">
        <v>--</v>
      </c>
      <c r="K1800" s="7"/>
      <c r="L1800" s="7"/>
      <c r="M1800" s="7"/>
      <c r="N1800" s="7"/>
      <c r="O1800" s="7"/>
      <c r="P1800" s="7"/>
      <c r="Q1800" s="7"/>
      <c r="R1800" s="7"/>
      <c r="S1800" s="7"/>
    </row>
    <row r="1801">
      <c r="A1801" s="5" t="s">
        <v>8012</v>
      </c>
      <c r="B1801" s="5" t="str">
        <v>英國</v>
      </c>
      <c r="C1801" s="4" t="s">
        <v>8010</v>
      </c>
      <c r="D1801" s="5" t="str">
        <v>医药保健品及医疗器械,餐厨用具</v>
      </c>
      <c r="E1801" s="5" t="str">
        <v>3次</v>
      </c>
      <c r="F1801" s="5" t="str">
        <v>18 REGENCY SQUARE, BRIGHTON,EAST SUSSEX, BN1 2FG,U.K.</v>
      </c>
      <c r="G1801" s="5" t="str">
        <v>--</v>
      </c>
      <c r="H1801" s="5" t="s">
        <v>8011</v>
      </c>
      <c r="I1801" s="5" t="str">
        <v>+44 1273 272000</v>
      </c>
      <c r="J1801" s="5">
        <v>441273746912</v>
      </c>
      <c r="K1801" s="7"/>
      <c r="L1801" s="7"/>
      <c r="M1801" s="7"/>
      <c r="N1801" s="7"/>
      <c r="O1801" s="7"/>
      <c r="P1801" s="7"/>
      <c r="Q1801" s="7"/>
      <c r="R1801" s="7"/>
      <c r="S1801" s="7"/>
    </row>
    <row r="1802">
      <c r="A1802" s="5" t="s">
        <v>9989</v>
      </c>
      <c r="B1802" s="5" t="str">
        <v>美國</v>
      </c>
      <c r="C1802" s="4" t="s">
        <v>9990</v>
      </c>
      <c r="D1802" s="5" t="s">
        <v>9991</v>
      </c>
      <c r="E1802" s="5" t="str">
        <v>8次</v>
      </c>
      <c r="F1802" s="5" t="str">
        <v>31441 SANTA MARGARITA PKWY,A259,CA 92688U.S.A.</v>
      </c>
      <c r="G1802" s="5" t="str">
        <v>Alan Landry</v>
      </c>
      <c r="H1802" s="5" t="s">
        <v>9992</v>
      </c>
      <c r="I1802" s="5" t="str">
        <v>001 949 589 4286</v>
      </c>
      <c r="J1802" s="5" t="str">
        <v>001 949 589 4286</v>
      </c>
      <c r="K1802" s="7"/>
      <c r="L1802" s="7"/>
      <c r="M1802" s="7"/>
      <c r="N1802" s="7"/>
      <c r="O1802" s="7"/>
      <c r="P1802" s="7"/>
      <c r="Q1802" s="7"/>
      <c r="R1802" s="7"/>
      <c r="S1802" s="7"/>
    </row>
    <row r="1803">
      <c r="A1803" s="2" t="s">
        <v>12753</v>
      </c>
      <c r="B1803" s="2" t="str">
        <v>中國香港</v>
      </c>
      <c r="C1803" s="3" t="s">
        <v>12752</v>
      </c>
      <c r="D1803" s="2" t="s">
        <v>12754</v>
      </c>
      <c r="E1803" s="2" t="str">
        <v>9次</v>
      </c>
      <c r="F1803" s="2" t="str">
        <v>G/F 2/F., HUNGHOM BAY CENTRE,2224 HUNGHOM WAN ST, HUNGHOM,KLN,HONGKONG SAR</v>
      </c>
      <c r="G1803" s="2" t="str">
        <v>Dixon Chew</v>
      </c>
      <c r="H1803" s="2" t="s">
        <v>12755</v>
      </c>
      <c r="I1803" s="2" t="str">
        <v>(852) 23038466</v>
      </c>
      <c r="J1803" s="2" t="str">
        <v>(852) 23560242</v>
      </c>
      <c r="K1803" s="7"/>
      <c r="L1803" s="7"/>
      <c r="M1803" s="7"/>
      <c r="N1803" s="7"/>
      <c r="O1803" s="7"/>
      <c r="P1803" s="7"/>
      <c r="Q1803" s="7"/>
      <c r="R1803" s="7"/>
      <c r="S1803" s="7"/>
    </row>
    <row r="1804">
      <c r="A1804" s="2" t="s">
        <v>10021</v>
      </c>
      <c r="B1804" s="2" t="str">
        <v>美國</v>
      </c>
      <c r="C1804" s="2" t="str">
        <v>--</v>
      </c>
      <c r="D1804" s="2" t="s">
        <v>10022</v>
      </c>
      <c r="E1804" s="2" t="str">
        <v>10次</v>
      </c>
      <c r="F1804" s="2" t="str">
        <v>18200 WYOMING ST. DETROITMI 48221,U.S.A.</v>
      </c>
      <c r="G1804" s="2" t="str">
        <v>Erni Setiawati</v>
      </c>
      <c r="H1804" s="2" t="s">
        <v>10023</v>
      </c>
      <c r="I1804" s="2" t="str">
        <v>+1 313-342-2336</v>
      </c>
      <c r="J1804" s="2" t="str">
        <v>001 3133453994</v>
      </c>
      <c r="K1804" s="7"/>
      <c r="L1804" s="7"/>
      <c r="M1804" s="7"/>
      <c r="N1804" s="7"/>
      <c r="O1804" s="7"/>
      <c r="P1804" s="7"/>
      <c r="Q1804" s="7"/>
      <c r="R1804" s="7"/>
      <c r="S1804" s="7"/>
    </row>
    <row r="1805">
      <c r="A1805" s="2" t="s">
        <v>12693</v>
      </c>
      <c r="B1805" s="2" t="str">
        <v>比利時</v>
      </c>
      <c r="C1805" s="3" t="s">
        <v>12694</v>
      </c>
      <c r="D1805" s="2" t="str">
        <v>其他,家用电器,服装饰物及配件,玻璃工艺品,餐厨用具</v>
      </c>
      <c r="E1805" s="2" t="str">
        <v>8次</v>
      </c>
      <c r="F1805" s="2" t="str">
        <v>verpleegsterstraat 40</v>
      </c>
      <c r="G1805" s="2" t="str">
        <v>willy</v>
      </c>
      <c r="H1805" s="2" t="s">
        <v>12692</v>
      </c>
      <c r="I1805" s="2" t="str">
        <v>+32 475 93 62 03</v>
      </c>
      <c r="J1805" s="2">
        <v>92454331</v>
      </c>
      <c r="K1805" s="7"/>
      <c r="L1805" s="7"/>
      <c r="M1805" s="7"/>
      <c r="N1805" s="7"/>
      <c r="O1805" s="7"/>
      <c r="P1805" s="7"/>
      <c r="Q1805" s="7"/>
      <c r="R1805" s="7"/>
      <c r="S1805" s="7"/>
    </row>
    <row r="1806">
      <c r="A1806" s="2" t="s">
        <v>9939</v>
      </c>
      <c r="B1806" s="2" t="str">
        <v>新西蘭</v>
      </c>
      <c r="C1806" s="3" t="s">
        <v>9941</v>
      </c>
      <c r="D1806" s="2" t="str">
        <v>其他,卫浴设备,餐厨用具</v>
      </c>
      <c r="E1806" s="2" t="str">
        <v>6次</v>
      </c>
      <c r="F1806" s="2" t="str">
        <v>2 Cawley Street Ellerslie 1005 Auckland</v>
      </c>
      <c r="G1806" s="2" t="str">
        <v>Mark Christie</v>
      </c>
      <c r="H1806" s="2" t="s">
        <v>9940</v>
      </c>
      <c r="I1806" s="2" t="str">
        <v>+64 9-571 1310</v>
      </c>
      <c r="J1806" s="2" t="str">
        <v>0064 9 571 1311</v>
      </c>
      <c r="K1806" s="7"/>
      <c r="L1806" s="7"/>
      <c r="M1806" s="7"/>
      <c r="N1806" s="7"/>
      <c r="O1806" s="7"/>
      <c r="P1806" s="7"/>
      <c r="Q1806" s="7"/>
      <c r="R1806" s="7"/>
      <c r="S1806" s="7"/>
    </row>
    <row r="1807">
      <c r="A1807" s="2" t="s">
        <v>12712</v>
      </c>
      <c r="B1807" s="2" t="str">
        <v>美國</v>
      </c>
      <c r="C1807" s="3" t="s">
        <v>12713</v>
      </c>
      <c r="D1807" s="2" t="str">
        <v>电子消费品及信息产品,餐厨用具</v>
      </c>
      <c r="E1807" s="2" t="str">
        <v>8次</v>
      </c>
      <c r="F1807" s="2" t="str">
        <v>111-56 76DR E4,FOREST HILLS,NY 11375U.S.A.</v>
      </c>
      <c r="G1807" s="2" t="str">
        <v>--</v>
      </c>
      <c r="H1807" s="2" t="s">
        <v>12714</v>
      </c>
      <c r="I1807" s="2" t="str">
        <v>+1 917-642-2156</v>
      </c>
      <c r="J1807" s="2">
        <v>7185445377</v>
      </c>
      <c r="K1807" s="7"/>
      <c r="L1807" s="7"/>
      <c r="M1807" s="7"/>
      <c r="N1807" s="7"/>
      <c r="O1807" s="7"/>
      <c r="P1807" s="7"/>
      <c r="Q1807" s="7"/>
      <c r="R1807" s="7"/>
      <c r="S1807" s="7"/>
    </row>
    <row r="1808">
      <c r="A1808" s="2" t="s">
        <v>9963</v>
      </c>
      <c r="B1808" s="2" t="str">
        <v>加拿大</v>
      </c>
      <c r="C1808" s="2" t="str">
        <v>--</v>
      </c>
      <c r="D1808" s="2" t="str">
        <v>家用纺织品,玩具,礼品及赠品,餐厨用具</v>
      </c>
      <c r="E1808" s="2" t="str">
        <v>6次</v>
      </c>
      <c r="F1808" s="2" t="str">
        <v>150 DUADAS ST.,W.2/F.,TOFONTO,ONT.</v>
      </c>
      <c r="G1808" s="2" t="str">
        <v>MR HONG DONG</v>
      </c>
      <c r="H1808" s="2" t="str">
        <v>--</v>
      </c>
      <c r="I1808" s="2" t="str">
        <v>001 416 9773750</v>
      </c>
      <c r="J1808" s="2" t="str">
        <v>001 416 9776897</v>
      </c>
      <c r="K1808" s="7"/>
      <c r="L1808" s="7"/>
      <c r="M1808" s="7"/>
      <c r="N1808" s="7"/>
      <c r="O1808" s="7"/>
      <c r="P1808" s="7"/>
      <c r="Q1808" s="7"/>
      <c r="R1808" s="7"/>
      <c r="S1808" s="7"/>
    </row>
    <row r="1809">
      <c r="A1809" s="2" t="s">
        <v>12936</v>
      </c>
      <c r="B1809" s="2" t="str">
        <v>中国台湾</v>
      </c>
      <c r="C1809" s="2" t="str">
        <v>--</v>
      </c>
      <c r="D1809" s="2" t="str">
        <v>体育及旅游休闲用品,其他,餐厨用具</v>
      </c>
      <c r="E1809" s="2" t="str">
        <v>6次</v>
      </c>
      <c r="F1809" s="2" t="str">
        <v>3F, NO. 17, LANE 125, SEC. 2,FUHSING SOUTH RD.TAIPEI ,TAIWAN</v>
      </c>
      <c r="G1809" s="2" t="str">
        <v>--</v>
      </c>
      <c r="H1809" s="2" t="s">
        <v>12935</v>
      </c>
      <c r="I1809" s="2" t="str">
        <v>+886 2 2707 3161</v>
      </c>
      <c r="J1809" s="2" t="str">
        <v>886 2 27073172</v>
      </c>
      <c r="K1809" s="7"/>
      <c r="L1809" s="7"/>
      <c r="M1809" s="7"/>
      <c r="N1809" s="7"/>
      <c r="O1809" s="7"/>
      <c r="P1809" s="7"/>
      <c r="Q1809" s="7"/>
      <c r="R1809" s="7"/>
      <c r="S1809" s="7"/>
    </row>
    <row r="1810">
      <c r="A1810" s="2" t="s">
        <v>10266</v>
      </c>
      <c r="B1810" s="2" t="str">
        <v>泰国</v>
      </c>
      <c r="C1810" s="3" t="s">
        <v>10265</v>
      </c>
      <c r="D1810" s="2" t="str">
        <v>玩具,礼品及赠品,餐厨用具</v>
      </c>
      <c r="E1810" s="2" t="str">
        <v>9次</v>
      </c>
      <c r="F1810" s="2" t="str">
        <v>215 THE GRAND CHINA TRADE TOWER &amp; HOTEL,5TH FL.RM.#503 YAOWARAJ RD.SAMPANTAWONG,BANGKOK</v>
      </c>
      <c r="G1810" s="2" t="str">
        <v>CHAIYOS RUNGCHAROENCHAI</v>
      </c>
      <c r="H1810" s="2" t="s">
        <v>10264</v>
      </c>
      <c r="I1810" s="2" t="str">
        <v>0066 2 6225758</v>
      </c>
      <c r="J1810" s="2" t="str">
        <v>0066 2 6225759</v>
      </c>
      <c r="K1810" s="7"/>
      <c r="L1810" s="7"/>
      <c r="M1810" s="7"/>
      <c r="N1810" s="7"/>
      <c r="O1810" s="7"/>
      <c r="P1810" s="7"/>
      <c r="Q1810" s="7"/>
      <c r="R1810" s="7"/>
      <c r="S1810" s="7"/>
    </row>
    <row r="1811">
      <c r="A1811" s="2" t="s">
        <v>10514</v>
      </c>
      <c r="B1811" s="2" t="str">
        <v>日本</v>
      </c>
      <c r="C1811" s="3" t="s">
        <v>10513</v>
      </c>
      <c r="D1811" s="2" t="s">
        <v>10515</v>
      </c>
      <c r="E1811" s="2" t="str">
        <v>7次</v>
      </c>
      <c r="F1811" s="2" t="str">
        <v>1503, SEIWA 1-CHOME, FUKUI-SHI, FUKUI 9188239</v>
      </c>
      <c r="G1811" s="2" t="str">
        <v>KUROKAWA, SHINOBU</v>
      </c>
      <c r="H1811" s="2" t="str">
        <v>--</v>
      </c>
      <c r="I1811" s="2">
        <f>+81-986-22-3349</f>
      </c>
      <c r="J1811" s="2" t="str">
        <v>00-29614800</v>
      </c>
      <c r="K1811" s="7"/>
      <c r="L1811" s="7"/>
      <c r="M1811" s="7"/>
      <c r="N1811" s="7"/>
      <c r="O1811" s="7"/>
      <c r="P1811" s="7"/>
      <c r="Q1811" s="7"/>
      <c r="R1811" s="7"/>
      <c r="S1811" s="7"/>
    </row>
    <row r="1812">
      <c r="A1812" s="2" t="s">
        <v>10288</v>
      </c>
      <c r="B1812" s="2" t="str">
        <v>菲律賓</v>
      </c>
      <c r="C1812" s="2" t="str">
        <v>--</v>
      </c>
      <c r="D1812" s="2" t="str">
        <v>其他,家具,建筑及装饰材料,照明产品,餐厨用具</v>
      </c>
      <c r="E1812" s="2" t="str">
        <v>8次</v>
      </c>
      <c r="F1812" s="2" t="str">
        <v>#110 ELIZALDE ST., BF HOMES,PARANAQUE CITY,METRO MANILA,,PHILIPPINES</v>
      </c>
      <c r="G1812" s="2" t="str">
        <v>Caroline Botelho Machado</v>
      </c>
      <c r="H1812" s="2" t="s">
        <v>10289</v>
      </c>
      <c r="I1812" s="2" t="str">
        <v>+63 2 807 3751</v>
      </c>
      <c r="J1812" s="2" t="str">
        <v>63 2 850 1267</v>
      </c>
      <c r="K1812" s="7"/>
      <c r="L1812" s="7"/>
      <c r="M1812" s="7"/>
      <c r="N1812" s="7"/>
      <c r="O1812" s="7"/>
      <c r="P1812" s="7"/>
      <c r="Q1812" s="7"/>
      <c r="R1812" s="7"/>
      <c r="S1812" s="7"/>
    </row>
    <row r="1813">
      <c r="A1813" s="2" t="s">
        <v>11779</v>
      </c>
      <c r="B1813" s="2" t="str">
        <v>美國</v>
      </c>
      <c r="C1813" s="2" t="str">
        <v>--</v>
      </c>
      <c r="D1813" s="2" t="str">
        <v>餐厨用具</v>
      </c>
      <c r="E1813" s="2" t="str">
        <v>6次</v>
      </c>
      <c r="F1813" s="2" t="str">
        <v>302 BELL PARK DR, WOODSTOCK, GA 30188-1660</v>
      </c>
      <c r="G1813" s="2" t="str">
        <v>--</v>
      </c>
      <c r="H1813" s="2" t="str">
        <v>--</v>
      </c>
      <c r="I1813" s="2" t="str">
        <v>001 770 516 8045</v>
      </c>
      <c r="J1813" s="2" t="str">
        <v>001 770 5168087</v>
      </c>
      <c r="K1813" s="7"/>
      <c r="L1813" s="7"/>
      <c r="M1813" s="7"/>
      <c r="N1813" s="7"/>
      <c r="O1813" s="7"/>
      <c r="P1813" s="7"/>
      <c r="Q1813" s="7"/>
      <c r="R1813" s="7"/>
      <c r="S1813" s="7"/>
    </row>
    <row r="1814">
      <c r="A1814" s="2" t="s">
        <v>8706</v>
      </c>
      <c r="B1814" s="2" t="str">
        <v>日本</v>
      </c>
      <c r="C1814" s="3" t="s">
        <v>8705</v>
      </c>
      <c r="D1814" s="2" t="str">
        <v>家用纺织品,鞋,餐厨用具</v>
      </c>
      <c r="E1814" s="2" t="str">
        <v>9次</v>
      </c>
      <c r="F1814" s="2" t="str">
        <v>51-7, Matsugi, Hachioji-shi, Tokyo 192-0362</v>
      </c>
      <c r="G1814" s="2" t="str">
        <v>KITA</v>
      </c>
      <c r="H1814" s="2" t="s">
        <v>8707</v>
      </c>
      <c r="I1814" s="2">
        <f>+81-257-23-5013</f>
      </c>
      <c r="J1814" s="2" t="str">
        <v>0081 426 78 0664</v>
      </c>
      <c r="K1814" s="7"/>
      <c r="L1814" s="7"/>
      <c r="M1814" s="7"/>
      <c r="N1814" s="7"/>
      <c r="O1814" s="7"/>
      <c r="P1814" s="7"/>
      <c r="Q1814" s="7"/>
      <c r="R1814" s="7"/>
      <c r="S1814" s="7"/>
    </row>
    <row r="1815">
      <c r="A1815" s="2" t="s">
        <v>3289</v>
      </c>
      <c r="B1815" s="2" t="str">
        <v>中國香港</v>
      </c>
      <c r="C1815" s="3" t="s">
        <v>12915</v>
      </c>
      <c r="D1815" s="2" t="str">
        <v>其他,家具,玻璃工艺品,餐厨用具</v>
      </c>
      <c r="E1815" s="2" t="str">
        <v>7次</v>
      </c>
      <c r="F1815" s="2" t="str">
        <v>ENTERPRISE SQUARE, SUITE 810,TOWER 3 SHEUNG YUET ROAD,KOWLOON BAY,HONGKONG</v>
      </c>
      <c r="G1815" s="2" t="str">
        <v>Mr. Anderson Huang (G. Manager)</v>
      </c>
      <c r="H1815" s="2" t="s">
        <v>12914</v>
      </c>
      <c r="I1815" s="2" t="str">
        <v>+852 2756 7988</v>
      </c>
      <c r="J1815" s="2" t="str">
        <v>2750 1332</v>
      </c>
      <c r="K1815" s="7"/>
      <c r="L1815" s="7"/>
      <c r="M1815" s="7"/>
      <c r="N1815" s="7"/>
      <c r="O1815" s="7"/>
      <c r="P1815" s="7"/>
      <c r="Q1815" s="7"/>
      <c r="R1815" s="7"/>
      <c r="S1815" s="7"/>
    </row>
    <row r="1816">
      <c r="A1816" s="2" t="s">
        <v>10246</v>
      </c>
      <c r="B1816" s="2" t="str">
        <v>美國</v>
      </c>
      <c r="C1816" s="3" t="s">
        <v>10245</v>
      </c>
      <c r="D1816" s="2" t="str">
        <v>家具,餐厨用具</v>
      </c>
      <c r="E1816" s="2" t="str">
        <v>8次</v>
      </c>
      <c r="F1816" s="2" t="str">
        <v>2820 CERRILLOS ROAD, SANTA FE,NEW MEXICO 87507,U.S.A.</v>
      </c>
      <c r="G1816" s="2" t="str">
        <v>Mr Ashish Kataruka</v>
      </c>
      <c r="H1816" s="2" t="s">
        <v>10247</v>
      </c>
      <c r="I1816" s="2" t="str">
        <v>+1 505-471-8539</v>
      </c>
      <c r="J1816" s="2" t="str">
        <v>505 471 6710</v>
      </c>
      <c r="K1816" s="7"/>
      <c r="L1816" s="7"/>
      <c r="M1816" s="7"/>
      <c r="N1816" s="7"/>
      <c r="O1816" s="7"/>
      <c r="P1816" s="7"/>
      <c r="Q1816" s="7"/>
      <c r="R1816" s="7"/>
      <c r="S1816" s="7"/>
    </row>
    <row r="1817">
      <c r="A1817" s="2" t="s">
        <v>12865</v>
      </c>
      <c r="B1817" s="2" t="str">
        <v>瑞士</v>
      </c>
      <c r="C1817" s="2" t="str">
        <v>--</v>
      </c>
      <c r="D1817" s="2" t="str">
        <v>其他,家用纺织品,玻璃工艺品,电子电气产品,餐厨用具</v>
      </c>
      <c r="E1817" s="2" t="str">
        <v>5次</v>
      </c>
      <c r="F1817" s="2" t="str">
        <v>GUETER STR.138,4053 BASEL</v>
      </c>
      <c r="G1817" s="2" t="str">
        <v>--</v>
      </c>
      <c r="H1817" s="2" t="s">
        <v>12866</v>
      </c>
      <c r="I1817" s="2" t="str">
        <v>+41 61 361 61 05</v>
      </c>
      <c r="J1817" s="2" t="str">
        <v>0041 62 7719078</v>
      </c>
      <c r="K1817" s="7"/>
      <c r="L1817" s="7"/>
      <c r="M1817" s="7"/>
      <c r="N1817" s="7"/>
      <c r="O1817" s="7"/>
      <c r="P1817" s="7"/>
      <c r="Q1817" s="7"/>
      <c r="R1817" s="7"/>
      <c r="S1817" s="7"/>
    </row>
    <row r="1818">
      <c r="A1818" s="2" t="s">
        <v>10189</v>
      </c>
      <c r="B1818" s="2" t="str">
        <v>比利時</v>
      </c>
      <c r="C1818" s="3" t="s">
        <v>10187</v>
      </c>
      <c r="D1818" s="2" t="str">
        <v>餐厨用具</v>
      </c>
      <c r="E1818" s="2" t="str">
        <v>6次</v>
      </c>
      <c r="F1818" s="2" t="str">
        <v>Schaffensestraat 2/N, B 3290, Diest</v>
      </c>
      <c r="G1818" s="2" t="str">
        <v>Paul Diels</v>
      </c>
      <c r="H1818" s="2" t="s">
        <v>10188</v>
      </c>
      <c r="I1818" s="2" t="str">
        <v>+32 16 55 52 70</v>
      </c>
      <c r="J1818" s="2" t="str">
        <v>0032 16 69 52 13</v>
      </c>
      <c r="K1818" s="7"/>
      <c r="L1818" s="7"/>
      <c r="M1818" s="7"/>
      <c r="N1818" s="7"/>
      <c r="O1818" s="7"/>
      <c r="P1818" s="7"/>
      <c r="Q1818" s="7"/>
      <c r="R1818" s="7"/>
      <c r="S1818" s="7"/>
    </row>
    <row r="1819">
      <c r="A1819" s="2" t="s">
        <v>12885</v>
      </c>
      <c r="B1819" s="2" t="str">
        <v>美國</v>
      </c>
      <c r="C1819" s="3" t="s">
        <v>12884</v>
      </c>
      <c r="D1819" s="2" t="str">
        <v>餐厨用具</v>
      </c>
      <c r="E1819" s="2" t="str">
        <v>6次</v>
      </c>
      <c r="F1819" s="2" t="str">
        <v>3100 GEARY BLVD, SAN FRANCISCO, CA 94118-3317</v>
      </c>
      <c r="G1819" s="2" t="str">
        <v>T C MC MECHEN</v>
      </c>
      <c r="H1819" s="2" t="str">
        <v>--</v>
      </c>
      <c r="I1819" s="2" t="str">
        <v>+1-435-755-0133,+1 540-662-0752</v>
      </c>
      <c r="J1819" s="2" t="str">
        <v>001 415 3463415</v>
      </c>
      <c r="K1819" s="7"/>
      <c r="L1819" s="7"/>
      <c r="M1819" s="7"/>
      <c r="N1819" s="7"/>
      <c r="O1819" s="7"/>
      <c r="P1819" s="7"/>
      <c r="Q1819" s="7"/>
      <c r="R1819" s="7"/>
      <c r="S1819" s="7"/>
    </row>
    <row r="1820">
      <c r="A1820" s="2" t="s">
        <v>10206</v>
      </c>
      <c r="B1820" s="2" t="str">
        <v>德國</v>
      </c>
      <c r="C1820" s="3" t="s">
        <v>10204</v>
      </c>
      <c r="D1820" s="2" t="str">
        <v>体育及旅游休闲用品,家居装饰品,箱包,鞋,餐厨用具</v>
      </c>
      <c r="E1820" s="2" t="str">
        <v>6次</v>
      </c>
      <c r="F1820" s="2" t="str">
        <v>LINPRUNSTRASSE 33 80335 MUNICH,GERMANY</v>
      </c>
      <c r="G1820" s="2" t="str">
        <v>Giuseppe Dileo</v>
      </c>
      <c r="H1820" s="2" t="s">
        <v>10205</v>
      </c>
      <c r="I1820" s="2" t="str">
        <v>+49 89 180094</v>
      </c>
      <c r="J1820" s="2" t="str">
        <v>0049 89 1292291</v>
      </c>
      <c r="K1820" s="7"/>
      <c r="L1820" s="7"/>
      <c r="M1820" s="7"/>
      <c r="N1820" s="7"/>
      <c r="O1820" s="7"/>
      <c r="P1820" s="7"/>
      <c r="Q1820" s="7"/>
      <c r="R1820" s="7"/>
      <c r="S1820" s="7"/>
    </row>
    <row r="1821">
      <c r="A1821" s="2" t="s">
        <v>12667</v>
      </c>
      <c r="B1821" s="2" t="str">
        <v>法國</v>
      </c>
      <c r="C1821" s="3" t="s">
        <v>12668</v>
      </c>
      <c r="D1821" s="2" t="str">
        <v>化工产品,餐厨用具</v>
      </c>
      <c r="E1821" s="2" t="str">
        <v>2次</v>
      </c>
      <c r="F1821" s="2" t="str">
        <v>52 RUE MOLIERE,BP 209,94203,IVRY SUR SEINE CEDEX</v>
      </c>
      <c r="G1821" s="2" t="str">
        <v>M COINDE MARC</v>
      </c>
      <c r="H1821" s="2" t="s">
        <v>12669</v>
      </c>
      <c r="I1821" s="2" t="str">
        <v>+33 1 46 70 10 60</v>
      </c>
      <c r="J1821" s="2" t="str">
        <v>0033 1 46702837</v>
      </c>
      <c r="K1821" s="7"/>
      <c r="L1821" s="7"/>
      <c r="M1821" s="7"/>
      <c r="N1821" s="7"/>
      <c r="O1821" s="7"/>
      <c r="P1821" s="7"/>
      <c r="Q1821" s="7"/>
      <c r="R1821" s="7"/>
      <c r="S1821" s="7"/>
    </row>
    <row r="1822">
      <c r="A1822" s="2" t="s">
        <v>10137</v>
      </c>
      <c r="B1822" s="2" t="str">
        <v>中國香港</v>
      </c>
      <c r="C1822" s="3" t="s">
        <v>10139</v>
      </c>
      <c r="D1822" s="2" t="str">
        <v>其他,服装饰物及配件,餐厨用具</v>
      </c>
      <c r="E1822" s="2" t="str">
        <v>7次</v>
      </c>
      <c r="F1822" s="2" t="str">
        <v>6/F.,FLAT A, MINDEN HOUSE,13-15 MINDEN AVENUE,TST HONG KONG.,HONGKONG</v>
      </c>
      <c r="G1822" s="2" t="str">
        <v>Mr. Andrey Anokhin</v>
      </c>
      <c r="H1822" s="2" t="s">
        <v>10138</v>
      </c>
      <c r="I1822" s="2" t="str">
        <v>(852)27213131</v>
      </c>
      <c r="J1822" s="2" t="str">
        <v>(852)27233304</v>
      </c>
      <c r="K1822" s="7"/>
      <c r="L1822" s="7"/>
      <c r="M1822" s="7"/>
      <c r="N1822" s="7"/>
      <c r="O1822" s="7"/>
      <c r="P1822" s="7"/>
      <c r="Q1822" s="7"/>
      <c r="R1822" s="7"/>
      <c r="S1822" s="7"/>
    </row>
    <row r="1823">
      <c r="A1823" s="2" t="s">
        <v>9913</v>
      </c>
      <c r="B1823" s="2" t="str">
        <v>土耳其</v>
      </c>
      <c r="C1823" s="3" t="s">
        <v>9914</v>
      </c>
      <c r="D1823" s="2" t="s">
        <v>9911</v>
      </c>
      <c r="E1823" s="2" t="str">
        <v>10次</v>
      </c>
      <c r="F1823" s="2" t="str">
        <v>615/3 SOK NO.:8/3 CAMDIBIIZMIR TURKEY</v>
      </c>
      <c r="G1823" s="2" t="str">
        <v>AHMET SERMET</v>
      </c>
      <c r="H1823" s="2" t="s">
        <v>9912</v>
      </c>
      <c r="I1823" s="2" t="str">
        <v>0090 212 2563674</v>
      </c>
      <c r="J1823" s="2" t="str">
        <v>0090 212 2563777</v>
      </c>
      <c r="K1823" s="7"/>
      <c r="L1823" s="7"/>
      <c r="M1823" s="7"/>
      <c r="N1823" s="7"/>
      <c r="O1823" s="7"/>
      <c r="P1823" s="7"/>
      <c r="Q1823" s="7"/>
      <c r="R1823" s="7"/>
      <c r="S1823" s="7"/>
    </row>
    <row r="1824">
      <c r="A1824" s="2" t="s">
        <v>8163</v>
      </c>
      <c r="B1824" s="2" t="str">
        <v>希臘</v>
      </c>
      <c r="C1824" s="2" t="str">
        <v>--</v>
      </c>
      <c r="D1824" s="2" t="str">
        <v>家具,家居装饰品,照明产品,餐厨用具</v>
      </c>
      <c r="E1824" s="2" t="str">
        <v>7次</v>
      </c>
      <c r="F1824" s="2" t="str">
        <v>54 Papaflessa,Galatsi, Athens</v>
      </c>
      <c r="G1824" s="2" t="str">
        <v>CHRISTAKOS, E., &amp; CO. O.E.</v>
      </c>
      <c r="H1824" s="2" t="str">
        <v>--</v>
      </c>
      <c r="I1824" s="2" t="str">
        <v>+30 21 0291 7428</v>
      </c>
      <c r="J1824" s="2" t="str">
        <v>0030 210 2926407</v>
      </c>
      <c r="K1824" s="7"/>
      <c r="L1824" s="7"/>
      <c r="M1824" s="7"/>
      <c r="N1824" s="7"/>
      <c r="O1824" s="7"/>
      <c r="P1824" s="7"/>
      <c r="Q1824" s="7"/>
      <c r="R1824" s="7"/>
      <c r="S1824" s="7"/>
    </row>
    <row r="1825">
      <c r="A1825" s="2" t="s">
        <v>11306</v>
      </c>
      <c r="B1825" s="2" t="str">
        <v>尼日利亞</v>
      </c>
      <c r="C1825" s="2" t="str">
        <v>--</v>
      </c>
      <c r="D1825" s="2" t="str">
        <v>医药保健品及医疗器械,玻璃工艺品,餐厨用具</v>
      </c>
      <c r="E1825" s="2" t="str">
        <v>7次</v>
      </c>
      <c r="F1825" s="2" t="str">
        <v>PLOT 91, AGBOLADE OGUNNIYI STREET, OFF MIYAKI OWORONSHOKI , LAGOS., NIGERIA</v>
      </c>
      <c r="G1825" s="2" t="str">
        <v>--</v>
      </c>
      <c r="H1825" s="2" t="s">
        <v>11307</v>
      </c>
      <c r="I1825" s="2" t="str">
        <v>+234 1 264 1210</v>
      </c>
      <c r="J1825" s="2" t="str">
        <v>234 01 2641210</v>
      </c>
      <c r="K1825" s="7"/>
      <c r="L1825" s="7"/>
      <c r="M1825" s="7"/>
      <c r="N1825" s="7"/>
      <c r="O1825" s="7"/>
      <c r="P1825" s="7"/>
      <c r="Q1825" s="7"/>
      <c r="R1825" s="7"/>
      <c r="S1825" s="7"/>
    </row>
    <row r="1826">
      <c r="A1826" s="2" t="s">
        <v>9672</v>
      </c>
      <c r="B1826" s="2" t="str">
        <v>美國</v>
      </c>
      <c r="C1826" s="3" t="s">
        <v>9671</v>
      </c>
      <c r="D1826" s="2" t="str">
        <v>家具,家居装饰品,工艺陶瓷,玻璃工艺品,节日用品,餐厨用具</v>
      </c>
      <c r="E1826" s="2" t="str">
        <v>9次</v>
      </c>
      <c r="F1826" s="2" t="str">
        <v>2601-A TAMPA EAST BLVD.,TAMPAFL 33619,U.S.A.</v>
      </c>
      <c r="G1826" s="2" t="str">
        <v>Philip Kao</v>
      </c>
      <c r="H1826" s="2" t="s">
        <v>9673</v>
      </c>
      <c r="I1826" s="2" t="str">
        <v>+1 813-628-8189</v>
      </c>
      <c r="J1826" s="2" t="str">
        <v>001 813 6289098</v>
      </c>
      <c r="K1826" s="7"/>
      <c r="L1826" s="7"/>
      <c r="M1826" s="7"/>
      <c r="N1826" s="7"/>
      <c r="O1826" s="7"/>
      <c r="P1826" s="7"/>
      <c r="Q1826" s="7"/>
      <c r="R1826" s="7"/>
      <c r="S1826" s="7"/>
    </row>
    <row r="1827">
      <c r="A1827" s="2" t="s">
        <v>11280</v>
      </c>
      <c r="B1827" s="2" t="str">
        <v>新加坡</v>
      </c>
      <c r="C1827" s="3" t="s">
        <v>11281</v>
      </c>
      <c r="D1827" s="2" t="str">
        <v>餐厨用具</v>
      </c>
      <c r="E1827" s="2" t="str">
        <v>5次</v>
      </c>
      <c r="F1827" s="2" t="str">
        <v>07-18, EUNOS TECHPARK, 60 KAKI,BUKIT PLACE, SINGAPORE 415979</v>
      </c>
      <c r="G1827" s="2" t="str">
        <v>BIOPERFECT MKT., PTE., LTD.</v>
      </c>
      <c r="H1827" s="2" t="s">
        <v>11282</v>
      </c>
      <c r="I1827" s="2" t="str">
        <v>0065 6741 3393</v>
      </c>
      <c r="J1827" s="2" t="str">
        <v>0065 6741 0881</v>
      </c>
      <c r="K1827" s="7"/>
      <c r="L1827" s="7"/>
      <c r="M1827" s="7"/>
      <c r="N1827" s="7"/>
      <c r="O1827" s="7"/>
      <c r="P1827" s="7"/>
      <c r="Q1827" s="7"/>
      <c r="R1827" s="7"/>
      <c r="S1827" s="7"/>
    </row>
    <row r="1828">
      <c r="A1828" s="2" t="s">
        <v>9699</v>
      </c>
      <c r="B1828" s="2" t="str">
        <v>荷蘭</v>
      </c>
      <c r="C1828" s="3" t="s">
        <v>9698</v>
      </c>
      <c r="D1828" s="2" t="str">
        <v>卫浴设备,餐厨用具</v>
      </c>
      <c r="E1828" s="2" t="str">
        <v>9次</v>
      </c>
      <c r="F1828" s="2" t="str">
        <v>Lagedijk 13, NL 5705 BX, Helmond</v>
      </c>
      <c r="G1828" s="2" t="str">
        <v>Franke Roestvrijstaal Ned. B.V.</v>
      </c>
      <c r="H1828" s="2" t="str">
        <v>--</v>
      </c>
      <c r="I1828" s="2" t="str">
        <v>+31 492 585 111</v>
      </c>
      <c r="J1828" s="2" t="str">
        <v>0031 492 550475</v>
      </c>
      <c r="K1828" s="7"/>
      <c r="L1828" s="7"/>
      <c r="M1828" s="7"/>
      <c r="N1828" s="7"/>
      <c r="O1828" s="7"/>
      <c r="P1828" s="7"/>
      <c r="Q1828" s="7"/>
      <c r="R1828" s="7"/>
      <c r="S1828" s="7"/>
    </row>
    <row r="1829">
      <c r="A1829" s="2" t="s">
        <v>8081</v>
      </c>
      <c r="B1829" s="2" t="str">
        <v>印度</v>
      </c>
      <c r="C1829" s="2" t="str">
        <v>--</v>
      </c>
      <c r="D1829" s="2" t="str">
        <v>体育及旅游休闲用品,家具,玻璃工艺品,箱包,鞋,餐厨用具</v>
      </c>
      <c r="E1829" s="2" t="str">
        <v>10次</v>
      </c>
      <c r="F1829" s="2" t="str">
        <v>13 PAUL MANSIONS, 6 BISHOP LEFROY ROAD, KOLKATA 700 020, WEST BENGAL,INDIA</v>
      </c>
      <c r="G1829" s="2" t="str">
        <v>On</v>
      </c>
      <c r="H1829" s="2" t="s">
        <v>8080</v>
      </c>
      <c r="I1829" s="2" t="str">
        <v>+91 33 2240 8976</v>
      </c>
      <c r="J1829" s="2" t="str">
        <v>91 33 22872889</v>
      </c>
      <c r="K1829" s="7"/>
      <c r="L1829" s="7"/>
      <c r="M1829" s="7"/>
      <c r="N1829" s="7"/>
      <c r="O1829" s="7"/>
      <c r="P1829" s="7"/>
      <c r="Q1829" s="7"/>
      <c r="R1829" s="7"/>
      <c r="S1829" s="7"/>
    </row>
    <row r="1830">
      <c r="A1830" s="2" t="s">
        <v>8053</v>
      </c>
      <c r="B1830" s="2" t="str">
        <v>澳大利亞</v>
      </c>
      <c r="C1830" s="2" t="str">
        <v>--</v>
      </c>
      <c r="D1830" s="2" t="str">
        <v>体育及旅游休闲用品,工艺陶瓷,照明产品,玻璃工艺品,箱包,餐厨用具</v>
      </c>
      <c r="E1830" s="2" t="str">
        <v>10次</v>
      </c>
      <c r="F1830" s="2" t="str">
        <v>PO BOX 206 NORTH STRATHFIELD NSW,AUSTRALIA</v>
      </c>
      <c r="G1830" s="2" t="str">
        <v>Horst Iken</v>
      </c>
      <c r="H1830" s="2" t="s">
        <v>8052</v>
      </c>
      <c r="I1830" s="2" t="str">
        <v>+61 2 9899 1445</v>
      </c>
      <c r="J1830" s="2">
        <v>209001445</v>
      </c>
      <c r="K1830" s="7"/>
      <c r="L1830" s="7"/>
      <c r="M1830" s="7"/>
      <c r="N1830" s="7"/>
      <c r="O1830" s="7"/>
      <c r="P1830" s="7"/>
      <c r="Q1830" s="7"/>
      <c r="R1830" s="7"/>
      <c r="S1830" s="7"/>
    </row>
    <row r="1831">
      <c r="A1831" s="2" t="s">
        <v>12471</v>
      </c>
      <c r="B1831" s="2" t="str">
        <v>美國</v>
      </c>
      <c r="C1831" s="2" t="str">
        <v>--</v>
      </c>
      <c r="D1831" s="2" t="str">
        <v>餐厨用具</v>
      </c>
      <c r="E1831" s="2" t="str">
        <v>2次</v>
      </c>
      <c r="F1831" s="2" t="str">
        <v>15 EAST MALL,PLAINVIEW,NY 11803</v>
      </c>
      <c r="G1831" s="2" t="str">
        <v>LAWRENCE JIAO</v>
      </c>
      <c r="H1831" s="2" t="s">
        <v>12472</v>
      </c>
      <c r="I1831" s="2" t="str">
        <v>001 516 2496888</v>
      </c>
      <c r="J1831" s="2" t="str">
        <v>001 516 2497181</v>
      </c>
      <c r="K1831" s="7"/>
      <c r="L1831" s="7"/>
      <c r="M1831" s="7"/>
      <c r="N1831" s="7"/>
      <c r="O1831" s="7"/>
      <c r="P1831" s="7"/>
      <c r="Q1831" s="7"/>
      <c r="R1831" s="7"/>
      <c r="S1831" s="7"/>
    </row>
    <row r="1832">
      <c r="A1832" s="2" t="s">
        <v>9646</v>
      </c>
      <c r="B1832" s="2" t="str">
        <v>澳大利亞</v>
      </c>
      <c r="C1832" s="3" t="s">
        <v>9647</v>
      </c>
      <c r="D1832" s="2" t="str">
        <v>照明产品,玻璃工艺品,餐厨用具</v>
      </c>
      <c r="E1832" s="2" t="str">
        <v>5次</v>
      </c>
      <c r="F1832" s="2" t="str">
        <v>PO Box 90, Abbotsford</v>
      </c>
      <c r="G1832" s="2" t="str">
        <v>joe montalto</v>
      </c>
      <c r="H1832" s="2" t="s">
        <v>9648</v>
      </c>
      <c r="I1832" s="2" t="str">
        <v>61 3 9419 7768</v>
      </c>
      <c r="J1832" s="2" t="str">
        <v>61 3 9419 7679</v>
      </c>
      <c r="K1832" s="7"/>
      <c r="L1832" s="7"/>
      <c r="M1832" s="7"/>
      <c r="N1832" s="7"/>
      <c r="O1832" s="7"/>
      <c r="P1832" s="7"/>
      <c r="Q1832" s="7"/>
      <c r="R1832" s="7"/>
      <c r="S1832" s="7"/>
    </row>
    <row r="1833">
      <c r="A1833" s="2" t="s">
        <v>12404</v>
      </c>
      <c r="B1833" s="2" t="str">
        <v>義大利</v>
      </c>
      <c r="C1833" s="3" t="s">
        <v>12405</v>
      </c>
      <c r="D1833" s="2" t="str">
        <v>餐厨用具</v>
      </c>
      <c r="E1833" s="2" t="str">
        <v>5次</v>
      </c>
      <c r="F1833" s="2" t="str">
        <v>VIA GRANDE,2,ROVARE-31048 SAN BIAGIO DI C,TV</v>
      </c>
      <c r="G1833" s="2" t="str">
        <v>PAOLO FADEL</v>
      </c>
      <c r="H1833" s="2" t="s">
        <v>12403</v>
      </c>
      <c r="I1833" s="2" t="str">
        <v>+39 0422 895107</v>
      </c>
      <c r="J1833" s="2" t="str">
        <v>0039 0422 895274</v>
      </c>
      <c r="K1833" s="7"/>
      <c r="L1833" s="7"/>
      <c r="M1833" s="7"/>
      <c r="N1833" s="7"/>
      <c r="O1833" s="7"/>
      <c r="P1833" s="7"/>
      <c r="Q1833" s="7"/>
      <c r="R1833" s="7"/>
      <c r="S1833" s="7"/>
    </row>
    <row r="1834">
      <c r="A1834" s="2" t="s">
        <v>8328</v>
      </c>
      <c r="B1834" s="2" t="str">
        <v>希臘</v>
      </c>
      <c r="C1834" s="3" t="s">
        <v>8327</v>
      </c>
      <c r="D1834" s="2" t="str">
        <v>家具,餐厨用具</v>
      </c>
      <c r="E1834" s="2" t="str">
        <v>7次</v>
      </c>
      <c r="F1834" s="2" t="str">
        <v>1 Nezer Str. Athens</v>
      </c>
      <c r="G1834" s="2" t="str">
        <v>Mr Dimitris Papanicolaou</v>
      </c>
      <c r="H1834" s="2" t="s">
        <v>8326</v>
      </c>
      <c r="I1834" s="2" t="str">
        <v>+30 21 0924 1367</v>
      </c>
      <c r="J1834" s="2" t="str">
        <v>0030 210 9239564</v>
      </c>
      <c r="K1834" s="7"/>
      <c r="L1834" s="7"/>
      <c r="M1834" s="7"/>
      <c r="N1834" s="7"/>
      <c r="O1834" s="7"/>
      <c r="P1834" s="7"/>
      <c r="Q1834" s="7"/>
      <c r="R1834" s="7"/>
      <c r="S1834" s="7"/>
    </row>
    <row r="1835">
      <c r="A1835" s="2" t="s">
        <v>12424</v>
      </c>
      <c r="B1835" s="2" t="str">
        <v>加拿大</v>
      </c>
      <c r="C1835" s="3" t="s">
        <v>12425</v>
      </c>
      <c r="D1835" s="2" t="str">
        <v>五金,其他,家具,家居装饰品,家用电器,玻璃工艺品,餐厨用具</v>
      </c>
      <c r="E1835" s="2" t="str">
        <v>9次</v>
      </c>
      <c r="F1835" s="2" t="str">
        <v>376 STEBBINS STREET,BELCHERTOWN,MASSACHUSETTS 01007,U.S.A.</v>
      </c>
      <c r="G1835" s="2" t="str">
        <v>EGUCHI MASANARI</v>
      </c>
      <c r="H1835" s="2" t="s">
        <v>12423</v>
      </c>
      <c r="I1835" s="2" t="str">
        <v>(413)478 6833</v>
      </c>
      <c r="J1835" s="2" t="str">
        <v>(413)323 4977</v>
      </c>
      <c r="K1835" s="7"/>
      <c r="L1835" s="7"/>
      <c r="M1835" s="7"/>
      <c r="N1835" s="7"/>
      <c r="O1835" s="7"/>
      <c r="P1835" s="7"/>
      <c r="Q1835" s="7"/>
      <c r="R1835" s="7"/>
      <c r="S1835" s="7"/>
    </row>
    <row r="1836">
      <c r="A1836" s="2" t="s">
        <v>9595</v>
      </c>
      <c r="B1836" s="2" t="str">
        <v>土耳其</v>
      </c>
      <c r="C1836" s="2" t="str">
        <v>--</v>
      </c>
      <c r="D1836" s="2" t="str">
        <v>餐厨用具</v>
      </c>
      <c r="E1836" s="2" t="str">
        <v>6次</v>
      </c>
      <c r="F1836" s="2" t="str">
        <v>SIYAVUSPASA SOK.NO.30 SULEYMANIYE,ISTANBUL</v>
      </c>
      <c r="G1836" s="2" t="str">
        <v>MEHMET DENIZ</v>
      </c>
      <c r="H1836" s="2" t="s">
        <v>9596</v>
      </c>
      <c r="I1836" s="2" t="str">
        <v>0090 212 5200220</v>
      </c>
      <c r="J1836" s="2" t="str">
        <v>0090 212 5126016</v>
      </c>
      <c r="K1836" s="7"/>
      <c r="L1836" s="7"/>
      <c r="M1836" s="7"/>
      <c r="N1836" s="7"/>
      <c r="O1836" s="7"/>
      <c r="P1836" s="7"/>
      <c r="Q1836" s="7"/>
      <c r="R1836" s="7"/>
      <c r="S1836" s="7"/>
    </row>
    <row r="1837">
      <c r="A1837" s="2" t="s">
        <v>12356</v>
      </c>
      <c r="B1837" s="2" t="str">
        <v>新加坡</v>
      </c>
      <c r="C1837" s="3" t="s">
        <v>12357</v>
      </c>
      <c r="D1837" s="2" t="str">
        <v>大型机械及设备,餐厨用具</v>
      </c>
      <c r="E1837" s="2" t="str">
        <v>8次</v>
      </c>
      <c r="F1837" s="2" t="str">
        <v>42C CLEMENTI RD 12KM WEST COAST ROAD CLEMENTI URA WAREHOUSE</v>
      </c>
      <c r="G1837" s="2" t="str">
        <v>KANG LI FAR EAST PTE LTD</v>
      </c>
      <c r="H1837" s="2" t="s">
        <v>12358</v>
      </c>
      <c r="I1837" s="2" t="str">
        <v>+65-6773-2166,+65-85225596731,+65-85228580012,+65-6773-1928</v>
      </c>
      <c r="J1837" s="2" t="str">
        <v>0065 67731928</v>
      </c>
      <c r="K1837" s="7"/>
      <c r="L1837" s="7"/>
      <c r="M1837" s="7"/>
      <c r="N1837" s="7"/>
      <c r="O1837" s="7"/>
      <c r="P1837" s="7"/>
      <c r="Q1837" s="7"/>
      <c r="R1837" s="7"/>
      <c r="S1837" s="7"/>
    </row>
    <row r="1838">
      <c r="A1838" s="2" t="s">
        <v>9513</v>
      </c>
      <c r="B1838" s="2" t="str">
        <v>韩国</v>
      </c>
      <c r="C1838" s="3" t="s">
        <v>9511</v>
      </c>
      <c r="D1838" s="2" t="str">
        <v>其他,办公文具,电子电气产品,餐厨用具</v>
      </c>
      <c r="E1838" s="2" t="str">
        <v>8次</v>
      </c>
      <c r="F1838" s="2" t="str">
        <v>438-3,GOCHON-DONG,EUIWANG-SI,GYUNGGI-DO</v>
      </c>
      <c r="G1838" s="2" t="str">
        <v>HYUN TAE,KIM</v>
      </c>
      <c r="H1838" s="2" t="s">
        <v>9512</v>
      </c>
      <c r="I1838" s="2" t="str">
        <v>0082 31 2520300</v>
      </c>
      <c r="J1838" s="2" t="str">
        <v>0082 31 2520354</v>
      </c>
      <c r="K1838" s="7"/>
      <c r="L1838" s="7"/>
      <c r="M1838" s="7"/>
      <c r="N1838" s="7"/>
      <c r="O1838" s="7"/>
      <c r="P1838" s="7"/>
      <c r="Q1838" s="7"/>
      <c r="R1838" s="7"/>
      <c r="S1838" s="7"/>
    </row>
    <row r="1839">
      <c r="A1839" s="2" t="s">
        <v>12383</v>
      </c>
      <c r="B1839" s="2" t="str">
        <v>加拿大</v>
      </c>
      <c r="C1839" s="3" t="s">
        <v>12381</v>
      </c>
      <c r="D1839" s="2" t="str">
        <v>家具,工艺陶瓷,餐厨用具</v>
      </c>
      <c r="E1839" s="2" t="str">
        <v>3次</v>
      </c>
      <c r="F1839" s="2" t="str">
        <v>10225 - 106th Street,Edmonton Alberta</v>
      </c>
      <c r="G1839" s="2" t="str">
        <v>Larry Ungarian</v>
      </c>
      <c r="H1839" s="2" t="s">
        <v>12382</v>
      </c>
      <c r="I1839" s="2">
        <f>+1-613-238-6555</f>
      </c>
      <c r="J1839" s="2" t="str">
        <v>001 250 3857433</v>
      </c>
      <c r="K1839" s="7"/>
      <c r="L1839" s="7"/>
      <c r="M1839" s="7"/>
      <c r="N1839" s="7"/>
      <c r="O1839" s="7"/>
      <c r="P1839" s="7"/>
      <c r="Q1839" s="7"/>
      <c r="R1839" s="7"/>
      <c r="S1839" s="7"/>
    </row>
    <row r="1840">
      <c r="A1840" s="2" t="s">
        <v>9539</v>
      </c>
      <c r="B1840" s="2" t="str">
        <v>智利</v>
      </c>
      <c r="C1840" s="2" t="str">
        <v>--</v>
      </c>
      <c r="D1840" s="2" t="str">
        <v>其他,家用电器,照明产品,玻璃工艺品,餐厨用具</v>
      </c>
      <c r="E1840" s="2" t="str">
        <v>9次</v>
      </c>
      <c r="F1840" s="2" t="str">
        <v>BASE NAVAL S/N, TALCAHUANO, TALCAHUANO</v>
      </c>
      <c r="G1840" s="2" t="str">
        <v>JORGE SWET BROWN</v>
      </c>
      <c r="H1840" s="2" t="str">
        <v>--</v>
      </c>
      <c r="I1840" s="2" t="str">
        <v>0056 41 504000</v>
      </c>
      <c r="J1840" s="2" t="str">
        <v>0056 41 504001</v>
      </c>
      <c r="K1840" s="7"/>
      <c r="L1840" s="7"/>
      <c r="M1840" s="7"/>
      <c r="N1840" s="7"/>
      <c r="O1840" s="7"/>
      <c r="P1840" s="7"/>
      <c r="Q1840" s="7"/>
      <c r="R1840" s="7"/>
      <c r="S1840" s="7"/>
    </row>
    <row r="1841">
      <c r="A1841" s="2" t="s">
        <v>12646</v>
      </c>
      <c r="B1841" s="2" t="str">
        <v>德國</v>
      </c>
      <c r="C1841" s="2" t="str">
        <v>--</v>
      </c>
      <c r="D1841" s="2" t="str">
        <v>其他,餐厨用具</v>
      </c>
      <c r="E1841" s="2" t="str">
        <v>8次</v>
      </c>
      <c r="F1841" s="2" t="str">
        <v>AKAMS 27, 87509 IMMENSTADT,GERMANY</v>
      </c>
      <c r="G1841" s="2" t="str">
        <v>Karen Koh</v>
      </c>
      <c r="H1841" s="2" t="s">
        <v>12645</v>
      </c>
      <c r="I1841" s="2" t="str">
        <v>+49 170 7333528</v>
      </c>
      <c r="J1841" s="2">
        <v>8214209747</v>
      </c>
      <c r="K1841" s="7"/>
      <c r="L1841" s="7"/>
      <c r="M1841" s="7"/>
      <c r="N1841" s="7"/>
      <c r="O1841" s="7"/>
      <c r="P1841" s="7"/>
      <c r="Q1841" s="7"/>
      <c r="R1841" s="7"/>
      <c r="S1841" s="7"/>
    </row>
    <row r="1842">
      <c r="A1842" s="2" t="s">
        <v>9884</v>
      </c>
      <c r="B1842" s="2" t="str">
        <v>比利時</v>
      </c>
      <c r="C1842" s="3" t="s">
        <v>9885</v>
      </c>
      <c r="D1842" s="2" t="str">
        <v>家居装饰品,餐厨用具</v>
      </c>
      <c r="E1842" s="2" t="str">
        <v>5次</v>
      </c>
      <c r="F1842" s="2" t="str">
        <v>CHEMIN DE LA GUILLENNE, 70//B-7060 SOIGNIES</v>
      </c>
      <c r="G1842" s="2" t="str">
        <v>THEO A DE BISSCHOP</v>
      </c>
      <c r="H1842" s="2" t="str">
        <v>--</v>
      </c>
      <c r="I1842" s="2" t="str">
        <v>+32 67 33 60 31</v>
      </c>
      <c r="J1842" s="2" t="str">
        <v>0032 67 336034</v>
      </c>
      <c r="K1842" s="7"/>
      <c r="L1842" s="7"/>
      <c r="M1842" s="7"/>
      <c r="N1842" s="7"/>
      <c r="O1842" s="7"/>
      <c r="P1842" s="7"/>
      <c r="Q1842" s="7"/>
      <c r="R1842" s="7"/>
      <c r="S1842" s="7"/>
    </row>
    <row r="1843">
      <c r="A1843" s="2" t="s">
        <v>12666</v>
      </c>
      <c r="B1843" s="2" t="str">
        <v>美國</v>
      </c>
      <c r="C1843" s="2" t="str">
        <v>--</v>
      </c>
      <c r="D1843" s="2" t="str">
        <v>餐厨用具</v>
      </c>
      <c r="E1843" s="2" t="str">
        <v>5次</v>
      </c>
      <c r="F1843" s="2" t="str">
        <v>20505 Sibley Rd., Riverview, MI 48192-8429, USA</v>
      </c>
      <c r="G1843" s="2" t="str">
        <v>BRASS CRAFT MFG CO</v>
      </c>
      <c r="H1843" s="2" t="str">
        <v>--</v>
      </c>
      <c r="I1843" s="2" t="str">
        <v>001 734 479 0410</v>
      </c>
      <c r="J1843" s="2" t="str">
        <v>001 734 479 1021/4794490</v>
      </c>
      <c r="K1843" s="7"/>
      <c r="L1843" s="7"/>
      <c r="M1843" s="7"/>
      <c r="N1843" s="7"/>
      <c r="O1843" s="7"/>
      <c r="P1843" s="7"/>
      <c r="Q1843" s="7"/>
      <c r="R1843" s="7"/>
      <c r="S1843" s="7"/>
    </row>
    <row r="1844">
      <c r="A1844" s="2" t="s">
        <v>9908</v>
      </c>
      <c r="B1844" s="2" t="str">
        <v>尼日利亞</v>
      </c>
      <c r="C1844" s="3" t="s">
        <v>9910</v>
      </c>
      <c r="D1844" s="2" t="str">
        <v>家具,玻璃工艺品,箱包,餐厨用具</v>
      </c>
      <c r="E1844" s="2" t="str">
        <v>6次</v>
      </c>
      <c r="F1844" s="2" t="str">
        <v>PLOT 1330 JERE STREET,OFF OLUFUNMILAYO RANSOME KUTI ROAD,GARKI 2,ABUJA., NIGERIA</v>
      </c>
      <c r="G1844" s="2" t="str">
        <v>law.yone</v>
      </c>
      <c r="H1844" s="2" t="s">
        <v>9909</v>
      </c>
      <c r="I1844" s="2" t="str">
        <v>+234 802 311 8465</v>
      </c>
      <c r="J1844" s="2" t="str">
        <v>234 1 4978581</v>
      </c>
      <c r="K1844" s="7"/>
      <c r="L1844" s="7"/>
      <c r="M1844" s="7"/>
      <c r="N1844" s="7"/>
      <c r="O1844" s="7"/>
      <c r="P1844" s="7"/>
      <c r="Q1844" s="7"/>
      <c r="R1844" s="7"/>
      <c r="S1844" s="7"/>
    </row>
    <row r="1845">
      <c r="A1845" s="2" t="s">
        <v>12613</v>
      </c>
      <c r="B1845" s="2" t="str">
        <v>瑞典</v>
      </c>
      <c r="C1845" s="3" t="s">
        <v>12611</v>
      </c>
      <c r="D1845" s="2" t="str">
        <v>其他,玻璃工艺品,餐厨用具</v>
      </c>
      <c r="E1845" s="2" t="str">
        <v>8次</v>
      </c>
      <c r="F1845" s="2" t="str">
        <v>P.O. Box 633</v>
      </c>
      <c r="G1845" s="2" t="str">
        <v>W Daudistel</v>
      </c>
      <c r="H1845" s="2" t="s">
        <v>12612</v>
      </c>
      <c r="I1845" s="2" t="str">
        <v>+46 46 518 60 90</v>
      </c>
      <c r="J1845" s="2" t="str">
        <v>0046 51086099</v>
      </c>
      <c r="K1845" s="7"/>
      <c r="L1845" s="7"/>
      <c r="M1845" s="7"/>
      <c r="N1845" s="7"/>
      <c r="O1845" s="7"/>
      <c r="P1845" s="7"/>
      <c r="Q1845" s="7"/>
      <c r="R1845" s="7"/>
      <c r="S1845" s="7"/>
    </row>
    <row r="1846">
      <c r="A1846" s="2" t="s">
        <v>9832</v>
      </c>
      <c r="B1846" s="2" t="str">
        <v>印度</v>
      </c>
      <c r="C1846" s="3" t="s">
        <v>9834</v>
      </c>
      <c r="D1846" s="2" t="str">
        <v>其他,家具,家居装饰品,玩具,礼品及赠品,餐厨用具</v>
      </c>
      <c r="E1846" s="2" t="str">
        <v>10次</v>
      </c>
      <c r="F1846" s="2" t="str">
        <v>64/5 NARAYANA MUDALI STREET,CHENNAI,TAMILNADU</v>
      </c>
      <c r="G1846" s="2" t="str">
        <v>B.GOODRZI</v>
      </c>
      <c r="H1846" s="2" t="s">
        <v>9833</v>
      </c>
      <c r="I1846" s="2" t="str">
        <v>+91 44 2538 7740</v>
      </c>
      <c r="J1846" s="2" t="str">
        <v>0091 44 5292601</v>
      </c>
      <c r="K1846" s="7"/>
      <c r="L1846" s="7"/>
      <c r="M1846" s="7"/>
      <c r="N1846" s="7"/>
      <c r="O1846" s="7"/>
      <c r="P1846" s="7"/>
      <c r="Q1846" s="7"/>
      <c r="R1846" s="7"/>
      <c r="S1846" s="7"/>
    </row>
    <row r="1847">
      <c r="A1847" s="2" t="s">
        <v>12628</v>
      </c>
      <c r="B1847" s="2" t="str">
        <v>荷蘭</v>
      </c>
      <c r="C1847" s="3" t="s">
        <v>12627</v>
      </c>
      <c r="D1847" s="2" t="str">
        <v>医药保健品及医疗器械,餐厨用具</v>
      </c>
      <c r="E1847" s="2" t="str">
        <v>9次</v>
      </c>
      <c r="F1847" s="2" t="str">
        <v>Drebbelstraat 7, NL 4622 RC, Bergen op Zoom</v>
      </c>
      <c r="G1847" s="2" t="str">
        <v>Bruynzeel Keukens &amp; Kasten</v>
      </c>
      <c r="H1847" s="2" t="s">
        <v>12629</v>
      </c>
      <c r="I1847" s="2" t="str">
        <v>+31 164 285 000</v>
      </c>
      <c r="J1847" s="2" t="str">
        <v>0031 164 285414</v>
      </c>
      <c r="K1847" s="7"/>
      <c r="L1847" s="7"/>
      <c r="M1847" s="7"/>
      <c r="N1847" s="7"/>
      <c r="O1847" s="7"/>
      <c r="P1847" s="7"/>
      <c r="Q1847" s="7"/>
      <c r="R1847" s="7"/>
      <c r="S1847" s="7"/>
    </row>
    <row r="1848">
      <c r="A1848" s="2" t="s">
        <v>9854</v>
      </c>
      <c r="B1848" s="2" t="str">
        <v>新加坡</v>
      </c>
      <c r="C1848" s="3" t="s">
        <v>9855</v>
      </c>
      <c r="D1848" s="2" t="str">
        <v>餐厨用具</v>
      </c>
      <c r="E1848" s="2" t="str">
        <v>3次</v>
      </c>
      <c r="F1848" s="2" t="str">
        <v>Far East Shopping Centre, 545 Orchard Road #05-02, 238882, Singapore</v>
      </c>
      <c r="G1848" s="2" t="str">
        <v>--</v>
      </c>
      <c r="H1848" s="2" t="s">
        <v>9856</v>
      </c>
      <c r="I1848" s="2" t="str">
        <v>+65-6235-5745,+65 1234567890,+65 6235 5745,+65-1234567890,+65-6733-0613</v>
      </c>
      <c r="J1848" s="2" t="str">
        <v>0065 67330613</v>
      </c>
      <c r="K1848" s="7"/>
      <c r="L1848" s="7"/>
      <c r="M1848" s="7"/>
      <c r="N1848" s="7"/>
      <c r="O1848" s="7"/>
      <c r="P1848" s="7"/>
      <c r="Q1848" s="7"/>
      <c r="R1848" s="7"/>
      <c r="S1848" s="7"/>
    </row>
    <row r="1849">
      <c r="A1849" s="2" t="s">
        <v>12575</v>
      </c>
      <c r="B1849" s="2" t="str">
        <v>新加坡</v>
      </c>
      <c r="C1849" s="2" t="str">
        <v>--</v>
      </c>
      <c r="D1849" s="2" t="str">
        <v>个人护理用具,其他,家用电器,玻璃工艺品,餐厨用具</v>
      </c>
      <c r="E1849" s="2" t="str">
        <v>8次</v>
      </c>
      <c r="F1849" s="2" t="str">
        <v>61 KAKI BUKIT AVE 1 #03-01 SHUN LI INDUSTRIAL PARK SINGAPORE 417943, SINGAPORE</v>
      </c>
      <c r="G1849" s="2" t="str">
        <v>Malkain</v>
      </c>
      <c r="H1849" s="2" t="s">
        <v>12576</v>
      </c>
      <c r="I1849" s="2" t="str">
        <v>+65 6744 7393</v>
      </c>
      <c r="J1849" s="2" t="str">
        <v>0065 62960982</v>
      </c>
      <c r="K1849" s="7"/>
      <c r="L1849" s="7"/>
      <c r="M1849" s="7"/>
      <c r="N1849" s="7"/>
      <c r="O1849" s="7"/>
      <c r="P1849" s="7"/>
      <c r="Q1849" s="7"/>
      <c r="R1849" s="7"/>
      <c r="S1849" s="7"/>
    </row>
    <row r="1850">
      <c r="A1850" s="2" t="s">
        <v>9782</v>
      </c>
      <c r="B1850" s="2" t="str">
        <v>英國</v>
      </c>
      <c r="C1850" s="3" t="s">
        <v>9781</v>
      </c>
      <c r="D1850" s="2" t="str">
        <v>其他,家用电器,餐厨用具</v>
      </c>
      <c r="E1850" s="2" t="str">
        <v>6次</v>
      </c>
      <c r="F1850" s="2" t="str">
        <v>15 MAIN STREET,BARRY,SOUTH GLAMS,WALES,CF63 2HJ,U.K.</v>
      </c>
      <c r="G1850" s="2" t="str">
        <v>Mr. Leon Levi, Mr. Davit Finz</v>
      </c>
      <c r="H1850" s="2" t="s">
        <v>9780</v>
      </c>
      <c r="I1850" s="2" t="str">
        <v>+44 7817 095345</v>
      </c>
      <c r="J1850" s="2">
        <v>442920867005</v>
      </c>
      <c r="K1850" s="7"/>
      <c r="L1850" s="7"/>
      <c r="M1850" s="7"/>
      <c r="N1850" s="7"/>
      <c r="O1850" s="7"/>
      <c r="P1850" s="7"/>
      <c r="Q1850" s="7"/>
      <c r="R1850" s="7"/>
      <c r="S1850" s="7"/>
    </row>
    <row r="1851">
      <c r="A1851" s="2" t="s">
        <v>12594</v>
      </c>
      <c r="B1851" s="2" t="str">
        <v>美國</v>
      </c>
      <c r="C1851" s="2" t="str">
        <v>--</v>
      </c>
      <c r="D1851" s="2" t="str">
        <v>钟表眼镜,餐厨用具</v>
      </c>
      <c r="E1851" s="2" t="str">
        <v>6次</v>
      </c>
      <c r="F1851" s="2" t="str">
        <v>DUNS #87-378-9296,5475 ELVIS PRESLEY BLVD. MEMPHIS,TN 38116</v>
      </c>
      <c r="G1851" s="2" t="str">
        <v>DOLLAR MANIA STORES</v>
      </c>
      <c r="H1851" s="2" t="str">
        <v>--</v>
      </c>
      <c r="I1851" s="2" t="str">
        <v>001 901 3325191</v>
      </c>
      <c r="J1851" s="2" t="str">
        <v>001 901 3460370</v>
      </c>
      <c r="K1851" s="7"/>
      <c r="L1851" s="7"/>
      <c r="M1851" s="7"/>
      <c r="N1851" s="7"/>
      <c r="O1851" s="7"/>
      <c r="P1851" s="7"/>
      <c r="Q1851" s="7"/>
      <c r="R1851" s="7"/>
      <c r="S1851" s="7"/>
    </row>
    <row r="1852">
      <c r="A1852" s="2" t="s">
        <v>9810</v>
      </c>
      <c r="B1852" s="2" t="str">
        <v>中國香港</v>
      </c>
      <c r="C1852" s="2" t="str">
        <v>--</v>
      </c>
      <c r="D1852" s="2" t="str">
        <v>五金,其他,家具,家居用品,餐厨用具</v>
      </c>
      <c r="E1852" s="2" t="str">
        <v>7次</v>
      </c>
      <c r="F1852" s="2" t="str">
        <v>RM,609-616,WHARF T &amp; T CENTRE,HARBOUR CITY,7 CANTON ROAD,TSIM SHA TSUI,KOWLOON</v>
      </c>
      <c r="G1852" s="2" t="str">
        <v>IGNAZ SETTELE/JORG RUHLAND/PETER EURISCH</v>
      </c>
      <c r="H1852" s="2" t="s">
        <v>9811</v>
      </c>
      <c r="I1852" s="2" t="str">
        <v>00852 23173111</v>
      </c>
      <c r="J1852" s="2" t="str">
        <v>00852 27300454/27353107</v>
      </c>
      <c r="K1852" s="7"/>
      <c r="L1852" s="7"/>
      <c r="M1852" s="7"/>
      <c r="N1852" s="7"/>
      <c r="O1852" s="7"/>
      <c r="P1852" s="7"/>
      <c r="Q1852" s="7"/>
      <c r="R1852" s="7"/>
      <c r="S1852" s="7"/>
    </row>
    <row r="1853">
      <c r="A1853" s="2" t="s">
        <v>12535</v>
      </c>
      <c r="B1853" s="2" t="str">
        <v>法國</v>
      </c>
      <c r="C1853" s="2" t="str">
        <v>--</v>
      </c>
      <c r="D1853" s="2" t="s">
        <v>12533</v>
      </c>
      <c r="E1853" s="2" t="str">
        <v>9次</v>
      </c>
      <c r="F1853" s="2" t="str">
        <v>54 AVENU JEAN JAURESSE,FRANCE</v>
      </c>
      <c r="G1853" s="2" t="str">
        <v>Brian Kim</v>
      </c>
      <c r="H1853" s="2" t="s">
        <v>12534</v>
      </c>
      <c r="I1853" s="2" t="str">
        <v>+33 5 96 63 84 14</v>
      </c>
      <c r="J1853" s="2">
        <v>596638414</v>
      </c>
      <c r="K1853" s="7"/>
      <c r="L1853" s="7"/>
      <c r="M1853" s="7"/>
      <c r="N1853" s="7"/>
      <c r="O1853" s="7"/>
      <c r="P1853" s="7"/>
      <c r="Q1853" s="7"/>
      <c r="R1853" s="7"/>
      <c r="S1853" s="7"/>
    </row>
    <row r="1854">
      <c r="A1854" s="2" t="s">
        <v>9725</v>
      </c>
      <c r="B1854" s="2" t="str">
        <v>約旦</v>
      </c>
      <c r="C1854" s="3" t="s">
        <v>9726</v>
      </c>
      <c r="D1854" s="2" t="str">
        <v>其他,家用电器,服装饰物及配件,箱包,食品,餐厨用具</v>
      </c>
      <c r="E1854" s="2" t="str">
        <v>9次</v>
      </c>
      <c r="F1854" s="2" t="str">
        <v>AL NADA MARKET,DOWNTOWN,AMMAN</v>
      </c>
      <c r="G1854" s="2" t="str">
        <v>HASHIM S.AL-HUMSI</v>
      </c>
      <c r="H1854" s="2" t="s">
        <v>9727</v>
      </c>
      <c r="I1854" s="2" t="str">
        <v>+962 5 365 6630</v>
      </c>
      <c r="J1854" s="2" t="str">
        <v>00962 5 3653032</v>
      </c>
      <c r="K1854" s="7"/>
      <c r="L1854" s="7"/>
      <c r="M1854" s="7"/>
      <c r="N1854" s="7"/>
      <c r="O1854" s="7"/>
      <c r="P1854" s="7"/>
      <c r="Q1854" s="7"/>
      <c r="R1854" s="7"/>
      <c r="S1854" s="7"/>
    </row>
    <row r="1855">
      <c r="A1855" s="2" t="s">
        <v>12553</v>
      </c>
      <c r="B1855" s="2" t="str">
        <v>澳大利亞</v>
      </c>
      <c r="C1855" s="3" t="s">
        <v>12555</v>
      </c>
      <c r="D1855" s="2" t="str">
        <v>体育及旅游休闲用品,家具,玩具,玻璃工艺品,箱包,鞋,食品,餐厨用具</v>
      </c>
      <c r="E1855" s="2" t="str">
        <v>9次</v>
      </c>
      <c r="F1855" s="2" t="str">
        <v>853 WAVERLEY ROAD,GLEN WAVERLEY VICTORIA 3150,AUSTRALIA</v>
      </c>
      <c r="G1855" s="2" t="str">
        <v>Susanna Yeung</v>
      </c>
      <c r="H1855" s="2" t="s">
        <v>12554</v>
      </c>
      <c r="I1855" s="2" t="str">
        <v>+61 3 9561 1214</v>
      </c>
      <c r="J1855" s="2" t="str">
        <v>61 3 95114718</v>
      </c>
      <c r="K1855" s="7"/>
      <c r="L1855" s="7"/>
      <c r="M1855" s="7"/>
      <c r="N1855" s="7"/>
      <c r="O1855" s="7"/>
      <c r="P1855" s="7"/>
      <c r="Q1855" s="7"/>
      <c r="R1855" s="7"/>
      <c r="S1855" s="7"/>
    </row>
    <row r="1856">
      <c r="A1856" s="2" t="s">
        <v>9751</v>
      </c>
      <c r="B1856" s="2" t="str">
        <v>中國香港</v>
      </c>
      <c r="C1856" s="2" t="str">
        <v>--</v>
      </c>
      <c r="D1856" s="2" t="str">
        <v>家用电器,餐厨用具</v>
      </c>
      <c r="E1856" s="2" t="str">
        <v>9次</v>
      </c>
      <c r="F1856" s="2" t="str">
        <v>F80-81,1/FL.,HUNGHOM COMM.CENTRE,37-39 MA TAU WAI ROAD,HUNGHOM,KOWLOON</v>
      </c>
      <c r="G1856" s="2" t="str">
        <v>GOLD CITY FURNITURE CO.,LTD.</v>
      </c>
      <c r="H1856" s="2" t="s">
        <v>5004</v>
      </c>
      <c r="I1856" s="2" t="str">
        <v>00852 23637715 EXT.10</v>
      </c>
      <c r="J1856" s="2" t="str">
        <v>00852 23111833</v>
      </c>
      <c r="K1856" s="7"/>
      <c r="L1856" s="7"/>
      <c r="M1856" s="7"/>
      <c r="N1856" s="7"/>
      <c r="O1856" s="7"/>
      <c r="P1856" s="7"/>
      <c r="Q1856" s="7"/>
      <c r="R1856" s="7"/>
      <c r="S1856" s="7"/>
    </row>
    <row r="1857">
      <c r="A1857" s="2" t="s">
        <v>12153</v>
      </c>
      <c r="B1857" s="2" t="str">
        <v>法國</v>
      </c>
      <c r="C1857" s="3" t="s">
        <v>12151</v>
      </c>
      <c r="D1857" s="2" t="str">
        <v>其他,餐厨用具</v>
      </c>
      <c r="E1857" s="2" t="str">
        <v>3次</v>
      </c>
      <c r="F1857" s="2" t="str">
        <v>246, Chemin des Pommières</v>
      </c>
      <c r="G1857" s="2" t="str">
        <v>Denis DUMAS</v>
      </c>
      <c r="H1857" s="2" t="s">
        <v>12152</v>
      </c>
      <c r="I1857" s="2" t="str">
        <v>+33 4 74 09 40 20</v>
      </c>
      <c r="J1857" s="2" t="str">
        <v>0033 4 74094027</v>
      </c>
      <c r="K1857" s="7"/>
      <c r="L1857" s="7"/>
      <c r="M1857" s="7"/>
      <c r="N1857" s="7"/>
      <c r="O1857" s="7"/>
      <c r="P1857" s="7"/>
      <c r="Q1857" s="7"/>
      <c r="R1857" s="7"/>
      <c r="S1857" s="7"/>
    </row>
    <row r="1858">
      <c r="A1858" s="2" t="s">
        <v>9211</v>
      </c>
      <c r="B1858" s="2" t="str">
        <v>丹麥</v>
      </c>
      <c r="C1858" s="3" t="s">
        <v>9213</v>
      </c>
      <c r="D1858" s="2" t="str">
        <v>其他,自行车,餐厨用具</v>
      </c>
      <c r="E1858" s="2" t="str">
        <v>9次</v>
      </c>
      <c r="F1858" s="2" t="str">
        <v>Hvidemoellevej 9-11, DK 8900, Randers</v>
      </c>
      <c r="G1858" s="2" t="str">
        <v>HF Cykler A/S</v>
      </c>
      <c r="H1858" s="2" t="s">
        <v>9212</v>
      </c>
      <c r="I1858" s="2" t="str">
        <v>+45 89 14 14 14</v>
      </c>
      <c r="J1858" s="2" t="str">
        <v>0045 89 14 14 15</v>
      </c>
      <c r="K1858" s="7"/>
      <c r="L1858" s="7"/>
      <c r="M1858" s="7"/>
      <c r="N1858" s="7"/>
      <c r="O1858" s="7"/>
      <c r="P1858" s="7"/>
      <c r="Q1858" s="7"/>
      <c r="R1858" s="7"/>
      <c r="S1858" s="7"/>
    </row>
    <row r="1859">
      <c r="A1859" s="2" t="s">
        <v>12171</v>
      </c>
      <c r="B1859" s="2" t="str">
        <v>中國香港</v>
      </c>
      <c r="C1859" s="3" t="s">
        <v>12169</v>
      </c>
      <c r="D1859" s="2" t="str">
        <v>餐厨用具</v>
      </c>
      <c r="E1859" s="2" t="str">
        <v>7次</v>
      </c>
      <c r="F1859" s="2" t="str">
        <v>UNIT 708, PREMIER CENTRE,20 CHEUNG SHUN ST.,CHEUNG SHA WAN,HONGKONG</v>
      </c>
      <c r="G1859" s="2" t="str">
        <v>--</v>
      </c>
      <c r="H1859" s="2" t="s">
        <v>12170</v>
      </c>
      <c r="I1859" s="2" t="str">
        <v>+852 2991 4121</v>
      </c>
      <c r="J1859" s="2" t="str">
        <v>852 29914181</v>
      </c>
      <c r="K1859" s="7"/>
      <c r="L1859" s="7"/>
      <c r="M1859" s="7"/>
      <c r="N1859" s="7"/>
      <c r="O1859" s="7"/>
      <c r="P1859" s="7"/>
      <c r="Q1859" s="7"/>
      <c r="R1859" s="7"/>
      <c r="S1859" s="7"/>
    </row>
    <row r="1860">
      <c r="A1860" s="2" t="s">
        <v>9248</v>
      </c>
      <c r="B1860" s="2" t="str">
        <v>日本</v>
      </c>
      <c r="C1860" s="3" t="s">
        <v>9247</v>
      </c>
      <c r="D1860" s="2" t="str">
        <v>餐厨用具</v>
      </c>
      <c r="E1860" s="2" t="str">
        <v>1次</v>
      </c>
      <c r="F1860" s="2" t="str">
        <v>51-16, KIKUSUI KAMI-MACHI 4-JO 3-CHOME, SHIROISHI-KU SAPPORO-SHI, HOKKAIDO 0030814</v>
      </c>
      <c r="G1860" s="2" t="str">
        <v>ATUKAWA</v>
      </c>
      <c r="H1860" s="2" t="str">
        <v>--</v>
      </c>
      <c r="I1860" s="2" t="str">
        <v>--</v>
      </c>
      <c r="J1860" s="2" t="str">
        <v>0081 11 8219906</v>
      </c>
      <c r="K1860" s="7"/>
      <c r="L1860" s="7"/>
      <c r="M1860" s="7"/>
      <c r="N1860" s="7"/>
      <c r="O1860" s="7"/>
      <c r="P1860" s="7"/>
      <c r="Q1860" s="7"/>
      <c r="R1860" s="7"/>
      <c r="S1860" s="7"/>
    </row>
    <row r="1861">
      <c r="A1861" s="2" t="s">
        <v>12116</v>
      </c>
      <c r="B1861" s="2" t="str">
        <v>尼日利亞</v>
      </c>
      <c r="C1861" s="2" t="str">
        <v>--</v>
      </c>
      <c r="D1861" s="2" t="str">
        <v>餐厨用具</v>
      </c>
      <c r="E1861" s="2" t="str">
        <v>5次</v>
      </c>
      <c r="F1861" s="2" t="str">
        <v>10B,OKOYA STREET JANKARA LAGOS,13 OWOLABI ST MAFOLUKU</v>
      </c>
      <c r="G1861" s="2" t="str">
        <v>BONIFACE EZE</v>
      </c>
      <c r="H1861" s="2" t="s">
        <v>12115</v>
      </c>
      <c r="I1861" s="2" t="str">
        <v>00234 8033010467</v>
      </c>
      <c r="J1861" s="2">
        <v>234</v>
      </c>
      <c r="K1861" s="7"/>
      <c r="L1861" s="7"/>
      <c r="M1861" s="7"/>
      <c r="N1861" s="7"/>
      <c r="O1861" s="7"/>
      <c r="P1861" s="7"/>
      <c r="Q1861" s="7"/>
      <c r="R1861" s="7"/>
      <c r="S1861" s="7"/>
    </row>
    <row r="1862">
      <c r="A1862" s="2" t="s">
        <v>9160</v>
      </c>
      <c r="B1862" s="2" t="str">
        <v>中國香港</v>
      </c>
      <c r="C1862" s="3" t="s">
        <v>9159</v>
      </c>
      <c r="D1862" s="2" t="str">
        <v>建筑及装饰材料,照明产品,玻璃工艺品,餐厨用具</v>
      </c>
      <c r="E1862" s="2" t="str">
        <v>9次</v>
      </c>
      <c r="F1862" s="2" t="str">
        <v>UNIT 2109, NEW TECH PLAZA,34 TAI YAU STREET,SANG PO KONG, KOWLOON,HONGKONG</v>
      </c>
      <c r="G1862" s="2" t="str">
        <v>LUK SUN YUEN,PAUL</v>
      </c>
      <c r="H1862" s="2" t="s">
        <v>9161</v>
      </c>
      <c r="I1862" s="2" t="str">
        <v>(852)23222069</v>
      </c>
      <c r="J1862" s="2" t="str">
        <v>(852)23514047</v>
      </c>
      <c r="K1862" s="7"/>
      <c r="L1862" s="7"/>
      <c r="M1862" s="7"/>
      <c r="N1862" s="7"/>
      <c r="O1862" s="7"/>
      <c r="P1862" s="7"/>
      <c r="Q1862" s="7"/>
      <c r="R1862" s="7"/>
      <c r="S1862" s="7"/>
    </row>
    <row r="1863">
      <c r="A1863" s="2" t="s">
        <v>12133</v>
      </c>
      <c r="B1863" s="2" t="str">
        <v>葡萄牙</v>
      </c>
      <c r="C1863" s="2" t="str">
        <v>--</v>
      </c>
      <c r="D1863" s="2" t="str">
        <v>体育及旅游休闲用品,其他,家用纺织品,箱包,鞋,餐厨用具</v>
      </c>
      <c r="E1863" s="2" t="str">
        <v>10次</v>
      </c>
      <c r="F1863" s="2" t="str">
        <v>Z. INDUSTRIAL DA FORMIGA L. 10 N. 5 E</v>
      </c>
      <c r="G1863" s="2" t="str">
        <v>Andreas Wiesner</v>
      </c>
      <c r="H1863" s="2" t="s">
        <v>12134</v>
      </c>
      <c r="I1863" s="2" t="str">
        <v>+351 236 218 517</v>
      </c>
      <c r="J1863" s="2" t="str">
        <v>00351 236 218548</v>
      </c>
      <c r="K1863" s="7"/>
      <c r="L1863" s="7"/>
      <c r="M1863" s="7"/>
      <c r="N1863" s="7"/>
      <c r="O1863" s="7"/>
      <c r="P1863" s="7"/>
      <c r="Q1863" s="7"/>
      <c r="R1863" s="7"/>
      <c r="S1863" s="7"/>
    </row>
    <row r="1864">
      <c r="A1864" s="2" t="s">
        <v>9183</v>
      </c>
      <c r="B1864" s="2" t="str">
        <v>印度</v>
      </c>
      <c r="C1864" s="3" t="s">
        <v>9186</v>
      </c>
      <c r="D1864" s="2" t="s">
        <v>9184</v>
      </c>
      <c r="E1864" s="2" t="str">
        <v>10次</v>
      </c>
      <c r="F1864" s="2" t="str">
        <v>#41,MULLAH SAHIB STREET,CHENNAI-600079</v>
      </c>
      <c r="G1864" s="2" t="str">
        <v>B.RAMESH</v>
      </c>
      <c r="H1864" s="2" t="s">
        <v>9185</v>
      </c>
      <c r="I1864" s="2" t="str">
        <v>+91 44 2471 8164</v>
      </c>
      <c r="J1864" s="2" t="str">
        <v>0091 4296 271446</v>
      </c>
      <c r="K1864" s="7"/>
      <c r="L1864" s="7"/>
      <c r="M1864" s="7"/>
      <c r="N1864" s="7"/>
      <c r="O1864" s="7"/>
      <c r="P1864" s="7"/>
      <c r="Q1864" s="7"/>
      <c r="R1864" s="7"/>
      <c r="S1864" s="7"/>
    </row>
    <row r="1865">
      <c r="A1865" s="2" t="s">
        <v>12079</v>
      </c>
      <c r="B1865" s="2" t="str">
        <v>中国台湾</v>
      </c>
      <c r="C1865" s="2" t="str">
        <v>--</v>
      </c>
      <c r="D1865" s="2" t="str">
        <v>家居装饰品,餐厨用具</v>
      </c>
      <c r="E1865" s="2" t="str">
        <v>3次</v>
      </c>
      <c r="F1865" s="2" t="str">
        <v>10F.NO.4.SEC.4JEN-AI-ROAD.TAIPEI,TAIWAN</v>
      </c>
      <c r="G1865" s="2" t="str">
        <v>Lisa Li</v>
      </c>
      <c r="H1865" s="2" t="s">
        <v>12078</v>
      </c>
      <c r="I1865" s="2" t="str">
        <v>+886 2 2707 5555</v>
      </c>
      <c r="J1865" s="2" t="str">
        <v>886-2-2703-5588</v>
      </c>
      <c r="K1865" s="7"/>
      <c r="L1865" s="7"/>
      <c r="M1865" s="7"/>
      <c r="N1865" s="7"/>
      <c r="O1865" s="7"/>
      <c r="P1865" s="7"/>
      <c r="Q1865" s="7"/>
      <c r="R1865" s="7"/>
      <c r="S1865" s="7"/>
    </row>
    <row r="1866">
      <c r="A1866" s="2" t="s">
        <v>9104</v>
      </c>
      <c r="B1866" s="2" t="str">
        <v>厄瓜多爾</v>
      </c>
      <c r="C1866" s="3" t="s">
        <v>9101</v>
      </c>
      <c r="D1866" s="2" t="s">
        <v>9102</v>
      </c>
      <c r="E1866" s="2" t="str">
        <v>10次</v>
      </c>
      <c r="F1866" s="2" t="str">
        <v>AV. DE LAS AMERICAS Y CALLE 7MA GUAYAQUIL</v>
      </c>
      <c r="G1866" s="2" t="str">
        <v>EDWIN CHOI</v>
      </c>
      <c r="H1866" s="2" t="s">
        <v>9103</v>
      </c>
      <c r="I1866" s="2" t="str">
        <v>+593 4-229-1714 ext. 141</v>
      </c>
      <c r="J1866" s="2" t="str">
        <v>00593 4 2282376</v>
      </c>
      <c r="K1866" s="7"/>
      <c r="L1866" s="7"/>
      <c r="M1866" s="7"/>
      <c r="N1866" s="7"/>
      <c r="O1866" s="7"/>
      <c r="P1866" s="7"/>
      <c r="Q1866" s="7"/>
      <c r="R1866" s="7"/>
      <c r="S1866" s="7"/>
    </row>
    <row r="1867">
      <c r="A1867" s="2" t="s">
        <v>12089</v>
      </c>
      <c r="B1867" s="2" t="str">
        <v>美國</v>
      </c>
      <c r="C1867" s="3" t="s">
        <v>12090</v>
      </c>
      <c r="D1867" s="2" t="str">
        <v>家具,家居装饰品,家用纺织品,玩具,箱包,节日用品,钟表眼镜,餐厨用具</v>
      </c>
      <c r="E1867" s="2" t="str">
        <v>8次</v>
      </c>
      <c r="F1867" s="2" t="str">
        <v>230 FIFTH AVENUE (SUITE 1611), U.S.A.</v>
      </c>
      <c r="G1867" s="2" t="str">
        <v>SINDY HIDALGO</v>
      </c>
      <c r="H1867" s="2" t="s">
        <v>12091</v>
      </c>
      <c r="I1867" s="2" t="str">
        <v>+1 212-696-1969</v>
      </c>
      <c r="J1867" s="2" t="str">
        <v>001 2126961953</v>
      </c>
      <c r="K1867" s="7"/>
      <c r="L1867" s="7"/>
      <c r="M1867" s="7"/>
      <c r="N1867" s="7"/>
      <c r="O1867" s="7"/>
      <c r="P1867" s="7"/>
      <c r="Q1867" s="7"/>
      <c r="R1867" s="7"/>
      <c r="S1867" s="7"/>
    </row>
    <row r="1868">
      <c r="A1868" s="2" t="s">
        <v>9134</v>
      </c>
      <c r="B1868" s="2" t="str">
        <v>巴基斯坦</v>
      </c>
      <c r="C1868" s="2" t="str">
        <v>--</v>
      </c>
      <c r="D1868" s="2" t="s">
        <v>9133</v>
      </c>
      <c r="E1868" s="2" t="str">
        <v>10次</v>
      </c>
      <c r="F1868" s="2" t="str">
        <v>130 Rustam Park gulgasht colony Saman abad Lahore., PAKISTAN</v>
      </c>
      <c r="G1868" s="2" t="str">
        <v>Jennifer Lai</v>
      </c>
      <c r="H1868" s="2" t="s">
        <v>9132</v>
      </c>
      <c r="I1868" s="2" t="str">
        <v>+92 91 2213898,+92 300 9423027</v>
      </c>
      <c r="J1868" s="2" t="str">
        <v>92 333 4212266</v>
      </c>
      <c r="K1868" s="7"/>
      <c r="L1868" s="7"/>
      <c r="M1868" s="7"/>
      <c r="N1868" s="7"/>
      <c r="O1868" s="7"/>
      <c r="P1868" s="7"/>
      <c r="Q1868" s="7"/>
      <c r="R1868" s="7"/>
      <c r="S1868" s="7"/>
    </row>
    <row r="1869">
      <c r="A1869" s="2" t="s">
        <v>12030</v>
      </c>
      <c r="B1869" s="2" t="str">
        <v>中國香港</v>
      </c>
      <c r="C1869" s="2" t="str">
        <v>--</v>
      </c>
      <c r="D1869" s="2" t="str">
        <v>工艺陶瓷,餐厨用具</v>
      </c>
      <c r="E1869" s="2" t="str">
        <v>8次</v>
      </c>
      <c r="F1869" s="2" t="str">
        <v>5/FL.,NO.9 WANG KWONG ROAD, KOWLOON BAY,KOWLOON</v>
      </c>
      <c r="G1869" s="2" t="str">
        <v>Ms ZEE MA TOH TOH</v>
      </c>
      <c r="H1869" s="2" t="str">
        <v>--</v>
      </c>
      <c r="I1869" s="2" t="str">
        <v>00852 27539075</v>
      </c>
      <c r="J1869" s="2" t="str">
        <v>00852 25187725/28382625</v>
      </c>
      <c r="K1869" s="7"/>
      <c r="L1869" s="7"/>
      <c r="M1869" s="7"/>
      <c r="N1869" s="7"/>
      <c r="O1869" s="7"/>
      <c r="P1869" s="7"/>
      <c r="Q1869" s="7"/>
      <c r="R1869" s="7"/>
      <c r="S1869" s="7"/>
    </row>
    <row r="1870">
      <c r="A1870" s="2" t="s">
        <v>9064</v>
      </c>
      <c r="B1870" s="2" t="str">
        <v>英國</v>
      </c>
      <c r="C1870" s="3" t="s">
        <v>9065</v>
      </c>
      <c r="D1870" s="2" t="str">
        <v>其他,汽车配件,照明产品,餐厨用具</v>
      </c>
      <c r="E1870" s="2" t="str">
        <v>8次</v>
      </c>
      <c r="F1870" s="2" t="str">
        <v>GARRETT HSE.,24, WINDMILL ROAD//GB-BRENTFORD, MIDDX. TW8 0QA</v>
      </c>
      <c r="G1870" s="2" t="str">
        <v>BUSYBODY PRODUCTS</v>
      </c>
      <c r="H1870" s="2" t="str">
        <v>--</v>
      </c>
      <c r="I1870" s="2" t="str">
        <v>+44 20 8568 1811</v>
      </c>
      <c r="J1870" s="2" t="str">
        <v>0044 208 5681980</v>
      </c>
      <c r="K1870" s="7"/>
      <c r="L1870" s="7"/>
      <c r="M1870" s="7"/>
      <c r="N1870" s="7"/>
      <c r="O1870" s="7"/>
      <c r="P1870" s="7"/>
      <c r="Q1870" s="7"/>
      <c r="R1870" s="7"/>
      <c r="S1870" s="7"/>
    </row>
    <row r="1871">
      <c r="A1871" s="2" t="s">
        <v>12055</v>
      </c>
      <c r="B1871" s="2" t="str">
        <v>印度</v>
      </c>
      <c r="C1871" s="2" t="str">
        <v>--</v>
      </c>
      <c r="D1871" s="2" t="str">
        <v>玩具,礼品及赠品,餐厨用具</v>
      </c>
      <c r="E1871" s="2" t="str">
        <v>9次</v>
      </c>
      <c r="F1871" s="2" t="str">
        <v>A-24,JANGPURA EXTN.FIRST FLOOR,NEW DELHI</v>
      </c>
      <c r="G1871" s="2" t="str">
        <v>MALBOTRA HANDICRAFTS</v>
      </c>
      <c r="H1871" s="2" t="s">
        <v>12054</v>
      </c>
      <c r="I1871" s="2" t="str">
        <v>0091 11 4315083</v>
      </c>
      <c r="J1871" s="2">
        <v>91</v>
      </c>
      <c r="K1871" s="7"/>
      <c r="L1871" s="7"/>
      <c r="M1871" s="7"/>
      <c r="N1871" s="7"/>
      <c r="O1871" s="7"/>
      <c r="P1871" s="7"/>
      <c r="Q1871" s="7"/>
      <c r="R1871" s="7"/>
      <c r="S1871" s="7"/>
    </row>
    <row r="1872">
      <c r="A1872" s="2" t="s">
        <v>9089</v>
      </c>
      <c r="B1872" s="2" t="str">
        <v>英國</v>
      </c>
      <c r="C1872" s="3" t="s">
        <v>9088</v>
      </c>
      <c r="D1872" s="2" t="str">
        <v>其他,照明产品,餐厨用具</v>
      </c>
      <c r="E1872" s="2" t="str">
        <v>7次</v>
      </c>
      <c r="F1872" s="2" t="str">
        <v>31 GISBURN RD, BARROWFORD,LANCASHIRE, BB9 8ND,U.K.</v>
      </c>
      <c r="G1872" s="2" t="str">
        <v>Brian Gavagan</v>
      </c>
      <c r="H1872" s="2" t="s">
        <v>9087</v>
      </c>
      <c r="I1872" s="2" t="str">
        <v>+44 1282 422841</v>
      </c>
      <c r="J1872" s="2" t="str">
        <v>0044 1282 458901/450043</v>
      </c>
      <c r="K1872" s="7"/>
      <c r="L1872" s="7"/>
      <c r="M1872" s="7"/>
      <c r="N1872" s="7"/>
      <c r="O1872" s="7"/>
      <c r="P1872" s="7"/>
      <c r="Q1872" s="7"/>
      <c r="R1872" s="7"/>
      <c r="S1872" s="7"/>
    </row>
    <row r="1873">
      <c r="A1873" s="2" t="s">
        <v>12319</v>
      </c>
      <c r="B1873" s="2" t="str">
        <v>中国台湾</v>
      </c>
      <c r="C1873" s="2" t="str">
        <v>--</v>
      </c>
      <c r="D1873" s="2" t="str">
        <v>化工产品,餐厨用具</v>
      </c>
      <c r="E1873" s="2" t="str">
        <v>5次</v>
      </c>
      <c r="F1873" s="2" t="str">
        <v>1F,NO.3,LANE 322,SEC.3,CHUNG-CHING N.RD.TAIPEI</v>
      </c>
      <c r="G1873" s="2" t="str">
        <v>叶明昭</v>
      </c>
      <c r="H1873" s="2" t="s">
        <v>12320</v>
      </c>
      <c r="I1873" s="2" t="str">
        <v>00886 2 25953199</v>
      </c>
      <c r="J1873" s="2" t="str">
        <v>00886 2 25941573</v>
      </c>
      <c r="K1873" s="7"/>
      <c r="L1873" s="7"/>
      <c r="M1873" s="7"/>
      <c r="N1873" s="7"/>
      <c r="O1873" s="7"/>
      <c r="P1873" s="7"/>
      <c r="Q1873" s="7"/>
      <c r="R1873" s="7"/>
      <c r="S1873" s="7"/>
    </row>
    <row r="1874">
      <c r="A1874" s="2" t="s">
        <v>9460</v>
      </c>
      <c r="B1874" s="2" t="str">
        <v>英國</v>
      </c>
      <c r="C1874" s="3" t="s">
        <v>9458</v>
      </c>
      <c r="D1874" s="2" t="str">
        <v>餐厨用具</v>
      </c>
      <c r="E1874" s="2" t="str">
        <v>2次</v>
      </c>
      <c r="F1874" s="2" t="str">
        <v>Unit 6, Mitchell way Portsmouth Hampshire PO3 5PR</v>
      </c>
      <c r="G1874" s="2" t="str">
        <v>--</v>
      </c>
      <c r="H1874" s="2" t="s">
        <v>9459</v>
      </c>
      <c r="I1874" s="2" t="str">
        <v>+44 23 9269 9921</v>
      </c>
      <c r="J1874" s="2" t="str">
        <v>0044 2392 639080</v>
      </c>
      <c r="K1874" s="7"/>
      <c r="L1874" s="7"/>
      <c r="M1874" s="7"/>
      <c r="N1874" s="7"/>
      <c r="O1874" s="7"/>
      <c r="P1874" s="7"/>
      <c r="Q1874" s="7"/>
      <c r="R1874" s="7"/>
      <c r="S1874" s="7"/>
    </row>
    <row r="1875">
      <c r="A1875" s="2" t="s">
        <v>12343</v>
      </c>
      <c r="B1875" s="2" t="str">
        <v>美國</v>
      </c>
      <c r="C1875" s="3" t="s">
        <v>12342</v>
      </c>
      <c r="D1875" s="2" t="s">
        <v>12340</v>
      </c>
      <c r="E1875" s="2" t="str">
        <v>10次</v>
      </c>
      <c r="F1875" s="2" t="str">
        <v>1121 N. KINGS RD.#303 LOS ANGELES,CA. 90069,U.S.A.</v>
      </c>
      <c r="G1875" s="2" t="str">
        <v>BARRY LEVIN</v>
      </c>
      <c r="H1875" s="2" t="s">
        <v>12341</v>
      </c>
      <c r="I1875" s="2" t="str">
        <v>+1 213-276-3750</v>
      </c>
      <c r="J1875" s="2" t="str">
        <v>001 213 4820111</v>
      </c>
      <c r="K1875" s="7"/>
      <c r="L1875" s="7"/>
      <c r="M1875" s="7"/>
      <c r="N1875" s="7"/>
      <c r="O1875" s="7"/>
      <c r="P1875" s="7"/>
      <c r="Q1875" s="7"/>
      <c r="R1875" s="7"/>
      <c r="S1875" s="7"/>
    </row>
    <row r="1876">
      <c r="A1876" s="2" t="s">
        <v>9482</v>
      </c>
      <c r="B1876" s="2" t="str">
        <v>美國</v>
      </c>
      <c r="C1876" s="3" t="s">
        <v>9483</v>
      </c>
      <c r="D1876" s="2" t="s">
        <v>9484</v>
      </c>
      <c r="E1876" s="2" t="str">
        <v>10次</v>
      </c>
      <c r="F1876" s="2" t="str">
        <v>110 BI COUNTY BLVD, SUITE 114FARMINGDALE,NY 11735U.S.A.</v>
      </c>
      <c r="G1876" s="2" t="str">
        <v>ADJEI ANANG RUBEN</v>
      </c>
      <c r="H1876" s="2" t="s">
        <v>9485</v>
      </c>
      <c r="I1876" s="2" t="str">
        <v>+1 631-420-7050</v>
      </c>
      <c r="J1876" s="2" t="str">
        <v>631 777 3986</v>
      </c>
      <c r="K1876" s="7"/>
      <c r="L1876" s="7"/>
      <c r="M1876" s="7"/>
      <c r="N1876" s="7"/>
      <c r="O1876" s="7"/>
      <c r="P1876" s="7"/>
      <c r="Q1876" s="7"/>
      <c r="R1876" s="7"/>
      <c r="S1876" s="7"/>
    </row>
    <row r="1877">
      <c r="A1877" s="2" t="s">
        <v>10562</v>
      </c>
      <c r="B1877" s="2" t="str">
        <v>美國</v>
      </c>
      <c r="C1877" s="3" t="s">
        <v>10561</v>
      </c>
      <c r="D1877" s="2" t="str">
        <v>餐厨用具</v>
      </c>
      <c r="E1877" s="2" t="str">
        <v>6次</v>
      </c>
      <c r="F1877" s="2" t="str">
        <v>1145 12TH AVE NW #C3, ISSAQUAH, WA 98027</v>
      </c>
      <c r="G1877" s="2" t="str">
        <v>PACIFIC RESTAURANT DESIGN &amp; EQUIPMENT INC.</v>
      </c>
      <c r="H1877" s="2" t="s">
        <v>10563</v>
      </c>
      <c r="I1877" s="2" t="str">
        <v>001 425 392 7422</v>
      </c>
      <c r="J1877" s="2" t="str">
        <v>001 425 391 1894</v>
      </c>
      <c r="K1877" s="7"/>
      <c r="L1877" s="7"/>
      <c r="M1877" s="7"/>
      <c r="N1877" s="7"/>
      <c r="O1877" s="7"/>
      <c r="P1877" s="7"/>
      <c r="Q1877" s="7"/>
      <c r="R1877" s="7"/>
      <c r="S1877" s="7"/>
    </row>
    <row r="1878">
      <c r="A1878" s="2" t="s">
        <v>9399</v>
      </c>
      <c r="B1878" s="2" t="str">
        <v>荷蘭</v>
      </c>
      <c r="C1878" s="3" t="s">
        <v>9400</v>
      </c>
      <c r="D1878" s="2" t="str">
        <v>其他,卫浴设备,工具,餐厨用具</v>
      </c>
      <c r="E1878" s="2" t="str">
        <v>9次</v>
      </c>
      <c r="F1878" s="2" t="str">
        <v>Lange Veenteweg 19, NL 8161 PA, Epe</v>
      </c>
      <c r="G1878" s="2" t="str">
        <v>Georg Fischer N.V.</v>
      </c>
      <c r="H1878" s="2" t="s">
        <v>9398</v>
      </c>
      <c r="I1878" s="2" t="str">
        <v>+31 578 678 222</v>
      </c>
      <c r="J1878" s="2" t="str">
        <v>0031 578 621768</v>
      </c>
      <c r="K1878" s="7"/>
      <c r="L1878" s="7"/>
      <c r="M1878" s="7"/>
      <c r="N1878" s="7"/>
      <c r="O1878" s="7"/>
      <c r="P1878" s="7"/>
      <c r="Q1878" s="7"/>
      <c r="R1878" s="7"/>
      <c r="S1878" s="7"/>
    </row>
    <row r="1879">
      <c r="A1879" s="2" t="s">
        <v>12303</v>
      </c>
      <c r="B1879" s="2" t="str">
        <v>智利</v>
      </c>
      <c r="C1879" s="3" t="s">
        <v>12302</v>
      </c>
      <c r="D1879" s="2" t="str">
        <v>其他,餐厨用具</v>
      </c>
      <c r="E1879" s="2" t="str">
        <v>6次</v>
      </c>
      <c r="F1879" s="2" t="str">
        <v>AV. AMERICO VESPUCIO NORTE 1361 QUILICURA, QUILICURA, SANTIAGO</v>
      </c>
      <c r="G1879" s="2" t="str">
        <v>CHRISTIAN SPRZTZ</v>
      </c>
      <c r="H1879" s="2" t="s">
        <v>12304</v>
      </c>
      <c r="I1879" s="2" t="str">
        <v>0056 2 6032058</v>
      </c>
      <c r="J1879" s="2" t="str">
        <v>0056 2 6870126</v>
      </c>
      <c r="K1879" s="7"/>
      <c r="L1879" s="7"/>
      <c r="M1879" s="7"/>
      <c r="N1879" s="7"/>
      <c r="O1879" s="7"/>
      <c r="P1879" s="7"/>
      <c r="Q1879" s="7"/>
      <c r="R1879" s="7"/>
      <c r="S1879" s="7"/>
    </row>
    <row r="1880">
      <c r="A1880" s="2" t="s">
        <v>9432</v>
      </c>
      <c r="B1880" s="2" t="str">
        <v>中國大陸</v>
      </c>
      <c r="C1880" s="3" t="s">
        <v>9431</v>
      </c>
      <c r="D1880" s="2" t="str">
        <v>餐厨用具</v>
      </c>
      <c r="E1880" s="2" t="str">
        <v>7次</v>
      </c>
      <c r="F1880" s="2" t="str">
        <v>1 Guang Hua Lu, Beijing China 100020, CHINA</v>
      </c>
      <c r="G1880" s="2" t="str">
        <v>--</v>
      </c>
      <c r="H1880" s="2" t="s">
        <v>9430</v>
      </c>
      <c r="I1880" s="2" t="str">
        <v>+86 10 8529 9244</v>
      </c>
      <c r="J1880" s="2">
        <v>18017309686</v>
      </c>
      <c r="K1880" s="7"/>
      <c r="L1880" s="7"/>
      <c r="M1880" s="7"/>
      <c r="N1880" s="7"/>
      <c r="O1880" s="7"/>
      <c r="P1880" s="7"/>
      <c r="Q1880" s="7"/>
      <c r="R1880" s="7"/>
      <c r="S1880" s="7"/>
    </row>
    <row r="1881">
      <c r="A1881" s="2" t="s">
        <v>8013</v>
      </c>
      <c r="B1881" s="2" t="str">
        <v>新加坡</v>
      </c>
      <c r="C1881" s="3" t="s">
        <v>12229</v>
      </c>
      <c r="D1881" s="2" t="str">
        <v>餐厨用具</v>
      </c>
      <c r="E1881" s="2" t="str">
        <v>6次</v>
      </c>
      <c r="F1881" s="2" t="str">
        <v>12,Tuas View Loop, 637678, Singapore</v>
      </c>
      <c r="G1881" s="2" t="str">
        <v>Roland Ang</v>
      </c>
      <c r="H1881" s="2" t="s">
        <v>12228</v>
      </c>
      <c r="I1881" s="2" t="str">
        <v>0065 68611128</v>
      </c>
      <c r="J1881" s="2" t="str">
        <v>0065 68611138</v>
      </c>
      <c r="K1881" s="7"/>
      <c r="L1881" s="7"/>
      <c r="M1881" s="7"/>
      <c r="N1881" s="7"/>
      <c r="O1881" s="7"/>
      <c r="P1881" s="7"/>
      <c r="Q1881" s="7"/>
      <c r="R1881" s="7"/>
      <c r="S1881" s="7"/>
    </row>
    <row r="1882">
      <c r="A1882" s="2" t="s">
        <v>9334</v>
      </c>
      <c r="B1882" s="2" t="str">
        <v>科威特</v>
      </c>
      <c r="C1882" s="2" t="str">
        <v>--</v>
      </c>
      <c r="D1882" s="2" t="s">
        <v>9335</v>
      </c>
      <c r="E1882" s="2" t="str">
        <v>6次</v>
      </c>
      <c r="F1882" s="2" t="str">
        <v>P.O.BOX:27189,SAFAT 13132,KUWAIT</v>
      </c>
      <c r="G1882" s="2" t="str">
        <v>ANTONY BIBBIN JOHN</v>
      </c>
      <c r="H1882" s="2" t="s">
        <v>9336</v>
      </c>
      <c r="I1882" s="2" t="str">
        <v>00965 2427905</v>
      </c>
      <c r="J1882" s="2" t="str">
        <v>00965 2406857</v>
      </c>
      <c r="K1882" s="7"/>
      <c r="L1882" s="7"/>
      <c r="M1882" s="7"/>
      <c r="N1882" s="7"/>
      <c r="O1882" s="7"/>
      <c r="P1882" s="7"/>
      <c r="Q1882" s="7"/>
      <c r="R1882" s="7"/>
      <c r="S1882" s="7"/>
    </row>
    <row r="1883">
      <c r="A1883" s="2" t="s">
        <v>12248</v>
      </c>
      <c r="B1883" s="2" t="str">
        <v>菲律賓</v>
      </c>
      <c r="C1883" s="3" t="s">
        <v>787</v>
      </c>
      <c r="D1883" s="2" t="str">
        <v>家具,家居装饰品,家用纺织品,玩具,玻璃工艺品,鞋,食品,餐厨用具</v>
      </c>
      <c r="E1883" s="2" t="str">
        <v>9次</v>
      </c>
      <c r="F1883" s="2" t="str">
        <v>UNIT 1506 FUTURE POINT PLAZA,#112 PANAY AVENUE, QUEZON CITY,METRO MANILA 1103PHILIPPINES</v>
      </c>
      <c r="G1883" s="2" t="str">
        <v>Peggy Pan</v>
      </c>
      <c r="H1883" s="2" t="s">
        <v>12247</v>
      </c>
      <c r="I1883" s="2" t="str">
        <v>+63 2 412 4201</v>
      </c>
      <c r="J1883" s="2" t="str">
        <v>00632 4124201</v>
      </c>
      <c r="K1883" s="7"/>
      <c r="L1883" s="7"/>
      <c r="M1883" s="7"/>
      <c r="N1883" s="7"/>
      <c r="O1883" s="7"/>
      <c r="P1883" s="7"/>
      <c r="Q1883" s="7"/>
      <c r="R1883" s="7"/>
      <c r="S1883" s="7"/>
    </row>
    <row r="1884">
      <c r="A1884" s="2" t="s">
        <v>9364</v>
      </c>
      <c r="B1884" s="2" t="str">
        <v>德國</v>
      </c>
      <c r="C1884" s="3" t="s">
        <v>9365</v>
      </c>
      <c r="D1884" s="2" t="s">
        <v>9366</v>
      </c>
      <c r="E1884" s="2" t="str">
        <v>7次</v>
      </c>
      <c r="F1884" s="2" t="str">
        <v>Emil-Lux-Strasse 1, DE 42929, Wermelskirchen</v>
      </c>
      <c r="G1884" s="2" t="str">
        <v>Michael Oppermann</v>
      </c>
      <c r="H1884" s="2" t="str">
        <v>--</v>
      </c>
      <c r="I1884" s="2" t="str">
        <v>+49 2196 764000</v>
      </c>
      <c r="J1884" s="2" t="str">
        <v>0049 2196 76 40 02</v>
      </c>
      <c r="K1884" s="7"/>
      <c r="L1884" s="7"/>
      <c r="M1884" s="7"/>
      <c r="N1884" s="7"/>
      <c r="O1884" s="7"/>
      <c r="P1884" s="7"/>
      <c r="Q1884" s="7"/>
      <c r="R1884" s="7"/>
      <c r="S1884" s="7"/>
    </row>
    <row r="1885">
      <c r="A1885" s="2" t="s">
        <v>12190</v>
      </c>
      <c r="B1885" s="2" t="str">
        <v>斯里兰卡</v>
      </c>
      <c r="C1885" s="3" t="s">
        <v>12191</v>
      </c>
      <c r="D1885" s="2" t="str">
        <v>五金,园林用品,家具,家居装饰品,工艺陶瓷,玻璃工艺品,箱包,餐厨用具</v>
      </c>
      <c r="E1885" s="2" t="str">
        <v>8次</v>
      </c>
      <c r="F1885" s="2" t="str">
        <v>13 Vivekananda Road, Wellawatte 00600, SRI LANKA</v>
      </c>
      <c r="G1885" s="2" t="str">
        <v>Marc Bush</v>
      </c>
      <c r="H1885" s="2" t="s">
        <v>12192</v>
      </c>
      <c r="I1885" s="2" t="str">
        <v>+94 77 768 1084</v>
      </c>
      <c r="J1885" s="2">
        <v>94115557229</v>
      </c>
      <c r="K1885" s="7"/>
      <c r="L1885" s="7"/>
      <c r="M1885" s="7"/>
      <c r="N1885" s="7"/>
      <c r="O1885" s="7"/>
      <c r="P1885" s="7"/>
      <c r="Q1885" s="7"/>
      <c r="R1885" s="7"/>
      <c r="S1885" s="7"/>
    </row>
    <row r="1886">
      <c r="A1886" s="2" t="s">
        <v>9274</v>
      </c>
      <c r="B1886" s="2" t="str">
        <v>菲律賓</v>
      </c>
      <c r="C1886" s="2" t="str">
        <v>--</v>
      </c>
      <c r="D1886" s="2" t="str">
        <v>餐厨用具</v>
      </c>
      <c r="E1886" s="2" t="str">
        <v>2次</v>
      </c>
      <c r="F1886" s="2" t="str">
        <v>2667 HONDURAS STREET,COR. BATANGAS STREET BARANGAY SAN ISIDRO MAKATI CITY</v>
      </c>
      <c r="G1886" s="2" t="str">
        <v>BHAGWAN SITALDAS</v>
      </c>
      <c r="H1886" s="2" t="s">
        <v>9275</v>
      </c>
      <c r="I1886" s="2" t="str">
        <v>0063 2 8432552</v>
      </c>
      <c r="J1886" s="2" t="str">
        <v>0063 2 8895521/8891659</v>
      </c>
      <c r="K1886" s="7"/>
      <c r="L1886" s="7"/>
      <c r="M1886" s="7"/>
      <c r="N1886" s="7"/>
      <c r="O1886" s="7"/>
      <c r="P1886" s="7"/>
      <c r="Q1886" s="7"/>
      <c r="R1886" s="7"/>
      <c r="S1886" s="7"/>
    </row>
    <row r="1887">
      <c r="A1887" s="2" t="s">
        <v>11803</v>
      </c>
      <c r="B1887" s="2" t="str">
        <v>美國</v>
      </c>
      <c r="C1887" s="3" t="s">
        <v>11801</v>
      </c>
      <c r="D1887" s="2" t="str">
        <v>园林用品,工艺陶瓷,餐厨用具</v>
      </c>
      <c r="E1887" s="2" t="str">
        <v>9次</v>
      </c>
      <c r="F1887" s="2" t="str">
        <v>18191 VON KARMAN AVENUE,SUITE 300 IRVINE,CALIFORNIA 92612</v>
      </c>
      <c r="G1887" s="2" t="str">
        <v>HIMI,INC.</v>
      </c>
      <c r="H1887" s="2" t="s">
        <v>11802</v>
      </c>
      <c r="I1887" s="2">
        <f>+1-949-885-3100</f>
      </c>
      <c r="J1887" s="2">
        <v>1</v>
      </c>
      <c r="K1887" s="7"/>
      <c r="L1887" s="7"/>
      <c r="M1887" s="7"/>
      <c r="N1887" s="7"/>
      <c r="O1887" s="7"/>
      <c r="P1887" s="7"/>
      <c r="Q1887" s="7"/>
      <c r="R1887" s="7"/>
      <c r="S1887" s="7"/>
    </row>
    <row r="1888">
      <c r="A1888" s="2" t="s">
        <v>9302</v>
      </c>
      <c r="B1888" s="2" t="str">
        <v>加拿大</v>
      </c>
      <c r="C1888" s="3" t="s">
        <v>9303</v>
      </c>
      <c r="D1888" s="2" t="str">
        <v>家用电器,工艺陶瓷,玻璃工艺品,餐厨用具</v>
      </c>
      <c r="E1888" s="2" t="str">
        <v>9次</v>
      </c>
      <c r="F1888" s="2" t="str">
        <v>412, RUE PERREAULT,SEPT-ILES</v>
      </c>
      <c r="G1888" s="2" t="str">
        <v>LAJOIE INC.</v>
      </c>
      <c r="H1888" s="2" t="str">
        <v>--</v>
      </c>
      <c r="I1888" s="2" t="str">
        <v>+1-514-328-6645,+57-5143286131,+57-5143286645,+57-514328664</v>
      </c>
      <c r="J1888" s="2" t="str">
        <v>001 418 9627112</v>
      </c>
      <c r="K1888" s="7"/>
      <c r="L1888" s="7"/>
      <c r="M1888" s="7"/>
      <c r="N1888" s="7"/>
      <c r="O1888" s="7"/>
      <c r="P1888" s="7"/>
      <c r="Q1888" s="7"/>
      <c r="R1888" s="7"/>
      <c r="S1888" s="7"/>
    </row>
    <row r="1889">
      <c r="A1889" s="2" t="s">
        <v>8246</v>
      </c>
      <c r="B1889" s="2" t="str">
        <v>美國</v>
      </c>
      <c r="C1889" s="2" t="str">
        <v>--</v>
      </c>
      <c r="D1889" s="2" t="str">
        <v>餐厨用具</v>
      </c>
      <c r="E1889" s="2" t="str">
        <v>2次</v>
      </c>
      <c r="F1889" s="2" t="str">
        <v>177-18 104TH AVENUE/JAMAICA,N.Y.</v>
      </c>
      <c r="G1889" s="2" t="str">
        <v>MIKE YOUSIAN</v>
      </c>
      <c r="H1889" s="2" t="str">
        <v>--</v>
      </c>
      <c r="I1889" s="2" t="str">
        <v>001 718 5236241</v>
      </c>
      <c r="J1889" s="2" t="str">
        <v>001 718 2629530</v>
      </c>
      <c r="K1889" s="7"/>
      <c r="L1889" s="7"/>
      <c r="M1889" s="7"/>
      <c r="N1889" s="7"/>
      <c r="O1889" s="7"/>
      <c r="P1889" s="7"/>
      <c r="Q1889" s="7"/>
      <c r="R1889" s="7"/>
      <c r="S1889" s="7"/>
    </row>
    <row r="1890">
      <c r="A1890" s="2" t="s">
        <v>8803</v>
      </c>
      <c r="B1890" s="2" t="str">
        <v>德國</v>
      </c>
      <c r="C1890" s="3" t="s">
        <v>8804</v>
      </c>
      <c r="D1890" s="2" t="str">
        <v>餐厨用具</v>
      </c>
      <c r="E1890" s="2" t="str">
        <v>7次</v>
      </c>
      <c r="F1890" s="2" t="str">
        <v>Am Borsigturm 100, D-13507 Berlin, GERMANY</v>
      </c>
      <c r="G1890" s="2" t="str">
        <v>--</v>
      </c>
      <c r="H1890" s="2" t="s">
        <v>8805</v>
      </c>
      <c r="I1890" s="2" t="str">
        <v>+49 30 43932215</v>
      </c>
      <c r="J1890" s="2" t="str">
        <v>0049 (0)30 4393 3992</v>
      </c>
      <c r="K1890" s="7"/>
      <c r="L1890" s="7"/>
      <c r="M1890" s="7"/>
      <c r="N1890" s="7"/>
      <c r="O1890" s="7"/>
      <c r="P1890" s="7"/>
      <c r="Q1890" s="7"/>
      <c r="R1890" s="7"/>
      <c r="S1890" s="7"/>
    </row>
    <row r="1891">
      <c r="A1891" s="2" t="s">
        <v>11331</v>
      </c>
      <c r="B1891" s="2" t="str">
        <v>俄羅斯</v>
      </c>
      <c r="C1891" s="3" t="s">
        <v>11332</v>
      </c>
      <c r="D1891" s="2" t="str">
        <v>个人护理用具,其他,照明产品,玻璃工艺品,箱包,餐厨用具</v>
      </c>
      <c r="E1891" s="2" t="str">
        <v>8次</v>
      </c>
      <c r="F1891" s="2" t="str">
        <v>KOTELNICHESKAYA NAB.,1/15 VYSOTKA,A-B, 5/F., OFFICE 4, MOSCOW,RUSSIA</v>
      </c>
      <c r="G1891" s="2" t="str">
        <v>Robin Lee</v>
      </c>
      <c r="H1891" s="2" t="s">
        <v>11333</v>
      </c>
      <c r="I1891" s="2" t="str">
        <v>(095)915 4600</v>
      </c>
      <c r="J1891" s="2" t="str">
        <v>(095)915 4001</v>
      </c>
      <c r="K1891" s="7"/>
      <c r="L1891" s="7"/>
      <c r="M1891" s="7"/>
      <c r="N1891" s="7"/>
      <c r="O1891" s="7"/>
      <c r="P1891" s="7"/>
      <c r="Q1891" s="7"/>
      <c r="R1891" s="7"/>
      <c r="S1891" s="7"/>
    </row>
    <row r="1892">
      <c r="A1892" s="2" t="s">
        <v>8832</v>
      </c>
      <c r="B1892" s="2" t="str">
        <v>美國</v>
      </c>
      <c r="C1892" s="3" t="s">
        <v>8831</v>
      </c>
      <c r="D1892" s="2" t="str">
        <v>家居用品,餐厨用具</v>
      </c>
      <c r="E1892" s="2" t="str">
        <v>6次</v>
      </c>
      <c r="F1892" s="2" t="str">
        <v>3988 EAST 1553RD ROADEARLVILLE,ILLINOIS 60518,U.S.A.</v>
      </c>
      <c r="G1892" s="2" t="str">
        <v>James Brathwaite</v>
      </c>
      <c r="H1892" s="2" t="s">
        <v>8830</v>
      </c>
      <c r="I1892" s="2" t="str">
        <v>+1 815-792-8567</v>
      </c>
      <c r="J1892" s="2" t="str">
        <v>001 8157928529</v>
      </c>
      <c r="K1892" s="7"/>
      <c r="L1892" s="7"/>
      <c r="M1892" s="7"/>
      <c r="N1892" s="7"/>
      <c r="O1892" s="7"/>
      <c r="P1892" s="7"/>
      <c r="Q1892" s="7"/>
      <c r="R1892" s="7"/>
      <c r="S1892" s="7"/>
    </row>
    <row r="1893">
      <c r="A1893" s="2" t="s">
        <v>8134</v>
      </c>
      <c r="B1893" s="2" t="str">
        <v>瑞典</v>
      </c>
      <c r="C1893" s="3" t="s">
        <v>8135</v>
      </c>
      <c r="D1893" s="2" t="str">
        <v>体育及旅游休闲用品,其他,家具,家用电器,玻璃工艺品,餐厨用具</v>
      </c>
      <c r="E1893" s="2" t="str">
        <v>9次</v>
      </c>
      <c r="F1893" s="2" t="str">
        <v>Hyllie Kyrkov 87, SE 21617, Limhamn</v>
      </c>
      <c r="G1893" s="2" t="str">
        <v>Gellberg AB</v>
      </c>
      <c r="H1893" s="2" t="s">
        <v>8136</v>
      </c>
      <c r="I1893" s="2" t="str">
        <v>+46 40 16 55 50</v>
      </c>
      <c r="J1893" s="2" t="str">
        <v>0046 40 16 04 11</v>
      </c>
      <c r="K1893" s="7"/>
      <c r="L1893" s="7"/>
      <c r="M1893" s="7"/>
      <c r="N1893" s="7"/>
      <c r="O1893" s="7"/>
      <c r="P1893" s="7"/>
      <c r="Q1893" s="7"/>
      <c r="R1893" s="7"/>
      <c r="S1893" s="7"/>
    </row>
    <row r="1894">
      <c r="A1894" s="2" t="s">
        <v>8757</v>
      </c>
      <c r="B1894" s="2" t="str">
        <v>中國香港</v>
      </c>
      <c r="C1894" s="3" t="s">
        <v>8760</v>
      </c>
      <c r="D1894" s="2" t="s">
        <v>8758</v>
      </c>
      <c r="E1894" s="2" t="str">
        <v>6次</v>
      </c>
      <c r="F1894" s="2" t="str">
        <v>RM 903 ADMIRALTY CTR., TWR I,18 HARCOURT RD.,CENTRAL.,HONGKONG</v>
      </c>
      <c r="G1894" s="2" t="str">
        <v>--</v>
      </c>
      <c r="H1894" s="2" t="s">
        <v>8759</v>
      </c>
      <c r="I1894" s="2" t="str">
        <v>+852 2520 2270</v>
      </c>
      <c r="J1894" s="2">
        <v>25297714</v>
      </c>
      <c r="K1894" s="7"/>
      <c r="L1894" s="7"/>
      <c r="M1894" s="7"/>
      <c r="N1894" s="7"/>
      <c r="O1894" s="7"/>
      <c r="P1894" s="7"/>
      <c r="Q1894" s="7"/>
      <c r="R1894" s="7"/>
      <c r="S1894" s="7"/>
    </row>
    <row r="1895">
      <c r="A1895" s="2" t="s">
        <v>11819</v>
      </c>
      <c r="B1895" s="2" t="str">
        <v>墨西哥</v>
      </c>
      <c r="C1895" s="3" t="s">
        <v>11822</v>
      </c>
      <c r="D1895" s="2" t="s">
        <v>11820</v>
      </c>
      <c r="E1895" s="2" t="str">
        <v>10次</v>
      </c>
      <c r="F1895" s="2" t="str">
        <v>magnavista 222 lindavista</v>
      </c>
      <c r="G1895" s="2" t="str">
        <v>arturo jaime</v>
      </c>
      <c r="H1895" s="2" t="s">
        <v>11821</v>
      </c>
      <c r="I1895" s="2" t="str">
        <v>+52 81 8394 9117</v>
      </c>
      <c r="J1895" s="2">
        <v>8183949117</v>
      </c>
      <c r="K1895" s="7"/>
      <c r="L1895" s="7"/>
      <c r="M1895" s="7"/>
      <c r="N1895" s="7"/>
      <c r="O1895" s="7"/>
      <c r="P1895" s="7"/>
      <c r="Q1895" s="7"/>
      <c r="R1895" s="7"/>
      <c r="S1895" s="7"/>
    </row>
    <row r="1896">
      <c r="A1896" s="2" t="s">
        <v>8781</v>
      </c>
      <c r="B1896" s="2" t="str">
        <v>波蘭</v>
      </c>
      <c r="C1896" s="3" t="s">
        <v>8780</v>
      </c>
      <c r="D1896" s="2" t="str">
        <v>餐厨用具</v>
      </c>
      <c r="E1896" s="2" t="str">
        <v>7次</v>
      </c>
      <c r="F1896" s="2" t="str">
        <v>60-320 Poznan ul. Bulgarska 65 A, POLAND</v>
      </c>
      <c r="G1896" s="2" t="str">
        <v>--</v>
      </c>
      <c r="H1896" s="2" t="s">
        <v>8782</v>
      </c>
      <c r="I1896" s="2" t="str">
        <v>+48 61 868 38 36</v>
      </c>
      <c r="J1896" s="2">
        <v>48618683836</v>
      </c>
      <c r="K1896" s="7"/>
      <c r="L1896" s="7"/>
      <c r="M1896" s="7"/>
      <c r="N1896" s="7"/>
      <c r="O1896" s="7"/>
      <c r="P1896" s="7"/>
      <c r="Q1896" s="7"/>
      <c r="R1896" s="7"/>
      <c r="S1896" s="7"/>
    </row>
    <row r="1897">
      <c r="A1897" s="2" t="s">
        <v>11753</v>
      </c>
      <c r="B1897" s="2" t="str">
        <v>希臘</v>
      </c>
      <c r="C1897" s="3" t="s">
        <v>11751</v>
      </c>
      <c r="D1897" s="2" t="str">
        <v>餐厨用具</v>
      </c>
      <c r="E1897" s="2" t="str">
        <v>6次</v>
      </c>
      <c r="F1897" s="2" t="str">
        <v>24,STEF.KAZOULI STR RHODES 85100</v>
      </c>
      <c r="G1897" s="2" t="str">
        <v>MICHAEL GOMPOD</v>
      </c>
      <c r="H1897" s="2" t="s">
        <v>11752</v>
      </c>
      <c r="I1897" s="2" t="str">
        <v>0030 22410 70630</v>
      </c>
      <c r="J1897" s="2" t="str">
        <v>0030 22410 34864</v>
      </c>
      <c r="K1897" s="7"/>
      <c r="L1897" s="7"/>
      <c r="M1897" s="7"/>
      <c r="N1897" s="7"/>
      <c r="O1897" s="7"/>
      <c r="P1897" s="7"/>
      <c r="Q1897" s="7"/>
      <c r="R1897" s="7"/>
      <c r="S1897" s="7"/>
    </row>
    <row r="1898">
      <c r="A1898" s="2" t="s">
        <v>8703</v>
      </c>
      <c r="B1898" s="2" t="str">
        <v>義大利</v>
      </c>
      <c r="C1898" s="3" t="s">
        <v>8702</v>
      </c>
      <c r="D1898" s="2" t="str">
        <v>其他,照明产品,餐厨用具</v>
      </c>
      <c r="E1898" s="2" t="str">
        <v>6次</v>
      </c>
      <c r="F1898" s="2" t="str">
        <v>Via del Lavoro 1/C, I 31013, CODOGNE'</v>
      </c>
      <c r="G1898" s="2" t="str">
        <v>Giorgio Zanchetta</v>
      </c>
      <c r="H1898" s="2" t="s">
        <v>8704</v>
      </c>
      <c r="I1898" s="2" t="str">
        <v>+39 0438 470220</v>
      </c>
      <c r="J1898" s="2" t="str">
        <v>0039 0438 470245</v>
      </c>
      <c r="K1898" s="7"/>
      <c r="L1898" s="7"/>
      <c r="M1898" s="7"/>
      <c r="N1898" s="7"/>
      <c r="O1898" s="7"/>
      <c r="P1898" s="7"/>
      <c r="Q1898" s="7"/>
      <c r="R1898" s="7"/>
      <c r="S1898" s="7"/>
    </row>
    <row r="1899">
      <c r="A1899" s="2" t="s">
        <v>11776</v>
      </c>
      <c r="B1899" s="2" t="str">
        <v>菲律賓</v>
      </c>
      <c r="C1899" s="3" t="s">
        <v>11778</v>
      </c>
      <c r="D1899" s="2" t="str">
        <v>其他,家具,家居装饰品,餐厨用具</v>
      </c>
      <c r="E1899" s="2" t="str">
        <v>8次</v>
      </c>
      <c r="F1899" s="2" t="str">
        <v>LOT 9B, BLOCK 1, RDC INDUSTRIALCOMPOUND POTRERO,MALABON, M.M.PHILIPPINES</v>
      </c>
      <c r="G1899" s="2" t="str">
        <v>Anny</v>
      </c>
      <c r="H1899" s="2" t="s">
        <v>11777</v>
      </c>
      <c r="I1899" s="2" t="str">
        <v>+63 2 285 6991</v>
      </c>
      <c r="J1899" s="2" t="str">
        <v>0063-2-7258650</v>
      </c>
      <c r="K1899" s="7"/>
      <c r="L1899" s="7"/>
      <c r="M1899" s="7"/>
      <c r="N1899" s="7"/>
      <c r="O1899" s="7"/>
      <c r="P1899" s="7"/>
      <c r="Q1899" s="7"/>
      <c r="R1899" s="7"/>
      <c r="S1899" s="7"/>
    </row>
    <row r="1900">
      <c r="A1900" s="2" t="s">
        <v>8730</v>
      </c>
      <c r="B1900" s="2" t="str">
        <v>中國香港</v>
      </c>
      <c r="C1900" s="2" t="str">
        <v>--</v>
      </c>
      <c r="D1900" s="2" t="str">
        <v>其他,家具,家居装饰品,餐厨用具</v>
      </c>
      <c r="E1900" s="2" t="str">
        <v>8次</v>
      </c>
      <c r="F1900" s="2" t="str">
        <v>NO.C, 16/F., CHINAWEAL CENTRE,414-424 JAFFE ROAD, WANCHAI,HONGKONG</v>
      </c>
      <c r="G1900" s="2" t="str">
        <v>ABEL WASSERMAN</v>
      </c>
      <c r="H1900" s="2" t="s">
        <v>8731</v>
      </c>
      <c r="I1900" s="2" t="str">
        <v>+852 2838 0936</v>
      </c>
      <c r="J1900" s="2" t="str">
        <v>00852 25722792</v>
      </c>
      <c r="K1900" s="7"/>
      <c r="L1900" s="7"/>
      <c r="M1900" s="7"/>
      <c r="N1900" s="7"/>
      <c r="O1900" s="7"/>
      <c r="P1900" s="7"/>
      <c r="Q1900" s="7"/>
      <c r="R1900" s="7"/>
      <c r="S1900" s="7"/>
    </row>
    <row r="1901">
      <c r="A1901" s="5" t="s">
        <v>11713</v>
      </c>
      <c r="B1901" s="5" t="str">
        <v>義大利</v>
      </c>
      <c r="C1901" s="5" t="str">
        <v>--</v>
      </c>
      <c r="D1901" s="5" t="str">
        <v>餐厨用具</v>
      </c>
      <c r="E1901" s="5" t="str">
        <v>6次</v>
      </c>
      <c r="F1901" s="5" t="str">
        <v>Via Romagnano 21, I 10145, TORINO</v>
      </c>
      <c r="G1901" s="5" t="str">
        <v>Luigi Perosino</v>
      </c>
      <c r="H1901" s="5" t="s">
        <v>11712</v>
      </c>
      <c r="I1901" s="5" t="str">
        <v>+39 011 771 0651</v>
      </c>
      <c r="J1901" s="5" t="str">
        <v>0039 011 757282</v>
      </c>
      <c r="K1901" s="7"/>
      <c r="L1901" s="7"/>
      <c r="M1901" s="7"/>
      <c r="N1901" s="7"/>
      <c r="O1901" s="7"/>
      <c r="P1901" s="7"/>
      <c r="Q1901" s="7"/>
      <c r="R1901" s="7"/>
      <c r="S1901" s="7"/>
    </row>
    <row r="1902">
      <c r="A1902" s="2" t="s">
        <v>8650</v>
      </c>
      <c r="B1902" s="2" t="str">
        <v>巴基斯坦</v>
      </c>
      <c r="C1902" s="2" t="str">
        <v>--</v>
      </c>
      <c r="D1902" s="2" t="str">
        <v>其他,建筑及装饰材料,餐厨用具</v>
      </c>
      <c r="E1902" s="2" t="str">
        <v>8次</v>
      </c>
      <c r="F1902" s="2" t="str">
        <v>SHOP #1, BUILDING: 17-C, KHAYABAN-E-BADAR (MAIN), OPP. 28TH STREET, D.H.A. PHASE-V, KARACHI, PAKISTAN.</v>
      </c>
      <c r="G1902" s="2" t="str">
        <v>Florence Ngai</v>
      </c>
      <c r="H1902" s="2" t="s">
        <v>8649</v>
      </c>
      <c r="I1902" s="2" t="str">
        <v>( 92 300) 8299662</v>
      </c>
      <c r="J1902" s="2" t="str">
        <v>( 92 21) 5845874</v>
      </c>
      <c r="K1902" s="7"/>
      <c r="L1902" s="7"/>
      <c r="M1902" s="7"/>
      <c r="N1902" s="7"/>
      <c r="O1902" s="7"/>
      <c r="P1902" s="7"/>
      <c r="Q1902" s="7"/>
      <c r="R1902" s="7"/>
      <c r="S1902" s="7"/>
    </row>
    <row r="1903">
      <c r="A1903" s="2" t="s">
        <v>10063</v>
      </c>
      <c r="B1903" s="2" t="str">
        <v>美國</v>
      </c>
      <c r="C1903" s="3" t="s">
        <v>10064</v>
      </c>
      <c r="D1903" s="2" t="str">
        <v>五金,其他,家具,服装饰物及配件,餐厨用具</v>
      </c>
      <c r="E1903" s="2" t="str">
        <v>6次</v>
      </c>
      <c r="F1903" s="2" t="str">
        <v>199 CHALAN SAN ANTONIO,SUITE 105,U.S.A.</v>
      </c>
      <c r="G1903" s="2" t="str">
        <v>Bhanu Pratap</v>
      </c>
      <c r="H1903" s="2" t="s">
        <v>10065</v>
      </c>
      <c r="I1903" s="2" t="str">
        <v>001 671 637 0369</v>
      </c>
      <c r="J1903" s="2" t="str">
        <v>001 671 637 7101</v>
      </c>
      <c r="K1903" s="7"/>
      <c r="L1903" s="7"/>
      <c r="M1903" s="7"/>
      <c r="N1903" s="7"/>
      <c r="O1903" s="7"/>
      <c r="P1903" s="7"/>
      <c r="Q1903" s="7"/>
      <c r="R1903" s="7"/>
      <c r="S1903" s="7"/>
    </row>
    <row r="1904">
      <c r="A1904" s="2" t="s">
        <v>8679</v>
      </c>
      <c r="B1904" s="2" t="str">
        <v>瑞典</v>
      </c>
      <c r="C1904" s="3" t="s">
        <v>8681</v>
      </c>
      <c r="D1904" s="2" t="str">
        <v>餐厨用具</v>
      </c>
      <c r="E1904" s="2" t="str">
        <v>6次</v>
      </c>
      <c r="F1904" s="2" t="str">
        <v>BALDERSVAEG 12 3TR,14571 NORSBORG</v>
      </c>
      <c r="G1904" s="2" t="str">
        <v>DHLA AL-KAISI</v>
      </c>
      <c r="H1904" s="2" t="s">
        <v>8680</v>
      </c>
      <c r="I1904" s="2" t="str">
        <v>0046 853180151</v>
      </c>
      <c r="J1904" s="2" t="str">
        <v>0046 853180151</v>
      </c>
      <c r="K1904" s="7"/>
      <c r="L1904" s="7"/>
      <c r="M1904" s="7"/>
      <c r="N1904" s="7"/>
      <c r="O1904" s="7"/>
      <c r="P1904" s="7"/>
      <c r="Q1904" s="7"/>
      <c r="R1904" s="7"/>
      <c r="S1904" s="7"/>
    </row>
    <row r="1905">
      <c r="A1905" s="2" t="s">
        <v>11995</v>
      </c>
      <c r="B1905" s="2" t="str">
        <v>中國香港</v>
      </c>
      <c r="C1905" s="3" t="s">
        <v>11993</v>
      </c>
      <c r="D1905" s="2" t="str">
        <v>工艺陶瓷,玻璃工艺品,餐厨用具</v>
      </c>
      <c r="E1905" s="2" t="str">
        <v>6次</v>
      </c>
      <c r="F1905" s="2" t="str">
        <v>RM.3,12/F,NEW CITY CENTRE,2 LEI YUE MUN RD,KWUN TONG,KOWLOON</v>
      </c>
      <c r="G1905" s="2" t="str">
        <v>JOHNY HUI</v>
      </c>
      <c r="H1905" s="2" t="s">
        <v>11994</v>
      </c>
      <c r="I1905" s="2">
        <f>+852-2717-9229</f>
      </c>
      <c r="J1905" s="2" t="str">
        <v>00852 27930929</v>
      </c>
      <c r="K1905" s="7"/>
      <c r="L1905" s="7"/>
      <c r="M1905" s="7"/>
      <c r="N1905" s="7"/>
      <c r="O1905" s="7"/>
      <c r="P1905" s="7"/>
      <c r="Q1905" s="7"/>
      <c r="R1905" s="7"/>
      <c r="S1905" s="7"/>
    </row>
    <row r="1906">
      <c r="A1906" s="2" t="s">
        <v>9016</v>
      </c>
      <c r="B1906" s="2" t="str">
        <v>法國</v>
      </c>
      <c r="C1906" s="2" t="str">
        <v>--</v>
      </c>
      <c r="D1906" s="2" t="str">
        <v>卫浴设备,家具,餐厨用具</v>
      </c>
      <c r="E1906" s="2" t="str">
        <v>9次</v>
      </c>
      <c r="F1906" s="2" t="str">
        <v>7 RUE ROBERT SCHUMANN, 33170, GRADIGNAN</v>
      </c>
      <c r="G1906" s="2" t="str">
        <v>GRIM IMPORTGREEN CARD DECORATION</v>
      </c>
      <c r="H1906" s="2" t="s">
        <v>9015</v>
      </c>
      <c r="I1906" s="2" t="str">
        <v>+33 5 56 89 20 50</v>
      </c>
      <c r="J1906" s="2" t="str">
        <v>0033 556894423</v>
      </c>
      <c r="K1906" s="7"/>
      <c r="L1906" s="7"/>
      <c r="M1906" s="7"/>
      <c r="N1906" s="7"/>
      <c r="O1906" s="7"/>
      <c r="P1906" s="7"/>
      <c r="Q1906" s="7"/>
      <c r="R1906" s="7"/>
      <c r="S1906" s="7"/>
    </row>
    <row r="1907">
      <c r="A1907" s="2" t="s">
        <v>12013</v>
      </c>
      <c r="B1907" s="2" t="str">
        <v>科威特</v>
      </c>
      <c r="C1907" s="2" t="str">
        <v>--</v>
      </c>
      <c r="D1907" s="2" t="str">
        <v>体育及旅游休闲用品,医药保健品及医疗器械,箱包,鞋,餐厨用具</v>
      </c>
      <c r="E1907" s="2" t="str">
        <v>7次</v>
      </c>
      <c r="F1907" s="2" t="str">
        <v>FAR WANIAH</v>
      </c>
      <c r="G1907" s="2" t="str">
        <v>Brian Gavagan</v>
      </c>
      <c r="H1907" s="2" t="s">
        <v>12012</v>
      </c>
      <c r="I1907" s="2" t="str">
        <v>00965 9445694</v>
      </c>
      <c r="J1907" s="2" t="str">
        <v>00965 4755408</v>
      </c>
      <c r="K1907" s="7"/>
      <c r="L1907" s="7"/>
      <c r="M1907" s="7"/>
      <c r="N1907" s="7"/>
      <c r="O1907" s="7"/>
      <c r="P1907" s="7"/>
      <c r="Q1907" s="7"/>
      <c r="R1907" s="7"/>
      <c r="S1907" s="7"/>
    </row>
    <row r="1908">
      <c r="A1908" s="2" t="s">
        <v>9040</v>
      </c>
      <c r="B1908" s="2" t="str">
        <v>德國</v>
      </c>
      <c r="C1908" s="3" t="s">
        <v>9038</v>
      </c>
      <c r="D1908" s="2" t="str">
        <v>家具,玩具,节日用品,鞋,餐厨用具</v>
      </c>
      <c r="E1908" s="2" t="str">
        <v>4次</v>
      </c>
      <c r="F1908" s="2" t="str">
        <v>RAIFFEISENSTRASSE 10.61191 ROSBACH</v>
      </c>
      <c r="G1908" s="2" t="str">
        <v>ZHENG PENGCHENG</v>
      </c>
      <c r="H1908" s="2" t="s">
        <v>9039</v>
      </c>
      <c r="I1908" s="2" t="str">
        <v>0049 6003 827790</v>
      </c>
      <c r="J1908" s="2" t="str">
        <v>0049 6003 827791</v>
      </c>
      <c r="K1908" s="7"/>
      <c r="L1908" s="7"/>
      <c r="M1908" s="7"/>
      <c r="N1908" s="7"/>
      <c r="O1908" s="7"/>
      <c r="P1908" s="7"/>
      <c r="Q1908" s="7"/>
      <c r="R1908" s="7"/>
      <c r="S1908" s="7"/>
    </row>
    <row r="1909">
      <c r="A1909" s="2" t="s">
        <v>9979</v>
      </c>
      <c r="B1909" s="2" t="str">
        <v>日本</v>
      </c>
      <c r="C1909" s="2" t="str">
        <v>--</v>
      </c>
      <c r="D1909" s="2" t="str">
        <v>餐厨用具</v>
      </c>
      <c r="E1909" s="2" t="str">
        <v>3次</v>
      </c>
      <c r="F1909" s="2" t="str">
        <v>3-28-1, YAGUCHI, OHTA-KU, TOKYO 146, JAPAN</v>
      </c>
      <c r="G1909" s="2" t="str">
        <v>TSUNODA</v>
      </c>
      <c r="H1909" s="2" t="str">
        <v>--</v>
      </c>
      <c r="I1909" s="2">
        <f>+81-3-5482-1711</f>
      </c>
      <c r="J1909" s="2" t="str">
        <v>0081 3 54821713</v>
      </c>
      <c r="K1909" s="7"/>
      <c r="L1909" s="7"/>
      <c r="M1909" s="7"/>
      <c r="N1909" s="7"/>
      <c r="O1909" s="7"/>
      <c r="P1909" s="7"/>
      <c r="Q1909" s="7"/>
      <c r="R1909" s="7"/>
      <c r="S1909" s="7"/>
    </row>
    <row r="1910">
      <c r="A1910" s="2" t="s">
        <v>8425</v>
      </c>
      <c r="B1910" s="2" t="str">
        <v>巴哈馬</v>
      </c>
      <c r="C1910" s="3" t="s">
        <v>8428</v>
      </c>
      <c r="D1910" s="2" t="s">
        <v>8426</v>
      </c>
      <c r="E1910" s="2" t="str">
        <v>10次</v>
      </c>
      <c r="F1910" s="2" t="str">
        <v>155 MONESTARY PARKP.O. BOX N7293, NASSAU,BAHAMAS</v>
      </c>
      <c r="G1910" s="2" t="str">
        <v>Aasif Khudrath</v>
      </c>
      <c r="H1910" s="2" t="s">
        <v>8427</v>
      </c>
      <c r="I1910" s="2" t="str">
        <v>(242)394 4147</v>
      </c>
      <c r="J1910" s="2" t="str">
        <v>(242394 4172</v>
      </c>
      <c r="K1910" s="7"/>
      <c r="L1910" s="7"/>
      <c r="M1910" s="7"/>
      <c r="N1910" s="7"/>
      <c r="O1910" s="7"/>
      <c r="P1910" s="7"/>
      <c r="Q1910" s="7"/>
      <c r="R1910" s="7"/>
      <c r="S1910" s="7"/>
    </row>
    <row r="1911">
      <c r="A1911" s="2" t="s">
        <v>11553</v>
      </c>
      <c r="B1911" s="2" t="str">
        <v>孟加拉</v>
      </c>
      <c r="C1911" s="3" t="s">
        <v>11554</v>
      </c>
      <c r="D1911" s="2" t="s">
        <v>11551</v>
      </c>
      <c r="E1911" s="2" t="str">
        <v>11次</v>
      </c>
      <c r="F1911" s="2" t="str">
        <v>"SAHERA CIRCLE" LEVEL 4, 218,ELEPHANT ROAD, DHAKA-1205,BANGLADESH</v>
      </c>
      <c r="G1911" s="2" t="str">
        <v>A.RAHMAN</v>
      </c>
      <c r="H1911" s="2" t="s">
        <v>11552</v>
      </c>
      <c r="I1911" s="2" t="str">
        <v>+880 1712-587988</v>
      </c>
      <c r="J1911" s="2" t="str">
        <v>0088 031 637496</v>
      </c>
      <c r="K1911" s="7"/>
      <c r="L1911" s="7"/>
      <c r="M1911" s="7"/>
      <c r="N1911" s="7"/>
      <c r="O1911" s="7"/>
      <c r="P1911" s="7"/>
      <c r="Q1911" s="7"/>
      <c r="R1911" s="7"/>
      <c r="S1911" s="7"/>
    </row>
    <row r="1912">
      <c r="A1912" s="2" t="s">
        <v>8457</v>
      </c>
      <c r="B1912" s="2" t="str">
        <v>科威特</v>
      </c>
      <c r="C1912" s="2" t="str">
        <v>--</v>
      </c>
      <c r="D1912" s="2" t="str">
        <v>餐厨用具</v>
      </c>
      <c r="E1912" s="2" t="str">
        <v>6次</v>
      </c>
      <c r="F1912" s="2" t="str">
        <v>JABER AL MUBARAK STREET SHARQ,KUWAIT</v>
      </c>
      <c r="G1912" s="2" t="str">
        <v>--</v>
      </c>
      <c r="H1912" s="2" t="s">
        <v>8458</v>
      </c>
      <c r="I1912" s="2">
        <f>+965-9611-458</f>
      </c>
      <c r="J1912" s="2">
        <v>4827162</v>
      </c>
      <c r="K1912" s="7"/>
      <c r="L1912" s="7"/>
      <c r="M1912" s="7"/>
      <c r="N1912" s="7"/>
      <c r="O1912" s="7"/>
      <c r="P1912" s="7"/>
      <c r="Q1912" s="7"/>
      <c r="R1912" s="7"/>
      <c r="S1912" s="7"/>
    </row>
    <row r="1913">
      <c r="A1913" s="2" t="s">
        <v>11581</v>
      </c>
      <c r="B1913" s="2" t="str">
        <v>澳大利亞</v>
      </c>
      <c r="C1913" s="3" t="s">
        <v>11582</v>
      </c>
      <c r="D1913" s="2" t="str">
        <v>家具,家居装饰品,玻璃工艺品,餐厨用具</v>
      </c>
      <c r="E1913" s="2" t="str">
        <v>7次</v>
      </c>
      <c r="F1913" s="2" t="str">
        <v>57 Sandown Rd, 3171, Springvale</v>
      </c>
      <c r="G1913" s="2" t="str">
        <v>Finemark Homewares Pty Ltd</v>
      </c>
      <c r="H1913" s="2" t="str">
        <v>--</v>
      </c>
      <c r="I1913" s="2">
        <f>+61-411-877-177</f>
      </c>
      <c r="J1913" s="2" t="str">
        <v>0061 3 9546 4461</v>
      </c>
      <c r="K1913" s="7"/>
      <c r="L1913" s="7"/>
      <c r="M1913" s="7"/>
      <c r="N1913" s="7"/>
      <c r="O1913" s="7"/>
      <c r="P1913" s="7"/>
      <c r="Q1913" s="7"/>
      <c r="R1913" s="7"/>
      <c r="S1913" s="7"/>
    </row>
    <row r="1914">
      <c r="A1914" s="2" t="s">
        <v>8379</v>
      </c>
      <c r="B1914" s="2" t="str">
        <v>日本</v>
      </c>
      <c r="C1914" s="2" t="str">
        <v>--</v>
      </c>
      <c r="D1914" s="2" t="str">
        <v>食品,餐厨用具</v>
      </c>
      <c r="E1914" s="2" t="str">
        <v>7次</v>
      </c>
      <c r="F1914" s="2" t="str">
        <v>61-1, OTAKI, OTAKI-MACHI ISUMI-GUN, CHIBA 2980216</v>
      </c>
      <c r="G1914" s="2" t="str">
        <v>SHISHIKURA, SEIZO</v>
      </c>
      <c r="H1914" s="2" t="str">
        <v>--</v>
      </c>
      <c r="I1914" s="2" t="str">
        <v>0081 470 82 2521</v>
      </c>
      <c r="J1914" s="2" t="str">
        <v>0081 470 82 2522</v>
      </c>
      <c r="K1914" s="7"/>
      <c r="L1914" s="7"/>
      <c r="M1914" s="7"/>
      <c r="N1914" s="7"/>
      <c r="O1914" s="7"/>
      <c r="P1914" s="7"/>
      <c r="Q1914" s="7"/>
      <c r="R1914" s="7"/>
      <c r="S1914" s="7"/>
    </row>
    <row r="1915">
      <c r="A1915" s="2" t="s">
        <v>11509</v>
      </c>
      <c r="B1915" s="2" t="str">
        <v>日本</v>
      </c>
      <c r="C1915" s="3" t="s">
        <v>11510</v>
      </c>
      <c r="D1915" s="2" t="str">
        <v>服装饰物及配件,鞋,餐厨用具</v>
      </c>
      <c r="E1915" s="2" t="str">
        <v>6次</v>
      </c>
      <c r="F1915" s="2" t="str">
        <v>1-2-13, KOMAGATA, TAITO-KU, TOKYO 111, JAPAN</v>
      </c>
      <c r="G1915" s="2" t="str">
        <v>KAMEYAMA, HIROSHI</v>
      </c>
      <c r="H1915" s="2" t="s">
        <v>11508</v>
      </c>
      <c r="I1915" s="2" t="str">
        <v>0081 3 3651 2061</v>
      </c>
      <c r="J1915" s="2" t="str">
        <v>0081 3 36511647</v>
      </c>
      <c r="K1915" s="7"/>
      <c r="L1915" s="7"/>
      <c r="M1915" s="7"/>
      <c r="N1915" s="7"/>
      <c r="O1915" s="7"/>
      <c r="P1915" s="7"/>
      <c r="Q1915" s="7"/>
      <c r="R1915" s="7"/>
      <c r="S1915" s="7"/>
    </row>
    <row r="1916">
      <c r="A1916" s="2" t="s">
        <v>8399</v>
      </c>
      <c r="B1916" s="2" t="str">
        <v>印尼</v>
      </c>
      <c r="C1916" s="2" t="str">
        <v>--</v>
      </c>
      <c r="D1916" s="2" t="str">
        <v>家具,餐厨用具</v>
      </c>
      <c r="E1916" s="2" t="str">
        <v>6次</v>
      </c>
      <c r="F1916" s="2" t="str">
        <v>JL.PASAR UTARA NO.36,JATINEGARA,JAKARTA</v>
      </c>
      <c r="G1916" s="2" t="str">
        <v>C.F.TIN</v>
      </c>
      <c r="H1916" s="2" t="str">
        <v>--</v>
      </c>
      <c r="I1916" s="2" t="str">
        <v>0062 21 8190449</v>
      </c>
      <c r="J1916" s="2" t="str">
        <v>0062 21 8190449</v>
      </c>
      <c r="K1916" s="7"/>
      <c r="L1916" s="7"/>
      <c r="M1916" s="7"/>
      <c r="N1916" s="7"/>
      <c r="O1916" s="7"/>
      <c r="P1916" s="7"/>
      <c r="Q1916" s="7"/>
      <c r="R1916" s="7"/>
      <c r="S1916" s="7"/>
    </row>
    <row r="1917">
      <c r="A1917" s="2" t="s">
        <v>11877</v>
      </c>
      <c r="B1917" s="2" t="str">
        <v>中國香港</v>
      </c>
      <c r="C1917" s="3" t="s">
        <v>11875</v>
      </c>
      <c r="D1917" s="2" t="str">
        <v>卫浴设备,家具,家居装饰品,建筑及装饰材料,鞋,餐厨用具</v>
      </c>
      <c r="E1917" s="2" t="str">
        <v>11次</v>
      </c>
      <c r="F1917" s="2" t="str">
        <v>1701, 17/F Chinachen Hollywood Centre 113 Hollywood Road Central HongKong</v>
      </c>
      <c r="G1917" s="2" t="str">
        <v>SHEN YENHSIEN</v>
      </c>
      <c r="H1917" s="2" t="s">
        <v>11876</v>
      </c>
      <c r="I1917" s="2" t="str">
        <v>+852 2147 9000</v>
      </c>
      <c r="J1917" s="2" t="str">
        <v>00852 21479090</v>
      </c>
      <c r="K1917" s="7"/>
      <c r="L1917" s="7"/>
      <c r="M1917" s="7"/>
      <c r="N1917" s="7"/>
      <c r="O1917" s="7"/>
      <c r="P1917" s="7"/>
      <c r="Q1917" s="7"/>
      <c r="R1917" s="7"/>
      <c r="S1917" s="7"/>
    </row>
    <row r="1918">
      <c r="A1918" s="2" t="s">
        <v>8863</v>
      </c>
      <c r="B1918" s="2" t="str">
        <v>英國</v>
      </c>
      <c r="C1918" s="3" t="s">
        <v>8861</v>
      </c>
      <c r="D1918" s="2" t="str">
        <v>餐厨用具</v>
      </c>
      <c r="E1918" s="2" t="str">
        <v>1次</v>
      </c>
      <c r="F1918" s="2" t="str">
        <v>Old Mill Road, Portishead, Bristol, BS20 7BX</v>
      </c>
      <c r="G1918" s="2" t="str">
        <v>MrPartrik Gardmer</v>
      </c>
      <c r="H1918" s="2" t="s">
        <v>8862</v>
      </c>
      <c r="I1918" s="2" t="str">
        <v>+44 1275 841841</v>
      </c>
      <c r="J1918" s="2" t="str">
        <v>0044 1275 841800</v>
      </c>
      <c r="K1918" s="7"/>
      <c r="L1918" s="7"/>
      <c r="M1918" s="7"/>
      <c r="N1918" s="7"/>
      <c r="O1918" s="7"/>
      <c r="P1918" s="7"/>
      <c r="Q1918" s="7"/>
      <c r="R1918" s="7"/>
      <c r="S1918" s="7"/>
    </row>
    <row r="1919">
      <c r="A1919" s="2" t="s">
        <v>11904</v>
      </c>
      <c r="B1919" s="2" t="str">
        <v>英國</v>
      </c>
      <c r="C1919" s="3" t="s">
        <v>11903</v>
      </c>
      <c r="D1919" s="2" t="str">
        <v>体育及旅游休闲用品,其他,家居用品,工艺陶瓷,箱包,鞋,餐厨用具</v>
      </c>
      <c r="E1919" s="2" t="str">
        <v>8次</v>
      </c>
      <c r="F1919" s="2" t="str">
        <v>GREEN STREET, ECCLES, MANCHESTER,U.K.</v>
      </c>
      <c r="G1919" s="2" t="str">
        <v>Md.Shofe Shoroare(Liton)</v>
      </c>
      <c r="H1919" s="2" t="s">
        <v>11902</v>
      </c>
      <c r="I1919" s="2" t="str">
        <v>+44 161 707 5555</v>
      </c>
      <c r="J1919" s="2">
        <v>441617074455</v>
      </c>
      <c r="K1919" s="7"/>
      <c r="L1919" s="7"/>
      <c r="M1919" s="7"/>
      <c r="N1919" s="7"/>
      <c r="O1919" s="7"/>
      <c r="P1919" s="7"/>
      <c r="Q1919" s="7"/>
      <c r="R1919" s="7"/>
      <c r="S1919" s="7"/>
    </row>
    <row r="1920">
      <c r="A1920" s="2" t="s">
        <v>8891</v>
      </c>
      <c r="B1920" s="2" t="str">
        <v>希臘</v>
      </c>
      <c r="C1920" s="3" t="s">
        <v>8890</v>
      </c>
      <c r="D1920" s="2" t="str">
        <v>五金,大型机械及设备,电子消费品及信息产品,餐厨用具</v>
      </c>
      <c r="E1920" s="2" t="str">
        <v>8次</v>
      </c>
      <c r="F1920" s="2" t="str">
        <v>34, 62 MARTIRON STREET,IRAKLION, CRETE,GREECE</v>
      </c>
      <c r="G1920" s="2" t="str">
        <v>--</v>
      </c>
      <c r="H1920" s="2" t="s">
        <v>8892</v>
      </c>
      <c r="I1920" s="2" t="str">
        <v>+30 2299 025903</v>
      </c>
      <c r="J1920" s="2">
        <v>302299025903</v>
      </c>
      <c r="K1920" s="7"/>
      <c r="L1920" s="7"/>
      <c r="M1920" s="7"/>
      <c r="N1920" s="7"/>
      <c r="O1920" s="7"/>
      <c r="P1920" s="7"/>
      <c r="Q1920" s="7"/>
      <c r="R1920" s="7"/>
      <c r="S1920" s="7"/>
    </row>
    <row r="1921">
      <c r="A1921" s="2" t="s">
        <v>11478</v>
      </c>
      <c r="B1921" s="2" t="str">
        <v>愛爾蘭</v>
      </c>
      <c r="C1921" s="3" t="s">
        <v>11477</v>
      </c>
      <c r="D1921" s="2" t="str">
        <v>餐厨用具</v>
      </c>
      <c r="E1921" s="2" t="str">
        <v>6次</v>
      </c>
      <c r="F1921" s="2" t="str">
        <v>JOHN F. KENNEDY AVE.,NAAS ROAD,DUBLIN 12</v>
      </c>
      <c r="G1921" s="2" t="str">
        <v>BRUNO HANLY</v>
      </c>
      <c r="H1921" s="2" t="s">
        <v>11476</v>
      </c>
      <c r="I1921" s="2" t="str">
        <v>+353 1 450 0444</v>
      </c>
      <c r="J1921" s="2" t="str">
        <v>00353 1 450 0309</v>
      </c>
      <c r="K1921" s="7"/>
      <c r="L1921" s="7"/>
      <c r="M1921" s="7"/>
      <c r="N1921" s="7"/>
      <c r="O1921" s="7"/>
      <c r="P1921" s="7"/>
      <c r="Q1921" s="7"/>
      <c r="R1921" s="7"/>
      <c r="S1921" s="7"/>
    </row>
    <row r="1922">
      <c r="A1922" s="2" t="s">
        <v>8376</v>
      </c>
      <c r="B1922" s="2" t="str">
        <v>瑞典</v>
      </c>
      <c r="C1922" s="3" t="s">
        <v>8378</v>
      </c>
      <c r="D1922" s="2" t="str">
        <v>家具,照明产品,编织及藤铁工艺品,餐厨用具</v>
      </c>
      <c r="E1922" s="2" t="str">
        <v>9次</v>
      </c>
      <c r="F1922" s="2" t="str">
        <v>Skovdev 57, SE 54154, Skovde</v>
      </c>
      <c r="G1922" s="2" t="str">
        <v>Gustafssons Blomsterodlingar AB</v>
      </c>
      <c r="H1922" s="2" t="s">
        <v>8377</v>
      </c>
      <c r="I1922" s="2" t="str">
        <v>+46 500 43 33 10</v>
      </c>
      <c r="J1922" s="2" t="str">
        <v>0046 500 43 43 78</v>
      </c>
      <c r="K1922" s="7"/>
      <c r="L1922" s="7"/>
      <c r="M1922" s="7"/>
      <c r="N1922" s="7"/>
      <c r="O1922" s="7"/>
      <c r="P1922" s="7"/>
      <c r="Q1922" s="7"/>
      <c r="R1922" s="7"/>
      <c r="S1922" s="7"/>
    </row>
    <row r="1923">
      <c r="A1923" s="2" t="s">
        <v>11506</v>
      </c>
      <c r="B1923" s="2" t="str">
        <v>中國澳門</v>
      </c>
      <c r="C1923" s="2" t="str">
        <v>--</v>
      </c>
      <c r="D1923" s="2" t="str">
        <v>餐厨用具</v>
      </c>
      <c r="E1923" s="2" t="str">
        <v>5次</v>
      </c>
      <c r="F1923" s="2" t="str">
        <v>23 Rua dos Ervanarios, Macau</v>
      </c>
      <c r="G1923" s="2" t="str">
        <v>--</v>
      </c>
      <c r="H1923" s="2" t="s">
        <v>11507</v>
      </c>
      <c r="I1923" s="2" t="str">
        <v>(853)333442</v>
      </c>
      <c r="J1923" s="2" t="str">
        <v>(853)347010</v>
      </c>
      <c r="K1923" s="7"/>
      <c r="L1923" s="7"/>
      <c r="M1923" s="7"/>
      <c r="N1923" s="7"/>
      <c r="O1923" s="7"/>
      <c r="P1923" s="7"/>
      <c r="Q1923" s="7"/>
      <c r="R1923" s="7"/>
      <c r="S1923" s="7"/>
    </row>
    <row r="1924">
      <c r="A1924" s="2" t="s">
        <v>8397</v>
      </c>
      <c r="B1924" s="2" t="str">
        <v>英國</v>
      </c>
      <c r="C1924" s="3" t="s">
        <v>8398</v>
      </c>
      <c r="D1924" s="2" t="str">
        <v>家用纺织品,餐厨用具</v>
      </c>
      <c r="E1924" s="2" t="str">
        <v>9次</v>
      </c>
      <c r="F1924" s="2" t="str">
        <v>Leigh Commerce Pk,Greenfold Way,Leigh</v>
      </c>
      <c r="G1924" s="2" t="str">
        <v>IVOR JOSEPH</v>
      </c>
      <c r="H1924" s="2" t="str">
        <v>--</v>
      </c>
      <c r="I1924" s="2" t="str">
        <v>+44 1942 687000</v>
      </c>
      <c r="J1924" s="2" t="str">
        <v>0044 1942 687070</v>
      </c>
      <c r="K1924" s="7"/>
      <c r="L1924" s="7"/>
      <c r="M1924" s="7"/>
      <c r="N1924" s="7"/>
      <c r="O1924" s="7"/>
      <c r="P1924" s="7"/>
      <c r="Q1924" s="7"/>
      <c r="R1924" s="7"/>
      <c r="S1924" s="7"/>
    </row>
    <row r="1925">
      <c r="A1925" s="2" t="s">
        <v>11431</v>
      </c>
      <c r="B1925" s="2" t="str">
        <v>法國</v>
      </c>
      <c r="C1925" s="3" t="s">
        <v>11432</v>
      </c>
      <c r="D1925" s="2" t="str">
        <v>编织及藤铁工艺品,餐厨用具</v>
      </c>
      <c r="E1925" s="2" t="str">
        <v>6次</v>
      </c>
      <c r="F1925" s="2" t="str">
        <v>60 RUE DE TURENNE, 75003, PARIS</v>
      </c>
      <c r="G1925" s="2" t="str">
        <v>--</v>
      </c>
      <c r="H1925" s="2" t="s">
        <v>11433</v>
      </c>
      <c r="I1925" s="2" t="str">
        <v>+33 1 44 54 50 70</v>
      </c>
      <c r="J1925" s="2" t="str">
        <v>0033 148049150</v>
      </c>
      <c r="K1925" s="7"/>
      <c r="L1925" s="7"/>
      <c r="M1925" s="7"/>
      <c r="N1925" s="7"/>
      <c r="O1925" s="7"/>
      <c r="P1925" s="7"/>
      <c r="Q1925" s="7"/>
      <c r="R1925" s="7"/>
      <c r="S1925" s="7"/>
    </row>
    <row r="1926">
      <c r="A1926" s="2" t="s">
        <v>8325</v>
      </c>
      <c r="B1926" s="2" t="str">
        <v>美國</v>
      </c>
      <c r="C1926" s="3" t="s">
        <v>8324</v>
      </c>
      <c r="D1926" s="2" t="str">
        <v>餐厨用具</v>
      </c>
      <c r="E1926" s="2" t="str">
        <v>5次</v>
      </c>
      <c r="F1926" s="2" t="str">
        <v>205 Route 94, Lafayette, NJ 07848, USA</v>
      </c>
      <c r="G1926" s="2" t="str">
        <v>Bon Chef</v>
      </c>
      <c r="H1926" s="2" t="str">
        <v>--</v>
      </c>
      <c r="I1926" s="2" t="str">
        <v>+1-973-383-8848,(800) 331-017,800-331-0177,1.888.565.9020,20627-1759,20924-6920,416.798.7776,(800) 331-0177,212.627.1759,212.924.6920,+1 973-383-8848</v>
      </c>
      <c r="J1926" s="2" t="str">
        <v>001 973 383 1827</v>
      </c>
      <c r="K1926" s="7"/>
      <c r="L1926" s="7"/>
      <c r="M1926" s="7"/>
      <c r="N1926" s="7"/>
      <c r="O1926" s="7"/>
      <c r="P1926" s="7"/>
      <c r="Q1926" s="7"/>
      <c r="R1926" s="7"/>
      <c r="S1926" s="7"/>
    </row>
    <row r="1927">
      <c r="A1927" s="2" t="s">
        <v>11452</v>
      </c>
      <c r="B1927" s="2" t="str">
        <v>約旦</v>
      </c>
      <c r="C1927" s="3" t="s">
        <v>11451</v>
      </c>
      <c r="D1927" s="2" t="str">
        <v>餐厨用具</v>
      </c>
      <c r="E1927" s="2" t="str">
        <v>2次</v>
      </c>
      <c r="F1927" s="2" t="str">
        <v>IRBID</v>
      </c>
      <c r="G1927" s="2" t="str">
        <v>MOHAMMAD HAYAJNEH</v>
      </c>
      <c r="H1927" s="2" t="s">
        <v>11453</v>
      </c>
      <c r="I1927" s="2" t="str">
        <v>00962 2 7242335</v>
      </c>
      <c r="J1927" s="2" t="str">
        <v>00962 2 7242335</v>
      </c>
      <c r="K1927" s="7"/>
      <c r="L1927" s="7"/>
      <c r="M1927" s="7"/>
      <c r="N1927" s="7"/>
      <c r="O1927" s="7"/>
      <c r="P1927" s="7"/>
      <c r="Q1927" s="7"/>
      <c r="R1927" s="7"/>
      <c r="S1927" s="7"/>
    </row>
    <row r="1928">
      <c r="A1928" s="2" t="s">
        <v>8352</v>
      </c>
      <c r="B1928" s="2" t="str">
        <v>新加坡</v>
      </c>
      <c r="C1928" s="2" t="str">
        <v>--</v>
      </c>
      <c r="D1928" s="2" t="str">
        <v>家用电器,电子消费品及信息产品,食品,餐厨用具</v>
      </c>
      <c r="E1928" s="2" t="str">
        <v>10次</v>
      </c>
      <c r="F1928" s="2" t="str">
        <v>148 TAMPINES AVENUE 5 UNIT 02266 521148 SINGAPORE</v>
      </c>
      <c r="G1928" s="2" t="str">
        <v>Max Wong</v>
      </c>
      <c r="H1928" s="2" t="s">
        <v>8351</v>
      </c>
      <c r="I1928" s="2" t="str">
        <v>+65 6442 6143</v>
      </c>
      <c r="J1928" s="2">
        <v>64411107</v>
      </c>
      <c r="K1928" s="7"/>
      <c r="L1928" s="7"/>
      <c r="M1928" s="7"/>
      <c r="N1928" s="7"/>
      <c r="O1928" s="7"/>
      <c r="P1928" s="7"/>
      <c r="Q1928" s="7"/>
      <c r="R1928" s="7"/>
      <c r="S1928" s="7"/>
    </row>
    <row r="1929">
      <c r="A1929" s="2" t="s">
        <v>11380</v>
      </c>
      <c r="B1929" s="2" t="str">
        <v>肯尼亞</v>
      </c>
      <c r="C1929" s="3" t="s">
        <v>11381</v>
      </c>
      <c r="D1929" s="2" t="s">
        <v>11378</v>
      </c>
      <c r="E1929" s="2" t="str">
        <v>11次</v>
      </c>
      <c r="F1929" s="2" t="str">
        <v>NO.26A LANGATA SHOPPING CENTER NAIROBI(P.O.BOX:2567-00200 NAIROBI)</v>
      </c>
      <c r="G1929" s="2" t="str">
        <v>CHEN YUNQI</v>
      </c>
      <c r="H1929" s="2" t="s">
        <v>11379</v>
      </c>
      <c r="I1929" s="2" t="str">
        <v>+254 20 227609</v>
      </c>
      <c r="J1929" s="2" t="str">
        <v>00254 2 710654/605157</v>
      </c>
      <c r="K1929" s="7"/>
      <c r="L1929" s="7"/>
      <c r="M1929" s="7"/>
      <c r="N1929" s="7"/>
      <c r="O1929" s="7"/>
      <c r="P1929" s="7"/>
      <c r="Q1929" s="7"/>
      <c r="R1929" s="7"/>
      <c r="S1929" s="7"/>
    </row>
    <row r="1930">
      <c r="A1930" s="2" t="s">
        <v>8268</v>
      </c>
      <c r="B1930" s="2" t="str">
        <v>義大利</v>
      </c>
      <c r="C1930" s="3" t="s">
        <v>8270</v>
      </c>
      <c r="D1930" s="2" t="str">
        <v>玻璃工艺品,餐厨用具</v>
      </c>
      <c r="E1930" s="2" t="str">
        <v>5次</v>
      </c>
      <c r="F1930" s="2" t="str">
        <v>Via Piave, 1, ITALY</v>
      </c>
      <c r="G1930" s="2" t="str">
        <v>--</v>
      </c>
      <c r="H1930" s="2" t="s">
        <v>8269</v>
      </c>
      <c r="I1930" s="2" t="str">
        <v>+39 348 051 6327</v>
      </c>
      <c r="J1930" s="2">
        <v>390307248062</v>
      </c>
      <c r="K1930" s="7"/>
      <c r="L1930" s="7"/>
      <c r="M1930" s="7"/>
      <c r="N1930" s="7"/>
      <c r="O1930" s="7"/>
      <c r="P1930" s="7"/>
      <c r="Q1930" s="7"/>
      <c r="R1930" s="7"/>
      <c r="S1930" s="7"/>
    </row>
    <row r="1931">
      <c r="A1931" s="2" t="s">
        <v>11405</v>
      </c>
      <c r="B1931" s="2" t="str">
        <v>義大利</v>
      </c>
      <c r="C1931" s="3" t="s">
        <v>11403</v>
      </c>
      <c r="D1931" s="2" t="str">
        <v>工艺陶瓷,餐厨用具</v>
      </c>
      <c r="E1931" s="2" t="str">
        <v>3次</v>
      </c>
      <c r="F1931" s="2" t="str">
        <v>Via Civita Castellana km 3,700, I 01030, CORCHIANO</v>
      </c>
      <c r="G1931" s="2" t="str">
        <v>Sandro Corini</v>
      </c>
      <c r="H1931" s="2" t="s">
        <v>11404</v>
      </c>
      <c r="I1931" s="2" t="str">
        <v>+39 0761 3891</v>
      </c>
      <c r="J1931" s="2" t="str">
        <v>0039 0761 389227</v>
      </c>
      <c r="K1931" s="7"/>
      <c r="L1931" s="7"/>
      <c r="M1931" s="7"/>
      <c r="N1931" s="7"/>
      <c r="O1931" s="7"/>
      <c r="P1931" s="7"/>
      <c r="Q1931" s="7"/>
      <c r="R1931" s="7"/>
      <c r="S1931" s="7"/>
    </row>
    <row r="1932">
      <c r="A1932" s="2" t="s">
        <v>8298</v>
      </c>
      <c r="B1932" s="2" t="str">
        <v>愛爾蘭</v>
      </c>
      <c r="C1932" s="3" t="s">
        <v>8297</v>
      </c>
      <c r="D1932" s="2" t="str">
        <v>餐厨用具</v>
      </c>
      <c r="E1932" s="2" t="str">
        <v>6次</v>
      </c>
      <c r="F1932" s="2" t="str">
        <v>DOUGHCLOYNE PARK ESTATE,WILTON, CO. CORK</v>
      </c>
      <c r="G1932" s="2" t="str">
        <v>C.H.M. LIMITED</v>
      </c>
      <c r="H1932" s="2" t="s">
        <v>8296</v>
      </c>
      <c r="I1932" s="2" t="str">
        <v>+353 21 454 2177</v>
      </c>
      <c r="J1932" s="2" t="str">
        <v>00353 21 4343 146</v>
      </c>
      <c r="K1932" s="7"/>
      <c r="L1932" s="7"/>
      <c r="M1932" s="7"/>
      <c r="N1932" s="7"/>
      <c r="O1932" s="7"/>
      <c r="P1932" s="7"/>
      <c r="Q1932" s="7"/>
      <c r="R1932" s="7"/>
      <c r="S1932" s="7"/>
    </row>
    <row r="1933">
      <c r="A1933" s="2" t="s">
        <v>11328</v>
      </c>
      <c r="B1933" s="2" t="str">
        <v>印尼</v>
      </c>
      <c r="C1933" s="3" t="s">
        <v>11329</v>
      </c>
      <c r="D1933" s="2" t="str">
        <v>工艺陶瓷,餐厨用具</v>
      </c>
      <c r="E1933" s="2" t="str">
        <v>5次</v>
      </c>
      <c r="F1933" s="2" t="str">
        <v>JL.GATOT SUBROTO KM.4,KALISABI,DESA JATIUWUNG,TANGERANG</v>
      </c>
      <c r="G1933" s="2" t="str">
        <v>MS.ELMY</v>
      </c>
      <c r="H1933" s="2" t="s">
        <v>11330</v>
      </c>
      <c r="I1933" s="2" t="str">
        <v>0062 21 55771838</v>
      </c>
      <c r="J1933" s="2" t="str">
        <v>0062 21 5517934/5517935</v>
      </c>
      <c r="K1933" s="7"/>
      <c r="L1933" s="7"/>
      <c r="M1933" s="7"/>
      <c r="N1933" s="7"/>
      <c r="O1933" s="7"/>
      <c r="P1933" s="7"/>
      <c r="Q1933" s="7"/>
      <c r="R1933" s="7"/>
      <c r="S1933" s="7"/>
    </row>
    <row r="1934">
      <c r="A1934" s="2" t="s">
        <v>8219</v>
      </c>
      <c r="B1934" s="2" t="str">
        <v>日本</v>
      </c>
      <c r="C1934" s="3" t="s">
        <v>8220</v>
      </c>
      <c r="D1934" s="2" t="str">
        <v>鞋,餐厨用具</v>
      </c>
      <c r="E1934" s="2" t="str">
        <v>7次</v>
      </c>
      <c r="F1934" s="2" t="str">
        <v>6-2, UMEZAWA-CHO 1-CHOME TOYAMA-SHI, TOYAMA 9300055</v>
      </c>
      <c r="G1934" s="2" t="str">
        <v>ARAKI, SHOHEI</v>
      </c>
      <c r="H1934" s="2" t="str">
        <v>--</v>
      </c>
      <c r="I1934" s="2">
        <f>+81-480-33-5811</f>
      </c>
      <c r="J1934" s="2" t="str">
        <v>0081 76 2374389</v>
      </c>
      <c r="K1934" s="7"/>
      <c r="L1934" s="7"/>
      <c r="M1934" s="7"/>
      <c r="N1934" s="7"/>
      <c r="O1934" s="7"/>
      <c r="P1934" s="7"/>
      <c r="Q1934" s="7"/>
      <c r="R1934" s="7"/>
      <c r="S1934" s="7"/>
    </row>
    <row r="1935">
      <c r="A1935" s="2" t="s">
        <v>11357</v>
      </c>
      <c r="B1935" s="2" t="str">
        <v>沙烏地阿拉伯</v>
      </c>
      <c r="C1935" s="3" t="s">
        <v>11358</v>
      </c>
      <c r="D1935" s="2" t="str">
        <v>餐厨用具</v>
      </c>
      <c r="E1935" s="2" t="str">
        <v>5次</v>
      </c>
      <c r="F1935" s="2" t="str">
        <v>P.O.BOX 240 AL-GASSIM BURAIDAH</v>
      </c>
      <c r="G1935" s="2" t="str">
        <v>BANDAR ALSALMAN</v>
      </c>
      <c r="H1935" s="2" t="str">
        <v>--</v>
      </c>
      <c r="I1935" s="2" t="str">
        <v>00966 6 3245956</v>
      </c>
      <c r="J1935" s="2" t="str">
        <v>00966 6 3240373</v>
      </c>
      <c r="K1935" s="7"/>
      <c r="L1935" s="7"/>
      <c r="M1935" s="7"/>
      <c r="N1935" s="7"/>
      <c r="O1935" s="7"/>
      <c r="P1935" s="7"/>
      <c r="Q1935" s="7"/>
      <c r="R1935" s="7"/>
      <c r="S1935" s="7"/>
    </row>
    <row r="1936">
      <c r="A1936" s="2" t="s">
        <v>8242</v>
      </c>
      <c r="B1936" s="2" t="str">
        <v>德國</v>
      </c>
      <c r="C1936" s="3" t="s">
        <v>8243</v>
      </c>
      <c r="D1936" s="2" t="s">
        <v>8244</v>
      </c>
      <c r="E1936" s="2" t="str">
        <v>8次</v>
      </c>
      <c r="F1936" s="2" t="str">
        <v>6th Floor, Jin Zhong Building No. 680 Zhao Jia Bang Road Shanghai 200031 P.R. China, GERMANY</v>
      </c>
      <c r="G1936" s="2" t="str">
        <v>Alexey Klimov</v>
      </c>
      <c r="H1936" s="2" t="s">
        <v>8245</v>
      </c>
      <c r="I1936" s="2" t="str">
        <v>0086 21 64737180 145</v>
      </c>
      <c r="J1936" s="2" t="str">
        <v>0086 21 64156056</v>
      </c>
      <c r="K1936" s="7"/>
      <c r="L1936" s="7"/>
      <c r="M1936" s="7"/>
      <c r="N1936" s="7"/>
      <c r="O1936" s="7"/>
      <c r="P1936" s="7"/>
      <c r="Q1936" s="7"/>
      <c r="R1936" s="7"/>
      <c r="S1936" s="7"/>
    </row>
    <row r="1937">
      <c r="A1937" s="2" t="s">
        <v>11671</v>
      </c>
      <c r="B1937" s="2" t="str">
        <v>阿根廷</v>
      </c>
      <c r="C1937" s="3" t="s">
        <v>11672</v>
      </c>
      <c r="D1937" s="2" t="str">
        <v>家具,玻璃工艺品,电子消费品及信息产品,餐厨用具</v>
      </c>
      <c r="E1937" s="2" t="str">
        <v>9次</v>
      </c>
      <c r="F1937" s="2" t="str">
        <v>ALFREDO PALACIOS 855 ,TRONCOS DEL TALAR,TIGRE ,BS.AS.,ARGENTINA</v>
      </c>
      <c r="G1937" s="2" t="str">
        <v>FOUAD.BARHOUM</v>
      </c>
      <c r="H1937" s="2" t="s">
        <v>11670</v>
      </c>
      <c r="I1937" s="2" t="str">
        <v>+54-11-4715-4898,0353-154188866,0351-153845555,0353-154064847,(0353) 153-845555,0353-4536295,5000 5900 5152,0353-153188866,0351-4255311,+54 11 4715-4898</v>
      </c>
      <c r="J1937" s="2" t="str">
        <v>4 715 4898</v>
      </c>
      <c r="K1937" s="7"/>
      <c r="L1937" s="7"/>
      <c r="M1937" s="7"/>
      <c r="N1937" s="7"/>
      <c r="O1937" s="7"/>
      <c r="P1937" s="7"/>
      <c r="Q1937" s="7"/>
      <c r="R1937" s="7"/>
      <c r="S1937" s="7"/>
    </row>
    <row r="1938">
      <c r="A1938" s="2" t="s">
        <v>8591</v>
      </c>
      <c r="B1938" s="2" t="str">
        <v>美國</v>
      </c>
      <c r="C1938" s="3" t="s">
        <v>8592</v>
      </c>
      <c r="D1938" s="2" t="str">
        <v>餐厨用具</v>
      </c>
      <c r="E1938" s="2" t="str">
        <v>5次</v>
      </c>
      <c r="F1938" s="2" t="str">
        <v>3865 PRODUCE RD #208, LOUISVILLE, KY 40218</v>
      </c>
      <c r="G1938" s="2" t="str">
        <v>JOHN FRANCIS</v>
      </c>
      <c r="H1938" s="2" t="s">
        <v>2234</v>
      </c>
      <c r="I1938" s="2">
        <f>+1-502-961-96</f>
      </c>
      <c r="J1938" s="2" t="str">
        <v>001 502 961 0357</v>
      </c>
      <c r="K1938" s="7"/>
      <c r="L1938" s="7"/>
      <c r="M1938" s="7"/>
      <c r="N1938" s="7"/>
      <c r="O1938" s="7"/>
      <c r="P1938" s="7"/>
      <c r="Q1938" s="7"/>
      <c r="R1938" s="7"/>
      <c r="S1938" s="7"/>
    </row>
    <row r="1939">
      <c r="A1939" s="2" t="s">
        <v>11689</v>
      </c>
      <c r="B1939" s="2" t="str">
        <v>中國香港</v>
      </c>
      <c r="C1939" s="2" t="str">
        <v>--</v>
      </c>
      <c r="D1939" s="2" t="str">
        <v>玩具,餐厨用具</v>
      </c>
      <c r="E1939" s="2" t="str">
        <v>7次</v>
      </c>
      <c r="F1939" s="2" t="str">
        <v>11B, MAN ON COMMERCIAL BUILDING, 12-13 JUBILEE STREET, CENTRAL, HONG KONG, HONGKONG</v>
      </c>
      <c r="G1939" s="2" t="str">
        <v>--</v>
      </c>
      <c r="H1939" s="2" t="s">
        <v>11688</v>
      </c>
      <c r="I1939" s="2" t="str">
        <v>+852 2638 3528</v>
      </c>
      <c r="J1939" s="2">
        <v>25415824</v>
      </c>
      <c r="K1939" s="7"/>
      <c r="L1939" s="7"/>
      <c r="M1939" s="7"/>
      <c r="N1939" s="7"/>
      <c r="O1939" s="7"/>
      <c r="P1939" s="7"/>
      <c r="Q1939" s="7"/>
      <c r="R1939" s="7"/>
      <c r="S1939" s="7"/>
    </row>
    <row r="1940">
      <c r="A1940" s="2" t="s">
        <v>8620</v>
      </c>
      <c r="B1940" s="2" t="str">
        <v>日本</v>
      </c>
      <c r="C1940" s="3" t="s">
        <v>8621</v>
      </c>
      <c r="D1940" s="2" t="str">
        <v>体育及旅游休闲用品,其他,玻璃工艺品,箱包,食品,餐厨用具</v>
      </c>
      <c r="E1940" s="2" t="str">
        <v>8次</v>
      </c>
      <c r="F1940" s="2" t="str">
        <v>21260 OBU CHO KISIWADA CITY OSAKA,JAPAN</v>
      </c>
      <c r="G1940" s="2" t="str">
        <v>BASSEM SHAAR</v>
      </c>
      <c r="H1940" s="2" t="s">
        <v>8622</v>
      </c>
      <c r="I1940" s="2" t="str">
        <v>+81 72-427-3446</v>
      </c>
      <c r="J1940" s="2">
        <v>81724273319</v>
      </c>
      <c r="K1940" s="7"/>
      <c r="L1940" s="7"/>
      <c r="M1940" s="7"/>
      <c r="N1940" s="7"/>
      <c r="O1940" s="7"/>
      <c r="P1940" s="7"/>
      <c r="Q1940" s="7"/>
      <c r="R1940" s="7"/>
      <c r="S1940" s="7"/>
    </row>
    <row r="1941">
      <c r="A1941" s="2" t="s">
        <v>11624</v>
      </c>
      <c r="B1941" s="2" t="str">
        <v>荷蘭</v>
      </c>
      <c r="C1941" s="3" t="s">
        <v>11625</v>
      </c>
      <c r="D1941" s="2" t="str">
        <v>五金,餐厨用具</v>
      </c>
      <c r="E1941" s="2" t="str">
        <v>7次</v>
      </c>
      <c r="F1941" s="2" t="str">
        <v>Duinkerkenstraat 37, NL 9723 BP, Groningen</v>
      </c>
      <c r="G1941" s="2" t="str">
        <v>Grobo BV</v>
      </c>
      <c r="H1941" s="2" t="str">
        <v>--</v>
      </c>
      <c r="I1941" s="2" t="str">
        <v>+31 50 368 4848</v>
      </c>
      <c r="J1941" s="2" t="str">
        <v>0031 50 3684844</v>
      </c>
      <c r="K1941" s="7"/>
      <c r="L1941" s="7"/>
      <c r="M1941" s="7"/>
      <c r="N1941" s="7"/>
      <c r="O1941" s="7"/>
      <c r="P1941" s="7"/>
      <c r="Q1941" s="7"/>
      <c r="R1941" s="7"/>
      <c r="S1941" s="7"/>
    </row>
    <row r="1942">
      <c r="A1942" s="2" t="s">
        <v>8535</v>
      </c>
      <c r="B1942" s="2" t="str">
        <v>義大利</v>
      </c>
      <c r="C1942" s="3" t="s">
        <v>8534</v>
      </c>
      <c r="D1942" s="2" t="str">
        <v>家具,餐厨用具</v>
      </c>
      <c r="E1942" s="2" t="str">
        <v>6次</v>
      </c>
      <c r="F1942" s="2" t="str">
        <v>Via Crevacuore 9, I 13011, BORGOSESIA</v>
      </c>
      <c r="G1942" s="2" t="str">
        <v>PIZZI, SpA</v>
      </c>
      <c r="H1942" s="2" t="s">
        <v>8533</v>
      </c>
      <c r="I1942" s="2" t="str">
        <v>+39 0163 458001</v>
      </c>
      <c r="J1942" s="2" t="str">
        <v>0039 0163 458041</v>
      </c>
      <c r="K1942" s="7"/>
      <c r="L1942" s="7"/>
      <c r="M1942" s="7"/>
      <c r="N1942" s="7"/>
      <c r="O1942" s="7"/>
      <c r="P1942" s="7"/>
      <c r="Q1942" s="7"/>
      <c r="R1942" s="7"/>
      <c r="S1942" s="7"/>
    </row>
    <row r="1943">
      <c r="A1943" s="2" t="s">
        <v>11646</v>
      </c>
      <c r="B1943" s="2" t="str">
        <v>約旦</v>
      </c>
      <c r="C1943" s="2" t="str">
        <v>--</v>
      </c>
      <c r="D1943" s="2" t="str">
        <v>其他,医药保健品及医疗器械,家居用品,餐厨用具</v>
      </c>
      <c r="E1943" s="2" t="str">
        <v>8次</v>
      </c>
      <c r="F1943" s="2" t="str">
        <v>P.0.BOX:230022</v>
      </c>
      <c r="G1943" s="2" t="str">
        <v>Hector Plaza</v>
      </c>
      <c r="H1943" s="2" t="s">
        <v>11647</v>
      </c>
      <c r="I1943" s="2" t="str">
        <v>00962 4907868</v>
      </c>
      <c r="J1943" s="2" t="str">
        <v>00962 53996352</v>
      </c>
      <c r="K1943" s="7"/>
      <c r="L1943" s="7"/>
      <c r="M1943" s="7"/>
      <c r="N1943" s="7"/>
      <c r="O1943" s="7"/>
      <c r="P1943" s="7"/>
      <c r="Q1943" s="7"/>
      <c r="R1943" s="7"/>
      <c r="S1943" s="7"/>
    </row>
    <row r="1944">
      <c r="A1944" s="2" t="s">
        <v>8560</v>
      </c>
      <c r="B1944" s="2" t="str">
        <v>美國</v>
      </c>
      <c r="C1944" s="3" t="s">
        <v>8563</v>
      </c>
      <c r="D1944" s="2" t="s">
        <v>8561</v>
      </c>
      <c r="E1944" s="2" t="str">
        <v>10次</v>
      </c>
      <c r="F1944" s="2" t="str">
        <v>1740 W.ARTESIA BLVD.,GARDENA CA 90248,U.S.A.</v>
      </c>
      <c r="G1944" s="2" t="str">
        <v>AZIZ MOHEBBI</v>
      </c>
      <c r="H1944" s="2" t="s">
        <v>8562</v>
      </c>
      <c r="I1944" s="2" t="str">
        <v>+1-310-715-2174,+1 858-384-0248,(310) 316-8777</v>
      </c>
      <c r="J1944" s="2" t="str">
        <v>001 3106606301</v>
      </c>
      <c r="K1944" s="7"/>
      <c r="L1944" s="7"/>
      <c r="M1944" s="7"/>
      <c r="N1944" s="7"/>
      <c r="O1944" s="7"/>
      <c r="P1944" s="7"/>
      <c r="Q1944" s="7"/>
      <c r="R1944" s="7"/>
      <c r="S1944" s="7"/>
    </row>
    <row r="1945">
      <c r="A1945" s="2" t="s">
        <v>10495</v>
      </c>
      <c r="B1945" s="2" t="str">
        <v>墨西哥</v>
      </c>
      <c r="C1945" s="2" t="str">
        <v>--</v>
      </c>
      <c r="D1945" s="2" t="s">
        <v>10494</v>
      </c>
      <c r="E1945" s="2" t="str">
        <v>9次</v>
      </c>
      <c r="F1945" s="2" t="str">
        <v>CALLE PLATINO 1674 INTERIOR 3,VECOL.RDE VALLE, GUADALAJARA,JALISCO, 44550MEXICO</v>
      </c>
      <c r="G1945" s="2" t="str">
        <v>M. Mobeen Siddiqui</v>
      </c>
      <c r="H1945" s="2" t="s">
        <v>10493</v>
      </c>
      <c r="I1945" s="2">
        <v>1523336302649</v>
      </c>
      <c r="J1945" s="2">
        <v>1523336154850</v>
      </c>
      <c r="K1945" s="7"/>
      <c r="L1945" s="7"/>
      <c r="M1945" s="7"/>
      <c r="N1945" s="7"/>
      <c r="O1945" s="7"/>
      <c r="P1945" s="7"/>
      <c r="Q1945" s="7"/>
      <c r="R1945" s="7"/>
      <c r="S1945" s="7"/>
    </row>
    <row r="1946">
      <c r="A1946" s="2" t="s">
        <v>8482</v>
      </c>
      <c r="B1946" s="2" t="str">
        <v>韩国</v>
      </c>
      <c r="C1946" s="3" t="s">
        <v>8481</v>
      </c>
      <c r="D1946" s="2" t="s">
        <v>8479</v>
      </c>
      <c r="E1946" s="2" t="str">
        <v>7次</v>
      </c>
      <c r="F1946" s="2" t="str">
        <v>#656, WONDANG-DONG,SEO-GU,INCHON,SOUTH KOREA</v>
      </c>
      <c r="G1946" s="2" t="str">
        <v>ABDULKADER ABDULREHMAN PATWA</v>
      </c>
      <c r="H1946" s="2" t="s">
        <v>8480</v>
      </c>
      <c r="I1946" s="2" t="str">
        <v>+82 32-563-2100</v>
      </c>
      <c r="J1946" s="2" t="str">
        <v>82 32 564 0564</v>
      </c>
      <c r="K1946" s="7"/>
      <c r="L1946" s="7"/>
      <c r="M1946" s="7"/>
      <c r="N1946" s="7"/>
      <c r="O1946" s="7"/>
      <c r="P1946" s="7"/>
      <c r="Q1946" s="7"/>
      <c r="R1946" s="7"/>
      <c r="S1946" s="7"/>
    </row>
    <row r="1947">
      <c r="A1947" s="2" t="s">
        <v>11605</v>
      </c>
      <c r="B1947" s="2" t="str">
        <v>中國香港</v>
      </c>
      <c r="C1947" s="3" t="s">
        <v>11606</v>
      </c>
      <c r="D1947" s="2" t="str">
        <v>餐厨用具</v>
      </c>
      <c r="E1947" s="2" t="str">
        <v>7次</v>
      </c>
      <c r="F1947" s="2" t="str">
        <v>SUITE 1501-03 &amp; 1514-16,15/F,ONEINTERNATIONAL FINANCE CENTRE,1 HARBOUR VIEW ST.,CENTRAL,HONGKONG</v>
      </c>
      <c r="G1947" s="2" t="str">
        <v>--</v>
      </c>
      <c r="H1947" s="2" t="s">
        <v>11604</v>
      </c>
      <c r="I1947" s="2" t="str">
        <v>+852 2295 2800</v>
      </c>
      <c r="J1947" s="2">
        <v>22953131</v>
      </c>
      <c r="K1947" s="7"/>
      <c r="L1947" s="7"/>
      <c r="M1947" s="7"/>
      <c r="N1947" s="7"/>
      <c r="O1947" s="7"/>
      <c r="P1947" s="7"/>
      <c r="Q1947" s="7"/>
      <c r="R1947" s="7"/>
      <c r="S1947" s="7"/>
    </row>
    <row r="1948">
      <c r="A1948" s="2" t="s">
        <v>8506</v>
      </c>
      <c r="B1948" s="2" t="str">
        <v>埃及</v>
      </c>
      <c r="C1948" s="3" t="s">
        <v>8508</v>
      </c>
      <c r="D1948" s="2" t="str">
        <v>化工产品,餐厨用具</v>
      </c>
      <c r="E1948" s="2" t="str">
        <v>7次</v>
      </c>
      <c r="F1948" s="2" t="str">
        <v>55,VECTOR AMANWEEL ST.,SMOUHA,ALEXANDRIA</v>
      </c>
      <c r="G1948" s="2" t="str">
        <v>KHALED FAHMY</v>
      </c>
      <c r="H1948" s="2" t="s">
        <v>8507</v>
      </c>
      <c r="I1948" s="2" t="str">
        <v>+20 3 4262020</v>
      </c>
      <c r="J1948" s="2">
        <v>20</v>
      </c>
      <c r="K1948" s="7"/>
      <c r="L1948" s="7"/>
      <c r="M1948" s="7"/>
      <c r="N1948" s="7"/>
      <c r="O1948" s="7"/>
      <c r="P1948" s="7"/>
      <c r="Q1948" s="7"/>
      <c r="R1948" s="7"/>
      <c r="S1948" s="7"/>
    </row>
    <row r="1949">
      <c r="A1949" s="2" t="s">
        <v>11529</v>
      </c>
      <c r="B1949" s="2" t="str">
        <v>芬蘭</v>
      </c>
      <c r="C1949" s="3" t="s">
        <v>11530</v>
      </c>
      <c r="D1949" s="2" t="str">
        <v>办公文具,服装饰物及配件,玩具,礼品及赠品,鞋,餐厨用具</v>
      </c>
      <c r="E1949" s="2" t="str">
        <v>9次</v>
      </c>
      <c r="F1949" s="2" t="str">
        <v>Hoylaamot 11 A, FI 00380, Helsinki</v>
      </c>
      <c r="G1949" s="2" t="str">
        <v>IBERO OY</v>
      </c>
      <c r="H1949" s="2" t="s">
        <v>11531</v>
      </c>
      <c r="I1949" s="2" t="str">
        <v>+358 9 560100</v>
      </c>
      <c r="J1949" s="2" t="str">
        <v>00358 9 56 01 02 00</v>
      </c>
      <c r="K1949" s="7"/>
      <c r="L1949" s="7"/>
      <c r="M1949" s="7"/>
      <c r="N1949" s="7"/>
      <c r="O1949" s="7"/>
      <c r="P1949" s="7"/>
      <c r="Q1949" s="7"/>
      <c r="R1949" s="7"/>
      <c r="S1949" s="7"/>
    </row>
    <row r="1950">
      <c r="A1950" s="2" t="s">
        <v>8424</v>
      </c>
      <c r="B1950" s="2" t="str">
        <v>荷蘭</v>
      </c>
      <c r="C1950" s="3" t="s">
        <v>8422</v>
      </c>
      <c r="D1950" s="2" t="str">
        <v>医药保健品及医疗器械,餐厨用具</v>
      </c>
      <c r="E1950" s="2" t="str">
        <v>8次</v>
      </c>
      <c r="F1950" s="2" t="str">
        <v>Aalsmeerderdijk 281, NL 1436 BD, Aalsmeerderbrug</v>
      </c>
      <c r="G1950" s="2" t="str">
        <v>R den Daas</v>
      </c>
      <c r="H1950" s="2" t="s">
        <v>8423</v>
      </c>
      <c r="I1950" s="2" t="str">
        <v>+31 20 653 3670</v>
      </c>
      <c r="J1950" s="2" t="str">
        <v>0031 20 6533494</v>
      </c>
      <c r="K1950" s="7"/>
      <c r="L1950" s="7"/>
      <c r="M1950" s="7"/>
      <c r="N1950" s="7"/>
      <c r="O1950" s="7"/>
      <c r="P1950" s="7"/>
      <c r="Q1950" s="7"/>
      <c r="R1950" s="7"/>
      <c r="S1950" s="7"/>
    </row>
    <row r="1951">
      <c r="A1951" s="2" t="s">
        <v>11550</v>
      </c>
      <c r="B1951" s="2" t="str">
        <v>沙烏地阿拉伯</v>
      </c>
      <c r="C1951" s="2" t="str">
        <v>--</v>
      </c>
      <c r="D1951" s="2" t="str">
        <v>其他,家用纺织品,玻璃工艺品,餐厨用具</v>
      </c>
      <c r="E1951" s="2" t="str">
        <v>7次</v>
      </c>
      <c r="F1951" s="2" t="str">
        <v>P.O. BOX # 24226,SAUDI ARABIA</v>
      </c>
      <c r="G1951" s="2" t="str">
        <v>JEROME E. NWOKEJI</v>
      </c>
      <c r="H1951" s="2" t="s">
        <v>11549</v>
      </c>
      <c r="I1951" s="2">
        <v>6020751</v>
      </c>
      <c r="J1951" s="2">
        <v>6020739</v>
      </c>
      <c r="K1951" s="7"/>
      <c r="L1951" s="7"/>
      <c r="M1951" s="7"/>
      <c r="N1951" s="7"/>
      <c r="O1951" s="7"/>
      <c r="P1951" s="7"/>
      <c r="Q1951" s="7"/>
      <c r="R1951" s="7"/>
      <c r="S1951" s="7"/>
    </row>
    <row r="1952">
      <c r="A1952" s="2" t="s">
        <v>8455</v>
      </c>
      <c r="B1952" s="2" t="str">
        <v>英國</v>
      </c>
      <c r="C1952" s="3" t="s">
        <v>8456</v>
      </c>
      <c r="D1952" s="2" t="str">
        <v>化工产品,家具,工艺陶瓷,玩具,玻璃工艺品,节日用品,餐厨用具</v>
      </c>
      <c r="E1952" s="2" t="str">
        <v>10次</v>
      </c>
      <c r="F1952" s="2" t="str">
        <v>LEONARDO HOUSE, FAWKES AVENUE, DARTFORD TRADE PARK, DARTFORD, KENT,ENGLAND</v>
      </c>
      <c r="G1952" s="2" t="str">
        <v>DAVID HALL</v>
      </c>
      <c r="H1952" s="2" t="s">
        <v>8454</v>
      </c>
      <c r="I1952" s="2" t="str">
        <v>+44 1322 279225</v>
      </c>
      <c r="J1952" s="2" t="str">
        <v>0044 1322 279586</v>
      </c>
      <c r="K1952" s="7"/>
      <c r="L1952" s="7"/>
      <c r="M1952" s="7"/>
      <c r="N1952" s="7"/>
      <c r="O1952" s="7"/>
      <c r="P1952" s="7"/>
      <c r="Q1952" s="7"/>
      <c r="R1952" s="7"/>
      <c r="S1952" s="7"/>
    </row>
    <row r="1953">
      <c r="A1953" s="2" t="s">
        <v>11149</v>
      </c>
      <c r="B1953" s="2" t="str">
        <v>中国台湾</v>
      </c>
      <c r="C1953" s="3" t="s">
        <v>11150</v>
      </c>
      <c r="D1953" s="2" t="s">
        <v>11147</v>
      </c>
      <c r="E1953" s="2" t="str">
        <v>9次</v>
      </c>
      <c r="F1953" s="2" t="str">
        <v>4F.NO.60, WAN-LISTREET WUNSHAN DISTTAIWAN</v>
      </c>
      <c r="G1953" s="2" t="str">
        <v>Russiyan</v>
      </c>
      <c r="H1953" s="2" t="s">
        <v>11148</v>
      </c>
      <c r="I1953" s="2" t="str">
        <v>886 2 2304667</v>
      </c>
      <c r="J1953" s="2" t="str">
        <v>886 22391501</v>
      </c>
      <c r="K1953" s="7"/>
      <c r="L1953" s="7"/>
      <c r="M1953" s="7"/>
      <c r="N1953" s="7"/>
      <c r="O1953" s="7"/>
      <c r="P1953" s="7"/>
      <c r="Q1953" s="7"/>
      <c r="R1953" s="7"/>
      <c r="S1953" s="7"/>
    </row>
    <row r="1954">
      <c r="A1954" s="2" t="s">
        <v>7963</v>
      </c>
      <c r="B1954" s="2" t="str">
        <v>中國大陸</v>
      </c>
      <c r="C1954" s="3" t="s">
        <v>7961</v>
      </c>
      <c r="D1954" s="2" t="str">
        <v>其他,照明产品,餐厨用具</v>
      </c>
      <c r="E1954" s="2" t="str">
        <v>4次</v>
      </c>
      <c r="F1954" s="2" t="str">
        <v>No 9, Lane one, YangXia Five Zone,, CHINA</v>
      </c>
      <c r="G1954" s="2" t="str">
        <v>--</v>
      </c>
      <c r="H1954" s="2" t="s">
        <v>7962</v>
      </c>
      <c r="I1954" s="2" t="str">
        <v>86 755 27530003</v>
      </c>
      <c r="J1954" s="2" t="str">
        <v>86 755 27530368</v>
      </c>
      <c r="K1954" s="7"/>
      <c r="L1954" s="7"/>
      <c r="M1954" s="7"/>
      <c r="N1954" s="7"/>
      <c r="O1954" s="7"/>
      <c r="P1954" s="7"/>
      <c r="Q1954" s="7"/>
      <c r="R1954" s="7"/>
      <c r="S1954" s="7"/>
    </row>
    <row r="1955">
      <c r="A1955" s="2" t="s">
        <v>11169</v>
      </c>
      <c r="B1955" s="2" t="str">
        <v>義大利</v>
      </c>
      <c r="C1955" s="3" t="s">
        <v>11168</v>
      </c>
      <c r="D1955" s="2" t="str">
        <v>玻璃工艺品,餐厨用具</v>
      </c>
      <c r="E1955" s="2" t="str">
        <v>7次</v>
      </c>
      <c r="F1955" s="2" t="str">
        <v>VIA QUATTRO QUERCI 36 51030 P.SE.ITALY</v>
      </c>
      <c r="G1955" s="2" t="str">
        <v>--</v>
      </c>
      <c r="H1955" s="2" t="s">
        <v>11170</v>
      </c>
      <c r="I1955" s="2" t="str">
        <v>+39 0573 919074</v>
      </c>
      <c r="J1955" s="2">
        <v>390573518175</v>
      </c>
      <c r="K1955" s="7"/>
      <c r="L1955" s="7"/>
      <c r="M1955" s="7"/>
      <c r="N1955" s="7"/>
      <c r="O1955" s="7"/>
      <c r="P1955" s="7"/>
      <c r="Q1955" s="7"/>
      <c r="R1955" s="7"/>
      <c r="S1955" s="7"/>
    </row>
    <row r="1956">
      <c r="A1956" s="2" t="s">
        <v>7983</v>
      </c>
      <c r="B1956" s="2" t="str">
        <v>法國</v>
      </c>
      <c r="C1956" s="3" t="s">
        <v>7982</v>
      </c>
      <c r="D1956" s="2" t="str">
        <v>餐厨用具</v>
      </c>
      <c r="E1956" s="2" t="str">
        <v>2次</v>
      </c>
      <c r="F1956" s="2" t="str">
        <v>RUE ANTOINE EMERY, ZI PRE BRUN, 38530, PONTCHARRA</v>
      </c>
      <c r="G1956" s="2" t="str">
        <v>M RAFFAELE GERARD</v>
      </c>
      <c r="H1956" s="2" t="s">
        <v>7981</v>
      </c>
      <c r="I1956" s="2" t="str">
        <v>+33 4 38 37 26 40</v>
      </c>
      <c r="J1956" s="2" t="str">
        <v>0033 438372649</v>
      </c>
      <c r="K1956" s="7"/>
      <c r="L1956" s="7"/>
      <c r="M1956" s="7"/>
      <c r="N1956" s="7"/>
      <c r="O1956" s="7"/>
      <c r="P1956" s="7"/>
      <c r="Q1956" s="7"/>
      <c r="R1956" s="7"/>
      <c r="S1956" s="7"/>
    </row>
    <row r="1957">
      <c r="A1957" s="2" t="s">
        <v>8221</v>
      </c>
      <c r="B1957" s="2" t="str">
        <v>美國</v>
      </c>
      <c r="C1957" s="3" t="s">
        <v>8223</v>
      </c>
      <c r="D1957" s="2" t="str">
        <v>餐厨用具</v>
      </c>
      <c r="E1957" s="2" t="str">
        <v>4次</v>
      </c>
      <c r="F1957" s="2" t="str">
        <v>1015 NW 68TH ST,OKLAHOMA CITY, OK 73116-7201</v>
      </c>
      <c r="G1957" s="2" t="str">
        <v>DICK MUEHLEISEN</v>
      </c>
      <c r="H1957" s="2" t="s">
        <v>8222</v>
      </c>
      <c r="I1957" s="2" t="str">
        <v>001 405 843 9000</v>
      </c>
      <c r="J1957" s="2" t="str">
        <v>001 405 840 4044</v>
      </c>
      <c r="K1957" s="7"/>
      <c r="L1957" s="7"/>
      <c r="M1957" s="7"/>
      <c r="N1957" s="7"/>
      <c r="O1957" s="7"/>
      <c r="P1957" s="7"/>
      <c r="Q1957" s="7"/>
      <c r="R1957" s="7"/>
      <c r="S1957" s="7"/>
    </row>
    <row r="1958">
      <c r="A1958" s="2" t="s">
        <v>11359</v>
      </c>
      <c r="B1958" s="2" t="str">
        <v>義大利</v>
      </c>
      <c r="C1958" s="3" t="s">
        <v>11361</v>
      </c>
      <c r="D1958" s="2" t="str">
        <v>卫浴设备,家具,浴室用品,餐厨用具</v>
      </c>
      <c r="E1958" s="2" t="str">
        <v>6次</v>
      </c>
      <c r="F1958" s="2" t="str">
        <v>20088 ROSATE (MILANO)VIA BEZZERA, 20,ITALY</v>
      </c>
      <c r="G1958" s="2" t="str">
        <v>MR.ALBERTO COCCI</v>
      </c>
      <c r="H1958" s="2" t="s">
        <v>11360</v>
      </c>
      <c r="I1958" s="2" t="str">
        <v>+39 02 9083 4001</v>
      </c>
      <c r="J1958" s="2" t="str">
        <v>0039 02 90834002</v>
      </c>
      <c r="K1958" s="7"/>
      <c r="L1958" s="7"/>
      <c r="M1958" s="7"/>
      <c r="N1958" s="7"/>
      <c r="O1958" s="7"/>
      <c r="P1958" s="7"/>
      <c r="Q1958" s="7"/>
      <c r="R1958" s="7"/>
      <c r="S1958" s="7"/>
    </row>
    <row r="1959">
      <c r="A1959" s="2" t="s">
        <v>11124</v>
      </c>
      <c r="B1959" s="2" t="str">
        <v>印度</v>
      </c>
      <c r="C1959" s="2" t="str">
        <v>--</v>
      </c>
      <c r="D1959" s="2" t="str">
        <v>餐厨用具</v>
      </c>
      <c r="E1959" s="2" t="str">
        <v>6次</v>
      </c>
      <c r="F1959" s="2" t="str">
        <v>B-14,GROUP WAZIRPUR INDUSTRIAL AREA,NEW DELHI</v>
      </c>
      <c r="G1959" s="2" t="str">
        <v>OPNATE INTERNATIONAL</v>
      </c>
      <c r="H1959" s="2" t="s">
        <v>11123</v>
      </c>
      <c r="I1959" s="2" t="str">
        <v>0091 11 7372229</v>
      </c>
      <c r="J1959" s="2" t="str">
        <v>0091 11 7377193</v>
      </c>
      <c r="K1959" s="7"/>
      <c r="L1959" s="7"/>
      <c r="M1959" s="7"/>
      <c r="N1959" s="7"/>
      <c r="O1959" s="7"/>
      <c r="P1959" s="7"/>
      <c r="Q1959" s="7"/>
      <c r="R1959" s="7"/>
      <c r="S1959" s="7"/>
    </row>
    <row r="1960">
      <c r="A1960" s="2" t="s">
        <v>7932</v>
      </c>
      <c r="B1960" s="2" t="str">
        <v>中國香港</v>
      </c>
      <c r="C1960" s="3" t="s">
        <v>7935</v>
      </c>
      <c r="D1960" s="2" t="s">
        <v>7933</v>
      </c>
      <c r="E1960" s="2" t="str">
        <v>6次</v>
      </c>
      <c r="F1960" s="2" t="str">
        <v>UNIT B, 9/F.,WINBASE CENTRE,208 QUEEN'S ROAD CENTRAL,HONGKONG</v>
      </c>
      <c r="G1960" s="2" t="str">
        <v>CHEN, POHSUN</v>
      </c>
      <c r="H1960" s="2" t="s">
        <v>7934</v>
      </c>
      <c r="I1960" s="2" t="str">
        <v>+852 2522 3396</v>
      </c>
      <c r="J1960" s="2">
        <v>28106069</v>
      </c>
      <c r="K1960" s="7"/>
      <c r="L1960" s="7"/>
      <c r="M1960" s="7"/>
      <c r="N1960" s="7"/>
      <c r="O1960" s="7"/>
      <c r="P1960" s="7"/>
      <c r="Q1960" s="7"/>
      <c r="R1960" s="7"/>
      <c r="S1960" s="7"/>
    </row>
    <row r="1961">
      <c r="A1961" s="2" t="s">
        <v>9886</v>
      </c>
      <c r="B1961" s="2" t="str">
        <v>法國</v>
      </c>
      <c r="C1961" s="2" t="str">
        <v>--</v>
      </c>
      <c r="D1961" s="2" t="str">
        <v>餐厨用具</v>
      </c>
      <c r="E1961" s="2" t="str">
        <v>5次</v>
      </c>
      <c r="F1961" s="2" t="str">
        <v>LE LAC, 43550, SAINT FRONT</v>
      </c>
      <c r="G1961" s="2" t="str">
        <v>BOSC ET COMPAGNIE</v>
      </c>
      <c r="H1961" s="2" t="str">
        <v>--</v>
      </c>
      <c r="I1961" s="2" t="str">
        <v>+33 4 71 59 55 16</v>
      </c>
      <c r="J1961" s="2" t="str">
        <v>0033 471595259</v>
      </c>
      <c r="K1961" s="7"/>
      <c r="L1961" s="7"/>
      <c r="M1961" s="7"/>
      <c r="N1961" s="7"/>
      <c r="O1961" s="7"/>
      <c r="P1961" s="7"/>
      <c r="Q1961" s="7"/>
      <c r="R1961" s="7"/>
      <c r="S1961" s="7"/>
    </row>
    <row r="1962">
      <c r="A1962" s="2" t="s">
        <v>13569</v>
      </c>
      <c r="B1962" s="2" t="str">
        <v>中國香港</v>
      </c>
      <c r="C1962" s="2" t="str">
        <v>--</v>
      </c>
      <c r="D1962" s="2" t="s">
        <v>13568</v>
      </c>
      <c r="E1962" s="2" t="str">
        <v>7次</v>
      </c>
      <c r="F1962" s="2" t="str">
        <v>UNIT D, 10/F,CHINA OVERSEAS BUILDING,139 HENNESSY ROAD, WANCHAI,HONGKONG</v>
      </c>
      <c r="G1962" s="2" t="str">
        <v>ATAL JAIN</v>
      </c>
      <c r="H1962" s="2" t="s">
        <v>13567</v>
      </c>
      <c r="I1962" s="2">
        <v>2031395458</v>
      </c>
      <c r="J1962" s="2">
        <v>2032350095</v>
      </c>
      <c r="K1962" s="7"/>
      <c r="L1962" s="7"/>
      <c r="M1962" s="7"/>
      <c r="N1962" s="7"/>
      <c r="O1962" s="7"/>
      <c r="P1962" s="7"/>
      <c r="Q1962" s="7"/>
      <c r="R1962" s="7"/>
      <c r="S1962" s="7"/>
    </row>
    <row r="1963">
      <c r="A1963" s="2" t="s">
        <v>8196</v>
      </c>
      <c r="B1963" s="2" t="str">
        <v>荷蘭</v>
      </c>
      <c r="C1963" s="3" t="s">
        <v>8195</v>
      </c>
      <c r="D1963" s="2" t="str">
        <v>其他,卫浴设备,家具,家用纺织品,工具,照明产品,节日用品,餐厨用具</v>
      </c>
      <c r="E1963" s="2" t="str">
        <v>9次</v>
      </c>
      <c r="F1963" s="2" t="str">
        <v>Eemhavenweg 131, NL 3089 KE, Rotterdam</v>
      </c>
      <c r="G1963" s="2" t="str">
        <v>C van Houdt</v>
      </c>
      <c r="H1963" s="2" t="s">
        <v>8194</v>
      </c>
      <c r="I1963" s="2" t="str">
        <v>+31 10 299 2344</v>
      </c>
      <c r="J1963" s="2" t="str">
        <v>0031 10 4292127</v>
      </c>
      <c r="K1963" s="7"/>
      <c r="L1963" s="7"/>
      <c r="M1963" s="7"/>
      <c r="N1963" s="7"/>
      <c r="O1963" s="7"/>
      <c r="P1963" s="7"/>
      <c r="Q1963" s="7"/>
      <c r="R1963" s="7"/>
      <c r="S1963" s="7"/>
    </row>
    <row r="1964">
      <c r="A1964" s="2" t="s">
        <v>13590</v>
      </c>
      <c r="B1964" s="2" t="str">
        <v>義大利</v>
      </c>
      <c r="C1964" s="3" t="s">
        <v>13591</v>
      </c>
      <c r="D1964" s="2" t="str">
        <v>服装饰物及配件,玩具,礼品及赠品,餐厨用具</v>
      </c>
      <c r="E1964" s="2" t="str">
        <v>8次</v>
      </c>
      <c r="F1964" s="2" t="str">
        <v>LARGO LINO CHINI, 20 50032 BORGO SAN LORENZO FIRENZE IYALY</v>
      </c>
      <c r="G1964" s="2" t="str">
        <v>0039 55 8459006</v>
      </c>
      <c r="H1964" s="2" t="s">
        <v>13592</v>
      </c>
      <c r="I1964" s="2" t="str">
        <v>+39 055 845 9006</v>
      </c>
      <c r="J1964" s="2" t="str">
        <v>0039 055 8459623</v>
      </c>
      <c r="K1964" s="7"/>
      <c r="L1964" s="7"/>
      <c r="M1964" s="7"/>
      <c r="N1964" s="7"/>
      <c r="O1964" s="7"/>
      <c r="P1964" s="7"/>
      <c r="Q1964" s="7"/>
      <c r="R1964" s="7"/>
      <c r="S1964" s="7"/>
    </row>
    <row r="1965">
      <c r="A1965" s="2" t="s">
        <v>11030</v>
      </c>
      <c r="B1965" s="2" t="str">
        <v>泰国</v>
      </c>
      <c r="C1965" s="2" t="str">
        <v>--</v>
      </c>
      <c r="D1965" s="2" t="str">
        <v>餐厨用具</v>
      </c>
      <c r="E1965" s="2" t="str">
        <v>4次</v>
      </c>
      <c r="F1965" s="2" t="str">
        <v>615/1-2 PRASUMAIN ROAD,BANGKOK</v>
      </c>
      <c r="G1965" s="2" t="str">
        <v>PHATCHANOP P.CHAROENSRI</v>
      </c>
      <c r="H1965" s="2" t="s">
        <v>11029</v>
      </c>
      <c r="I1965" s="2" t="str">
        <v>0066 2 6293972</v>
      </c>
      <c r="J1965" s="2" t="str">
        <v>0066 2 2803539</v>
      </c>
      <c r="K1965" s="7"/>
      <c r="L1965" s="7"/>
      <c r="M1965" s="7"/>
      <c r="N1965" s="7"/>
      <c r="O1965" s="7"/>
      <c r="P1965" s="7"/>
      <c r="Q1965" s="7"/>
      <c r="R1965" s="7"/>
      <c r="S1965" s="7"/>
    </row>
    <row r="1966">
      <c r="A1966" s="2" t="s">
        <v>13529</v>
      </c>
      <c r="B1966" s="2" t="str">
        <v>義大利</v>
      </c>
      <c r="C1966" s="3" t="s">
        <v>13530</v>
      </c>
      <c r="D1966" s="2" t="str">
        <v>工艺陶瓷,玩具,玻璃工艺品,餐厨用具</v>
      </c>
      <c r="E1966" s="2" t="str">
        <v>9次</v>
      </c>
      <c r="F1966" s="2" t="str">
        <v>Via Durer 14, I 39100, BOLZANO</v>
      </c>
      <c r="G1966" s="2" t="str">
        <v>IPOH &amp; C., Srl</v>
      </c>
      <c r="H1966" s="2" t="str">
        <v>--</v>
      </c>
      <c r="I1966" s="2" t="str">
        <v>+39 0471 935377</v>
      </c>
      <c r="J1966" s="2" t="str">
        <v>0039 0471 934915</v>
      </c>
      <c r="K1966" s="7"/>
      <c r="L1966" s="7"/>
      <c r="M1966" s="7"/>
      <c r="N1966" s="7"/>
      <c r="O1966" s="7"/>
      <c r="P1966" s="7"/>
      <c r="Q1966" s="7"/>
      <c r="R1966" s="7"/>
      <c r="S1966" s="7"/>
    </row>
    <row r="1967">
      <c r="A1967" s="2" t="s">
        <v>11047</v>
      </c>
      <c r="B1967" s="2" t="str">
        <v>澳大利亞</v>
      </c>
      <c r="C1967" s="2" t="str">
        <v>--</v>
      </c>
      <c r="D1967" s="2" t="str">
        <v>餐厨用具</v>
      </c>
      <c r="E1967" s="2" t="str">
        <v>2次</v>
      </c>
      <c r="F1967" s="2" t="str">
        <v>1/7-13 MELANIE ST,BANKSTOWN NSW 2200</v>
      </c>
      <c r="G1967" s="2" t="str">
        <v>JIM.Z.SALEH</v>
      </c>
      <c r="H1967" s="2" t="s">
        <v>11046</v>
      </c>
      <c r="I1967" s="2" t="str">
        <v>0061 2 97937386</v>
      </c>
      <c r="J1967" s="2" t="str">
        <v>0061 2 97937386</v>
      </c>
      <c r="K1967" s="7"/>
      <c r="L1967" s="7"/>
      <c r="M1967" s="7"/>
      <c r="N1967" s="7"/>
      <c r="O1967" s="7"/>
      <c r="P1967" s="7"/>
      <c r="Q1967" s="7"/>
      <c r="R1967" s="7"/>
      <c r="S1967" s="7"/>
    </row>
    <row r="1968">
      <c r="A1968" s="2" t="s">
        <v>13544</v>
      </c>
      <c r="B1968" s="2" t="str">
        <v>美國</v>
      </c>
      <c r="C1968" s="3" t="s">
        <v>13546</v>
      </c>
      <c r="D1968" s="2" t="str">
        <v>餐厨用具</v>
      </c>
      <c r="E1968" s="2" t="str">
        <v>5次</v>
      </c>
      <c r="F1968" s="2" t="str">
        <v>1855 SO.300 W.,P.O.BOX 1350 SALT LAKE CITY,UTAH 84110</v>
      </c>
      <c r="G1968" s="2" t="str">
        <v>BINTZ RESTAURANT SUPPLY CO.</v>
      </c>
      <c r="H1968" s="2" t="s">
        <v>13545</v>
      </c>
      <c r="I1968" s="2">
        <f>+1-801-463-1515</f>
      </c>
      <c r="J1968" s="2" t="str">
        <v>001 801 4631693</v>
      </c>
      <c r="K1968" s="7"/>
      <c r="L1968" s="7"/>
      <c r="M1968" s="7"/>
      <c r="N1968" s="7"/>
      <c r="O1968" s="7"/>
      <c r="P1968" s="7"/>
      <c r="Q1968" s="7"/>
      <c r="R1968" s="7"/>
      <c r="S1968" s="7"/>
    </row>
    <row r="1969">
      <c r="A1969" s="2" t="s">
        <v>11296</v>
      </c>
      <c r="B1969" s="2" t="str">
        <v>瑞典</v>
      </c>
      <c r="C1969" s="3" t="s">
        <v>11295</v>
      </c>
      <c r="D1969" s="2" t="str">
        <v>家具,餐厨用具</v>
      </c>
      <c r="E1969" s="2" t="str">
        <v>6次</v>
      </c>
      <c r="F1969" s="2" t="str">
        <v>Fabriksg 33, SE 66531, Kil</v>
      </c>
      <c r="G1969" s="2" t="str">
        <v>Tanja Leede</v>
      </c>
      <c r="H1969" s="2" t="s">
        <v>11294</v>
      </c>
      <c r="I1969" s="2" t="str">
        <v>+46 554 145 80</v>
      </c>
      <c r="J1969" s="2" t="str">
        <v>0046 554 105 00</v>
      </c>
      <c r="K1969" s="7"/>
      <c r="L1969" s="7"/>
      <c r="M1969" s="7"/>
      <c r="N1969" s="7"/>
      <c r="O1969" s="7"/>
      <c r="P1969" s="7"/>
      <c r="Q1969" s="7"/>
      <c r="R1969" s="7"/>
      <c r="S1969" s="7"/>
    </row>
    <row r="1970">
      <c r="A1970" s="2" t="s">
        <v>8177</v>
      </c>
      <c r="B1970" s="2" t="str">
        <v>日本</v>
      </c>
      <c r="C1970" s="3" t="s">
        <v>8179</v>
      </c>
      <c r="D1970" s="2" t="str">
        <v>卫浴设备,餐厨用具</v>
      </c>
      <c r="E1970" s="2" t="str">
        <v>6次</v>
      </c>
      <c r="F1970" s="2" t="str">
        <v>1-22-1, HIGASHI-GOTANDA, SHINAGAWA-KU, TOKYO 141-0022, JAPAN</v>
      </c>
      <c r="G1970" s="2" t="str">
        <v>TAKENARI TOHYAMA(MR)</v>
      </c>
      <c r="H1970" s="2" t="s">
        <v>8178</v>
      </c>
      <c r="I1970" s="2">
        <f>+81-848-48-1600</f>
      </c>
      <c r="J1970" s="2" t="str">
        <v>0081 3 54201629</v>
      </c>
      <c r="K1970" s="7"/>
      <c r="L1970" s="7"/>
      <c r="M1970" s="7"/>
      <c r="N1970" s="7"/>
      <c r="O1970" s="7"/>
      <c r="P1970" s="7"/>
      <c r="Q1970" s="7"/>
      <c r="R1970" s="7"/>
      <c r="S1970" s="7"/>
    </row>
    <row r="1971">
      <c r="A1971" s="2" t="s">
        <v>9514</v>
      </c>
      <c r="B1971" s="2" t="str">
        <v>埃及</v>
      </c>
      <c r="C1971" s="2" t="str">
        <v>--</v>
      </c>
      <c r="D1971" s="2" t="str">
        <v>家具,餐厨用具</v>
      </c>
      <c r="E1971" s="2" t="str">
        <v>3次</v>
      </c>
      <c r="F1971" s="2" t="str">
        <v>53 EL MADINA EL, MENAWARA ST, DOKKI-GIZZA, CAIRO</v>
      </c>
      <c r="G1971" s="2" t="str">
        <v>MR MOSTAFA BAKR</v>
      </c>
      <c r="H1971" s="2" t="s">
        <v>9515</v>
      </c>
      <c r="I1971" s="2">
        <f>+20-2-28452013</f>
      </c>
      <c r="J1971" s="2" t="str">
        <v>0020 2 7484723</v>
      </c>
      <c r="K1971" s="7"/>
      <c r="L1971" s="7"/>
      <c r="M1971" s="7"/>
      <c r="N1971" s="7"/>
      <c r="O1971" s="7"/>
      <c r="P1971" s="7"/>
      <c r="Q1971" s="7"/>
      <c r="R1971" s="7"/>
      <c r="S1971" s="7"/>
    </row>
    <row r="1972">
      <c r="A1972" s="2" t="s">
        <v>8193</v>
      </c>
      <c r="B1972" s="2" t="str">
        <v>澳大利亞</v>
      </c>
      <c r="C1972" s="2" t="str">
        <v>--</v>
      </c>
      <c r="D1972" s="2" t="str">
        <v>餐厨用具</v>
      </c>
      <c r="E1972" s="2" t="str">
        <v>7次</v>
      </c>
      <c r="F1972" s="2" t="str">
        <v>5 Amaroo Park drive, AUSTRALIA</v>
      </c>
      <c r="G1972" s="2" t="str">
        <v>--</v>
      </c>
      <c r="H1972" s="2" t="s">
        <v>8192</v>
      </c>
      <c r="I1972" s="2" t="str">
        <v>+61 2 9679 0269</v>
      </c>
      <c r="J1972" s="2">
        <v>61296790267</v>
      </c>
      <c r="K1972" s="7"/>
      <c r="L1972" s="7"/>
      <c r="M1972" s="7"/>
      <c r="N1972" s="7"/>
      <c r="O1972" s="7"/>
      <c r="P1972" s="7"/>
      <c r="Q1972" s="7"/>
      <c r="R1972" s="7"/>
      <c r="S1972" s="7"/>
    </row>
    <row r="1973">
      <c r="A1973" s="2" t="s">
        <v>9540</v>
      </c>
      <c r="B1973" s="2" t="str">
        <v>俄羅斯</v>
      </c>
      <c r="C1973" s="3" t="s">
        <v>9542</v>
      </c>
      <c r="D1973" s="2" t="str">
        <v>体育及旅游休闲用品,其他,家具,家用电器,箱包,鞋,餐厨用具</v>
      </c>
      <c r="E1973" s="2" t="str">
        <v>9次</v>
      </c>
      <c r="F1973" s="2" t="str">
        <v>MOSCOW REGION DOLGOPRUDNJJPROMKOMZONA 1,RUSSIA</v>
      </c>
      <c r="G1973" s="2" t="str">
        <v>ELENA PARFIYANOVICH</v>
      </c>
      <c r="H1973" s="2" t="s">
        <v>9541</v>
      </c>
      <c r="I1973" s="2" t="str">
        <v>+7-846-207-28-82,+7-815-240-00-50,+7-705-299-9888,+7-844-295-56-62,+7-928-229-60-85,+7-922-133-59-99,+7-14822434770,+7-831-241-16-96,+7-920-077-60-10,+7-831-275-38-90,+7-863-229-60-85,+7-24852458634,+7 918 440-55-58,+7 351 741-68-29,+7 846 207-28-82,+7 928 404-60-53,+7 812 441-34-44,+7 705 299 9888,+7 347 292-53-49,+7 929 001-93-22,+7 930 400-80-69,+7 727 313 1751,+7 343 295-91-17,+7-800-550-17-50,+7-381-253-13-39,+7-845-272-31-48,+7-365-278-83-01,+7-831-435-18-14,+7-172456970,+7-473-263-15-54,+7-727-313-1751,+7-771-721-8885,+7-383-319-01-40,+7-920-588-43-69,+7-920-571-72-12,+375-29-196-22-36,+7-771-800-0353,+7-771-377-3337,+7 845 272-31-48</v>
      </c>
      <c r="J1973" s="2" t="str">
        <v>007 095 5762519</v>
      </c>
      <c r="K1973" s="7"/>
      <c r="L1973" s="7"/>
      <c r="M1973" s="7"/>
      <c r="N1973" s="7"/>
      <c r="O1973" s="7"/>
      <c r="P1973" s="7"/>
      <c r="Q1973" s="7"/>
      <c r="R1973" s="7"/>
      <c r="S1973" s="7"/>
    </row>
    <row r="1974">
      <c r="A1974" s="2" t="s">
        <v>8120</v>
      </c>
      <c r="B1974" s="2" t="str">
        <v>義大利</v>
      </c>
      <c r="C1974" s="2" t="str">
        <v>--</v>
      </c>
      <c r="D1974" s="2" t="str">
        <v>工艺陶瓷,餐厨用具</v>
      </c>
      <c r="E1974" s="2" t="str">
        <v>7次</v>
      </c>
      <c r="F1974" s="2" t="str">
        <v>Strada Statale Flaminia Km, 58,000, I 01033, CIVITA CASTELLANA</v>
      </c>
      <c r="G1974" s="2" t="str">
        <v>Antonio Tomei</v>
      </c>
      <c r="H1974" s="2" t="str">
        <v>--</v>
      </c>
      <c r="I1974" s="2" t="str">
        <v>+39 0761 54291</v>
      </c>
      <c r="J1974" s="2" t="str">
        <v>0039 0761 540380</v>
      </c>
      <c r="K1974" s="7"/>
      <c r="L1974" s="7"/>
      <c r="M1974" s="7"/>
      <c r="N1974" s="7"/>
      <c r="O1974" s="7"/>
      <c r="P1974" s="7"/>
      <c r="Q1974" s="7"/>
      <c r="R1974" s="7"/>
      <c r="S1974" s="7"/>
    </row>
    <row r="1975">
      <c r="A1975" s="2" t="s">
        <v>11269</v>
      </c>
      <c r="B1975" s="2" t="str">
        <v>馬來西亞</v>
      </c>
      <c r="C1975" s="2" t="str">
        <v>--</v>
      </c>
      <c r="D1975" s="2" t="str">
        <v>家具,玩具,餐厨用具</v>
      </c>
      <c r="E1975" s="2" t="str">
        <v>9次</v>
      </c>
      <c r="F1975" s="2" t="str">
        <v>40, JLN BP 6/13,BANDAR BUKIT PUCHOG, 47100 PUCHONG,MALAYSIA</v>
      </c>
      <c r="G1975" s="2" t="str">
        <v>DANNY LEOW</v>
      </c>
      <c r="H1975" s="2" t="s">
        <v>11268</v>
      </c>
      <c r="I1975" s="2" t="str">
        <v>+60 3-8060 8611</v>
      </c>
      <c r="J1975" s="2" t="str">
        <v>006 03 80607863</v>
      </c>
      <c r="K1975" s="7"/>
      <c r="L1975" s="7"/>
      <c r="M1975" s="7"/>
      <c r="N1975" s="7"/>
      <c r="O1975" s="7"/>
      <c r="P1975" s="7"/>
      <c r="Q1975" s="7"/>
      <c r="R1975" s="7"/>
      <c r="S1975" s="7"/>
    </row>
    <row r="1976">
      <c r="A1976" s="2" t="s">
        <v>8150</v>
      </c>
      <c r="B1976" s="2" t="str">
        <v>墨西哥</v>
      </c>
      <c r="C1976" s="3" t="s">
        <v>8151</v>
      </c>
      <c r="D1976" s="2" t="str">
        <v>办公文具,箱包,餐厨用具</v>
      </c>
      <c r="E1976" s="2" t="str">
        <v>3次</v>
      </c>
      <c r="F1976" s="2" t="str">
        <v>--</v>
      </c>
      <c r="G1976" s="2" t="str">
        <v>RAúL CASTILLO FLORES</v>
      </c>
      <c r="H1976" s="2" t="s">
        <v>8149</v>
      </c>
      <c r="I1976" s="2" t="str">
        <v>+52 55 5550 4272</v>
      </c>
      <c r="J1976" s="2" t="str">
        <v>52-53365245</v>
      </c>
      <c r="K1976" s="7"/>
      <c r="L1976" s="7"/>
      <c r="M1976" s="7"/>
      <c r="N1976" s="7"/>
      <c r="O1976" s="7"/>
      <c r="P1976" s="7"/>
      <c r="Q1976" s="7"/>
      <c r="R1976" s="7"/>
      <c r="S1976" s="7"/>
    </row>
    <row r="1977">
      <c r="A1977" s="2" t="s">
        <v>11214</v>
      </c>
      <c r="B1977" s="2" t="str">
        <v>土耳其</v>
      </c>
      <c r="C1977" s="3" t="s">
        <v>11213</v>
      </c>
      <c r="D1977" s="2" t="str">
        <v>餐厨用具</v>
      </c>
      <c r="E1977" s="2" t="str">
        <v>6次</v>
      </c>
      <c r="F1977" s="2" t="str">
        <v>TAHTAKALE CAD.VAKIF ISHANI KAT:2 NO:602 ISTANBUL</v>
      </c>
      <c r="G1977" s="2" t="str">
        <v>NADIR YORUR</v>
      </c>
      <c r="H1977" s="2" t="s">
        <v>11215</v>
      </c>
      <c r="I1977" s="2" t="str">
        <v>+90 212 512 19 17</v>
      </c>
      <c r="J1977" s="2" t="str">
        <v>0090 212 5111135</v>
      </c>
      <c r="K1977" s="7"/>
      <c r="L1977" s="7"/>
      <c r="M1977" s="7"/>
      <c r="N1977" s="7"/>
      <c r="O1977" s="7"/>
      <c r="P1977" s="7"/>
      <c r="Q1977" s="7"/>
      <c r="R1977" s="7"/>
      <c r="S1977" s="7"/>
    </row>
    <row r="1978">
      <c r="A1978" s="2" t="s">
        <v>8066</v>
      </c>
      <c r="B1978" s="2" t="str">
        <v>義大利</v>
      </c>
      <c r="C1978" s="3" t="s">
        <v>8064</v>
      </c>
      <c r="D1978" s="2" t="str">
        <v>餐厨用具</v>
      </c>
      <c r="E1978" s="2" t="str">
        <v>5次</v>
      </c>
      <c r="F1978" s="2" t="str">
        <v>LECCO., ITALY</v>
      </c>
      <c r="G1978" s="2" t="str">
        <v>--</v>
      </c>
      <c r="H1978" s="2" t="s">
        <v>8065</v>
      </c>
      <c r="I1978" s="2" t="str">
        <v>+39 031 335 9611</v>
      </c>
      <c r="J1978" s="2">
        <v>313359621</v>
      </c>
      <c r="K1978" s="7"/>
      <c r="L1978" s="7"/>
      <c r="M1978" s="7"/>
      <c r="N1978" s="7"/>
      <c r="O1978" s="7"/>
      <c r="P1978" s="7"/>
      <c r="Q1978" s="7"/>
      <c r="R1978" s="7"/>
      <c r="S1978" s="7"/>
    </row>
    <row r="1979">
      <c r="A1979" s="2" t="s">
        <v>11233</v>
      </c>
      <c r="B1979" s="2" t="str">
        <v>日本</v>
      </c>
      <c r="C1979" s="3" t="s">
        <v>11234</v>
      </c>
      <c r="D1979" s="2" t="str">
        <v>礼品及赠品,餐厨用具</v>
      </c>
      <c r="E1979" s="2" t="str">
        <v>3次</v>
      </c>
      <c r="F1979" s="2" t="str">
        <v>NRE YAESU Bldg. 5F, 5-7, Hatchobori 3-chome, Chuo-ku, Tokyo 104-0032</v>
      </c>
      <c r="G1979" s="2" t="str">
        <v>KINOSHITA SACHIKO</v>
      </c>
      <c r="H1979" s="2" t="s">
        <v>11232</v>
      </c>
      <c r="I1979" s="2" t="str">
        <v>03-3551-4470</v>
      </c>
      <c r="J1979" s="2" t="str">
        <v>0081 3 3551 4425</v>
      </c>
      <c r="K1979" s="7"/>
      <c r="L1979" s="7"/>
      <c r="M1979" s="7"/>
      <c r="N1979" s="7"/>
      <c r="O1979" s="7"/>
      <c r="P1979" s="7"/>
      <c r="Q1979" s="7"/>
      <c r="R1979" s="7"/>
      <c r="S1979" s="7"/>
    </row>
    <row r="1980">
      <c r="A1980" s="2" t="s">
        <v>8095</v>
      </c>
      <c r="B1980" s="2" t="str">
        <v>美國</v>
      </c>
      <c r="C1980" s="3" t="s">
        <v>8094</v>
      </c>
      <c r="D1980" s="2" t="str">
        <v>餐厨用具</v>
      </c>
      <c r="E1980" s="2" t="str">
        <v>6次</v>
      </c>
      <c r="F1980" s="2" t="str">
        <v>11801 W EXECUTIVE DR, BOISE, ID 83713-0803</v>
      </c>
      <c r="G1980" s="2" t="str">
        <v>LANCE SAUNDERS</v>
      </c>
      <c r="H1980" s="2" t="str">
        <v>--</v>
      </c>
      <c r="I1980" s="2" t="str">
        <v>+1-208-321-9500,800.723.2131,208.321.9171</v>
      </c>
      <c r="J1980" s="2" t="str">
        <v>001 208-321-9171</v>
      </c>
      <c r="K1980" s="7"/>
      <c r="L1980" s="7"/>
      <c r="M1980" s="7"/>
      <c r="N1980" s="7"/>
      <c r="O1980" s="7"/>
      <c r="P1980" s="7"/>
      <c r="Q1980" s="7"/>
      <c r="R1980" s="7"/>
      <c r="S1980" s="7"/>
    </row>
    <row r="1981">
      <c r="A1981" s="2" t="s">
        <v>10928</v>
      </c>
      <c r="B1981" s="2" t="str">
        <v>中國香港</v>
      </c>
      <c r="C1981" s="2" t="str">
        <v>--</v>
      </c>
      <c r="D1981" s="2" t="str">
        <v>卫浴设备,建筑及装饰材料,餐厨用具</v>
      </c>
      <c r="E1981" s="2" t="str">
        <v>3次</v>
      </c>
      <c r="F1981" s="2" t="str">
        <v>1503 WESTLANDS CENTRE,20 WESTLANDS ROAD,QUARRY BAY, HONGKONG SAR</v>
      </c>
      <c r="G1981" s="2">
        <v>181116181</v>
      </c>
      <c r="H1981" s="2" t="s">
        <v>10927</v>
      </c>
      <c r="I1981" s="2" t="str">
        <v>+852 2811 5918</v>
      </c>
      <c r="J1981" s="2">
        <v>85229600182</v>
      </c>
      <c r="K1981" s="7"/>
      <c r="L1981" s="7"/>
      <c r="M1981" s="7"/>
      <c r="N1981" s="7"/>
      <c r="O1981" s="7"/>
      <c r="P1981" s="7"/>
      <c r="Q1981" s="7"/>
      <c r="R1981" s="7"/>
      <c r="S1981" s="7"/>
    </row>
    <row r="1982">
      <c r="A1982" s="2" t="s">
        <v>8009</v>
      </c>
      <c r="B1982" s="2" t="str">
        <v>日本</v>
      </c>
      <c r="C1982" s="3" t="s">
        <v>8007</v>
      </c>
      <c r="D1982" s="2" t="str">
        <v>其他,摩托车,自行车,餐厨用具</v>
      </c>
      <c r="E1982" s="2" t="str">
        <v>9次</v>
      </c>
      <c r="F1982" s="2" t="str">
        <v>1-2-12, SAIWAI-CHO, NANIWA-KU, OSAKA-SHI, OSAKA 556, JAPAN</v>
      </c>
      <c r="G1982" s="2" t="str">
        <v>ASAHIRO</v>
      </c>
      <c r="H1982" s="2" t="s">
        <v>8008</v>
      </c>
      <c r="I1982" s="2" t="str">
        <v>+81-78-412-1010,+81 197-41-3222</v>
      </c>
      <c r="J1982" s="2" t="str">
        <v>0081 6 65673115</v>
      </c>
      <c r="K1982" s="7"/>
      <c r="L1982" s="7"/>
      <c r="M1982" s="7"/>
      <c r="N1982" s="7"/>
      <c r="O1982" s="7"/>
      <c r="P1982" s="7"/>
      <c r="Q1982" s="7"/>
      <c r="R1982" s="7"/>
      <c r="S1982" s="7"/>
    </row>
    <row r="1983">
      <c r="A1983" s="2" t="s">
        <v>9004</v>
      </c>
      <c r="B1983" s="2" t="str">
        <v>英國</v>
      </c>
      <c r="C1983" s="3" t="s">
        <v>9003</v>
      </c>
      <c r="D1983" s="2" t="str">
        <v>家用电器,食品,餐厨用具</v>
      </c>
      <c r="E1983" s="2" t="str">
        <v>8次</v>
      </c>
      <c r="F1983" s="2" t="str">
        <v>24, LOMBARD STREET;LONDON EC3V 9AD,U.K.</v>
      </c>
      <c r="G1983" s="2" t="str">
        <v>Mohammed A. AlBukhaiti</v>
      </c>
      <c r="H1983" s="2" t="s">
        <v>9002</v>
      </c>
      <c r="I1983" s="2" t="str">
        <v>+44 20 7929 2000</v>
      </c>
      <c r="J1983" s="2">
        <v>442079290432</v>
      </c>
      <c r="K1983" s="7"/>
      <c r="L1983" s="7"/>
      <c r="M1983" s="7"/>
      <c r="N1983" s="7"/>
      <c r="O1983" s="7"/>
      <c r="P1983" s="7"/>
      <c r="Q1983" s="7"/>
      <c r="R1983" s="7"/>
      <c r="S1983" s="7"/>
    </row>
    <row r="1984">
      <c r="A1984" s="2" t="s">
        <v>8033</v>
      </c>
      <c r="B1984" s="2" t="str">
        <v>中國香港</v>
      </c>
      <c r="C1984" s="2" t="str">
        <v>--</v>
      </c>
      <c r="D1984" s="2" t="str">
        <v>玻璃工艺品,餐厨用具</v>
      </c>
      <c r="E1984" s="2" t="str">
        <v>8次</v>
      </c>
      <c r="F1984" s="2" t="str">
        <v>19/F., GLORY CENTRE,8 HILLWOOD ROAD,T.S.T., KOWLOON,HONGKONG</v>
      </c>
      <c r="G1984" s="2" t="str">
        <v>--</v>
      </c>
      <c r="H1984" s="2" t="s">
        <v>8034</v>
      </c>
      <c r="I1984" s="2" t="str">
        <v>+852 2312 0333</v>
      </c>
      <c r="J1984" s="2">
        <v>23148009</v>
      </c>
      <c r="K1984" s="7"/>
      <c r="L1984" s="7"/>
      <c r="M1984" s="7"/>
      <c r="N1984" s="7"/>
      <c r="O1984" s="7"/>
      <c r="P1984" s="7"/>
      <c r="Q1984" s="7"/>
      <c r="R1984" s="7"/>
      <c r="S1984" s="7"/>
    </row>
    <row r="1985">
      <c r="A1985" s="2" t="s">
        <v>10805</v>
      </c>
      <c r="B1985" s="2" t="str">
        <v>法國</v>
      </c>
      <c r="C1985" s="3" t="s">
        <v>10804</v>
      </c>
      <c r="D1985" s="2" t="str">
        <v>其他,卫浴设备,家具,玻璃工艺品,餐厨用具</v>
      </c>
      <c r="E1985" s="2" t="str">
        <v>9次</v>
      </c>
      <c r="F1985" s="2" t="str">
        <v>9 QUAI LUCIEN LEFRANC, 93300, AUBERVILLIERS</v>
      </c>
      <c r="G1985" s="2" t="str">
        <v>FRANCE AFFAIRES</v>
      </c>
      <c r="H1985" s="2" t="s">
        <v>10806</v>
      </c>
      <c r="I1985" s="2" t="str">
        <v>+33 1 48 34 63 05</v>
      </c>
      <c r="J1985" s="2" t="str">
        <v>0033 148341938</v>
      </c>
      <c r="K1985" s="7"/>
      <c r="L1985" s="7"/>
      <c r="M1985" s="7"/>
      <c r="N1985" s="7"/>
      <c r="O1985" s="7"/>
      <c r="P1985" s="7"/>
      <c r="Q1985" s="7"/>
      <c r="R1985" s="7"/>
      <c r="S1985" s="7"/>
    </row>
    <row r="1986">
      <c r="A1986" s="2" t="s">
        <v>13086</v>
      </c>
      <c r="B1986" s="2" t="str">
        <v>加拿大</v>
      </c>
      <c r="C1986" s="3" t="s">
        <v>13085</v>
      </c>
      <c r="D1986" s="2" t="str">
        <v>家具,工艺陶瓷,餐厨用具</v>
      </c>
      <c r="E1986" s="2" t="str">
        <v>9次</v>
      </c>
      <c r="F1986" s="2" t="str">
        <v>585 Kumpf Dr, Waterloo Ontario</v>
      </c>
      <c r="G1986" s="2" t="str">
        <v>ONWARD MULTICORP INC</v>
      </c>
      <c r="H1986" s="2" t="s">
        <v>13084</v>
      </c>
      <c r="I1986" s="2" t="str">
        <v>+1 (800) 265-2150,1(800) 265-2150,900300 900300,1 (800) 265-2150,18002652150,1-800-265-215,900600 900600,902500 902500,+18002652150,+1 800-265-2150,+1-800-245-5138,+1-800-265-2150,+1-585-885-4540;ext=3067,+1 585-885-4540 ext. 3067,+1 800-245-5138</v>
      </c>
      <c r="J1986" s="2" t="str">
        <v>001 519 885 1390</v>
      </c>
      <c r="K1986" s="7"/>
      <c r="L1986" s="7"/>
      <c r="M1986" s="7"/>
      <c r="N1986" s="7"/>
      <c r="O1986" s="7"/>
      <c r="P1986" s="7"/>
      <c r="Q1986" s="7"/>
      <c r="R1986" s="7"/>
      <c r="S1986" s="7"/>
    </row>
    <row r="1987">
      <c r="A1987" s="2" t="s">
        <v>10830</v>
      </c>
      <c r="B1987" s="2" t="str">
        <v>澳大利亞</v>
      </c>
      <c r="C1987" s="3" t="s">
        <v>10832</v>
      </c>
      <c r="D1987" s="2" t="str">
        <v>体育及旅游休闲用品,其他,玻璃工艺品,箱包,餐厨用具</v>
      </c>
      <c r="E1987" s="2" t="str">
        <v>10次</v>
      </c>
      <c r="F1987" s="2" t="str">
        <v>17 CAMBERWELL CIRCUIT ROBINAQUEENSLAND,AUSTRALIA 4226,AUSTRALIA</v>
      </c>
      <c r="G1987" s="2" t="str">
        <v>--</v>
      </c>
      <c r="H1987" s="2" t="s">
        <v>10831</v>
      </c>
      <c r="I1987" s="2" t="str">
        <v>+61 7 5562 1045</v>
      </c>
      <c r="J1987" s="2">
        <v>755621046</v>
      </c>
      <c r="K1987" s="7"/>
      <c r="L1987" s="7"/>
      <c r="M1987" s="7"/>
      <c r="N1987" s="7"/>
      <c r="O1987" s="7"/>
      <c r="P1987" s="7"/>
      <c r="Q1987" s="7"/>
      <c r="R1987" s="7"/>
      <c r="S1987" s="7"/>
    </row>
    <row r="1988">
      <c r="A1988" s="2" t="s">
        <v>10440</v>
      </c>
      <c r="B1988" s="2" t="str">
        <v>加拿大</v>
      </c>
      <c r="C1988" s="3" t="s">
        <v>10439</v>
      </c>
      <c r="D1988" s="2" t="str">
        <v>其他,餐厨用具</v>
      </c>
      <c r="E1988" s="2" t="str">
        <v>6次</v>
      </c>
      <c r="F1988" s="2" t="str">
        <v>14 Blockade Cir,Eastern Passage,NS</v>
      </c>
      <c r="G1988" s="2" t="str">
        <v>--</v>
      </c>
      <c r="H1988" s="2" t="str">
        <v>--</v>
      </c>
      <c r="I1988" s="2">
        <f>+1-709-738-3414</f>
      </c>
      <c r="J1988" s="2" t="str">
        <v>--</v>
      </c>
      <c r="K1988" s="7"/>
      <c r="L1988" s="7"/>
      <c r="M1988" s="7"/>
      <c r="N1988" s="7"/>
      <c r="O1988" s="7"/>
      <c r="P1988" s="7"/>
      <c r="Q1988" s="7"/>
      <c r="R1988" s="7"/>
      <c r="S1988" s="7"/>
    </row>
    <row r="1989">
      <c r="A1989" s="2" t="s">
        <v>10764</v>
      </c>
      <c r="B1989" s="2" t="str">
        <v>澳大利亞</v>
      </c>
      <c r="C1989" s="3" t="s">
        <v>10763</v>
      </c>
      <c r="D1989" s="2" t="str">
        <v>其他,家用电器,照明产品,玻璃工艺品,餐厨用具</v>
      </c>
      <c r="E1989" s="2" t="str">
        <v>9次</v>
      </c>
      <c r="F1989" s="2" t="str">
        <v>7 324 Albert Street</v>
      </c>
      <c r="G1989" s="2" t="str">
        <v>GLASSWARE &amp; CHINA IMPORTS PTY.LTD.</v>
      </c>
      <c r="H1989" s="2" t="s">
        <v>10762</v>
      </c>
      <c r="I1989" s="2" t="str">
        <v>+61-3-9388-9999,+61-3-9388-9988</v>
      </c>
      <c r="J1989" s="2" t="str">
        <v>0061 3 93889988</v>
      </c>
      <c r="K1989" s="7"/>
      <c r="L1989" s="7"/>
      <c r="M1989" s="7"/>
      <c r="N1989" s="7"/>
      <c r="O1989" s="7"/>
      <c r="P1989" s="7"/>
      <c r="Q1989" s="7"/>
      <c r="R1989" s="7"/>
      <c r="S1989" s="7"/>
    </row>
    <row r="1990">
      <c r="A1990" s="2" t="s">
        <v>12230</v>
      </c>
      <c r="B1990" s="2" t="str">
        <v>埃及</v>
      </c>
      <c r="C1990" s="2" t="str">
        <v>--</v>
      </c>
      <c r="D1990" s="2" t="str">
        <v>其他,办公文具,家具,家居用品,箱包,餐厨用具</v>
      </c>
      <c r="E1990" s="2" t="str">
        <v>5次</v>
      </c>
      <c r="F1990" s="2" t="str">
        <v>Asar Sakara St,-Badrasheen-Giza-Egypt</v>
      </c>
      <c r="G1990" s="2" t="str">
        <v>MR\ ALAA NADA</v>
      </c>
      <c r="H1990" s="2" t="s">
        <v>12231</v>
      </c>
      <c r="I1990" s="2" t="str">
        <v>+20 2 38026060</v>
      </c>
      <c r="J1990" s="2">
        <v>20238026060</v>
      </c>
      <c r="K1990" s="7"/>
      <c r="L1990" s="7"/>
      <c r="M1990" s="7"/>
      <c r="N1990" s="7"/>
      <c r="O1990" s="7"/>
      <c r="P1990" s="7"/>
      <c r="Q1990" s="7"/>
      <c r="R1990" s="7"/>
      <c r="S1990" s="7"/>
    </row>
    <row r="1991">
      <c r="A1991" s="2" t="s">
        <v>9214</v>
      </c>
      <c r="B1991" s="2" t="str">
        <v>義大利</v>
      </c>
      <c r="C1991" s="3" t="s">
        <v>9216</v>
      </c>
      <c r="D1991" s="2" t="str">
        <v>化工产品,医药保健品及医疗器械,家具,餐厨用具</v>
      </c>
      <c r="E1991" s="2" t="str">
        <v>8次</v>
      </c>
      <c r="F1991" s="2" t="str">
        <v>Strada di Circonvallazione 27, Loc. S. Michele, I 39057, APPIANO SULLA STRADA DEL V</v>
      </c>
      <c r="G1991" s="2" t="str">
        <v>MIELE ITALIA, Srl</v>
      </c>
      <c r="H1991" s="2" t="s">
        <v>9215</v>
      </c>
      <c r="I1991" s="2" t="str">
        <v>+39 0471 666111</v>
      </c>
      <c r="J1991" s="2" t="str">
        <v>0039 0471 666350</v>
      </c>
      <c r="K1991" s="7"/>
      <c r="L1991" s="7"/>
      <c r="M1991" s="7"/>
      <c r="N1991" s="7"/>
      <c r="O1991" s="7"/>
      <c r="P1991" s="7"/>
      <c r="Q1991" s="7"/>
      <c r="R1991" s="7"/>
      <c r="S1991" s="7"/>
    </row>
    <row r="1992">
      <c r="A1992" s="2" t="s">
        <v>12173</v>
      </c>
      <c r="B1992" s="2" t="str">
        <v>加拿大</v>
      </c>
      <c r="C1992" s="3" t="s">
        <v>12172</v>
      </c>
      <c r="D1992" s="2" t="str">
        <v>家具,照明产品,餐厨用具</v>
      </c>
      <c r="E1992" s="2" t="str">
        <v>6次</v>
      </c>
      <c r="F1992" s="2" t="str">
        <v>545 Trethewey Dr Toronto,Ontario</v>
      </c>
      <c r="G1992" s="2" t="str">
        <v>ANTY</v>
      </c>
      <c r="H1992" s="2" t="str">
        <v>--</v>
      </c>
      <c r="I1992" s="2" t="str">
        <v>+1-416-789-7663,242 416-789-3781,709-364-5565,519-694-9460,902-394-0745,244 416-789-3781,780-436-3710,604-970-6178,225 416-789-3781,206-763-3510,416.789.7663,609-268-5786,+1 416-789-7663</v>
      </c>
      <c r="J1992" s="2" t="str">
        <v>001 416 7896781</v>
      </c>
      <c r="K1992" s="7"/>
      <c r="L1992" s="7"/>
      <c r="M1992" s="7"/>
      <c r="N1992" s="7"/>
      <c r="O1992" s="7"/>
      <c r="P1992" s="7"/>
      <c r="Q1992" s="7"/>
      <c r="R1992" s="7"/>
      <c r="S1992" s="7"/>
    </row>
    <row r="1993">
      <c r="A1993" s="2" t="s">
        <v>9250</v>
      </c>
      <c r="B1993" s="2" t="str">
        <v>加拿大</v>
      </c>
      <c r="C1993" s="3" t="s">
        <v>9251</v>
      </c>
      <c r="D1993" s="2" t="str">
        <v>家具,工艺陶瓷,餐厨用具</v>
      </c>
      <c r="E1993" s="2" t="str">
        <v>3次</v>
      </c>
      <c r="F1993" s="2" t="str">
        <v>#9 3130 ST.JOHN'S STREET PORT MOODY,BC</v>
      </c>
      <c r="G1993" s="2" t="str">
        <v>GLEN C.MACRAE</v>
      </c>
      <c r="H1993" s="2" t="s">
        <v>9249</v>
      </c>
      <c r="I1993" s="2" t="str">
        <v>001 604 4619205</v>
      </c>
      <c r="J1993" s="2" t="str">
        <v>001 604 9314732</v>
      </c>
      <c r="K1993" s="7"/>
      <c r="L1993" s="7"/>
      <c r="M1993" s="7"/>
      <c r="N1993" s="7"/>
      <c r="O1993" s="7"/>
      <c r="P1993" s="7"/>
      <c r="Q1993" s="7"/>
      <c r="R1993" s="7"/>
      <c r="S1993" s="7"/>
    </row>
    <row r="1994">
      <c r="A1994" s="2" t="s">
        <v>13190</v>
      </c>
      <c r="B1994" s="2" t="str">
        <v>法國</v>
      </c>
      <c r="C1994" s="3" t="s">
        <v>13188</v>
      </c>
      <c r="D1994" s="2" t="str">
        <v>园林用品,大型机械及设备,工艺陶瓷,食品,餐厨用具</v>
      </c>
      <c r="E1994" s="2" t="str">
        <v>9次</v>
      </c>
      <c r="F1994" s="2" t="str">
        <v>20 RUE DE SAINT PETERSBOURG, 75008, PARIS</v>
      </c>
      <c r="G1994" s="2" t="str">
        <v>ILLYCAFFE FRANCE</v>
      </c>
      <c r="H1994" s="2" t="s">
        <v>13189</v>
      </c>
      <c r="I1994" s="2" t="str">
        <v>+33 1 45 22 00 10</v>
      </c>
      <c r="J1994" s="2" t="str">
        <v>0033 145220011</v>
      </c>
      <c r="K1994" s="7"/>
      <c r="L1994" s="7"/>
      <c r="M1994" s="7"/>
      <c r="N1994" s="7"/>
      <c r="O1994" s="7"/>
      <c r="P1994" s="7"/>
      <c r="Q1994" s="7"/>
      <c r="R1994" s="7"/>
      <c r="S1994" s="7"/>
    </row>
    <row r="1995">
      <c r="A1995" s="2" t="s">
        <v>10597</v>
      </c>
      <c r="B1995" s="2" t="str">
        <v>日本</v>
      </c>
      <c r="C1995" s="3" t="s">
        <v>10594</v>
      </c>
      <c r="D1995" s="2" t="s">
        <v>10595</v>
      </c>
      <c r="E1995" s="2" t="str">
        <v>9次</v>
      </c>
      <c r="F1995" s="2" t="str">
        <v>1-13-7 RYOGOKU,SUMIDA-KU,TOKYO JAPAN 130-0026,JAPAN</v>
      </c>
      <c r="G1995" s="2" t="str">
        <v>FUKUTOMI</v>
      </c>
      <c r="H1995" s="2" t="s">
        <v>10596</v>
      </c>
      <c r="I1995" s="2" t="str">
        <v>+81 3-6638-7111</v>
      </c>
      <c r="J1995" s="2" t="str">
        <v>0081 52 911 0434</v>
      </c>
      <c r="K1995" s="7"/>
      <c r="L1995" s="7"/>
      <c r="M1995" s="7"/>
      <c r="N1995" s="7"/>
      <c r="O1995" s="7"/>
      <c r="P1995" s="7"/>
      <c r="Q1995" s="7"/>
      <c r="R1995" s="7"/>
      <c r="S1995" s="7"/>
    </row>
    <row r="1996">
      <c r="A1996" s="2" t="s">
        <v>13208</v>
      </c>
      <c r="B1996" s="2" t="str">
        <v>印度</v>
      </c>
      <c r="C1996" s="3" t="s">
        <v>13206</v>
      </c>
      <c r="D1996" s="2" t="str">
        <v>家用电器,家用纺织品,玻璃工艺品,自行车,餐厨用具</v>
      </c>
      <c r="E1996" s="2" t="str">
        <v>9次</v>
      </c>
      <c r="F1996" s="2" t="str">
        <v>4,II STREET,KASI VISWANATHAR COLONY,WEST MAMBALAM,CHENNAI</v>
      </c>
      <c r="G1996" s="2" t="str">
        <v>K V SRINIVASAN</v>
      </c>
      <c r="H1996" s="2" t="s">
        <v>13207</v>
      </c>
      <c r="I1996" s="2" t="str">
        <v>0091 44 5231791</v>
      </c>
      <c r="J1996" s="2" t="str">
        <v>0091 44 5231793/5231055</v>
      </c>
      <c r="K1996" s="7"/>
      <c r="L1996" s="7"/>
      <c r="M1996" s="7"/>
      <c r="N1996" s="7"/>
      <c r="O1996" s="7"/>
      <c r="P1996" s="7"/>
      <c r="Q1996" s="7"/>
      <c r="R1996" s="7"/>
      <c r="S1996" s="7"/>
    </row>
    <row r="1997">
      <c r="A1997" s="2" t="s">
        <v>10660</v>
      </c>
      <c r="B1997" s="2" t="str">
        <v>墨西哥</v>
      </c>
      <c r="C1997" s="3" t="s">
        <v>10661</v>
      </c>
      <c r="D1997" s="2" t="str">
        <v>其他,餐厨用具</v>
      </c>
      <c r="E1997" s="2" t="str">
        <v>8次</v>
      </c>
      <c r="F1997" s="2" t="str">
        <v>Asturias 128 col Alamos</v>
      </c>
      <c r="G1997" s="2" t="str">
        <v>tunwesiaye alex</v>
      </c>
      <c r="H1997" s="2" t="s">
        <v>10662</v>
      </c>
      <c r="I1997" s="2" t="str">
        <v>(525)5380055</v>
      </c>
      <c r="J1997" s="2" t="str">
        <v>(525)5192636</v>
      </c>
      <c r="K1997" s="7"/>
      <c r="L1997" s="7"/>
      <c r="M1997" s="7"/>
      <c r="N1997" s="7"/>
      <c r="O1997" s="7"/>
      <c r="P1997" s="7"/>
      <c r="Q1997" s="7"/>
      <c r="R1997" s="7"/>
      <c r="S1997" s="7"/>
    </row>
    <row r="1998">
      <c r="A1998" s="2" t="s">
        <v>13261</v>
      </c>
      <c r="B1998" s="2" t="str">
        <v>美國</v>
      </c>
      <c r="C1998" s="3" t="s">
        <v>13262</v>
      </c>
      <c r="D1998" s="2" t="str">
        <v>家具,家居装饰品,服装饰物及配件,玩具,箱包,节日用品,鞋,餐厨用具</v>
      </c>
      <c r="E1998" s="2" t="str">
        <v>9次</v>
      </c>
      <c r="F1998" s="2" t="str">
        <v>4261 PETALUMA AVE. LAKEWOODCA. 90713,U.S.A.</v>
      </c>
      <c r="G1998" s="2" t="str">
        <v>Ali</v>
      </c>
      <c r="H1998" s="2" t="s">
        <v>13260</v>
      </c>
      <c r="I1998" s="2" t="str">
        <v>+1 562-496-3312</v>
      </c>
      <c r="J1998" s="2">
        <v>1</v>
      </c>
      <c r="K1998" s="7"/>
      <c r="L1998" s="7"/>
      <c r="M1998" s="7"/>
      <c r="N1998" s="7"/>
      <c r="O1998" s="7"/>
      <c r="P1998" s="7"/>
      <c r="Q1998" s="7"/>
      <c r="R1998" s="7"/>
      <c r="S1998" s="7"/>
    </row>
    <row r="1999">
      <c r="A1999" s="2" t="s">
        <v>10689</v>
      </c>
      <c r="B1999" s="2" t="str">
        <v>中國大陸</v>
      </c>
      <c r="C1999" s="3" t="s">
        <v>10690</v>
      </c>
      <c r="D1999" s="2" t="str">
        <v>餐厨用具</v>
      </c>
      <c r="E1999" s="2" t="str">
        <v>6次</v>
      </c>
      <c r="F1999" s="2" t="str">
        <v>XINGYE BLD.,326 HUANSHI BEI ROAD,DALIANG,SHUNDE,, CHINA</v>
      </c>
      <c r="G1999" s="2" t="str">
        <v>--</v>
      </c>
      <c r="H1999" s="2" t="s">
        <v>10691</v>
      </c>
      <c r="I1999" s="2" t="str">
        <v>86 765 22808888</v>
      </c>
      <c r="J1999" s="2" t="str">
        <v>86 765 2285222</v>
      </c>
      <c r="K1999" s="7"/>
      <c r="L1999" s="7"/>
      <c r="M1999" s="7"/>
      <c r="N1999" s="7"/>
      <c r="O1999" s="7"/>
      <c r="P1999" s="7"/>
      <c r="Q1999" s="7"/>
      <c r="R1999" s="7"/>
      <c r="S1999" s="7"/>
    </row>
    <row r="2000">
      <c r="A2000" s="2" t="s">
        <v>13277</v>
      </c>
      <c r="B2000" s="2" t="str">
        <v>日本</v>
      </c>
      <c r="C2000" s="2" t="str">
        <v>--</v>
      </c>
      <c r="D2000" s="2" t="str">
        <v>餐厨用具</v>
      </c>
      <c r="E2000" s="2" t="str">
        <v>6次</v>
      </c>
      <c r="F2000" s="2" t="str">
        <v>1978-30, KOBAYASHI, MOBARA-SHI, CHIBA 2970074</v>
      </c>
      <c r="G2000" s="2" t="str">
        <v>AKIBA KINICHIRO</v>
      </c>
      <c r="H2000" s="2" t="str">
        <v>--</v>
      </c>
      <c r="I2000" s="2">
        <f>+81-475-24-571</f>
      </c>
      <c r="J2000" s="2" t="str">
        <v>0081 475 23 6028</v>
      </c>
      <c r="K2000" s="7"/>
      <c r="L2000" s="7"/>
      <c r="M2000" s="7"/>
      <c r="N2000" s="7"/>
      <c r="O2000" s="7"/>
      <c r="P2000" s="7"/>
      <c r="Q2000" s="7"/>
      <c r="R2000" s="7"/>
      <c r="S2000" s="7"/>
    </row>
    <row r="2001">
      <c r="A2001" s="2" t="s">
        <v>10985</v>
      </c>
      <c r="B2001" s="2" t="str">
        <v>德國</v>
      </c>
      <c r="C2001" s="3" t="s">
        <v>10983</v>
      </c>
      <c r="D2001" s="2" t="str">
        <v>其他,化工产品,家具,家居装饰品,工具,玻璃工艺品,鞋,餐厨用具</v>
      </c>
      <c r="E2001" s="2" t="str">
        <v>10次</v>
      </c>
      <c r="F2001" s="2" t="str">
        <v>HOELSCHER STR,8 47167 DUISBURG</v>
      </c>
      <c r="G2001" s="2" t="str">
        <v>EROL RAIM</v>
      </c>
      <c r="H2001" s="2" t="s">
        <v>10984</v>
      </c>
      <c r="I2001" s="2" t="str">
        <v>+49 4920 38796260</v>
      </c>
      <c r="J2001" s="2" t="str">
        <v>0049 203 8796986</v>
      </c>
      <c r="K2001" s="7"/>
      <c r="L2001" s="7"/>
      <c r="M2001" s="7"/>
      <c r="N2001" s="7"/>
      <c r="O2001" s="7"/>
      <c r="P2001" s="7"/>
      <c r="Q2001" s="7"/>
      <c r="R2001" s="7"/>
      <c r="S2001" s="7"/>
    </row>
    <row r="2002">
      <c r="A2002" s="5" t="s">
        <v>10638</v>
      </c>
      <c r="B2002" s="5" t="str">
        <v>希臘</v>
      </c>
      <c r="C2002" s="5" t="str">
        <v>--</v>
      </c>
      <c r="D2002" s="5" t="str">
        <v>家用电器,餐厨用具</v>
      </c>
      <c r="E2002" s="5" t="str">
        <v>7次</v>
      </c>
      <c r="F2002" s="5" t="str">
        <v>73 Anaximandrou, Thessaloniki</v>
      </c>
      <c r="G2002" s="5" t="str">
        <v>J Samaras</v>
      </c>
      <c r="H2002" s="5" t="str">
        <v>--</v>
      </c>
      <c r="I2002" s="5" t="str">
        <v>+30 231 032 1091</v>
      </c>
      <c r="J2002" s="5" t="str">
        <v>0030 2310 321090</v>
      </c>
      <c r="K2002" s="7"/>
      <c r="L2002" s="7"/>
      <c r="M2002" s="7"/>
      <c r="N2002" s="7"/>
      <c r="O2002" s="7"/>
      <c r="P2002" s="7"/>
      <c r="Q2002" s="7"/>
      <c r="R2002" s="7"/>
      <c r="S2002" s="7"/>
    </row>
    <row r="2003">
      <c r="A2003" s="2"/>
      <c r="B2003" s="2" t="s">
        <v>11008</v>
      </c>
      <c r="C2003" s="2" t="str">
        <v>加拿大</v>
      </c>
      <c r="D2003" s="3" t="s">
        <v>11010</v>
      </c>
      <c r="E2003" s="2" t="str">
        <v>五金,家具,玻璃工艺品,餐厨用具</v>
      </c>
      <c r="F2003" s="2" t="str">
        <v>9次</v>
      </c>
      <c r="G2003" s="2" t="str">
        <v>7 HUNTHILL COURT,TORONTO,ONT. M9A, 4A2CANADA</v>
      </c>
      <c r="H2003" s="2" t="str">
        <v>Mr Steen Dyrstad</v>
      </c>
      <c r="I2003" s="2" t="s">
        <v>11009</v>
      </c>
      <c r="J2003" s="2" t="str">
        <v>+1 416-207-9903</v>
      </c>
      <c r="K2003" s="2" t="str">
        <v>416 2079903</v>
      </c>
      <c r="L2003" s="7"/>
      <c r="M2003" s="7"/>
      <c r="N2003" s="7"/>
      <c r="O2003" s="7"/>
      <c r="P2003" s="7"/>
      <c r="Q2003" s="7"/>
      <c r="R2003" s="7"/>
      <c r="S2003" s="7"/>
    </row>
    <row r="2004">
      <c r="A2004" s="2"/>
      <c r="B2004" s="2" t="s">
        <v>13518</v>
      </c>
      <c r="C2004" s="2" t="str">
        <v>中國香港</v>
      </c>
      <c r="D2004" s="3" t="s">
        <v>13516</v>
      </c>
      <c r="E2004" s="2" t="str">
        <v>家具,餐厨用具</v>
      </c>
      <c r="F2004" s="2" t="str">
        <v>7次</v>
      </c>
      <c r="G2004" s="2" t="str">
        <v>33/F, MLC TOWER,248 QUEEN''S RD EAST,HONGKONG</v>
      </c>
      <c r="H2004" s="2" t="str">
        <v>Sh. Narinder Kumar</v>
      </c>
      <c r="I2004" s="2" t="s">
        <v>13517</v>
      </c>
      <c r="J2004" s="2" t="str">
        <v>+852 2599 0331</v>
      </c>
      <c r="K2004" s="2">
        <v>25062332</v>
      </c>
      <c r="L2004" s="7"/>
      <c r="M2004" s="7"/>
      <c r="N2004" s="7"/>
      <c r="O2004" s="7"/>
      <c r="P2004" s="7"/>
      <c r="Q2004" s="7"/>
      <c r="R2004" s="7"/>
      <c r="S2004" s="7"/>
    </row>
    <row r="2005">
      <c r="A2005" s="2"/>
      <c r="B2005" s="2" t="s">
        <v>10938</v>
      </c>
      <c r="C2005" s="2" t="str">
        <v>秘魯</v>
      </c>
      <c r="D2005" s="3" t="s">
        <v>10939</v>
      </c>
      <c r="E2005" s="2" t="str">
        <v>其他,家具,家用电器,工艺陶瓷,汽车配件,餐厨用具</v>
      </c>
      <c r="F2005" s="2" t="str">
        <v>7次</v>
      </c>
      <c r="G2005" s="2" t="str">
        <v>JR.GENERAL BORGONO 111,PUEBLO LIBRE, LIMA</v>
      </c>
      <c r="H2005" s="2" t="str">
        <v>YIBO ZHAN</v>
      </c>
      <c r="I2005" s="2" t="s">
        <v>10940</v>
      </c>
      <c r="J2005" s="2" t="str">
        <v>0051 1 4244409</v>
      </c>
      <c r="K2005" s="2" t="str">
        <v>0051 1 4249099</v>
      </c>
      <c r="L2005" s="7"/>
      <c r="M2005" s="7"/>
      <c r="N2005" s="7"/>
      <c r="O2005" s="7"/>
      <c r="P2005" s="7"/>
      <c r="Q2005" s="7"/>
      <c r="R2005" s="7"/>
      <c r="S2005" s="7"/>
    </row>
    <row r="2006">
      <c r="A2006" s="2"/>
      <c r="B2006" s="2" t="s">
        <v>10663</v>
      </c>
      <c r="C2006" s="2" t="str">
        <v>未知國家</v>
      </c>
      <c r="D2006" s="3" t="s">
        <v>10666</v>
      </c>
      <c r="E2006" s="2" t="s">
        <v>10664</v>
      </c>
      <c r="F2006" s="2" t="str">
        <v>8次</v>
      </c>
      <c r="G2006" s="2" t="str">
        <v>ROOM 702,NO.4,500NONG HUAMU RD.PUDONG NEWAREA SHANGHAI 201204,CHINA</v>
      </c>
      <c r="H2006" s="2" t="str">
        <v>Chandana Peiris</v>
      </c>
      <c r="I2006" s="2" t="s">
        <v>10665</v>
      </c>
      <c r="J2006" s="2" t="str">
        <v>86 21 38770525</v>
      </c>
      <c r="K2006" s="2" t="str">
        <v>86 21 38770531</v>
      </c>
      <c r="L2006" s="7"/>
      <c r="M2006" s="7"/>
      <c r="N2006" s="7"/>
      <c r="O2006" s="7"/>
      <c r="P2006" s="7"/>
      <c r="Q2006" s="7"/>
      <c r="R2006" s="7"/>
      <c r="S2006" s="7"/>
    </row>
    <row r="2007">
      <c r="A2007" s="2"/>
      <c r="B2007" s="2" t="s">
        <v>10962</v>
      </c>
      <c r="C2007" s="2" t="str">
        <v>瑞典</v>
      </c>
      <c r="D2007" s="3" t="s">
        <v>10960</v>
      </c>
      <c r="E2007" s="2" t="str">
        <v>餐厨用具</v>
      </c>
      <c r="F2007" s="2" t="str">
        <v>6次</v>
      </c>
      <c r="G2007" s="2" t="str">
        <v>Box 97 134 22 Gustavsberg</v>
      </c>
      <c r="H2007" s="2" t="str">
        <v>Orthex Plast AB</v>
      </c>
      <c r="I2007" s="2" t="s">
        <v>10961</v>
      </c>
      <c r="J2007" s="2" t="str">
        <v>+46 8 570 317 17</v>
      </c>
      <c r="K2007" s="2" t="str">
        <v>0046 8 570 351 50</v>
      </c>
      <c r="L2007" s="7"/>
      <c r="M2007" s="7"/>
      <c r="N2007" s="7"/>
      <c r="O2007" s="7"/>
      <c r="P2007" s="7"/>
      <c r="Q2007" s="7"/>
      <c r="R2007" s="7"/>
      <c r="S2007" s="7"/>
    </row>
    <row r="2008">
      <c r="A2008" s="2"/>
      <c r="B2008" s="2" t="s">
        <v>8547</v>
      </c>
      <c r="C2008" s="2" t="str">
        <v>中國香港</v>
      </c>
      <c r="D2008" s="2" t="str">
        <v>--</v>
      </c>
      <c r="E2008" s="2" t="str">
        <v>玻璃工艺品,餐厨用具</v>
      </c>
      <c r="F2008" s="2" t="str">
        <v>8次</v>
      </c>
      <c r="G2008" s="2" t="str">
        <v>8/F.,UNIT 10,TECHNOLOGY PLAZA,29-35 SHA TSUI RD.,TSUEN WAN, N.T.,HONGKONG</v>
      </c>
      <c r="H2008" s="2" t="str">
        <v>--</v>
      </c>
      <c r="I2008" s="2" t="s">
        <v>8546</v>
      </c>
      <c r="J2008" s="2" t="str">
        <v>+852 2851 6984</v>
      </c>
      <c r="K2008" s="2">
        <v>28517140</v>
      </c>
      <c r="L2008" s="7"/>
      <c r="M2008" s="7"/>
      <c r="N2008" s="7"/>
      <c r="O2008" s="7"/>
      <c r="P2008" s="7"/>
      <c r="Q2008" s="7"/>
      <c r="R2008" s="7"/>
      <c r="S2008" s="7"/>
    </row>
    <row r="2009">
      <c r="A2009" s="2"/>
      <c r="B2009" s="2" t="s">
        <v>10895</v>
      </c>
      <c r="C2009" s="2" t="str">
        <v>義大利</v>
      </c>
      <c r="D2009" s="3" t="s">
        <v>10894</v>
      </c>
      <c r="E2009" s="2" t="str">
        <v>其他,照明产品,餐厨用具</v>
      </c>
      <c r="F2009" s="2" t="str">
        <v>5次</v>
      </c>
      <c r="G2009" s="2" t="str">
        <v>Via Rudiana 6/8, I 25030, ROCCAFRANCA</v>
      </c>
      <c r="H2009" s="2" t="str">
        <v>BOSETTI MARELLA, Srl</v>
      </c>
      <c r="I2009" s="2" t="s">
        <v>10896</v>
      </c>
      <c r="J2009" s="2" t="str">
        <v>+39 030 709 3111</v>
      </c>
      <c r="K2009" s="2" t="str">
        <v>0039 030 7093151</v>
      </c>
      <c r="L2009" s="7"/>
      <c r="M2009" s="7"/>
      <c r="N2009" s="7"/>
      <c r="O2009" s="7"/>
      <c r="P2009" s="7"/>
      <c r="Q2009" s="7"/>
      <c r="R2009" s="7"/>
      <c r="S2009" s="7"/>
    </row>
    <row r="2010">
      <c r="A2010" s="2"/>
      <c r="B2010" s="2" t="s">
        <v>13427</v>
      </c>
      <c r="C2010" s="2" t="str">
        <v>荷蘭</v>
      </c>
      <c r="D2010" s="3" t="s">
        <v>13426</v>
      </c>
      <c r="E2010" s="2" t="str">
        <v>玩具,礼品及赠品,餐厨用具</v>
      </c>
      <c r="F2010" s="2" t="str">
        <v>9次</v>
      </c>
      <c r="G2010" s="2" t="str">
        <v>Hermesweg 7, NL 3771 ND, Barneveld</v>
      </c>
      <c r="H2010" s="2" t="str">
        <v>Dhr B Pennarts</v>
      </c>
      <c r="I2010" s="2" t="s">
        <v>13428</v>
      </c>
      <c r="J2010" s="2" t="str">
        <v>+31 342 426 803</v>
      </c>
      <c r="K2010" s="2" t="str">
        <v>0031 342 426840</v>
      </c>
      <c r="L2010" s="7"/>
      <c r="M2010" s="7"/>
      <c r="N2010" s="7"/>
      <c r="O2010" s="7"/>
      <c r="P2010" s="7"/>
      <c r="Q2010" s="7"/>
      <c r="R2010" s="7"/>
      <c r="S2010" s="7"/>
    </row>
    <row r="2011">
      <c r="A2011" s="2"/>
      <c r="B2011" s="2" t="s">
        <v>8867</v>
      </c>
      <c r="C2011" s="2" t="str">
        <v>新加坡</v>
      </c>
      <c r="D2011" s="3" t="s">
        <v>8868</v>
      </c>
      <c r="E2011" s="2" t="str">
        <v>卫浴设备,家具,玩具,礼品及赠品,食品,餐厨用具</v>
      </c>
      <c r="F2011" s="2" t="str">
        <v>6次</v>
      </c>
      <c r="G2011" s="2" t="str">
        <v>60 MARTIN ROAD,#05-51/52,TRADEMART SINGAPORE 239065</v>
      </c>
      <c r="H2011" s="2" t="str">
        <v>CHRISTABEL CHUA</v>
      </c>
      <c r="I2011" s="2" t="s">
        <v>8869</v>
      </c>
      <c r="J2011" s="2" t="str">
        <v>0065 68351080</v>
      </c>
      <c r="K2011" s="2" t="str">
        <v>0065 68351081</v>
      </c>
      <c r="L2011" s="7"/>
      <c r="M2011" s="7"/>
      <c r="N2011" s="7"/>
      <c r="O2011" s="7"/>
      <c r="P2011" s="7"/>
      <c r="Q2011" s="7"/>
      <c r="R2011" s="7"/>
      <c r="S2011" s="7"/>
    </row>
    <row r="2012">
      <c r="A2012" s="2"/>
      <c r="B2012" s="2" t="s">
        <v>13447</v>
      </c>
      <c r="C2012" s="2" t="str">
        <v>美國</v>
      </c>
      <c r="D2012" s="3" t="s">
        <v>13448</v>
      </c>
      <c r="E2012" s="2" t="str">
        <v>餐厨用具</v>
      </c>
      <c r="F2012" s="2" t="str">
        <v>3次</v>
      </c>
      <c r="G2012" s="2" t="str">
        <v>Po Box 2729 Gastonia, NC 28053-2729 USA</v>
      </c>
      <c r="H2012" s="2" t="str">
        <v>--</v>
      </c>
      <c r="I2012" s="2" t="str">
        <v>--</v>
      </c>
      <c r="J2012" s="2" t="str">
        <v>001 704 922 7814</v>
      </c>
      <c r="K2012" s="2" t="str">
        <v>001 704 922 7651</v>
      </c>
      <c r="L2012" s="7"/>
      <c r="M2012" s="7"/>
      <c r="N2012" s="7"/>
      <c r="O2012" s="7"/>
      <c r="P2012" s="7"/>
      <c r="Q2012" s="7"/>
      <c r="R2012" s="7"/>
      <c r="S2012" s="7"/>
    </row>
    <row r="2013">
      <c r="A2013" s="2"/>
      <c r="B2013" s="2" t="s">
        <v>10853</v>
      </c>
      <c r="C2013" s="2" t="str">
        <v>美國</v>
      </c>
      <c r="D2013" s="3" t="s">
        <v>10852</v>
      </c>
      <c r="E2013" s="2" t="str">
        <v>家具,家居装饰品,餐厨用具</v>
      </c>
      <c r="F2013" s="2" t="str">
        <v>8次</v>
      </c>
      <c r="G2013" s="2" t="str">
        <v>317 Tremont Park Dr. S.E.,Lenoir,NC</v>
      </c>
      <c r="H2013" s="2" t="str">
        <v>William Bair</v>
      </c>
      <c r="I2013" s="2" t="s">
        <v>10854</v>
      </c>
      <c r="J2013" s="2">
        <f>+1-828-758-9647</f>
      </c>
      <c r="K2013" s="2" t="str">
        <v>001 828 7541685</v>
      </c>
      <c r="L2013" s="7"/>
      <c r="M2013" s="7"/>
      <c r="N2013" s="7"/>
      <c r="O2013" s="7"/>
      <c r="P2013" s="7"/>
      <c r="Q2013" s="7"/>
      <c r="R2013" s="7"/>
      <c r="S2013" s="7"/>
    </row>
    <row r="2014">
      <c r="A2014" s="2"/>
      <c r="B2014" s="2" t="s">
        <v>12842</v>
      </c>
      <c r="C2014" s="2" t="str">
        <v>美國</v>
      </c>
      <c r="D2014" s="2" t="str">
        <v>--</v>
      </c>
      <c r="E2014" s="2" t="s">
        <v>12843</v>
      </c>
      <c r="F2014" s="2" t="str">
        <v>7次</v>
      </c>
      <c r="G2014" s="2" t="str">
        <v>260 S. LOS ROBLES AVE.SUITE 339 PASADENA,CA 91101, ,U.S.A.</v>
      </c>
      <c r="H2014" s="2" t="str">
        <v>Priscila Sine Kim</v>
      </c>
      <c r="I2014" s="2" t="s">
        <v>12844</v>
      </c>
      <c r="J2014" s="2" t="str">
        <v>001 6267952588</v>
      </c>
      <c r="K2014" s="2" t="str">
        <v>001 818 8874098</v>
      </c>
      <c r="L2014" s="7"/>
      <c r="M2014" s="7"/>
      <c r="N2014" s="7"/>
      <c r="O2014" s="7"/>
      <c r="P2014" s="7"/>
      <c r="Q2014" s="7"/>
      <c r="R2014" s="7"/>
      <c r="S2014" s="7"/>
    </row>
    <row r="2015">
      <c r="A2015" s="2"/>
      <c r="B2015" s="2" t="s">
        <v>10151</v>
      </c>
      <c r="C2015" s="2" t="str">
        <v>中国台湾</v>
      </c>
      <c r="D2015" s="2" t="str">
        <v>--</v>
      </c>
      <c r="E2015" s="2" t="str">
        <v>家具,家居装饰品,餐厨用具</v>
      </c>
      <c r="F2015" s="2" t="str">
        <v>8次</v>
      </c>
      <c r="G2015" s="2" t="str">
        <v>NO.74,REN NAN ST.,TAUNAN,TAIWAN</v>
      </c>
      <c r="H2015" s="2" t="str">
        <v>Gemma Huntley</v>
      </c>
      <c r="I2015" s="2" t="s">
        <v>10150</v>
      </c>
      <c r="J2015" s="2" t="str">
        <v>+886 6 261 1122</v>
      </c>
      <c r="K2015" s="2" t="str">
        <v>06 2646033</v>
      </c>
      <c r="L2015" s="7"/>
      <c r="M2015" s="7"/>
      <c r="N2015" s="7"/>
      <c r="O2015" s="7"/>
      <c r="P2015" s="7"/>
      <c r="Q2015" s="7"/>
      <c r="R2015" s="7"/>
      <c r="S2015" s="7"/>
    </row>
    <row r="2016">
      <c r="A2016" s="2"/>
      <c r="B2016" s="2" t="s">
        <v>13408</v>
      </c>
      <c r="C2016" s="2" t="str">
        <v>科威特</v>
      </c>
      <c r="D2016" s="2" t="str">
        <v>--</v>
      </c>
      <c r="E2016" s="2" t="str">
        <v>家具,家居用品,工艺陶瓷,餐厨用具</v>
      </c>
      <c r="F2016" s="2" t="str">
        <v>9次</v>
      </c>
      <c r="G2016" s="2" t="str">
        <v>SOUK WHAJEIF-OPP.BAHRAIN HOTEL EBLE BLDG.,FIRST FLOOR</v>
      </c>
      <c r="H2016" s="2" t="str">
        <v>METRO UNITED GENERAL TRADING CO.</v>
      </c>
      <c r="I2016" s="2" t="s">
        <v>13409</v>
      </c>
      <c r="J2016" s="2" t="str">
        <v>00965 2454901</v>
      </c>
      <c r="K2016" s="2" t="str">
        <v>00965 2447830</v>
      </c>
      <c r="L2016" s="7"/>
      <c r="M2016" s="7"/>
      <c r="N2016" s="7"/>
      <c r="O2016" s="7"/>
      <c r="P2016" s="7"/>
      <c r="Q2016" s="7"/>
      <c r="R2016" s="7"/>
      <c r="S2016" s="7"/>
    </row>
    <row r="2017">
      <c r="A2017" s="2"/>
      <c r="B2017" s="2" t="s">
        <v>10450</v>
      </c>
      <c r="C2017" s="2" t="str">
        <v>丹麥</v>
      </c>
      <c r="D2017" s="3" t="s">
        <v>10449</v>
      </c>
      <c r="E2017" s="2" t="str">
        <v>化工产品,医药保健品及医疗器械,家具,家居装饰品,照明产品,餐厨用具</v>
      </c>
      <c r="F2017" s="2" t="str">
        <v>9次</v>
      </c>
      <c r="G2017" s="2" t="str">
        <v>Center Boulevard, DK 2300, Koebenhavn S</v>
      </c>
      <c r="H2017" s="2" t="str">
        <v>MRS JORGN</v>
      </c>
      <c r="I2017" s="2" t="s">
        <v>10448</v>
      </c>
      <c r="J2017" s="2" t="str">
        <v>+45 32 52 88 11</v>
      </c>
      <c r="K2017" s="2" t="str">
        <v>0045 32 51 96 36</v>
      </c>
      <c r="L2017" s="7"/>
      <c r="M2017" s="7"/>
      <c r="N2017" s="7"/>
      <c r="O2017" s="7"/>
      <c r="P2017" s="7"/>
      <c r="Q2017" s="7"/>
      <c r="R2017" s="7"/>
      <c r="S2017" s="7"/>
    </row>
    <row r="2018">
      <c r="A2018" s="2"/>
      <c r="B2018" s="2" t="s">
        <v>10171</v>
      </c>
      <c r="C2018" s="2" t="str">
        <v>美國</v>
      </c>
      <c r="D2018" s="3" t="s">
        <v>10173</v>
      </c>
      <c r="E2018" s="2" t="str">
        <v>其他,玩具,玻璃工艺品,礼品及赠品,餐厨用具</v>
      </c>
      <c r="F2018" s="2" t="str">
        <v>9次</v>
      </c>
      <c r="G2018" s="2" t="str">
        <v>938 S. 200 E.LAYTON UT 84041,U.S.A</v>
      </c>
      <c r="H2018" s="2" t="str">
        <v>AKBAR SHERIFF</v>
      </c>
      <c r="I2018" s="2" t="s">
        <v>10172</v>
      </c>
      <c r="J2018" s="2" t="str">
        <v>+1 801-593-1960</v>
      </c>
      <c r="K2018" s="2" t="str">
        <v>801 593 1960</v>
      </c>
      <c r="L2018" s="7"/>
      <c r="M2018" s="7"/>
      <c r="N2018" s="7"/>
      <c r="O2018" s="7"/>
      <c r="P2018" s="7"/>
      <c r="Q2018" s="7"/>
      <c r="R2018" s="7"/>
      <c r="S2018" s="7"/>
    </row>
    <row r="2019">
      <c r="A2019" s="2"/>
      <c r="B2019" s="2" t="s">
        <v>10470</v>
      </c>
      <c r="C2019" s="2" t="str">
        <v>奧地利</v>
      </c>
      <c r="D2019" s="3" t="s">
        <v>10472</v>
      </c>
      <c r="E2019" s="2" t="s">
        <v>10471</v>
      </c>
      <c r="F2019" s="2" t="str">
        <v>9次</v>
      </c>
      <c r="G2019" s="2" t="str">
        <v>143/47-48 MOO 12, THEPPRASIT,NONGPRUE, BANGLAMUNG,20260 CHONBURI,THAILAND</v>
      </c>
      <c r="H2019" s="2" t="str">
        <v>Bilal Kothdiwala</v>
      </c>
      <c r="I2019" s="2">
        <v>14</v>
      </c>
      <c r="J2019" s="2" t="str">
        <v>+66 38 733 869</v>
      </c>
      <c r="K2019" s="2">
        <v>43386255013</v>
      </c>
      <c r="L2019" s="7"/>
      <c r="M2019" s="7"/>
      <c r="N2019" s="7"/>
      <c r="O2019" s="7"/>
      <c r="P2019" s="7"/>
      <c r="Q2019" s="7"/>
      <c r="R2019" s="7"/>
      <c r="S2019" s="7"/>
    </row>
    <row r="2020">
      <c r="A2020" s="2"/>
      <c r="B2020" s="2" t="s">
        <v>10129</v>
      </c>
      <c r="C2020" s="2" t="str">
        <v>瑞典</v>
      </c>
      <c r="D2020" s="3" t="s">
        <v>10127</v>
      </c>
      <c r="E2020" s="2" t="str">
        <v>其他,汽车配件,照明产品,餐厨用具</v>
      </c>
      <c r="F2020" s="2" t="str">
        <v>9次</v>
      </c>
      <c r="G2020" s="2" t="str">
        <v>Spikg 2, SE 23532, Vellinge</v>
      </c>
      <c r="H2020" s="2" t="str">
        <v>Furnco AB</v>
      </c>
      <c r="I2020" s="2" t="s">
        <v>10128</v>
      </c>
      <c r="J2020" s="2" t="str">
        <v>+46 40 42 95 90</v>
      </c>
      <c r="K2020" s="2" t="str">
        <v>0046 40 42 95 99</v>
      </c>
      <c r="L2020" s="7"/>
      <c r="M2020" s="7"/>
      <c r="N2020" s="7"/>
      <c r="O2020" s="7"/>
      <c r="P2020" s="7"/>
      <c r="Q2020" s="7"/>
      <c r="R2020" s="7"/>
      <c r="S2020" s="7"/>
    </row>
    <row r="2021">
      <c r="A2021" s="2"/>
      <c r="B2021" s="2" t="s">
        <v>10403</v>
      </c>
      <c r="C2021" s="2" t="str">
        <v>日本</v>
      </c>
      <c r="D2021" s="3" t="s">
        <v>10405</v>
      </c>
      <c r="E2021" s="2" t="str">
        <v>家具,家居装饰品,玩具,餐厨用具</v>
      </c>
      <c r="F2021" s="2" t="str">
        <v>8次</v>
      </c>
      <c r="G2021" s="2" t="str">
        <v>1295,MOZUUMEMACHI,KITAKU, SAKAICITY,OSAKA JAPAN JAPAN</v>
      </c>
      <c r="H2021" s="2" t="str">
        <v>Hidehiko Saito</v>
      </c>
      <c r="I2021" s="2" t="s">
        <v>10404</v>
      </c>
      <c r="J2021" s="2" t="str">
        <v>+81 3-3531-5201</v>
      </c>
      <c r="K2021" s="2" t="str">
        <v>81 3 3531 5700</v>
      </c>
      <c r="L2021" s="7"/>
      <c r="M2021" s="7"/>
      <c r="N2021" s="7"/>
      <c r="O2021" s="7"/>
      <c r="P2021" s="7"/>
      <c r="Q2021" s="7"/>
      <c r="R2021" s="7"/>
      <c r="S2021" s="7"/>
    </row>
    <row r="2022">
      <c r="A2022" s="2"/>
      <c r="B2022" s="2" t="s">
        <v>8765</v>
      </c>
      <c r="C2022" s="2" t="str">
        <v>美國</v>
      </c>
      <c r="D2022" s="3" t="s">
        <v>8766</v>
      </c>
      <c r="E2022" s="2" t="s">
        <v>8763</v>
      </c>
      <c r="F2022" s="2" t="str">
        <v>9次</v>
      </c>
      <c r="G2022" s="2" t="str">
        <v>450 SEVENTH AVENUE,ROOM 503,NEW YORK NY 10123</v>
      </c>
      <c r="H2022" s="2" t="str">
        <v>EnriqueSandbrand</v>
      </c>
      <c r="I2022" s="2" t="s">
        <v>8764</v>
      </c>
      <c r="J2022" s="2" t="str">
        <v>+1 212-947-9466</v>
      </c>
      <c r="K2022" s="2" t="str">
        <v>001 212 9479828/7142014</v>
      </c>
      <c r="L2022" s="7"/>
      <c r="M2022" s="7"/>
      <c r="N2022" s="7"/>
      <c r="O2022" s="7"/>
      <c r="P2022" s="7"/>
      <c r="Q2022" s="7"/>
      <c r="R2022" s="7"/>
      <c r="S2022" s="7"/>
    </row>
    <row r="2023">
      <c r="A2023" s="2"/>
      <c r="B2023" s="2" t="s">
        <v>10423</v>
      </c>
      <c r="C2023" s="2" t="str">
        <v>日本</v>
      </c>
      <c r="D2023" s="3" t="s">
        <v>10424</v>
      </c>
      <c r="E2023" s="2" t="str">
        <v>餐厨用具</v>
      </c>
      <c r="F2023" s="2" t="str">
        <v>2次</v>
      </c>
      <c r="G2023" s="2" t="str">
        <v>18-23, NAKAGAWANISHI 1-CHOME IKUNO-KU OSAKA-SHI, OSAKA 5440032</v>
      </c>
      <c r="H2023" s="2" t="str">
        <v>TANAKA, YOSHITAKA</v>
      </c>
      <c r="I2023" s="2" t="s">
        <v>10425</v>
      </c>
      <c r="J2023" s="2" t="str">
        <v>0081 6 6712 3213</v>
      </c>
      <c r="K2023" s="2" t="str">
        <v>0081 6 6741 0331</v>
      </c>
      <c r="L2023" s="7"/>
      <c r="M2023" s="7"/>
      <c r="N2023" s="7"/>
      <c r="O2023" s="7"/>
      <c r="P2023" s="7"/>
      <c r="Q2023" s="7"/>
      <c r="R2023" s="7"/>
      <c r="S2023" s="7"/>
    </row>
    <row r="2024">
      <c r="A2024" s="2"/>
      <c r="B2024" s="2" t="s">
        <v>8242</v>
      </c>
      <c r="C2024" s="2" t="str">
        <v>德國</v>
      </c>
      <c r="D2024" s="3" t="s">
        <v>8243</v>
      </c>
      <c r="E2024" s="2" t="s">
        <v>8244</v>
      </c>
      <c r="F2024" s="2" t="str">
        <v>8次</v>
      </c>
      <c r="G2024" s="2" t="str">
        <v>6th Floor, Jin Zhong Building No. 680 Zhao Jia Bang Road Shanghai 200031 P.R. China, GERMANY</v>
      </c>
      <c r="H2024" s="2" t="str">
        <v>Alexey Klimov</v>
      </c>
      <c r="I2024" s="2" t="s">
        <v>8245</v>
      </c>
      <c r="J2024" s="2" t="str">
        <v>0086 21 64737180 145</v>
      </c>
      <c r="K2024" s="2" t="str">
        <v>0086 21 64156056</v>
      </c>
      <c r="L2024" s="7"/>
      <c r="M2024" s="7"/>
      <c r="N2024" s="7"/>
      <c r="O2024" s="7"/>
      <c r="P2024" s="7"/>
      <c r="Q2024" s="7"/>
      <c r="R2024" s="7"/>
      <c r="S2024" s="7"/>
    </row>
    <row r="2025">
      <c r="A2025" s="2"/>
      <c r="B2025" s="2" t="s">
        <v>10366</v>
      </c>
      <c r="C2025" s="2" t="str">
        <v>智利</v>
      </c>
      <c r="D2025" s="2" t="str">
        <v>--</v>
      </c>
      <c r="E2025" s="2" t="str">
        <v>卫浴设备,家具,家居装饰品,餐厨用具</v>
      </c>
      <c r="F2025" s="2" t="str">
        <v>9次</v>
      </c>
      <c r="G2025" s="2" t="str">
        <v>CARMENCITA 25 OF. 82, LAS CONDES, SANTIAGO</v>
      </c>
      <c r="H2025" s="2" t="str">
        <v>DISTRIBUIDORA PUIG CHILE LIMITADA</v>
      </c>
      <c r="I2025" s="2" t="str">
        <v>--</v>
      </c>
      <c r="J2025" s="2">
        <f>+56-2-2757-8100</f>
      </c>
      <c r="K2025" s="2" t="str">
        <v>0056 2 2456707</v>
      </c>
      <c r="L2025" s="7"/>
      <c r="M2025" s="7"/>
      <c r="N2025" s="7"/>
      <c r="O2025" s="7"/>
      <c r="P2025" s="7"/>
      <c r="Q2025" s="7"/>
      <c r="R2025" s="7"/>
      <c r="S2025" s="7"/>
    </row>
    <row r="2026">
      <c r="A2026" s="2"/>
      <c r="B2026" s="2" t="s">
        <v>13037</v>
      </c>
      <c r="C2026" s="2" t="str">
        <v>美國</v>
      </c>
      <c r="D2026" s="3" t="s">
        <v>13035</v>
      </c>
      <c r="E2026" s="2" t="str">
        <v>其他,办公文具,家具,箱包,餐厨用具</v>
      </c>
      <c r="F2026" s="2" t="str">
        <v>8次</v>
      </c>
      <c r="G2026" s="2" t="str">
        <v>347 CAMDEN ROAD NE,ATLANTA,GA 30309U.S.A.</v>
      </c>
      <c r="H2026" s="2" t="str">
        <v>Abdel Saab</v>
      </c>
      <c r="I2026" s="2" t="s">
        <v>13036</v>
      </c>
      <c r="J2026" s="2" t="str">
        <v>+1 404-351-9773</v>
      </c>
      <c r="K2026" s="2" t="str">
        <v>001 4043510938</v>
      </c>
      <c r="L2026" s="7"/>
      <c r="M2026" s="7"/>
      <c r="N2026" s="7"/>
      <c r="O2026" s="7"/>
      <c r="P2026" s="7"/>
      <c r="Q2026" s="7"/>
      <c r="R2026" s="7"/>
      <c r="S2026" s="7"/>
    </row>
    <row r="2027">
      <c r="A2027" s="2"/>
      <c r="B2027" s="2" t="s">
        <v>10387</v>
      </c>
      <c r="C2027" s="2" t="str">
        <v>印度</v>
      </c>
      <c r="D2027" s="2" t="str">
        <v>--</v>
      </c>
      <c r="E2027" s="2" t="str">
        <v>体育及旅游休闲用品,玻璃工艺品,箱包,餐厨用具</v>
      </c>
      <c r="F2027" s="2" t="str">
        <v>9次</v>
      </c>
      <c r="G2027" s="2" t="str">
        <v>63, West Avenue Road, West Punjabi Bagh, INDIA</v>
      </c>
      <c r="H2027" s="2" t="str">
        <v>--</v>
      </c>
      <c r="I2027" s="2" t="s">
        <v>10386</v>
      </c>
      <c r="J2027" s="2">
        <v>30901777</v>
      </c>
      <c r="K2027" s="2">
        <v>52466095</v>
      </c>
      <c r="L2027" s="7"/>
      <c r="M2027" s="7"/>
      <c r="N2027" s="7"/>
      <c r="O2027" s="7"/>
      <c r="P2027" s="7"/>
      <c r="Q2027" s="7"/>
      <c r="R2027" s="7"/>
      <c r="S2027" s="7"/>
    </row>
    <row r="2028">
      <c r="A2028" s="2"/>
      <c r="B2028" s="2" t="s">
        <v>13051</v>
      </c>
      <c r="C2028" s="2" t="str">
        <v>以色列</v>
      </c>
      <c r="D2028" s="2" t="str">
        <v>--</v>
      </c>
      <c r="E2028" s="2" t="str">
        <v>其他,电子电气产品,餐厨用具</v>
      </c>
      <c r="F2028" s="2" t="str">
        <v>6次</v>
      </c>
      <c r="G2028" s="2" t="str">
        <v>Number 59, 50295, Hemed</v>
      </c>
      <c r="H2028" s="2" t="str">
        <v>David Lieberman</v>
      </c>
      <c r="I2028" s="2" t="str">
        <v>--</v>
      </c>
      <c r="J2028" s="2" t="str">
        <v>+972 3-960-3344</v>
      </c>
      <c r="K2028" s="2" t="str">
        <v>00972 3 9603377</v>
      </c>
      <c r="L2028" s="7"/>
      <c r="M2028" s="7"/>
      <c r="N2028" s="7"/>
      <c r="O2028" s="7"/>
      <c r="P2028" s="7"/>
      <c r="Q2028" s="7"/>
      <c r="R2028" s="7"/>
      <c r="S2028" s="7"/>
    </row>
    <row r="2029">
      <c r="A2029" s="2"/>
      <c r="B2029" s="2" t="s">
        <v>10326</v>
      </c>
      <c r="C2029" s="2" t="str">
        <v>加拿大</v>
      </c>
      <c r="D2029" s="2" t="str">
        <v>--</v>
      </c>
      <c r="E2029" s="2" t="s">
        <v>10327</v>
      </c>
      <c r="F2029" s="2" t="str">
        <v>9次</v>
      </c>
      <c r="G2029" s="2" t="str">
        <v>1179 finch av. w, CANADA</v>
      </c>
      <c r="H2029" s="2" t="str">
        <v>A.K.Dubey</v>
      </c>
      <c r="I2029" s="2" t="s">
        <v>10328</v>
      </c>
      <c r="J2029" s="2" t="str">
        <v>+1 416-663-2378</v>
      </c>
      <c r="K2029" s="2" t="str">
        <v>416 663 2378</v>
      </c>
      <c r="L2029" s="7"/>
      <c r="M2029" s="7"/>
      <c r="N2029" s="7"/>
      <c r="O2029" s="7"/>
      <c r="P2029" s="7"/>
      <c r="Q2029" s="7"/>
      <c r="R2029" s="7"/>
      <c r="S2029" s="7"/>
    </row>
    <row r="2030">
      <c r="A2030" s="2"/>
      <c r="B2030" s="2" t="s">
        <v>13005</v>
      </c>
      <c r="C2030" s="2" t="str">
        <v>日本</v>
      </c>
      <c r="D2030" s="2" t="str">
        <v>--</v>
      </c>
      <c r="E2030" s="2" t="str">
        <v>餐厨用具</v>
      </c>
      <c r="F2030" s="2" t="str">
        <v>3次</v>
      </c>
      <c r="G2030" s="2" t="str">
        <v>184, MORIMIYA-CHO MORIYAMA-KU NAGOYA-SHI, AICHI 4630096</v>
      </c>
      <c r="H2030" s="2" t="str">
        <v>INOE, TAKASHI</v>
      </c>
      <c r="I2030" s="2" t="str">
        <v>--</v>
      </c>
      <c r="J2030" s="2" t="str">
        <v>0081 52 791 1233</v>
      </c>
      <c r="K2030" s="2" t="str">
        <v>0081 52 791 1196</v>
      </c>
      <c r="L2030" s="7"/>
      <c r="M2030" s="7"/>
      <c r="N2030" s="7"/>
      <c r="O2030" s="7"/>
      <c r="P2030" s="7"/>
      <c r="Q2030" s="7"/>
      <c r="R2030" s="7"/>
      <c r="S2030" s="7"/>
    </row>
    <row r="2031">
      <c r="A2031" s="2"/>
      <c r="B2031" s="2" t="s">
        <v>10349</v>
      </c>
      <c r="C2031" s="2" t="str">
        <v>中國香港</v>
      </c>
      <c r="D2031" s="3" t="s">
        <v>10347</v>
      </c>
      <c r="E2031" s="2" t="str">
        <v>其他,家用电器,玩具,玻璃工艺品,餐厨用具</v>
      </c>
      <c r="F2031" s="2" t="str">
        <v>7次</v>
      </c>
      <c r="G2031" s="2" t="str">
        <v>RM 2310 BLK A23/F METROPOLE BLDG, NORTH POINT,HONGKONG SAR</v>
      </c>
      <c r="H2031" s="2" t="str">
        <v>Ulrike Supa</v>
      </c>
      <c r="I2031" s="2" t="s">
        <v>10348</v>
      </c>
      <c r="J2031" s="2" t="str">
        <v>(852)25634849</v>
      </c>
      <c r="K2031" s="2" t="str">
        <v>(852)28805092</v>
      </c>
      <c r="L2031" s="7"/>
      <c r="M2031" s="7"/>
      <c r="N2031" s="7"/>
      <c r="O2031" s="7"/>
      <c r="P2031" s="7"/>
      <c r="Q2031" s="7"/>
      <c r="R2031" s="7"/>
      <c r="S2031" s="7"/>
    </row>
    <row r="2032">
      <c r="A2032" s="2"/>
      <c r="B2032" s="2" t="s">
        <v>13021</v>
      </c>
      <c r="C2032" s="2" t="str">
        <v>荷蘭</v>
      </c>
      <c r="D2032" s="3" t="s">
        <v>13022</v>
      </c>
      <c r="E2032" s="2" t="str">
        <v>餐厨用具</v>
      </c>
      <c r="F2032" s="2" t="str">
        <v>3次</v>
      </c>
      <c r="G2032" s="2" t="str">
        <v>Sluisweg 56, NL 5145 PE, Waalwijk</v>
      </c>
      <c r="H2032" s="2" t="str">
        <v>--</v>
      </c>
      <c r="I2032" s="2" t="s">
        <v>13020</v>
      </c>
      <c r="J2032" s="2" t="str">
        <v>+31 416 333 744</v>
      </c>
      <c r="K2032" s="2" t="str">
        <v>0031 416 338061</v>
      </c>
      <c r="L2032" s="7"/>
      <c r="M2032" s="7"/>
      <c r="N2032" s="7"/>
      <c r="O2032" s="7"/>
      <c r="P2032" s="7"/>
      <c r="Q2032" s="7"/>
      <c r="R2032" s="7"/>
      <c r="S2032" s="7"/>
    </row>
    <row r="2033">
      <c r="A2033" s="2"/>
      <c r="B2033" s="2" t="s">
        <v>10610</v>
      </c>
      <c r="C2033" s="2" t="str">
        <v>沙烏地阿拉伯</v>
      </c>
      <c r="D2033" s="2" t="str">
        <v>--</v>
      </c>
      <c r="E2033" s="2" t="str">
        <v>餐厨用具</v>
      </c>
      <c r="F2033" s="2" t="str">
        <v>2次</v>
      </c>
      <c r="G2033" s="2" t="str">
        <v>P.O. BOX 19113 AL-ALAWI STREET BARHAT NASSIF JEDDAH</v>
      </c>
      <c r="H2033" s="2" t="str">
        <v>--</v>
      </c>
      <c r="I2033" s="2" t="str">
        <v>--</v>
      </c>
      <c r="J2033" s="2" t="str">
        <v>00966 1 6429503</v>
      </c>
      <c r="K2033" s="2" t="str">
        <v>00966 1 6422861</v>
      </c>
      <c r="L2033" s="7"/>
      <c r="M2033" s="7"/>
      <c r="N2033" s="7"/>
      <c r="O2033" s="7"/>
      <c r="P2033" s="7"/>
      <c r="Q2033" s="7"/>
      <c r="R2033" s="7"/>
      <c r="S2033" s="7"/>
    </row>
    <row r="2034">
      <c r="A2034" s="2"/>
      <c r="B2034" s="2" t="s">
        <v>13225</v>
      </c>
      <c r="C2034" s="2" t="str">
        <v>伊朗</v>
      </c>
      <c r="D2034" s="3" t="s">
        <v>13223</v>
      </c>
      <c r="E2034" s="2" t="str">
        <v>餐厨用具</v>
      </c>
      <c r="F2034" s="2" t="str">
        <v>3次</v>
      </c>
      <c r="G2034" s="2" t="str">
        <v>NO.142,KARAMSHAR ST.TEHRAN</v>
      </c>
      <c r="H2034" s="2" t="str">
        <v>AHMAD BAHADORI</v>
      </c>
      <c r="I2034" s="2" t="s">
        <v>13224</v>
      </c>
      <c r="J2034" s="2" t="str">
        <v>0098 21 8764675</v>
      </c>
      <c r="K2034" s="2">
        <v>98</v>
      </c>
      <c r="L2034" s="7"/>
      <c r="M2034" s="7"/>
      <c r="N2034" s="7"/>
      <c r="O2034" s="7"/>
      <c r="P2034" s="7"/>
      <c r="Q2034" s="7"/>
      <c r="R2034" s="7"/>
      <c r="S2034" s="7"/>
    </row>
    <row r="2035">
      <c r="A2035" s="2"/>
      <c r="B2035" s="2" t="s">
        <v>10636</v>
      </c>
      <c r="C2035" s="2" t="str">
        <v>土耳其</v>
      </c>
      <c r="D2035" s="3" t="s">
        <v>10635</v>
      </c>
      <c r="E2035" s="2" t="str">
        <v>自行车,餐厨用具</v>
      </c>
      <c r="F2035" s="2" t="str">
        <v>8次</v>
      </c>
      <c r="G2035" s="2" t="str">
        <v>MILLET CADDESI NO.:20/1 AKSARAY,ISTANBUL</v>
      </c>
      <c r="H2035" s="2" t="str">
        <v>PLANET ELECTRONICS</v>
      </c>
      <c r="I2035" s="2" t="s">
        <v>10637</v>
      </c>
      <c r="J2035" s="2" t="str">
        <v>+90 212 621 99 11</v>
      </c>
      <c r="K2035" s="2" t="str">
        <v>0090 212 6219811</v>
      </c>
      <c r="L2035" s="7"/>
      <c r="M2035" s="7"/>
      <c r="N2035" s="7"/>
      <c r="O2035" s="7"/>
      <c r="P2035" s="7"/>
      <c r="Q2035" s="7"/>
      <c r="R2035" s="7"/>
      <c r="S2035" s="7"/>
    </row>
    <row r="2036">
      <c r="A2036" s="2"/>
      <c r="B2036" s="2" t="s">
        <v>11624</v>
      </c>
      <c r="C2036" s="2" t="str">
        <v>荷蘭</v>
      </c>
      <c r="D2036" s="3" t="s">
        <v>11625</v>
      </c>
      <c r="E2036" s="2" t="str">
        <v>五金,餐厨用具</v>
      </c>
      <c r="F2036" s="2" t="str">
        <v>7次</v>
      </c>
      <c r="G2036" s="2" t="str">
        <v>Duinkerkenstraat 37, NL 9723 BP, Groningen</v>
      </c>
      <c r="H2036" s="2" t="str">
        <v>Grobo BV</v>
      </c>
      <c r="I2036" s="2" t="str">
        <v>--</v>
      </c>
      <c r="J2036" s="2" t="str">
        <v>+31 50 368 4848</v>
      </c>
      <c r="K2036" s="2" t="str">
        <v>0031 50 3684844</v>
      </c>
      <c r="L2036" s="7"/>
      <c r="M2036" s="7"/>
      <c r="N2036" s="7"/>
      <c r="O2036" s="7"/>
      <c r="P2036" s="7"/>
      <c r="Q2036" s="7"/>
      <c r="R2036" s="7"/>
      <c r="S2036" s="7"/>
    </row>
    <row r="2037">
      <c r="A2037" s="2"/>
      <c r="B2037" s="2" t="s">
        <v>8535</v>
      </c>
      <c r="C2037" s="2" t="str">
        <v>義大利</v>
      </c>
      <c r="D2037" s="3" t="s">
        <v>8534</v>
      </c>
      <c r="E2037" s="2" t="str">
        <v>家具,餐厨用具</v>
      </c>
      <c r="F2037" s="2" t="str">
        <v>6次</v>
      </c>
      <c r="G2037" s="2" t="str">
        <v>Via Crevacuore 9, I 13011, BORGOSESIA</v>
      </c>
      <c r="H2037" s="2" t="str">
        <v>PIZZI, SpA</v>
      </c>
      <c r="I2037" s="2" t="s">
        <v>8533</v>
      </c>
      <c r="J2037" s="2" t="str">
        <v>+39 0163 458001</v>
      </c>
      <c r="K2037" s="2" t="str">
        <v>0039 0163 458041</v>
      </c>
      <c r="L2037" s="7"/>
      <c r="M2037" s="7"/>
      <c r="N2037" s="7"/>
      <c r="O2037" s="7"/>
      <c r="P2037" s="7"/>
      <c r="Q2037" s="7"/>
      <c r="R2037" s="7"/>
      <c r="S2037" s="7"/>
    </row>
    <row r="2038">
      <c r="A2038" s="2"/>
      <c r="B2038" s="2" t="s">
        <v>11646</v>
      </c>
      <c r="C2038" s="2" t="str">
        <v>約旦</v>
      </c>
      <c r="D2038" s="2" t="str">
        <v>--</v>
      </c>
      <c r="E2038" s="2" t="str">
        <v>其他,医药保健品及医疗器械,家居用品,餐厨用具</v>
      </c>
      <c r="F2038" s="2" t="str">
        <v>8次</v>
      </c>
      <c r="G2038" s="2" t="str">
        <v>P.0.BOX:230022</v>
      </c>
      <c r="H2038" s="2" t="str">
        <v>Hector Plaza</v>
      </c>
      <c r="I2038" s="2" t="s">
        <v>11647</v>
      </c>
      <c r="J2038" s="2" t="str">
        <v>00962 4907868</v>
      </c>
      <c r="K2038" s="2" t="str">
        <v>00962 53996352</v>
      </c>
      <c r="L2038" s="7"/>
      <c r="M2038" s="7"/>
      <c r="N2038" s="7"/>
      <c r="O2038" s="7"/>
      <c r="P2038" s="7"/>
      <c r="Q2038" s="7"/>
      <c r="R2038" s="7"/>
      <c r="S2038" s="7"/>
    </row>
    <row r="2039">
      <c r="A2039" s="2"/>
      <c r="B2039" s="2" t="s">
        <v>9460</v>
      </c>
      <c r="C2039" s="2" t="str">
        <v>英國</v>
      </c>
      <c r="D2039" s="3" t="s">
        <v>9458</v>
      </c>
      <c r="E2039" s="2" t="str">
        <v>餐厨用具</v>
      </c>
      <c r="F2039" s="2" t="str">
        <v>2次</v>
      </c>
      <c r="G2039" s="2" t="str">
        <v>Unit 6, Mitchell way Portsmouth Hampshire PO3 5PR</v>
      </c>
      <c r="H2039" s="2" t="str">
        <v>--</v>
      </c>
      <c r="I2039" s="2" t="s">
        <v>9459</v>
      </c>
      <c r="J2039" s="2" t="str">
        <v>+44 23 9269 9921</v>
      </c>
      <c r="K2039" s="2" t="str">
        <v>0044 2392 639080</v>
      </c>
      <c r="L2039" s="7"/>
      <c r="M2039" s="7"/>
      <c r="N2039" s="7"/>
      <c r="O2039" s="7"/>
      <c r="P2039" s="7"/>
      <c r="Q2039" s="7"/>
      <c r="R2039" s="7"/>
      <c r="S2039" s="7"/>
    </row>
    <row r="2040">
      <c r="A2040" s="2"/>
      <c r="B2040" s="2" t="s">
        <v>13210</v>
      </c>
      <c r="C2040" s="2" t="str">
        <v>印尼</v>
      </c>
      <c r="D2040" s="3" t="s">
        <v>13211</v>
      </c>
      <c r="E2040" s="2" t="str">
        <v>家具,家居装饰品,建筑及装饰材料,餐厨用具</v>
      </c>
      <c r="F2040" s="2" t="str">
        <v>6次</v>
      </c>
      <c r="G2040" s="2" t="str">
        <v>PERTOKOAN PURI ANJASMORO H.5/57,SEMARANG</v>
      </c>
      <c r="H2040" s="2" t="str">
        <v>Atiq Sarwar</v>
      </c>
      <c r="I2040" s="2" t="s">
        <v>13209</v>
      </c>
      <c r="J2040" s="2" t="str">
        <v>+62 622 47600359</v>
      </c>
      <c r="K2040" s="2" t="str">
        <v>0062 24 7607034</v>
      </c>
      <c r="L2040" s="7"/>
      <c r="M2040" s="7"/>
      <c r="N2040" s="7"/>
      <c r="O2040" s="7"/>
      <c r="P2040" s="7"/>
      <c r="Q2040" s="7"/>
      <c r="R2040" s="7"/>
      <c r="S2040" s="7"/>
    </row>
    <row r="2041">
      <c r="A2041" s="2"/>
      <c r="B2041" s="2" t="s">
        <v>8560</v>
      </c>
      <c r="C2041" s="2" t="str">
        <v>美國</v>
      </c>
      <c r="D2041" s="3" t="s">
        <v>8563</v>
      </c>
      <c r="E2041" s="2" t="s">
        <v>8561</v>
      </c>
      <c r="F2041" s="2" t="str">
        <v>10次</v>
      </c>
      <c r="G2041" s="2" t="str">
        <v>1740 W.ARTESIA BLVD.,GARDENA CA 90248,U.S.A.</v>
      </c>
      <c r="H2041" s="2" t="str">
        <v>AZIZ MOHEBBI</v>
      </c>
      <c r="I2041" s="2" t="s">
        <v>8562</v>
      </c>
      <c r="J2041" s="2" t="str">
        <v>+1-310-715-2174,+1 858-384-0248,(310) 316-8777</v>
      </c>
      <c r="K2041" s="2" t="str">
        <v>001 3106606301</v>
      </c>
      <c r="L2041" s="7"/>
      <c r="M2041" s="7"/>
      <c r="N2041" s="7"/>
      <c r="O2041" s="7"/>
      <c r="P2041" s="7"/>
      <c r="Q2041" s="7"/>
      <c r="R2041" s="7"/>
      <c r="S2041" s="7"/>
    </row>
    <row r="2042">
      <c r="A2042" s="2"/>
      <c r="B2042" s="2" t="s">
        <v>9399</v>
      </c>
      <c r="C2042" s="2" t="str">
        <v>荷蘭</v>
      </c>
      <c r="D2042" s="3" t="s">
        <v>9400</v>
      </c>
      <c r="E2042" s="2" t="str">
        <v>其他,卫浴设备,工具,餐厨用具</v>
      </c>
      <c r="F2042" s="2" t="str">
        <v>9次</v>
      </c>
      <c r="G2042" s="2" t="str">
        <v>Lange Veenteweg 19, NL 8161 PA, Epe</v>
      </c>
      <c r="H2042" s="2" t="str">
        <v>Georg Fischer N.V.</v>
      </c>
      <c r="I2042" s="2" t="s">
        <v>9398</v>
      </c>
      <c r="J2042" s="2" t="str">
        <v>+31 578 678 222</v>
      </c>
      <c r="K2042" s="2" t="str">
        <v>0031 578 621768</v>
      </c>
      <c r="L2042" s="7"/>
      <c r="M2042" s="7"/>
      <c r="N2042" s="7"/>
      <c r="O2042" s="7"/>
      <c r="P2042" s="7"/>
      <c r="Q2042" s="7"/>
      <c r="R2042" s="7"/>
      <c r="S2042" s="7"/>
    </row>
    <row r="2043">
      <c r="A2043" s="2"/>
      <c r="B2043" s="2" t="s">
        <v>10562</v>
      </c>
      <c r="C2043" s="2" t="str">
        <v>美國</v>
      </c>
      <c r="D2043" s="3" t="s">
        <v>10561</v>
      </c>
      <c r="E2043" s="2" t="str">
        <v>餐厨用具</v>
      </c>
      <c r="F2043" s="2" t="str">
        <v>6次</v>
      </c>
      <c r="G2043" s="2" t="str">
        <v>1145 12TH AVE NW #C3, ISSAQUAH, WA 98027</v>
      </c>
      <c r="H2043" s="2" t="str">
        <v>PACIFIC RESTAURANT DESIGN &amp; EQUIPMENT INC.</v>
      </c>
      <c r="I2043" s="2" t="s">
        <v>10563</v>
      </c>
      <c r="J2043" s="2" t="str">
        <v>001 425 392 7422</v>
      </c>
      <c r="K2043" s="2" t="str">
        <v>001 425 391 1894</v>
      </c>
      <c r="L2043" s="7"/>
      <c r="M2043" s="7"/>
      <c r="N2043" s="7"/>
      <c r="O2043" s="7"/>
      <c r="P2043" s="7"/>
      <c r="Q2043" s="7"/>
      <c r="R2043" s="7"/>
      <c r="S2043" s="7"/>
    </row>
    <row r="2044">
      <c r="A2044" s="2"/>
      <c r="B2044" s="2" t="s">
        <v>10021</v>
      </c>
      <c r="C2044" s="2" t="str">
        <v>美國</v>
      </c>
      <c r="D2044" s="2" t="str">
        <v>--</v>
      </c>
      <c r="E2044" s="2" t="s">
        <v>10022</v>
      </c>
      <c r="F2044" s="2" t="str">
        <v>10次</v>
      </c>
      <c r="G2044" s="2" t="str">
        <v>18200 WYOMING ST. DETROITMI 48221,U.S.A.</v>
      </c>
      <c r="H2044" s="2" t="str">
        <v>Erni Setiawati</v>
      </c>
      <c r="I2044" s="2" t="s">
        <v>10023</v>
      </c>
      <c r="J2044" s="2" t="str">
        <v>+1 313-342-2336</v>
      </c>
      <c r="K2044" s="2" t="str">
        <v>001 3133453994</v>
      </c>
      <c r="L2044" s="7"/>
      <c r="M2044" s="7"/>
      <c r="N2044" s="7"/>
      <c r="O2044" s="7"/>
      <c r="P2044" s="7"/>
      <c r="Q2044" s="7"/>
      <c r="R2044" s="7"/>
      <c r="S2044" s="7"/>
    </row>
    <row r="2045">
      <c r="A2045" s="2"/>
      <c r="B2045" s="2" t="s">
        <v>10495</v>
      </c>
      <c r="C2045" s="2" t="str">
        <v>墨西哥</v>
      </c>
      <c r="D2045" s="2" t="str">
        <v>--</v>
      </c>
      <c r="E2045" s="2" t="s">
        <v>10494</v>
      </c>
      <c r="F2045" s="2" t="str">
        <v>9次</v>
      </c>
      <c r="G2045" s="2" t="str">
        <v>CALLE PLATINO 1674 INTERIOR 3,VECOL.RDE VALLE, GUADALAJARA,JALISCO, 44550MEXICO</v>
      </c>
      <c r="H2045" s="2" t="str">
        <v>M. Mobeen Siddiqui</v>
      </c>
      <c r="I2045" s="2" t="s">
        <v>10493</v>
      </c>
      <c r="J2045" s="2">
        <v>1523336302649</v>
      </c>
      <c r="K2045" s="2">
        <v>1523336154850</v>
      </c>
      <c r="L2045" s="7"/>
      <c r="M2045" s="7"/>
      <c r="N2045" s="7"/>
      <c r="O2045" s="7"/>
      <c r="P2045" s="7"/>
      <c r="Q2045" s="7"/>
      <c r="R2045" s="7"/>
      <c r="S2045" s="7"/>
    </row>
    <row r="2046">
      <c r="A2046" s="2"/>
      <c r="B2046" s="2" t="s">
        <v>9963</v>
      </c>
      <c r="C2046" s="2" t="str">
        <v>加拿大</v>
      </c>
      <c r="D2046" s="2" t="str">
        <v>--</v>
      </c>
      <c r="E2046" s="2" t="str">
        <v>家用纺织品,玩具,礼品及赠品,餐厨用具</v>
      </c>
      <c r="F2046" s="2" t="str">
        <v>6次</v>
      </c>
      <c r="G2046" s="2" t="str">
        <v>150 DUADAS ST.,W.2/F.,TOFONTO,ONT.</v>
      </c>
      <c r="H2046" s="2" t="str">
        <v>MR HONG DONG</v>
      </c>
      <c r="I2046" s="2" t="str">
        <v>--</v>
      </c>
      <c r="J2046" s="2" t="str">
        <v>001 416 9773750</v>
      </c>
      <c r="K2046" s="2" t="str">
        <v>001 416 9776897</v>
      </c>
      <c r="L2046" s="7"/>
      <c r="M2046" s="7"/>
      <c r="N2046" s="7"/>
      <c r="O2046" s="7"/>
      <c r="P2046" s="7"/>
      <c r="Q2046" s="7"/>
      <c r="R2046" s="7"/>
      <c r="S2046" s="7"/>
    </row>
    <row r="2047">
      <c r="A2047" s="2"/>
      <c r="B2047" s="2" t="s">
        <v>10514</v>
      </c>
      <c r="C2047" s="2" t="str">
        <v>日本</v>
      </c>
      <c r="D2047" s="3" t="s">
        <v>10513</v>
      </c>
      <c r="E2047" s="2" t="s">
        <v>10515</v>
      </c>
      <c r="F2047" s="2" t="str">
        <v>7次</v>
      </c>
      <c r="G2047" s="2" t="str">
        <v>1503, SEIWA 1-CHOME, FUKUI-SHI, FUKUI 9188239</v>
      </c>
      <c r="H2047" s="2" t="str">
        <v>KUROKAWA, SHINOBU</v>
      </c>
      <c r="I2047" s="2" t="str">
        <v>--</v>
      </c>
      <c r="J2047" s="2">
        <f>+81-986-22-3349</f>
      </c>
      <c r="K2047" s="2" t="str">
        <v>00-29614800</v>
      </c>
      <c r="L2047" s="7"/>
      <c r="M2047" s="7"/>
      <c r="N2047" s="7"/>
      <c r="O2047" s="7"/>
      <c r="P2047" s="7"/>
      <c r="Q2047" s="7"/>
      <c r="R2047" s="7"/>
      <c r="S2047" s="7"/>
    </row>
    <row r="2048">
      <c r="A2048" s="2"/>
      <c r="B2048" s="2" t="s">
        <v>10288</v>
      </c>
      <c r="C2048" s="2" t="str">
        <v>菲律賓</v>
      </c>
      <c r="D2048" s="2" t="str">
        <v>--</v>
      </c>
      <c r="E2048" s="2" t="str">
        <v>其他,家具,建筑及装饰材料,照明产品,餐厨用具</v>
      </c>
      <c r="F2048" s="2" t="str">
        <v>8次</v>
      </c>
      <c r="G2048" s="2" t="str">
        <v>#110 ELIZALDE ST., BF HOMES,PARANAQUE CITY,METRO MANILA,,PHILIPPINES</v>
      </c>
      <c r="H2048" s="2" t="str">
        <v>Caroline Botelho Machado</v>
      </c>
      <c r="I2048" s="2" t="s">
        <v>10289</v>
      </c>
      <c r="J2048" s="2" t="str">
        <v>+63 2 807 3751</v>
      </c>
      <c r="K2048" s="2" t="str">
        <v>63 2 850 1267</v>
      </c>
      <c r="L2048" s="7"/>
      <c r="M2048" s="7"/>
      <c r="N2048" s="7"/>
      <c r="O2048" s="7"/>
      <c r="P2048" s="7"/>
      <c r="Q2048" s="7"/>
      <c r="R2048" s="7"/>
      <c r="S2048" s="7"/>
    </row>
    <row r="2049">
      <c r="A2049" s="2"/>
      <c r="B2049" s="2" t="s">
        <v>7963</v>
      </c>
      <c r="C2049" s="2" t="str">
        <v>中國大陸</v>
      </c>
      <c r="D2049" s="3" t="s">
        <v>7961</v>
      </c>
      <c r="E2049" s="2" t="str">
        <v>其他,照明产品,餐厨用具</v>
      </c>
      <c r="F2049" s="2" t="str">
        <v>4次</v>
      </c>
      <c r="G2049" s="2" t="str">
        <v>No 9, Lane one, YangXia Five Zone,, CHINA</v>
      </c>
      <c r="H2049" s="2" t="str">
        <v>--</v>
      </c>
      <c r="I2049" s="2" t="s">
        <v>7962</v>
      </c>
      <c r="J2049" s="2" t="str">
        <v>86 755 27530003</v>
      </c>
      <c r="K2049" s="2" t="str">
        <v>86 755 27530368</v>
      </c>
      <c r="L2049" s="7"/>
      <c r="M2049" s="7"/>
      <c r="N2049" s="7"/>
      <c r="O2049" s="7"/>
      <c r="P2049" s="7"/>
      <c r="Q2049" s="7"/>
      <c r="R2049" s="7"/>
      <c r="S2049" s="7"/>
    </row>
    <row r="2050">
      <c r="A2050" s="2"/>
      <c r="B2050" s="2" t="s">
        <v>7983</v>
      </c>
      <c r="C2050" s="2" t="str">
        <v>法國</v>
      </c>
      <c r="D2050" s="3" t="s">
        <v>7982</v>
      </c>
      <c r="E2050" s="2" t="str">
        <v>餐厨用具</v>
      </c>
      <c r="F2050" s="2" t="str">
        <v>2次</v>
      </c>
      <c r="G2050" s="2" t="str">
        <v>RUE ANTOINE EMERY, ZI PRE BRUN, 38530, PONTCHARRA</v>
      </c>
      <c r="H2050" s="2" t="str">
        <v>M RAFFAELE GERARD</v>
      </c>
      <c r="I2050" s="2" t="s">
        <v>7981</v>
      </c>
      <c r="J2050" s="2" t="str">
        <v>+33 4 38 37 26 40</v>
      </c>
      <c r="K2050" s="2" t="str">
        <v>0033 438372649</v>
      </c>
      <c r="L2050" s="7"/>
      <c r="M2050" s="7"/>
      <c r="N2050" s="7"/>
      <c r="O2050" s="7"/>
      <c r="P2050" s="7"/>
      <c r="Q2050" s="7"/>
      <c r="R2050" s="7"/>
      <c r="S2050" s="7"/>
    </row>
    <row r="2051">
      <c r="A2051" s="2"/>
      <c r="B2051" s="2" t="s">
        <v>9302</v>
      </c>
      <c r="C2051" s="2" t="str">
        <v>加拿大</v>
      </c>
      <c r="D2051" s="3" t="s">
        <v>9303</v>
      </c>
      <c r="E2051" s="2" t="str">
        <v>家用电器,工艺陶瓷,玻璃工艺品,餐厨用具</v>
      </c>
      <c r="F2051" s="2" t="str">
        <v>9次</v>
      </c>
      <c r="G2051" s="2" t="str">
        <v>412, RUE PERREAULT,SEPT-ILES</v>
      </c>
      <c r="H2051" s="2" t="str">
        <v>LAJOIE INC.</v>
      </c>
      <c r="I2051" s="2" t="str">
        <v>--</v>
      </c>
      <c r="J2051" s="2" t="str">
        <v>+1-514-328-6645,+57-5143286131,+57-5143286645,+57-514328664</v>
      </c>
      <c r="K2051" s="2" t="str">
        <v>001 418 9627112</v>
      </c>
      <c r="L2051" s="7"/>
      <c r="M2051" s="7"/>
      <c r="N2051" s="7"/>
      <c r="O2051" s="7"/>
      <c r="P2051" s="7"/>
      <c r="Q2051" s="7"/>
      <c r="R2051" s="7"/>
      <c r="S2051" s="7"/>
    </row>
    <row r="2052">
      <c r="A2052" s="2"/>
      <c r="B2052" s="2" t="s">
        <v>11124</v>
      </c>
      <c r="C2052" s="2" t="str">
        <v>印度</v>
      </c>
      <c r="D2052" s="2" t="str">
        <v>--</v>
      </c>
      <c r="E2052" s="2" t="str">
        <v>餐厨用具</v>
      </c>
      <c r="F2052" s="2" t="str">
        <v>6次</v>
      </c>
      <c r="G2052" s="2" t="str">
        <v>B-14,GROUP WAZIRPUR INDUSTRIAL AREA,NEW DELHI</v>
      </c>
      <c r="H2052" s="2" t="str">
        <v>OPNATE INTERNATIONAL</v>
      </c>
      <c r="I2052" s="2" t="s">
        <v>11123</v>
      </c>
      <c r="J2052" s="2" t="str">
        <v>0091 11 7372229</v>
      </c>
      <c r="K2052" s="2" t="str">
        <v>0091 11 7377193</v>
      </c>
      <c r="L2052" s="7"/>
      <c r="M2052" s="7"/>
      <c r="N2052" s="7"/>
      <c r="O2052" s="7"/>
      <c r="P2052" s="7"/>
      <c r="Q2052" s="7"/>
      <c r="R2052" s="7"/>
      <c r="S2052" s="7"/>
    </row>
    <row r="2053">
      <c r="A2053" s="2"/>
      <c r="B2053" s="2" t="s">
        <v>9886</v>
      </c>
      <c r="C2053" s="2" t="str">
        <v>法國</v>
      </c>
      <c r="D2053" s="2" t="str">
        <v>--</v>
      </c>
      <c r="E2053" s="2" t="str">
        <v>餐厨用具</v>
      </c>
      <c r="F2053" s="2" t="str">
        <v>5次</v>
      </c>
      <c r="G2053" s="2" t="str">
        <v>LE LAC, 43550, SAINT FRONT</v>
      </c>
      <c r="H2053" s="2" t="str">
        <v>BOSC ET COMPAGNIE</v>
      </c>
      <c r="I2053" s="2" t="str">
        <v>--</v>
      </c>
      <c r="J2053" s="2" t="str">
        <v>+33 4 71 59 55 16</v>
      </c>
      <c r="K2053" s="2" t="str">
        <v>0033 471595259</v>
      </c>
      <c r="L2053" s="7"/>
      <c r="M2053" s="7"/>
      <c r="N2053" s="7"/>
      <c r="O2053" s="7"/>
      <c r="P2053" s="7"/>
      <c r="Q2053" s="7"/>
      <c r="R2053" s="7"/>
      <c r="S2053" s="7"/>
    </row>
    <row r="2054">
      <c r="A2054" s="2"/>
      <c r="B2054" s="2" t="s">
        <v>12667</v>
      </c>
      <c r="C2054" s="2" t="str">
        <v>法國</v>
      </c>
      <c r="D2054" s="3" t="s">
        <v>12668</v>
      </c>
      <c r="E2054" s="2" t="str">
        <v>化工产品,餐厨用具</v>
      </c>
      <c r="F2054" s="2" t="str">
        <v>2次</v>
      </c>
      <c r="G2054" s="2" t="str">
        <v>52 RUE MOLIERE,BP 209,94203,IVRY SUR SEINE CEDEX</v>
      </c>
      <c r="H2054" s="2" t="str">
        <v>M COINDE MARC</v>
      </c>
      <c r="I2054" s="2" t="s">
        <v>12669</v>
      </c>
      <c r="J2054" s="2" t="str">
        <v>+33 1 46 70 10 60</v>
      </c>
      <c r="K2054" s="2" t="str">
        <v>0033 1 46702837</v>
      </c>
      <c r="L2054" s="7"/>
      <c r="M2054" s="7"/>
      <c r="N2054" s="7"/>
      <c r="O2054" s="7"/>
      <c r="P2054" s="7"/>
      <c r="Q2054" s="7"/>
      <c r="R2054" s="7"/>
      <c r="S2054" s="7"/>
    </row>
    <row r="2055">
      <c r="A2055" s="2"/>
      <c r="B2055" s="2" t="s">
        <v>9913</v>
      </c>
      <c r="C2055" s="2" t="str">
        <v>土耳其</v>
      </c>
      <c r="D2055" s="3" t="s">
        <v>9914</v>
      </c>
      <c r="E2055" s="2" t="s">
        <v>9911</v>
      </c>
      <c r="F2055" s="2" t="str">
        <v>10次</v>
      </c>
      <c r="G2055" s="2" t="str">
        <v>615/3 SOK NO.:8/3 CAMDIBIIZMIR TURKEY</v>
      </c>
      <c r="H2055" s="2" t="str">
        <v>AHMET SERMET</v>
      </c>
      <c r="I2055" s="2" t="s">
        <v>9912</v>
      </c>
      <c r="J2055" s="2" t="str">
        <v>0090 212 2563674</v>
      </c>
      <c r="K2055" s="2" t="str">
        <v>0090 212 2563777</v>
      </c>
      <c r="L2055" s="7"/>
      <c r="M2055" s="7"/>
      <c r="N2055" s="7"/>
      <c r="O2055" s="7"/>
      <c r="P2055" s="7"/>
      <c r="Q2055" s="7"/>
      <c r="R2055" s="7"/>
      <c r="S2055" s="7"/>
    </row>
    <row r="2056">
      <c r="A2056" s="2"/>
      <c r="B2056" s="2" t="s">
        <v>8803</v>
      </c>
      <c r="C2056" s="2" t="str">
        <v>德國</v>
      </c>
      <c r="D2056" s="3" t="s">
        <v>8804</v>
      </c>
      <c r="E2056" s="2" t="str">
        <v>餐厨用具</v>
      </c>
      <c r="F2056" s="2" t="str">
        <v>7次</v>
      </c>
      <c r="G2056" s="2" t="str">
        <v>Am Borsigturm 100, D-13507 Berlin, GERMANY</v>
      </c>
      <c r="H2056" s="2" t="str">
        <v>--</v>
      </c>
      <c r="I2056" s="2" t="s">
        <v>8805</v>
      </c>
      <c r="J2056" s="2" t="str">
        <v>+49 30 43932215</v>
      </c>
      <c r="K2056" s="2" t="str">
        <v>0049 (0)30 4393 3992</v>
      </c>
      <c r="L2056" s="7"/>
      <c r="M2056" s="7"/>
      <c r="N2056" s="7"/>
      <c r="O2056" s="7"/>
      <c r="P2056" s="7"/>
      <c r="Q2056" s="7"/>
      <c r="R2056" s="7"/>
      <c r="S2056" s="7"/>
    </row>
    <row r="2057">
      <c r="A2057" s="2"/>
      <c r="B2057" s="2" t="s">
        <v>9835</v>
      </c>
      <c r="C2057" s="2" t="str">
        <v>英國</v>
      </c>
      <c r="D2057" s="3" t="s">
        <v>9838</v>
      </c>
      <c r="E2057" s="2" t="s">
        <v>9836</v>
      </c>
      <c r="F2057" s="2" t="str">
        <v>9次</v>
      </c>
      <c r="G2057" s="2" t="str">
        <v>10 MUTTON LANE,POTTERS BAR HERTS</v>
      </c>
      <c r="H2057" s="2" t="str">
        <v>A.ruN MONGA</v>
      </c>
      <c r="I2057" s="2" t="s">
        <v>9837</v>
      </c>
      <c r="J2057" s="2">
        <f>+44-1736-362982</f>
      </c>
      <c r="K2057" s="2" t="str">
        <v>0044 141 8489161</v>
      </c>
      <c r="L2057" s="7"/>
      <c r="M2057" s="7"/>
      <c r="N2057" s="7"/>
      <c r="O2057" s="7"/>
      <c r="P2057" s="7"/>
      <c r="Q2057" s="7"/>
      <c r="R2057" s="7"/>
      <c r="S2057" s="7"/>
    </row>
    <row r="2058">
      <c r="A2058" s="2"/>
      <c r="B2058" s="2" t="s">
        <v>8832</v>
      </c>
      <c r="C2058" s="2" t="str">
        <v>美國</v>
      </c>
      <c r="D2058" s="3" t="s">
        <v>8831</v>
      </c>
      <c r="E2058" s="2" t="str">
        <v>家居用品,餐厨用具</v>
      </c>
      <c r="F2058" s="2" t="str">
        <v>6次</v>
      </c>
      <c r="G2058" s="2" t="str">
        <v>3988 EAST 1553RD ROADEARLVILLE,ILLINOIS 60518,U.S.A.</v>
      </c>
      <c r="H2058" s="2" t="str">
        <v>James Brathwaite</v>
      </c>
      <c r="I2058" s="2" t="s">
        <v>8830</v>
      </c>
      <c r="J2058" s="2" t="str">
        <v>+1 815-792-8567</v>
      </c>
      <c r="K2058" s="2" t="str">
        <v>001 8157928529</v>
      </c>
      <c r="L2058" s="7"/>
      <c r="M2058" s="7"/>
      <c r="N2058" s="7"/>
      <c r="O2058" s="7"/>
      <c r="P2058" s="7"/>
      <c r="Q2058" s="7"/>
      <c r="R2058" s="7"/>
      <c r="S2058" s="7"/>
    </row>
    <row r="2059">
      <c r="A2059" s="2"/>
      <c r="B2059" s="2" t="s">
        <v>9858</v>
      </c>
      <c r="C2059" s="2" t="str">
        <v>德國</v>
      </c>
      <c r="D2059" s="2" t="str">
        <v>--</v>
      </c>
      <c r="E2059" s="2" t="s">
        <v>9857</v>
      </c>
      <c r="F2059" s="2" t="str">
        <v>9次</v>
      </c>
      <c r="G2059" s="2" t="str">
        <v>Karl-Marx-Ring 96, GERMANY</v>
      </c>
      <c r="H2059" s="2" t="str">
        <v>A. Yim</v>
      </c>
      <c r="I2059" s="2" t="s">
        <v>9859</v>
      </c>
      <c r="J2059" s="2" t="str">
        <v>+49 89 44457247</v>
      </c>
      <c r="K2059" s="2" t="str">
        <v>0049 89 44457248</v>
      </c>
      <c r="L2059" s="7"/>
      <c r="M2059" s="7"/>
      <c r="N2059" s="7"/>
      <c r="O2059" s="7"/>
      <c r="P2059" s="7"/>
      <c r="Q2059" s="7"/>
      <c r="R2059" s="7"/>
      <c r="S2059" s="7"/>
    </row>
    <row r="2060">
      <c r="A2060" s="2"/>
      <c r="B2060" s="2" t="s">
        <v>12649</v>
      </c>
      <c r="C2060" s="2" t="str">
        <v>秘魯</v>
      </c>
      <c r="D2060" s="3" t="s">
        <v>12647</v>
      </c>
      <c r="E2060" s="2" t="str">
        <v>工具,玩具,鞋,餐厨用具</v>
      </c>
      <c r="F2060" s="2" t="str">
        <v>6次</v>
      </c>
      <c r="G2060" s="2" t="str">
        <v>P.DL LA REPUBLICA 3220 LIMA 27</v>
      </c>
      <c r="H2060" s="2" t="str">
        <v>JOSE FERRER</v>
      </c>
      <c r="I2060" s="2" t="s">
        <v>12648</v>
      </c>
      <c r="J2060" s="2">
        <f>+51-1-6161000</f>
      </c>
      <c r="K2060" s="2" t="str">
        <v>0051 1 6161001</v>
      </c>
      <c r="L2060" s="7"/>
      <c r="M2060" s="7"/>
      <c r="N2060" s="7"/>
      <c r="O2060" s="7"/>
      <c r="P2060" s="7"/>
      <c r="Q2060" s="7"/>
      <c r="R2060" s="7"/>
      <c r="S2060" s="7"/>
    </row>
    <row r="2061">
      <c r="A2061" s="2"/>
      <c r="B2061" s="2" t="s">
        <v>9784</v>
      </c>
      <c r="C2061" s="2" t="str">
        <v>韩国</v>
      </c>
      <c r="D2061" s="2" t="str">
        <v>--</v>
      </c>
      <c r="E2061" s="2" t="str">
        <v>家具,玩具,餐厨用具</v>
      </c>
      <c r="F2061" s="2" t="str">
        <v>9次</v>
      </c>
      <c r="G2061" s="2" t="str">
        <v>NO. 105 SOO SUNG PLAZA 3916,GU GAL RI,KI HEUNG EUB YONG IN CITY,KYUNG KIDO</v>
      </c>
      <c r="H2061" s="2" t="str">
        <v>MR.FRANCISCO LEE</v>
      </c>
      <c r="I2061" s="2" t="s">
        <v>9783</v>
      </c>
      <c r="J2061" s="2" t="str">
        <v>0082 31 2874601</v>
      </c>
      <c r="K2061" s="2" t="str">
        <v>0082 31 2874607</v>
      </c>
      <c r="L2061" s="7"/>
      <c r="M2061" s="7"/>
      <c r="N2061" s="7"/>
      <c r="O2061" s="7"/>
      <c r="P2061" s="7"/>
      <c r="Q2061" s="7"/>
      <c r="R2061" s="7"/>
      <c r="S2061" s="7"/>
    </row>
    <row r="2062">
      <c r="A2062" s="2"/>
      <c r="B2062" s="2" t="s">
        <v>8757</v>
      </c>
      <c r="C2062" s="2" t="str">
        <v>中國香港</v>
      </c>
      <c r="D2062" s="3" t="s">
        <v>8760</v>
      </c>
      <c r="E2062" s="2" t="s">
        <v>8758</v>
      </c>
      <c r="F2062" s="2" t="str">
        <v>6次</v>
      </c>
      <c r="G2062" s="2" t="str">
        <v>RM 903 ADMIRALTY CTR., TWR I,18 HARCOURT RD.,CENTRAL.,HONGKONG</v>
      </c>
      <c r="H2062" s="2" t="str">
        <v>--</v>
      </c>
      <c r="I2062" s="2" t="s">
        <v>8759</v>
      </c>
      <c r="J2062" s="2" t="str">
        <v>+852 2520 2270</v>
      </c>
      <c r="K2062" s="2">
        <v>25297714</v>
      </c>
      <c r="L2062" s="7"/>
      <c r="M2062" s="7"/>
      <c r="N2062" s="7"/>
      <c r="O2062" s="7"/>
      <c r="P2062" s="7"/>
      <c r="Q2062" s="7"/>
      <c r="R2062" s="7"/>
      <c r="S2062" s="7"/>
    </row>
    <row r="2063">
      <c r="A2063" s="2"/>
      <c r="B2063" s="2" t="s">
        <v>9672</v>
      </c>
      <c r="C2063" s="2" t="str">
        <v>美國</v>
      </c>
      <c r="D2063" s="3" t="s">
        <v>9671</v>
      </c>
      <c r="E2063" s="2" t="str">
        <v>家具,家居装饰品,工艺陶瓷,玻璃工艺品,节日用品,餐厨用具</v>
      </c>
      <c r="F2063" s="2" t="str">
        <v>9次</v>
      </c>
      <c r="G2063" s="2" t="str">
        <v>2601-A TAMPA EAST BLVD.,TAMPAFL 33619,U.S.A.</v>
      </c>
      <c r="H2063" s="2" t="str">
        <v>Philip Kao</v>
      </c>
      <c r="I2063" s="2" t="s">
        <v>9673</v>
      </c>
      <c r="J2063" s="2" t="str">
        <v>+1 813-628-8189</v>
      </c>
      <c r="K2063" s="2" t="str">
        <v>001 813 6289098</v>
      </c>
      <c r="L2063" s="7"/>
      <c r="M2063" s="7"/>
      <c r="N2063" s="7"/>
      <c r="O2063" s="7"/>
      <c r="P2063" s="7"/>
      <c r="Q2063" s="7"/>
      <c r="R2063" s="7"/>
      <c r="S2063" s="7"/>
    </row>
    <row r="2064">
      <c r="A2064" s="2"/>
      <c r="B2064" s="2" t="s">
        <v>12471</v>
      </c>
      <c r="C2064" s="2" t="str">
        <v>美國</v>
      </c>
      <c r="D2064" s="2" t="str">
        <v>--</v>
      </c>
      <c r="E2064" s="2" t="str">
        <v>餐厨用具</v>
      </c>
      <c r="F2064" s="2" t="str">
        <v>2次</v>
      </c>
      <c r="G2064" s="2" t="str">
        <v>15 EAST MALL,PLAINVIEW,NY 11803</v>
      </c>
      <c r="H2064" s="2" t="str">
        <v>LAWRENCE JIAO</v>
      </c>
      <c r="I2064" s="2" t="s">
        <v>12472</v>
      </c>
      <c r="J2064" s="2" t="str">
        <v>001 516 2496888</v>
      </c>
      <c r="K2064" s="2" t="str">
        <v>001 516 2497181</v>
      </c>
      <c r="L2064" s="7"/>
      <c r="M2064" s="7"/>
      <c r="N2064" s="7"/>
      <c r="O2064" s="7"/>
      <c r="P2064" s="7"/>
      <c r="Q2064" s="7"/>
      <c r="R2064" s="7"/>
      <c r="S2064" s="7"/>
    </row>
    <row r="2065">
      <c r="A2065" s="2"/>
      <c r="B2065" s="2" t="s">
        <v>10141</v>
      </c>
      <c r="C2065" s="2" t="str">
        <v>英國</v>
      </c>
      <c r="D2065" s="3" t="s">
        <v>10140</v>
      </c>
      <c r="E2065" s="2" t="str">
        <v>工艺陶瓷,玻璃工艺品,餐厨用具</v>
      </c>
      <c r="F2065" s="2" t="str">
        <v>9次</v>
      </c>
      <c r="G2065" s="2" t="str">
        <v>307 Merton Road, London, SW18 5JS</v>
      </c>
      <c r="H2065" s="2" t="str">
        <v>CHOICE COOKWARE &amp; TABLEWARE LTD</v>
      </c>
      <c r="I2065" s="2" t="str">
        <v>--</v>
      </c>
      <c r="J2065" s="2" t="str">
        <v>+44 20 8877 7000</v>
      </c>
      <c r="K2065" s="2" t="str">
        <v>0044 208 8748627</v>
      </c>
      <c r="L2065" s="7"/>
      <c r="M2065" s="7"/>
      <c r="N2065" s="7"/>
      <c r="O2065" s="7"/>
      <c r="P2065" s="7"/>
      <c r="Q2065" s="7"/>
      <c r="R2065" s="7"/>
      <c r="S2065" s="7"/>
    </row>
    <row r="2066">
      <c r="A2066" s="2"/>
      <c r="B2066" s="2" t="s">
        <v>11776</v>
      </c>
      <c r="C2066" s="2" t="str">
        <v>菲律賓</v>
      </c>
      <c r="D2066" s="3" t="s">
        <v>11778</v>
      </c>
      <c r="E2066" s="2" t="str">
        <v>其他,家具,家居装饰品,餐厨用具</v>
      </c>
      <c r="F2066" s="2" t="str">
        <v>8次</v>
      </c>
      <c r="G2066" s="2" t="str">
        <v>LOT 9B, BLOCK 1, RDC INDUSTRIALCOMPOUND POTRERO,MALABON, M.M.PHILIPPINES</v>
      </c>
      <c r="H2066" s="2" t="str">
        <v>Anny</v>
      </c>
      <c r="I2066" s="2" t="s">
        <v>11777</v>
      </c>
      <c r="J2066" s="2" t="str">
        <v>+63 2 285 6991</v>
      </c>
      <c r="K2066" s="2" t="str">
        <v>0063-2-7258650</v>
      </c>
      <c r="L2066" s="7"/>
      <c r="M2066" s="7"/>
      <c r="N2066" s="7"/>
      <c r="O2066" s="7"/>
      <c r="P2066" s="7"/>
      <c r="Q2066" s="7"/>
      <c r="R2066" s="7"/>
      <c r="S2066" s="7"/>
    </row>
    <row r="2067">
      <c r="A2067" s="2"/>
      <c r="B2067" s="2" t="s">
        <v>10160</v>
      </c>
      <c r="C2067" s="2" t="str">
        <v>中國香港</v>
      </c>
      <c r="D2067" s="2" t="str">
        <v>--</v>
      </c>
      <c r="E2067" s="2" t="str">
        <v>五金,其他,大型机械及设备,家具,家居装饰品,餐厨用具</v>
      </c>
      <c r="F2067" s="2" t="str">
        <v>8次</v>
      </c>
      <c r="G2067" s="2" t="str">
        <v>502 DES VOEUX BLDG.,25 DES VOEUX ROAD,WEST</v>
      </c>
      <c r="H2067" s="2" t="str">
        <v>MR. ANTONIO MOHINANI</v>
      </c>
      <c r="I2067" s="2" t="s">
        <v>10161</v>
      </c>
      <c r="J2067" s="2" t="str">
        <v>+852 2549 8657</v>
      </c>
      <c r="K2067" s="2" t="str">
        <v>00852 25598402</v>
      </c>
      <c r="L2067" s="7"/>
      <c r="M2067" s="7"/>
      <c r="N2067" s="7"/>
      <c r="O2067" s="7"/>
      <c r="P2067" s="7"/>
      <c r="Q2067" s="7"/>
      <c r="R2067" s="7"/>
      <c r="S2067" s="7"/>
    </row>
    <row r="2068">
      <c r="A2068" s="2"/>
      <c r="B2068" s="2" t="s">
        <v>12868</v>
      </c>
      <c r="C2068" s="2" t="str">
        <v>比利時</v>
      </c>
      <c r="D2068" s="2" t="str">
        <v>--</v>
      </c>
      <c r="E2068" s="2" t="str">
        <v>办公文具,家具,工艺陶瓷,玻璃工艺品,餐厨用具</v>
      </c>
      <c r="F2068" s="2" t="str">
        <v>7次</v>
      </c>
      <c r="G2068" s="2" t="str">
        <v>Rue du Postillon 31, B 1180, Bruxelles</v>
      </c>
      <c r="H2068" s="2" t="str">
        <v>Armand Lavergne</v>
      </c>
      <c r="I2068" s="2" t="s">
        <v>12867</v>
      </c>
      <c r="J2068" s="2" t="str">
        <v>+32 2 343 42 49</v>
      </c>
      <c r="K2068" s="2" t="str">
        <v>0032 2 346 65 57</v>
      </c>
      <c r="L2068" s="7"/>
      <c r="M2068" s="7"/>
      <c r="N2068" s="7"/>
      <c r="O2068" s="7"/>
      <c r="P2068" s="7"/>
      <c r="Q2068" s="7"/>
      <c r="R2068" s="7"/>
      <c r="S2068" s="7"/>
    </row>
    <row r="2069">
      <c r="A2069" s="2"/>
      <c r="B2069" s="2" t="s">
        <v>10087</v>
      </c>
      <c r="C2069" s="2" t="str">
        <v>美國</v>
      </c>
      <c r="D2069" s="3" t="s">
        <v>10086</v>
      </c>
      <c r="E2069" s="2" t="str">
        <v>其他,家具,工艺陶瓷,照明产品,玩具,玻璃工艺品,礼品及赠品,餐厨用具</v>
      </c>
      <c r="F2069" s="2" t="str">
        <v>10次</v>
      </c>
      <c r="G2069" s="2" t="str">
        <v>416 S. CLARE AVE HARRISON ,MI. 48625,U.S.A.</v>
      </c>
      <c r="H2069" s="2" t="str">
        <v>JACK DOLLEN</v>
      </c>
      <c r="I2069" s="2" t="s">
        <v>10088</v>
      </c>
      <c r="J2069" s="2" t="str">
        <v>+1 989-539-9026</v>
      </c>
      <c r="K2069" s="2" t="str">
        <v>001 989 5393003</v>
      </c>
      <c r="L2069" s="7"/>
      <c r="M2069" s="7"/>
      <c r="N2069" s="7"/>
      <c r="O2069" s="7"/>
      <c r="P2069" s="7"/>
      <c r="Q2069" s="7"/>
      <c r="R2069" s="7"/>
      <c r="S2069" s="7"/>
    </row>
    <row r="2070">
      <c r="A2070" s="2"/>
      <c r="B2070" s="2" t="s">
        <v>12820</v>
      </c>
      <c r="C2070" s="2" t="str">
        <v>加拿大</v>
      </c>
      <c r="D2070" s="3" t="s">
        <v>12819</v>
      </c>
      <c r="E2070" s="2" t="str">
        <v>其他,鞋,餐厨用具</v>
      </c>
      <c r="F2070" s="2" t="str">
        <v>6次</v>
      </c>
      <c r="G2070" s="2" t="str">
        <v>77 Brown's Line Toronto, ON</v>
      </c>
      <c r="H2070" s="2" t="str">
        <v>CANADIAN UNIFORM LTD</v>
      </c>
      <c r="I2070" s="2" t="str">
        <v>--</v>
      </c>
      <c r="J2070" s="2">
        <f>+1-416-252-9321</f>
      </c>
      <c r="K2070" s="2" t="str">
        <v>001 416 2520966</v>
      </c>
      <c r="L2070" s="7"/>
      <c r="M2070" s="7"/>
      <c r="N2070" s="7"/>
      <c r="O2070" s="7"/>
      <c r="P2070" s="7"/>
      <c r="Q2070" s="7"/>
      <c r="R2070" s="7"/>
      <c r="S2070" s="7"/>
    </row>
    <row r="2071">
      <c r="A2071" s="2"/>
      <c r="B2071" s="2" t="s">
        <v>10117</v>
      </c>
      <c r="C2071" s="2" t="str">
        <v>日本</v>
      </c>
      <c r="D2071" s="3" t="s">
        <v>10114</v>
      </c>
      <c r="E2071" s="2" t="s">
        <v>10115</v>
      </c>
      <c r="F2071" s="2" t="str">
        <v>10次</v>
      </c>
      <c r="G2071" s="2" t="str">
        <v>6-1, MOMURA, INAGI-SHI,TOKYO 206-0804 ,JAPAN</v>
      </c>
      <c r="H2071" s="2" t="str">
        <v>KOJI ABE</v>
      </c>
      <c r="I2071" s="2" t="s">
        <v>10116</v>
      </c>
      <c r="J2071" s="2" t="str">
        <v>+81 42-378-6560</v>
      </c>
      <c r="K2071" s="2" t="str">
        <v>0081 47 3915868</v>
      </c>
      <c r="L2071" s="7"/>
      <c r="M2071" s="7"/>
      <c r="N2071" s="7"/>
      <c r="O2071" s="7"/>
      <c r="P2071" s="7"/>
      <c r="Q2071" s="7"/>
      <c r="R2071" s="7"/>
      <c r="S2071" s="7"/>
    </row>
    <row r="2072">
      <c r="A2072" s="2"/>
      <c r="B2072" s="2" t="s">
        <v>12836</v>
      </c>
      <c r="C2072" s="2" t="str">
        <v>中國香港</v>
      </c>
      <c r="D2072" s="3" t="s">
        <v>12838</v>
      </c>
      <c r="E2072" s="2" t="str">
        <v>工艺陶瓷,餐厨用具</v>
      </c>
      <c r="F2072" s="2" t="str">
        <v>6次</v>
      </c>
      <c r="G2072" s="2" t="str">
        <v>Room 2122, 22/F, Corporation Park, 11 On Lai Street, Siu Lek Yuen, Shatin, New Territories, Hong Kon</v>
      </c>
      <c r="H2072" s="2" t="str">
        <v>Mr Timothy Leung</v>
      </c>
      <c r="I2072" s="2" t="s">
        <v>12837</v>
      </c>
      <c r="J2072" s="2">
        <f>+852-2566-6858</f>
      </c>
      <c r="K2072" s="2" t="str">
        <v>00852 25107398</v>
      </c>
      <c r="L2072" s="7"/>
      <c r="M2072" s="7"/>
      <c r="N2072" s="7"/>
      <c r="O2072" s="7"/>
      <c r="P2072" s="7"/>
      <c r="Q2072" s="7"/>
      <c r="R2072" s="7"/>
      <c r="S2072" s="7"/>
    </row>
    <row r="2073">
      <c r="A2073" s="2"/>
      <c r="B2073" s="2" t="s">
        <v>10032</v>
      </c>
      <c r="C2073" s="2" t="str">
        <v>美國</v>
      </c>
      <c r="D2073" s="2" t="str">
        <v>--</v>
      </c>
      <c r="E2073" s="2" t="str">
        <v>其他,家具,家用电器,照明产品,玩具,玻璃工艺品,节日用品,餐厨用具</v>
      </c>
      <c r="F2073" s="2" t="str">
        <v>9次</v>
      </c>
      <c r="G2073" s="2" t="str">
        <v>560 S . LOS ANGELES ST.,#17 LOS ANGELESCA 90013U.S.A.</v>
      </c>
      <c r="H2073" s="2" t="str">
        <v>MR.SUN</v>
      </c>
      <c r="I2073" s="2" t="s">
        <v>10033</v>
      </c>
      <c r="J2073" s="2" t="str">
        <v>001 2136271009</v>
      </c>
      <c r="K2073" s="2" t="str">
        <v>001 6262828012</v>
      </c>
      <c r="L2073" s="7"/>
      <c r="M2073" s="7"/>
      <c r="N2073" s="7"/>
      <c r="O2073" s="7"/>
      <c r="P2073" s="7"/>
      <c r="Q2073" s="7"/>
      <c r="R2073" s="7"/>
      <c r="S2073" s="7"/>
    </row>
    <row r="2074">
      <c r="A2074" s="2"/>
      <c r="B2074" s="2" t="s">
        <v>8650</v>
      </c>
      <c r="C2074" s="2" t="str">
        <v>巴基斯坦</v>
      </c>
      <c r="D2074" s="2" t="str">
        <v>--</v>
      </c>
      <c r="E2074" s="2" t="str">
        <v>其他,建筑及装饰材料,餐厨用具</v>
      </c>
      <c r="F2074" s="2" t="str">
        <v>8次</v>
      </c>
      <c r="G2074" s="2" t="str">
        <v>SHOP #1, BUILDING: 17-C, KHAYABAN-E-BADAR (MAIN), OPP. 28TH STREET, D.H.A. PHASE-V, KARACHI, PAKISTAN.</v>
      </c>
      <c r="H2074" s="2" t="str">
        <v>Florence Ngai</v>
      </c>
      <c r="I2074" s="2" t="s">
        <v>8649</v>
      </c>
      <c r="J2074" s="2" t="str">
        <v>( 92 300) 8299662</v>
      </c>
      <c r="K2074" s="2" t="str">
        <v>( 92 21) 5845874</v>
      </c>
      <c r="L2074" s="7"/>
      <c r="M2074" s="7"/>
      <c r="N2074" s="7"/>
      <c r="O2074" s="7"/>
      <c r="P2074" s="7"/>
      <c r="Q2074" s="7"/>
      <c r="R2074" s="7"/>
      <c r="S2074" s="7"/>
    </row>
    <row r="2075">
      <c r="A2075" s="2"/>
      <c r="B2075" s="2" t="s">
        <v>10063</v>
      </c>
      <c r="C2075" s="2" t="str">
        <v>美國</v>
      </c>
      <c r="D2075" s="3" t="s">
        <v>10064</v>
      </c>
      <c r="E2075" s="2" t="str">
        <v>五金,其他,家具,服装饰物及配件,餐厨用具</v>
      </c>
      <c r="F2075" s="2" t="str">
        <v>6次</v>
      </c>
      <c r="G2075" s="2" t="str">
        <v>199 CHALAN SAN ANTONIO,SUITE 105,U.S.A.</v>
      </c>
      <c r="H2075" s="2" t="str">
        <v>Bhanu Pratap</v>
      </c>
      <c r="I2075" s="2" t="s">
        <v>10065</v>
      </c>
      <c r="J2075" s="2" t="str">
        <v>001 671 637 0369</v>
      </c>
      <c r="K2075" s="2" t="str">
        <v>001 671 637 7101</v>
      </c>
      <c r="L2075" s="7"/>
      <c r="M2075" s="7"/>
      <c r="N2075" s="7"/>
      <c r="O2075" s="7"/>
      <c r="P2075" s="7"/>
      <c r="Q2075" s="7"/>
      <c r="R2075" s="7"/>
      <c r="S2075" s="7"/>
    </row>
    <row r="2076">
      <c r="A2076" s="2"/>
      <c r="B2076" s="2" t="s">
        <v>12798</v>
      </c>
      <c r="C2076" s="2" t="str">
        <v>日本</v>
      </c>
      <c r="D2076" s="2" t="str">
        <v>--</v>
      </c>
      <c r="E2076" s="2" t="str">
        <v>餐厨用具</v>
      </c>
      <c r="F2076" s="2" t="str">
        <v>3次</v>
      </c>
      <c r="G2076" s="2" t="str">
        <v>257-1, KOMATSU-CHO TOYOHASHI-SHI, AICHI 4418109</v>
      </c>
      <c r="H2076" s="2" t="str">
        <v>KANAMORI, TAMANA</v>
      </c>
      <c r="I2076" s="2" t="str">
        <v>--</v>
      </c>
      <c r="J2076" s="2" t="str">
        <v>0081 532 37 1055</v>
      </c>
      <c r="K2076" s="2" t="str">
        <v>0081 532 37 1056</v>
      </c>
      <c r="L2076" s="7"/>
      <c r="M2076" s="7"/>
      <c r="N2076" s="7"/>
      <c r="O2076" s="7"/>
      <c r="P2076" s="7"/>
      <c r="Q2076" s="7"/>
      <c r="R2076" s="7"/>
      <c r="S2076" s="7"/>
    </row>
    <row r="2077">
      <c r="A2077" s="2"/>
      <c r="B2077" s="2" t="s">
        <v>9979</v>
      </c>
      <c r="C2077" s="2" t="str">
        <v>日本</v>
      </c>
      <c r="D2077" s="2" t="str">
        <v>--</v>
      </c>
      <c r="E2077" s="2" t="str">
        <v>餐厨用具</v>
      </c>
      <c r="F2077" s="2" t="str">
        <v>3次</v>
      </c>
      <c r="G2077" s="2" t="str">
        <v>3-28-1, YAGUCHI, OHTA-KU, TOKYO 146, JAPAN</v>
      </c>
      <c r="H2077" s="2" t="str">
        <v>TSUNODA</v>
      </c>
      <c r="I2077" s="2" t="str">
        <v>--</v>
      </c>
      <c r="J2077" s="2">
        <f>+81-3-5482-1711</f>
      </c>
      <c r="K2077" s="2" t="str">
        <v>0081 3 54821713</v>
      </c>
      <c r="L2077" s="7"/>
      <c r="M2077" s="7"/>
      <c r="N2077" s="7"/>
      <c r="O2077" s="7"/>
      <c r="P2077" s="7"/>
      <c r="Q2077" s="7"/>
      <c r="R2077" s="7"/>
      <c r="S2077" s="7"/>
    </row>
    <row r="2078">
      <c r="A2078" s="2"/>
      <c r="B2078" s="2" t="s">
        <v>12404</v>
      </c>
      <c r="C2078" s="2" t="str">
        <v>義大利</v>
      </c>
      <c r="D2078" s="3" t="s">
        <v>12405</v>
      </c>
      <c r="E2078" s="2" t="str">
        <v>餐厨用具</v>
      </c>
      <c r="F2078" s="2" t="str">
        <v>5次</v>
      </c>
      <c r="G2078" s="2" t="str">
        <v>VIA GRANDE,2,ROVARE-31048 SAN BIAGIO DI C,TV</v>
      </c>
      <c r="H2078" s="2" t="str">
        <v>PAOLO FADEL</v>
      </c>
      <c r="I2078" s="2" t="s">
        <v>12403</v>
      </c>
      <c r="J2078" s="2" t="str">
        <v>+39 0422 895107</v>
      </c>
      <c r="K2078" s="2" t="str">
        <v>0039 0422 895274</v>
      </c>
      <c r="L2078" s="7"/>
      <c r="M2078" s="7"/>
      <c r="N2078" s="7"/>
      <c r="O2078" s="7"/>
      <c r="P2078" s="7"/>
      <c r="Q2078" s="7"/>
      <c r="R2078" s="7"/>
      <c r="S2078" s="7"/>
    </row>
    <row r="2079">
      <c r="A2079" s="2"/>
      <c r="B2079" s="2" t="s">
        <v>8177</v>
      </c>
      <c r="C2079" s="2" t="str">
        <v>日本</v>
      </c>
      <c r="D2079" s="3" t="s">
        <v>8179</v>
      </c>
      <c r="E2079" s="2" t="str">
        <v>卫浴设备,餐厨用具</v>
      </c>
      <c r="F2079" s="2" t="str">
        <v>6次</v>
      </c>
      <c r="G2079" s="2" t="str">
        <v>1-22-1, HIGASHI-GOTANDA, SHINAGAWA-KU, TOKYO 141-0022, JAPAN</v>
      </c>
      <c r="H2079" s="2" t="str">
        <v>TAKENARI TOHYAMA(MR)</v>
      </c>
      <c r="I2079" s="2" t="s">
        <v>8178</v>
      </c>
      <c r="J2079" s="2">
        <f>+81-848-48-1600</f>
      </c>
      <c r="K2079" s="2" t="str">
        <v>0081 3 54201629</v>
      </c>
      <c r="L2079" s="7"/>
      <c r="M2079" s="7"/>
      <c r="N2079" s="7"/>
      <c r="O2079" s="7"/>
      <c r="P2079" s="7"/>
      <c r="Q2079" s="7"/>
      <c r="R2079" s="7"/>
      <c r="S2079" s="7"/>
    </row>
    <row r="2080">
      <c r="A2080" s="2"/>
      <c r="B2080" s="2" t="s">
        <v>8863</v>
      </c>
      <c r="C2080" s="2" t="str">
        <v>英國</v>
      </c>
      <c r="D2080" s="3" t="s">
        <v>8861</v>
      </c>
      <c r="E2080" s="2" t="str">
        <v>餐厨用具</v>
      </c>
      <c r="F2080" s="2" t="str">
        <v>1次</v>
      </c>
      <c r="G2080" s="2" t="str">
        <v>Old Mill Road, Portishead, Bristol, BS20 7BX</v>
      </c>
      <c r="H2080" s="2" t="str">
        <v>MrPartrik Gardmer</v>
      </c>
      <c r="I2080" s="2" t="s">
        <v>8862</v>
      </c>
      <c r="J2080" s="2" t="str">
        <v>+44 1275 841841</v>
      </c>
      <c r="K2080" s="2" t="str">
        <v>0044 1275 841800</v>
      </c>
      <c r="L2080" s="7"/>
      <c r="M2080" s="7"/>
      <c r="N2080" s="7"/>
      <c r="O2080" s="7"/>
      <c r="P2080" s="7"/>
      <c r="Q2080" s="7"/>
      <c r="R2080" s="7"/>
      <c r="S2080" s="7"/>
    </row>
    <row r="2081">
      <c r="A2081" s="2"/>
      <c r="B2081" s="2" t="s">
        <v>9514</v>
      </c>
      <c r="C2081" s="2" t="str">
        <v>埃及</v>
      </c>
      <c r="D2081" s="2" t="str">
        <v>--</v>
      </c>
      <c r="E2081" s="2" t="str">
        <v>家具,餐厨用具</v>
      </c>
      <c r="F2081" s="2" t="str">
        <v>3次</v>
      </c>
      <c r="G2081" s="2" t="str">
        <v>53 EL MADINA EL, MENAWARA ST, DOKKI-GIZZA, CAIRO</v>
      </c>
      <c r="H2081" s="2" t="str">
        <v>MR MOSTAFA BAKR</v>
      </c>
      <c r="I2081" s="2" t="s">
        <v>9515</v>
      </c>
      <c r="J2081" s="2">
        <f>+20-2-28452013</f>
      </c>
      <c r="K2081" s="2" t="str">
        <v>0020 2 7484723</v>
      </c>
      <c r="L2081" s="7"/>
      <c r="M2081" s="7"/>
      <c r="N2081" s="7"/>
      <c r="O2081" s="7"/>
      <c r="P2081" s="7"/>
      <c r="Q2081" s="7"/>
      <c r="R2081" s="7"/>
      <c r="S2081" s="7"/>
    </row>
    <row r="2082">
      <c r="A2082" s="2"/>
      <c r="B2082" s="2" t="s">
        <v>9908</v>
      </c>
      <c r="C2082" s="2" t="str">
        <v>尼日利亞</v>
      </c>
      <c r="D2082" s="3" t="s">
        <v>9910</v>
      </c>
      <c r="E2082" s="2" t="str">
        <v>家具,玻璃工艺品,箱包,餐厨用具</v>
      </c>
      <c r="F2082" s="2" t="str">
        <v>6次</v>
      </c>
      <c r="G2082" s="2" t="str">
        <v>PLOT 1330 JERE STREET,OFF OLUFUNMILAYO RANSOME KUTI ROAD,GARKI 2,ABUJA., NIGERIA</v>
      </c>
      <c r="H2082" s="2" t="str">
        <v>law.yone</v>
      </c>
      <c r="I2082" s="2" t="s">
        <v>9909</v>
      </c>
      <c r="J2082" s="2" t="str">
        <v>+234 802 311 8465</v>
      </c>
      <c r="K2082" s="2" t="str">
        <v>234 1 4978581</v>
      </c>
      <c r="L2082" s="7"/>
      <c r="M2082" s="7"/>
      <c r="N2082" s="7"/>
      <c r="O2082" s="7"/>
      <c r="P2082" s="7"/>
      <c r="Q2082" s="7"/>
      <c r="R2082" s="7"/>
      <c r="S2082" s="7"/>
    </row>
    <row r="2083">
      <c r="A2083" s="2"/>
      <c r="B2083" s="2" t="s">
        <v>9540</v>
      </c>
      <c r="C2083" s="2" t="str">
        <v>俄羅斯</v>
      </c>
      <c r="D2083" s="3" t="s">
        <v>9542</v>
      </c>
      <c r="E2083" s="2" t="str">
        <v>体育及旅游休闲用品,其他,家具,家用电器,箱包,鞋,餐厨用具</v>
      </c>
      <c r="F2083" s="2" t="str">
        <v>9次</v>
      </c>
      <c r="G2083" s="2" t="str">
        <v>MOSCOW REGION DOLGOPRUDNJJPROMKOMZONA 1,RUSSIA</v>
      </c>
      <c r="H2083" s="2" t="str">
        <v>ELENA PARFIYANOVICH</v>
      </c>
      <c r="I2083" s="2" t="s">
        <v>9541</v>
      </c>
      <c r="J2083" s="2" t="str">
        <v>+7-846-207-28-82,+7-815-240-00-50,+7-705-299-9888,+7-844-295-56-62,+7-928-229-60-85,+7-922-133-59-99,+7-14822434770,+7-831-241-16-96,+7-920-077-60-10,+7-831-275-38-90,+7-863-229-60-85,+7-24852458634,+7 918 440-55-58,+7 351 741-68-29,+7 846 207-28-82,+7 928 404-60-53,+7 812 441-34-44,+7 705 299 9888,+7 347 292-53-49,+7 929 001-93-22,+7 930 400-80-69,+7 727 313 1751,+7 343 295-91-17,+7-800-550-17-50,+7-381-253-13-39,+7-845-272-31-48,+7-365-278-83-01,+7-831-435-18-14,+7-172456970,+7-473-263-15-54,+7-727-313-1751,+7-771-721-8885,+7-383-319-01-40,+7-920-588-43-69,+7-920-571-72-12,+375-29-196-22-36,+7-771-800-0353,+7-771-377-3337,+7 845 272-31-48</v>
      </c>
      <c r="K2083" s="2" t="str">
        <v>007 095 5762519</v>
      </c>
      <c r="L2083" s="7"/>
      <c r="M2083" s="7"/>
      <c r="N2083" s="7"/>
      <c r="O2083" s="7"/>
      <c r="P2083" s="7"/>
      <c r="Q2083" s="7"/>
      <c r="R2083" s="7"/>
      <c r="S2083" s="7"/>
    </row>
    <row r="2084">
      <c r="A2084" s="2"/>
      <c r="B2084" s="2" t="s">
        <v>11269</v>
      </c>
      <c r="C2084" s="2" t="str">
        <v>馬來西亞</v>
      </c>
      <c r="D2084" s="2" t="str">
        <v>--</v>
      </c>
      <c r="E2084" s="2" t="str">
        <v>家具,玩具,餐厨用具</v>
      </c>
      <c r="F2084" s="2" t="str">
        <v>9次</v>
      </c>
      <c r="G2084" s="2" t="str">
        <v>40, JLN BP 6/13,BANDAR BUKIT PUCHOG, 47100 PUCHONG,MALAYSIA</v>
      </c>
      <c r="H2084" s="2" t="str">
        <v>DANNY LEOW</v>
      </c>
      <c r="I2084" s="2" t="s">
        <v>11268</v>
      </c>
      <c r="J2084" s="2" t="str">
        <v>+60 3-8060 8611</v>
      </c>
      <c r="K2084" s="2" t="str">
        <v>006 03 80607863</v>
      </c>
      <c r="L2084" s="7"/>
      <c r="M2084" s="7"/>
      <c r="N2084" s="7"/>
      <c r="O2084" s="7"/>
      <c r="P2084" s="7"/>
      <c r="Q2084" s="7"/>
      <c r="R2084" s="7"/>
      <c r="S2084" s="7"/>
    </row>
    <row r="2085">
      <c r="A2085" s="2"/>
      <c r="B2085" s="2" t="s">
        <v>8150</v>
      </c>
      <c r="C2085" s="2" t="str">
        <v>墨西哥</v>
      </c>
      <c r="D2085" s="3" t="s">
        <v>8151</v>
      </c>
      <c r="E2085" s="2" t="str">
        <v>办公文具,箱包,餐厨用具</v>
      </c>
      <c r="F2085" s="2" t="str">
        <v>3次</v>
      </c>
      <c r="G2085" s="2" t="str">
        <v>--</v>
      </c>
      <c r="H2085" s="2" t="str">
        <v>RAúL CASTILLO FLORES</v>
      </c>
      <c r="I2085" s="2" t="s">
        <v>8149</v>
      </c>
      <c r="J2085" s="2" t="str">
        <v>+52 55 5550 4272</v>
      </c>
      <c r="K2085" s="2" t="str">
        <v>52-53365245</v>
      </c>
      <c r="L2085" s="7"/>
      <c r="M2085" s="7"/>
      <c r="N2085" s="7"/>
      <c r="O2085" s="7"/>
      <c r="P2085" s="7"/>
      <c r="Q2085" s="7"/>
      <c r="R2085" s="7"/>
      <c r="S2085" s="7"/>
    </row>
    <row r="2086">
      <c r="A2086" s="2"/>
      <c r="B2086" s="2" t="s">
        <v>8466</v>
      </c>
      <c r="C2086" s="2" t="str">
        <v>挪威</v>
      </c>
      <c r="D2086" s="3" t="s">
        <v>8464</v>
      </c>
      <c r="E2086" s="2" t="str">
        <v>医药保健品及医疗器械,玻璃工艺品,餐厨用具</v>
      </c>
      <c r="F2086" s="2" t="str">
        <v>7次</v>
      </c>
      <c r="G2086" s="2" t="str">
        <v>Colbjoernsensgate 2, NO 0256, Oslo</v>
      </c>
      <c r="H2086" s="2" t="str">
        <v>Flage Interioer AS</v>
      </c>
      <c r="I2086" s="2" t="s">
        <v>8465</v>
      </c>
      <c r="J2086" s="2" t="str">
        <v>+47 22 55 20 02</v>
      </c>
      <c r="K2086" s="2" t="str">
        <v>0047 22 55 20 08</v>
      </c>
      <c r="L2086" s="7"/>
      <c r="M2086" s="7"/>
      <c r="N2086" s="7"/>
      <c r="O2086" s="7"/>
      <c r="P2086" s="7"/>
      <c r="Q2086" s="7"/>
      <c r="R2086" s="7"/>
      <c r="S2086" s="7"/>
    </row>
    <row r="2087">
      <c r="A2087" s="2"/>
      <c r="B2087" s="2" t="s">
        <v>9486</v>
      </c>
      <c r="C2087" s="2" t="str">
        <v>新加坡</v>
      </c>
      <c r="D2087" s="2" t="str">
        <v>--</v>
      </c>
      <c r="E2087" s="2" t="str">
        <v>五金,其他,家具,家居装饰品,餐厨用具</v>
      </c>
      <c r="F2087" s="2" t="str">
        <v>9次</v>
      </c>
      <c r="G2087" s="2" t="str">
        <v>10 COLLYER QUAY, #19-08,OCEAN BUILDING,SINGAPORE 049315,SINGAPORE</v>
      </c>
      <c r="H2087" s="2" t="str">
        <v>Charlie</v>
      </c>
      <c r="I2087" s="2" t="s">
        <v>9487</v>
      </c>
      <c r="J2087" s="2" t="str">
        <v>+65 6861 6932</v>
      </c>
      <c r="K2087" s="2" t="str">
        <v>0065 68631929</v>
      </c>
      <c r="L2087" s="7"/>
      <c r="M2087" s="7"/>
      <c r="N2087" s="7"/>
      <c r="O2087" s="7"/>
      <c r="P2087" s="7"/>
      <c r="Q2087" s="7"/>
      <c r="R2087" s="7"/>
      <c r="S2087" s="7"/>
    </row>
    <row r="2088">
      <c r="A2088" s="2"/>
      <c r="B2088" s="2" t="s">
        <v>8494</v>
      </c>
      <c r="C2088" s="2" t="str">
        <v>厄瓜多爾</v>
      </c>
      <c r="D2088" s="3" t="s">
        <v>8493</v>
      </c>
      <c r="E2088" s="2" t="s">
        <v>8491</v>
      </c>
      <c r="F2088" s="2" t="str">
        <v>11次</v>
      </c>
      <c r="G2088" s="2" t="str">
        <v>CALLE CUARTA 403 A Y AVE. MIRAFLORES,GUAYAQUIL</v>
      </c>
      <c r="H2088" s="2" t="str">
        <v>CARLOS ALVAREZ LOFRUSCIO</v>
      </c>
      <c r="I2088" s="2" t="s">
        <v>8492</v>
      </c>
      <c r="J2088" s="2" t="str">
        <v>+593 4-220-6826</v>
      </c>
      <c r="K2088" s="2" t="str">
        <v>00593 4 2208050</v>
      </c>
      <c r="L2088" s="7"/>
      <c r="M2088" s="7"/>
      <c r="N2088" s="7"/>
      <c r="O2088" s="7"/>
      <c r="P2088" s="7"/>
      <c r="Q2088" s="7"/>
      <c r="R2088" s="7"/>
      <c r="S2088" s="7"/>
    </row>
    <row r="2089">
      <c r="A2089" s="2"/>
      <c r="B2089" s="2" t="s">
        <v>9403</v>
      </c>
      <c r="C2089" s="2" t="str">
        <v>菲律賓</v>
      </c>
      <c r="D2089" s="3" t="s">
        <v>9404</v>
      </c>
      <c r="E2089" s="2" t="s">
        <v>9401</v>
      </c>
      <c r="F2089" s="2" t="str">
        <v>8次</v>
      </c>
      <c r="G2089" s="2" t="str">
        <v>1115 TOMAS MAPUA STA. CRUZ MANILA,PHILIPPINES</v>
      </c>
      <c r="H2089" s="2" t="str">
        <v>Felipe Rojas</v>
      </c>
      <c r="I2089" s="2" t="s">
        <v>9402</v>
      </c>
      <c r="J2089" s="2" t="str">
        <v>+63 2 321 0537</v>
      </c>
      <c r="K2089" s="2">
        <v>4005402</v>
      </c>
      <c r="L2089" s="7"/>
      <c r="M2089" s="7"/>
      <c r="N2089" s="7"/>
      <c r="O2089" s="7"/>
      <c r="P2089" s="7"/>
      <c r="Q2089" s="7"/>
      <c r="R2089" s="7"/>
      <c r="S2089" s="7"/>
    </row>
    <row r="2090">
      <c r="A2090" s="2"/>
      <c r="B2090" s="2" t="s">
        <v>8419</v>
      </c>
      <c r="C2090" s="2" t="str">
        <v>荷蘭</v>
      </c>
      <c r="D2090" s="3" t="s">
        <v>8420</v>
      </c>
      <c r="E2090" s="2" t="str">
        <v>医药保健品及医疗器械,餐厨用具</v>
      </c>
      <c r="F2090" s="2" t="str">
        <v>4次</v>
      </c>
      <c r="G2090" s="2" t="str">
        <v>Trasweg 5, NL 5712 BB, Someren</v>
      </c>
      <c r="H2090" s="2" t="str">
        <v>T.H. Vossen</v>
      </c>
      <c r="I2090" s="2" t="s">
        <v>8421</v>
      </c>
      <c r="J2090" s="2" t="str">
        <v>+31 493 496 332</v>
      </c>
      <c r="K2090" s="2" t="str">
        <v>0031 493 496319</v>
      </c>
      <c r="L2090" s="7"/>
      <c r="M2090" s="7"/>
      <c r="N2090" s="7"/>
      <c r="O2090" s="7"/>
      <c r="P2090" s="7"/>
      <c r="Q2090" s="7"/>
      <c r="R2090" s="7"/>
      <c r="S2090" s="7"/>
    </row>
    <row r="2091">
      <c r="A2091" s="2"/>
      <c r="B2091" s="2" t="s">
        <v>8396</v>
      </c>
      <c r="C2091" s="2" t="str">
        <v>美國</v>
      </c>
      <c r="D2091" s="2" t="str">
        <v>--</v>
      </c>
      <c r="E2091" s="2" t="str">
        <v>餐厨用具</v>
      </c>
      <c r="F2091" s="2" t="str">
        <v>6次</v>
      </c>
      <c r="G2091" s="2" t="str">
        <v>4401 S Soto St Vernon, CA 90058</v>
      </c>
      <c r="H2091" s="2" t="str">
        <v>Daviddaniel</v>
      </c>
      <c r="I2091" s="2" t="str">
        <v>--</v>
      </c>
      <c r="J2091" s="2" t="str">
        <v>001 323 277 1877</v>
      </c>
      <c r="K2091" s="2" t="str">
        <v>001 323 277 1872</v>
      </c>
      <c r="L2091" s="7"/>
      <c r="M2091" s="7"/>
      <c r="N2091" s="7"/>
      <c r="O2091" s="7"/>
      <c r="P2091" s="7"/>
      <c r="Q2091" s="7"/>
      <c r="R2091" s="7"/>
      <c r="S2091" s="7"/>
    </row>
    <row r="2092">
      <c r="A2092" s="2"/>
      <c r="B2092" s="2" t="s">
        <v>12111</v>
      </c>
      <c r="C2092" s="2" t="str">
        <v>泰国</v>
      </c>
      <c r="D2092" s="3" t="s">
        <v>12114</v>
      </c>
      <c r="E2092" s="2" t="s">
        <v>12113</v>
      </c>
      <c r="F2092" s="2" t="str">
        <v>11次</v>
      </c>
      <c r="G2092" s="2" t="str">
        <v>2013 NEW PETCHBURI ROAD,BANGKOK 10310</v>
      </c>
      <c r="H2092" s="2" t="str">
        <v>ADISORN CHARANACHITTA</v>
      </c>
      <c r="I2092" s="2" t="s">
        <v>12112</v>
      </c>
      <c r="J2092" s="2" t="str">
        <v>+62 31 9103140</v>
      </c>
      <c r="K2092" s="2" t="str">
        <v>0066 2 318 2654</v>
      </c>
      <c r="L2092" s="7"/>
      <c r="M2092" s="7"/>
      <c r="N2092" s="7"/>
      <c r="O2092" s="7"/>
      <c r="P2092" s="7"/>
      <c r="Q2092" s="7"/>
      <c r="R2092" s="7"/>
      <c r="S2092" s="7"/>
    </row>
    <row r="2093">
      <c r="A2093" s="2"/>
      <c r="B2093" s="2" t="s">
        <v>9340</v>
      </c>
      <c r="C2093" s="2" t="str">
        <v>德國</v>
      </c>
      <c r="D2093" s="3" t="s">
        <v>9337</v>
      </c>
      <c r="E2093" s="2" t="s">
        <v>9338</v>
      </c>
      <c r="F2093" s="2" t="str">
        <v>9次</v>
      </c>
      <c r="G2093" s="2" t="str">
        <v>PRESSINSTRASSE 12,70191 STUTTGART</v>
      </c>
      <c r="H2093" s="2" t="str">
        <v>Felix Zimmermann</v>
      </c>
      <c r="I2093" s="2" t="s">
        <v>9339</v>
      </c>
      <c r="J2093" s="2" t="str">
        <v>+49 711 346560</v>
      </c>
      <c r="K2093" s="2" t="str">
        <v>0049 711 34656100</v>
      </c>
      <c r="L2093" s="7"/>
      <c r="M2093" s="7"/>
      <c r="N2093" s="7"/>
      <c r="O2093" s="7"/>
      <c r="P2093" s="7"/>
      <c r="Q2093" s="7"/>
      <c r="R2093" s="7"/>
      <c r="S2093" s="7"/>
    </row>
    <row r="2094">
      <c r="A2094" s="2"/>
      <c r="B2094" s="2" t="s">
        <v>12249</v>
      </c>
      <c r="C2094" s="2" t="str">
        <v>丹麥</v>
      </c>
      <c r="D2094" s="3" t="s">
        <v>12251</v>
      </c>
      <c r="E2094" s="2" t="str">
        <v>五金,其他,家具,工艺陶瓷,汽车配件,餐厨用具</v>
      </c>
      <c r="F2094" s="2" t="str">
        <v>10次</v>
      </c>
      <c r="G2094" s="2" t="str">
        <v>Bondehaven 19 C, DK 8541, Skoedstrup</v>
      </c>
      <c r="H2094" s="2" t="str">
        <v>LG BESLAG Lennart Gustavsen</v>
      </c>
      <c r="I2094" s="2" t="s">
        <v>12250</v>
      </c>
      <c r="J2094" s="2" t="str">
        <v>+45 86 99 33 11</v>
      </c>
      <c r="K2094" s="2" t="str">
        <v>0045 86 99 22 66</v>
      </c>
      <c r="L2094" s="7"/>
      <c r="M2094" s="7"/>
      <c r="N2094" s="7"/>
      <c r="O2094" s="7"/>
      <c r="P2094" s="7"/>
      <c r="Q2094" s="7"/>
      <c r="R2094" s="7"/>
      <c r="S2094" s="7"/>
    </row>
    <row r="2095">
      <c r="A2095" s="2"/>
      <c r="B2095" s="2" t="s">
        <v>9001</v>
      </c>
      <c r="C2095" s="2" t="str">
        <v>中國香港</v>
      </c>
      <c r="D2095" s="2" t="str">
        <v>--</v>
      </c>
      <c r="E2095" s="2" t="str">
        <v>玩具,礼品及赠品,餐厨用具</v>
      </c>
      <c r="F2095" s="2" t="str">
        <v>6次</v>
      </c>
      <c r="G2095" s="2" t="str">
        <v>2/F WAI YIP COMMERCIAL BLDG,100 DES VOEUX RD,C.</v>
      </c>
      <c r="H2095" s="2" t="str">
        <v>MAGIC H W SUEN</v>
      </c>
      <c r="I2095" s="2" t="str">
        <v>--</v>
      </c>
      <c r="J2095" s="2" t="str">
        <v>00852 28154203</v>
      </c>
      <c r="K2095" s="2" t="str">
        <v>00852 28157948</v>
      </c>
      <c r="L2095" s="7"/>
      <c r="M2095" s="7"/>
      <c r="N2095" s="7"/>
      <c r="O2095" s="7"/>
      <c r="P2095" s="7"/>
      <c r="Q2095" s="7"/>
      <c r="R2095" s="7"/>
      <c r="S2095" s="7"/>
    </row>
    <row r="2096">
      <c r="A2096" s="2"/>
      <c r="B2096" s="2" t="s">
        <v>12279</v>
      </c>
      <c r="C2096" s="2" t="str">
        <v>西班牙</v>
      </c>
      <c r="D2096" s="3" t="s">
        <v>12278</v>
      </c>
      <c r="E2096" s="2" t="str">
        <v>家具,家用电器,玻璃工艺品,餐厨用具</v>
      </c>
      <c r="F2096" s="2" t="str">
        <v>9次</v>
      </c>
      <c r="G2096" s="2" t="str">
        <v>GALARTZA INDUSTRIALDEA, 14, 48277,ETXEBARRIA,BIZCAYA,SPAIN</v>
      </c>
      <c r="H2096" s="2" t="str">
        <v>constantin</v>
      </c>
      <c r="I2096" s="2" t="s">
        <v>12277</v>
      </c>
      <c r="J2096" s="2" t="str">
        <v>+34 946 16 77 32</v>
      </c>
      <c r="K2096" s="2" t="str">
        <v>34 946 167746</v>
      </c>
      <c r="L2096" s="7"/>
      <c r="M2096" s="7"/>
      <c r="N2096" s="7"/>
      <c r="O2096" s="7"/>
      <c r="P2096" s="7"/>
      <c r="Q2096" s="7"/>
      <c r="R2096" s="7"/>
      <c r="S2096" s="7"/>
    </row>
    <row r="2097">
      <c r="A2097" s="2"/>
      <c r="B2097" s="2" t="s">
        <v>9728</v>
      </c>
      <c r="C2097" s="2" t="str">
        <v>義大利</v>
      </c>
      <c r="D2097" s="3" t="s">
        <v>9730</v>
      </c>
      <c r="E2097" s="2" t="str">
        <v>其他,餐厨用具</v>
      </c>
      <c r="F2097" s="2" t="str">
        <v>6次</v>
      </c>
      <c r="G2097" s="2" t="str">
        <v>Viale Vittoria 34, I 60035, JESI</v>
      </c>
      <c r="H2097" s="2" t="str">
        <v>Ugo Batazzi</v>
      </c>
      <c r="I2097" s="2" t="s">
        <v>9729</v>
      </c>
      <c r="J2097" s="2" t="str">
        <v>+39 0731 208325</v>
      </c>
      <c r="K2097" s="2" t="str">
        <v>0039 0731 208353</v>
      </c>
      <c r="L2097" s="7"/>
      <c r="M2097" s="7"/>
      <c r="N2097" s="7"/>
      <c r="O2097" s="7"/>
      <c r="P2097" s="7"/>
      <c r="Q2097" s="7"/>
      <c r="R2097" s="7"/>
      <c r="S2097" s="7"/>
    </row>
    <row r="2098">
      <c r="A2098" s="2"/>
      <c r="B2098" s="2" t="s">
        <v>12557</v>
      </c>
      <c r="C2098" s="2" t="str">
        <v>約旦</v>
      </c>
      <c r="D2098" s="2" t="str">
        <v>--</v>
      </c>
      <c r="E2098" s="2" t="str">
        <v>体育及旅游休闲用品,箱包,鞋,餐厨用具</v>
      </c>
      <c r="F2098" s="2" t="str">
        <v>6次</v>
      </c>
      <c r="G2098" s="2" t="str">
        <v>P.O. BOX 219AQABA,JORDAN</v>
      </c>
      <c r="H2098" s="2" t="str">
        <v>--</v>
      </c>
      <c r="I2098" s="2" t="s">
        <v>12556</v>
      </c>
      <c r="J2098" s="2" t="str">
        <v>+962 3 201 3743</v>
      </c>
      <c r="K2098" s="2" t="str">
        <v>962 3 2015060</v>
      </c>
      <c r="L2098" s="7"/>
      <c r="M2098" s="7"/>
      <c r="N2098" s="7"/>
      <c r="O2098" s="7"/>
      <c r="P2098" s="7"/>
      <c r="Q2098" s="7"/>
      <c r="R2098" s="7"/>
      <c r="S2098" s="7"/>
    </row>
    <row r="2099">
      <c r="A2099" s="2"/>
      <c r="B2099" s="2" t="s">
        <v>9754</v>
      </c>
      <c r="C2099" s="2" t="str">
        <v>巴西</v>
      </c>
      <c r="D2099" s="3" t="s">
        <v>9753</v>
      </c>
      <c r="E2099" s="2" t="str">
        <v>餐厨用具</v>
      </c>
      <c r="F2099" s="2" t="str">
        <v>7次</v>
      </c>
      <c r="G2099" s="2" t="str">
        <v>NOSSA SENHORA DA PENHA AVENUE,1.255 ROOM 606 OMEGA CENTER BLDG.,BRAZIL</v>
      </c>
      <c r="H2099" s="2" t="str">
        <v>--</v>
      </c>
      <c r="I2099" s="2" t="s">
        <v>9752</v>
      </c>
      <c r="J2099" s="2" t="str">
        <v>+55 27 3235-8322</v>
      </c>
      <c r="K2099" s="2">
        <v>552732358456</v>
      </c>
      <c r="L2099" s="7"/>
      <c r="M2099" s="7"/>
      <c r="N2099" s="7"/>
      <c r="O2099" s="7"/>
      <c r="P2099" s="7"/>
      <c r="Q2099" s="7"/>
      <c r="R2099" s="7"/>
      <c r="S2099" s="7"/>
    </row>
    <row r="2100">
      <c r="A2100" s="2"/>
      <c r="B2100" s="2" t="s">
        <v>10005</v>
      </c>
      <c r="C2100" s="2" t="str">
        <v>中国台湾</v>
      </c>
      <c r="D2100" s="3" t="s">
        <v>10004</v>
      </c>
      <c r="E2100" s="2" t="s">
        <v>10006</v>
      </c>
      <c r="F2100" s="2" t="str">
        <v>7次</v>
      </c>
      <c r="G2100" s="2" t="str">
        <v>6D-18 NO.5 ,HSIN YI ROAD SEC.5,TAIPEITAIWAN</v>
      </c>
      <c r="H2100" s="2" t="str">
        <v>Ahmed Ibrahim</v>
      </c>
      <c r="I2100" s="2" t="s">
        <v>10007</v>
      </c>
      <c r="J2100" s="2" t="str">
        <v>+886 2 8780 3131</v>
      </c>
      <c r="K2100" s="2" t="str">
        <v>886 2 27231936</v>
      </c>
      <c r="L2100" s="7"/>
      <c r="M2100" s="7"/>
      <c r="N2100" s="7"/>
      <c r="O2100" s="7"/>
      <c r="P2100" s="7"/>
      <c r="Q2100" s="7"/>
      <c r="R2100" s="7"/>
      <c r="S2100" s="7"/>
    </row>
    <row r="2101">
      <c r="A2101" s="5"/>
      <c r="B2101" s="5" t="s">
        <v>9674</v>
      </c>
      <c r="C2101" s="5" t="str">
        <v>科威特</v>
      </c>
      <c r="D2101" s="5" t="str">
        <v>--</v>
      </c>
      <c r="E2101" s="5" t="str">
        <v>家用纺织品,摩托车,餐厨用具</v>
      </c>
      <c r="F2101" s="5" t="str">
        <v>7次</v>
      </c>
      <c r="G2101" s="5" t="str">
        <v>P.O.BOX 3040 SAFAT</v>
      </c>
      <c r="H2101" s="5" t="str">
        <v>MR.KHALED AL-HUSAINAN</v>
      </c>
      <c r="I2101" s="5" t="s">
        <v>9675</v>
      </c>
      <c r="J2101" s="5" t="str">
        <v>00965 9191919</v>
      </c>
      <c r="K2101" s="5" t="str">
        <v>00965 2426615/9745474</v>
      </c>
      <c r="L2101" s="7"/>
      <c r="M2101" s="7"/>
      <c r="N2101" s="7"/>
      <c r="O2101" s="7"/>
      <c r="P2101" s="7"/>
      <c r="Q2101" s="7"/>
      <c r="R2101" s="7"/>
      <c r="S2101" s="7"/>
    </row>
    <row r="2102">
      <c r="A2102" s="2" t="s">
        <v>9396</v>
      </c>
      <c r="B2102" s="2" t="str">
        <v>文萊</v>
      </c>
      <c r="C2102" s="3" t="s">
        <v>9397</v>
      </c>
      <c r="D2102" s="2" t="str">
        <v>玻璃工艺品,餐厨用具</v>
      </c>
      <c r="E2102" s="2" t="str">
        <v>6次</v>
      </c>
      <c r="F2102" s="2" t="str">
        <v>SHOP 1&amp;2 BGN HASSANIN SATU SPG 103 JLN. GADONG BE3519 ,BRUNEI</v>
      </c>
      <c r="G2102" s="2" t="str">
        <v>--</v>
      </c>
      <c r="H2102" s="2" t="s">
        <v>9395</v>
      </c>
      <c r="I2102" s="2" t="str">
        <v>+673 245 1155</v>
      </c>
      <c r="J2102" s="2">
        <v>6732451177</v>
      </c>
      <c r="K2102" s="7"/>
      <c r="L2102" s="7"/>
      <c r="M2102" s="7"/>
      <c r="N2102" s="7"/>
      <c r="O2102" s="7"/>
      <c r="P2102" s="7"/>
      <c r="Q2102" s="7"/>
      <c r="R2102" s="7"/>
      <c r="S2102" s="7"/>
    </row>
    <row r="2103">
      <c r="A2103" s="2" t="s">
        <v>9700</v>
      </c>
      <c r="B2103" s="2" t="str">
        <v>法國</v>
      </c>
      <c r="C2103" s="3" t="s">
        <v>9702</v>
      </c>
      <c r="D2103" s="2" t="str">
        <v>工艺陶瓷,餐厨用具</v>
      </c>
      <c r="E2103" s="2" t="str">
        <v>3次</v>
      </c>
      <c r="F2103" s="2" t="str">
        <v>34 RUE PARADIS, 75010, PARIS</v>
      </c>
      <c r="G2103" s="2" t="str">
        <v>M MADRONET JACQUES</v>
      </c>
      <c r="H2103" s="2" t="s">
        <v>9701</v>
      </c>
      <c r="I2103" s="2" t="str">
        <v>+33 1 47 70 34 59</v>
      </c>
      <c r="J2103" s="2" t="str">
        <v>0033 145231856</v>
      </c>
      <c r="K2103" s="7"/>
      <c r="L2103" s="7"/>
      <c r="M2103" s="7"/>
      <c r="N2103" s="7"/>
      <c r="O2103" s="7"/>
      <c r="P2103" s="7"/>
      <c r="Q2103" s="7"/>
      <c r="R2103" s="7"/>
      <c r="S2103" s="7"/>
    </row>
    <row r="2104">
      <c r="A2104" s="2" t="s">
        <v>9412</v>
      </c>
      <c r="B2104" s="2" t="str">
        <v>美國</v>
      </c>
      <c r="C2104" s="3" t="s">
        <v>9410</v>
      </c>
      <c r="D2104" s="2" t="str">
        <v>餐厨用具</v>
      </c>
      <c r="E2104" s="2" t="str">
        <v>3次</v>
      </c>
      <c r="F2104" s="2" t="str">
        <v>8056 South harper Avenue, U.S.A.</v>
      </c>
      <c r="G2104" s="2" t="str">
        <v>--</v>
      </c>
      <c r="H2104" s="2" t="s">
        <v>9411</v>
      </c>
      <c r="I2104" s="2" t="str">
        <v>+1 773-768-5892</v>
      </c>
      <c r="J2104" s="2" t="str">
        <v>773-375-1695</v>
      </c>
      <c r="K2104" s="7"/>
      <c r="L2104" s="7"/>
      <c r="M2104" s="7"/>
      <c r="N2104" s="7"/>
      <c r="O2104" s="7"/>
      <c r="P2104" s="7"/>
      <c r="Q2104" s="7"/>
      <c r="R2104" s="7"/>
      <c r="S2104" s="7"/>
    </row>
    <row r="2105">
      <c r="A2105" s="2" t="s">
        <v>9620</v>
      </c>
      <c r="B2105" s="2" t="str">
        <v>沙烏地阿拉伯</v>
      </c>
      <c r="C2105" s="3" t="s">
        <v>9619</v>
      </c>
      <c r="D2105" s="2" t="str">
        <v>餐厨用具</v>
      </c>
      <c r="E2105" s="2" t="str">
        <v>6次</v>
      </c>
      <c r="F2105" s="2" t="str">
        <v>P.O.BOX 31052 JEDDAH</v>
      </c>
      <c r="G2105" s="2" t="str">
        <v>TARIQ H.BA-ABBAD</v>
      </c>
      <c r="H2105" s="2" t="s">
        <v>9621</v>
      </c>
      <c r="I2105" s="2" t="str">
        <v>00966 2 6533733</v>
      </c>
      <c r="J2105" s="2" t="str">
        <v>00966 2 6518951</v>
      </c>
      <c r="K2105" s="7"/>
      <c r="L2105" s="7"/>
      <c r="M2105" s="7"/>
      <c r="N2105" s="7"/>
      <c r="O2105" s="7"/>
      <c r="P2105" s="7"/>
      <c r="Q2105" s="7"/>
      <c r="R2105" s="7"/>
      <c r="S2105" s="7"/>
    </row>
    <row r="2106">
      <c r="A2106" s="2" t="s">
        <v>12474</v>
      </c>
      <c r="B2106" s="2" t="str">
        <v>加納</v>
      </c>
      <c r="C2106" s="2" t="str">
        <v>--</v>
      </c>
      <c r="D2106" s="2" t="s">
        <v>2168</v>
      </c>
      <c r="E2106" s="2" t="str">
        <v>9次</v>
      </c>
      <c r="F2106" s="2" t="str">
        <v>C/O HAGAR ABA MENSAH,DAVID P.O BOX 8525 , GHANA</v>
      </c>
      <c r="G2106" s="2" t="str">
        <v>Nuri</v>
      </c>
      <c r="H2106" s="2" t="s">
        <v>12473</v>
      </c>
      <c r="I2106" s="2" t="str">
        <v>233 21250120</v>
      </c>
      <c r="J2106" s="2" t="str">
        <v>233 21 250120</v>
      </c>
      <c r="K2106" s="7"/>
      <c r="L2106" s="7"/>
      <c r="M2106" s="7"/>
      <c r="N2106" s="7"/>
      <c r="O2106" s="7"/>
      <c r="P2106" s="7"/>
      <c r="Q2106" s="7"/>
      <c r="R2106" s="7"/>
      <c r="S2106" s="7"/>
    </row>
    <row r="2107">
      <c r="A2107" s="2" t="s">
        <v>9652</v>
      </c>
      <c r="B2107" s="2" t="str">
        <v>加拿大</v>
      </c>
      <c r="C2107" s="3" t="s">
        <v>9649</v>
      </c>
      <c r="D2107" s="2" t="s">
        <v>9650</v>
      </c>
      <c r="E2107" s="2" t="str">
        <v>10次</v>
      </c>
      <c r="F2107" s="2" t="str">
        <v>UNIT 122, 3208-8 AVENUE NE,CALGARY ALBERTA T2A7V8,CANADA</v>
      </c>
      <c r="G2107" s="2" t="str">
        <v>N.CHANDRA SEKAR</v>
      </c>
      <c r="H2107" s="2" t="s">
        <v>9651</v>
      </c>
      <c r="I2107" s="2" t="str">
        <v>(403)209 0017</v>
      </c>
      <c r="J2107" s="2" t="str">
        <v>(403)209 0225</v>
      </c>
      <c r="K2107" s="7"/>
      <c r="L2107" s="7"/>
      <c r="M2107" s="7"/>
      <c r="N2107" s="7"/>
      <c r="O2107" s="7"/>
      <c r="P2107" s="7"/>
      <c r="Q2107" s="7"/>
      <c r="R2107" s="7"/>
      <c r="S2107" s="7"/>
    </row>
    <row r="2108">
      <c r="A2108" s="2" t="s">
        <v>12492</v>
      </c>
      <c r="B2108" s="2" t="str">
        <v>瑞典</v>
      </c>
      <c r="C2108" s="3" t="s">
        <v>12494</v>
      </c>
      <c r="D2108" s="2" t="str">
        <v>其他,汽车配件,照明产品,鞋,餐厨用具</v>
      </c>
      <c r="E2108" s="2" t="str">
        <v>10次</v>
      </c>
      <c r="F2108" s="2" t="str">
        <v>Hornsbruksg 15, SE 11734, Stockholm</v>
      </c>
      <c r="G2108" s="2" t="str">
        <v>Hawa Agenturer</v>
      </c>
      <c r="H2108" s="2" t="s">
        <v>12493</v>
      </c>
      <c r="I2108" s="2" t="str">
        <v>+46 8 84 02 90</v>
      </c>
      <c r="J2108" s="2" t="str">
        <v>0046 8 84 54 59</v>
      </c>
      <c r="K2108" s="7"/>
      <c r="L2108" s="7"/>
      <c r="M2108" s="7"/>
      <c r="N2108" s="7"/>
      <c r="O2108" s="7"/>
      <c r="P2108" s="7"/>
      <c r="Q2108" s="7"/>
      <c r="R2108" s="7"/>
      <c r="S2108" s="7"/>
    </row>
    <row r="2109">
      <c r="A2109" s="2" t="s">
        <v>9565</v>
      </c>
      <c r="B2109" s="2" t="str">
        <v>法國</v>
      </c>
      <c r="C2109" s="3" t="s">
        <v>9567</v>
      </c>
      <c r="D2109" s="2" t="str">
        <v>家具,家用纺织品,工艺陶瓷,编织及藤铁工艺品,餐厨用具</v>
      </c>
      <c r="E2109" s="2" t="str">
        <v>10次</v>
      </c>
      <c r="F2109" s="2" t="str">
        <v>1 RUE GARANCIERE,75006,PARIS</v>
      </c>
      <c r="G2109" s="2" t="str">
        <v>M ROUGET LUCHAIRE FRANCIS</v>
      </c>
      <c r="H2109" s="2" t="s">
        <v>9566</v>
      </c>
      <c r="I2109" s="2" t="str">
        <v>+33 1 56 24 96 91</v>
      </c>
      <c r="J2109" s="2" t="str">
        <v>0033 156249687</v>
      </c>
      <c r="K2109" s="7"/>
      <c r="L2109" s="7"/>
      <c r="M2109" s="7"/>
      <c r="N2109" s="7"/>
      <c r="O2109" s="7"/>
      <c r="P2109" s="7"/>
      <c r="Q2109" s="7"/>
      <c r="R2109" s="7"/>
      <c r="S2109" s="7"/>
    </row>
    <row r="2110">
      <c r="A2110" s="2" t="s">
        <v>12427</v>
      </c>
      <c r="B2110" s="2" t="str">
        <v>法國</v>
      </c>
      <c r="C2110" s="3" t="s">
        <v>12426</v>
      </c>
      <c r="D2110" s="2" t="str">
        <v>玻璃工艺品,餐厨用具</v>
      </c>
      <c r="E2110" s="2" t="str">
        <v>6次</v>
      </c>
      <c r="F2110" s="2" t="str">
        <v>2 CHEMIN DES POSTES, 59990, SAULTAIN</v>
      </c>
      <c r="G2110" s="2" t="str">
        <v>PIGMENT</v>
      </c>
      <c r="H2110" s="2" t="s">
        <v>12428</v>
      </c>
      <c r="I2110" s="2" t="str">
        <v>+33 3 27 29 80 47</v>
      </c>
      <c r="J2110" s="2" t="str">
        <v>0033 327402197</v>
      </c>
      <c r="K2110" s="7"/>
      <c r="L2110" s="7"/>
      <c r="M2110" s="7"/>
      <c r="N2110" s="7"/>
      <c r="O2110" s="7"/>
      <c r="P2110" s="7"/>
      <c r="Q2110" s="7"/>
      <c r="R2110" s="7"/>
      <c r="S2110" s="7"/>
    </row>
    <row r="2111">
      <c r="A2111" s="2" t="s">
        <v>9597</v>
      </c>
      <c r="B2111" s="2" t="str">
        <v>美國</v>
      </c>
      <c r="C2111" s="3" t="s">
        <v>9599</v>
      </c>
      <c r="D2111" s="2" t="str">
        <v>其他,玻璃工艺品,餐厨用具</v>
      </c>
      <c r="E2111" s="2" t="str">
        <v>8次</v>
      </c>
      <c r="F2111" s="2" t="str">
        <v>1217 38 street brooklyn ny 11218, U.S.A.</v>
      </c>
      <c r="G2111" s="2" t="str">
        <v>THECA</v>
      </c>
      <c r="H2111" s="2" t="s">
        <v>9598</v>
      </c>
      <c r="I2111" s="2" t="str">
        <v>+1 718-435-4545</v>
      </c>
      <c r="J2111" s="2">
        <v>7184358088</v>
      </c>
      <c r="K2111" s="7"/>
      <c r="L2111" s="7"/>
      <c r="M2111" s="7"/>
      <c r="N2111" s="7"/>
      <c r="O2111" s="7"/>
      <c r="P2111" s="7"/>
      <c r="Q2111" s="7"/>
      <c r="R2111" s="7"/>
      <c r="S2111" s="7"/>
    </row>
    <row r="2112">
      <c r="A2112" s="2" t="s">
        <v>12452</v>
      </c>
      <c r="B2112" s="2" t="str">
        <v>斯里兰卡</v>
      </c>
      <c r="C2112" s="3" t="s">
        <v>12451</v>
      </c>
      <c r="D2112" s="2" t="s">
        <v>12449</v>
      </c>
      <c r="E2112" s="2" t="str">
        <v>7次</v>
      </c>
      <c r="F2112" s="2" t="str">
        <v>347 A , SALAWA ROAD,EMBULDENIYA,NUGEGODA,SRI LANKA</v>
      </c>
      <c r="G2112" s="2" t="str">
        <v>Joanne Pinelli</v>
      </c>
      <c r="H2112" s="2" t="s">
        <v>12450</v>
      </c>
      <c r="I2112" s="2">
        <v>834334</v>
      </c>
      <c r="J2112" s="2">
        <v>834251</v>
      </c>
      <c r="K2112" s="7"/>
      <c r="L2112" s="7"/>
      <c r="M2112" s="7"/>
      <c r="N2112" s="7"/>
      <c r="O2112" s="7"/>
      <c r="P2112" s="7"/>
      <c r="Q2112" s="7"/>
      <c r="R2112" s="7"/>
      <c r="S2112" s="7"/>
    </row>
    <row r="2113">
      <c r="A2113" s="2" t="s">
        <v>9053</v>
      </c>
      <c r="B2113" s="2" t="str">
        <v>特立尼達和多巴哥</v>
      </c>
      <c r="C2113" s="3" t="s">
        <v>9051</v>
      </c>
      <c r="D2113" s="2" t="s">
        <v>9052</v>
      </c>
      <c r="E2113" s="2" t="str">
        <v>8次</v>
      </c>
      <c r="F2113" s="2" t="str">
        <v>LP 43 DON MIGUEL RD,SAN JUAN,TRINIDAD &amp; TOBAGO</v>
      </c>
      <c r="G2113" s="2" t="str">
        <v>Rachael Weaver</v>
      </c>
      <c r="H2113" s="2" t="s">
        <v>8171</v>
      </c>
      <c r="I2113" s="2" t="str">
        <v>+1 868-674-6607</v>
      </c>
      <c r="J2113" s="2">
        <v>18686746607</v>
      </c>
      <c r="K2113" s="7"/>
      <c r="L2113" s="7"/>
      <c r="M2113" s="7"/>
      <c r="N2113" s="7"/>
      <c r="O2113" s="7"/>
      <c r="P2113" s="7"/>
      <c r="Q2113" s="7"/>
      <c r="R2113" s="7"/>
      <c r="S2113" s="7"/>
    </row>
    <row r="2114">
      <c r="A2114" s="2" t="s">
        <v>12044</v>
      </c>
      <c r="B2114" s="2" t="str">
        <v>挪威</v>
      </c>
      <c r="C2114" s="3" t="s">
        <v>12043</v>
      </c>
      <c r="D2114" s="2" t="str">
        <v>家具,玩具,玻璃工艺品,礼品及赠品,餐厨用具</v>
      </c>
      <c r="E2114" s="2" t="str">
        <v>9次</v>
      </c>
      <c r="F2114" s="2" t="str">
        <v>Gaegata 5, 7 etg., NO 2203, Kongsvinger</v>
      </c>
      <c r="G2114" s="2" t="str">
        <v>--</v>
      </c>
      <c r="H2114" s="2" t="s">
        <v>12042</v>
      </c>
      <c r="I2114" s="2" t="str">
        <v>+47 62 82 31 31</v>
      </c>
      <c r="J2114" s="2" t="str">
        <v>0047 62 82 31 32</v>
      </c>
      <c r="K2114" s="7"/>
      <c r="L2114" s="7"/>
      <c r="M2114" s="7"/>
      <c r="N2114" s="7"/>
      <c r="O2114" s="7"/>
      <c r="P2114" s="7"/>
      <c r="Q2114" s="7"/>
      <c r="R2114" s="7"/>
      <c r="S2114" s="7"/>
    </row>
    <row r="2115">
      <c r="A2115" s="2" t="s">
        <v>9078</v>
      </c>
      <c r="B2115" s="2" t="str">
        <v>美國</v>
      </c>
      <c r="C2115" s="2" t="str">
        <v>--</v>
      </c>
      <c r="D2115" s="2" t="str">
        <v>体育及旅游休闲用品,医药保健品及医疗器械,家用电器,食品,餐厨用具</v>
      </c>
      <c r="E2115" s="2" t="str">
        <v>9次</v>
      </c>
      <c r="F2115" s="2" t="str">
        <v>1601 S. WASHINGTON AVE. PHILADELPHIAPA 19146,U.S.A.</v>
      </c>
      <c r="G2115" s="2" t="str">
        <v>EIGHT &amp; EIGHT SUPERMARKET</v>
      </c>
      <c r="H2115" s="2" t="s">
        <v>9077</v>
      </c>
      <c r="I2115" s="2" t="str">
        <v>001 2157352299</v>
      </c>
      <c r="J2115" s="2" t="str">
        <v>001 2157358236</v>
      </c>
      <c r="K2115" s="7"/>
      <c r="L2115" s="7"/>
      <c r="M2115" s="7"/>
      <c r="N2115" s="7"/>
      <c r="O2115" s="7"/>
      <c r="P2115" s="7"/>
      <c r="Q2115" s="7"/>
      <c r="R2115" s="7"/>
      <c r="S2115" s="7"/>
    </row>
    <row r="2116">
      <c r="A2116" s="2" t="s">
        <v>12067</v>
      </c>
      <c r="B2116" s="2" t="str">
        <v>印度</v>
      </c>
      <c r="C2116" s="2" t="str">
        <v>--</v>
      </c>
      <c r="D2116" s="2" t="str">
        <v>餐厨用具</v>
      </c>
      <c r="E2116" s="2" t="str">
        <v>6次</v>
      </c>
      <c r="F2116" s="2" t="str">
        <v>BLOCK NO.741,BAVA FARM,VILLAGE-RAKANPUR,TA.KALOL.DIST.:MEHSANA.(N.G.)</v>
      </c>
      <c r="G2116" s="2" t="str">
        <v>BHAUMIK PATEL</v>
      </c>
      <c r="H2116" s="2" t="str">
        <v>--</v>
      </c>
      <c r="I2116" s="2" t="str">
        <v>0091 79 6301312</v>
      </c>
      <c r="J2116" s="2" t="str">
        <v>0091 79 5555620</v>
      </c>
      <c r="K2116" s="7"/>
      <c r="L2116" s="7"/>
      <c r="M2116" s="7"/>
      <c r="N2116" s="7"/>
      <c r="O2116" s="7"/>
      <c r="P2116" s="7"/>
      <c r="Q2116" s="7"/>
      <c r="R2116" s="7"/>
      <c r="S2116" s="7"/>
    </row>
    <row r="2117">
      <c r="A2117" s="2" t="s">
        <v>9004</v>
      </c>
      <c r="B2117" s="2" t="str">
        <v>英國</v>
      </c>
      <c r="C2117" s="3" t="s">
        <v>9003</v>
      </c>
      <c r="D2117" s="2" t="str">
        <v>家用电器,食品,餐厨用具</v>
      </c>
      <c r="E2117" s="2" t="str">
        <v>8次</v>
      </c>
      <c r="F2117" s="2" t="str">
        <v>24, LOMBARD STREET;LONDON EC3V 9AD,U.K.</v>
      </c>
      <c r="G2117" s="2" t="str">
        <v>Mohammed A. AlBukhaiti</v>
      </c>
      <c r="H2117" s="2" t="s">
        <v>9002</v>
      </c>
      <c r="I2117" s="2" t="str">
        <v>+44 20 7929 2000</v>
      </c>
      <c r="J2117" s="2">
        <v>442079290432</v>
      </c>
      <c r="K2117" s="7"/>
      <c r="L2117" s="7"/>
      <c r="M2117" s="7"/>
      <c r="N2117" s="7"/>
      <c r="O2117" s="7"/>
      <c r="P2117" s="7"/>
      <c r="Q2117" s="7"/>
      <c r="R2117" s="7"/>
      <c r="S2117" s="7"/>
    </row>
    <row r="2118">
      <c r="A2118" s="2" t="s">
        <v>12005</v>
      </c>
      <c r="B2118" s="2" t="str">
        <v>加納</v>
      </c>
      <c r="C2118" s="2" t="str">
        <v>--</v>
      </c>
      <c r="D2118" s="2" t="str">
        <v>其他,医药保健品及医疗器械,家居用品,玻璃工艺品,餐厨用具</v>
      </c>
      <c r="E2118" s="2" t="str">
        <v>9次</v>
      </c>
      <c r="F2118" s="2" t="str">
        <v>P O BOX DD 183DODOWAGHANA</v>
      </c>
      <c r="G2118" s="2" t="str">
        <v>VIKAS KHANNA</v>
      </c>
      <c r="H2118" s="2" t="s">
        <v>7434</v>
      </c>
      <c r="I2118" s="2">
        <v>23321661572</v>
      </c>
      <c r="J2118" s="2">
        <v>23321665960</v>
      </c>
      <c r="K2118" s="7"/>
      <c r="L2118" s="7"/>
      <c r="M2118" s="7"/>
      <c r="N2118" s="7"/>
      <c r="O2118" s="7"/>
      <c r="P2118" s="7"/>
      <c r="Q2118" s="7"/>
      <c r="R2118" s="7"/>
      <c r="S2118" s="7"/>
    </row>
    <row r="2119">
      <c r="A2119" s="2" t="s">
        <v>9027</v>
      </c>
      <c r="B2119" s="2" t="str">
        <v>丹麥</v>
      </c>
      <c r="C2119" s="3" t="s">
        <v>9026</v>
      </c>
      <c r="D2119" s="2" t="str">
        <v>餐厨用具</v>
      </c>
      <c r="E2119" s="2" t="str">
        <v>5次</v>
      </c>
      <c r="F2119" s="2" t="str">
        <v>Gl. Skartved 9, DK 6091, Bjert</v>
      </c>
      <c r="G2119" s="2" t="str">
        <v>Per Soerensen</v>
      </c>
      <c r="H2119" s="2" t="s">
        <v>9028</v>
      </c>
      <c r="I2119" s="2" t="str">
        <v>+45 75 57 70 00</v>
      </c>
      <c r="J2119" s="2" t="str">
        <v>0045 75 57 23 07</v>
      </c>
      <c r="K2119" s="7"/>
      <c r="L2119" s="7"/>
      <c r="M2119" s="7"/>
      <c r="N2119" s="7"/>
      <c r="O2119" s="7"/>
      <c r="P2119" s="7"/>
      <c r="Q2119" s="7"/>
      <c r="R2119" s="7"/>
      <c r="S2119" s="7"/>
    </row>
    <row r="2120">
      <c r="A2120" s="2" t="s">
        <v>8033</v>
      </c>
      <c r="B2120" s="2" t="str">
        <v>中國香港</v>
      </c>
      <c r="C2120" s="2" t="str">
        <v>--</v>
      </c>
      <c r="D2120" s="2" t="str">
        <v>玻璃工艺品,餐厨用具</v>
      </c>
      <c r="E2120" s="2" t="str">
        <v>8次</v>
      </c>
      <c r="F2120" s="2" t="str">
        <v>19/F., GLORY CENTRE,8 HILLWOOD ROAD,T.S.T., KOWLOON,HONGKONG</v>
      </c>
      <c r="G2120" s="2" t="str">
        <v>--</v>
      </c>
      <c r="H2120" s="2" t="s">
        <v>8034</v>
      </c>
      <c r="I2120" s="2" t="str">
        <v>+852 2312 0333</v>
      </c>
      <c r="J2120" s="2">
        <v>23148009</v>
      </c>
      <c r="K2120" s="7"/>
      <c r="L2120" s="7"/>
      <c r="M2120" s="7"/>
      <c r="N2120" s="7"/>
      <c r="O2120" s="7"/>
      <c r="P2120" s="7"/>
      <c r="Q2120" s="7"/>
      <c r="R2120" s="7"/>
      <c r="S2120" s="7"/>
    </row>
    <row r="2121">
      <c r="A2121" s="2" t="s">
        <v>8967</v>
      </c>
      <c r="B2121" s="2" t="str">
        <v>中國香港</v>
      </c>
      <c r="C2121" s="3" t="s">
        <v>8968</v>
      </c>
      <c r="D2121" s="2" t="str">
        <v>其他,工艺陶瓷,照明产品,玩具,餐厨用具</v>
      </c>
      <c r="E2121" s="2" t="str">
        <v>9次</v>
      </c>
      <c r="F2121" s="2" t="str">
        <v>RM 2401 HK WORSTED MILLS IND</v>
      </c>
      <c r="G2121" s="2" t="str">
        <v>KO KO HTWE</v>
      </c>
      <c r="H2121" s="2" t="s">
        <v>8969</v>
      </c>
      <c r="I2121" s="2">
        <f>+852-2480-4458</f>
      </c>
      <c r="J2121" s="2">
        <v>852</v>
      </c>
      <c r="K2121" s="7"/>
      <c r="L2121" s="7"/>
      <c r="M2121" s="7"/>
      <c r="N2121" s="7"/>
      <c r="O2121" s="7"/>
      <c r="P2121" s="7"/>
      <c r="Q2121" s="7"/>
      <c r="R2121" s="7"/>
      <c r="S2121" s="7"/>
    </row>
    <row r="2122">
      <c r="A2122" s="2" t="s">
        <v>11975</v>
      </c>
      <c r="B2122" s="2" t="str">
        <v>中國香港</v>
      </c>
      <c r="C2122" s="3" t="s">
        <v>11973</v>
      </c>
      <c r="D2122" s="2" t="str">
        <v>家具,照明产品,餐具</v>
      </c>
      <c r="E2122" s="2" t="str">
        <v>4次</v>
      </c>
      <c r="F2122" s="2" t="str">
        <v>5/F CNT GROUP BLDG.,822 LAI CHI KOK ROAD, KOWLOON,HONGKONG</v>
      </c>
      <c r="G2122" s="2" t="str">
        <v>Buyer</v>
      </c>
      <c r="H2122" s="2" t="s">
        <v>11974</v>
      </c>
      <c r="I2122" s="2" t="str">
        <v>+852 2959 1100</v>
      </c>
      <c r="J2122" s="2">
        <v>29592520</v>
      </c>
      <c r="K2122" s="7"/>
      <c r="L2122" s="7"/>
      <c r="M2122" s="7"/>
      <c r="N2122" s="7"/>
      <c r="O2122" s="7"/>
      <c r="P2122" s="7"/>
      <c r="Q2122" s="7"/>
      <c r="R2122" s="7"/>
      <c r="S2122" s="7"/>
    </row>
    <row r="2123">
      <c r="A2123" s="2" t="s">
        <v>8981</v>
      </c>
      <c r="B2123" s="2" t="str">
        <v>中國香港</v>
      </c>
      <c r="C2123" s="3" t="s">
        <v>8983</v>
      </c>
      <c r="D2123" s="2" t="str">
        <v>个人护理用具,化工产品,卫浴设备,餐厨用具</v>
      </c>
      <c r="E2123" s="2" t="str">
        <v>5次</v>
      </c>
      <c r="F2123" s="2" t="str">
        <v>Unit 501-504, 5/F, Winning Centre, 29 Tai Yau Street, San Po Kong, Kowloon, Hong Kong</v>
      </c>
      <c r="G2123" s="2" t="str">
        <v>Mr K C Tsui</v>
      </c>
      <c r="H2123" s="2" t="s">
        <v>8982</v>
      </c>
      <c r="I2123" s="2" t="str">
        <v>00852 21906688</v>
      </c>
      <c r="J2123" s="2" t="str">
        <v>00852 28513039</v>
      </c>
      <c r="K2123" s="7"/>
      <c r="L2123" s="7"/>
      <c r="M2123" s="7"/>
      <c r="N2123" s="7"/>
      <c r="O2123" s="7"/>
      <c r="P2123" s="7"/>
      <c r="Q2123" s="7"/>
      <c r="R2123" s="7"/>
      <c r="S2123" s="7"/>
    </row>
    <row r="2124">
      <c r="A2124" s="2" t="s">
        <v>11454</v>
      </c>
      <c r="B2124" s="2" t="str">
        <v>英國</v>
      </c>
      <c r="C2124" s="3" t="s">
        <v>11455</v>
      </c>
      <c r="D2124" s="2" t="str">
        <v>餐厨用具</v>
      </c>
      <c r="E2124" s="2" t="str">
        <v>5次</v>
      </c>
      <c r="F2124" s="2" t="str">
        <v>Grand Union House, Old Wolverton, Road, Old Wolverton, GB MK12 5P, Milton Keynes</v>
      </c>
      <c r="G2124" s="2" t="str">
        <v>Bosch Domestic Appliances Ltd</v>
      </c>
      <c r="H2124" s="2" t="str">
        <v>--</v>
      </c>
      <c r="I2124" s="2" t="str">
        <v>+44 1908 328200</v>
      </c>
      <c r="J2124" s="2" t="str">
        <v>0044 1908 328230/328299</v>
      </c>
      <c r="K2124" s="7"/>
      <c r="L2124" s="7"/>
      <c r="M2124" s="7"/>
      <c r="N2124" s="7"/>
      <c r="O2124" s="7"/>
      <c r="P2124" s="7"/>
      <c r="Q2124" s="7"/>
      <c r="R2124" s="7"/>
      <c r="S2124" s="7"/>
    </row>
    <row r="2125">
      <c r="A2125" s="2" t="s">
        <v>8353</v>
      </c>
      <c r="B2125" s="2" t="str">
        <v>美國</v>
      </c>
      <c r="C2125" s="2" t="str">
        <v>--</v>
      </c>
      <c r="D2125" s="2" t="s">
        <v>8354</v>
      </c>
      <c r="E2125" s="2" t="str">
        <v>9次</v>
      </c>
      <c r="F2125" s="2" t="str">
        <v>1836 QUIMBY RDSAN JOSE CA 95122,U.S.A.</v>
      </c>
      <c r="G2125" s="2" t="str">
        <v>Evren KARA</v>
      </c>
      <c r="H2125" s="2" t="s">
        <v>8355</v>
      </c>
      <c r="I2125" s="2" t="str">
        <v>+1 408-315-5137</v>
      </c>
      <c r="J2125" s="2" t="str">
        <v>001 408 6297073</v>
      </c>
      <c r="K2125" s="7"/>
      <c r="L2125" s="7"/>
      <c r="M2125" s="7"/>
      <c r="N2125" s="7"/>
      <c r="O2125" s="7"/>
      <c r="P2125" s="7"/>
      <c r="Q2125" s="7"/>
      <c r="R2125" s="7"/>
      <c r="S2125" s="7"/>
    </row>
    <row r="2126">
      <c r="A2126" s="2" t="s">
        <v>10830</v>
      </c>
      <c r="B2126" s="2" t="str">
        <v>澳大利亞</v>
      </c>
      <c r="C2126" s="3" t="s">
        <v>10832</v>
      </c>
      <c r="D2126" s="2" t="str">
        <v>体育及旅游休闲用品,其他,玻璃工艺品,箱包,餐厨用具</v>
      </c>
      <c r="E2126" s="2" t="str">
        <v>10次</v>
      </c>
      <c r="F2126" s="2" t="str">
        <v>17 CAMBERWELL CIRCUIT ROBINAQUEENSLAND,AUSTRALIA 4226,AUSTRALIA</v>
      </c>
      <c r="G2126" s="2" t="str">
        <v>--</v>
      </c>
      <c r="H2126" s="2" t="s">
        <v>10831</v>
      </c>
      <c r="I2126" s="2" t="str">
        <v>+61 7 5562 1045</v>
      </c>
      <c r="J2126" s="2">
        <v>755621046</v>
      </c>
      <c r="K2126" s="7"/>
      <c r="L2126" s="7"/>
      <c r="M2126" s="7"/>
      <c r="N2126" s="7"/>
      <c r="O2126" s="7"/>
      <c r="P2126" s="7"/>
      <c r="Q2126" s="7"/>
      <c r="R2126" s="7"/>
      <c r="S2126" s="7"/>
    </row>
    <row r="2127">
      <c r="A2127" s="2" t="s">
        <v>8941</v>
      </c>
      <c r="B2127" s="2" t="str">
        <v>德國</v>
      </c>
      <c r="C2127" s="3" t="s">
        <v>8940</v>
      </c>
      <c r="D2127" s="2" t="str">
        <v>工艺陶瓷,餐厨用具</v>
      </c>
      <c r="E2127" s="2" t="str">
        <v>3次</v>
      </c>
      <c r="F2127" s="2" t="str">
        <v>Gottlieb-Wagner-Strasse 2, DE 63924, Kleinheubach</v>
      </c>
      <c r="G2127" s="2" t="str">
        <v>Helmut Weis</v>
      </c>
      <c r="H2127" s="2" t="s">
        <v>8942</v>
      </c>
      <c r="I2127" s="2" t="str">
        <v>+49 9371 5070</v>
      </c>
      <c r="J2127" s="2" t="str">
        <v>0049 9371 50 71 01</v>
      </c>
      <c r="K2127" s="7"/>
      <c r="L2127" s="7"/>
      <c r="M2127" s="7"/>
      <c r="N2127" s="7"/>
      <c r="O2127" s="7"/>
      <c r="P2127" s="7"/>
      <c r="Q2127" s="7"/>
      <c r="R2127" s="7"/>
      <c r="S2127" s="7"/>
    </row>
    <row r="2128">
      <c r="A2128" s="2" t="s">
        <v>8299</v>
      </c>
      <c r="B2128" s="2" t="str">
        <v>洪都拉斯</v>
      </c>
      <c r="C2128" s="2" t="str">
        <v>--</v>
      </c>
      <c r="D2128" s="2" t="str">
        <v>其他,家具,汽车配件,餐厨用具</v>
      </c>
      <c r="E2128" s="2" t="str">
        <v>9次</v>
      </c>
      <c r="F2128" s="2" t="str">
        <v>APARTADO 467,TEGUCIGALPA, DC</v>
      </c>
      <c r="G2128" s="2" t="str">
        <v>LA ECONOMICA AGENCIA MERZ S.A.</v>
      </c>
      <c r="H2128" s="2" t="str">
        <v>--</v>
      </c>
      <c r="I2128" s="2" t="str">
        <v>00504 237 9215</v>
      </c>
      <c r="J2128" s="2" t="str">
        <v>00504 237 3820</v>
      </c>
      <c r="K2128" s="7"/>
      <c r="L2128" s="7"/>
      <c r="M2128" s="7"/>
      <c r="N2128" s="7"/>
      <c r="O2128" s="7"/>
      <c r="P2128" s="7"/>
      <c r="Q2128" s="7"/>
      <c r="R2128" s="7"/>
      <c r="S2128" s="7"/>
    </row>
    <row r="2129">
      <c r="A2129" s="2" t="s">
        <v>9277</v>
      </c>
      <c r="B2129" s="2" t="str">
        <v>印度</v>
      </c>
      <c r="C2129" s="2" t="str">
        <v>--</v>
      </c>
      <c r="D2129" s="2" t="str">
        <v>体育及旅游休闲用品,其他,箱包,鞋,餐厨用具</v>
      </c>
      <c r="E2129" s="2" t="str">
        <v>8次</v>
      </c>
      <c r="F2129" s="2" t="str">
        <v>G1,SHOBHA SAGAR, 21ST ROAD,BANDRA WEST, MUMBAI 400 050INDIA</v>
      </c>
      <c r="G2129" s="2" t="str">
        <v>CHIB ANEN</v>
      </c>
      <c r="H2129" s="2" t="s">
        <v>9276</v>
      </c>
      <c r="I2129" s="2" t="str">
        <v>(022) 600 1175</v>
      </c>
      <c r="J2129" s="2" t="str">
        <v>(022) 6049387</v>
      </c>
      <c r="K2129" s="7"/>
      <c r="L2129" s="7"/>
      <c r="M2129" s="7"/>
      <c r="N2129" s="7"/>
      <c r="O2129" s="7"/>
      <c r="P2129" s="7"/>
      <c r="Q2129" s="7"/>
      <c r="R2129" s="7"/>
      <c r="S2129" s="7"/>
    </row>
    <row r="2130">
      <c r="A2130" s="2" t="s">
        <v>12213</v>
      </c>
      <c r="B2130" s="2" t="str">
        <v>中國香港</v>
      </c>
      <c r="C2130" s="3" t="s">
        <v>12211</v>
      </c>
      <c r="D2130" s="2" t="s">
        <v>12214</v>
      </c>
      <c r="E2130" s="2" t="str">
        <v>8次</v>
      </c>
      <c r="F2130" s="2" t="str">
        <v>BLOCK 6, 20E,180 POKFULAM ROAD,HONGKONG</v>
      </c>
      <c r="G2130" s="2" t="str">
        <v>LAWRENCE KO</v>
      </c>
      <c r="H2130" s="2" t="s">
        <v>12212</v>
      </c>
      <c r="I2130" s="2" t="str">
        <v>+852 2548 9828</v>
      </c>
      <c r="J2130" s="2" t="str">
        <v>00852 25489828</v>
      </c>
      <c r="K2130" s="7"/>
      <c r="L2130" s="7"/>
      <c r="M2130" s="7"/>
      <c r="N2130" s="7"/>
      <c r="O2130" s="7"/>
      <c r="P2130" s="7"/>
      <c r="Q2130" s="7"/>
      <c r="R2130" s="7"/>
      <c r="S2130" s="7"/>
    </row>
    <row r="2131">
      <c r="A2131" s="2" t="s">
        <v>9307</v>
      </c>
      <c r="B2131" s="2" t="str">
        <v>日本</v>
      </c>
      <c r="C2131" s="3" t="s">
        <v>9304</v>
      </c>
      <c r="D2131" s="2" t="s">
        <v>9305</v>
      </c>
      <c r="E2131" s="2" t="str">
        <v>10次</v>
      </c>
      <c r="F2131" s="2" t="str">
        <v>1-20, HONKOMAGOME 3-CHOME BUNKYO-KU, TOKYO 1130021</v>
      </c>
      <c r="G2131" s="2" t="str">
        <v>CHO, TERUO</v>
      </c>
      <c r="H2131" s="2" t="s">
        <v>9306</v>
      </c>
      <c r="I2131" s="2">
        <f>+81-6-6782-1515</f>
      </c>
      <c r="J2131" s="2" t="str">
        <v>0081 11 737 7380</v>
      </c>
      <c r="K2131" s="7"/>
      <c r="L2131" s="7"/>
      <c r="M2131" s="7"/>
      <c r="N2131" s="7"/>
      <c r="O2131" s="7"/>
      <c r="P2131" s="7"/>
      <c r="Q2131" s="7"/>
      <c r="R2131" s="7"/>
      <c r="S2131" s="7"/>
    </row>
    <row r="2132">
      <c r="A2132" s="2" t="s">
        <v>12230</v>
      </c>
      <c r="B2132" s="2" t="str">
        <v>埃及</v>
      </c>
      <c r="C2132" s="2" t="str">
        <v>--</v>
      </c>
      <c r="D2132" s="2" t="str">
        <v>其他,办公文具,家具,家居用品,箱包,餐厨用具</v>
      </c>
      <c r="E2132" s="2" t="str">
        <v>5次</v>
      </c>
      <c r="F2132" s="2" t="str">
        <v>Asar Sakara St,-Badrasheen-Giza-Egypt</v>
      </c>
      <c r="G2132" s="2" t="str">
        <v>MR\ ALAA NADA</v>
      </c>
      <c r="H2132" s="2" t="s">
        <v>12231</v>
      </c>
      <c r="I2132" s="2" t="str">
        <v>+20 2 38026060</v>
      </c>
      <c r="J2132" s="2">
        <v>20238026060</v>
      </c>
      <c r="K2132" s="7"/>
      <c r="L2132" s="7"/>
      <c r="M2132" s="7"/>
      <c r="N2132" s="7"/>
      <c r="O2132" s="7"/>
      <c r="P2132" s="7"/>
      <c r="Q2132" s="7"/>
      <c r="R2132" s="7"/>
      <c r="S2132" s="7"/>
    </row>
    <row r="2133">
      <c r="A2133" s="2" t="s">
        <v>9214</v>
      </c>
      <c r="B2133" s="2" t="str">
        <v>義大利</v>
      </c>
      <c r="C2133" s="3" t="s">
        <v>9216</v>
      </c>
      <c r="D2133" s="2" t="str">
        <v>化工产品,医药保健品及医疗器械,家具,餐厨用具</v>
      </c>
      <c r="E2133" s="2" t="str">
        <v>8次</v>
      </c>
      <c r="F2133" s="2" t="str">
        <v>Strada di Circonvallazione 27, Loc. S. Michele, I 39057, APPIANO SULLA STRADA DEL V</v>
      </c>
      <c r="G2133" s="2" t="str">
        <v>MIELE ITALIA, Srl</v>
      </c>
      <c r="H2133" s="2" t="s">
        <v>9215</v>
      </c>
      <c r="I2133" s="2" t="str">
        <v>+39 0471 666111</v>
      </c>
      <c r="J2133" s="2" t="str">
        <v>0039 0471 666350</v>
      </c>
      <c r="K2133" s="7"/>
      <c r="L2133" s="7"/>
      <c r="M2133" s="7"/>
      <c r="N2133" s="7"/>
      <c r="O2133" s="7"/>
      <c r="P2133" s="7"/>
      <c r="Q2133" s="7"/>
      <c r="R2133" s="7"/>
      <c r="S2133" s="7"/>
    </row>
    <row r="2134">
      <c r="A2134" s="2" t="s">
        <v>12173</v>
      </c>
      <c r="B2134" s="2" t="str">
        <v>加拿大</v>
      </c>
      <c r="C2134" s="3" t="s">
        <v>12172</v>
      </c>
      <c r="D2134" s="2" t="str">
        <v>家具,照明产品,餐厨用具</v>
      </c>
      <c r="E2134" s="2" t="str">
        <v>6次</v>
      </c>
      <c r="F2134" s="2" t="str">
        <v>545 Trethewey Dr Toronto,Ontario</v>
      </c>
      <c r="G2134" s="2" t="str">
        <v>ANTY</v>
      </c>
      <c r="H2134" s="2" t="str">
        <v>--</v>
      </c>
      <c r="I2134" s="2" t="str">
        <v>+1-416-789-7663,242 416-789-3781,709-364-5565,519-694-9460,902-394-0745,244 416-789-3781,780-436-3710,604-970-6178,225 416-789-3781,206-763-3510,416.789.7663,609-268-5786,+1 416-789-7663</v>
      </c>
      <c r="J2134" s="2" t="str">
        <v>001 416 7896781</v>
      </c>
      <c r="K2134" s="7"/>
      <c r="L2134" s="7"/>
      <c r="M2134" s="7"/>
      <c r="N2134" s="7"/>
      <c r="O2134" s="7"/>
      <c r="P2134" s="7"/>
      <c r="Q2134" s="7"/>
      <c r="R2134" s="7"/>
      <c r="S2134" s="7"/>
    </row>
    <row r="2135">
      <c r="A2135" s="2" t="s">
        <v>9250</v>
      </c>
      <c r="B2135" s="2" t="str">
        <v>加拿大</v>
      </c>
      <c r="C2135" s="3" t="s">
        <v>9251</v>
      </c>
      <c r="D2135" s="2" t="str">
        <v>家具,工艺陶瓷,餐厨用具</v>
      </c>
      <c r="E2135" s="2" t="str">
        <v>3次</v>
      </c>
      <c r="F2135" s="2" t="str">
        <v>#9 3130 ST.JOHN'S STREET PORT MOODY,BC</v>
      </c>
      <c r="G2135" s="2" t="str">
        <v>GLEN C.MACRAE</v>
      </c>
      <c r="H2135" s="2" t="s">
        <v>9249</v>
      </c>
      <c r="I2135" s="2" t="str">
        <v>001 604 4619205</v>
      </c>
      <c r="J2135" s="2" t="str">
        <v>001 604 9314732</v>
      </c>
      <c r="K2135" s="7"/>
      <c r="L2135" s="7"/>
      <c r="M2135" s="7"/>
      <c r="N2135" s="7"/>
      <c r="O2135" s="7"/>
      <c r="P2135" s="7"/>
      <c r="Q2135" s="7"/>
      <c r="R2135" s="7"/>
      <c r="S2135" s="7"/>
    </row>
    <row r="2136">
      <c r="A2136" s="2" t="s">
        <v>10660</v>
      </c>
      <c r="B2136" s="2" t="str">
        <v>墨西哥</v>
      </c>
      <c r="C2136" s="3" t="s">
        <v>10661</v>
      </c>
      <c r="D2136" s="2" t="str">
        <v>其他,餐厨用具</v>
      </c>
      <c r="E2136" s="2" t="str">
        <v>8次</v>
      </c>
      <c r="F2136" s="2" t="str">
        <v>Asturias 128 col Alamos</v>
      </c>
      <c r="G2136" s="2" t="str">
        <v>tunwesiaye alex</v>
      </c>
      <c r="H2136" s="2" t="s">
        <v>10662</v>
      </c>
      <c r="I2136" s="2" t="str">
        <v>(525)5380055</v>
      </c>
      <c r="J2136" s="2" t="str">
        <v>(525)5192636</v>
      </c>
      <c r="K2136" s="7"/>
      <c r="L2136" s="7"/>
      <c r="M2136" s="7"/>
      <c r="N2136" s="7"/>
      <c r="O2136" s="7"/>
      <c r="P2136" s="7"/>
      <c r="Q2136" s="7"/>
      <c r="R2136" s="7"/>
      <c r="S2136" s="7"/>
    </row>
    <row r="2137">
      <c r="A2137" s="2" t="s">
        <v>9162</v>
      </c>
      <c r="B2137" s="2" t="str">
        <v>日本</v>
      </c>
      <c r="C2137" s="2" t="str">
        <v>--</v>
      </c>
      <c r="D2137" s="2" t="str">
        <v>餐厨用具</v>
      </c>
      <c r="E2137" s="2" t="str">
        <v>2次</v>
      </c>
      <c r="F2137" s="2" t="str">
        <v>SENKO BLDG. 58, IZUMI-CHO 2-CHOME YAO-SHI, OSAKA 5810813</v>
      </c>
      <c r="G2137" s="2" t="str">
        <v>TSUJI, YOSHIFUMI</v>
      </c>
      <c r="H2137" s="2" t="str">
        <v>--</v>
      </c>
      <c r="I2137" s="2">
        <f>+81-72-994-8151</f>
      </c>
      <c r="J2137" s="2" t="str">
        <v>0081 729 94 8531</v>
      </c>
      <c r="K2137" s="7"/>
      <c r="L2137" s="7"/>
      <c r="M2137" s="7"/>
      <c r="N2137" s="7"/>
      <c r="O2137" s="7"/>
      <c r="P2137" s="7"/>
      <c r="Q2137" s="7"/>
      <c r="R2137" s="7"/>
      <c r="S2137" s="7"/>
    </row>
    <row r="2138">
      <c r="A2138" s="2" t="s">
        <v>8036</v>
      </c>
      <c r="B2138" s="2" t="str">
        <v>印度</v>
      </c>
      <c r="C2138" s="2" t="str">
        <v>--</v>
      </c>
      <c r="D2138" s="2" t="str">
        <v>家具,鞋,餐厨用具</v>
      </c>
      <c r="E2138" s="2" t="str">
        <v>8次</v>
      </c>
      <c r="F2138" s="2" t="str">
        <v>H-16,BAGREE MARKET,71 CANNING STREET,KOLKATA</v>
      </c>
      <c r="G2138" s="2" t="str">
        <v>AMUL RASIKLAL BARADIA</v>
      </c>
      <c r="H2138" s="2" t="s">
        <v>8035</v>
      </c>
      <c r="I2138" s="2" t="str">
        <v>0091 33 22359982</v>
      </c>
      <c r="J2138" s="2" t="str">
        <v>0091 33 25214227</v>
      </c>
      <c r="K2138" s="7"/>
      <c r="L2138" s="7"/>
      <c r="M2138" s="7"/>
      <c r="N2138" s="7"/>
      <c r="O2138" s="7"/>
      <c r="P2138" s="7"/>
      <c r="Q2138" s="7"/>
      <c r="R2138" s="7"/>
      <c r="S2138" s="7"/>
    </row>
    <row r="2139">
      <c r="A2139" s="2" t="s">
        <v>9189</v>
      </c>
      <c r="B2139" s="2" t="str">
        <v>義大利</v>
      </c>
      <c r="C2139" s="3" t="s">
        <v>9187</v>
      </c>
      <c r="D2139" s="2" t="str">
        <v>餐厨用具</v>
      </c>
      <c r="E2139" s="2" t="str">
        <v>7次</v>
      </c>
      <c r="F2139" s="2" t="str">
        <v>VIA RAVINA,32 10153 TROINOITALY</v>
      </c>
      <c r="G2139" s="2" t="str">
        <v>--</v>
      </c>
      <c r="H2139" s="2" t="s">
        <v>9188</v>
      </c>
      <c r="I2139" s="2" t="str">
        <v>39 011 854633</v>
      </c>
      <c r="J2139" s="2" t="str">
        <v>39 011 280878</v>
      </c>
      <c r="K2139" s="7"/>
      <c r="L2139" s="7"/>
      <c r="M2139" s="7"/>
      <c r="N2139" s="7"/>
      <c r="O2139" s="7"/>
      <c r="P2139" s="7"/>
      <c r="Q2139" s="7"/>
      <c r="R2139" s="7"/>
      <c r="S2139" s="7"/>
    </row>
    <row r="2140">
      <c r="A2140" s="2" t="s">
        <v>7987</v>
      </c>
      <c r="B2140" s="2" t="str">
        <v>尼日利亞</v>
      </c>
      <c r="C2140" s="3" t="s">
        <v>7984</v>
      </c>
      <c r="D2140" s="2" t="s">
        <v>7985</v>
      </c>
      <c r="E2140" s="2" t="str">
        <v>10次</v>
      </c>
      <c r="F2140" s="2" t="str">
        <v># 17 AHMED ONIBUDO STREET,SUITE 101,VICTORIA ISLAND,LAGOS</v>
      </c>
      <c r="G2140" s="2" t="str">
        <v>ALH GANIYU ALAO</v>
      </c>
      <c r="H2140" s="2" t="s">
        <v>7986</v>
      </c>
      <c r="I2140" s="2" t="str">
        <v>+234 1 585 0108</v>
      </c>
      <c r="J2140" s="2">
        <v>234</v>
      </c>
      <c r="K2140" s="7"/>
      <c r="L2140" s="7"/>
      <c r="M2140" s="7"/>
      <c r="N2140" s="7"/>
      <c r="O2140" s="7"/>
      <c r="P2140" s="7"/>
      <c r="Q2140" s="7"/>
      <c r="R2140" s="7"/>
      <c r="S2140" s="7"/>
    </row>
    <row r="2141">
      <c r="A2141" s="2" t="s">
        <v>9105</v>
      </c>
      <c r="B2141" s="2" t="str">
        <v>日本</v>
      </c>
      <c r="C2141" s="3" t="s">
        <v>9108</v>
      </c>
      <c r="D2141" s="2" t="s">
        <v>9106</v>
      </c>
      <c r="E2141" s="2" t="str">
        <v>10次</v>
      </c>
      <c r="F2141" s="2" t="str">
        <v>2-8-11 HIGASHI-NAKANOBUSHINAGAWA TOKYO,JAPAN</v>
      </c>
      <c r="G2141" s="2" t="str">
        <v>Abul sharfa</v>
      </c>
      <c r="H2141" s="2" t="s">
        <v>9107</v>
      </c>
      <c r="I2141" s="2" t="str">
        <v>+81 3-3787-4391</v>
      </c>
      <c r="J2141" s="2" t="str">
        <v>03 3787 4393</v>
      </c>
      <c r="K2141" s="7"/>
      <c r="L2141" s="7"/>
      <c r="M2141" s="7"/>
      <c r="N2141" s="7"/>
      <c r="O2141" s="7"/>
      <c r="P2141" s="7"/>
      <c r="Q2141" s="7"/>
      <c r="R2141" s="7"/>
      <c r="S2141" s="7"/>
    </row>
    <row r="2142">
      <c r="A2142" s="2" t="s">
        <v>12093</v>
      </c>
      <c r="B2142" s="2" t="str">
        <v>美國</v>
      </c>
      <c r="C2142" s="3" t="s">
        <v>12094</v>
      </c>
      <c r="D2142" s="2" t="str">
        <v>其他,家具,玩具,礼品及赠品,节日用品,钟表眼镜,餐厨用具</v>
      </c>
      <c r="E2142" s="2" t="str">
        <v>10次</v>
      </c>
      <c r="F2142" s="2" t="str">
        <v>525 E. VALENCIA AVE. SUITE D</v>
      </c>
      <c r="G2142" s="2" t="str">
        <v>OSHIN IMPORTERS</v>
      </c>
      <c r="H2142" s="2" t="s">
        <v>12092</v>
      </c>
      <c r="I2142" s="2" t="str">
        <v>(818)500 7992</v>
      </c>
      <c r="J2142" s="2" t="str">
        <v>(818)475 1317</v>
      </c>
      <c r="K2142" s="7"/>
      <c r="L2142" s="7"/>
      <c r="M2142" s="7"/>
      <c r="N2142" s="7"/>
      <c r="O2142" s="7"/>
      <c r="P2142" s="7"/>
      <c r="Q2142" s="7"/>
      <c r="R2142" s="7"/>
      <c r="S2142" s="7"/>
    </row>
    <row r="2143">
      <c r="A2143" s="2" t="s">
        <v>9137</v>
      </c>
      <c r="B2143" s="2" t="str">
        <v>丹麥</v>
      </c>
      <c r="C2143" s="3" t="s">
        <v>9135</v>
      </c>
      <c r="D2143" s="2" t="str">
        <v>卫浴设备,照明产品,餐厨用具</v>
      </c>
      <c r="E2143" s="2" t="str">
        <v>9次</v>
      </c>
      <c r="F2143" s="2" t="str">
        <v>ostergade 118, DK 9700, Broenderslev</v>
      </c>
      <c r="G2143" s="2" t="str">
        <v>Anne Hansen</v>
      </c>
      <c r="H2143" s="2" t="s">
        <v>9136</v>
      </c>
      <c r="I2143" s="2" t="str">
        <v>+45 98 82 39 99</v>
      </c>
      <c r="J2143" s="2" t="str">
        <v>0045 98 82 59 66</v>
      </c>
      <c r="K2143" s="7"/>
      <c r="L2143" s="7"/>
      <c r="M2143" s="7"/>
      <c r="N2143" s="7"/>
      <c r="O2143" s="7"/>
      <c r="P2143" s="7"/>
      <c r="Q2143" s="7"/>
      <c r="R2143" s="7"/>
      <c r="S2143" s="7"/>
    </row>
    <row r="2144">
      <c r="A2144" s="2" t="s">
        <v>7936</v>
      </c>
      <c r="B2144" s="2" t="str">
        <v>越南</v>
      </c>
      <c r="C2144" s="3" t="s">
        <v>7937</v>
      </c>
      <c r="D2144" s="2" t="s">
        <v>7938</v>
      </c>
      <c r="E2144" s="2" t="str">
        <v>10次</v>
      </c>
      <c r="F2144" s="2" t="str">
        <v>10 LE DUAN STR.,HANOI</v>
      </c>
      <c r="G2144" s="2" t="str">
        <v>NGUYEN HONG PHUONG</v>
      </c>
      <c r="H2144" s="2" t="s">
        <v>7939</v>
      </c>
      <c r="I2144" s="2" t="str">
        <v>(848)8628527</v>
      </c>
      <c r="J2144" s="2" t="str">
        <v>0084 4 7470374</v>
      </c>
      <c r="K2144" s="7"/>
      <c r="L2144" s="7"/>
      <c r="M2144" s="7"/>
      <c r="N2144" s="7"/>
      <c r="O2144" s="7"/>
      <c r="P2144" s="7"/>
      <c r="Q2144" s="7"/>
      <c r="R2144" s="7"/>
      <c r="S2144" s="7"/>
    </row>
    <row r="2145">
      <c r="A2145" s="2" t="s">
        <v>8652</v>
      </c>
      <c r="B2145" s="2" t="str">
        <v>印尼</v>
      </c>
      <c r="C2145" s="3" t="s">
        <v>8651</v>
      </c>
      <c r="D2145" s="2" t="s">
        <v>8653</v>
      </c>
      <c r="E2145" s="2" t="str">
        <v>11次</v>
      </c>
      <c r="F2145" s="2" t="str">
        <v>JL TANAH ABANG II / 119, JAKARTA 10150, INDONESIA</v>
      </c>
      <c r="G2145" s="2" t="str">
        <v>Jeanne Verania Umbara</v>
      </c>
      <c r="H2145" s="2" t="s">
        <v>8654</v>
      </c>
      <c r="I2145" s="2" t="str">
        <v>(6221)3519888</v>
      </c>
      <c r="J2145" s="2" t="str">
        <v>(6221)3508151</v>
      </c>
      <c r="K2145" s="7"/>
      <c r="L2145" s="7"/>
      <c r="M2145" s="7"/>
      <c r="N2145" s="7"/>
      <c r="O2145" s="7"/>
      <c r="P2145" s="7"/>
      <c r="Q2145" s="7"/>
      <c r="R2145" s="7"/>
      <c r="S2145" s="7"/>
    </row>
    <row r="2146">
      <c r="A2146" s="2" t="s">
        <v>11736</v>
      </c>
      <c r="B2146" s="2" t="str">
        <v>西班牙</v>
      </c>
      <c r="C2146" s="3" t="s">
        <v>11735</v>
      </c>
      <c r="D2146" s="2" t="str">
        <v>玻璃工艺品,餐厨用具</v>
      </c>
      <c r="E2146" s="2" t="str">
        <v>7次</v>
      </c>
      <c r="F2146" s="2" t="str">
        <v>URGEL 40,BARCELONA,SPAIN</v>
      </c>
      <c r="G2146" s="2" t="str">
        <v>--</v>
      </c>
      <c r="H2146" s="2" t="s">
        <v>11734</v>
      </c>
      <c r="I2146" s="2" t="str">
        <v>+34 629 21 79 69</v>
      </c>
      <c r="J2146" s="2">
        <v>917346400</v>
      </c>
      <c r="K2146" s="7"/>
      <c r="L2146" s="7"/>
      <c r="M2146" s="7"/>
      <c r="N2146" s="7"/>
      <c r="O2146" s="7"/>
      <c r="P2146" s="7"/>
      <c r="Q2146" s="7"/>
      <c r="R2146" s="7"/>
      <c r="S2146" s="7"/>
    </row>
    <row r="2147">
      <c r="A2147" s="2" t="s">
        <v>8682</v>
      </c>
      <c r="B2147" s="2" t="str">
        <v>中國香港</v>
      </c>
      <c r="C2147" s="2" t="str">
        <v>--</v>
      </c>
      <c r="D2147" s="2" t="str">
        <v>其他,玩具,餐厨用具</v>
      </c>
      <c r="E2147" s="2" t="str">
        <v>7次</v>
      </c>
      <c r="F2147" s="2" t="str">
        <v>FLAT B, 2/F, CAPRI COMM. BLDG.130 AUSTIN ROAD .,TSIMSHATSUI, KLN.,HONGKONG</v>
      </c>
      <c r="G2147" s="2" t="str">
        <v>--</v>
      </c>
      <c r="H2147" s="2" t="s">
        <v>8683</v>
      </c>
      <c r="I2147" s="2" t="str">
        <v>+852 2369 4865</v>
      </c>
      <c r="J2147" s="2">
        <v>27219196</v>
      </c>
      <c r="K2147" s="7"/>
      <c r="L2147" s="7"/>
      <c r="M2147" s="7"/>
      <c r="N2147" s="7"/>
      <c r="O2147" s="7"/>
      <c r="P2147" s="7"/>
      <c r="Q2147" s="7"/>
      <c r="R2147" s="7"/>
      <c r="S2147" s="7"/>
    </row>
    <row r="2148">
      <c r="A2148" s="2" t="s">
        <v>11755</v>
      </c>
      <c r="B2148" s="2" t="str">
        <v>日本</v>
      </c>
      <c r="C2148" s="3" t="s">
        <v>11754</v>
      </c>
      <c r="D2148" s="2" t="str">
        <v>餐厨用具</v>
      </c>
      <c r="E2148" s="2" t="str">
        <v>6次</v>
      </c>
      <c r="F2148" s="2" t="str">
        <v>1-7-8 HON-CHO, NIHONBASHI, CHUO-KU, TOKYO 103</v>
      </c>
      <c r="G2148" s="2" t="str">
        <v>MATUZAWAKEN</v>
      </c>
      <c r="H2148" s="2" t="str">
        <v>--</v>
      </c>
      <c r="I2148" s="2" t="str">
        <v>0081 3 32313151</v>
      </c>
      <c r="J2148" s="2" t="str">
        <v>0081 3 32313191</v>
      </c>
      <c r="K2148" s="7"/>
      <c r="L2148" s="7"/>
      <c r="M2148" s="7"/>
      <c r="N2148" s="7"/>
      <c r="O2148" s="7"/>
      <c r="P2148" s="7"/>
      <c r="Q2148" s="7"/>
      <c r="R2148" s="7"/>
      <c r="S2148" s="7"/>
    </row>
    <row r="2149">
      <c r="A2149" s="2" t="s">
        <v>8595</v>
      </c>
      <c r="B2149" s="2" t="str">
        <v>中國香港</v>
      </c>
      <c r="C2149" s="2" t="str">
        <v>--</v>
      </c>
      <c r="D2149" s="2" t="s">
        <v>8593</v>
      </c>
      <c r="E2149" s="2" t="str">
        <v>7次</v>
      </c>
      <c r="F2149" s="2" t="str">
        <v>1803 TOWER III ENTERPRISE SQUARE,9 SHEUNG YUET ROAD,KOWLOON BAY,HONGKONG</v>
      </c>
      <c r="G2149" s="2" t="str">
        <v>Don Cheng</v>
      </c>
      <c r="H2149" s="2" t="s">
        <v>8594</v>
      </c>
      <c r="I2149" s="2" t="str">
        <v>+852 2301 1010</v>
      </c>
      <c r="J2149" s="2">
        <v>23660165</v>
      </c>
      <c r="K2149" s="7"/>
      <c r="L2149" s="7"/>
      <c r="M2149" s="7"/>
      <c r="N2149" s="7"/>
      <c r="O2149" s="7"/>
      <c r="P2149" s="7"/>
      <c r="Q2149" s="7"/>
      <c r="R2149" s="7"/>
      <c r="S2149" s="7"/>
    </row>
    <row r="2150">
      <c r="A2150" s="2" t="s">
        <v>10693</v>
      </c>
      <c r="B2150" s="2" t="str">
        <v>印度</v>
      </c>
      <c r="C2150" s="3" t="s">
        <v>10692</v>
      </c>
      <c r="D2150" s="2" t="str">
        <v>其他,办公文具,家具,家用电器,工艺陶瓷,电子电气产品,钟表眼镜,餐厨用具</v>
      </c>
      <c r="E2150" s="2" t="str">
        <v>8次</v>
      </c>
      <c r="F2150" s="2" t="str">
        <v>#52,1ST MAIN,2ND STAGE,SUDAMANAGAR,BANGALORE-560027,INDIA</v>
      </c>
      <c r="G2150" s="2" t="str">
        <v>EBI MASALEHDAN</v>
      </c>
      <c r="H2150" s="2" t="s">
        <v>10694</v>
      </c>
      <c r="I2150" s="2">
        <f>+91-80-4124-8434</f>
      </c>
      <c r="J2150" s="2">
        <v>91</v>
      </c>
      <c r="K2150" s="7"/>
      <c r="L2150" s="7"/>
      <c r="M2150" s="7"/>
      <c r="N2150" s="7"/>
      <c r="O2150" s="7"/>
      <c r="P2150" s="7"/>
      <c r="Q2150" s="7"/>
      <c r="R2150" s="7"/>
      <c r="S2150" s="7"/>
    </row>
    <row r="2151">
      <c r="A2151" s="2" t="s">
        <v>8624</v>
      </c>
      <c r="B2151" s="2" t="str">
        <v>法國</v>
      </c>
      <c r="C2151" s="3" t="s">
        <v>8625</v>
      </c>
      <c r="D2151" s="2" t="str">
        <v>工艺陶瓷,餐厨用具</v>
      </c>
      <c r="E2151" s="2" t="str">
        <v>6次</v>
      </c>
      <c r="F2151" s="2" t="str">
        <v>VOIE ROMAIRE 59470 WORNHOUT</v>
      </c>
      <c r="G2151" s="2" t="str">
        <v>Ms DEQUIDT CECILE</v>
      </c>
      <c r="H2151" s="2" t="s">
        <v>8623</v>
      </c>
      <c r="I2151" s="2" t="str">
        <v>+33 3 28 23 51 80</v>
      </c>
      <c r="J2151" s="2" t="str">
        <v>0033 3 28235184</v>
      </c>
      <c r="K2151" s="7"/>
      <c r="L2151" s="7"/>
      <c r="M2151" s="7"/>
      <c r="N2151" s="7"/>
      <c r="O2151" s="7"/>
      <c r="P2151" s="7"/>
      <c r="Q2151" s="7"/>
      <c r="R2151" s="7"/>
      <c r="S2151" s="7"/>
    </row>
    <row r="2152">
      <c r="A2152" s="2" t="s">
        <v>11715</v>
      </c>
      <c r="B2152" s="2" t="str">
        <v>印度</v>
      </c>
      <c r="C2152" s="2" t="str">
        <v>--</v>
      </c>
      <c r="D2152" s="2" t="str">
        <v>其他,卫浴设备,餐厨用具</v>
      </c>
      <c r="E2152" s="2" t="str">
        <v>9次</v>
      </c>
      <c r="F2152" s="2" t="str">
        <v>39 SHAHPUR JAT,OPP:ASIAD VILLAGE GATE,NEW DELHI</v>
      </c>
      <c r="G2152" s="2" t="str">
        <v>E GREAT (INDIA) &amp; CO.</v>
      </c>
      <c r="H2152" s="2" t="s">
        <v>11714</v>
      </c>
      <c r="I2152" s="2" t="str">
        <v>0091 11 6496716</v>
      </c>
      <c r="J2152" s="2" t="str">
        <v>0091 11 6496715/6522230</v>
      </c>
      <c r="K2152" s="7"/>
      <c r="L2152" s="7"/>
      <c r="M2152" s="7"/>
      <c r="N2152" s="7"/>
      <c r="O2152" s="7"/>
      <c r="P2152" s="7"/>
      <c r="Q2152" s="7"/>
      <c r="R2152" s="7"/>
      <c r="S2152" s="7"/>
    </row>
    <row r="2153">
      <c r="A2153" s="2" t="s">
        <v>8537</v>
      </c>
      <c r="B2153" s="2" t="str">
        <v>英國</v>
      </c>
      <c r="C2153" s="3" t="s">
        <v>8536</v>
      </c>
      <c r="D2153" s="2" t="str">
        <v>其他,食品,餐厨用具</v>
      </c>
      <c r="E2153" s="2" t="str">
        <v>8次</v>
      </c>
      <c r="F2153" s="2" t="str">
        <v>UNIT 95 THE PENSNETT ESTATE,KINGSWINFORD,WEST MIDLANDS,U.K.</v>
      </c>
      <c r="G2153" s="2" t="str">
        <v>BUI THUC QUANG ANH</v>
      </c>
      <c r="H2153" s="2" t="s">
        <v>8538</v>
      </c>
      <c r="I2153" s="2" t="str">
        <v>+44 1384 282700</v>
      </c>
      <c r="J2153" s="2">
        <v>441384282724</v>
      </c>
      <c r="K2153" s="7"/>
      <c r="L2153" s="7"/>
      <c r="M2153" s="7"/>
      <c r="N2153" s="7"/>
      <c r="O2153" s="7"/>
      <c r="P2153" s="7"/>
      <c r="Q2153" s="7"/>
      <c r="R2153" s="7"/>
      <c r="S2153" s="7"/>
    </row>
    <row r="2154">
      <c r="A2154" s="2" t="s">
        <v>11650</v>
      </c>
      <c r="B2154" s="2" t="str">
        <v>韩国</v>
      </c>
      <c r="C2154" s="3" t="s">
        <v>11648</v>
      </c>
      <c r="D2154" s="2" t="str">
        <v>工艺陶瓷,餐厨用具</v>
      </c>
      <c r="E2154" s="2" t="str">
        <v>5次</v>
      </c>
      <c r="F2154" s="2" t="str">
        <v>92-4,CHONGDAM-DONG,KANG NAM-KU,SEOUL(P.O.BOX 472 KANGNAM SEOUL)</v>
      </c>
      <c r="G2154" s="2" t="str">
        <v>KIM SEK HEE</v>
      </c>
      <c r="H2154" s="2" t="s">
        <v>11649</v>
      </c>
      <c r="I2154" s="2" t="str">
        <v>0082 02 5156725</v>
      </c>
      <c r="J2154" s="2" t="str">
        <v>0082 02 5168084/5172812</v>
      </c>
      <c r="K2154" s="7"/>
      <c r="L2154" s="7"/>
      <c r="M2154" s="7"/>
      <c r="N2154" s="7"/>
      <c r="O2154" s="7"/>
      <c r="P2154" s="7"/>
      <c r="Q2154" s="7"/>
      <c r="R2154" s="7"/>
      <c r="S2154" s="7"/>
    </row>
    <row r="2155">
      <c r="A2155" s="2" t="s">
        <v>8566</v>
      </c>
      <c r="B2155" s="2" t="str">
        <v>澳大利亞</v>
      </c>
      <c r="C2155" s="3" t="s">
        <v>8567</v>
      </c>
      <c r="D2155" s="2" t="s">
        <v>8564</v>
      </c>
      <c r="E2155" s="2" t="str">
        <v>10次</v>
      </c>
      <c r="F2155" s="2" t="str">
        <v>14 DESMOND AVENUE, MARLESTON,SA 5033,AUSTRALIA</v>
      </c>
      <c r="G2155" s="2" t="str">
        <v>AG KONTOPOULOS</v>
      </c>
      <c r="H2155" s="2" t="s">
        <v>8565</v>
      </c>
      <c r="I2155" s="2" t="str">
        <v>+61 8 8297 7955</v>
      </c>
      <c r="J2155" s="2" t="str">
        <v>0061 8 8272 7403</v>
      </c>
      <c r="K2155" s="7"/>
      <c r="L2155" s="7"/>
      <c r="M2155" s="7"/>
      <c r="N2155" s="7"/>
      <c r="O2155" s="7"/>
      <c r="P2155" s="7"/>
      <c r="Q2155" s="7"/>
      <c r="R2155" s="7"/>
      <c r="S2155" s="7"/>
    </row>
    <row r="2156">
      <c r="A2156" s="2" t="s">
        <v>10102</v>
      </c>
      <c r="B2156" s="2" t="str">
        <v>奧地利</v>
      </c>
      <c r="C2156" s="3" t="s">
        <v>10101</v>
      </c>
      <c r="D2156" s="2" t="str">
        <v>餐厨用具</v>
      </c>
      <c r="E2156" s="2" t="str">
        <v>2次</v>
      </c>
      <c r="F2156" s="2" t="str">
        <v>GORSKISTR. 9,A-1230 WIEN</v>
      </c>
      <c r="G2156" s="2" t="str">
        <v>--</v>
      </c>
      <c r="H2156" s="2" t="s">
        <v>10100</v>
      </c>
      <c r="I2156" s="2" t="str">
        <v>+43 1 6165221</v>
      </c>
      <c r="J2156" s="2" t="str">
        <v>00430 1 616 26 97</v>
      </c>
      <c r="K2156" s="7"/>
      <c r="L2156" s="7"/>
      <c r="M2156" s="7"/>
      <c r="N2156" s="7"/>
      <c r="O2156" s="7"/>
      <c r="P2156" s="7"/>
      <c r="Q2156" s="7"/>
      <c r="R2156" s="7"/>
      <c r="S2156" s="7"/>
    </row>
    <row r="2157">
      <c r="A2157" s="2" t="s">
        <v>8485</v>
      </c>
      <c r="B2157" s="2" t="str">
        <v>加拿大</v>
      </c>
      <c r="C2157" s="3" t="s">
        <v>8483</v>
      </c>
      <c r="D2157" s="2" t="str">
        <v>卫浴设备,餐厨用具</v>
      </c>
      <c r="E2157" s="2" t="str">
        <v>2次</v>
      </c>
      <c r="F2157" s="2" t="str">
        <v>164,BENJAMIN HUDON,VILLE ST-LAURENT,QUEBEC</v>
      </c>
      <c r="G2157" s="2" t="str">
        <v>YVES CHELLY</v>
      </c>
      <c r="H2157" s="2" t="s">
        <v>8484</v>
      </c>
      <c r="I2157" s="2" t="str">
        <v>+1 780-483-7646</v>
      </c>
      <c r="J2157" s="2" t="str">
        <v>001 514 7456752</v>
      </c>
      <c r="K2157" s="7"/>
      <c r="L2157" s="7"/>
      <c r="M2157" s="7"/>
      <c r="N2157" s="7"/>
      <c r="O2157" s="7"/>
      <c r="P2157" s="7"/>
      <c r="Q2157" s="7"/>
      <c r="R2157" s="7"/>
      <c r="S2157" s="7"/>
    </row>
    <row r="2158">
      <c r="A2158" s="2" t="s">
        <v>8838</v>
      </c>
      <c r="B2158" s="2" t="str">
        <v>中國香港</v>
      </c>
      <c r="C2158" s="2" t="str">
        <v>--</v>
      </c>
      <c r="D2158" s="2" t="str">
        <v>照明产品,玻璃工艺品,餐厨用具</v>
      </c>
      <c r="E2158" s="2" t="str">
        <v>4次</v>
      </c>
      <c r="F2158" s="2" t="str">
        <v>FLAT 2 12/F,TONG WU HOUSE,YUK PO COURT,SHEUNG SHUI.N.T.HONGKONG</v>
      </c>
      <c r="G2158" s="2" t="str">
        <v>--</v>
      </c>
      <c r="H2158" s="2" t="s">
        <v>8837</v>
      </c>
      <c r="I2158" s="2" t="str">
        <v>+852 2563 0213</v>
      </c>
      <c r="J2158" s="2">
        <v>25166915</v>
      </c>
      <c r="K2158" s="7"/>
      <c r="L2158" s="7"/>
      <c r="M2158" s="7"/>
      <c r="N2158" s="7"/>
      <c r="O2158" s="7"/>
      <c r="P2158" s="7"/>
      <c r="Q2158" s="7"/>
      <c r="R2158" s="7"/>
      <c r="S2158" s="7"/>
    </row>
    <row r="2159">
      <c r="A2159" s="2" t="s">
        <v>8511</v>
      </c>
      <c r="B2159" s="2" t="str">
        <v>芬蘭</v>
      </c>
      <c r="C2159" s="3" t="s">
        <v>8509</v>
      </c>
      <c r="D2159" s="2" t="str">
        <v>五金,其他,汽车配件,餐厨用具</v>
      </c>
      <c r="E2159" s="2" t="str">
        <v>6次</v>
      </c>
      <c r="F2159" s="2" t="str">
        <v>Lauttasaarent 54, FI 00200, Helsinki</v>
      </c>
      <c r="G2159" s="2" t="str">
        <v>MR.JYRKI MAKI</v>
      </c>
      <c r="H2159" s="2" t="s">
        <v>8510</v>
      </c>
      <c r="I2159" s="2" t="str">
        <v>+358 9 68271</v>
      </c>
      <c r="J2159" s="2" t="str">
        <v>00358 9 6 82 72 01</v>
      </c>
      <c r="K2159" s="7"/>
      <c r="L2159" s="7"/>
      <c r="M2159" s="7"/>
      <c r="N2159" s="7"/>
      <c r="O2159" s="7"/>
      <c r="P2159" s="7"/>
      <c r="Q2159" s="7"/>
      <c r="R2159" s="7"/>
      <c r="S2159" s="7"/>
    </row>
    <row r="2160">
      <c r="A2160" s="2" t="s">
        <v>11628</v>
      </c>
      <c r="B2160" s="2" t="str">
        <v>荷蘭</v>
      </c>
      <c r="C2160" s="3" t="s">
        <v>11626</v>
      </c>
      <c r="D2160" s="2" t="str">
        <v>其他,餐厨用具</v>
      </c>
      <c r="E2160" s="2" t="str">
        <v>6次</v>
      </c>
      <c r="F2160" s="2" t="str">
        <v>Wormerweg 1 Ind.terrein, Hollandse Kant, NL 1311 XA, Almere</v>
      </c>
      <c r="G2160" s="2" t="str">
        <v>--</v>
      </c>
      <c r="H2160" s="2" t="s">
        <v>11627</v>
      </c>
      <c r="I2160" s="2" t="str">
        <v>+31 36 538 7333</v>
      </c>
      <c r="J2160" s="2" t="str">
        <v>0031 36 5387344</v>
      </c>
      <c r="K2160" s="7"/>
      <c r="L2160" s="7"/>
      <c r="M2160" s="7"/>
      <c r="N2160" s="7"/>
      <c r="O2160" s="7"/>
      <c r="P2160" s="7"/>
      <c r="Q2160" s="7"/>
      <c r="R2160" s="7"/>
      <c r="S2160" s="7"/>
    </row>
    <row r="2161">
      <c r="A2161" s="2" t="s">
        <v>8866</v>
      </c>
      <c r="B2161" s="2" t="str">
        <v>加納</v>
      </c>
      <c r="C2161" s="2" t="str">
        <v>--</v>
      </c>
      <c r="D2161" s="2" t="s">
        <v>8864</v>
      </c>
      <c r="E2161" s="2" t="str">
        <v>10次</v>
      </c>
      <c r="F2161" s="2" t="str">
        <v>P.O.BOX 7667,ACCRA-NORTH,GHANA</v>
      </c>
      <c r="G2161" s="2" t="str">
        <v>VAIKUNTH KANDKURTE</v>
      </c>
      <c r="H2161" s="2" t="s">
        <v>8865</v>
      </c>
      <c r="I2161" s="2" t="str">
        <v>233 21 253410</v>
      </c>
      <c r="J2161" s="2" t="str">
        <v>23 21 253410</v>
      </c>
      <c r="K2161" s="7"/>
      <c r="L2161" s="7"/>
      <c r="M2161" s="7"/>
      <c r="N2161" s="7"/>
      <c r="O2161" s="7"/>
      <c r="P2161" s="7"/>
      <c r="Q2161" s="7"/>
      <c r="R2161" s="7"/>
      <c r="S2161" s="7"/>
    </row>
    <row r="2162">
      <c r="A2162" s="2" t="s">
        <v>11905</v>
      </c>
      <c r="B2162" s="2" t="str">
        <v>菲律賓</v>
      </c>
      <c r="C2162" s="3" t="s">
        <v>11908</v>
      </c>
      <c r="D2162" s="2" t="s">
        <v>11906</v>
      </c>
      <c r="E2162" s="2" t="str">
        <v>9次</v>
      </c>
      <c r="F2162" s="2" t="str">
        <v>4,Mercedes Ave.Bo.San Miguel Pasig City.Metro Manlila Philippines</v>
      </c>
      <c r="G2162" s="2" t="str">
        <v>Brenda Acevedo</v>
      </c>
      <c r="H2162" s="2" t="s">
        <v>11907</v>
      </c>
      <c r="I2162" s="2" t="str">
        <v>(632)3669089</v>
      </c>
      <c r="J2162" s="2" t="str">
        <v>(632)3664928</v>
      </c>
      <c r="K2162" s="7"/>
      <c r="L2162" s="7"/>
      <c r="M2162" s="7"/>
      <c r="N2162" s="7"/>
      <c r="O2162" s="7"/>
      <c r="P2162" s="7"/>
      <c r="Q2162" s="7"/>
      <c r="R2162" s="7"/>
      <c r="S2162" s="7"/>
    </row>
    <row r="2163">
      <c r="A2163" s="2" t="s">
        <v>8894</v>
      </c>
      <c r="B2163" s="2" t="str">
        <v>法國</v>
      </c>
      <c r="C2163" s="3" t="s">
        <v>8893</v>
      </c>
      <c r="D2163" s="2" t="s">
        <v>8895</v>
      </c>
      <c r="E2163" s="2" t="str">
        <v>10次</v>
      </c>
      <c r="F2163" s="2" t="str">
        <v>1 RUE ANDRIEUX, 75008, PARIS</v>
      </c>
      <c r="G2163" s="2" t="str">
        <v>M BARANES IVAN</v>
      </c>
      <c r="H2163" s="2" t="s">
        <v>8896</v>
      </c>
      <c r="I2163" s="2" t="str">
        <v>+33 1 46 05 82 00</v>
      </c>
      <c r="J2163" s="2" t="str">
        <v>0033 1 43266208</v>
      </c>
      <c r="K2163" s="7"/>
      <c r="L2163" s="7"/>
      <c r="M2163" s="7"/>
      <c r="N2163" s="7"/>
      <c r="O2163" s="7"/>
      <c r="P2163" s="7"/>
      <c r="Q2163" s="7"/>
      <c r="R2163" s="7"/>
      <c r="S2163" s="7"/>
    </row>
    <row r="2164">
      <c r="A2164" s="2" t="s">
        <v>9432</v>
      </c>
      <c r="B2164" s="2" t="str">
        <v>中國大陸</v>
      </c>
      <c r="C2164" s="3" t="s">
        <v>9431</v>
      </c>
      <c r="D2164" s="2" t="str">
        <v>餐厨用具</v>
      </c>
      <c r="E2164" s="2" t="str">
        <v>7次</v>
      </c>
      <c r="F2164" s="2" t="str">
        <v>1 Guang Hua Lu, Beijing China 100020, CHINA</v>
      </c>
      <c r="G2164" s="2" t="str">
        <v>--</v>
      </c>
      <c r="H2164" s="2" t="s">
        <v>9430</v>
      </c>
      <c r="I2164" s="2" t="str">
        <v>+86 10 8529 9244</v>
      </c>
      <c r="J2164" s="2">
        <v>18017309686</v>
      </c>
      <c r="K2164" s="7"/>
      <c r="L2164" s="7"/>
      <c r="M2164" s="7"/>
      <c r="N2164" s="7"/>
      <c r="O2164" s="7"/>
      <c r="P2164" s="7"/>
      <c r="Q2164" s="7"/>
      <c r="R2164" s="7"/>
      <c r="S2164" s="7"/>
    </row>
    <row r="2165">
      <c r="A2165" s="2" t="s">
        <v>8808</v>
      </c>
      <c r="B2165" s="2" t="str">
        <v>澳大利亞</v>
      </c>
      <c r="C2165" s="3" t="s">
        <v>8806</v>
      </c>
      <c r="D2165" s="2" t="str">
        <v>照明产品,餐厨用具</v>
      </c>
      <c r="E2165" s="2" t="str">
        <v>8次</v>
      </c>
      <c r="F2165" s="2" t="str">
        <v>UNIT 3, 1014 LILIAN FOWLER PLACEMARRICKVILLE NSW 2204,AUSTRALIA</v>
      </c>
      <c r="G2165" s="2" t="str">
        <v>Mian MD Muraduzzaman</v>
      </c>
      <c r="H2165" s="2" t="s">
        <v>8807</v>
      </c>
      <c r="I2165" s="2" t="str">
        <v>+61 2 9517 2533</v>
      </c>
      <c r="J2165" s="2">
        <v>61295171312</v>
      </c>
      <c r="K2165" s="7"/>
      <c r="L2165" s="7"/>
      <c r="M2165" s="7"/>
      <c r="N2165" s="7"/>
      <c r="O2165" s="7"/>
      <c r="P2165" s="7"/>
      <c r="Q2165" s="7"/>
      <c r="R2165" s="7"/>
      <c r="S2165" s="7"/>
    </row>
    <row r="2166">
      <c r="A2166" s="2" t="s">
        <v>9334</v>
      </c>
      <c r="B2166" s="2" t="str">
        <v>科威特</v>
      </c>
      <c r="C2166" s="2" t="str">
        <v>--</v>
      </c>
      <c r="D2166" s="2" t="s">
        <v>9335</v>
      </c>
      <c r="E2166" s="2" t="str">
        <v>6次</v>
      </c>
      <c r="F2166" s="2" t="str">
        <v>P.O.BOX:27189,SAFAT 13132,KUWAIT</v>
      </c>
      <c r="G2166" s="2" t="str">
        <v>ANTONY BIBBIN JOHN</v>
      </c>
      <c r="H2166" s="2" t="s">
        <v>9336</v>
      </c>
      <c r="I2166" s="2" t="str">
        <v>00965 2427905</v>
      </c>
      <c r="J2166" s="2" t="str">
        <v>00965 2406857</v>
      </c>
      <c r="K2166" s="7"/>
      <c r="L2166" s="7"/>
      <c r="M2166" s="7"/>
      <c r="N2166" s="7"/>
      <c r="O2166" s="7"/>
      <c r="P2166" s="7"/>
      <c r="Q2166" s="7"/>
      <c r="R2166" s="7"/>
      <c r="S2166" s="7"/>
    </row>
    <row r="2167">
      <c r="A2167" s="2" t="s">
        <v>8835</v>
      </c>
      <c r="B2167" s="2" t="str">
        <v>新喀里多尼亞</v>
      </c>
      <c r="C2167" s="3" t="s">
        <v>8834</v>
      </c>
      <c r="D2167" s="2" t="s">
        <v>8833</v>
      </c>
      <c r="E2167" s="2" t="str">
        <v>11次</v>
      </c>
      <c r="F2167" s="2" t="str">
        <v>30, ROUTE DE LA BAIE DES DAMES IMMEUBLE LE CENTRE (7E ), BP 8169 98807, NOUMEA, NEW CALEDONIA</v>
      </c>
      <c r="G2167" s="2" t="str">
        <v>Aurelie CATRY</v>
      </c>
      <c r="H2167" s="2" t="s">
        <v>8836</v>
      </c>
      <c r="I2167" s="2" t="str">
        <v>+687 28.49.59</v>
      </c>
      <c r="J2167" s="2" t="str">
        <v>00687 263849</v>
      </c>
      <c r="K2167" s="7"/>
      <c r="L2167" s="7"/>
      <c r="M2167" s="7"/>
      <c r="N2167" s="7"/>
      <c r="O2167" s="7"/>
      <c r="P2167" s="7"/>
      <c r="Q2167" s="7"/>
      <c r="R2167" s="7"/>
      <c r="S2167" s="7"/>
    </row>
    <row r="2168">
      <c r="A2168" s="2" t="s">
        <v>11880</v>
      </c>
      <c r="B2168" s="2" t="str">
        <v>英國</v>
      </c>
      <c r="C2168" s="3" t="s">
        <v>11878</v>
      </c>
      <c r="D2168" s="2" t="str">
        <v>食品,餐厨用具</v>
      </c>
      <c r="E2168" s="2" t="str">
        <v>7次</v>
      </c>
      <c r="F2168" s="2" t="str">
        <v>231 THE VALE,LONDON, W3 7QS,U.K.</v>
      </c>
      <c r="G2168" s="2" t="str">
        <v>--</v>
      </c>
      <c r="H2168" s="2" t="s">
        <v>11879</v>
      </c>
      <c r="I2168" s="2" t="str">
        <v>+44 20 8749 7000</v>
      </c>
      <c r="J2168" s="2">
        <v>442087499000</v>
      </c>
      <c r="K2168" s="7"/>
      <c r="L2168" s="7"/>
      <c r="M2168" s="7"/>
      <c r="N2168" s="7"/>
      <c r="O2168" s="7"/>
      <c r="P2168" s="7"/>
      <c r="Q2168" s="7"/>
      <c r="R2168" s="7"/>
      <c r="S2168" s="7"/>
    </row>
    <row r="2169">
      <c r="A2169" s="2" t="s">
        <v>8761</v>
      </c>
      <c r="B2169" s="2" t="str">
        <v>中國香港</v>
      </c>
      <c r="C2169" s="2" t="str">
        <v>--</v>
      </c>
      <c r="D2169" s="2" t="str">
        <v>其他,玻璃工艺品,餐厨用具</v>
      </c>
      <c r="E2169" s="2" t="str">
        <v>9次</v>
      </c>
      <c r="F2169" s="2" t="str">
        <v>10A, SERENE COURT,DISCOVERY BAY,HONGKONG</v>
      </c>
      <c r="G2169" s="2" t="str">
        <v>Jan Dakermandji</v>
      </c>
      <c r="H2169" s="2" t="s">
        <v>8762</v>
      </c>
      <c r="I2169" s="2" t="str">
        <v>+852 2987 9580</v>
      </c>
      <c r="J2169" s="2">
        <v>29878100</v>
      </c>
      <c r="K2169" s="7"/>
      <c r="L2169" s="7"/>
      <c r="M2169" s="7"/>
      <c r="N2169" s="7"/>
      <c r="O2169" s="7"/>
      <c r="P2169" s="7"/>
      <c r="Q2169" s="7"/>
      <c r="R2169" s="7"/>
      <c r="S2169" s="7"/>
    </row>
    <row r="2170">
      <c r="A2170" s="2" t="s">
        <v>10266</v>
      </c>
      <c r="B2170" s="2" t="str">
        <v>泰国</v>
      </c>
      <c r="C2170" s="3" t="s">
        <v>10265</v>
      </c>
      <c r="D2170" s="2" t="str">
        <v>玩具,礼品及赠品,餐厨用具</v>
      </c>
      <c r="E2170" s="2" t="str">
        <v>9次</v>
      </c>
      <c r="F2170" s="2" t="str">
        <v>215 THE GRAND CHINA TRADE TOWER &amp; HOTEL,5TH FL.RM.#503 YAOWARAJ RD.SAMPANTAWONG,BANGKOK</v>
      </c>
      <c r="G2170" s="2" t="str">
        <v>CHAIYOS RUNGCHAROENCHAI</v>
      </c>
      <c r="H2170" s="2" t="s">
        <v>10264</v>
      </c>
      <c r="I2170" s="2" t="str">
        <v>0066 2 6225758</v>
      </c>
      <c r="J2170" s="2" t="str">
        <v>0066 2 6225759</v>
      </c>
      <c r="K2170" s="7"/>
      <c r="L2170" s="7"/>
      <c r="M2170" s="7"/>
      <c r="N2170" s="7"/>
      <c r="O2170" s="7"/>
      <c r="P2170" s="7"/>
      <c r="Q2170" s="7"/>
      <c r="R2170" s="7"/>
      <c r="S2170" s="7"/>
    </row>
    <row r="2171">
      <c r="A2171" s="2" t="s">
        <v>8424</v>
      </c>
      <c r="B2171" s="2" t="str">
        <v>荷蘭</v>
      </c>
      <c r="C2171" s="3" t="s">
        <v>8422</v>
      </c>
      <c r="D2171" s="2" t="str">
        <v>医药保健品及医疗器械,餐厨用具</v>
      </c>
      <c r="E2171" s="2" t="str">
        <v>8次</v>
      </c>
      <c r="F2171" s="2" t="str">
        <v>Aalsmeerderdijk 281, NL 1436 BD, Aalsmeerderbrug</v>
      </c>
      <c r="G2171" s="2" t="str">
        <v>R den Daas</v>
      </c>
      <c r="H2171" s="2" t="s">
        <v>8423</v>
      </c>
      <c r="I2171" s="2" t="str">
        <v>+31 20 653 3670</v>
      </c>
      <c r="J2171" s="2" t="str">
        <v>0031 20 6533494</v>
      </c>
      <c r="K2171" s="7"/>
      <c r="L2171" s="7"/>
      <c r="M2171" s="7"/>
      <c r="N2171" s="7"/>
      <c r="O2171" s="7"/>
      <c r="P2171" s="7"/>
      <c r="Q2171" s="7"/>
      <c r="R2171" s="7"/>
      <c r="S2171" s="7"/>
    </row>
    <row r="2172">
      <c r="A2172" s="2" t="s">
        <v>11550</v>
      </c>
      <c r="B2172" s="2" t="str">
        <v>沙烏地阿拉伯</v>
      </c>
      <c r="C2172" s="2" t="str">
        <v>--</v>
      </c>
      <c r="D2172" s="2" t="str">
        <v>其他,家用纺织品,玻璃工艺品,餐厨用具</v>
      </c>
      <c r="E2172" s="2" t="str">
        <v>7次</v>
      </c>
      <c r="F2172" s="2" t="str">
        <v>P.O. BOX # 24226,SAUDI ARABIA</v>
      </c>
      <c r="G2172" s="2" t="str">
        <v>JEROME E. NWOKEJI</v>
      </c>
      <c r="H2172" s="2" t="s">
        <v>11549</v>
      </c>
      <c r="I2172" s="2">
        <v>6020751</v>
      </c>
      <c r="J2172" s="2">
        <v>6020739</v>
      </c>
      <c r="K2172" s="7"/>
      <c r="L2172" s="7"/>
      <c r="M2172" s="7"/>
      <c r="N2172" s="7"/>
      <c r="O2172" s="7"/>
      <c r="P2172" s="7"/>
      <c r="Q2172" s="7"/>
      <c r="R2172" s="7"/>
      <c r="S2172" s="7"/>
    </row>
    <row r="2173">
      <c r="A2173" s="2" t="s">
        <v>8706</v>
      </c>
      <c r="B2173" s="2" t="str">
        <v>日本</v>
      </c>
      <c r="C2173" s="3" t="s">
        <v>8705</v>
      </c>
      <c r="D2173" s="2" t="str">
        <v>家用纺织品,鞋,餐厨用具</v>
      </c>
      <c r="E2173" s="2" t="str">
        <v>9次</v>
      </c>
      <c r="F2173" s="2" t="str">
        <v>51-7, Matsugi, Hachioji-shi, Tokyo 192-0362</v>
      </c>
      <c r="G2173" s="2" t="str">
        <v>KITA</v>
      </c>
      <c r="H2173" s="2" t="s">
        <v>8707</v>
      </c>
      <c r="I2173" s="2">
        <f>+81-257-23-5013</f>
      </c>
      <c r="J2173" s="2" t="str">
        <v>0081 426 78 0664</v>
      </c>
      <c r="K2173" s="7"/>
      <c r="L2173" s="7"/>
      <c r="M2173" s="7"/>
      <c r="N2173" s="7"/>
      <c r="O2173" s="7"/>
      <c r="P2173" s="7"/>
      <c r="Q2173" s="7"/>
      <c r="R2173" s="7"/>
      <c r="S2173" s="7"/>
    </row>
    <row r="2174">
      <c r="A2174" s="2" t="s">
        <v>11779</v>
      </c>
      <c r="B2174" s="2" t="str">
        <v>美國</v>
      </c>
      <c r="C2174" s="2" t="str">
        <v>--</v>
      </c>
      <c r="D2174" s="2" t="str">
        <v>餐厨用具</v>
      </c>
      <c r="E2174" s="2" t="str">
        <v>6次</v>
      </c>
      <c r="F2174" s="2" t="str">
        <v>302 BELL PARK DR, WOODSTOCK, GA 30188-1660</v>
      </c>
      <c r="G2174" s="2" t="str">
        <v>--</v>
      </c>
      <c r="H2174" s="2" t="str">
        <v>--</v>
      </c>
      <c r="I2174" s="2" t="str">
        <v>001 770 516 8045</v>
      </c>
      <c r="J2174" s="2" t="str">
        <v>001 770 5168087</v>
      </c>
      <c r="K2174" s="7"/>
      <c r="L2174" s="7"/>
      <c r="M2174" s="7"/>
      <c r="N2174" s="7"/>
      <c r="O2174" s="7"/>
      <c r="P2174" s="7"/>
      <c r="Q2174" s="7"/>
      <c r="R2174" s="7"/>
      <c r="S2174" s="7"/>
    </row>
    <row r="2175">
      <c r="A2175" s="2" t="s">
        <v>8455</v>
      </c>
      <c r="B2175" s="2" t="str">
        <v>英國</v>
      </c>
      <c r="C2175" s="3" t="s">
        <v>8456</v>
      </c>
      <c r="D2175" s="2" t="str">
        <v>化工产品,家具,工艺陶瓷,玩具,玻璃工艺品,节日用品,餐厨用具</v>
      </c>
      <c r="E2175" s="2" t="str">
        <v>10次</v>
      </c>
      <c r="F2175" s="2" t="str">
        <v>LEONARDO HOUSE, FAWKES AVENUE, DARTFORD TRADE PARK, DARTFORD, KENT,ENGLAND</v>
      </c>
      <c r="G2175" s="2" t="str">
        <v>DAVID HALL</v>
      </c>
      <c r="H2175" s="2" t="s">
        <v>8454</v>
      </c>
      <c r="I2175" s="2" t="str">
        <v>+44 1322 279225</v>
      </c>
      <c r="J2175" s="2" t="str">
        <v>0044 1322 279586</v>
      </c>
      <c r="K2175" s="7"/>
      <c r="L2175" s="7"/>
      <c r="M2175" s="7"/>
      <c r="N2175" s="7"/>
      <c r="O2175" s="7"/>
      <c r="P2175" s="7"/>
      <c r="Q2175" s="7"/>
      <c r="R2175" s="7"/>
      <c r="S2175" s="7"/>
    </row>
    <row r="2176">
      <c r="A2176" s="2" t="s">
        <v>11803</v>
      </c>
      <c r="B2176" s="2" t="str">
        <v>美國</v>
      </c>
      <c r="C2176" s="3" t="s">
        <v>11801</v>
      </c>
      <c r="D2176" s="2" t="str">
        <v>园林用品,工艺陶瓷,餐厨用具</v>
      </c>
      <c r="E2176" s="2" t="str">
        <v>9次</v>
      </c>
      <c r="F2176" s="2" t="str">
        <v>18191 VON KARMAN AVENUE,SUITE 300 IRVINE,CALIFORNIA 92612</v>
      </c>
      <c r="G2176" s="2" t="str">
        <v>HIMI,INC.</v>
      </c>
      <c r="H2176" s="2" t="s">
        <v>11802</v>
      </c>
      <c r="I2176" s="2">
        <f>+1-949-885-3100</f>
      </c>
      <c r="J2176" s="2">
        <v>1</v>
      </c>
      <c r="K2176" s="7"/>
      <c r="L2176" s="7"/>
      <c r="M2176" s="7"/>
      <c r="N2176" s="7"/>
      <c r="O2176" s="7"/>
      <c r="P2176" s="7"/>
      <c r="Q2176" s="7"/>
      <c r="R2176" s="7"/>
      <c r="S2176" s="7"/>
    </row>
    <row r="2177">
      <c r="A2177" s="2" t="s">
        <v>8221</v>
      </c>
      <c r="B2177" s="2" t="str">
        <v>美國</v>
      </c>
      <c r="C2177" s="3" t="s">
        <v>8223</v>
      </c>
      <c r="D2177" s="2" t="str">
        <v>餐厨用具</v>
      </c>
      <c r="E2177" s="2" t="str">
        <v>4次</v>
      </c>
      <c r="F2177" s="2" t="str">
        <v>1015 NW 68TH ST,OKLAHOMA CITY, OK 73116-7201</v>
      </c>
      <c r="G2177" s="2" t="str">
        <v>DICK MUEHLEISEN</v>
      </c>
      <c r="H2177" s="2" t="s">
        <v>8222</v>
      </c>
      <c r="I2177" s="2" t="str">
        <v>001 405 843 9000</v>
      </c>
      <c r="J2177" s="2" t="str">
        <v>001 405 840 4044</v>
      </c>
      <c r="K2177" s="7"/>
      <c r="L2177" s="7"/>
      <c r="M2177" s="7"/>
      <c r="N2177" s="7"/>
      <c r="O2177" s="7"/>
      <c r="P2177" s="7"/>
      <c r="Q2177" s="7"/>
      <c r="R2177" s="7"/>
      <c r="S2177" s="7"/>
    </row>
    <row r="2178">
      <c r="A2178" s="2" t="s">
        <v>11359</v>
      </c>
      <c r="B2178" s="2" t="str">
        <v>義大利</v>
      </c>
      <c r="C2178" s="3" t="s">
        <v>11361</v>
      </c>
      <c r="D2178" s="2" t="str">
        <v>卫浴设备,家具,浴室用品,餐厨用具</v>
      </c>
      <c r="E2178" s="2" t="str">
        <v>6次</v>
      </c>
      <c r="F2178" s="2" t="str">
        <v>20088 ROSATE (MILANO)VIA BEZZERA, 20,ITALY</v>
      </c>
      <c r="G2178" s="2" t="str">
        <v>MR.ALBERTO COCCI</v>
      </c>
      <c r="H2178" s="2" t="s">
        <v>11360</v>
      </c>
      <c r="I2178" s="2" t="str">
        <v>+39 02 9083 4001</v>
      </c>
      <c r="J2178" s="2" t="str">
        <v>0039 02 90834002</v>
      </c>
      <c r="K2178" s="7"/>
      <c r="L2178" s="7"/>
      <c r="M2178" s="7"/>
      <c r="N2178" s="7"/>
      <c r="O2178" s="7"/>
      <c r="P2178" s="7"/>
      <c r="Q2178" s="7"/>
      <c r="R2178" s="7"/>
      <c r="S2178" s="7"/>
    </row>
    <row r="2179">
      <c r="A2179" s="2" t="s">
        <v>8246</v>
      </c>
      <c r="B2179" s="2" t="str">
        <v>美國</v>
      </c>
      <c r="C2179" s="2" t="str">
        <v>--</v>
      </c>
      <c r="D2179" s="2" t="str">
        <v>餐厨用具</v>
      </c>
      <c r="E2179" s="2" t="str">
        <v>2次</v>
      </c>
      <c r="F2179" s="2" t="str">
        <v>177-18 104TH AVENUE/JAMAICA,N.Y.</v>
      </c>
      <c r="G2179" s="2" t="str">
        <v>MIKE YOUSIAN</v>
      </c>
      <c r="H2179" s="2" t="str">
        <v>--</v>
      </c>
      <c r="I2179" s="2" t="str">
        <v>001 718 5236241</v>
      </c>
      <c r="J2179" s="2" t="str">
        <v>001 718 2629530</v>
      </c>
      <c r="K2179" s="7"/>
      <c r="L2179" s="7"/>
      <c r="M2179" s="7"/>
      <c r="N2179" s="7"/>
      <c r="O2179" s="7"/>
      <c r="P2179" s="7"/>
      <c r="Q2179" s="7"/>
      <c r="R2179" s="7"/>
      <c r="S2179" s="7"/>
    </row>
    <row r="2180">
      <c r="A2180" s="2" t="s">
        <v>11383</v>
      </c>
      <c r="B2180" s="2" t="str">
        <v>澳大利亞</v>
      </c>
      <c r="C2180" s="3" t="s">
        <v>11382</v>
      </c>
      <c r="D2180" s="2" t="str">
        <v>餐厨用具</v>
      </c>
      <c r="E2180" s="2" t="str">
        <v>7次</v>
      </c>
      <c r="F2180" s="2" t="str">
        <v>P.O. BOX 282, SPIT JUNCTION,NSW 2088,AUSTRALIA</v>
      </c>
      <c r="G2180" s="2" t="str">
        <v>--</v>
      </c>
      <c r="H2180" s="2" t="s">
        <v>11384</v>
      </c>
      <c r="I2180" s="2" t="str">
        <v>+61 2 9969 7896</v>
      </c>
      <c r="J2180" s="2" t="str">
        <v>612 99697896</v>
      </c>
      <c r="K2180" s="7"/>
      <c r="L2180" s="7"/>
      <c r="M2180" s="7"/>
      <c r="N2180" s="7"/>
      <c r="O2180" s="7"/>
      <c r="P2180" s="7"/>
      <c r="Q2180" s="7"/>
      <c r="R2180" s="7"/>
      <c r="S2180" s="7"/>
    </row>
    <row r="2181">
      <c r="A2181" s="2" t="s">
        <v>8163</v>
      </c>
      <c r="B2181" s="2" t="str">
        <v>希臘</v>
      </c>
      <c r="C2181" s="2" t="str">
        <v>--</v>
      </c>
      <c r="D2181" s="2" t="str">
        <v>家具,家居装饰品,照明产品,餐厨用具</v>
      </c>
      <c r="E2181" s="2" t="str">
        <v>7次</v>
      </c>
      <c r="F2181" s="2" t="str">
        <v>54 Papaflessa,Galatsi, Athens</v>
      </c>
      <c r="G2181" s="2" t="str">
        <v>CHRISTAKOS, E., &amp; CO. O.E.</v>
      </c>
      <c r="H2181" s="2" t="str">
        <v>--</v>
      </c>
      <c r="I2181" s="2" t="str">
        <v>+30 21 0291 7428</v>
      </c>
      <c r="J2181" s="2" t="str">
        <v>0030 210 2926407</v>
      </c>
      <c r="K2181" s="7"/>
      <c r="L2181" s="7"/>
      <c r="M2181" s="7"/>
      <c r="N2181" s="7"/>
      <c r="O2181" s="7"/>
      <c r="P2181" s="7"/>
      <c r="Q2181" s="7"/>
      <c r="R2181" s="7"/>
      <c r="S2181" s="7"/>
    </row>
    <row r="2182">
      <c r="A2182" s="2" t="s">
        <v>11306</v>
      </c>
      <c r="B2182" s="2" t="str">
        <v>尼日利亞</v>
      </c>
      <c r="C2182" s="2" t="str">
        <v>--</v>
      </c>
      <c r="D2182" s="2" t="str">
        <v>医药保健品及医疗器械,玻璃工艺品,餐厨用具</v>
      </c>
      <c r="E2182" s="2" t="str">
        <v>7次</v>
      </c>
      <c r="F2182" s="2" t="str">
        <v>PLOT 91, AGBOLADE OGUNNIYI STREET, OFF MIYAKI OWORONSHOKI , LAGOS., NIGERIA</v>
      </c>
      <c r="G2182" s="2" t="str">
        <v>--</v>
      </c>
      <c r="H2182" s="2" t="s">
        <v>11307</v>
      </c>
      <c r="I2182" s="2" t="str">
        <v>+234 1 264 1210</v>
      </c>
      <c r="J2182" s="2" t="str">
        <v>234 01 2641210</v>
      </c>
      <c r="K2182" s="7"/>
      <c r="L2182" s="7"/>
      <c r="M2182" s="7"/>
      <c r="N2182" s="7"/>
      <c r="O2182" s="7"/>
      <c r="P2182" s="7"/>
      <c r="Q2182" s="7"/>
      <c r="R2182" s="7"/>
      <c r="S2182" s="7"/>
    </row>
    <row r="2183">
      <c r="A2183" s="2" t="s">
        <v>8196</v>
      </c>
      <c r="B2183" s="2" t="str">
        <v>荷蘭</v>
      </c>
      <c r="C2183" s="3" t="s">
        <v>8195</v>
      </c>
      <c r="D2183" s="2" t="str">
        <v>其他,卫浴设备,家具,家用纺织品,工具,照明产品,节日用品,餐厨用具</v>
      </c>
      <c r="E2183" s="2" t="str">
        <v>9次</v>
      </c>
      <c r="F2183" s="2" t="str">
        <v>Eemhavenweg 131, NL 3089 KE, Rotterdam</v>
      </c>
      <c r="G2183" s="2" t="str">
        <v>C van Houdt</v>
      </c>
      <c r="H2183" s="2" t="s">
        <v>8194</v>
      </c>
      <c r="I2183" s="2" t="str">
        <v>+31 10 299 2344</v>
      </c>
      <c r="J2183" s="2" t="str">
        <v>0031 10 4292127</v>
      </c>
      <c r="K2183" s="7"/>
      <c r="L2183" s="7"/>
      <c r="M2183" s="7"/>
      <c r="N2183" s="7"/>
      <c r="O2183" s="7"/>
      <c r="P2183" s="7"/>
      <c r="Q2183" s="7"/>
      <c r="R2183" s="7"/>
      <c r="S2183" s="7"/>
    </row>
    <row r="2184">
      <c r="A2184" s="2" t="s">
        <v>11331</v>
      </c>
      <c r="B2184" s="2" t="str">
        <v>俄羅斯</v>
      </c>
      <c r="C2184" s="3" t="s">
        <v>11332</v>
      </c>
      <c r="D2184" s="2" t="str">
        <v>个人护理用具,其他,照明产品,玻璃工艺品,箱包,餐厨用具</v>
      </c>
      <c r="E2184" s="2" t="str">
        <v>8次</v>
      </c>
      <c r="F2184" s="2" t="str">
        <v>KOTELNICHESKAYA NAB.,1/15 VYSOTKA,A-B, 5/F., OFFICE 4, MOSCOW,RUSSIA</v>
      </c>
      <c r="G2184" s="2" t="str">
        <v>Robin Lee</v>
      </c>
      <c r="H2184" s="2" t="s">
        <v>11333</v>
      </c>
      <c r="I2184" s="2" t="str">
        <v>(095)915 4600</v>
      </c>
      <c r="J2184" s="2" t="str">
        <v>(095)915 4001</v>
      </c>
      <c r="K2184" s="7"/>
      <c r="L2184" s="7"/>
      <c r="M2184" s="7"/>
      <c r="N2184" s="7"/>
      <c r="O2184" s="7"/>
      <c r="P2184" s="7"/>
      <c r="Q2184" s="7"/>
      <c r="R2184" s="7"/>
      <c r="S2184" s="7"/>
    </row>
    <row r="2185">
      <c r="A2185" s="2" t="s">
        <v>8107</v>
      </c>
      <c r="B2185" s="2" t="str">
        <v>斯里兰卡</v>
      </c>
      <c r="C2185" s="3" t="s">
        <v>8104</v>
      </c>
      <c r="D2185" s="2" t="s">
        <v>8106</v>
      </c>
      <c r="E2185" s="2" t="str">
        <v>10次</v>
      </c>
      <c r="F2185" s="2" t="str">
        <v>159, SECOND FLOOR,SECOND CROSS STREET,COLOMBO-11,SRI LANKA</v>
      </c>
      <c r="G2185" s="2" t="str">
        <v>MR.A.S.MOHAMED</v>
      </c>
      <c r="H2185" s="2" t="s">
        <v>8105</v>
      </c>
      <c r="I2185" s="2" t="str">
        <v>0094 11 422932</v>
      </c>
      <c r="J2185" s="2" t="str">
        <v>0094 4 448273</v>
      </c>
      <c r="K2185" s="7"/>
      <c r="L2185" s="7"/>
      <c r="M2185" s="7"/>
      <c r="N2185" s="7"/>
      <c r="O2185" s="7"/>
      <c r="P2185" s="7"/>
      <c r="Q2185" s="7"/>
      <c r="R2185" s="7"/>
      <c r="S2185" s="7"/>
    </row>
    <row r="2186">
      <c r="A2186" s="2" t="s">
        <v>11261</v>
      </c>
      <c r="B2186" s="2" t="str">
        <v>英國</v>
      </c>
      <c r="C2186" s="3" t="s">
        <v>11262</v>
      </c>
      <c r="D2186" s="2" t="str">
        <v>家用纺织品,工艺陶瓷,玻璃工艺品,编织及藤铁工艺品,鞋,餐厨用具</v>
      </c>
      <c r="E2186" s="2" t="str">
        <v>7次</v>
      </c>
      <c r="F2186" s="2" t="str">
        <v>84 Cheapside Street, GB G3 8BE, Glasgow</v>
      </c>
      <c r="G2186" s="2" t="str">
        <v>M A Horne</v>
      </c>
      <c r="H2186" s="2" t="str">
        <v>--</v>
      </c>
      <c r="I2186" s="2" t="str">
        <v>+44 141 221 4631</v>
      </c>
      <c r="J2186" s="2" t="str">
        <v>0044 141 221 2377</v>
      </c>
      <c r="K2186" s="7"/>
      <c r="L2186" s="7"/>
      <c r="M2186" s="7"/>
      <c r="N2186" s="7"/>
      <c r="O2186" s="7"/>
      <c r="P2186" s="7"/>
      <c r="Q2186" s="7"/>
      <c r="R2186" s="7"/>
      <c r="S2186" s="7"/>
    </row>
    <row r="2187">
      <c r="A2187" s="2" t="s">
        <v>8134</v>
      </c>
      <c r="B2187" s="2" t="str">
        <v>瑞典</v>
      </c>
      <c r="C2187" s="3" t="s">
        <v>8135</v>
      </c>
      <c r="D2187" s="2" t="str">
        <v>体育及旅游休闲用品,其他,家具,家用电器,玻璃工艺品,餐厨用具</v>
      </c>
      <c r="E2187" s="2" t="str">
        <v>9次</v>
      </c>
      <c r="F2187" s="2" t="str">
        <v>Hyllie Kyrkov 87, SE 21617, Limhamn</v>
      </c>
      <c r="G2187" s="2" t="str">
        <v>Gellberg AB</v>
      </c>
      <c r="H2187" s="2" t="s">
        <v>8136</v>
      </c>
      <c r="I2187" s="2" t="str">
        <v>+46 40 16 55 50</v>
      </c>
      <c r="J2187" s="2" t="str">
        <v>0046 40 16 04 11</v>
      </c>
      <c r="K2187" s="7"/>
      <c r="L2187" s="7"/>
      <c r="M2187" s="7"/>
      <c r="N2187" s="7"/>
      <c r="O2187" s="7"/>
      <c r="P2187" s="7"/>
      <c r="Q2187" s="7"/>
      <c r="R2187" s="7"/>
      <c r="S2187" s="7"/>
    </row>
    <row r="2188">
      <c r="A2188" s="2" t="s">
        <v>11280</v>
      </c>
      <c r="B2188" s="2" t="str">
        <v>新加坡</v>
      </c>
      <c r="C2188" s="3" t="s">
        <v>11281</v>
      </c>
      <c r="D2188" s="2" t="str">
        <v>餐厨用具</v>
      </c>
      <c r="E2188" s="2" t="str">
        <v>5次</v>
      </c>
      <c r="F2188" s="2" t="str">
        <v>07-18, EUNOS TECHPARK, 60 KAKI,BUKIT PLACE, SINGAPORE 415979</v>
      </c>
      <c r="G2188" s="2" t="str">
        <v>BIOPERFECT MKT., PTE., LTD.</v>
      </c>
      <c r="H2188" s="2" t="s">
        <v>11282</v>
      </c>
      <c r="I2188" s="2" t="str">
        <v>0065 6741 3393</v>
      </c>
      <c r="J2188" s="2" t="str">
        <v>0065 6741 0881</v>
      </c>
      <c r="K2188" s="7"/>
      <c r="L2188" s="7"/>
      <c r="M2188" s="7"/>
      <c r="N2188" s="7"/>
      <c r="O2188" s="7"/>
      <c r="P2188" s="7"/>
      <c r="Q2188" s="7"/>
      <c r="R2188" s="7"/>
      <c r="S2188" s="7"/>
    </row>
    <row r="2189">
      <c r="A2189" s="2" t="s">
        <v>8053</v>
      </c>
      <c r="B2189" s="2" t="str">
        <v>澳大利亞</v>
      </c>
      <c r="C2189" s="2" t="str">
        <v>--</v>
      </c>
      <c r="D2189" s="2" t="str">
        <v>体育及旅游休闲用品,工艺陶瓷,照明产品,玻璃工艺品,箱包,餐厨用具</v>
      </c>
      <c r="E2189" s="2" t="str">
        <v>10次</v>
      </c>
      <c r="F2189" s="2" t="str">
        <v>PO BOX 206 NORTH STRATHFIELD NSW,AUSTRALIA</v>
      </c>
      <c r="G2189" s="2" t="str">
        <v>Horst Iken</v>
      </c>
      <c r="H2189" s="2" t="s">
        <v>8052</v>
      </c>
      <c r="I2189" s="2" t="str">
        <v>+61 2 9899 1445</v>
      </c>
      <c r="J2189" s="2">
        <v>209001445</v>
      </c>
      <c r="K2189" s="7"/>
      <c r="L2189" s="7"/>
      <c r="M2189" s="7"/>
      <c r="N2189" s="7"/>
      <c r="O2189" s="7"/>
      <c r="P2189" s="7"/>
      <c r="Q2189" s="7"/>
      <c r="R2189" s="7"/>
      <c r="S2189" s="7"/>
    </row>
    <row r="2190">
      <c r="A2190" s="2" t="s">
        <v>8781</v>
      </c>
      <c r="B2190" s="2" t="str">
        <v>波蘭</v>
      </c>
      <c r="C2190" s="3" t="s">
        <v>8780</v>
      </c>
      <c r="D2190" s="2" t="str">
        <v>餐厨用具</v>
      </c>
      <c r="E2190" s="2" t="str">
        <v>7次</v>
      </c>
      <c r="F2190" s="2" t="str">
        <v>60-320 Poznan ul. Bulgarska 65 A, POLAND</v>
      </c>
      <c r="G2190" s="2" t="str">
        <v>--</v>
      </c>
      <c r="H2190" s="2" t="s">
        <v>8782</v>
      </c>
      <c r="I2190" s="2" t="str">
        <v>+48 61 868 38 36</v>
      </c>
      <c r="J2190" s="2">
        <v>48618683836</v>
      </c>
      <c r="K2190" s="7"/>
      <c r="L2190" s="7"/>
      <c r="M2190" s="7"/>
      <c r="N2190" s="7"/>
      <c r="O2190" s="7"/>
      <c r="P2190" s="7"/>
      <c r="Q2190" s="7"/>
      <c r="R2190" s="7"/>
      <c r="S2190" s="7"/>
    </row>
    <row r="2191">
      <c r="A2191" s="2" t="s">
        <v>8081</v>
      </c>
      <c r="B2191" s="2" t="str">
        <v>印度</v>
      </c>
      <c r="C2191" s="2" t="str">
        <v>--</v>
      </c>
      <c r="D2191" s="2" t="str">
        <v>体育及旅游休闲用品,家具,玻璃工艺品,箱包,鞋,餐厨用具</v>
      </c>
      <c r="E2191" s="2" t="str">
        <v>10次</v>
      </c>
      <c r="F2191" s="2" t="str">
        <v>13 PAUL MANSIONS, 6 BISHOP LEFROY ROAD, KOLKATA 700 020, WEST BENGAL,INDIA</v>
      </c>
      <c r="G2191" s="2" t="str">
        <v>On</v>
      </c>
      <c r="H2191" s="2" t="s">
        <v>8080</v>
      </c>
      <c r="I2191" s="2" t="str">
        <v>+91 33 2240 8976</v>
      </c>
      <c r="J2191" s="2" t="str">
        <v>91 33 22872889</v>
      </c>
      <c r="K2191" s="7"/>
      <c r="L2191" s="7"/>
      <c r="M2191" s="7"/>
      <c r="N2191" s="7"/>
      <c r="O2191" s="7"/>
      <c r="P2191" s="7"/>
      <c r="Q2191" s="7"/>
      <c r="R2191" s="7"/>
      <c r="S2191" s="7"/>
    </row>
    <row r="2192">
      <c r="A2192" s="2" t="s">
        <v>8703</v>
      </c>
      <c r="B2192" s="2" t="str">
        <v>義大利</v>
      </c>
      <c r="C2192" s="3" t="s">
        <v>8702</v>
      </c>
      <c r="D2192" s="2" t="str">
        <v>其他,照明产品,餐厨用具</v>
      </c>
      <c r="E2192" s="2" t="str">
        <v>6次</v>
      </c>
      <c r="F2192" s="2" t="str">
        <v>Via del Lavoro 1/C, I 31013, CODOGNE'</v>
      </c>
      <c r="G2192" s="2" t="str">
        <v>Giorgio Zanchetta</v>
      </c>
      <c r="H2192" s="2" t="s">
        <v>8704</v>
      </c>
      <c r="I2192" s="2" t="str">
        <v>+39 0438 470220</v>
      </c>
      <c r="J2192" s="2" t="str">
        <v>0039 0438 470245</v>
      </c>
      <c r="K2192" s="7"/>
      <c r="L2192" s="7"/>
      <c r="M2192" s="7"/>
      <c r="N2192" s="7"/>
      <c r="O2192" s="7"/>
      <c r="P2192" s="7"/>
      <c r="Q2192" s="7"/>
      <c r="R2192" s="7"/>
      <c r="S2192" s="7"/>
    </row>
    <row r="2193">
      <c r="A2193" s="2" t="s">
        <v>8425</v>
      </c>
      <c r="B2193" s="2" t="str">
        <v>巴哈馬</v>
      </c>
      <c r="C2193" s="3" t="s">
        <v>8428</v>
      </c>
      <c r="D2193" s="2" t="s">
        <v>8426</v>
      </c>
      <c r="E2193" s="2" t="str">
        <v>10次</v>
      </c>
      <c r="F2193" s="2" t="str">
        <v>155 MONESTARY PARKP.O. BOX N7293, NASSAU,BAHAMAS</v>
      </c>
      <c r="G2193" s="2" t="str">
        <v>Aasif Khudrath</v>
      </c>
      <c r="H2193" s="2" t="s">
        <v>8427</v>
      </c>
      <c r="I2193" s="2" t="str">
        <v>(242)394 4147</v>
      </c>
      <c r="J2193" s="2" t="str">
        <v>(242394 4172</v>
      </c>
      <c r="K2193" s="7"/>
      <c r="L2193" s="7"/>
      <c r="M2193" s="7"/>
      <c r="N2193" s="7"/>
      <c r="O2193" s="7"/>
      <c r="P2193" s="7"/>
      <c r="Q2193" s="7"/>
      <c r="R2193" s="7"/>
      <c r="S2193" s="7"/>
    </row>
    <row r="2194">
      <c r="A2194" s="2" t="s">
        <v>11553</v>
      </c>
      <c r="B2194" s="2" t="str">
        <v>孟加拉</v>
      </c>
      <c r="C2194" s="3" t="s">
        <v>11554</v>
      </c>
      <c r="D2194" s="2" t="s">
        <v>11551</v>
      </c>
      <c r="E2194" s="2" t="str">
        <v>11次</v>
      </c>
      <c r="F2194" s="2" t="str">
        <v>"SAHERA CIRCLE" LEVEL 4, 218,ELEPHANT ROAD, DHAKA-1205,BANGLADESH</v>
      </c>
      <c r="G2194" s="2" t="str">
        <v>A.RAHMAN</v>
      </c>
      <c r="H2194" s="2" t="s">
        <v>11552</v>
      </c>
      <c r="I2194" s="2" t="str">
        <v>+880 1712-587988</v>
      </c>
      <c r="J2194" s="2" t="str">
        <v>0088 031 637496</v>
      </c>
      <c r="K2194" s="7"/>
      <c r="L2194" s="7"/>
      <c r="M2194" s="7"/>
      <c r="N2194" s="7"/>
      <c r="O2194" s="7"/>
      <c r="P2194" s="7"/>
      <c r="Q2194" s="7"/>
      <c r="R2194" s="7"/>
      <c r="S2194" s="7"/>
    </row>
    <row r="2195">
      <c r="A2195" s="2" t="s">
        <v>8457</v>
      </c>
      <c r="B2195" s="2" t="str">
        <v>科威特</v>
      </c>
      <c r="C2195" s="2" t="str">
        <v>--</v>
      </c>
      <c r="D2195" s="2" t="str">
        <v>餐厨用具</v>
      </c>
      <c r="E2195" s="2" t="str">
        <v>6次</v>
      </c>
      <c r="F2195" s="2" t="str">
        <v>JABER AL MUBARAK STREET SHARQ,KUWAIT</v>
      </c>
      <c r="G2195" s="2" t="str">
        <v>--</v>
      </c>
      <c r="H2195" s="2" t="s">
        <v>8458</v>
      </c>
      <c r="I2195" s="2">
        <f>+965-9611-458</f>
      </c>
      <c r="J2195" s="2">
        <v>4827162</v>
      </c>
      <c r="K2195" s="7"/>
      <c r="L2195" s="7"/>
      <c r="M2195" s="7"/>
      <c r="N2195" s="7"/>
      <c r="O2195" s="7"/>
      <c r="P2195" s="7"/>
      <c r="Q2195" s="7"/>
      <c r="R2195" s="7"/>
      <c r="S2195" s="7"/>
    </row>
    <row r="2196">
      <c r="A2196" s="2" t="s">
        <v>11581</v>
      </c>
      <c r="B2196" s="2" t="str">
        <v>澳大利亞</v>
      </c>
      <c r="C2196" s="3" t="s">
        <v>11582</v>
      </c>
      <c r="D2196" s="2" t="str">
        <v>家具,家居装饰品,玻璃工艺品,餐厨用具</v>
      </c>
      <c r="E2196" s="2" t="str">
        <v>7次</v>
      </c>
      <c r="F2196" s="2" t="str">
        <v>57 Sandown Rd, 3171, Springvale</v>
      </c>
      <c r="G2196" s="2" t="str">
        <v>Finemark Homewares Pty Ltd</v>
      </c>
      <c r="H2196" s="2" t="str">
        <v>--</v>
      </c>
      <c r="I2196" s="2">
        <f>+61-411-877-177</f>
      </c>
      <c r="J2196" s="2" t="str">
        <v>0061 3 9546 4461</v>
      </c>
      <c r="K2196" s="7"/>
      <c r="L2196" s="7"/>
      <c r="M2196" s="7"/>
      <c r="N2196" s="7"/>
      <c r="O2196" s="7"/>
      <c r="P2196" s="7"/>
      <c r="Q2196" s="7"/>
      <c r="R2196" s="7"/>
      <c r="S2196" s="7"/>
    </row>
    <row r="2197">
      <c r="A2197" s="2" t="s">
        <v>8379</v>
      </c>
      <c r="B2197" s="2" t="str">
        <v>日本</v>
      </c>
      <c r="C2197" s="2" t="str">
        <v>--</v>
      </c>
      <c r="D2197" s="2" t="str">
        <v>食品,餐厨用具</v>
      </c>
      <c r="E2197" s="2" t="str">
        <v>7次</v>
      </c>
      <c r="F2197" s="2" t="str">
        <v>61-1, OTAKI, OTAKI-MACHI ISUMI-GUN, CHIBA 2980216</v>
      </c>
      <c r="G2197" s="2" t="str">
        <v>SHISHIKURA, SEIZO</v>
      </c>
      <c r="H2197" s="2" t="str">
        <v>--</v>
      </c>
      <c r="I2197" s="2" t="str">
        <v>0081 470 82 2521</v>
      </c>
      <c r="J2197" s="2" t="str">
        <v>0081 470 82 2522</v>
      </c>
      <c r="K2197" s="7"/>
      <c r="L2197" s="7"/>
      <c r="M2197" s="7"/>
      <c r="N2197" s="7"/>
      <c r="O2197" s="7"/>
      <c r="P2197" s="7"/>
      <c r="Q2197" s="7"/>
      <c r="R2197" s="7"/>
      <c r="S2197" s="7"/>
    </row>
    <row r="2198">
      <c r="A2198" s="2" t="s">
        <v>11509</v>
      </c>
      <c r="B2198" s="2" t="str">
        <v>日本</v>
      </c>
      <c r="C2198" s="3" t="s">
        <v>11510</v>
      </c>
      <c r="D2198" s="2" t="str">
        <v>服装饰物及配件,鞋,餐厨用具</v>
      </c>
      <c r="E2198" s="2" t="str">
        <v>6次</v>
      </c>
      <c r="F2198" s="2" t="str">
        <v>1-2-13, KOMAGATA, TAITO-KU, TOKYO 111, JAPAN</v>
      </c>
      <c r="G2198" s="2" t="str">
        <v>KAMEYAMA, HIROSHI</v>
      </c>
      <c r="H2198" s="2" t="s">
        <v>11508</v>
      </c>
      <c r="I2198" s="2" t="str">
        <v>0081 3 3651 2061</v>
      </c>
      <c r="J2198" s="2" t="str">
        <v>0081 3 36511647</v>
      </c>
      <c r="K2198" s="7"/>
      <c r="L2198" s="7"/>
      <c r="M2198" s="7"/>
      <c r="N2198" s="7"/>
      <c r="O2198" s="7"/>
      <c r="P2198" s="7"/>
      <c r="Q2198" s="7"/>
      <c r="R2198" s="7"/>
      <c r="S2198" s="7"/>
    </row>
    <row r="2199">
      <c r="A2199" s="2" t="s">
        <v>8399</v>
      </c>
      <c r="B2199" s="2" t="str">
        <v>印尼</v>
      </c>
      <c r="C2199" s="2" t="str">
        <v>--</v>
      </c>
      <c r="D2199" s="2" t="str">
        <v>家具,餐厨用具</v>
      </c>
      <c r="E2199" s="2" t="str">
        <v>6次</v>
      </c>
      <c r="F2199" s="2" t="str">
        <v>JL.PASAR UTARA NO.36,JATINEGARA,JAKARTA</v>
      </c>
      <c r="G2199" s="2" t="str">
        <v>C.F.TIN</v>
      </c>
      <c r="H2199" s="2" t="str">
        <v>--</v>
      </c>
      <c r="I2199" s="2" t="str">
        <v>0062 21 8190449</v>
      </c>
      <c r="J2199" s="2" t="str">
        <v>0062 21 8190449</v>
      </c>
      <c r="K2199" s="7"/>
      <c r="L2199" s="7"/>
      <c r="M2199" s="7"/>
      <c r="N2199" s="7"/>
      <c r="O2199" s="7"/>
      <c r="P2199" s="7"/>
      <c r="Q2199" s="7"/>
      <c r="R2199" s="7"/>
      <c r="S2199" s="7"/>
    </row>
    <row r="2200">
      <c r="A2200" s="2" t="s">
        <v>9595</v>
      </c>
      <c r="B2200" s="2" t="str">
        <v>土耳其</v>
      </c>
      <c r="C2200" s="2" t="str">
        <v>--</v>
      </c>
      <c r="D2200" s="2" t="str">
        <v>餐厨用具</v>
      </c>
      <c r="E2200" s="2" t="str">
        <v>6次</v>
      </c>
      <c r="F2200" s="2" t="str">
        <v>SIYAVUSPASA SOK.NO.30 SULEYMANIYE,ISTANBUL</v>
      </c>
      <c r="G2200" s="2" t="str">
        <v>MEHMET DENIZ</v>
      </c>
      <c r="H2200" s="2" t="s">
        <v>9596</v>
      </c>
      <c r="I2200" s="2" t="str">
        <v>0090 212 5200220</v>
      </c>
      <c r="J2200" s="2" t="str">
        <v>0090 212 5126016</v>
      </c>
      <c r="K2200" s="7"/>
      <c r="L2200" s="7"/>
      <c r="M2200" s="7"/>
      <c r="N2200" s="7"/>
      <c r="O2200" s="7"/>
      <c r="P2200" s="7"/>
      <c r="Q2200" s="7"/>
      <c r="R2200" s="7"/>
      <c r="S2200" s="7"/>
    </row>
    <row r="2201">
      <c r="A2201" s="2" t="s">
        <v>8328</v>
      </c>
      <c r="B2201" s="2" t="str">
        <v>希臘</v>
      </c>
      <c r="C2201" s="3" t="s">
        <v>8327</v>
      </c>
      <c r="D2201" s="2" t="str">
        <v>家具,餐厨用具</v>
      </c>
      <c r="E2201" s="2" t="str">
        <v>7次</v>
      </c>
      <c r="F2201" s="2" t="str">
        <v>1 Nezer Str. Athens</v>
      </c>
      <c r="G2201" s="2" t="str">
        <v>Mr Dimitris Papanicolaou</v>
      </c>
      <c r="H2201" s="2" t="s">
        <v>8326</v>
      </c>
      <c r="I2201" s="2" t="str">
        <v>+30 21 0924 1367</v>
      </c>
      <c r="J2201" s="2" t="str">
        <v>0030 210 9239564</v>
      </c>
      <c r="K2201" s="7"/>
      <c r="L2201" s="7"/>
      <c r="M2201" s="7"/>
      <c r="N2201" s="7"/>
      <c r="O2201" s="7"/>
      <c r="P2201" s="7"/>
      <c r="Q2201" s="7"/>
      <c r="R2201" s="7"/>
      <c r="S2201" s="7"/>
    </row>
    <row r="2202">
      <c r="A2202" s="2" t="s">
        <v>11454</v>
      </c>
      <c r="B2202" s="2" t="str">
        <v>英國</v>
      </c>
      <c r="C2202" s="3" t="s">
        <v>11455</v>
      </c>
      <c r="D2202" s="2" t="str">
        <v>餐厨用具</v>
      </c>
      <c r="E2202" s="2" t="str">
        <v>5次</v>
      </c>
      <c r="F2202" s="2" t="str">
        <v>Grand Union House, Old Wolverton, Road, Old Wolverton, GB MK12 5P, Milton Keynes</v>
      </c>
      <c r="G2202" s="2" t="str">
        <v>Bosch Domestic Appliances Ltd</v>
      </c>
      <c r="H2202" s="2" t="str">
        <v>--</v>
      </c>
      <c r="I2202" s="2" t="str">
        <v>+44 1908 328200</v>
      </c>
      <c r="J2202" s="2" t="str">
        <v>0044 1908 328230/328299</v>
      </c>
      <c r="K2202" s="7"/>
      <c r="L2202" s="7"/>
      <c r="M2202" s="7"/>
      <c r="N2202" s="7"/>
      <c r="O2202" s="7"/>
      <c r="P2202" s="7"/>
      <c r="Q2202" s="7"/>
      <c r="R2202" s="7"/>
      <c r="S2202" s="7"/>
    </row>
    <row r="2203">
      <c r="A2203" s="2" t="s">
        <v>8353</v>
      </c>
      <c r="B2203" s="2" t="str">
        <v>美國</v>
      </c>
      <c r="C2203" s="2" t="str">
        <v>--</v>
      </c>
      <c r="D2203" s="2" t="s">
        <v>8354</v>
      </c>
      <c r="E2203" s="2" t="str">
        <v>9次</v>
      </c>
      <c r="F2203" s="2" t="str">
        <v>1836 QUIMBY RDSAN JOSE CA 95122,U.S.A.</v>
      </c>
      <c r="G2203" s="2" t="str">
        <v>Evren KARA</v>
      </c>
      <c r="H2203" s="2" t="s">
        <v>8355</v>
      </c>
      <c r="I2203" s="2" t="str">
        <v>+1 408-315-5137</v>
      </c>
      <c r="J2203" s="2" t="str">
        <v>001 408 6297073</v>
      </c>
      <c r="K2203" s="7"/>
      <c r="L2203" s="7"/>
      <c r="M2203" s="7"/>
      <c r="N2203" s="7"/>
      <c r="O2203" s="7"/>
      <c r="P2203" s="7"/>
      <c r="Q2203" s="7"/>
      <c r="R2203" s="7"/>
      <c r="S2203" s="7"/>
    </row>
    <row r="2204">
      <c r="A2204" s="2" t="s">
        <v>11479</v>
      </c>
      <c r="B2204" s="2" t="str">
        <v>中國香港</v>
      </c>
      <c r="C2204" s="3" t="s">
        <v>11481</v>
      </c>
      <c r="D2204" s="2" t="str">
        <v>食品,餐厨用具</v>
      </c>
      <c r="E2204" s="2" t="str">
        <v>4次</v>
      </c>
      <c r="F2204" s="2" t="str">
        <v>Room 4305, 43/F, China Resources Building, 26 Harbour Road, Wanchai, Hong Kong</v>
      </c>
      <c r="G2204" s="2" t="str">
        <v>Mr Nicholas Peana</v>
      </c>
      <c r="H2204" s="2" t="s">
        <v>11480</v>
      </c>
      <c r="I2204" s="2" t="str">
        <v>00852 21101680</v>
      </c>
      <c r="J2204" s="2" t="str">
        <v>00852 21140996</v>
      </c>
      <c r="K2204" s="7"/>
      <c r="L2204" s="7"/>
      <c r="M2204" s="7"/>
      <c r="N2204" s="7"/>
      <c r="O2204" s="7"/>
      <c r="P2204" s="7"/>
      <c r="Q2204" s="7"/>
      <c r="R2204" s="7"/>
      <c r="S2204" s="7"/>
    </row>
    <row r="2205">
      <c r="A2205" s="2" t="s">
        <v>8271</v>
      </c>
      <c r="B2205" s="2" t="str">
        <v>美國</v>
      </c>
      <c r="C2205" s="2" t="str">
        <v>--</v>
      </c>
      <c r="D2205" s="2" t="str">
        <v>餐厨用具</v>
      </c>
      <c r="E2205" s="2" t="str">
        <v>3次</v>
      </c>
      <c r="F2205" s="2" t="str">
        <v>295 5TH AVE, NEW YORK, NY 10016-7103</v>
      </c>
      <c r="G2205" s="2" t="str">
        <v>SAM GINDI</v>
      </c>
      <c r="H2205" s="2" t="s">
        <v>8272</v>
      </c>
      <c r="I2205" s="2" t="str">
        <v>--</v>
      </c>
      <c r="J2205" s="2" t="str">
        <v>001 908 7579629</v>
      </c>
      <c r="K2205" s="7"/>
      <c r="L2205" s="7"/>
      <c r="M2205" s="7"/>
      <c r="N2205" s="7"/>
      <c r="O2205" s="7"/>
      <c r="P2205" s="7"/>
      <c r="Q2205" s="7"/>
      <c r="R2205" s="7"/>
      <c r="S2205" s="7"/>
    </row>
    <row r="2206">
      <c r="A2206" s="2" t="s">
        <v>11407</v>
      </c>
      <c r="B2206" s="2" t="str">
        <v>美國</v>
      </c>
      <c r="C2206" s="3" t="s">
        <v>11406</v>
      </c>
      <c r="D2206" s="2" t="s">
        <v>11408</v>
      </c>
      <c r="E2206" s="2" t="str">
        <v>10次</v>
      </c>
      <c r="F2206" s="2" t="str">
        <v>1443 Oneida st., Suite 101, Denver Co., 80220 USA</v>
      </c>
      <c r="G2206" s="2" t="str">
        <v>Henry Choi</v>
      </c>
      <c r="H2206" s="2" t="s">
        <v>11409</v>
      </c>
      <c r="I2206" s="2" t="str">
        <v>+1 720-939-9888</v>
      </c>
      <c r="J2206" s="2" t="str">
        <v>1 303 322 1814</v>
      </c>
      <c r="K2206" s="7"/>
      <c r="L2206" s="7"/>
      <c r="M2206" s="7"/>
      <c r="N2206" s="7"/>
      <c r="O2206" s="7"/>
      <c r="P2206" s="7"/>
      <c r="Q2206" s="7"/>
      <c r="R2206" s="7"/>
      <c r="S2206" s="7"/>
    </row>
    <row r="2207">
      <c r="A2207" s="2" t="s">
        <v>8299</v>
      </c>
      <c r="B2207" s="2" t="str">
        <v>洪都拉斯</v>
      </c>
      <c r="C2207" s="2" t="str">
        <v>--</v>
      </c>
      <c r="D2207" s="2" t="str">
        <v>其他,家具,汽车配件,餐厨用具</v>
      </c>
      <c r="E2207" s="2" t="str">
        <v>9次</v>
      </c>
      <c r="F2207" s="2" t="str">
        <v>APARTADO 467,TEGUCIGALPA, DC</v>
      </c>
      <c r="G2207" s="2" t="str">
        <v>LA ECONOMICA AGENCIA MERZ S.A.</v>
      </c>
      <c r="H2207" s="2" t="str">
        <v>--</v>
      </c>
      <c r="I2207" s="2" t="str">
        <v>00504 237 9215</v>
      </c>
      <c r="J2207" s="2" t="str">
        <v>00504 237 3820</v>
      </c>
      <c r="K2207" s="7"/>
      <c r="L2207" s="7"/>
      <c r="M2207" s="7"/>
      <c r="N2207" s="7"/>
      <c r="O2207" s="7"/>
      <c r="P2207" s="7"/>
      <c r="Q2207" s="7"/>
      <c r="R2207" s="7"/>
      <c r="S2207" s="7"/>
    </row>
    <row r="2208">
      <c r="A2208" s="2" t="s">
        <v>8941</v>
      </c>
      <c r="B2208" s="2" t="str">
        <v>德國</v>
      </c>
      <c r="C2208" s="3" t="s">
        <v>8940</v>
      </c>
      <c r="D2208" s="2" t="str">
        <v>工艺陶瓷,餐厨用具</v>
      </c>
      <c r="E2208" s="2" t="str">
        <v>3次</v>
      </c>
      <c r="F2208" s="2" t="str">
        <v>Gottlieb-Wagner-Strasse 2, DE 63924, Kleinheubach</v>
      </c>
      <c r="G2208" s="2" t="str">
        <v>Helmut Weis</v>
      </c>
      <c r="H2208" s="2" t="s">
        <v>8942</v>
      </c>
      <c r="I2208" s="2" t="str">
        <v>+49 9371 5070</v>
      </c>
      <c r="J2208" s="2" t="str">
        <v>0049 9371 50 71 01</v>
      </c>
      <c r="K2208" s="7"/>
      <c r="L2208" s="7"/>
      <c r="M2208" s="7"/>
      <c r="N2208" s="7"/>
      <c r="O2208" s="7"/>
      <c r="P2208" s="7"/>
      <c r="Q2208" s="7"/>
      <c r="R2208" s="7"/>
      <c r="S2208" s="7"/>
    </row>
    <row r="2209">
      <c r="A2209" s="2" t="s">
        <v>12213</v>
      </c>
      <c r="B2209" s="2" t="str">
        <v>中國香港</v>
      </c>
      <c r="C2209" s="3" t="s">
        <v>12211</v>
      </c>
      <c r="D2209" s="2" t="s">
        <v>12214</v>
      </c>
      <c r="E2209" s="2" t="str">
        <v>8次</v>
      </c>
      <c r="F2209" s="2" t="str">
        <v>BLOCK 6, 20E,180 POKFULAM ROAD,HONGKONG</v>
      </c>
      <c r="G2209" s="2" t="str">
        <v>LAWRENCE KO</v>
      </c>
      <c r="H2209" s="2" t="s">
        <v>12212</v>
      </c>
      <c r="I2209" s="2" t="str">
        <v>+852 2548 9828</v>
      </c>
      <c r="J2209" s="2" t="str">
        <v>00852 25489828</v>
      </c>
      <c r="K2209" s="7"/>
      <c r="L2209" s="7"/>
      <c r="M2209" s="7"/>
      <c r="N2209" s="7"/>
      <c r="O2209" s="7"/>
      <c r="P2209" s="7"/>
      <c r="Q2209" s="7"/>
      <c r="R2209" s="7"/>
      <c r="S2209" s="7"/>
    </row>
    <row r="2210">
      <c r="A2210" s="2" t="s">
        <v>11051</v>
      </c>
      <c r="B2210" s="2" t="str">
        <v>美國</v>
      </c>
      <c r="C2210" s="3" t="s">
        <v>11050</v>
      </c>
      <c r="D2210" s="2" t="s">
        <v>11048</v>
      </c>
      <c r="E2210" s="2" t="str">
        <v>10次</v>
      </c>
      <c r="F2210" s="2" t="str">
        <v>7000 Euclid Avenue</v>
      </c>
      <c r="G2210" s="2" t="str">
        <v>Prashanr Shetn</v>
      </c>
      <c r="H2210" s="2" t="s">
        <v>11049</v>
      </c>
      <c r="I2210" s="2" t="str">
        <v>+1 216-426-9375</v>
      </c>
      <c r="J2210" s="2" t="str">
        <v>216 426 9352</v>
      </c>
      <c r="K2210" s="7"/>
      <c r="L2210" s="7"/>
      <c r="M2210" s="7"/>
      <c r="N2210" s="7"/>
      <c r="O2210" s="7"/>
      <c r="P2210" s="7"/>
      <c r="Q2210" s="7"/>
      <c r="R2210" s="7"/>
      <c r="S2210" s="7"/>
    </row>
    <row r="2211">
      <c r="A2211" s="2" t="s">
        <v>13547</v>
      </c>
      <c r="B2211" s="2" t="str">
        <v>以色列</v>
      </c>
      <c r="C2211" s="2" t="str">
        <v>--</v>
      </c>
      <c r="D2211" s="2" t="str">
        <v>家具,餐厨用具</v>
      </c>
      <c r="E2211" s="2" t="str">
        <v>8次</v>
      </c>
      <c r="F2211" s="2" t="str">
        <v>Industrial Zone, 99786, Gezer</v>
      </c>
      <c r="G2211" s="2" t="str">
        <v>Hamdi Yaron</v>
      </c>
      <c r="H2211" s="2" t="str">
        <v>--</v>
      </c>
      <c r="I2211" s="2" t="str">
        <v>+972 8-979-7260</v>
      </c>
      <c r="J2211" s="2" t="str">
        <v>00972 8 9797261</v>
      </c>
      <c r="K2211" s="7"/>
      <c r="L2211" s="7"/>
      <c r="M2211" s="7"/>
      <c r="N2211" s="7"/>
      <c r="O2211" s="7"/>
      <c r="P2211" s="7"/>
      <c r="Q2211" s="7"/>
      <c r="R2211" s="7"/>
      <c r="S2211" s="7"/>
    </row>
    <row r="2212">
      <c r="A2212" s="2" t="s">
        <v>11070</v>
      </c>
      <c r="B2212" s="2" t="str">
        <v>美國</v>
      </c>
      <c r="C2212" s="3" t="s">
        <v>11068</v>
      </c>
      <c r="D2212" s="2" t="str">
        <v>餐厨用具</v>
      </c>
      <c r="E2212" s="2" t="str">
        <v>3次</v>
      </c>
      <c r="F2212" s="2" t="str">
        <v>27 INDUSTRIAL PARK RD, SACO, ME 04072</v>
      </c>
      <c r="G2212" s="2" t="str">
        <v>LEA ZAFIRSON</v>
      </c>
      <c r="H2212" s="2" t="s">
        <v>11069</v>
      </c>
      <c r="I2212" s="2" t="str">
        <v>--</v>
      </c>
      <c r="J2212" s="2" t="str">
        <v>001 207 282 9742</v>
      </c>
      <c r="K2212" s="7"/>
      <c r="L2212" s="7"/>
      <c r="M2212" s="7"/>
      <c r="N2212" s="7"/>
      <c r="O2212" s="7"/>
      <c r="P2212" s="7"/>
      <c r="Q2212" s="7"/>
      <c r="R2212" s="7"/>
      <c r="S2212" s="7"/>
    </row>
    <row r="2213">
      <c r="A2213" s="2" t="s">
        <v>13501</v>
      </c>
      <c r="B2213" s="2" t="str">
        <v>荷蘭</v>
      </c>
      <c r="C2213" s="2" t="str">
        <v>--</v>
      </c>
      <c r="D2213" s="2" t="s">
        <v>13502</v>
      </c>
      <c r="E2213" s="2" t="str">
        <v>10次</v>
      </c>
      <c r="F2213" s="2" t="str">
        <v>Ireneplaats 42, 3223 XJ Hellevoetsluis, HOLLAND</v>
      </c>
      <c r="G2213" s="2" t="str">
        <v>DAVID CARDIEL CERVANTES</v>
      </c>
      <c r="H2213" s="2" t="s">
        <v>13503</v>
      </c>
      <c r="I2213" s="2" t="str">
        <v>+31 181 329 575</v>
      </c>
      <c r="J2213" s="2">
        <v>31181329575</v>
      </c>
      <c r="K2213" s="7"/>
      <c r="L2213" s="7"/>
      <c r="M2213" s="7"/>
      <c r="N2213" s="7"/>
      <c r="O2213" s="7"/>
      <c r="P2213" s="7"/>
      <c r="Q2213" s="7"/>
      <c r="R2213" s="7"/>
      <c r="S2213" s="7"/>
    </row>
    <row r="2214">
      <c r="A2214" s="2" t="s">
        <v>10503</v>
      </c>
      <c r="B2214" s="2" t="str">
        <v>中國香港</v>
      </c>
      <c r="C2214" s="3" t="s">
        <v>10505</v>
      </c>
      <c r="D2214" s="2" t="str">
        <v>餐厨用具</v>
      </c>
      <c r="E2214" s="2" t="str">
        <v>7次</v>
      </c>
      <c r="F2214" s="2" t="str">
        <v>FLAT B, 9/F, INT''L IND. CTR,2-8 KWEI TEI ST.,FOTAN, SHATIN, N.T.,HONGKONG</v>
      </c>
      <c r="G2214" s="2" t="str">
        <v>--</v>
      </c>
      <c r="H2214" s="2" t="s">
        <v>10504</v>
      </c>
      <c r="I2214" s="2" t="str">
        <v>(852)26903073</v>
      </c>
      <c r="J2214" s="2" t="str">
        <v>(852)21992865</v>
      </c>
      <c r="K2214" s="7"/>
      <c r="L2214" s="7"/>
      <c r="M2214" s="7"/>
      <c r="N2214" s="7"/>
      <c r="O2214" s="7"/>
      <c r="P2214" s="7"/>
      <c r="Q2214" s="7"/>
      <c r="R2214" s="7"/>
      <c r="S2214" s="7"/>
    </row>
    <row r="2215">
      <c r="A2215" s="2" t="s">
        <v>10526</v>
      </c>
      <c r="B2215" s="2" t="str">
        <v>美國</v>
      </c>
      <c r="C2215" s="3" t="s">
        <v>10525</v>
      </c>
      <c r="D2215" s="2" t="str">
        <v>家具,工艺陶瓷,餐厨用具</v>
      </c>
      <c r="E2215" s="2" t="str">
        <v>9次</v>
      </c>
      <c r="F2215" s="2" t="str">
        <v>3931 HOGSHEAD RD, PLYMOUTH, FL 32768</v>
      </c>
      <c r="G2215" s="2" t="str">
        <v>HERMANN ENGELMANN GREENHOUSES</v>
      </c>
      <c r="H2215" s="2" t="str">
        <v>--</v>
      </c>
      <c r="I2215" s="2">
        <f>+1-800-722-6435</f>
      </c>
      <c r="J2215" s="2" t="str">
        <v>001 407 886 0094</v>
      </c>
      <c r="K2215" s="7"/>
      <c r="L2215" s="7"/>
      <c r="M2215" s="7"/>
      <c r="N2215" s="7"/>
      <c r="O2215" s="7"/>
      <c r="P2215" s="7"/>
      <c r="Q2215" s="7"/>
      <c r="R2215" s="7"/>
      <c r="S2215" s="7"/>
    </row>
    <row r="2216">
      <c r="A2216" s="2" t="s">
        <v>11031</v>
      </c>
      <c r="B2216" s="2" t="str">
        <v>科威特</v>
      </c>
      <c r="C2216" s="2" t="str">
        <v>--</v>
      </c>
      <c r="D2216" s="2" t="str">
        <v>其他,汽车配件,餐厨用具</v>
      </c>
      <c r="E2216" s="2" t="str">
        <v>5次</v>
      </c>
      <c r="F2216" s="2" t="str">
        <v>P.O. BOX 177,SAFAT 13002</v>
      </c>
      <c r="G2216" s="2" t="str">
        <v>APKAR HOVAGUIMIAN, DIR</v>
      </c>
      <c r="H2216" s="2" t="str">
        <v>--</v>
      </c>
      <c r="I2216" s="2" t="str">
        <v>00965 244 5040 40 LINES</v>
      </c>
      <c r="J2216" s="2" t="str">
        <v>00965 243 7285</v>
      </c>
      <c r="K2216" s="7"/>
      <c r="L2216" s="7"/>
      <c r="M2216" s="7"/>
      <c r="N2216" s="7"/>
      <c r="O2216" s="7"/>
      <c r="P2216" s="7"/>
      <c r="Q2216" s="7"/>
      <c r="R2216" s="7"/>
      <c r="S2216" s="7"/>
    </row>
    <row r="2217">
      <c r="A2217" s="2" t="s">
        <v>13465</v>
      </c>
      <c r="B2217" s="2" t="str">
        <v>英國</v>
      </c>
      <c r="C2217" s="3" t="s">
        <v>13467</v>
      </c>
      <c r="D2217" s="2" t="str">
        <v>体育及旅游休闲用品,其他,工程机械,服装饰物及配件,箱包,鞋,餐厨用具</v>
      </c>
      <c r="E2217" s="2" t="str">
        <v>9次</v>
      </c>
      <c r="F2217" s="2" t="str">
        <v>33 MARSH COURT,LONDON,E83AB,U.K.</v>
      </c>
      <c r="G2217" s="2" t="str">
        <v>Ajay Naik</v>
      </c>
      <c r="H2217" s="2" t="s">
        <v>13466</v>
      </c>
      <c r="I2217" s="2" t="str">
        <v>+44 20 7249 3006</v>
      </c>
      <c r="J2217" s="2" t="str">
        <v>020 72493006</v>
      </c>
      <c r="K2217" s="7"/>
      <c r="L2217" s="7"/>
      <c r="M2217" s="7"/>
      <c r="N2217" s="7"/>
      <c r="O2217" s="7"/>
      <c r="P2217" s="7"/>
      <c r="Q2217" s="7"/>
      <c r="R2217" s="7"/>
      <c r="S2217" s="7"/>
    </row>
    <row r="2218">
      <c r="A2218" s="2" t="s">
        <v>10963</v>
      </c>
      <c r="B2218" s="2" t="str">
        <v>加拿大</v>
      </c>
      <c r="C2218" s="2" t="str">
        <v>--</v>
      </c>
      <c r="D2218" s="2" t="str">
        <v>卫浴设备,餐厨用具</v>
      </c>
      <c r="E2218" s="2" t="str">
        <v>2次</v>
      </c>
      <c r="F2218" s="2" t="str">
        <v>570 PLACE DE LA FONTAINE SUITE #1M NUN'S ISLAND,QUEBEC</v>
      </c>
      <c r="G2218" s="2" t="str">
        <v>SOUHAIL MRABET</v>
      </c>
      <c r="H2218" s="2" t="s">
        <v>10964</v>
      </c>
      <c r="I2218" s="2" t="str">
        <v>001 514 7684485</v>
      </c>
      <c r="J2218" s="2" t="str">
        <v>001 514 3620995</v>
      </c>
      <c r="K2218" s="7"/>
      <c r="L2218" s="7"/>
      <c r="M2218" s="7"/>
      <c r="N2218" s="7"/>
      <c r="O2218" s="7"/>
      <c r="P2218" s="7"/>
      <c r="Q2218" s="7"/>
      <c r="R2218" s="7"/>
      <c r="S2218" s="7"/>
    </row>
    <row r="2219">
      <c r="A2219" s="2" t="s">
        <v>10085</v>
      </c>
      <c r="B2219" s="2" t="str">
        <v>美國</v>
      </c>
      <c r="C2219" s="3" t="s">
        <v>10084</v>
      </c>
      <c r="D2219" s="2" t="str">
        <v>家具,家居用品,餐厨用具</v>
      </c>
      <c r="E2219" s="2" t="str">
        <v>5次</v>
      </c>
      <c r="F2219" s="2" t="str">
        <v>4420 HELTON DR, FLORENCE, AL 35630-6236</v>
      </c>
      <c r="G2219" s="2" t="str">
        <v>RODNEY ROBBINS</v>
      </c>
      <c r="H2219" s="2" t="str">
        <v>--</v>
      </c>
      <c r="I2219" s="2" t="str">
        <v>001 256 760 8900</v>
      </c>
      <c r="J2219" s="2" t="str">
        <v>001 256 760 8550</v>
      </c>
      <c r="K2219" s="7"/>
      <c r="L2219" s="7"/>
      <c r="M2219" s="7"/>
      <c r="N2219" s="7"/>
      <c r="O2219" s="7"/>
      <c r="P2219" s="7"/>
      <c r="Q2219" s="7"/>
      <c r="R2219" s="7"/>
      <c r="S2219" s="7"/>
    </row>
    <row r="2220">
      <c r="A2220" s="2" t="s">
        <v>10986</v>
      </c>
      <c r="B2220" s="2" t="str">
        <v>法國</v>
      </c>
      <c r="C2220" s="3" t="s">
        <v>10987</v>
      </c>
      <c r="D2220" s="2" t="str">
        <v>园林用品,家具,工具,工艺陶瓷,玻璃工艺品,餐厨用具</v>
      </c>
      <c r="E2220" s="2" t="str">
        <v>9次</v>
      </c>
      <c r="F2220" s="2" t="str">
        <v>13 RUE EDOUARD PAILLERON, 75019, PARIS</v>
      </c>
      <c r="G2220" s="2" t="str">
        <v>L ESPRIT ET LE VIN</v>
      </c>
      <c r="H2220" s="2" t="str">
        <v>--</v>
      </c>
      <c r="I2220" s="2" t="str">
        <v>0033 142497474</v>
      </c>
      <c r="J2220" s="2" t="str">
        <v>0033 142497464/142497464</v>
      </c>
      <c r="K2220" s="7"/>
      <c r="L2220" s="7"/>
      <c r="M2220" s="7"/>
      <c r="N2220" s="7"/>
      <c r="O2220" s="7"/>
      <c r="P2220" s="7"/>
      <c r="Q2220" s="7"/>
      <c r="R2220" s="7"/>
      <c r="S2220" s="7"/>
    </row>
    <row r="2221">
      <c r="A2221" s="2" t="s">
        <v>13429</v>
      </c>
      <c r="B2221" s="2" t="str">
        <v>加拿大</v>
      </c>
      <c r="C2221" s="3" t="s">
        <v>13430</v>
      </c>
      <c r="D2221" s="2" t="str">
        <v>餐厨用具</v>
      </c>
      <c r="E2221" s="2" t="str">
        <v>4次</v>
      </c>
      <c r="F2221" s="2" t="str">
        <v>6430, LADY HAMMOND ROAD//HALIFAX, NS B3K 2S3</v>
      </c>
      <c r="G2221" s="2" t="str">
        <v>JOE GEORGE</v>
      </c>
      <c r="H2221" s="2" t="str">
        <v>--</v>
      </c>
      <c r="I2221" s="2" t="str">
        <v>001 902 4549384</v>
      </c>
      <c r="J2221" s="2" t="str">
        <v>001 902 4533948</v>
      </c>
      <c r="K2221" s="7"/>
      <c r="L2221" s="7"/>
      <c r="M2221" s="7"/>
      <c r="N2221" s="7"/>
      <c r="O2221" s="7"/>
      <c r="P2221" s="7"/>
      <c r="Q2221" s="7"/>
      <c r="R2221" s="7"/>
      <c r="S2221" s="7"/>
    </row>
    <row r="2222">
      <c r="A2222" s="2" t="s">
        <v>10917</v>
      </c>
      <c r="B2222" s="2" t="str">
        <v>法國</v>
      </c>
      <c r="C2222" s="2" t="str">
        <v>--</v>
      </c>
      <c r="D2222" s="2" t="str">
        <v>工艺陶瓷,鞋,餐厨用具</v>
      </c>
      <c r="E2222" s="2" t="str">
        <v>8次</v>
      </c>
      <c r="F2222" s="2" t="str">
        <v>QUARTIER DES PIFFARDS SAINT JEAN, BP 10 AVENUE DE LA FOUX, 83670, VARAGES</v>
      </c>
      <c r="G2222" s="2" t="str">
        <v>M DEL PRETE FRANCOIS</v>
      </c>
      <c r="H2222" s="2" t="s">
        <v>10916</v>
      </c>
      <c r="I2222" s="2" t="str">
        <v>+33 4 94 72 84 10</v>
      </c>
      <c r="J2222" s="2" t="str">
        <v>0033 494728411</v>
      </c>
      <c r="K2222" s="7"/>
      <c r="L2222" s="7"/>
      <c r="M2222" s="7"/>
      <c r="N2222" s="7"/>
      <c r="O2222" s="7"/>
      <c r="P2222" s="7"/>
      <c r="Q2222" s="7"/>
      <c r="R2222" s="7"/>
      <c r="S2222" s="7"/>
    </row>
    <row r="2223">
      <c r="A2223" s="2" t="s">
        <v>13450</v>
      </c>
      <c r="B2223" s="2" t="str">
        <v>菲律賓</v>
      </c>
      <c r="C2223" s="2" t="str">
        <v>--</v>
      </c>
      <c r="D2223" s="2" t="str">
        <v>家具,家居装饰品,餐厨用具</v>
      </c>
      <c r="E2223" s="2" t="str">
        <v>7次</v>
      </c>
      <c r="F2223" s="2" t="str">
        <v>#24 2ND FLR. HARRISON PLAZA,SHOPPING CITY,MALATE,MANILA</v>
      </c>
      <c r="G2223" s="2" t="str">
        <v>BUKHARA CARPET CENTER INC.</v>
      </c>
      <c r="H2223" s="2" t="s">
        <v>13449</v>
      </c>
      <c r="I2223" s="2">
        <f>+63-5217481</f>
      </c>
      <c r="J2223" s="2" t="str">
        <v>0063 2 5219245</v>
      </c>
      <c r="K2223" s="7"/>
      <c r="L2223" s="7"/>
      <c r="M2223" s="7"/>
      <c r="N2223" s="7"/>
      <c r="O2223" s="7"/>
      <c r="P2223" s="7"/>
      <c r="Q2223" s="7"/>
      <c r="R2223" s="7"/>
      <c r="S2223" s="7"/>
    </row>
    <row r="2224">
      <c r="A2224" s="2" t="s">
        <v>10062</v>
      </c>
      <c r="B2224" s="2" t="str">
        <v>日本</v>
      </c>
      <c r="C2224" s="2" t="str">
        <v>--</v>
      </c>
      <c r="D2224" s="2" t="str">
        <v>餐厨用具</v>
      </c>
      <c r="E2224" s="2" t="str">
        <v>2次</v>
      </c>
      <c r="F2224" s="2" t="str">
        <v>3-9, NAGATANAKA 2-CHOME HIGASHIOSAKA-SHI, OSAKA 5770013</v>
      </c>
      <c r="G2224" s="2" t="str">
        <v>KAJIWARA, HIDEKI</v>
      </c>
      <c r="H2224" s="2" t="str">
        <v>--</v>
      </c>
      <c r="I2224" s="2" t="str">
        <v>0081 6 6747 6641</v>
      </c>
      <c r="J2224" s="2" t="str">
        <v>--</v>
      </c>
      <c r="K2224" s="7"/>
      <c r="L2224" s="7"/>
      <c r="M2224" s="7"/>
      <c r="N2224" s="7"/>
      <c r="O2224" s="7"/>
      <c r="P2224" s="7"/>
      <c r="Q2224" s="7"/>
      <c r="R2224" s="7"/>
      <c r="S2224" s="7"/>
    </row>
    <row r="2225">
      <c r="A2225" s="2" t="s">
        <v>8012</v>
      </c>
      <c r="B2225" s="2" t="str">
        <v>英國</v>
      </c>
      <c r="C2225" s="3" t="s">
        <v>8010</v>
      </c>
      <c r="D2225" s="2" t="str">
        <v>医药保健品及医疗器械,餐厨用具</v>
      </c>
      <c r="E2225" s="2" t="str">
        <v>3次</v>
      </c>
      <c r="F2225" s="2" t="str">
        <v>18 REGENCY SQUARE, BRIGHTON,EAST SUSSEX, BN1 2FG,U.K.</v>
      </c>
      <c r="G2225" s="2" t="str">
        <v>--</v>
      </c>
      <c r="H2225" s="2" t="s">
        <v>8011</v>
      </c>
      <c r="I2225" s="2" t="str">
        <v>+44 1273 272000</v>
      </c>
      <c r="J2225" s="2">
        <v>441273746912</v>
      </c>
      <c r="K2225" s="7"/>
      <c r="L2225" s="7"/>
      <c r="M2225" s="7"/>
      <c r="N2225" s="7"/>
      <c r="O2225" s="7"/>
      <c r="P2225" s="7"/>
      <c r="Q2225" s="7"/>
      <c r="R2225" s="7"/>
      <c r="S2225" s="7"/>
    </row>
    <row r="2226">
      <c r="A2226" s="2" t="s">
        <v>11201</v>
      </c>
      <c r="B2226" s="2" t="str">
        <v>美國</v>
      </c>
      <c r="C2226" s="2" t="str">
        <v>--</v>
      </c>
      <c r="D2226" s="2" t="str">
        <v>餐厨用具</v>
      </c>
      <c r="E2226" s="2" t="str">
        <v>6次</v>
      </c>
      <c r="F2226" s="2" t="str">
        <v>9757 W. Farragut St., Hancock, NY 13783-9739, USA</v>
      </c>
      <c r="G2226" s="2" t="str">
        <v>--</v>
      </c>
      <c r="H2226" s="2" t="str">
        <v>--</v>
      </c>
      <c r="I2226" s="2">
        <f>+1-305-914-3200</f>
      </c>
      <c r="J2226" s="2" t="str">
        <v>001 607 637 2925</v>
      </c>
      <c r="K2226" s="7"/>
      <c r="L2226" s="7"/>
      <c r="M2226" s="7"/>
      <c r="N2226" s="7"/>
      <c r="O2226" s="7"/>
      <c r="P2226" s="7"/>
      <c r="Q2226" s="7"/>
      <c r="R2226" s="7"/>
      <c r="S2226" s="7"/>
    </row>
    <row r="2227">
      <c r="A2227" s="2" t="s">
        <v>8036</v>
      </c>
      <c r="B2227" s="2" t="str">
        <v>印度</v>
      </c>
      <c r="C2227" s="2" t="str">
        <v>--</v>
      </c>
      <c r="D2227" s="2" t="str">
        <v>家具,鞋,餐厨用具</v>
      </c>
      <c r="E2227" s="2" t="str">
        <v>8次</v>
      </c>
      <c r="F2227" s="2" t="str">
        <v>H-16,BAGREE MARKET,71 CANNING STREET,KOLKATA</v>
      </c>
      <c r="G2227" s="2" t="str">
        <v>AMUL RASIKLAL BARADIA</v>
      </c>
      <c r="H2227" s="2" t="s">
        <v>8035</v>
      </c>
      <c r="I2227" s="2" t="str">
        <v>0091 33 22359982</v>
      </c>
      <c r="J2227" s="2" t="str">
        <v>0091 33 25214227</v>
      </c>
      <c r="K2227" s="7"/>
      <c r="L2227" s="7"/>
      <c r="M2227" s="7"/>
      <c r="N2227" s="7"/>
      <c r="O2227" s="7"/>
      <c r="P2227" s="7"/>
      <c r="Q2227" s="7"/>
      <c r="R2227" s="7"/>
      <c r="S2227" s="7"/>
    </row>
    <row r="2228">
      <c r="A2228" s="2" t="s">
        <v>11218</v>
      </c>
      <c r="B2228" s="2" t="str">
        <v>美國</v>
      </c>
      <c r="C2228" s="3" t="s">
        <v>11216</v>
      </c>
      <c r="D2228" s="2" t="str">
        <v>工艺陶瓷,餐厨用具</v>
      </c>
      <c r="E2228" s="2" t="str">
        <v>5次</v>
      </c>
      <c r="F2228" s="2" t="str">
        <v>848 TOWNE CENTER DRIVE,POMONA,CA 91767</v>
      </c>
      <c r="G2228" s="2" t="str">
        <v>JONATHAN SHANG/LUCY CUI</v>
      </c>
      <c r="H2228" s="2" t="s">
        <v>11217</v>
      </c>
      <c r="I2228" s="2" t="str">
        <v>001 909 6213533</v>
      </c>
      <c r="J2228" s="2" t="str">
        <v>001 909 6213666</v>
      </c>
      <c r="K2228" s="7"/>
      <c r="L2228" s="7"/>
      <c r="M2228" s="7"/>
      <c r="N2228" s="7"/>
      <c r="O2228" s="7"/>
      <c r="P2228" s="7"/>
      <c r="Q2228" s="7"/>
      <c r="R2228" s="7"/>
      <c r="S2228" s="7"/>
    </row>
    <row r="2229">
      <c r="A2229" s="2" t="s">
        <v>7964</v>
      </c>
      <c r="B2229" s="2" t="str">
        <v>法國</v>
      </c>
      <c r="C2229" s="2" t="str">
        <v>--</v>
      </c>
      <c r="D2229" s="2" t="str">
        <v>家具,餐厨用具</v>
      </c>
      <c r="E2229" s="2" t="str">
        <v>3次</v>
      </c>
      <c r="F2229" s="2" t="str">
        <v>85 BIS RUE ROBESPIERRE, 93100, MONTREUIL</v>
      </c>
      <c r="G2229" s="2" t="str">
        <v>M SOUSSAN DANIEL</v>
      </c>
      <c r="H2229" s="2" t="str">
        <v>--</v>
      </c>
      <c r="I2229" s="2" t="str">
        <v>+33 1 42 87 10 00</v>
      </c>
      <c r="J2229" s="2" t="str">
        <v>0033 1 42871500</v>
      </c>
      <c r="K2229" s="7"/>
      <c r="L2229" s="7"/>
      <c r="M2229" s="7"/>
      <c r="N2229" s="7"/>
      <c r="O2229" s="7"/>
      <c r="P2229" s="7"/>
      <c r="Q2229" s="7"/>
      <c r="R2229" s="7"/>
      <c r="S2229" s="7"/>
    </row>
    <row r="2230">
      <c r="A2230" s="2" t="s">
        <v>9189</v>
      </c>
      <c r="B2230" s="2" t="str">
        <v>義大利</v>
      </c>
      <c r="C2230" s="3" t="s">
        <v>9187</v>
      </c>
      <c r="D2230" s="2" t="str">
        <v>餐厨用具</v>
      </c>
      <c r="E2230" s="2" t="str">
        <v>7次</v>
      </c>
      <c r="F2230" s="2" t="str">
        <v>VIA RAVINA,32 10153 TROINOITALY</v>
      </c>
      <c r="G2230" s="2" t="str">
        <v>--</v>
      </c>
      <c r="H2230" s="2" t="s">
        <v>9188</v>
      </c>
      <c r="I2230" s="2" t="str">
        <v>39 011 854633</v>
      </c>
      <c r="J2230" s="2" t="str">
        <v>39 011 280878</v>
      </c>
      <c r="K2230" s="7"/>
      <c r="L2230" s="7"/>
      <c r="M2230" s="7"/>
      <c r="N2230" s="7"/>
      <c r="O2230" s="7"/>
      <c r="P2230" s="7"/>
      <c r="Q2230" s="7"/>
      <c r="R2230" s="7"/>
      <c r="S2230" s="7"/>
    </row>
    <row r="2231">
      <c r="A2231" s="2" t="s">
        <v>7987</v>
      </c>
      <c r="B2231" s="2" t="str">
        <v>尼日利亞</v>
      </c>
      <c r="C2231" s="3" t="s">
        <v>7984</v>
      </c>
      <c r="D2231" s="2" t="s">
        <v>7985</v>
      </c>
      <c r="E2231" s="2" t="str">
        <v>10次</v>
      </c>
      <c r="F2231" s="2" t="str">
        <v># 17 AHMED ONIBUDO STREET,SUITE 101,VICTORIA ISLAND,LAGOS</v>
      </c>
      <c r="G2231" s="2" t="str">
        <v>ALH GANIYU ALAO</v>
      </c>
      <c r="H2231" s="2" t="s">
        <v>7986</v>
      </c>
      <c r="I2231" s="2" t="str">
        <v>+234 1 585 0108</v>
      </c>
      <c r="J2231" s="2">
        <v>234</v>
      </c>
      <c r="K2231" s="7"/>
      <c r="L2231" s="7"/>
      <c r="M2231" s="7"/>
      <c r="N2231" s="7"/>
      <c r="O2231" s="7"/>
      <c r="P2231" s="7"/>
      <c r="Q2231" s="7"/>
      <c r="R2231" s="7"/>
      <c r="S2231" s="7"/>
    </row>
    <row r="2232">
      <c r="A2232" s="2" t="s">
        <v>9105</v>
      </c>
      <c r="B2232" s="2" t="str">
        <v>日本</v>
      </c>
      <c r="C2232" s="3" t="s">
        <v>9108</v>
      </c>
      <c r="D2232" s="2" t="s">
        <v>9106</v>
      </c>
      <c r="E2232" s="2" t="str">
        <v>10次</v>
      </c>
      <c r="F2232" s="2" t="str">
        <v>2-8-11 HIGASHI-NAKANOBUSHINAGAWA TOKYO,JAPAN</v>
      </c>
      <c r="G2232" s="2" t="str">
        <v>Abul sharfa</v>
      </c>
      <c r="H2232" s="2" t="s">
        <v>9107</v>
      </c>
      <c r="I2232" s="2" t="str">
        <v>+81 3-3787-4391</v>
      </c>
      <c r="J2232" s="2" t="str">
        <v>03 3787 4393</v>
      </c>
      <c r="K2232" s="7"/>
      <c r="L2232" s="7"/>
      <c r="M2232" s="7"/>
      <c r="N2232" s="7"/>
      <c r="O2232" s="7"/>
      <c r="P2232" s="7"/>
      <c r="Q2232" s="7"/>
      <c r="R2232" s="7"/>
      <c r="S2232" s="7"/>
    </row>
    <row r="2233">
      <c r="A2233" s="2" t="s">
        <v>12093</v>
      </c>
      <c r="B2233" s="2" t="str">
        <v>美國</v>
      </c>
      <c r="C2233" s="3" t="s">
        <v>12094</v>
      </c>
      <c r="D2233" s="2" t="str">
        <v>其他,家具,玩具,礼品及赠品,节日用品,钟表眼镜,餐厨用具</v>
      </c>
      <c r="E2233" s="2" t="str">
        <v>10次</v>
      </c>
      <c r="F2233" s="2" t="str">
        <v>525 E. VALENCIA AVE. SUITE D</v>
      </c>
      <c r="G2233" s="2" t="str">
        <v>OSHIN IMPORTERS</v>
      </c>
      <c r="H2233" s="2" t="s">
        <v>12092</v>
      </c>
      <c r="I2233" s="2" t="str">
        <v>(818)500 7992</v>
      </c>
      <c r="J2233" s="2" t="str">
        <v>(818)475 1317</v>
      </c>
      <c r="K2233" s="7"/>
      <c r="L2233" s="7"/>
      <c r="M2233" s="7"/>
      <c r="N2233" s="7"/>
      <c r="O2233" s="7"/>
      <c r="P2233" s="7"/>
      <c r="Q2233" s="7"/>
      <c r="R2233" s="7"/>
      <c r="S2233" s="7"/>
    </row>
    <row r="2234">
      <c r="A2234" s="2" t="s">
        <v>9137</v>
      </c>
      <c r="B2234" s="2" t="str">
        <v>丹麥</v>
      </c>
      <c r="C2234" s="3" t="s">
        <v>9135</v>
      </c>
      <c r="D2234" s="2" t="str">
        <v>卫浴设备,照明产品,餐厨用具</v>
      </c>
      <c r="E2234" s="2" t="str">
        <v>9次</v>
      </c>
      <c r="F2234" s="2" t="str">
        <v>ostergade 118, DK 9700, Broenderslev</v>
      </c>
      <c r="G2234" s="2" t="str">
        <v>Anne Hansen</v>
      </c>
      <c r="H2234" s="2" t="s">
        <v>9136</v>
      </c>
      <c r="I2234" s="2" t="str">
        <v>+45 98 82 39 99</v>
      </c>
      <c r="J2234" s="2" t="str">
        <v>0045 98 82 59 66</v>
      </c>
      <c r="K2234" s="7"/>
      <c r="L2234" s="7"/>
      <c r="M2234" s="7"/>
      <c r="N2234" s="7"/>
      <c r="O2234" s="7"/>
      <c r="P2234" s="7"/>
      <c r="Q2234" s="7"/>
      <c r="R2234" s="7"/>
      <c r="S2234" s="7"/>
    </row>
    <row r="2235">
      <c r="A2235" s="2" t="s">
        <v>7936</v>
      </c>
      <c r="B2235" s="2" t="str">
        <v>越南</v>
      </c>
      <c r="C2235" s="3" t="s">
        <v>7937</v>
      </c>
      <c r="D2235" s="2" t="s">
        <v>7938</v>
      </c>
      <c r="E2235" s="2" t="str">
        <v>10次</v>
      </c>
      <c r="F2235" s="2" t="str">
        <v>10 LE DUAN STR.,HANOI</v>
      </c>
      <c r="G2235" s="2" t="str">
        <v>NGUYEN HONG PHUONG</v>
      </c>
      <c r="H2235" s="2" t="s">
        <v>7939</v>
      </c>
      <c r="I2235" s="2" t="str">
        <v>(848)8628527</v>
      </c>
      <c r="J2235" s="2" t="str">
        <v>0084 4 7470374</v>
      </c>
      <c r="K2235" s="7"/>
      <c r="L2235" s="7"/>
      <c r="M2235" s="7"/>
      <c r="N2235" s="7"/>
      <c r="O2235" s="7"/>
      <c r="P2235" s="7"/>
      <c r="Q2235" s="7"/>
      <c r="R2235" s="7"/>
      <c r="S2235" s="7"/>
    </row>
    <row r="2236">
      <c r="A2236" s="2" t="s">
        <v>8652</v>
      </c>
      <c r="B2236" s="2" t="str">
        <v>印尼</v>
      </c>
      <c r="C2236" s="3" t="s">
        <v>8651</v>
      </c>
      <c r="D2236" s="2" t="s">
        <v>8653</v>
      </c>
      <c r="E2236" s="2" t="str">
        <v>11次</v>
      </c>
      <c r="F2236" s="2" t="str">
        <v>JL TANAH ABANG II / 119, JAKARTA 10150, INDONESIA</v>
      </c>
      <c r="G2236" s="2" t="str">
        <v>Jeanne Verania Umbara</v>
      </c>
      <c r="H2236" s="2" t="s">
        <v>8654</v>
      </c>
      <c r="I2236" s="2" t="str">
        <v>(6221)3519888</v>
      </c>
      <c r="J2236" s="2" t="str">
        <v>(6221)3508151</v>
      </c>
      <c r="K2236" s="7"/>
      <c r="L2236" s="7"/>
      <c r="M2236" s="7"/>
      <c r="N2236" s="7"/>
      <c r="O2236" s="7"/>
      <c r="P2236" s="7"/>
      <c r="Q2236" s="7"/>
      <c r="R2236" s="7"/>
      <c r="S2236" s="7"/>
    </row>
    <row r="2237">
      <c r="A2237" s="2" t="s">
        <v>11736</v>
      </c>
      <c r="B2237" s="2" t="str">
        <v>西班牙</v>
      </c>
      <c r="C2237" s="3" t="s">
        <v>11735</v>
      </c>
      <c r="D2237" s="2" t="str">
        <v>玻璃工艺品,餐厨用具</v>
      </c>
      <c r="E2237" s="2" t="str">
        <v>7次</v>
      </c>
      <c r="F2237" s="2" t="str">
        <v>URGEL 40,BARCELONA,SPAIN</v>
      </c>
      <c r="G2237" s="2" t="str">
        <v>--</v>
      </c>
      <c r="H2237" s="2" t="s">
        <v>11734</v>
      </c>
      <c r="I2237" s="2" t="str">
        <v>+34 629 21 79 69</v>
      </c>
      <c r="J2237" s="2">
        <v>917346400</v>
      </c>
      <c r="K2237" s="7"/>
      <c r="L2237" s="7"/>
      <c r="M2237" s="7"/>
      <c r="N2237" s="7"/>
      <c r="O2237" s="7"/>
      <c r="P2237" s="7"/>
      <c r="Q2237" s="7"/>
      <c r="R2237" s="7"/>
      <c r="S2237" s="7"/>
    </row>
    <row r="2238">
      <c r="A2238" s="2" t="s">
        <v>8682</v>
      </c>
      <c r="B2238" s="2" t="str">
        <v>中國香港</v>
      </c>
      <c r="C2238" s="2" t="str">
        <v>--</v>
      </c>
      <c r="D2238" s="2" t="str">
        <v>其他,玩具,餐厨用具</v>
      </c>
      <c r="E2238" s="2" t="str">
        <v>7次</v>
      </c>
      <c r="F2238" s="2" t="str">
        <v>FLAT B, 2/F, CAPRI COMM. BLDG.130 AUSTIN ROAD .,TSIMSHATSUI, KLN.,HONGKONG</v>
      </c>
      <c r="G2238" s="2" t="str">
        <v>--</v>
      </c>
      <c r="H2238" s="2" t="s">
        <v>8683</v>
      </c>
      <c r="I2238" s="2" t="str">
        <v>+852 2369 4865</v>
      </c>
      <c r="J2238" s="2">
        <v>27219196</v>
      </c>
      <c r="K2238" s="7"/>
      <c r="L2238" s="7"/>
      <c r="M2238" s="7"/>
      <c r="N2238" s="7"/>
      <c r="O2238" s="7"/>
      <c r="P2238" s="7"/>
      <c r="Q2238" s="7"/>
      <c r="R2238" s="7"/>
      <c r="S2238" s="7"/>
    </row>
    <row r="2239">
      <c r="A2239" s="2" t="s">
        <v>11755</v>
      </c>
      <c r="B2239" s="2" t="str">
        <v>日本</v>
      </c>
      <c r="C2239" s="3" t="s">
        <v>11754</v>
      </c>
      <c r="D2239" s="2" t="str">
        <v>餐厨用具</v>
      </c>
      <c r="E2239" s="2" t="str">
        <v>6次</v>
      </c>
      <c r="F2239" s="2" t="str">
        <v>1-7-8 HON-CHO, NIHONBASHI, CHUO-KU, TOKYO 103</v>
      </c>
      <c r="G2239" s="2" t="str">
        <v>MATUZAWAKEN</v>
      </c>
      <c r="H2239" s="2" t="str">
        <v>--</v>
      </c>
      <c r="I2239" s="2" t="str">
        <v>0081 3 32313151</v>
      </c>
      <c r="J2239" s="2" t="str">
        <v>0081 3 32313191</v>
      </c>
      <c r="K2239" s="7"/>
      <c r="L2239" s="7"/>
      <c r="M2239" s="7"/>
      <c r="N2239" s="7"/>
      <c r="O2239" s="7"/>
      <c r="P2239" s="7"/>
      <c r="Q2239" s="7"/>
      <c r="R2239" s="7"/>
      <c r="S2239" s="7"/>
    </row>
    <row r="2240">
      <c r="A2240" s="2" t="s">
        <v>8595</v>
      </c>
      <c r="B2240" s="2" t="str">
        <v>中國香港</v>
      </c>
      <c r="C2240" s="2" t="str">
        <v>--</v>
      </c>
      <c r="D2240" s="2" t="s">
        <v>8593</v>
      </c>
      <c r="E2240" s="2" t="str">
        <v>7次</v>
      </c>
      <c r="F2240" s="2" t="str">
        <v>1803 TOWER III ENTERPRISE SQUARE,9 SHEUNG YUET ROAD,KOWLOON BAY,HONGKONG</v>
      </c>
      <c r="G2240" s="2" t="str">
        <v>Don Cheng</v>
      </c>
      <c r="H2240" s="2" t="s">
        <v>8594</v>
      </c>
      <c r="I2240" s="2" t="str">
        <v>+852 2301 1010</v>
      </c>
      <c r="J2240" s="2">
        <v>23660165</v>
      </c>
      <c r="K2240" s="7"/>
      <c r="L2240" s="7"/>
      <c r="M2240" s="7"/>
      <c r="N2240" s="7"/>
      <c r="O2240" s="7"/>
      <c r="P2240" s="7"/>
      <c r="Q2240" s="7"/>
      <c r="R2240" s="7"/>
      <c r="S2240" s="7"/>
    </row>
    <row r="2241">
      <c r="A2241" s="2" t="s">
        <v>13263</v>
      </c>
      <c r="B2241" s="2" t="str">
        <v>中國香港</v>
      </c>
      <c r="C2241" s="2" t="str">
        <v>--</v>
      </c>
      <c r="D2241" s="2" t="str">
        <v>其他,办公文具,工艺陶瓷,玩具,电子电气产品,餐厨用具</v>
      </c>
      <c r="E2241" s="2" t="str">
        <v>8次</v>
      </c>
      <c r="F2241" s="2" t="str">
        <v>SUITE 1302,TAI SHING COM.BLDG.,498-500 NATHAN ROAD,YAU MA TEI,KOWLOON</v>
      </c>
      <c r="G2241" s="2" t="str">
        <v>JACK GWALANI</v>
      </c>
      <c r="H2241" s="2" t="str">
        <v>--</v>
      </c>
      <c r="I2241" s="2" t="str">
        <v>00852 27812118</v>
      </c>
      <c r="J2241" s="2" t="str">
        <v>00852 27812230/23370757</v>
      </c>
      <c r="K2241" s="7"/>
      <c r="L2241" s="7"/>
      <c r="M2241" s="7"/>
      <c r="N2241" s="7"/>
      <c r="O2241" s="7"/>
      <c r="P2241" s="7"/>
      <c r="Q2241" s="7"/>
      <c r="R2241" s="7"/>
      <c r="S2241" s="7"/>
    </row>
    <row r="2242">
      <c r="A2242" s="2" t="s">
        <v>10693</v>
      </c>
      <c r="B2242" s="2" t="str">
        <v>印度</v>
      </c>
      <c r="C2242" s="3" t="s">
        <v>10692</v>
      </c>
      <c r="D2242" s="2" t="str">
        <v>其他,办公文具,家具,家用电器,工艺陶瓷,电子电气产品,钟表眼镜,餐厨用具</v>
      </c>
      <c r="E2242" s="2" t="str">
        <v>8次</v>
      </c>
      <c r="F2242" s="2" t="str">
        <v>#52,1ST MAIN,2ND STAGE,SUDAMANAGAR,BANGALORE-560027,INDIA</v>
      </c>
      <c r="G2242" s="2" t="str">
        <v>EBI MASALEHDAN</v>
      </c>
      <c r="H2242" s="2" t="s">
        <v>10694</v>
      </c>
      <c r="I2242" s="2">
        <f>+91-80-4124-8434</f>
      </c>
      <c r="J2242" s="2">
        <v>91</v>
      </c>
      <c r="K2242" s="7"/>
      <c r="L2242" s="7"/>
      <c r="M2242" s="7"/>
      <c r="N2242" s="7"/>
      <c r="O2242" s="7"/>
      <c r="P2242" s="7"/>
      <c r="Q2242" s="7"/>
      <c r="R2242" s="7"/>
      <c r="S2242" s="7"/>
    </row>
    <row r="2243">
      <c r="A2243" s="2" t="s">
        <v>13281</v>
      </c>
      <c r="B2243" s="2" t="str">
        <v>美國</v>
      </c>
      <c r="C2243" s="3" t="s">
        <v>13280</v>
      </c>
      <c r="D2243" s="2" t="s">
        <v>13278</v>
      </c>
      <c r="E2243" s="2" t="str">
        <v>10次</v>
      </c>
      <c r="F2243" s="2" t="str">
        <v>9341 ALDERBURY ST.CYPRESS CALIFORNIA 90630,U.S.A.</v>
      </c>
      <c r="G2243" s="2" t="str">
        <v>Adnan Kiyagan</v>
      </c>
      <c r="H2243" s="2" t="s">
        <v>13279</v>
      </c>
      <c r="I2243" s="2" t="str">
        <v>+1 714-715-9477</v>
      </c>
      <c r="J2243" s="2" t="str">
        <v>001 704 2369188</v>
      </c>
      <c r="K2243" s="7"/>
      <c r="L2243" s="7"/>
      <c r="M2243" s="7"/>
      <c r="N2243" s="7"/>
      <c r="O2243" s="7"/>
      <c r="P2243" s="7"/>
      <c r="Q2243" s="7"/>
      <c r="R2243" s="7"/>
      <c r="S2243" s="7"/>
    </row>
    <row r="2244">
      <c r="A2244" s="2" t="s">
        <v>10715</v>
      </c>
      <c r="B2244" s="2" t="str">
        <v>也門</v>
      </c>
      <c r="C2244" s="3" t="s">
        <v>10714</v>
      </c>
      <c r="D2244" s="2" t="str">
        <v>家具,玻璃工艺品,餐厨用具</v>
      </c>
      <c r="E2244" s="2" t="str">
        <v>8次</v>
      </c>
      <c r="F2244" s="2" t="str">
        <v>add, YEMEN</v>
      </c>
      <c r="G2244" s="2" t="str">
        <v>rita sung</v>
      </c>
      <c r="H2244" s="2" t="s">
        <v>10716</v>
      </c>
      <c r="I2244" s="2" t="str">
        <v>967 05 55555</v>
      </c>
      <c r="J2244" s="2" t="str">
        <v>967 05 444333</v>
      </c>
      <c r="K2244" s="7"/>
      <c r="L2244" s="7"/>
      <c r="M2244" s="7"/>
      <c r="N2244" s="7"/>
      <c r="O2244" s="7"/>
      <c r="P2244" s="7"/>
      <c r="Q2244" s="7"/>
      <c r="R2244" s="7"/>
      <c r="S2244" s="7"/>
    </row>
    <row r="2245">
      <c r="A2245" s="2" t="s">
        <v>13226</v>
      </c>
      <c r="B2245" s="2" t="str">
        <v>美國</v>
      </c>
      <c r="C2245" s="3" t="s">
        <v>13227</v>
      </c>
      <c r="D2245" s="2" t="str">
        <v>餐厨用具</v>
      </c>
      <c r="E2245" s="2" t="str">
        <v>3次</v>
      </c>
      <c r="F2245" s="2" t="str">
        <v>2413 N FORSYTH RD, ORLANDO, FL 32807</v>
      </c>
      <c r="G2245" s="2" t="str">
        <v>JERRY PIERCE</v>
      </c>
      <c r="H2245" s="2" t="s">
        <v>13228</v>
      </c>
      <c r="I2245" s="2" t="str">
        <v>001 407 6799004</v>
      </c>
      <c r="J2245" s="2" t="str">
        <v>001 407 679 1699</v>
      </c>
      <c r="K2245" s="7"/>
      <c r="L2245" s="7"/>
      <c r="M2245" s="7"/>
      <c r="N2245" s="7"/>
      <c r="O2245" s="7"/>
      <c r="P2245" s="7"/>
      <c r="Q2245" s="7"/>
      <c r="R2245" s="7"/>
      <c r="S2245" s="7"/>
    </row>
    <row r="2246">
      <c r="A2246" s="2" t="s">
        <v>10638</v>
      </c>
      <c r="B2246" s="2" t="str">
        <v>希臘</v>
      </c>
      <c r="C2246" s="2" t="str">
        <v>--</v>
      </c>
      <c r="D2246" s="2" t="str">
        <v>家用电器,餐厨用具</v>
      </c>
      <c r="E2246" s="2" t="str">
        <v>7次</v>
      </c>
      <c r="F2246" s="2" t="str">
        <v>73 Anaximandrou, Thessaloniki</v>
      </c>
      <c r="G2246" s="2" t="str">
        <v>J Samaras</v>
      </c>
      <c r="H2246" s="2" t="str">
        <v>--</v>
      </c>
      <c r="I2246" s="2" t="str">
        <v>+30 231 032 1091</v>
      </c>
      <c r="J2246" s="2" t="str">
        <v>0030 2310 321090</v>
      </c>
      <c r="K2246" s="7"/>
      <c r="L2246" s="7"/>
      <c r="M2246" s="7"/>
      <c r="N2246" s="7"/>
      <c r="O2246" s="7"/>
      <c r="P2246" s="7"/>
      <c r="Q2246" s="7"/>
      <c r="R2246" s="7"/>
      <c r="S2246" s="7"/>
    </row>
    <row r="2247">
      <c r="A2247" s="2" t="s">
        <v>10938</v>
      </c>
      <c r="B2247" s="2" t="str">
        <v>秘魯</v>
      </c>
      <c r="C2247" s="3" t="s">
        <v>10939</v>
      </c>
      <c r="D2247" s="2" t="str">
        <v>其他,家具,家用电器,工艺陶瓷,汽车配件,餐厨用具</v>
      </c>
      <c r="E2247" s="2" t="str">
        <v>7次</v>
      </c>
      <c r="F2247" s="2" t="str">
        <v>JR.GENERAL BORGONO 111,PUEBLO LIBRE, LIMA</v>
      </c>
      <c r="G2247" s="2" t="str">
        <v>YIBO ZHAN</v>
      </c>
      <c r="H2247" s="2" t="s">
        <v>10940</v>
      </c>
      <c r="I2247" s="2" t="str">
        <v>0051 1 4244409</v>
      </c>
      <c r="J2247" s="2" t="str">
        <v>0051 1 4249099</v>
      </c>
      <c r="K2247" s="7"/>
      <c r="L2247" s="7"/>
      <c r="M2247" s="7"/>
      <c r="N2247" s="7"/>
      <c r="O2247" s="7"/>
      <c r="P2247" s="7"/>
      <c r="Q2247" s="7"/>
      <c r="R2247" s="7"/>
      <c r="S2247" s="7"/>
    </row>
    <row r="2248">
      <c r="A2248" s="2" t="s">
        <v>10663</v>
      </c>
      <c r="B2248" s="2" t="str">
        <v>未知國家</v>
      </c>
      <c r="C2248" s="3" t="s">
        <v>10666</v>
      </c>
      <c r="D2248" s="2" t="s">
        <v>10664</v>
      </c>
      <c r="E2248" s="2" t="str">
        <v>8次</v>
      </c>
      <c r="F2248" s="2" t="str">
        <v>ROOM 702,NO.4,500NONG HUAMU RD.PUDONG NEWAREA SHANGHAI 201204,CHINA</v>
      </c>
      <c r="G2248" s="2" t="str">
        <v>Chandana Peiris</v>
      </c>
      <c r="H2248" s="2" t="s">
        <v>10665</v>
      </c>
      <c r="I2248" s="2" t="str">
        <v>86 21 38770525</v>
      </c>
      <c r="J2248" s="2" t="str">
        <v>86 21 38770531</v>
      </c>
      <c r="K2248" s="7"/>
      <c r="L2248" s="7"/>
      <c r="M2248" s="7"/>
      <c r="N2248" s="7"/>
      <c r="O2248" s="7"/>
      <c r="P2248" s="7"/>
      <c r="Q2248" s="7"/>
      <c r="R2248" s="7"/>
      <c r="S2248" s="7"/>
    </row>
    <row r="2249">
      <c r="A2249" s="2" t="s">
        <v>11196</v>
      </c>
      <c r="B2249" s="2" t="str">
        <v>土耳其</v>
      </c>
      <c r="C2249" s="2" t="str">
        <v>--</v>
      </c>
      <c r="D2249" s="2" t="str">
        <v>其他,家居用品,餐厨用具</v>
      </c>
      <c r="E2249" s="2" t="str">
        <v>8次</v>
      </c>
      <c r="F2249" s="2" t="str">
        <v>SIYAVUSPASA SOK.KAYSERI NAIL ISHANINO:30 MERCAN-ISTANBUL,TURKEY</v>
      </c>
      <c r="G2249" s="2" t="str">
        <v>Palat Abdul Azeez</v>
      </c>
      <c r="H2249" s="2" t="s">
        <v>11195</v>
      </c>
      <c r="I2249" s="2" t="str">
        <v>+90 212 519 58 73</v>
      </c>
      <c r="J2249" s="2">
        <v>902125288752</v>
      </c>
      <c r="K2249" s="7"/>
      <c r="L2249" s="7"/>
      <c r="M2249" s="7"/>
      <c r="N2249" s="7"/>
      <c r="O2249" s="7"/>
      <c r="P2249" s="7"/>
      <c r="Q2249" s="7"/>
      <c r="R2249" s="7"/>
      <c r="S2249" s="7"/>
    </row>
    <row r="2250">
      <c r="A2250" s="2" t="s">
        <v>7951</v>
      </c>
      <c r="B2250" s="2" t="str">
        <v>美國</v>
      </c>
      <c r="C2250" s="2" t="str">
        <v>--</v>
      </c>
      <c r="D2250" s="2" t="str">
        <v>卫浴设备,餐厨用具</v>
      </c>
      <c r="E2250" s="2" t="str">
        <v>3次</v>
      </c>
      <c r="F2250" s="2" t="str">
        <v>96-12 43 AVENUE,CORONA N.Y</v>
      </c>
      <c r="G2250" s="2" t="str">
        <v>Mr CARY UFFNER</v>
      </c>
      <c r="H2250" s="2" t="str">
        <v>--</v>
      </c>
      <c r="I2250" s="2" t="str">
        <v>--</v>
      </c>
      <c r="J2250" s="2" t="str">
        <v>001 718 5651444</v>
      </c>
      <c r="K2250" s="7"/>
      <c r="L2250" s="7"/>
      <c r="M2250" s="7"/>
      <c r="N2250" s="7"/>
      <c r="O2250" s="7"/>
      <c r="P2250" s="7"/>
      <c r="Q2250" s="7"/>
      <c r="R2250" s="7"/>
      <c r="S2250" s="7"/>
    </row>
    <row r="2251">
      <c r="A2251" s="2" t="s">
        <v>11157</v>
      </c>
      <c r="B2251" s="2" t="str">
        <v>中國香港</v>
      </c>
      <c r="C2251" s="3" t="s">
        <v>11158</v>
      </c>
      <c r="D2251" s="2" t="str">
        <v>家具,钟表眼镜,餐厨用具</v>
      </c>
      <c r="E2251" s="2" t="str">
        <v>7次</v>
      </c>
      <c r="F2251" s="2" t="str">
        <v>Suite 1612, Natwest Tower, Times Square, 1 Matheson Street, Causeway Bay, Hong Kong</v>
      </c>
      <c r="G2251" s="2" t="str">
        <v>Miss Oriane Yun Hong</v>
      </c>
      <c r="H2251" s="2" t="s">
        <v>11159</v>
      </c>
      <c r="I2251" s="2" t="str">
        <v>00852 21119737</v>
      </c>
      <c r="J2251" s="2" t="str">
        <v>00852 21110203</v>
      </c>
      <c r="K2251" s="7"/>
      <c r="L2251" s="7"/>
      <c r="M2251" s="7"/>
      <c r="N2251" s="7"/>
      <c r="O2251" s="7"/>
      <c r="P2251" s="7"/>
      <c r="Q2251" s="7"/>
      <c r="R2251" s="7"/>
      <c r="S2251" s="7"/>
    </row>
    <row r="2252">
      <c r="A2252" s="2" t="s">
        <v>10611</v>
      </c>
      <c r="B2252" s="2" t="str">
        <v>挪威</v>
      </c>
      <c r="C2252" s="2" t="str">
        <v>--</v>
      </c>
      <c r="D2252" s="2" t="str">
        <v>其他,餐厨用具</v>
      </c>
      <c r="E2252" s="2" t="str">
        <v>6次</v>
      </c>
      <c r="F2252" s="2" t="str">
        <v>Kongsgaten 44, NO 4005, Stavanger</v>
      </c>
      <c r="G2252" s="2" t="str">
        <v>--</v>
      </c>
      <c r="H2252" s="2" t="str">
        <v>--</v>
      </c>
      <c r="I2252" s="2" t="str">
        <v>+47 51 52 08 36</v>
      </c>
      <c r="J2252" s="2" t="str">
        <v>0047 51 53 36 16</v>
      </c>
      <c r="K2252" s="7"/>
      <c r="L2252" s="7"/>
      <c r="M2252" s="7"/>
      <c r="N2252" s="7"/>
      <c r="O2252" s="7"/>
      <c r="P2252" s="7"/>
      <c r="Q2252" s="7"/>
      <c r="R2252" s="7"/>
      <c r="S2252" s="7"/>
    </row>
    <row r="2253">
      <c r="A2253" s="2" t="s">
        <v>10786</v>
      </c>
      <c r="B2253" s="2" t="str">
        <v>印度</v>
      </c>
      <c r="C2253" s="2" t="str">
        <v>--</v>
      </c>
      <c r="D2253" s="2" t="str">
        <v>玩具,礼品及赠品,餐厨用具</v>
      </c>
      <c r="E2253" s="2" t="str">
        <v>9次</v>
      </c>
      <c r="F2253" s="2" t="str">
        <v>50/11,VADGAON SHERI,OFF. NAGAR ROAD,PUNE</v>
      </c>
      <c r="G2253" s="2" t="str">
        <v>METLON ENGINEERS PVT. LTD.</v>
      </c>
      <c r="H2253" s="2" t="s">
        <v>10787</v>
      </c>
      <c r="I2253" s="2" t="str">
        <v>0091 20 7030379</v>
      </c>
      <c r="J2253" s="2" t="str">
        <v>0091 20 7031936</v>
      </c>
      <c r="K2253" s="7"/>
      <c r="L2253" s="7"/>
      <c r="M2253" s="7"/>
      <c r="N2253" s="7"/>
      <c r="O2253" s="7"/>
      <c r="P2253" s="7"/>
      <c r="Q2253" s="7"/>
      <c r="R2253" s="7"/>
      <c r="S2253" s="7"/>
    </row>
    <row r="2254">
      <c r="A2254" s="2" t="s">
        <v>10548</v>
      </c>
      <c r="B2254" s="2" t="str">
        <v>日本</v>
      </c>
      <c r="C2254" s="3" t="s">
        <v>10547</v>
      </c>
      <c r="D2254" s="2" t="str">
        <v>工艺陶瓷,餐厨用具</v>
      </c>
      <c r="E2254" s="2" t="str">
        <v>7次</v>
      </c>
      <c r="F2254" s="2" t="str">
        <v>4-15,Marunouchi,3-chome,Naka-ku,Nagoya</v>
      </c>
      <c r="G2254" s="2" t="str">
        <v>MASAZUMI KAWAI</v>
      </c>
      <c r="H2254" s="2" t="s">
        <v>10546</v>
      </c>
      <c r="I2254" s="2" t="str">
        <v>+81-52-961-8311,+81 537-23-8484</v>
      </c>
      <c r="J2254" s="2" t="str">
        <v>0081 52 9626908</v>
      </c>
      <c r="K2254" s="7"/>
      <c r="L2254" s="7"/>
      <c r="M2254" s="7"/>
      <c r="N2254" s="7"/>
      <c r="O2254" s="7"/>
      <c r="P2254" s="7"/>
      <c r="Q2254" s="7"/>
      <c r="R2254" s="7"/>
      <c r="S2254" s="7"/>
    </row>
    <row r="2255">
      <c r="A2255" s="2" t="s">
        <v>10803</v>
      </c>
      <c r="B2255" s="2" t="str">
        <v>中國香港</v>
      </c>
      <c r="C2255" s="2" t="str">
        <v>--</v>
      </c>
      <c r="D2255" s="2" t="str">
        <v>玩具,餐厨用具</v>
      </c>
      <c r="E2255" s="2" t="str">
        <v>6次</v>
      </c>
      <c r="F2255" s="2" t="str">
        <v>67E,WATERLOO ROAD,17/F.,FLAT-F,YEE KING BUILDING,KOWLOON</v>
      </c>
      <c r="G2255" s="2" t="str">
        <v>GORDIE CHUNG</v>
      </c>
      <c r="H2255" s="2" t="str">
        <v>--</v>
      </c>
      <c r="I2255" s="2" t="str">
        <v>00852 27446532</v>
      </c>
      <c r="J2255" s="2" t="str">
        <v>00852 27143534</v>
      </c>
      <c r="K2255" s="7"/>
      <c r="L2255" s="7"/>
      <c r="M2255" s="7"/>
      <c r="N2255" s="7"/>
      <c r="O2255" s="7"/>
      <c r="P2255" s="7"/>
      <c r="Q2255" s="7"/>
      <c r="R2255" s="7"/>
      <c r="S2255" s="7"/>
    </row>
    <row r="2256">
      <c r="A2256" s="2" t="s">
        <v>10573</v>
      </c>
      <c r="B2256" s="2" t="str">
        <v>印度</v>
      </c>
      <c r="C2256" s="3" t="s">
        <v>10576</v>
      </c>
      <c r="D2256" s="2" t="s">
        <v>10574</v>
      </c>
      <c r="E2256" s="2" t="str">
        <v>9次</v>
      </c>
      <c r="F2256" s="2" t="str">
        <v>17B,ASHOKA SHOPPING CENTRE,NEAR CRAWFORD MARKET,MUMBAI</v>
      </c>
      <c r="G2256" s="2" t="str">
        <v>Mr ANANYA ROYCHOWDHUSY</v>
      </c>
      <c r="H2256" s="2" t="s">
        <v>10575</v>
      </c>
      <c r="I2256" s="2" t="str">
        <v>+91 33 2235 3746</v>
      </c>
      <c r="J2256" s="2" t="str">
        <v>0091 22 22693344</v>
      </c>
      <c r="K2256" s="7"/>
      <c r="L2256" s="7"/>
      <c r="M2256" s="7"/>
      <c r="N2256" s="7"/>
      <c r="O2256" s="7"/>
      <c r="P2256" s="7"/>
      <c r="Q2256" s="7"/>
      <c r="R2256" s="7"/>
      <c r="S2256" s="7"/>
    </row>
    <row r="2257">
      <c r="A2257" s="2" t="s">
        <v>13393</v>
      </c>
      <c r="B2257" s="2" t="str">
        <v>比利時</v>
      </c>
      <c r="C2257" s="3" t="s">
        <v>13395</v>
      </c>
      <c r="D2257" s="2" t="str">
        <v>其他,家具,照明产品,餐厨用具</v>
      </c>
      <c r="E2257" s="2" t="str">
        <v>9次</v>
      </c>
      <c r="F2257" s="2" t="str">
        <v>Laagstraat 38, B 9140, Temse</v>
      </c>
      <c r="G2257" s="2" t="str">
        <v>Alain Leyssens</v>
      </c>
      <c r="H2257" s="2" t="s">
        <v>13394</v>
      </c>
      <c r="I2257" s="2" t="str">
        <v>+32 3 771 09 90</v>
      </c>
      <c r="J2257" s="2" t="str">
        <v>0032 3 771 09 59</v>
      </c>
      <c r="K2257" s="7"/>
      <c r="L2257" s="7"/>
      <c r="M2257" s="7"/>
      <c r="N2257" s="7"/>
      <c r="O2257" s="7"/>
      <c r="P2257" s="7"/>
      <c r="Q2257" s="7"/>
      <c r="R2257" s="7"/>
      <c r="S2257" s="7"/>
    </row>
    <row r="2258">
      <c r="A2258" s="2" t="s">
        <v>10759</v>
      </c>
      <c r="B2258" s="2" t="str">
        <v>中國香港</v>
      </c>
      <c r="C2258" s="3" t="s">
        <v>10761</v>
      </c>
      <c r="D2258" s="2" t="str">
        <v>体育及旅游休闲用品,其他,家具,餐厨用具</v>
      </c>
      <c r="E2258" s="2" t="str">
        <v>8次</v>
      </c>
      <c r="F2258" s="2" t="str">
        <v>10/F, AUBIN HOUSE,171-172 GLOUCESTER RD.,WANCHAI,HONGKONG</v>
      </c>
      <c r="G2258" s="2" t="str">
        <v>Joyce Hsiao</v>
      </c>
      <c r="H2258" s="2" t="s">
        <v>10760</v>
      </c>
      <c r="I2258" s="2" t="str">
        <v>(852)23410400</v>
      </c>
      <c r="J2258" s="2" t="str">
        <v>(852)27978492</v>
      </c>
      <c r="K2258" s="7"/>
      <c r="L2258" s="7"/>
      <c r="M2258" s="7"/>
      <c r="N2258" s="7"/>
      <c r="O2258" s="7"/>
      <c r="P2258" s="7"/>
      <c r="Q2258" s="7"/>
      <c r="R2258" s="7"/>
      <c r="S2258" s="7"/>
    </row>
    <row r="2259">
      <c r="A2259" s="2" t="s">
        <v>13259</v>
      </c>
      <c r="B2259" s="2" t="str">
        <v>叙利亚</v>
      </c>
      <c r="C2259" s="2" t="str">
        <v>--</v>
      </c>
      <c r="D2259" s="2" t="str">
        <v>其他,食品,餐厨用具</v>
      </c>
      <c r="E2259" s="2" t="str">
        <v>7次</v>
      </c>
      <c r="F2259" s="2" t="str">
        <v>BARON STREET,FACING BARON STATION,P.O.BOX: 556ALEPPO,SYRIA</v>
      </c>
      <c r="G2259" s="2" t="str">
        <v>DorisLeungMeiMei</v>
      </c>
      <c r="H2259" s="2" t="str">
        <v>fanadek@.netsy</v>
      </c>
      <c r="I2259" s="2" t="str">
        <v>+963 21 212 2200</v>
      </c>
      <c r="J2259" s="2">
        <v>963212122205</v>
      </c>
      <c r="K2259" s="7"/>
      <c r="L2259" s="7"/>
      <c r="M2259" s="7"/>
      <c r="N2259" s="7"/>
      <c r="O2259" s="7"/>
      <c r="P2259" s="7"/>
      <c r="Q2259" s="7"/>
      <c r="R2259" s="7"/>
      <c r="S2259" s="7"/>
    </row>
    <row r="2260">
      <c r="A2260" s="2" t="s">
        <v>10688</v>
      </c>
      <c r="B2260" s="2" t="str">
        <v>西班牙</v>
      </c>
      <c r="C2260" s="3" t="s">
        <v>10687</v>
      </c>
      <c r="D2260" s="2" t="str">
        <v>餐厨用具</v>
      </c>
      <c r="E2260" s="2" t="str">
        <v>6次</v>
      </c>
      <c r="F2260" s="2" t="str">
        <v>SANT ANTONI MARIA CLARET 276,E-08041 BARCELONA</v>
      </c>
      <c r="G2260" s="2" t="str">
        <v>--</v>
      </c>
      <c r="H2260" s="2" t="str">
        <v>--</v>
      </c>
      <c r="I2260" s="2" t="str">
        <v>+34 934 46 30 20</v>
      </c>
      <c r="J2260" s="2" t="str">
        <v>0034 93 348 15 09</v>
      </c>
      <c r="K2260" s="7"/>
      <c r="L2260" s="7"/>
      <c r="M2260" s="7"/>
      <c r="N2260" s="7"/>
      <c r="O2260" s="7"/>
      <c r="P2260" s="7"/>
      <c r="Q2260" s="7"/>
      <c r="R2260" s="7"/>
      <c r="S2260" s="7"/>
    </row>
    <row r="2261">
      <c r="A2261" s="2" t="s">
        <v>13276</v>
      </c>
      <c r="B2261" s="2" t="str">
        <v>新加坡</v>
      </c>
      <c r="C2261" s="2" t="str">
        <v>--</v>
      </c>
      <c r="D2261" s="2" t="str">
        <v>餐厨用具</v>
      </c>
      <c r="E2261" s="2" t="str">
        <v>2次</v>
      </c>
      <c r="F2261" s="2" t="str">
        <v>Main Office:2,Westerhout Road, 397643, Singapore</v>
      </c>
      <c r="G2261" s="2" t="str">
        <v>Ho Peng Sun</v>
      </c>
      <c r="H2261" s="2" t="str">
        <v>--</v>
      </c>
      <c r="I2261" s="2" t="str">
        <v>0065 67478384</v>
      </c>
      <c r="J2261" s="2" t="str">
        <v>0065 67470058</v>
      </c>
      <c r="K2261" s="7"/>
      <c r="L2261" s="7"/>
      <c r="M2261" s="7"/>
      <c r="N2261" s="7"/>
      <c r="O2261" s="7"/>
      <c r="P2261" s="7"/>
      <c r="Q2261" s="7"/>
      <c r="R2261" s="7"/>
      <c r="S2261" s="7"/>
    </row>
    <row r="2262">
      <c r="A2262" s="2" t="s">
        <v>10712</v>
      </c>
      <c r="B2262" s="2" t="str">
        <v>中國香港</v>
      </c>
      <c r="C2262" s="3" t="s">
        <v>10713</v>
      </c>
      <c r="D2262" s="2" t="str">
        <v>家用电器,餐厨用具</v>
      </c>
      <c r="E2262" s="2" t="str">
        <v>9次</v>
      </c>
      <c r="F2262" s="2" t="str">
        <v>24/F Room 1, Nan Yang Plaza, 57 Hung To Road, Kwun Tong, Kowloon, Hong Kong</v>
      </c>
      <c r="G2262" s="2" t="str">
        <v>Klick Limited</v>
      </c>
      <c r="H2262" s="2" t="s">
        <v>10711</v>
      </c>
      <c r="I2262" s="2" t="str">
        <v>00852 23312160</v>
      </c>
      <c r="J2262" s="2" t="str">
        <v>00852 27950207</v>
      </c>
      <c r="K2262" s="7"/>
      <c r="L2262" s="7"/>
      <c r="M2262" s="7"/>
      <c r="N2262" s="7"/>
      <c r="O2262" s="7"/>
      <c r="P2262" s="7"/>
      <c r="Q2262" s="7"/>
      <c r="R2262" s="7"/>
      <c r="S2262" s="7"/>
    </row>
    <row r="2263">
      <c r="A2263" s="2" t="s">
        <v>13222</v>
      </c>
      <c r="B2263" s="2" t="str">
        <v>愛爾蘭</v>
      </c>
      <c r="C2263" s="2" t="str">
        <v>--</v>
      </c>
      <c r="D2263" s="2" t="str">
        <v>家用电器,餐厨用具</v>
      </c>
      <c r="E2263" s="2" t="str">
        <v>9次</v>
      </c>
      <c r="F2263" s="2" t="str">
        <v>16 Rutland Place, Dublin 1</v>
      </c>
      <c r="G2263" s="2" t="str">
        <v>Campbell &amp; Cooke Ltd</v>
      </c>
      <c r="H2263" s="2" t="str">
        <v>--</v>
      </c>
      <c r="I2263" s="2" t="str">
        <v>+353 1 878 6099</v>
      </c>
      <c r="J2263" s="2" t="str">
        <v>00353 1 8720423</v>
      </c>
      <c r="K2263" s="7"/>
      <c r="L2263" s="7"/>
      <c r="M2263" s="7"/>
      <c r="N2263" s="7"/>
      <c r="O2263" s="7"/>
      <c r="P2263" s="7"/>
      <c r="Q2263" s="7"/>
      <c r="R2263" s="7"/>
      <c r="S2263" s="7"/>
    </row>
    <row r="2264">
      <c r="A2264" s="2" t="s">
        <v>10634</v>
      </c>
      <c r="B2264" s="2" t="str">
        <v>阿聯酋</v>
      </c>
      <c r="C2264" s="3" t="s">
        <v>10632</v>
      </c>
      <c r="D2264" s="2" t="str">
        <v>餐厨用具</v>
      </c>
      <c r="E2264" s="2" t="str">
        <v>3次</v>
      </c>
      <c r="F2264" s="2" t="str">
        <v>PO BOX 8411,DUBAI,U.A.E.</v>
      </c>
      <c r="G2264" s="2" t="str">
        <v>--</v>
      </c>
      <c r="H2264" s="2" t="s">
        <v>10633</v>
      </c>
      <c r="I2264" s="2" t="str">
        <v>+971 4 265 3771</v>
      </c>
      <c r="J2264" s="2">
        <v>97142653774</v>
      </c>
      <c r="K2264" s="7"/>
      <c r="L2264" s="7"/>
      <c r="M2264" s="7"/>
      <c r="N2264" s="7"/>
      <c r="O2264" s="7"/>
      <c r="P2264" s="7"/>
      <c r="Q2264" s="7"/>
      <c r="R2264" s="7"/>
      <c r="S2264" s="7"/>
    </row>
    <row r="2265">
      <c r="A2265" s="2" t="s">
        <v>13245</v>
      </c>
      <c r="B2265" s="2" t="str">
        <v>美國</v>
      </c>
      <c r="C2265" s="3" t="s">
        <v>13244</v>
      </c>
      <c r="D2265" s="2" t="str">
        <v>其他,工具,玩具,玻璃工艺品,电子电气产品,礼品及赠品,节日用品,餐厨用具</v>
      </c>
      <c r="E2265" s="2" t="str">
        <v>8次</v>
      </c>
      <c r="F2265" s="2" t="str">
        <v>650 DAVIS ST, SAN FRANCISCO, CA 94111-1992</v>
      </c>
      <c r="G2265" s="2" t="str">
        <v>RICHARD THALHEIMER</v>
      </c>
      <c r="H2265" s="2" t="s">
        <v>13243</v>
      </c>
      <c r="I2265" s="2" t="str">
        <v>+1-877-714-7444,+1-33539076809999997,+1-242-448-9181,+1-807299262,+1-210-121-3181,+1-9683432979999999,+1-201746769,+1-5648332979999999,+1-28285841809999997,+1-121-044-9298,+1-161-467-9262,+1-403574269,+1-150142,+1 877-714-7444,+1 877-202-9337,+1-877-202-9337</v>
      </c>
      <c r="J2265" s="2" t="str">
        <v>001 415-445-1574</v>
      </c>
      <c r="K2265" s="7"/>
      <c r="L2265" s="7"/>
      <c r="M2265" s="7"/>
      <c r="N2265" s="7"/>
      <c r="O2265" s="7"/>
      <c r="P2265" s="7"/>
      <c r="Q2265" s="7"/>
      <c r="R2265" s="7"/>
      <c r="S2265" s="7"/>
    </row>
    <row r="2266">
      <c r="A2266" s="2" t="s">
        <v>10788</v>
      </c>
      <c r="B2266" s="2" t="str">
        <v>美國</v>
      </c>
      <c r="C2266" s="3" t="s">
        <v>10789</v>
      </c>
      <c r="D2266" s="2" t="str">
        <v>家用纺织品,餐厨用具</v>
      </c>
      <c r="E2266" s="2" t="str">
        <v>9次</v>
      </c>
      <c r="F2266" s="2" t="str">
        <v>270 Central Ave., Jersey City, NJ 07307-3013</v>
      </c>
      <c r="G2266" s="2" t="str">
        <v>Henry Guindi</v>
      </c>
      <c r="H2266" s="2" t="str">
        <v>--</v>
      </c>
      <c r="I2266" s="2" t="str">
        <v>001 201 420 8722</v>
      </c>
      <c r="J2266" s="2" t="str">
        <v>001 201 420 7184</v>
      </c>
      <c r="K2266" s="7"/>
      <c r="L2266" s="7"/>
      <c r="M2266" s="7"/>
      <c r="N2266" s="7"/>
      <c r="O2266" s="7"/>
      <c r="P2266" s="7"/>
      <c r="Q2266" s="7"/>
      <c r="R2266" s="7"/>
      <c r="S2266" s="7"/>
    </row>
    <row r="2267">
      <c r="A2267" s="2" t="s">
        <v>13340</v>
      </c>
      <c r="B2267" s="2" t="str">
        <v>中國香港</v>
      </c>
      <c r="C2267" s="3" t="s">
        <v>13341</v>
      </c>
      <c r="D2267" s="2" t="str">
        <v>餐厨用具</v>
      </c>
      <c r="E2267" s="2" t="str">
        <v>5次</v>
      </c>
      <c r="F2267" s="2" t="str">
        <v>ROOM 10-12,BLOCK A KWUN LUNG LAU,WESTERN DISTRICT</v>
      </c>
      <c r="G2267" s="2" t="str">
        <v>Mr CHRIS SO</v>
      </c>
      <c r="H2267" s="2" t="s">
        <v>13339</v>
      </c>
      <c r="I2267" s="2" t="str">
        <v>00852 28167737</v>
      </c>
      <c r="J2267" s="2" t="str">
        <v>00852 28167736</v>
      </c>
      <c r="K2267" s="7"/>
      <c r="L2267" s="7"/>
      <c r="M2267" s="7"/>
      <c r="N2267" s="7"/>
      <c r="O2267" s="7"/>
      <c r="P2267" s="7"/>
      <c r="Q2267" s="7"/>
      <c r="R2267" s="7"/>
      <c r="S2267" s="7"/>
    </row>
    <row r="2268">
      <c r="A2268" s="2" t="s">
        <v>10807</v>
      </c>
      <c r="B2268" s="2" t="str">
        <v>德國</v>
      </c>
      <c r="C2268" s="3" t="s">
        <v>10808</v>
      </c>
      <c r="D2268" s="2" t="str">
        <v>家用电器,餐厨用具</v>
      </c>
      <c r="E2268" s="2" t="str">
        <v>7次</v>
      </c>
      <c r="F2268" s="2" t="str">
        <v>Stadtheider Strasse 26-30, DE 33609, Bielefeld</v>
      </c>
      <c r="G2268" s="2" t="str">
        <v>MR.HOLGERSCHATER</v>
      </c>
      <c r="H2268" s="2" t="s">
        <v>10809</v>
      </c>
      <c r="I2268" s="2" t="str">
        <v>+49 521 80020</v>
      </c>
      <c r="J2268" s="2" t="str">
        <v>0049 521 8 00 22 22</v>
      </c>
      <c r="K2268" s="7"/>
      <c r="L2268" s="7"/>
      <c r="M2268" s="7"/>
      <c r="N2268" s="7"/>
      <c r="O2268" s="7"/>
      <c r="P2268" s="7"/>
      <c r="Q2268" s="7"/>
      <c r="R2268" s="7"/>
      <c r="S2268" s="7"/>
    </row>
    <row r="2269">
      <c r="A2269" s="2" t="s">
        <v>13296</v>
      </c>
      <c r="B2269" s="2" t="str">
        <v>埃及</v>
      </c>
      <c r="C2269" s="2" t="str">
        <v>--</v>
      </c>
      <c r="D2269" s="2" t="str">
        <v>餐厨用具</v>
      </c>
      <c r="E2269" s="2" t="str">
        <v>6次</v>
      </c>
      <c r="F2269" s="2" t="str">
        <v>32 MOHMOUD KHAVLY ST.,NASR CITY,CAIRO</v>
      </c>
      <c r="G2269" s="2" t="str">
        <v>MR ENGI KHALED KARAL</v>
      </c>
      <c r="H2269" s="2" t="s">
        <v>13297</v>
      </c>
      <c r="I2269" s="2" t="str">
        <v>0020 2 4020135</v>
      </c>
      <c r="J2269" s="2" t="str">
        <v>--</v>
      </c>
      <c r="K2269" s="7"/>
      <c r="L2269" s="7"/>
      <c r="M2269" s="7"/>
      <c r="N2269" s="7"/>
      <c r="O2269" s="7"/>
      <c r="P2269" s="7"/>
      <c r="Q2269" s="7"/>
      <c r="R2269" s="7"/>
      <c r="S2269" s="7"/>
    </row>
    <row r="2270">
      <c r="A2270" s="2" t="s">
        <v>10737</v>
      </c>
      <c r="B2270" s="2" t="str">
        <v>墨西哥</v>
      </c>
      <c r="C2270" s="3" t="s">
        <v>10736</v>
      </c>
      <c r="D2270" s="2" t="s">
        <v>10735</v>
      </c>
      <c r="E2270" s="2" t="str">
        <v>9次</v>
      </c>
      <c r="F2270" s="2" t="str">
        <v>RIO SAN JOAQUIN 339-5,MEXICO</v>
      </c>
      <c r="G2270" s="2" t="str">
        <v>Ana Paula Tavares</v>
      </c>
      <c r="H2270" s="2" t="s">
        <v>10734</v>
      </c>
      <c r="I2270" s="2" t="str">
        <v>+52 55 2624 0860</v>
      </c>
      <c r="J2270" s="2">
        <v>525552030130</v>
      </c>
      <c r="K2270" s="7"/>
      <c r="L2270" s="7"/>
      <c r="M2270" s="7"/>
      <c r="N2270" s="7"/>
      <c r="O2270" s="7"/>
      <c r="P2270" s="7"/>
      <c r="Q2270" s="7"/>
      <c r="R2270" s="7"/>
      <c r="S2270" s="7"/>
    </row>
    <row r="2271">
      <c r="A2271" s="2" t="s">
        <v>13312</v>
      </c>
      <c r="B2271" s="2" t="str">
        <v>德國</v>
      </c>
      <c r="C2271" s="3" t="s">
        <v>13313</v>
      </c>
      <c r="D2271" s="2" t="str">
        <v>餐厨用具</v>
      </c>
      <c r="E2271" s="2" t="str">
        <v>5次</v>
      </c>
      <c r="F2271" s="2" t="str">
        <v>Mainbruecke 3, DE 96264, Altenkunstadt</v>
      </c>
      <c r="G2271" s="2" t="str">
        <v>BMF Besteck und Metallwaren GMBH</v>
      </c>
      <c r="H2271" s="2" t="s">
        <v>13314</v>
      </c>
      <c r="I2271" s="2" t="str">
        <v>+49 9572 875</v>
      </c>
      <c r="J2271" s="2" t="str">
        <v>0049 9572 44 15</v>
      </c>
      <c r="K2271" s="7"/>
      <c r="L2271" s="7"/>
      <c r="M2271" s="7"/>
      <c r="N2271" s="7"/>
      <c r="O2271" s="7"/>
      <c r="P2271" s="7"/>
      <c r="Q2271" s="7"/>
      <c r="R2271" s="7"/>
      <c r="S2271" s="7"/>
    </row>
    <row r="2272">
      <c r="A2272" s="2" t="s">
        <v>10765</v>
      </c>
      <c r="B2272" s="2" t="str">
        <v>挪威</v>
      </c>
      <c r="C2272" s="3" t="s">
        <v>10766</v>
      </c>
      <c r="D2272" s="2" t="str">
        <v>家具,玻璃工艺品,节日用品,餐厨用具</v>
      </c>
      <c r="E2272" s="2" t="str">
        <v>6次</v>
      </c>
      <c r="F2272" s="2" t="str">
        <v>Aabysgt. 1, NO 3041, Drammen</v>
      </c>
      <c r="G2272" s="2" t="str">
        <v>--</v>
      </c>
      <c r="H2272" s="2" t="s">
        <v>10767</v>
      </c>
      <c r="I2272" s="2" t="str">
        <v>+47 32 81 70 00</v>
      </c>
      <c r="J2272" s="2" t="str">
        <v>0047 32 81 70 01</v>
      </c>
      <c r="K2272" s="7"/>
      <c r="L2272" s="7"/>
      <c r="M2272" s="7"/>
      <c r="N2272" s="7"/>
      <c r="O2272" s="7"/>
      <c r="P2272" s="7"/>
      <c r="Q2272" s="7"/>
      <c r="R2272" s="7"/>
      <c r="S2272" s="7"/>
    </row>
    <row r="2273">
      <c r="A2273" s="2" t="s">
        <v>13006</v>
      </c>
      <c r="B2273" s="2" t="str">
        <v>法國</v>
      </c>
      <c r="C2273" s="3" t="s">
        <v>13007</v>
      </c>
      <c r="D2273" s="2" t="s">
        <v>13008</v>
      </c>
      <c r="E2273" s="2" t="str">
        <v>7次</v>
      </c>
      <c r="F2273" s="2" t="str">
        <v>76 RUE PLEYEL 93200 STDENISFRANCE</v>
      </c>
      <c r="G2273" s="2" t="str">
        <v>Wangyanbo</v>
      </c>
      <c r="H2273" s="2" t="s">
        <v>4577</v>
      </c>
      <c r="I2273" s="2" t="str">
        <v>+33 1 42 43 16 15</v>
      </c>
      <c r="J2273" s="2">
        <v>33142431618</v>
      </c>
      <c r="K2273" s="7"/>
      <c r="L2273" s="7"/>
      <c r="M2273" s="7"/>
      <c r="N2273" s="7"/>
      <c r="O2273" s="7"/>
      <c r="P2273" s="7"/>
      <c r="Q2273" s="7"/>
      <c r="R2273" s="7"/>
      <c r="S2273" s="7"/>
    </row>
    <row r="2274">
      <c r="A2274" s="2" t="s">
        <v>10351</v>
      </c>
      <c r="B2274" s="2" t="str">
        <v>中国台湾</v>
      </c>
      <c r="C2274" s="3" t="s">
        <v>10350</v>
      </c>
      <c r="D2274" s="2" t="str">
        <v>五金,餐厨用具</v>
      </c>
      <c r="E2274" s="2" t="str">
        <v>7次</v>
      </c>
      <c r="F2274" s="2" t="str">
        <v>NO.53 LANE443,SEC1 TAIPING ROAD,TSAOTUN CHENG,NANTOU HSIEN</v>
      </c>
      <c r="G2274" s="2" t="str">
        <v>MICHELLE CHEN</v>
      </c>
      <c r="H2274" s="2" t="s">
        <v>10352</v>
      </c>
      <c r="I2274" s="2" t="str">
        <v>00886 49 2371818</v>
      </c>
      <c r="J2274" s="2" t="str">
        <v>00886 49 2370808</v>
      </c>
      <c r="K2274" s="7"/>
      <c r="L2274" s="7"/>
      <c r="M2274" s="7"/>
      <c r="N2274" s="7"/>
      <c r="O2274" s="7"/>
      <c r="P2274" s="7"/>
      <c r="Q2274" s="7"/>
      <c r="R2274" s="7"/>
      <c r="S2274" s="7"/>
    </row>
    <row r="2275">
      <c r="A2275" s="2" t="s">
        <v>13024</v>
      </c>
      <c r="B2275" s="2" t="str">
        <v>巴拿馬</v>
      </c>
      <c r="C2275" s="3" t="s">
        <v>13023</v>
      </c>
      <c r="D2275" s="2" t="str">
        <v>工艺陶瓷,玩具,餐厨用具</v>
      </c>
      <c r="E2275" s="2" t="str">
        <v>5次</v>
      </c>
      <c r="F2275" s="2" t="str">
        <v>P.O.BOX 83-0642 ZONA 3,PANAMA CITY</v>
      </c>
      <c r="G2275" s="2" t="str">
        <v>Mr YORAM LITVIN</v>
      </c>
      <c r="H2275" s="2" t="s">
        <v>13025</v>
      </c>
      <c r="I2275" s="2" t="str">
        <v>00507 2121694</v>
      </c>
      <c r="J2275" s="2" t="str">
        <v>00507 2624084</v>
      </c>
      <c r="K2275" s="7"/>
      <c r="L2275" s="7"/>
      <c r="M2275" s="7"/>
      <c r="N2275" s="7"/>
      <c r="O2275" s="7"/>
      <c r="P2275" s="7"/>
      <c r="Q2275" s="7"/>
      <c r="R2275" s="7"/>
      <c r="S2275" s="7"/>
    </row>
    <row r="2276">
      <c r="A2276" s="2" t="s">
        <v>10368</v>
      </c>
      <c r="B2276" s="2" t="str">
        <v>中國香港</v>
      </c>
      <c r="C2276" s="2" t="str">
        <v>--</v>
      </c>
      <c r="D2276" s="2" t="str">
        <v>餐厨用具</v>
      </c>
      <c r="E2276" s="2" t="str">
        <v>6次</v>
      </c>
      <c r="F2276" s="2" t="str">
        <v>RM728, WO PING HOUSE,LEI CHENG UK ESTATE SHAMSHUIPOKL,HONGKONG</v>
      </c>
      <c r="G2276" s="2" t="str">
        <v>--</v>
      </c>
      <c r="H2276" s="2" t="s">
        <v>10367</v>
      </c>
      <c r="I2276" s="2" t="str">
        <v>+852 2244 5561</v>
      </c>
      <c r="J2276" s="2">
        <v>22445562</v>
      </c>
      <c r="K2276" s="7"/>
      <c r="L2276" s="7"/>
      <c r="M2276" s="7"/>
      <c r="N2276" s="7"/>
      <c r="O2276" s="7"/>
      <c r="P2276" s="7"/>
      <c r="Q2276" s="7"/>
      <c r="R2276" s="7"/>
      <c r="S2276" s="7"/>
    </row>
    <row r="2277">
      <c r="A2277" s="2" t="s">
        <v>12977</v>
      </c>
      <c r="B2277" s="2" t="str">
        <v>印度</v>
      </c>
      <c r="C2277" s="3" t="s">
        <v>12978</v>
      </c>
      <c r="D2277" s="2" t="str">
        <v>家用电器,钟表眼镜,餐厨用具</v>
      </c>
      <c r="E2277" s="2" t="str">
        <v>8次</v>
      </c>
      <c r="F2277" s="2" t="str">
        <v>341/12/B,STREET NO.5,SHALIMAR PARK EXTN.,DELHI</v>
      </c>
      <c r="G2277" s="2" t="str">
        <v>HONEGMELL INDUSTRIES</v>
      </c>
      <c r="H2277" s="2" t="str">
        <v>+919810071842@airtelmail.com</v>
      </c>
      <c r="I2277" s="2" t="str">
        <v>+91 98100 71842</v>
      </c>
      <c r="J2277" s="2" t="str">
        <v>0091 11 2003038</v>
      </c>
      <c r="K2277" s="7"/>
      <c r="L2277" s="7"/>
      <c r="M2277" s="7"/>
      <c r="N2277" s="7"/>
      <c r="O2277" s="7"/>
      <c r="P2277" s="7"/>
      <c r="Q2277" s="7"/>
      <c r="R2277" s="7"/>
      <c r="S2277" s="7"/>
    </row>
    <row r="2278">
      <c r="A2278" s="2" t="s">
        <v>10309</v>
      </c>
      <c r="B2278" s="2" t="str">
        <v>中国台湾</v>
      </c>
      <c r="C2278" s="3" t="s">
        <v>10311</v>
      </c>
      <c r="D2278" s="2" t="str">
        <v>办公文具,箱包,餐厨用具</v>
      </c>
      <c r="E2278" s="2" t="str">
        <v>3次</v>
      </c>
      <c r="F2278" s="2" t="str">
        <v>4th/Fl., No. 475, Sec. 2, Tidingdadau, Nei-Hu District, Taipei, Taiwan, R.O.C.</v>
      </c>
      <c r="G2278" s="2" t="str">
        <v>LINGMEI ZHU</v>
      </c>
      <c r="H2278" s="2" t="s">
        <v>10310</v>
      </c>
      <c r="I2278" s="2">
        <f>+886-2-2657-2928</f>
      </c>
      <c r="J2278" s="2" t="str">
        <v>--</v>
      </c>
      <c r="K2278" s="7"/>
      <c r="L2278" s="7"/>
      <c r="M2278" s="7"/>
      <c r="N2278" s="7"/>
      <c r="O2278" s="7"/>
      <c r="P2278" s="7"/>
      <c r="Q2278" s="7"/>
      <c r="R2278" s="7"/>
      <c r="S2278" s="7"/>
    </row>
    <row r="2279">
      <c r="A2279" s="2" t="s">
        <v>12996</v>
      </c>
      <c r="B2279" s="2" t="str">
        <v>美國</v>
      </c>
      <c r="C2279" s="2" t="str">
        <v>--</v>
      </c>
      <c r="D2279" s="2" t="str">
        <v>家居装饰品,玻璃工艺品,鞋,餐厨用具</v>
      </c>
      <c r="E2279" s="2" t="str">
        <v>6次</v>
      </c>
      <c r="F2279" s="2" t="str">
        <v>279 WASHINGTON STREETP.O. BOX 1838 AUBURN,ME 04211-1838</v>
      </c>
      <c r="G2279" s="2" t="str">
        <v>Rachel Love</v>
      </c>
      <c r="H2279" s="2" t="s">
        <v>12995</v>
      </c>
      <c r="I2279" s="2" t="str">
        <v>+1 207-784-1928</v>
      </c>
      <c r="J2279" s="2" t="str">
        <v>207 783 9062</v>
      </c>
      <c r="K2279" s="7"/>
      <c r="L2279" s="7"/>
      <c r="M2279" s="7"/>
      <c r="N2279" s="7"/>
      <c r="O2279" s="7"/>
      <c r="P2279" s="7"/>
      <c r="Q2279" s="7"/>
      <c r="R2279" s="7"/>
      <c r="S2279" s="7"/>
    </row>
    <row r="2280">
      <c r="A2280" s="2" t="s">
        <v>10330</v>
      </c>
      <c r="B2280" s="2" t="str">
        <v>中國香港</v>
      </c>
      <c r="C2280" s="3" t="s">
        <v>10329</v>
      </c>
      <c r="D2280" s="2" t="str">
        <v>体育及旅游休闲用品,其他,服装饰物及配件,玻璃工艺品,餐厨用具</v>
      </c>
      <c r="E2280" s="2" t="str">
        <v>7次</v>
      </c>
      <c r="F2280" s="2" t="str">
        <v>38-40 GRANVILLE ROAD,WAH FAI MANSION 2ND FLOOR,BLOCK C T.S.T. KOWLOONHONGKONG</v>
      </c>
      <c r="G2280" s="2" t="str">
        <v>Manuel Dinovitzer</v>
      </c>
      <c r="H2280" s="2">
        <v>14</v>
      </c>
      <c r="I2280" s="2" t="str">
        <v>+852 2724 4225</v>
      </c>
      <c r="J2280" s="2">
        <v>27224997</v>
      </c>
      <c r="K2280" s="7"/>
      <c r="L2280" s="7"/>
      <c r="M2280" s="7"/>
      <c r="N2280" s="7"/>
      <c r="O2280" s="7"/>
      <c r="P2280" s="7"/>
      <c r="Q2280" s="7"/>
      <c r="R2280" s="7"/>
      <c r="S2280" s="7"/>
    </row>
    <row r="2281">
      <c r="A2281" s="2" t="s">
        <v>10378</v>
      </c>
      <c r="B2281" s="2" t="str">
        <v>美國</v>
      </c>
      <c r="C2281" s="3" t="s">
        <v>10376</v>
      </c>
      <c r="D2281" s="2" t="str">
        <v>餐厨用具</v>
      </c>
      <c r="E2281" s="2" t="str">
        <v>4次</v>
      </c>
      <c r="F2281" s="2" t="str">
        <v>15 RAILROAD AVE, PEARL RIVER, NY 10965</v>
      </c>
      <c r="G2281" s="2" t="str">
        <v>BRANDON KONICOFF</v>
      </c>
      <c r="H2281" s="2" t="s">
        <v>10377</v>
      </c>
      <c r="I2281" s="2">
        <f>+48-790-655-75</f>
      </c>
      <c r="J2281" s="2" t="str">
        <v>001 914 7354979</v>
      </c>
      <c r="K2281" s="7"/>
      <c r="L2281" s="7"/>
      <c r="M2281" s="7"/>
      <c r="N2281" s="7"/>
      <c r="O2281" s="7"/>
      <c r="P2281" s="7"/>
      <c r="Q2281" s="7"/>
      <c r="R2281" s="7"/>
      <c r="S2281" s="7"/>
    </row>
    <row r="2282">
      <c r="A2282" s="2" t="s">
        <v>10275</v>
      </c>
      <c r="B2282" s="2" t="str">
        <v>挪威</v>
      </c>
      <c r="C2282" s="3" t="s">
        <v>10276</v>
      </c>
      <c r="D2282" s="2" t="str">
        <v>其他,鞋,餐厨用具</v>
      </c>
      <c r="E2282" s="2" t="str">
        <v>5次</v>
      </c>
      <c r="F2282" s="2" t="str">
        <v>Professor Birkelands vei 30 C, NO 1009, Oslo</v>
      </c>
      <c r="G2282" s="2" t="str">
        <v>BREIGUTU</v>
      </c>
      <c r="H2282" s="2" t="s">
        <v>10277</v>
      </c>
      <c r="I2282" s="2" t="str">
        <v>+47 22 32 12 20</v>
      </c>
      <c r="J2282" s="2" t="str">
        <v>0047 22 32 13 88</v>
      </c>
      <c r="K2282" s="7"/>
      <c r="L2282" s="7"/>
      <c r="M2282" s="7"/>
      <c r="N2282" s="7"/>
      <c r="O2282" s="7"/>
      <c r="P2282" s="7"/>
      <c r="Q2282" s="7"/>
      <c r="R2282" s="7"/>
      <c r="S2282" s="7"/>
    </row>
    <row r="2283">
      <c r="A2283" s="2" t="s">
        <v>12960</v>
      </c>
      <c r="B2283" s="2" t="str">
        <v>新加坡</v>
      </c>
      <c r="C2283" s="3" t="s">
        <v>12962</v>
      </c>
      <c r="D2283" s="2" t="str">
        <v>园林用品,工艺陶瓷,餐厨用具</v>
      </c>
      <c r="E2283" s="2" t="str">
        <v>6次</v>
      </c>
      <c r="F2283" s="2" t="str">
        <v>20 Pandan Road</v>
      </c>
      <c r="G2283" s="2" t="str">
        <v>Ryan Wong</v>
      </c>
      <c r="H2283" s="2" t="s">
        <v>12961</v>
      </c>
      <c r="I2283" s="2" t="str">
        <v>(65) 6223 1732,+95 1 525735,(65) 6215 9181,+62 21 8063 1820,(603) 7958 6288,(65) 6268 3922,98 2351 2374 3810 3820 4533</v>
      </c>
      <c r="J2283" s="2" t="str">
        <v>0065 62632796</v>
      </c>
      <c r="K2283" s="7"/>
      <c r="L2283" s="7"/>
      <c r="M2283" s="7"/>
      <c r="N2283" s="7"/>
      <c r="O2283" s="7"/>
      <c r="P2283" s="7"/>
      <c r="Q2283" s="7"/>
      <c r="R2283" s="7"/>
      <c r="S2283" s="7"/>
    </row>
    <row r="2284">
      <c r="A2284" s="2" t="s">
        <v>10296</v>
      </c>
      <c r="B2284" s="2" t="str">
        <v>中國香港</v>
      </c>
      <c r="C2284" s="2" t="str">
        <v>--</v>
      </c>
      <c r="D2284" s="2" t="str">
        <v>餐厨用具</v>
      </c>
      <c r="E2284" s="2" t="str">
        <v>7次</v>
      </c>
      <c r="F2284" s="2" t="str">
        <v>FLAT 8B, 4/F, BLK. C, H.K. IND. CTR.489-491 CASTLE PEAK RD., KOWLOONHONGKONG</v>
      </c>
      <c r="G2284" s="2" t="str">
        <v>--</v>
      </c>
      <c r="H2284" s="2" t="s">
        <v>10295</v>
      </c>
      <c r="I2284" s="2" t="str">
        <v>+852 2770 0703</v>
      </c>
      <c r="J2284" s="2" t="str">
        <v>852 27700702</v>
      </c>
      <c r="K2284" s="7"/>
      <c r="L2284" s="7"/>
      <c r="M2284" s="7"/>
      <c r="N2284" s="7"/>
      <c r="O2284" s="7"/>
      <c r="P2284" s="7"/>
      <c r="Q2284" s="7"/>
      <c r="R2284" s="7"/>
      <c r="S2284" s="7"/>
    </row>
    <row r="2285">
      <c r="A2285" s="2" t="s">
        <v>12903</v>
      </c>
      <c r="B2285" s="2" t="str">
        <v>黎巴嫩</v>
      </c>
      <c r="C2285" s="3" t="s">
        <v>12904</v>
      </c>
      <c r="D2285" s="2" t="str">
        <v>卫浴设备,玩具,礼品及赠品,餐厨用具</v>
      </c>
      <c r="E2285" s="2" t="str">
        <v>7次</v>
      </c>
      <c r="F2285" s="2" t="str">
        <v>APT.11, 4TH FL., WAKF EL ROUM BLDG., CORNICHE EL MAZRAA, BEIRUT, P.O.BOX 14-6275</v>
      </c>
      <c r="G2285" s="2" t="str">
        <v>HASSAN KHATIB</v>
      </c>
      <c r="H2285" s="2" t="s">
        <v>12902</v>
      </c>
      <c r="I2285" s="2" t="str">
        <v>00961 1 311308</v>
      </c>
      <c r="J2285" s="2" t="str">
        <v>00961 1 701439</v>
      </c>
      <c r="K2285" s="7"/>
      <c r="L2285" s="7"/>
      <c r="M2285" s="7"/>
      <c r="N2285" s="7"/>
      <c r="O2285" s="7"/>
      <c r="P2285" s="7"/>
      <c r="Q2285" s="7"/>
      <c r="R2285" s="7"/>
      <c r="S2285" s="7"/>
    </row>
    <row r="2286">
      <c r="A2286" s="2" t="s">
        <v>10234</v>
      </c>
      <c r="B2286" s="2" t="str">
        <v>英國</v>
      </c>
      <c r="C2286" s="3" t="s">
        <v>10235</v>
      </c>
      <c r="D2286" s="2" t="str">
        <v>其他,服装饰物及配件,箱包,餐厨用具</v>
      </c>
      <c r="E2286" s="2" t="str">
        <v>6次</v>
      </c>
      <c r="F2286" s="2" t="str">
        <v>36-38 TURNER STREET, LONDON</v>
      </c>
      <c r="G2286" s="2" t="str">
        <v>PETER CROSSLEY</v>
      </c>
      <c r="H2286" s="2" t="s">
        <v>10236</v>
      </c>
      <c r="I2286" s="2" t="str">
        <v>+44 1756 793621</v>
      </c>
      <c r="J2286" s="2" t="str">
        <v>0044 1756 793 621</v>
      </c>
      <c r="K2286" s="7"/>
      <c r="L2286" s="7"/>
      <c r="M2286" s="7"/>
      <c r="N2286" s="7"/>
      <c r="O2286" s="7"/>
      <c r="P2286" s="7"/>
      <c r="Q2286" s="7"/>
      <c r="R2286" s="7"/>
      <c r="S2286" s="7"/>
    </row>
    <row r="2287">
      <c r="A2287" s="2" t="s">
        <v>12921</v>
      </c>
      <c r="B2287" s="2" t="str">
        <v>沙烏地阿拉伯</v>
      </c>
      <c r="C2287" s="2" t="str">
        <v>--</v>
      </c>
      <c r="D2287" s="2" t="str">
        <v>照明产品,鞋,餐厨用具</v>
      </c>
      <c r="E2287" s="2" t="str">
        <v>9次</v>
      </c>
      <c r="F2287" s="2" t="str">
        <v>BA EASHEN BUILDING,BESIDE ROYAL HOTEL 5TH FLOOR,FLAT NO.23,AL-BALAD-AL-DAHAB STREET</v>
      </c>
      <c r="G2287" s="2" t="str">
        <v>HAYAT TRADING EST.</v>
      </c>
      <c r="H2287" s="2" t="s">
        <v>12922</v>
      </c>
      <c r="I2287" s="2" t="str">
        <v>00966 2 6449314</v>
      </c>
      <c r="J2287" s="2" t="str">
        <v>00966 2 6440717</v>
      </c>
      <c r="K2287" s="7"/>
      <c r="L2287" s="7"/>
      <c r="M2287" s="7"/>
      <c r="N2287" s="7"/>
      <c r="O2287" s="7"/>
      <c r="P2287" s="7"/>
      <c r="Q2287" s="7"/>
      <c r="R2287" s="7"/>
      <c r="S2287" s="7"/>
    </row>
    <row r="2288">
      <c r="A2288" s="2" t="s">
        <v>9277</v>
      </c>
      <c r="B2288" s="2" t="str">
        <v>印度</v>
      </c>
      <c r="C2288" s="2" t="str">
        <v>--</v>
      </c>
      <c r="D2288" s="2" t="str">
        <v>体育及旅游休闲用品,其他,箱包,鞋,餐厨用具</v>
      </c>
      <c r="E2288" s="2" t="str">
        <v>8次</v>
      </c>
      <c r="F2288" s="2" t="str">
        <v>G1,SHOBHA SAGAR, 21ST ROAD,BANDRA WEST, MUMBAI 400 050INDIA</v>
      </c>
      <c r="G2288" s="2" t="str">
        <v>CHIB ANEN</v>
      </c>
      <c r="H2288" s="2" t="s">
        <v>9276</v>
      </c>
      <c r="I2288" s="2" t="str">
        <v>(022) 600 1175</v>
      </c>
      <c r="J2288" s="2" t="str">
        <v>(022) 6049387</v>
      </c>
      <c r="K2288" s="7"/>
      <c r="L2288" s="7"/>
      <c r="M2288" s="7"/>
      <c r="N2288" s="7"/>
      <c r="O2288" s="7"/>
      <c r="P2288" s="7"/>
      <c r="Q2288" s="7"/>
      <c r="R2288" s="7"/>
      <c r="S2288" s="7"/>
    </row>
    <row r="2289">
      <c r="A2289" s="2" t="s">
        <v>10321</v>
      </c>
      <c r="B2289" s="2" t="str">
        <v>中國香港</v>
      </c>
      <c r="C2289" s="2" t="str">
        <v>--</v>
      </c>
      <c r="D2289" s="2" t="str">
        <v>家居用品,餐厨用具</v>
      </c>
      <c r="E2289" s="2" t="str">
        <v>3次</v>
      </c>
      <c r="F2289" s="2" t="str">
        <v>10/F., HANG CHEONG CTR.,138 BEDFORD RD.,TAI KOK TSUI, KOWLOON,HONGKONG</v>
      </c>
      <c r="G2289" s="2" t="str">
        <v>MR BENIAMIN LEV</v>
      </c>
      <c r="H2289" s="2" t="s">
        <v>10322</v>
      </c>
      <c r="I2289" s="2" t="str">
        <v>+852 2398 1310</v>
      </c>
      <c r="J2289" s="2">
        <v>23910345</v>
      </c>
      <c r="K2289" s="7"/>
      <c r="L2289" s="7"/>
      <c r="M2289" s="7"/>
      <c r="N2289" s="7"/>
      <c r="O2289" s="7"/>
      <c r="P2289" s="7"/>
      <c r="Q2289" s="7"/>
      <c r="R2289" s="7"/>
      <c r="S2289" s="7"/>
    </row>
    <row r="2290">
      <c r="A2290" s="2" t="s">
        <v>9307</v>
      </c>
      <c r="B2290" s="2" t="str">
        <v>日本</v>
      </c>
      <c r="C2290" s="3" t="s">
        <v>9304</v>
      </c>
      <c r="D2290" s="2" t="s">
        <v>9305</v>
      </c>
      <c r="E2290" s="2" t="str">
        <v>10次</v>
      </c>
      <c r="F2290" s="2" t="str">
        <v>1-20, HONKOMAGOME 3-CHOME BUNKYO-KU, TOKYO 1130021</v>
      </c>
      <c r="G2290" s="2" t="str">
        <v>CHO, TERUO</v>
      </c>
      <c r="H2290" s="2" t="s">
        <v>9306</v>
      </c>
      <c r="I2290" s="2">
        <f>+81-6-6782-1515</f>
      </c>
      <c r="J2290" s="2" t="str">
        <v>0081 11 737 7380</v>
      </c>
      <c r="K2290" s="7"/>
      <c r="L2290" s="7"/>
      <c r="M2290" s="7"/>
      <c r="N2290" s="7"/>
      <c r="O2290" s="7"/>
      <c r="P2290" s="7"/>
      <c r="Q2290" s="7"/>
      <c r="R2290" s="7"/>
      <c r="S2290" s="7"/>
    </row>
    <row r="2291">
      <c r="A2291" s="2" t="s">
        <v>9162</v>
      </c>
      <c r="B2291" s="2" t="str">
        <v>日本</v>
      </c>
      <c r="C2291" s="2" t="str">
        <v>--</v>
      </c>
      <c r="D2291" s="2" t="str">
        <v>餐厨用具</v>
      </c>
      <c r="E2291" s="2" t="str">
        <v>2次</v>
      </c>
      <c r="F2291" s="2" t="str">
        <v>SENKO BLDG. 58, IZUMI-CHO 2-CHOME YAO-SHI, OSAKA 5810813</v>
      </c>
      <c r="G2291" s="2" t="str">
        <v>TSUJI, YOSHIFUMI</v>
      </c>
      <c r="H2291" s="2" t="str">
        <v>--</v>
      </c>
      <c r="I2291" s="2">
        <f>+81-72-994-8151</f>
      </c>
      <c r="J2291" s="2" t="str">
        <v>0081 729 94 8531</v>
      </c>
      <c r="K2291" s="7"/>
      <c r="L2291" s="7"/>
      <c r="M2291" s="7"/>
      <c r="N2291" s="7"/>
      <c r="O2291" s="7"/>
      <c r="P2291" s="7"/>
      <c r="Q2291" s="7"/>
      <c r="R2291" s="7"/>
      <c r="S2291" s="7"/>
    </row>
    <row r="2292">
      <c r="A2292" s="2" t="s">
        <v>10529</v>
      </c>
      <c r="B2292" s="2" t="str">
        <v>阿根廷</v>
      </c>
      <c r="C2292" s="3" t="s">
        <v>10527</v>
      </c>
      <c r="D2292" s="2" t="str">
        <v>家具,电子消费品及信息产品,餐厨用具</v>
      </c>
      <c r="E2292" s="2" t="str">
        <v>9次</v>
      </c>
      <c r="F2292" s="2" t="str">
        <v>Pte. J. E. Uriburu 720 piso 6 Dpto "A", Cap. Fed., ARGENTINA</v>
      </c>
      <c r="G2292" s="2" t="str">
        <v>Darin Book</v>
      </c>
      <c r="H2292" s="2" t="s">
        <v>10528</v>
      </c>
      <c r="I2292" s="2" t="str">
        <v>+54 11 4952-3921</v>
      </c>
      <c r="J2292" s="2" t="str">
        <v>54 11 4952 3921</v>
      </c>
      <c r="K2292" s="7"/>
      <c r="L2292" s="7"/>
      <c r="M2292" s="7"/>
      <c r="N2292" s="7"/>
      <c r="O2292" s="7"/>
      <c r="P2292" s="7"/>
      <c r="Q2292" s="7"/>
      <c r="R2292" s="7"/>
      <c r="S2292" s="7"/>
    </row>
    <row r="2293">
      <c r="A2293" s="2" t="s">
        <v>13108</v>
      </c>
      <c r="B2293" s="2" t="str">
        <v>義大利</v>
      </c>
      <c r="C2293" s="3" t="s">
        <v>13106</v>
      </c>
      <c r="D2293" s="2" t="str">
        <v>家具,建筑及装饰材料,餐厨用具</v>
      </c>
      <c r="E2293" s="2" t="str">
        <v>5次</v>
      </c>
      <c r="F2293" s="2" t="str">
        <v>Piazza Jervis 1, I 10060, VILLAR PELLICE</v>
      </c>
      <c r="G2293" s="2" t="str">
        <v>Guido Collino</v>
      </c>
      <c r="H2293" s="2" t="s">
        <v>13107</v>
      </c>
      <c r="I2293" s="2" t="str">
        <v>+39 011 966 5900</v>
      </c>
      <c r="J2293" s="2" t="str">
        <v>0039 011 9665892</v>
      </c>
      <c r="K2293" s="7"/>
      <c r="L2293" s="7"/>
      <c r="M2293" s="7"/>
      <c r="N2293" s="7"/>
      <c r="O2293" s="7"/>
      <c r="P2293" s="7"/>
      <c r="Q2293" s="7"/>
      <c r="R2293" s="7"/>
      <c r="S2293" s="7"/>
    </row>
    <row r="2294">
      <c r="A2294" s="2" t="s">
        <v>10473</v>
      </c>
      <c r="B2294" s="2" t="str">
        <v>加拿大</v>
      </c>
      <c r="C2294" s="3" t="s">
        <v>10474</v>
      </c>
      <c r="D2294" s="2" t="str">
        <v>餐厨用具</v>
      </c>
      <c r="E2294" s="2" t="str">
        <v>3次</v>
      </c>
      <c r="F2294" s="2" t="str">
        <v>580 JARVIS STREET//TORONTO, ONTARIO M4Y 2H9</v>
      </c>
      <c r="G2294" s="2" t="str">
        <v>MICHEL OVERS</v>
      </c>
      <c r="H2294" s="2" t="str">
        <v>--</v>
      </c>
      <c r="I2294" s="2" t="str">
        <v>+1 604-277-1111,+1 613-332-1111,+1 613-737-1111,+1 204-765-5000,+1 905-427-1111,+1 416-967-1111,+1 506-722-1111,+1 705-360-1111,+1 705-749-1111,+1 905-687-1111,+1 905-527-1111,+1 519-759-1111,+1 519-747-1111,+1 506-986-1111,+1 204-957-1111,+1 705-789-1111,+1 902-270-1112,+1 613-395-6100,+1 519-941-1111,+1 705-424-1111,+1 705-887-1515,+1 519-449-1838,+1 519-421-1111,+1 519-463-1148,+1 519-688-4040,+1 514-737-1111,+1 450-327-1111,+1 418-874-1111,+1 519-837-1111,+1 519-658-1111,+1 902-518-1111,+1 226-662-2222,+1 204-388-0311,+1 519-422-1111,+1 705-429-4444,+1 204-960-3102,+1 877-295-7305,+1 613-542-1111</v>
      </c>
      <c r="J2294" s="2" t="str">
        <v>001 416 9670891</v>
      </c>
      <c r="K2294" s="7"/>
      <c r="L2294" s="7"/>
      <c r="M2294" s="7"/>
      <c r="N2294" s="7"/>
      <c r="O2294" s="7"/>
      <c r="P2294" s="7"/>
      <c r="Q2294" s="7"/>
      <c r="R2294" s="7"/>
      <c r="S2294" s="7"/>
    </row>
    <row r="2295">
      <c r="A2295" s="2" t="s">
        <v>13123</v>
      </c>
      <c r="B2295" s="2" t="str">
        <v>新西蘭</v>
      </c>
      <c r="C2295" s="3" t="s">
        <v>13121</v>
      </c>
      <c r="D2295" s="2" t="str">
        <v>其他,园林用品,大型机械及设备,工具,工艺陶瓷,餐厨用具</v>
      </c>
      <c r="E2295" s="2" t="str">
        <v>7次</v>
      </c>
      <c r="F2295" s="2" t="str">
        <v>164 Carlyle Street, Sydenham, 8002, Christchurch</v>
      </c>
      <c r="G2295" s="2" t="str">
        <v>Stu Sanders</v>
      </c>
      <c r="H2295" s="2" t="s">
        <v>13122</v>
      </c>
      <c r="I2295" s="2" t="str">
        <v>+64 3-379 4984</v>
      </c>
      <c r="J2295" s="2" t="str">
        <v>0064 3 379 8212</v>
      </c>
      <c r="K2295" s="7"/>
      <c r="L2295" s="7"/>
      <c r="M2295" s="7"/>
      <c r="N2295" s="7"/>
      <c r="O2295" s="7"/>
      <c r="P2295" s="7"/>
      <c r="Q2295" s="7"/>
      <c r="R2295" s="7"/>
      <c r="S2295" s="7"/>
    </row>
    <row r="2296">
      <c r="A2296" s="2" t="s">
        <v>10487</v>
      </c>
      <c r="B2296" s="2" t="str">
        <v>中國香港</v>
      </c>
      <c r="C2296" s="3" t="s">
        <v>10486</v>
      </c>
      <c r="D2296" s="2" t="str">
        <v>其他,办公文具,化工产品,电子消费品及信息产品,电子电气产品,餐厨用具</v>
      </c>
      <c r="E2296" s="2" t="str">
        <v>6次</v>
      </c>
      <c r="F2296" s="2" t="str">
        <v>FLAT D,9/F.,HARIBEST INDUSTRIAL BUILDING,45-47 AU PUI WAN STREET,FO TAN,SHATIN</v>
      </c>
      <c r="G2296" s="2" t="str">
        <v>ROLAND D' LIMA</v>
      </c>
      <c r="H2296" s="2" t="s">
        <v>10485</v>
      </c>
      <c r="I2296" s="2">
        <f>+852-2796-2863</f>
      </c>
      <c r="J2296" s="2" t="str">
        <v>00852 27962718</v>
      </c>
      <c r="K2296" s="7"/>
      <c r="L2296" s="7"/>
      <c r="M2296" s="7"/>
      <c r="N2296" s="7"/>
      <c r="O2296" s="7"/>
      <c r="P2296" s="7"/>
      <c r="Q2296" s="7"/>
      <c r="R2296" s="7"/>
      <c r="S2296" s="7"/>
    </row>
    <row r="2297">
      <c r="A2297" s="2" t="s">
        <v>13067</v>
      </c>
      <c r="B2297" s="2" t="str">
        <v>秘魯</v>
      </c>
      <c r="C2297" s="3" t="s">
        <v>13070</v>
      </c>
      <c r="D2297" s="2" t="s">
        <v>13068</v>
      </c>
      <c r="E2297" s="2" t="str">
        <v>9次</v>
      </c>
      <c r="F2297" s="2" t="str">
        <v>AV PETIT THOUARS 4142,PERU</v>
      </c>
      <c r="G2297" s="2" t="str">
        <v>Beatriz Ganoza</v>
      </c>
      <c r="H2297" s="2" t="s">
        <v>13069</v>
      </c>
      <c r="I2297" s="2" t="str">
        <v>(511)4766441</v>
      </c>
      <c r="J2297" s="2" t="str">
        <v>0051 1 4249099</v>
      </c>
      <c r="K2297" s="7"/>
      <c r="L2297" s="7"/>
      <c r="M2297" s="7"/>
      <c r="N2297" s="7"/>
      <c r="O2297" s="7"/>
      <c r="P2297" s="7"/>
      <c r="Q2297" s="7"/>
      <c r="R2297" s="7"/>
      <c r="S2297" s="7"/>
    </row>
    <row r="2298">
      <c r="A2298" s="2" t="s">
        <v>10427</v>
      </c>
      <c r="B2298" s="2" t="str">
        <v>加納</v>
      </c>
      <c r="C2298" s="3" t="s">
        <v>10426</v>
      </c>
      <c r="D2298" s="2" t="str">
        <v>大型机械及设备,家具,家居装饰品,建筑及装饰材料,餐厨用具</v>
      </c>
      <c r="E2298" s="2" t="str">
        <v>8次</v>
      </c>
      <c r="F2298" s="2" t="str">
        <v>P.M.B COMMUNITY 11.TEMAGHANA</v>
      </c>
      <c r="G2298" s="2" t="str">
        <v>Yee</v>
      </c>
      <c r="H2298" s="2" t="s">
        <v>10428</v>
      </c>
      <c r="I2298" s="2" t="str">
        <v>233 244 8420654</v>
      </c>
      <c r="J2298" s="2" t="str">
        <v>233 21 768429</v>
      </c>
      <c r="K2298" s="7"/>
      <c r="L2298" s="7"/>
      <c r="M2298" s="7"/>
      <c r="N2298" s="7"/>
      <c r="O2298" s="7"/>
      <c r="P2298" s="7"/>
      <c r="Q2298" s="7"/>
      <c r="R2298" s="7"/>
      <c r="S2298" s="7"/>
    </row>
    <row r="2299">
      <c r="A2299" s="2" t="s">
        <v>13090</v>
      </c>
      <c r="B2299" s="2" t="str">
        <v>沙烏地阿拉伯</v>
      </c>
      <c r="C2299" s="2" t="str">
        <v>--</v>
      </c>
      <c r="D2299" s="2" t="str">
        <v>其他,餐厨用具</v>
      </c>
      <c r="E2299" s="2" t="str">
        <v>5次</v>
      </c>
      <c r="F2299" s="2" t="str">
        <v>AL-AHSSA,AL-MASLAKH STREET(P.O.BOX 216)</v>
      </c>
      <c r="G2299" s="2" t="str">
        <v>ALI MOHAMMAD AL-NASSER</v>
      </c>
      <c r="H2299" s="2" t="str">
        <v>--</v>
      </c>
      <c r="I2299" s="2" t="str">
        <v>00966 3 5862513</v>
      </c>
      <c r="J2299" s="2" t="str">
        <v>00966 3 5874117</v>
      </c>
      <c r="K2299" s="7"/>
      <c r="L2299" s="7"/>
      <c r="M2299" s="7"/>
      <c r="N2299" s="7"/>
      <c r="O2299" s="7"/>
      <c r="P2299" s="7"/>
      <c r="Q2299" s="7"/>
      <c r="R2299" s="7"/>
      <c r="S2299" s="7"/>
    </row>
    <row r="2300">
      <c r="A2300" s="2" t="s">
        <v>10451</v>
      </c>
      <c r="B2300" s="2" t="str">
        <v>美國</v>
      </c>
      <c r="C2300" s="3" t="s">
        <v>10452</v>
      </c>
      <c r="D2300" s="2" t="s">
        <v>10453</v>
      </c>
      <c r="E2300" s="2" t="str">
        <v>9次</v>
      </c>
      <c r="F2300" s="2" t="str">
        <v>53 W. JACKSON BLVD., #504,CHICAGO, IL 60604,U.S.A.</v>
      </c>
      <c r="G2300" s="2" t="str">
        <v>AndreaMartinez</v>
      </c>
      <c r="H2300" s="2" t="s">
        <v>10454</v>
      </c>
      <c r="I2300" s="2" t="str">
        <v>+1 312-922-9280</v>
      </c>
      <c r="J2300" s="2" t="str">
        <v>312 896 9131</v>
      </c>
      <c r="K2300" s="7"/>
      <c r="L2300" s="7"/>
      <c r="M2300" s="7"/>
      <c r="N2300" s="7"/>
      <c r="O2300" s="7"/>
      <c r="P2300" s="7"/>
      <c r="Q2300" s="7"/>
      <c r="R2300" s="7"/>
      <c r="S2300" s="7"/>
    </row>
    <row r="2301">
      <c r="A2301" s="5" t="s">
        <v>13038</v>
      </c>
      <c r="B2301" s="5" t="str">
        <v>斯里兰卡</v>
      </c>
      <c r="C2301" s="4" t="s">
        <v>13040</v>
      </c>
      <c r="D2301" s="5" t="s">
        <v>13039</v>
      </c>
      <c r="E2301" s="5" t="str">
        <v>9次</v>
      </c>
      <c r="F2301" s="5" t="str">
        <v>#124/12,SUNANDHARAMA ROAD,SUNANDHARAMA CROSS ROAD,KALUBOWILA,DEHIWALA</v>
      </c>
      <c r="G2301" s="5" t="str">
        <v>Jason Donlan</v>
      </c>
      <c r="H2301" s="5">
        <v>14</v>
      </c>
      <c r="I2301" s="5" t="str">
        <v>0094 11 2765066</v>
      </c>
      <c r="J2301" s="5" t="str">
        <v>0094 11 362770/38 34753</v>
      </c>
      <c r="K2301" s="7"/>
      <c r="L2301" s="7"/>
      <c r="M2301" s="7"/>
      <c r="N2301" s="7"/>
      <c r="O2301" s="7"/>
      <c r="P2301" s="7"/>
      <c r="Q2301" s="7"/>
      <c r="R2301" s="7"/>
      <c r="S2301" s="7"/>
    </row>
    <row r="2302">
      <c r="A2302" s="2" t="s">
        <v>10388</v>
      </c>
      <c r="B2302" s="2" t="str">
        <v>印度</v>
      </c>
      <c r="C2302" s="2" t="str">
        <v>--</v>
      </c>
      <c r="D2302" s="2" t="str">
        <v>其他,办公文具,工艺陶瓷,照明产品,电子电气产品,餐厨用具</v>
      </c>
      <c r="E2302" s="2" t="str">
        <v>8次</v>
      </c>
      <c r="F2302" s="2" t="str">
        <v>78,EAST AVENUE ROAD,PUNJABI BAGH,NEW DELHI-110026</v>
      </c>
      <c r="G2302" s="2" t="str">
        <v>PRAMOD AHUJA</v>
      </c>
      <c r="H2302" s="2" t="s">
        <v>10389</v>
      </c>
      <c r="I2302" s="2" t="str">
        <v>0091 11 5102068</v>
      </c>
      <c r="J2302" s="2" t="str">
        <v>0091 11 5463973/2967873</v>
      </c>
      <c r="K2302" s="7"/>
      <c r="L2302" s="7"/>
      <c r="M2302" s="7"/>
      <c r="N2302" s="7"/>
      <c r="O2302" s="7"/>
      <c r="P2302" s="7"/>
      <c r="Q2302" s="7"/>
      <c r="R2302" s="7"/>
      <c r="S2302" s="7"/>
    </row>
    <row r="2303">
      <c r="A2303" s="2" t="s">
        <v>13052</v>
      </c>
      <c r="B2303" s="2" t="str">
        <v>義大利</v>
      </c>
      <c r="C2303" s="3" t="s">
        <v>13053</v>
      </c>
      <c r="D2303" s="2" t="str">
        <v>玻璃工艺品,餐厨用具</v>
      </c>
      <c r="E2303" s="2" t="str">
        <v>6次</v>
      </c>
      <c r="F2303" s="2" t="str">
        <v>VIA MONSUMMANESE,1188 51036 LARCIANO,ITALY</v>
      </c>
      <c r="G2303" s="2" t="str">
        <v>--</v>
      </c>
      <c r="H2303" s="2" t="s">
        <v>13054</v>
      </c>
      <c r="I2303" s="2" t="str">
        <v>+39 0573 84038</v>
      </c>
      <c r="J2303" s="2" t="str">
        <v>39 0573 84513</v>
      </c>
      <c r="K2303" s="7"/>
      <c r="L2303" s="7"/>
      <c r="M2303" s="7"/>
      <c r="N2303" s="7"/>
      <c r="O2303" s="7"/>
      <c r="P2303" s="7"/>
      <c r="Q2303" s="7"/>
      <c r="R2303" s="7"/>
      <c r="S2303" s="7"/>
    </row>
    <row r="2304">
      <c r="A2304" s="2" t="s">
        <v>10409</v>
      </c>
      <c r="B2304" s="2" t="str">
        <v>美國</v>
      </c>
      <c r="C2304" s="3" t="s">
        <v>10406</v>
      </c>
      <c r="D2304" s="2" t="s">
        <v>10407</v>
      </c>
      <c r="E2304" s="2" t="str">
        <v>10次</v>
      </c>
      <c r="F2304" s="2" t="str">
        <v>22008 N. Berwick Dr., Houston, TX 77095, U.S.A.</v>
      </c>
      <c r="G2304" s="2" t="str">
        <v>TOSHEEF ALAM</v>
      </c>
      <c r="H2304" s="2" t="s">
        <v>10408</v>
      </c>
      <c r="I2304" s="2" t="str">
        <v>+1 281-550-9612</v>
      </c>
      <c r="J2304" s="2" t="str">
        <v>281 858 1922</v>
      </c>
      <c r="K2304" s="7"/>
      <c r="L2304" s="7"/>
      <c r="M2304" s="7"/>
      <c r="N2304" s="7"/>
      <c r="O2304" s="7"/>
      <c r="P2304" s="7"/>
      <c r="Q2304" s="7"/>
      <c r="R2304" s="7"/>
      <c r="S2304" s="7"/>
    </row>
    <row r="2305">
      <c r="A2305" s="2" t="s">
        <v>12736</v>
      </c>
      <c r="B2305" s="2" t="str">
        <v>加拿大</v>
      </c>
      <c r="C2305" s="3" t="s">
        <v>12735</v>
      </c>
      <c r="D2305" s="2" t="s">
        <v>12733</v>
      </c>
      <c r="E2305" s="2" t="str">
        <v>8次</v>
      </c>
      <c r="F2305" s="2" t="str">
        <v>222 Jarvis Street D/766-LEGAL Toronto, ONTARIO</v>
      </c>
      <c r="G2305" s="2" t="str">
        <v>BRIAN GERRIOR</v>
      </c>
      <c r="H2305" s="2" t="s">
        <v>12734</v>
      </c>
      <c r="I2305" s="2" t="str">
        <v>+1-416-362-1711,+1-888-932-1015,+1 204-358-7911,+1 306-594-2258,+1 204-373-2211,+1 709-885-2929,+1 204-242-2630,+1 819-449-3200</v>
      </c>
      <c r="J2305" s="2" t="str">
        <v>001 416 941 2317</v>
      </c>
      <c r="K2305" s="7"/>
      <c r="L2305" s="7"/>
      <c r="M2305" s="7"/>
      <c r="N2305" s="7"/>
      <c r="O2305" s="7"/>
      <c r="P2305" s="7"/>
      <c r="Q2305" s="7"/>
      <c r="R2305" s="7"/>
      <c r="S2305" s="7"/>
    </row>
    <row r="2306">
      <c r="A2306" s="2" t="s">
        <v>9994</v>
      </c>
      <c r="B2306" s="2" t="str">
        <v>中國香港</v>
      </c>
      <c r="C2306" s="3" t="s">
        <v>9995</v>
      </c>
      <c r="D2306" s="2" t="str">
        <v>家具,工艺陶瓷,照明产品,餐厨用具</v>
      </c>
      <c r="E2306" s="2" t="str">
        <v>8次</v>
      </c>
      <c r="F2306" s="2" t="str">
        <v>10/F, Methodist House, 36 Hennessy Road, Wan Chai, Hong Kong</v>
      </c>
      <c r="G2306" s="2" t="str">
        <v>Mr Kenneth Wong</v>
      </c>
      <c r="H2306" s="2" t="s">
        <v>9993</v>
      </c>
      <c r="I2306" s="2" t="str">
        <v>00852 28988669</v>
      </c>
      <c r="J2306" s="2" t="str">
        <v>00852 28967226</v>
      </c>
      <c r="K2306" s="7"/>
      <c r="L2306" s="7"/>
      <c r="M2306" s="7"/>
      <c r="N2306" s="7"/>
      <c r="O2306" s="7"/>
      <c r="P2306" s="7"/>
      <c r="Q2306" s="7"/>
      <c r="R2306" s="7"/>
      <c r="S2306" s="7"/>
    </row>
    <row r="2307">
      <c r="A2307" s="2" t="s">
        <v>12757</v>
      </c>
      <c r="B2307" s="2" t="str">
        <v>日本</v>
      </c>
      <c r="C2307" s="3" t="s">
        <v>12756</v>
      </c>
      <c r="D2307" s="2" t="str">
        <v>五金,餐厨用具</v>
      </c>
      <c r="E2307" s="2" t="str">
        <v>5次</v>
      </c>
      <c r="F2307" s="2" t="str">
        <v>SHINJUKUKOKUSAI BLDG. SHINKAN, 6-3, NISHISHINJUKU 6-CHOME SHINJUKU-KU, TOKYO 1600023</v>
      </c>
      <c r="G2307" s="2" t="str">
        <v>TOSHISHIGE, YOSHIAKI</v>
      </c>
      <c r="H2307" s="2" t="str">
        <v>--</v>
      </c>
      <c r="I2307" s="2">
        <f>+81-877-85-7435</f>
      </c>
      <c r="J2307" s="2" t="str">
        <v>--</v>
      </c>
      <c r="K2307" s="7"/>
      <c r="L2307" s="7"/>
      <c r="M2307" s="7"/>
      <c r="N2307" s="7"/>
      <c r="O2307" s="7"/>
      <c r="P2307" s="7"/>
      <c r="Q2307" s="7"/>
      <c r="R2307" s="7"/>
      <c r="S2307" s="7"/>
    </row>
    <row r="2308">
      <c r="A2308" s="2" t="s">
        <v>10024</v>
      </c>
      <c r="B2308" s="2" t="str">
        <v>瑞典</v>
      </c>
      <c r="C2308" s="3" t="s">
        <v>10025</v>
      </c>
      <c r="D2308" s="2" t="str">
        <v>家具,餐厨用具</v>
      </c>
      <c r="E2308" s="2" t="str">
        <v>7次</v>
      </c>
      <c r="F2308" s="2" t="str">
        <v>ASBOHOLMSGATAN 15(BOX 930,501 10 BORAS)</v>
      </c>
      <c r="G2308" s="2" t="str">
        <v>PIERRE ROSENGREN</v>
      </c>
      <c r="H2308" s="2" t="s">
        <v>10026</v>
      </c>
      <c r="I2308" s="2" t="str">
        <v>+47-991-17-080,+46-36-36-90-70,+46-70-517-19-85,+47-69-34-21-01,+358-20-7181880,+46-70-813-34-44,+46-36-36-90-75</v>
      </c>
      <c r="J2308" s="2" t="str">
        <v>0046 33 104210</v>
      </c>
      <c r="K2308" s="7"/>
      <c r="L2308" s="7"/>
      <c r="M2308" s="7"/>
      <c r="N2308" s="7"/>
      <c r="O2308" s="7"/>
      <c r="P2308" s="7"/>
      <c r="Q2308" s="7"/>
      <c r="R2308" s="7"/>
      <c r="S2308" s="7"/>
    </row>
    <row r="2309">
      <c r="A2309" s="2" t="s">
        <v>12695</v>
      </c>
      <c r="B2309" s="2" t="str">
        <v>澳大利亞</v>
      </c>
      <c r="C2309" s="3" t="s">
        <v>12697</v>
      </c>
      <c r="D2309" s="2" t="str">
        <v>其他,工艺陶瓷,餐厨用具</v>
      </c>
      <c r="E2309" s="2" t="str">
        <v>9次</v>
      </c>
      <c r="F2309" s="2" t="str">
        <v>18 KORTUM DRIVE,BURLEIGH HEADS, QLD 4220,AUSTRALIA</v>
      </c>
      <c r="G2309" s="2" t="str">
        <v>Billy Chan</v>
      </c>
      <c r="H2309" s="2" t="s">
        <v>12696</v>
      </c>
      <c r="I2309" s="2" t="str">
        <v>+61 7 5520 0143</v>
      </c>
      <c r="J2309" s="2">
        <v>755201992</v>
      </c>
      <c r="K2309" s="7"/>
      <c r="L2309" s="7"/>
      <c r="M2309" s="7"/>
      <c r="N2309" s="7"/>
      <c r="O2309" s="7"/>
      <c r="P2309" s="7"/>
      <c r="Q2309" s="7"/>
      <c r="R2309" s="7"/>
      <c r="S2309" s="7"/>
    </row>
    <row r="2310">
      <c r="A2310" s="2" t="s">
        <v>9944</v>
      </c>
      <c r="B2310" s="2" t="str">
        <v>澳大利亞</v>
      </c>
      <c r="C2310" s="3" t="s">
        <v>9943</v>
      </c>
      <c r="D2310" s="2" t="str">
        <v>工艺陶瓷,玩具,餐厨用具</v>
      </c>
      <c r="E2310" s="2" t="str">
        <v>5次</v>
      </c>
      <c r="F2310" s="2" t="str">
        <v>12 DUCKETT ST BRUNSWICK,MELBOURNE,3056</v>
      </c>
      <c r="G2310" s="2" t="str">
        <v>ROD MICHAEL</v>
      </c>
      <c r="H2310" s="2" t="s">
        <v>9942</v>
      </c>
      <c r="I2310" s="2">
        <f>+61-419-182-858</f>
      </c>
      <c r="J2310" s="2" t="str">
        <v>0061 3 93841049</v>
      </c>
      <c r="K2310" s="7"/>
      <c r="L2310" s="7"/>
      <c r="M2310" s="7"/>
      <c r="N2310" s="7"/>
      <c r="O2310" s="7"/>
      <c r="P2310" s="7"/>
      <c r="Q2310" s="7"/>
      <c r="R2310" s="7"/>
      <c r="S2310" s="7"/>
    </row>
    <row r="2311">
      <c r="A2311" s="2" t="s">
        <v>10571</v>
      </c>
      <c r="B2311" s="2" t="str">
        <v>美國</v>
      </c>
      <c r="C2311" s="2" t="str">
        <v>--</v>
      </c>
      <c r="D2311" s="2" t="str">
        <v>体育及旅游休闲用品,家用纺织品,箱包,鞋,餐厨用具</v>
      </c>
      <c r="E2311" s="2" t="str">
        <v>8次</v>
      </c>
      <c r="F2311" s="2" t="str">
        <v>8412 W. BROAD ST RICHMONDVA 23294,U.S.A.</v>
      </c>
      <c r="G2311" s="2" t="str">
        <v>--</v>
      </c>
      <c r="H2311" s="2" t="s">
        <v>10572</v>
      </c>
      <c r="I2311" s="2" t="str">
        <v>+1 804-270-1504</v>
      </c>
      <c r="J2311" s="2">
        <v>8044004930</v>
      </c>
      <c r="K2311" s="7"/>
      <c r="L2311" s="7"/>
      <c r="M2311" s="7"/>
      <c r="N2311" s="7"/>
      <c r="O2311" s="7"/>
      <c r="P2311" s="7"/>
      <c r="Q2311" s="7"/>
      <c r="R2311" s="7"/>
      <c r="S2311" s="7"/>
    </row>
    <row r="2312">
      <c r="A2312" s="2" t="s">
        <v>9964</v>
      </c>
      <c r="B2312" s="2" t="str">
        <v>中國香港</v>
      </c>
      <c r="C2312" s="2" t="str">
        <v>--</v>
      </c>
      <c r="D2312" s="2" t="s">
        <v>9965</v>
      </c>
      <c r="E2312" s="2" t="str">
        <v>8次</v>
      </c>
      <c r="F2312" s="2" t="str">
        <v>P.O. Box 90670,Tsim Sha Tsui Post Office</v>
      </c>
      <c r="G2312" s="2" t="str">
        <v>MUHAMMAD JAFFAR</v>
      </c>
      <c r="H2312" s="2" t="s">
        <v>9966</v>
      </c>
      <c r="I2312" s="2" t="str">
        <v>+852 2952 9731</v>
      </c>
      <c r="J2312" s="2">
        <v>0</v>
      </c>
      <c r="K2312" s="7"/>
      <c r="L2312" s="7"/>
      <c r="M2312" s="7"/>
      <c r="N2312" s="7"/>
      <c r="O2312" s="7"/>
      <c r="P2312" s="7"/>
      <c r="Q2312" s="7"/>
      <c r="R2312" s="7"/>
      <c r="S2312" s="7"/>
    </row>
    <row r="2313">
      <c r="A2313" s="2" t="s">
        <v>12650</v>
      </c>
      <c r="B2313" s="2" t="str">
        <v>美國</v>
      </c>
      <c r="C2313" s="3" t="s">
        <v>12651</v>
      </c>
      <c r="D2313" s="2" t="str">
        <v>餐厨用具</v>
      </c>
      <c r="E2313" s="2" t="str">
        <v>5次</v>
      </c>
      <c r="F2313" s="2" t="str">
        <v>4322 NW 13TH STREET GAINESVILLE, FL 32609-1803</v>
      </c>
      <c r="G2313" s="2" t="str">
        <v>JAMES BEATY</v>
      </c>
      <c r="H2313" s="2" t="s">
        <v>12652</v>
      </c>
      <c r="I2313" s="2" t="str">
        <v>001 352 376 5939</v>
      </c>
      <c r="J2313" s="2" t="str">
        <v>001 352 376 8710</v>
      </c>
      <c r="K2313" s="7"/>
      <c r="L2313" s="7"/>
      <c r="M2313" s="7"/>
      <c r="N2313" s="7"/>
      <c r="O2313" s="7"/>
      <c r="P2313" s="7"/>
      <c r="Q2313" s="7"/>
      <c r="R2313" s="7"/>
      <c r="S2313" s="7"/>
    </row>
    <row r="2314">
      <c r="A2314" s="2" t="s">
        <v>9888</v>
      </c>
      <c r="B2314" s="2" t="str">
        <v>法國</v>
      </c>
      <c r="C2314" s="3" t="s">
        <v>9887</v>
      </c>
      <c r="D2314" s="2" t="str">
        <v>餐厨用具</v>
      </c>
      <c r="E2314" s="2" t="str">
        <v>3次</v>
      </c>
      <c r="F2314" s="2" t="str">
        <v>142 AVENUE DE MALAKOFF, 75116, PARIS</v>
      </c>
      <c r="G2314" s="2" t="str">
        <v>M ATTHAR THIERRY</v>
      </c>
      <c r="H2314" s="2" t="str">
        <v>--</v>
      </c>
      <c r="I2314" s="2" t="str">
        <v>+33 1 56 88 53 53</v>
      </c>
      <c r="J2314" s="2" t="str">
        <v>0033 156885354/0153751005</v>
      </c>
      <c r="K2314" s="7"/>
      <c r="L2314" s="7"/>
      <c r="M2314" s="7"/>
      <c r="N2314" s="7"/>
      <c r="O2314" s="7"/>
      <c r="P2314" s="7"/>
      <c r="Q2314" s="7"/>
      <c r="R2314" s="7"/>
      <c r="S2314" s="7"/>
    </row>
    <row r="2315">
      <c r="A2315" s="2" t="s">
        <v>12670</v>
      </c>
      <c r="B2315" s="2" t="str">
        <v>科威特</v>
      </c>
      <c r="C2315" s="2" t="str">
        <v>--</v>
      </c>
      <c r="D2315" s="2" t="str">
        <v>医药保健品及医疗器械,工具,餐厨用具</v>
      </c>
      <c r="E2315" s="2" t="str">
        <v>4次</v>
      </c>
      <c r="F2315" s="2" t="str">
        <v>P.O. BOX 24910,SAFAT 13110</v>
      </c>
      <c r="G2315" s="2" t="str">
        <v>MALBADER</v>
      </c>
      <c r="H2315" s="2" t="s">
        <v>12671</v>
      </c>
      <c r="I2315" s="2" t="str">
        <v>00965 244 3317</v>
      </c>
      <c r="J2315" s="2" t="str">
        <v>00965 243 8931</v>
      </c>
      <c r="K2315" s="7"/>
      <c r="L2315" s="7"/>
      <c r="M2315" s="7"/>
      <c r="N2315" s="7"/>
      <c r="O2315" s="7"/>
      <c r="P2315" s="7"/>
      <c r="Q2315" s="7"/>
      <c r="R2315" s="7"/>
      <c r="S2315" s="7"/>
    </row>
    <row r="2316">
      <c r="A2316" s="2" t="s">
        <v>9916</v>
      </c>
      <c r="B2316" s="2" t="str">
        <v>中國香港</v>
      </c>
      <c r="C2316" s="3" t="s">
        <v>9915</v>
      </c>
      <c r="D2316" s="2" t="str">
        <v>其他,玻璃工艺品,餐厨用具</v>
      </c>
      <c r="E2316" s="2" t="str">
        <v>10次</v>
      </c>
      <c r="F2316" s="2" t="str">
        <v>5B, FAST IND. BLDG.,658 CASTLE PEAK ROAD,KOWLOON,,HONGKONG</v>
      </c>
      <c r="G2316" s="2" t="str">
        <v>Gordon</v>
      </c>
      <c r="H2316" s="2" t="s">
        <v>9917</v>
      </c>
      <c r="I2316" s="2" t="str">
        <v>+852 2959 3332</v>
      </c>
      <c r="J2316" s="2">
        <v>29593330</v>
      </c>
      <c r="K2316" s="7"/>
      <c r="L2316" s="7"/>
      <c r="M2316" s="7"/>
      <c r="N2316" s="7"/>
      <c r="O2316" s="7"/>
      <c r="P2316" s="7"/>
      <c r="Q2316" s="7"/>
      <c r="R2316" s="7"/>
      <c r="S2316" s="7"/>
    </row>
    <row r="2317">
      <c r="A2317" s="2" t="s">
        <v>12616</v>
      </c>
      <c r="B2317" s="2" t="str">
        <v>韩国</v>
      </c>
      <c r="C2317" s="3" t="s">
        <v>12614</v>
      </c>
      <c r="D2317" s="2" t="str">
        <v>家具,家居装饰品,家用纺织品,餐厨用具</v>
      </c>
      <c r="E2317" s="2" t="str">
        <v>8次</v>
      </c>
      <c r="F2317" s="2" t="str">
        <v>974-12, HOGYE3-DONG, DONGAN-GU,ANYANG, KYUNGGIDO,KOREA</v>
      </c>
      <c r="G2317" s="2" t="str">
        <v>Marie Ann Hopkinson</v>
      </c>
      <c r="H2317" s="2" t="s">
        <v>12615</v>
      </c>
      <c r="I2317" s="2" t="str">
        <v>+82 31-453-5191</v>
      </c>
      <c r="J2317" s="2" t="str">
        <v>82 31 4535190</v>
      </c>
      <c r="K2317" s="7"/>
      <c r="L2317" s="7"/>
      <c r="M2317" s="7"/>
      <c r="N2317" s="7"/>
      <c r="O2317" s="7"/>
      <c r="P2317" s="7"/>
      <c r="Q2317" s="7"/>
      <c r="R2317" s="7"/>
      <c r="S2317" s="7"/>
    </row>
    <row r="2318">
      <c r="A2318" s="2" t="s">
        <v>9841</v>
      </c>
      <c r="B2318" s="2" t="str">
        <v>波蘭</v>
      </c>
      <c r="C2318" s="3" t="s">
        <v>9839</v>
      </c>
      <c r="D2318" s="2" t="str">
        <v>五金,餐厨用具</v>
      </c>
      <c r="E2318" s="2" t="str">
        <v>6次</v>
      </c>
      <c r="F2318" s="2" t="str">
        <v>AL.KRAKOWSKA 110/114 WARSAW</v>
      </c>
      <c r="G2318" s="2" t="str">
        <v>MICHAL SKIBA</v>
      </c>
      <c r="H2318" s="2" t="s">
        <v>9840</v>
      </c>
      <c r="I2318" s="2" t="str">
        <v>+48-22-620-25-65,+48 25 758 19 85</v>
      </c>
      <c r="J2318" s="2" t="str">
        <v>0048 22 6501397/8466535</v>
      </c>
      <c r="K2318" s="7"/>
      <c r="L2318" s="7"/>
      <c r="M2318" s="7"/>
      <c r="N2318" s="7"/>
      <c r="O2318" s="7"/>
      <c r="P2318" s="7"/>
      <c r="Q2318" s="7"/>
      <c r="R2318" s="7"/>
      <c r="S2318" s="7"/>
    </row>
    <row r="2319">
      <c r="A2319" s="2" t="s">
        <v>12631</v>
      </c>
      <c r="B2319" s="2" t="str">
        <v>美國</v>
      </c>
      <c r="C2319" s="2" t="str">
        <v>--</v>
      </c>
      <c r="D2319" s="2" t="str">
        <v>家具,鞋,餐厨用具</v>
      </c>
      <c r="E2319" s="2" t="str">
        <v>3次</v>
      </c>
      <c r="F2319" s="2" t="str">
        <v>100 LAFAYETTE STREET #603 NEW YORK</v>
      </c>
      <c r="G2319" s="2" t="str">
        <v>MR.JOHN CHEN</v>
      </c>
      <c r="H2319" s="2" t="s">
        <v>12630</v>
      </c>
      <c r="I2319" s="2" t="str">
        <v>001 212 9669839</v>
      </c>
      <c r="J2319" s="2" t="str">
        <v>001 212 9669343</v>
      </c>
      <c r="K2319" s="7"/>
      <c r="L2319" s="7"/>
      <c r="M2319" s="7"/>
      <c r="N2319" s="7"/>
      <c r="O2319" s="7"/>
      <c r="P2319" s="7"/>
      <c r="Q2319" s="7"/>
      <c r="R2319" s="7"/>
      <c r="S2319" s="7"/>
    </row>
    <row r="2320">
      <c r="A2320" s="2" t="s">
        <v>9860</v>
      </c>
      <c r="B2320" s="2" t="str">
        <v>中國香港</v>
      </c>
      <c r="C2320" s="3" t="s">
        <v>9863</v>
      </c>
      <c r="D2320" s="2" t="s">
        <v>9861</v>
      </c>
      <c r="E2320" s="2" t="str">
        <v>10次</v>
      </c>
      <c r="F2320" s="2" t="str">
        <v>FLAT 3,4, BLK A, HI-TECH IND. CENTRE495-501 CASTLE PEAK RD.,TSUEN WAN,NT,HONGKONG</v>
      </c>
      <c r="G2320" s="2" t="str">
        <v>ESTER YU</v>
      </c>
      <c r="H2320" s="2" t="s">
        <v>9862</v>
      </c>
      <c r="I2320" s="2" t="str">
        <v>+852 2498 8830</v>
      </c>
      <c r="J2320" s="2" t="str">
        <v>00852 24171992</v>
      </c>
      <c r="K2320" s="7"/>
      <c r="L2320" s="7"/>
      <c r="M2320" s="7"/>
      <c r="N2320" s="7"/>
      <c r="O2320" s="7"/>
      <c r="P2320" s="7"/>
      <c r="Q2320" s="7"/>
      <c r="R2320" s="7"/>
      <c r="S2320" s="7"/>
    </row>
    <row r="2321">
      <c r="A2321" s="2" t="s">
        <v>12874</v>
      </c>
      <c r="B2321" s="2" t="str">
        <v>法國</v>
      </c>
      <c r="C2321" s="3" t="s">
        <v>12873</v>
      </c>
      <c r="D2321" s="2" t="str">
        <v>其他,化工产品,大型机械及设备,服装饰物及配件,箱包,鞋,餐厨用具</v>
      </c>
      <c r="E2321" s="2" t="str">
        <v>7次</v>
      </c>
      <c r="F2321" s="2" t="str">
        <v>RUE DES FRERES LUMIERE, BP 37 ZI HAUTE GARENNES, 78570, CHANTELOUP LES VIGNES</v>
      </c>
      <c r="G2321" s="2" t="str">
        <v>M FERRARI FRANCOIS</v>
      </c>
      <c r="H2321" s="2" t="s">
        <v>12872</v>
      </c>
      <c r="I2321" s="2" t="str">
        <v>+33 1 39 70 29 00</v>
      </c>
      <c r="J2321" s="2" t="str">
        <v>0033 139702919</v>
      </c>
      <c r="K2321" s="7"/>
      <c r="L2321" s="7"/>
      <c r="M2321" s="7"/>
      <c r="N2321" s="7"/>
      <c r="O2321" s="7"/>
      <c r="P2321" s="7"/>
      <c r="Q2321" s="7"/>
      <c r="R2321" s="7"/>
      <c r="S2321" s="7"/>
    </row>
    <row r="2322">
      <c r="A2322" s="2" t="s">
        <v>10197</v>
      </c>
      <c r="B2322" s="2" t="str">
        <v>澳大利亞</v>
      </c>
      <c r="C2322" s="3" t="s">
        <v>1102</v>
      </c>
      <c r="D2322" s="2" t="str">
        <v>五金,其他,家具,家用电器,工艺陶瓷,餐厨用具</v>
      </c>
      <c r="E2322" s="2" t="str">
        <v>9次</v>
      </c>
      <c r="F2322" s="2" t="str">
        <v>1 Bent Street, St Marys, , AUSTRALIA</v>
      </c>
      <c r="G2322" s="2" t="str">
        <v>Dave Falkner</v>
      </c>
      <c r="H2322" s="2" t="s">
        <v>10196</v>
      </c>
      <c r="I2322" s="2">
        <v>61293735800</v>
      </c>
      <c r="J2322" s="2">
        <v>61293735666</v>
      </c>
      <c r="K2322" s="7"/>
      <c r="L2322" s="7"/>
      <c r="M2322" s="7"/>
      <c r="N2322" s="7"/>
      <c r="O2322" s="7"/>
      <c r="P2322" s="7"/>
      <c r="Q2322" s="7"/>
      <c r="R2322" s="7"/>
      <c r="S2322" s="7"/>
    </row>
    <row r="2323">
      <c r="A2323" s="2" t="s">
        <v>12889</v>
      </c>
      <c r="B2323" s="2" t="str">
        <v>美國</v>
      </c>
      <c r="C2323" s="2" t="str">
        <v>--</v>
      </c>
      <c r="D2323" s="2" t="str">
        <v>玻璃工艺品,餐厨用具</v>
      </c>
      <c r="E2323" s="2" t="str">
        <v>8次</v>
      </c>
      <c r="F2323" s="2" t="str">
        <v>4801 LITTLE JOHN ST.SUITE C, BALDWIN PARK,CA 91706,U.S.A.</v>
      </c>
      <c r="G2323" s="2" t="str">
        <v>JESS</v>
      </c>
      <c r="H2323" s="2" t="s">
        <v>12890</v>
      </c>
      <c r="I2323" s="2" t="str">
        <v>(626)856 0606</v>
      </c>
      <c r="J2323" s="2" t="str">
        <v>(626)856 0802</v>
      </c>
      <c r="K2323" s="7"/>
      <c r="L2323" s="7"/>
      <c r="M2323" s="7"/>
      <c r="N2323" s="7"/>
      <c r="O2323" s="7"/>
      <c r="P2323" s="7"/>
      <c r="Q2323" s="7"/>
      <c r="R2323" s="7"/>
      <c r="S2323" s="7"/>
    </row>
    <row r="2324">
      <c r="A2324" s="2" t="s">
        <v>10215</v>
      </c>
      <c r="B2324" s="2" t="str">
        <v>義大利</v>
      </c>
      <c r="C2324" s="2" t="str">
        <v>--</v>
      </c>
      <c r="D2324" s="2" t="str">
        <v>医药保健品及医疗器械,餐厨用具</v>
      </c>
      <c r="E2324" s="2" t="str">
        <v>7次</v>
      </c>
      <c r="F2324" s="2" t="str">
        <v>Via Nickmann 15/A, I 70123, BARI</v>
      </c>
      <c r="G2324" s="2" t="str">
        <v>F.A.I.M., Snc</v>
      </c>
      <c r="H2324" s="2" t="s">
        <v>10216</v>
      </c>
      <c r="I2324" s="2" t="str">
        <v>+39 080 531 3772</v>
      </c>
      <c r="J2324" s="2" t="str">
        <v>0039 080 5313772</v>
      </c>
      <c r="K2324" s="7"/>
      <c r="L2324" s="7"/>
      <c r="M2324" s="7"/>
      <c r="N2324" s="7"/>
      <c r="O2324" s="7"/>
      <c r="P2324" s="7"/>
      <c r="Q2324" s="7"/>
      <c r="R2324" s="7"/>
      <c r="S2324" s="7"/>
    </row>
    <row r="2325">
      <c r="A2325" s="2" t="s">
        <v>12842</v>
      </c>
      <c r="B2325" s="2" t="str">
        <v>美國</v>
      </c>
      <c r="C2325" s="2" t="str">
        <v>--</v>
      </c>
      <c r="D2325" s="2" t="s">
        <v>12843</v>
      </c>
      <c r="E2325" s="2" t="str">
        <v>7次</v>
      </c>
      <c r="F2325" s="2" t="str">
        <v>260 S. LOS ROBLES AVE.SUITE 339 PASADENA,CA 91101, ,U.S.A.</v>
      </c>
      <c r="G2325" s="2" t="str">
        <v>Priscila Sine Kim</v>
      </c>
      <c r="H2325" s="2" t="s">
        <v>12844</v>
      </c>
      <c r="I2325" s="2" t="str">
        <v>001 6267952588</v>
      </c>
      <c r="J2325" s="2" t="str">
        <v>001 818 8874098</v>
      </c>
      <c r="K2325" s="7"/>
      <c r="L2325" s="7"/>
      <c r="M2325" s="7"/>
      <c r="N2325" s="7"/>
      <c r="O2325" s="7"/>
      <c r="P2325" s="7"/>
      <c r="Q2325" s="7"/>
      <c r="R2325" s="7"/>
      <c r="S2325" s="7"/>
    </row>
    <row r="2326">
      <c r="A2326" s="2" t="s">
        <v>10151</v>
      </c>
      <c r="B2326" s="2" t="str">
        <v>中国台湾</v>
      </c>
      <c r="C2326" s="2" t="str">
        <v>--</v>
      </c>
      <c r="D2326" s="2" t="str">
        <v>家具,家居装饰品,餐厨用具</v>
      </c>
      <c r="E2326" s="2" t="str">
        <v>8次</v>
      </c>
      <c r="F2326" s="2" t="str">
        <v>NO.74,REN NAN ST.,TAUNAN,TAIWAN</v>
      </c>
      <c r="G2326" s="2" t="str">
        <v>Gemma Huntley</v>
      </c>
      <c r="H2326" s="2" t="s">
        <v>10150</v>
      </c>
      <c r="I2326" s="2" t="str">
        <v>+886 6 261 1122</v>
      </c>
      <c r="J2326" s="2" t="str">
        <v>06 2646033</v>
      </c>
      <c r="K2326" s="7"/>
      <c r="L2326" s="7"/>
      <c r="M2326" s="7"/>
      <c r="N2326" s="7"/>
      <c r="O2326" s="7"/>
      <c r="P2326" s="7"/>
      <c r="Q2326" s="7"/>
      <c r="R2326" s="7"/>
      <c r="S2326" s="7"/>
    </row>
    <row r="2327">
      <c r="A2327" s="2" t="s">
        <v>8566</v>
      </c>
      <c r="B2327" s="2" t="str">
        <v>澳大利亞</v>
      </c>
      <c r="C2327" s="3" t="s">
        <v>8567</v>
      </c>
      <c r="D2327" s="2" t="s">
        <v>8564</v>
      </c>
      <c r="E2327" s="2" t="str">
        <v>10次</v>
      </c>
      <c r="F2327" s="2" t="str">
        <v>14 DESMOND AVENUE, MARLESTON,SA 5033,AUSTRALIA</v>
      </c>
      <c r="G2327" s="2" t="str">
        <v>AG KONTOPOULOS</v>
      </c>
      <c r="H2327" s="2" t="s">
        <v>8565</v>
      </c>
      <c r="I2327" s="2" t="str">
        <v>+61 8 8297 7955</v>
      </c>
      <c r="J2327" s="2" t="str">
        <v>0061 8 8272 7403</v>
      </c>
      <c r="K2327" s="7"/>
      <c r="L2327" s="7"/>
      <c r="M2327" s="7"/>
      <c r="N2327" s="7"/>
      <c r="O2327" s="7"/>
      <c r="P2327" s="7"/>
      <c r="Q2327" s="7"/>
      <c r="R2327" s="7"/>
      <c r="S2327" s="7"/>
    </row>
    <row r="2328">
      <c r="A2328" s="2" t="s">
        <v>10171</v>
      </c>
      <c r="B2328" s="2" t="str">
        <v>美國</v>
      </c>
      <c r="C2328" s="3" t="s">
        <v>10173</v>
      </c>
      <c r="D2328" s="2" t="str">
        <v>其他,玩具,玻璃工艺品,礼品及赠品,餐厨用具</v>
      </c>
      <c r="E2328" s="2" t="str">
        <v>9次</v>
      </c>
      <c r="F2328" s="2" t="str">
        <v>938 S. 200 E.LAYTON UT 84041,U.S.A</v>
      </c>
      <c r="G2328" s="2" t="str">
        <v>AKBAR SHERIFF</v>
      </c>
      <c r="H2328" s="2" t="s">
        <v>10172</v>
      </c>
      <c r="I2328" s="2" t="str">
        <v>+1 801-593-1960</v>
      </c>
      <c r="J2328" s="2" t="str">
        <v>801 593 1960</v>
      </c>
      <c r="K2328" s="7"/>
      <c r="L2328" s="7"/>
      <c r="M2328" s="7"/>
      <c r="N2328" s="7"/>
      <c r="O2328" s="7"/>
      <c r="P2328" s="7"/>
      <c r="Q2328" s="7"/>
      <c r="R2328" s="7"/>
      <c r="S2328" s="7"/>
    </row>
    <row r="2329">
      <c r="A2329" s="2" t="s">
        <v>10470</v>
      </c>
      <c r="B2329" s="2" t="str">
        <v>奧地利</v>
      </c>
      <c r="C2329" s="3" t="s">
        <v>10472</v>
      </c>
      <c r="D2329" s="2" t="s">
        <v>10471</v>
      </c>
      <c r="E2329" s="2" t="str">
        <v>9次</v>
      </c>
      <c r="F2329" s="2" t="str">
        <v>143/47-48 MOO 12, THEPPRASIT,NONGPRUE, BANGLAMUNG,20260 CHONBURI,THAILAND</v>
      </c>
      <c r="G2329" s="2" t="str">
        <v>Bilal Kothdiwala</v>
      </c>
      <c r="H2329" s="2">
        <v>14</v>
      </c>
      <c r="I2329" s="2" t="str">
        <v>+66 38 733 869</v>
      </c>
      <c r="J2329" s="2">
        <v>43386255013</v>
      </c>
      <c r="K2329" s="7"/>
      <c r="L2329" s="7"/>
      <c r="M2329" s="7"/>
      <c r="N2329" s="7"/>
      <c r="O2329" s="7"/>
      <c r="P2329" s="7"/>
      <c r="Q2329" s="7"/>
      <c r="R2329" s="7"/>
      <c r="S2329" s="7"/>
    </row>
    <row r="2330">
      <c r="A2330" s="2" t="s">
        <v>10102</v>
      </c>
      <c r="B2330" s="2" t="str">
        <v>奧地利</v>
      </c>
      <c r="C2330" s="3" t="s">
        <v>10101</v>
      </c>
      <c r="D2330" s="2" t="str">
        <v>餐厨用具</v>
      </c>
      <c r="E2330" s="2" t="str">
        <v>2次</v>
      </c>
      <c r="F2330" s="2" t="str">
        <v>GORSKISTR. 9,A-1230 WIEN</v>
      </c>
      <c r="G2330" s="2" t="str">
        <v>--</v>
      </c>
      <c r="H2330" s="2" t="s">
        <v>10100</v>
      </c>
      <c r="I2330" s="2" t="str">
        <v>+43 1 6165221</v>
      </c>
      <c r="J2330" s="2" t="str">
        <v>00430 1 616 26 97</v>
      </c>
      <c r="K2330" s="7"/>
      <c r="L2330" s="7"/>
      <c r="M2330" s="7"/>
      <c r="N2330" s="7"/>
      <c r="O2330" s="7"/>
      <c r="P2330" s="7"/>
      <c r="Q2330" s="7"/>
      <c r="R2330" s="7"/>
      <c r="S2330" s="7"/>
    </row>
    <row r="2331">
      <c r="A2331" s="2" t="s">
        <v>12828</v>
      </c>
      <c r="B2331" s="2" t="str">
        <v>厄瓜多爾</v>
      </c>
      <c r="C2331" s="3" t="s">
        <v>12825</v>
      </c>
      <c r="D2331" s="2" t="s">
        <v>12826</v>
      </c>
      <c r="E2331" s="2" t="str">
        <v>11次</v>
      </c>
      <c r="F2331" s="2" t="str">
        <v>AV. EL PARQUE OE7-154,LOCAL 25, QUITOECUADOR</v>
      </c>
      <c r="G2331" s="2" t="str">
        <v>ANTONIO CAZA</v>
      </c>
      <c r="H2331" s="2" t="s">
        <v>12827</v>
      </c>
      <c r="I2331" s="2" t="str">
        <v>(593 2)2810 373</v>
      </c>
      <c r="J2331" s="2" t="str">
        <v>(593 2)2403783</v>
      </c>
      <c r="K2331" s="7"/>
      <c r="L2331" s="7"/>
      <c r="M2331" s="7"/>
      <c r="N2331" s="7"/>
      <c r="O2331" s="7"/>
      <c r="P2331" s="7"/>
      <c r="Q2331" s="7"/>
      <c r="R2331" s="7"/>
      <c r="S2331" s="7"/>
    </row>
    <row r="2332">
      <c r="A2332" s="2" t="s">
        <v>10129</v>
      </c>
      <c r="B2332" s="2" t="str">
        <v>瑞典</v>
      </c>
      <c r="C2332" s="3" t="s">
        <v>10127</v>
      </c>
      <c r="D2332" s="2" t="str">
        <v>其他,汽车配件,照明产品,餐厨用具</v>
      </c>
      <c r="E2332" s="2" t="str">
        <v>9次</v>
      </c>
      <c r="F2332" s="2" t="str">
        <v>Spikg 2, SE 23532, Vellinge</v>
      </c>
      <c r="G2332" s="2" t="str">
        <v>Furnco AB</v>
      </c>
      <c r="H2332" s="2" t="s">
        <v>10128</v>
      </c>
      <c r="I2332" s="2" t="str">
        <v>+46 40 42 95 90</v>
      </c>
      <c r="J2332" s="2" t="str">
        <v>0046 40 42 95 99</v>
      </c>
      <c r="K2332" s="7"/>
      <c r="L2332" s="7"/>
      <c r="M2332" s="7"/>
      <c r="N2332" s="7"/>
      <c r="O2332" s="7"/>
      <c r="P2332" s="7"/>
      <c r="Q2332" s="7"/>
      <c r="R2332" s="7"/>
      <c r="S2332" s="7"/>
    </row>
    <row r="2333">
      <c r="A2333" s="2" t="s">
        <v>12770</v>
      </c>
      <c r="B2333" s="2" t="str">
        <v>美國</v>
      </c>
      <c r="C2333" s="2" t="str">
        <v>--</v>
      </c>
      <c r="D2333" s="2" t="str">
        <v>五金,其他,园林用品,家具,工具,工艺陶瓷,餐厨用具</v>
      </c>
      <c r="E2333" s="2" t="str">
        <v>10次</v>
      </c>
      <c r="F2333" s="2" t="str">
        <v>600 EAST FRANKLIN ST. STE.K,MONTEREY ,CALIFORNIA 93940,U.S.A.</v>
      </c>
      <c r="G2333" s="2" t="str">
        <v>GARDEN GRACES</v>
      </c>
      <c r="H2333" s="2" t="s">
        <v>12769</v>
      </c>
      <c r="I2333" s="2">
        <f>+1-252-322-4273</f>
      </c>
      <c r="J2333" s="2" t="str">
        <v>001 8313330460</v>
      </c>
      <c r="K2333" s="7"/>
      <c r="L2333" s="7"/>
      <c r="M2333" s="7"/>
      <c r="N2333" s="7"/>
      <c r="O2333" s="7"/>
      <c r="P2333" s="7"/>
      <c r="Q2333" s="7"/>
      <c r="R2333" s="7"/>
      <c r="S2333" s="7"/>
    </row>
    <row r="2334">
      <c r="A2334" s="2" t="s">
        <v>10051</v>
      </c>
      <c r="B2334" s="2" t="str">
        <v>新加坡</v>
      </c>
      <c r="C2334" s="3" t="s">
        <v>10050</v>
      </c>
      <c r="D2334" s="2" t="str">
        <v>餐厨用具</v>
      </c>
      <c r="E2334" s="2" t="str">
        <v>6次</v>
      </c>
      <c r="F2334" s="2" t="str">
        <v>Blk 1024,Yishun Ind'l Pk A #03-31, 768763, Singapore</v>
      </c>
      <c r="G2334" s="2" t="str">
        <v>Thomas Chiam</v>
      </c>
      <c r="H2334" s="2" t="s">
        <v>10052</v>
      </c>
      <c r="I2334" s="2" t="str">
        <v>0065 67567589</v>
      </c>
      <c r="J2334" s="2" t="str">
        <v>0065 67563952</v>
      </c>
      <c r="K2334" s="7"/>
      <c r="L2334" s="7"/>
      <c r="M2334" s="7"/>
      <c r="N2334" s="7"/>
      <c r="O2334" s="7"/>
      <c r="P2334" s="7"/>
      <c r="Q2334" s="7"/>
      <c r="R2334" s="7"/>
      <c r="S2334" s="7"/>
    </row>
    <row r="2335">
      <c r="A2335" s="2" t="s">
        <v>12785</v>
      </c>
      <c r="B2335" s="2" t="str">
        <v>加納</v>
      </c>
      <c r="C2335" s="2" t="str">
        <v>--</v>
      </c>
      <c r="D2335" s="2" t="str">
        <v>玩具,餐厨用具</v>
      </c>
      <c r="E2335" s="2" t="str">
        <v>7次</v>
      </c>
      <c r="F2335" s="2" t="str">
        <v>P.O.BOX 13 TARKWA</v>
      </c>
      <c r="G2335" s="2" t="str">
        <v>MARGARET PORTIA APPIAH</v>
      </c>
      <c r="H2335" s="2" t="str">
        <v>--</v>
      </c>
      <c r="I2335" s="2" t="str">
        <v>00233 362 21069</v>
      </c>
      <c r="J2335" s="2">
        <v>233</v>
      </c>
      <c r="K2335" s="7"/>
      <c r="L2335" s="7"/>
      <c r="M2335" s="7"/>
      <c r="N2335" s="7"/>
      <c r="O2335" s="7"/>
      <c r="P2335" s="7"/>
      <c r="Q2335" s="7"/>
      <c r="R2335" s="7"/>
      <c r="S2335" s="7"/>
    </row>
    <row r="2336">
      <c r="A2336" s="2" t="s">
        <v>10074</v>
      </c>
      <c r="B2336" s="2" t="str">
        <v>加納</v>
      </c>
      <c r="C2336" s="2" t="str">
        <v>--</v>
      </c>
      <c r="D2336" s="2" t="str">
        <v>体育及旅游休闲用品,园林用品,家用纺织品,玻璃工艺品,箱包,鞋,餐厨用具</v>
      </c>
      <c r="E2336" s="2" t="str">
        <v>8次</v>
      </c>
      <c r="F2336" s="2" t="str">
        <v>P.O.BOX 8111,ACCRA-NORTH,GHANA-WEST/AFRICA,GHANA</v>
      </c>
      <c r="G2336" s="2" t="str">
        <v>--</v>
      </c>
      <c r="H2336" s="2" t="s">
        <v>7031</v>
      </c>
      <c r="I2336" s="2" t="str">
        <v>233 24 201782</v>
      </c>
      <c r="J2336" s="2" t="str">
        <v>233 21 246408</v>
      </c>
      <c r="K2336" s="7"/>
      <c r="L2336" s="7"/>
      <c r="M2336" s="7"/>
      <c r="N2336" s="7"/>
      <c r="O2336" s="7"/>
      <c r="P2336" s="7"/>
      <c r="Q2336" s="7"/>
      <c r="R2336" s="7"/>
      <c r="S2336" s="7"/>
    </row>
    <row r="2337">
      <c r="A2337" s="2" t="s">
        <v>12417</v>
      </c>
      <c r="B2337" s="2" t="str">
        <v>義大利</v>
      </c>
      <c r="C2337" s="3" t="s">
        <v>12416</v>
      </c>
      <c r="D2337" s="2" t="str">
        <v>餐厨用具</v>
      </c>
      <c r="E2337" s="2" t="str">
        <v>2次</v>
      </c>
      <c r="F2337" s="2" t="str">
        <v>Via Sacco e Vanzetti 53/55, I 41042, FIORANO MODENESE</v>
      </c>
      <c r="G2337" s="2" t="str">
        <v>Attilio Bertolini</v>
      </c>
      <c r="H2337" s="2" t="s">
        <v>12418</v>
      </c>
      <c r="I2337" s="2" t="str">
        <v>+39 0536 832344</v>
      </c>
      <c r="J2337" s="2" t="str">
        <v>0039 0536 832011</v>
      </c>
      <c r="K2337" s="7"/>
      <c r="L2337" s="7"/>
      <c r="M2337" s="7"/>
      <c r="N2337" s="7"/>
      <c r="O2337" s="7"/>
      <c r="P2337" s="7"/>
      <c r="Q2337" s="7"/>
      <c r="R2337" s="7"/>
      <c r="S2337" s="7"/>
    </row>
    <row r="2338">
      <c r="A2338" s="2" t="s">
        <v>9583</v>
      </c>
      <c r="B2338" s="2" t="str">
        <v>新西蘭</v>
      </c>
      <c r="C2338" s="3" t="s">
        <v>9581</v>
      </c>
      <c r="D2338" s="2" t="str">
        <v>大型机械及设备,照明产品,餐厨用具</v>
      </c>
      <c r="E2338" s="2" t="str">
        <v>5次</v>
      </c>
      <c r="F2338" s="2" t="str">
        <v>318 Rosebank Road, Avondale, 1007, Auckland</v>
      </c>
      <c r="G2338" s="2" t="str">
        <v>--</v>
      </c>
      <c r="H2338" s="2" t="s">
        <v>9582</v>
      </c>
      <c r="I2338" s="2" t="str">
        <v>+64 9-828 3113</v>
      </c>
      <c r="J2338" s="2" t="str">
        <v>0064 9 828 7426</v>
      </c>
      <c r="K2338" s="7"/>
      <c r="L2338" s="7"/>
      <c r="M2338" s="7"/>
      <c r="N2338" s="7"/>
      <c r="O2338" s="7"/>
      <c r="P2338" s="7"/>
      <c r="Q2338" s="7"/>
      <c r="R2338" s="7"/>
      <c r="S2338" s="7"/>
    </row>
    <row r="2339">
      <c r="A2339" s="2" t="s">
        <v>12437</v>
      </c>
      <c r="B2339" s="2" t="str">
        <v>荷蘭</v>
      </c>
      <c r="C2339" s="3" t="s">
        <v>12438</v>
      </c>
      <c r="D2339" s="2" t="str">
        <v>餐厨用具</v>
      </c>
      <c r="E2339" s="2" t="str">
        <v>1次</v>
      </c>
      <c r="F2339" s="2" t="str">
        <v>Plompertstraat 18 B, NL 3087 BD, Rotterdam</v>
      </c>
      <c r="G2339" s="2" t="str">
        <v>MRJJRIEA</v>
      </c>
      <c r="H2339" s="2" t="str">
        <v>--</v>
      </c>
      <c r="I2339" s="2" t="str">
        <v>+31 10 429 6666</v>
      </c>
      <c r="J2339" s="2" t="str">
        <v>0031 10 4296576</v>
      </c>
      <c r="K2339" s="7"/>
      <c r="L2339" s="7"/>
      <c r="M2339" s="7"/>
      <c r="N2339" s="7"/>
      <c r="O2339" s="7"/>
      <c r="P2339" s="7"/>
      <c r="Q2339" s="7"/>
      <c r="R2339" s="7"/>
      <c r="S2339" s="7"/>
    </row>
    <row r="2340">
      <c r="A2340" s="2" t="s">
        <v>9610</v>
      </c>
      <c r="B2340" s="2" t="str">
        <v>日本</v>
      </c>
      <c r="C2340" s="3" t="s">
        <v>9611</v>
      </c>
      <c r="D2340" s="2" t="str">
        <v>家用纺织品,餐厨用具</v>
      </c>
      <c r="E2340" s="2" t="str">
        <v>3次</v>
      </c>
      <c r="F2340" s="2" t="str">
        <v>379-3, SHUKI, KURAYOSHI-SHI, TOTTORI 6820925</v>
      </c>
      <c r="G2340" s="2" t="str">
        <v>OKANO, MINORU</v>
      </c>
      <c r="H2340" s="2" t="str">
        <v>--</v>
      </c>
      <c r="I2340" s="2">
        <f>+81-562-48-3960</f>
      </c>
      <c r="J2340" s="2" t="str">
        <v>0081 858 482200</v>
      </c>
      <c r="K2340" s="7"/>
      <c r="L2340" s="7"/>
      <c r="M2340" s="7"/>
      <c r="N2340" s="7"/>
      <c r="O2340" s="7"/>
      <c r="P2340" s="7"/>
      <c r="Q2340" s="7"/>
      <c r="R2340" s="7"/>
      <c r="S2340" s="7"/>
    </row>
    <row r="2341">
      <c r="A2341" s="2" t="s">
        <v>12371</v>
      </c>
      <c r="B2341" s="2" t="str">
        <v>瑞典</v>
      </c>
      <c r="C2341" s="3" t="s">
        <v>12370</v>
      </c>
      <c r="D2341" s="2" t="str">
        <v>其他,汽车配件,餐厨用具</v>
      </c>
      <c r="E2341" s="2" t="str">
        <v>8次</v>
      </c>
      <c r="F2341" s="2" t="str">
        <v>Pentav 3, SE 18730, Taby</v>
      </c>
      <c r="G2341" s="2" t="str">
        <v>CERTEX Svenska AB</v>
      </c>
      <c r="H2341" s="2" t="s">
        <v>12369</v>
      </c>
      <c r="I2341" s="2" t="str">
        <v>+46 8 758 00 10</v>
      </c>
      <c r="J2341" s="2" t="str">
        <v>0046 8 758 38 13</v>
      </c>
      <c r="K2341" s="7"/>
      <c r="L2341" s="7"/>
      <c r="M2341" s="7"/>
      <c r="N2341" s="7"/>
      <c r="O2341" s="7"/>
      <c r="P2341" s="7"/>
      <c r="Q2341" s="7"/>
      <c r="R2341" s="7"/>
      <c r="S2341" s="7"/>
    </row>
    <row r="2342">
      <c r="A2342" s="2" t="s">
        <v>9527</v>
      </c>
      <c r="B2342" s="2" t="str">
        <v>澳大利亞</v>
      </c>
      <c r="C2342" s="3" t="s">
        <v>9528</v>
      </c>
      <c r="D2342" s="2" t="str">
        <v>五金,其他,玻璃工艺品,餐厨用具</v>
      </c>
      <c r="E2342" s="2" t="str">
        <v>10次</v>
      </c>
      <c r="F2342" s="2" t="str">
        <v>1/1 FEDERATION WAY MENTONE VIC 3194 AUSTRALIA</v>
      </c>
      <c r="G2342" s="2" t="str">
        <v>FUSAO FUKUDA</v>
      </c>
      <c r="H2342" s="2" t="s">
        <v>9529</v>
      </c>
      <c r="I2342" s="2" t="str">
        <v>+61 3 9552 1000</v>
      </c>
      <c r="J2342" s="2">
        <v>6139551412</v>
      </c>
      <c r="K2342" s="7"/>
      <c r="L2342" s="7"/>
      <c r="M2342" s="7"/>
      <c r="N2342" s="7"/>
      <c r="O2342" s="7"/>
      <c r="P2342" s="7"/>
      <c r="Q2342" s="7"/>
      <c r="R2342" s="7"/>
      <c r="S2342" s="7"/>
    </row>
    <row r="2343">
      <c r="A2343" s="2" t="s">
        <v>12392</v>
      </c>
      <c r="B2343" s="2" t="str">
        <v>巴拿馬</v>
      </c>
      <c r="C2343" s="2" t="str">
        <v>--</v>
      </c>
      <c r="D2343" s="2" t="str">
        <v>餐厨用具</v>
      </c>
      <c r="E2343" s="2" t="str">
        <v>6次</v>
      </c>
      <c r="F2343" s="2" t="str">
        <v>AVE.MEXICO CALLE 29 ESTE (APDO.00786,ZONA 5,PANAMA)</v>
      </c>
      <c r="G2343" s="2" t="str">
        <v>ING.FERNANDO RIVERA P.</v>
      </c>
      <c r="H2343" s="2" t="s">
        <v>12393</v>
      </c>
      <c r="I2343" s="2">
        <f>+507-262-1111</f>
      </c>
      <c r="J2343" s="2" t="str">
        <v>00507 2251474</v>
      </c>
      <c r="K2343" s="7"/>
      <c r="L2343" s="7"/>
      <c r="M2343" s="7"/>
      <c r="N2343" s="7"/>
      <c r="O2343" s="7"/>
      <c r="P2343" s="7"/>
      <c r="Q2343" s="7"/>
      <c r="R2343" s="7"/>
      <c r="S2343" s="7"/>
    </row>
    <row r="2344">
      <c r="A2344" s="2" t="s">
        <v>9555</v>
      </c>
      <c r="B2344" s="2" t="str">
        <v>伊朗</v>
      </c>
      <c r="C2344" s="2" t="str">
        <v>--</v>
      </c>
      <c r="D2344" s="2" t="str">
        <v>餐厨用具</v>
      </c>
      <c r="E2344" s="2" t="str">
        <v>6次</v>
      </c>
      <c r="F2344" s="2" t="str">
        <v>NO.4,NAITIMGHEH SABOUNIAN ST SHOOSH SQ TEHRAN</v>
      </c>
      <c r="G2344" s="2" t="str">
        <v>MOSTAFA BAKGSHI</v>
      </c>
      <c r="H2344" s="2" t="str">
        <v>--</v>
      </c>
      <c r="I2344" s="2" t="str">
        <v>0098 21 5091128</v>
      </c>
      <c r="J2344" s="2" t="str">
        <v>0098 21 5091128</v>
      </c>
      <c r="K2344" s="7"/>
      <c r="L2344" s="7"/>
      <c r="M2344" s="7"/>
      <c r="N2344" s="7"/>
      <c r="O2344" s="7"/>
      <c r="P2344" s="7"/>
      <c r="Q2344" s="7"/>
      <c r="R2344" s="7"/>
      <c r="S2344" s="7"/>
    </row>
    <row r="2345">
      <c r="A2345" s="2" t="s">
        <v>12327</v>
      </c>
      <c r="B2345" s="2" t="str">
        <v>挪威</v>
      </c>
      <c r="C2345" s="3" t="s">
        <v>12326</v>
      </c>
      <c r="D2345" s="2" t="str">
        <v>大型机械及设备,工具,餐厨用具</v>
      </c>
      <c r="E2345" s="2" t="str">
        <v>4次</v>
      </c>
      <c r="F2345" s="2" t="str">
        <v>INDUSTRIVEIEN 61 7005 TRONDHEIM</v>
      </c>
      <c r="G2345" s="2" t="str">
        <v>ANDERS KRIGSVOLL</v>
      </c>
      <c r="H2345" s="2" t="s">
        <v>12325</v>
      </c>
      <c r="I2345" s="2">
        <f>+47-72-88-45-0</f>
      </c>
      <c r="J2345" s="2" t="str">
        <v>0047 72 884545</v>
      </c>
      <c r="K2345" s="7"/>
      <c r="L2345" s="7"/>
      <c r="M2345" s="7"/>
      <c r="N2345" s="7"/>
      <c r="O2345" s="7"/>
      <c r="P2345" s="7"/>
      <c r="Q2345" s="7"/>
      <c r="R2345" s="7"/>
      <c r="S2345" s="7"/>
    </row>
    <row r="2346">
      <c r="A2346" s="2" t="s">
        <v>9467</v>
      </c>
      <c r="B2346" s="2" t="str">
        <v>英國</v>
      </c>
      <c r="C2346" s="3" t="s">
        <v>9468</v>
      </c>
      <c r="D2346" s="2" t="str">
        <v>家用纺织品,玩具,礼品及赠品,食品,餐厨用具</v>
      </c>
      <c r="E2346" s="2" t="str">
        <v>8次</v>
      </c>
      <c r="F2346" s="2" t="str">
        <v>18-20 Vale Road, Bushey, Hertfordshire, WD2 2HE</v>
      </c>
      <c r="G2346" s="2" t="str">
        <v>MRJ LTD</v>
      </c>
      <c r="H2346" s="2" t="s">
        <v>9469</v>
      </c>
      <c r="I2346" s="2" t="str">
        <v>+44 1923 211168</v>
      </c>
      <c r="J2346" s="2" t="str">
        <v>0044 1923 211169</v>
      </c>
      <c r="K2346" s="7"/>
      <c r="L2346" s="7"/>
      <c r="M2346" s="7"/>
      <c r="N2346" s="7"/>
      <c r="O2346" s="7"/>
      <c r="P2346" s="7"/>
      <c r="Q2346" s="7"/>
      <c r="R2346" s="7"/>
      <c r="S2346" s="7"/>
    </row>
    <row r="2347">
      <c r="A2347" s="2" t="s">
        <v>12350</v>
      </c>
      <c r="B2347" s="2" t="str">
        <v>美國</v>
      </c>
      <c r="C2347" s="3" t="s">
        <v>12351</v>
      </c>
      <c r="D2347" s="2" t="str">
        <v>餐厨用具</v>
      </c>
      <c r="E2347" s="2" t="str">
        <v>6次</v>
      </c>
      <c r="F2347" s="2" t="str">
        <v>851 Seton Ct., Ste. 1c Wheeling, IL 60090-5764 USA</v>
      </c>
      <c r="G2347" s="2" t="str">
        <v>C. R. Plastics, Inc.</v>
      </c>
      <c r="H2347" s="2" t="str">
        <v>--</v>
      </c>
      <c r="I2347" s="2" t="str">
        <v>001 847 541 3601</v>
      </c>
      <c r="J2347" s="2" t="str">
        <v>001 847 5413934</v>
      </c>
      <c r="K2347" s="7"/>
      <c r="L2347" s="7"/>
      <c r="M2347" s="7"/>
      <c r="N2347" s="7"/>
      <c r="O2347" s="7"/>
      <c r="P2347" s="7"/>
      <c r="Q2347" s="7"/>
      <c r="R2347" s="7"/>
      <c r="S2347" s="7"/>
    </row>
    <row r="2348">
      <c r="A2348" s="2" t="s">
        <v>9496</v>
      </c>
      <c r="B2348" s="2" t="str">
        <v>韩国</v>
      </c>
      <c r="C2348" s="3" t="s">
        <v>9495</v>
      </c>
      <c r="D2348" s="2" t="s">
        <v>9497</v>
      </c>
      <c r="E2348" s="2" t="str">
        <v>11次</v>
      </c>
      <c r="F2348" s="2" t="str">
        <v>115B7L, NAMDONG INDUSTRIAL COMPLEX, 6856, GOJANDONG, NAMDONGGU, INCHEON, KOREA</v>
      </c>
      <c r="G2348" s="2" t="str">
        <v>BAEYONGSUP</v>
      </c>
      <c r="H2348" s="2" t="s">
        <v>9498</v>
      </c>
      <c r="I2348" s="2">
        <f>+1-770-663-6291</f>
      </c>
      <c r="J2348" s="2" t="str">
        <v>0082 2 22166926</v>
      </c>
      <c r="K2348" s="7"/>
      <c r="L2348" s="7"/>
      <c r="M2348" s="7"/>
      <c r="N2348" s="7"/>
      <c r="O2348" s="7"/>
      <c r="P2348" s="7"/>
      <c r="Q2348" s="7"/>
      <c r="R2348" s="7"/>
      <c r="S2348" s="7"/>
    </row>
    <row r="2349">
      <c r="A2349" s="2" t="s">
        <v>12287</v>
      </c>
      <c r="B2349" s="2" t="str">
        <v>美國</v>
      </c>
      <c r="C2349" s="3" t="s">
        <v>12290</v>
      </c>
      <c r="D2349" s="2" t="s">
        <v>12288</v>
      </c>
      <c r="E2349" s="2" t="str">
        <v>10次</v>
      </c>
      <c r="F2349" s="2" t="str">
        <v>1000 JEFFERSON BLVD., WARWICK, RI 02886-2201, USA</v>
      </c>
      <c r="G2349" s="2" t="str">
        <v>BILL MASTROBUONO</v>
      </c>
      <c r="H2349" s="2" t="s">
        <v>12289</v>
      </c>
      <c r="I2349" s="2" t="str">
        <v>+1 401-681-2230</v>
      </c>
      <c r="J2349" s="2" t="str">
        <v>001 401 8214240/8215430</v>
      </c>
      <c r="K2349" s="7"/>
      <c r="L2349" s="7"/>
      <c r="M2349" s="7"/>
      <c r="N2349" s="7"/>
      <c r="O2349" s="7"/>
      <c r="P2349" s="7"/>
      <c r="Q2349" s="7"/>
      <c r="R2349" s="7"/>
      <c r="S2349" s="7"/>
    </row>
    <row r="2350">
      <c r="A2350" s="2" t="s">
        <v>9414</v>
      </c>
      <c r="B2350" s="2" t="str">
        <v>印度</v>
      </c>
      <c r="C2350" s="2" t="str">
        <v>--</v>
      </c>
      <c r="D2350" s="2" t="str">
        <v>个人护理用具,照明产品,玻璃工艺品,餐厨用具</v>
      </c>
      <c r="E2350" s="2" t="str">
        <v>5次</v>
      </c>
      <c r="F2350" s="2" t="str">
        <v>B-31, VIVEK VIHAR, PHASE-1,NEW DELHI - 110 095,INDIA</v>
      </c>
      <c r="G2350" s="2" t="str">
        <v>Kocherzhinskiy Artem</v>
      </c>
      <c r="H2350" s="2" t="s">
        <v>9413</v>
      </c>
      <c r="I2350" s="2" t="str">
        <v>+91 11 2215 0638</v>
      </c>
      <c r="J2350" s="2">
        <v>911000000000</v>
      </c>
      <c r="K2350" s="7"/>
      <c r="L2350" s="7"/>
      <c r="M2350" s="7"/>
      <c r="N2350" s="7"/>
      <c r="O2350" s="7"/>
      <c r="P2350" s="7"/>
      <c r="Q2350" s="7"/>
      <c r="R2350" s="7"/>
      <c r="S2350" s="7"/>
    </row>
    <row r="2351">
      <c r="A2351" s="2" t="s">
        <v>5701</v>
      </c>
      <c r="B2351" s="2" t="str">
        <v>中國大陸</v>
      </c>
      <c r="C2351" s="3" t="s">
        <v>12311</v>
      </c>
      <c r="D2351" s="2" t="str">
        <v>其他,家居装饰品,餐厨用具</v>
      </c>
      <c r="E2351" s="2" t="str">
        <v>3次</v>
      </c>
      <c r="F2351" s="2" t="str">
        <v>10A Serene Court, Discovery Bay Hong Kong, CHINA</v>
      </c>
      <c r="G2351" s="2" t="str">
        <v>Jim Fu</v>
      </c>
      <c r="H2351" s="2" t="s">
        <v>12312</v>
      </c>
      <c r="I2351" s="2" t="str">
        <v>+852 2377 3990</v>
      </c>
      <c r="J2351" s="2">
        <v>25454937</v>
      </c>
      <c r="K2351" s="7"/>
      <c r="L2351" s="7"/>
      <c r="M2351" s="7"/>
      <c r="N2351" s="7"/>
      <c r="O2351" s="7"/>
      <c r="P2351" s="7"/>
      <c r="Q2351" s="7"/>
      <c r="R2351" s="7"/>
      <c r="S2351" s="7"/>
    </row>
    <row r="2352">
      <c r="A2352" s="2" t="s">
        <v>9444</v>
      </c>
      <c r="B2352" s="2" t="str">
        <v>挪威</v>
      </c>
      <c r="C2352" s="2" t="str">
        <v>--</v>
      </c>
      <c r="D2352" s="2" t="str">
        <v>大型机械及设备,家具,家用电器,工艺陶瓷,玻璃工艺品,餐厨用具</v>
      </c>
      <c r="E2352" s="2" t="str">
        <v>8次</v>
      </c>
      <c r="F2352" s="2" t="str">
        <v>Kjoerbekkdalen 15 B, NO 3735, Skien</v>
      </c>
      <c r="G2352" s="2" t="str">
        <v>--</v>
      </c>
      <c r="H2352" s="2" t="s">
        <v>9443</v>
      </c>
      <c r="I2352" s="2" t="str">
        <v>+47 35 52 15 55</v>
      </c>
      <c r="J2352" s="2" t="str">
        <v>0047 35 52 95 04</v>
      </c>
      <c r="K2352" s="7"/>
      <c r="L2352" s="7"/>
      <c r="M2352" s="7"/>
      <c r="N2352" s="7"/>
      <c r="O2352" s="7"/>
      <c r="P2352" s="7"/>
      <c r="Q2352" s="7"/>
      <c r="R2352" s="7"/>
      <c r="S2352" s="7"/>
    </row>
    <row r="2353">
      <c r="A2353" s="2" t="s">
        <v>12578</v>
      </c>
      <c r="B2353" s="2" t="str">
        <v>丹麥</v>
      </c>
      <c r="C2353" s="3" t="s">
        <v>12579</v>
      </c>
      <c r="D2353" s="2" t="str">
        <v>餐厨用具</v>
      </c>
      <c r="E2353" s="2" t="str">
        <v>2次</v>
      </c>
      <c r="F2353" s="2" t="str">
        <v>NIELS FINSENSVEJ 11,DK-7100 VEJLE</v>
      </c>
      <c r="G2353" s="2" t="str">
        <v>NODENS SLOT KNUDSEN</v>
      </c>
      <c r="H2353" s="2" t="s">
        <v>12577</v>
      </c>
      <c r="I2353" s="2" t="str">
        <v>+45 76 42 88 88</v>
      </c>
      <c r="J2353" s="2" t="str">
        <v>0045 76 42 88 99</v>
      </c>
      <c r="K2353" s="7"/>
      <c r="L2353" s="7"/>
      <c r="M2353" s="7"/>
      <c r="N2353" s="7"/>
      <c r="O2353" s="7"/>
      <c r="P2353" s="7"/>
      <c r="Q2353" s="7"/>
      <c r="R2353" s="7"/>
      <c r="S2353" s="7"/>
    </row>
    <row r="2354">
      <c r="A2354" s="2" t="s">
        <v>9786</v>
      </c>
      <c r="B2354" s="2" t="str">
        <v>斯里兰卡</v>
      </c>
      <c r="C2354" s="3" t="s">
        <v>9785</v>
      </c>
      <c r="D2354" s="2" t="s">
        <v>9787</v>
      </c>
      <c r="E2354" s="2" t="str">
        <v>10次</v>
      </c>
      <c r="F2354" s="2" t="str">
        <v>NO , 18, 5 TH LANE COLOMBO 03,SRI LANKA</v>
      </c>
      <c r="G2354" s="2" t="str">
        <v>Demet GUZEL</v>
      </c>
      <c r="H2354" s="2" t="s">
        <v>9788</v>
      </c>
      <c r="I2354" s="2">
        <v>9475558376</v>
      </c>
      <c r="J2354" s="2">
        <v>9475558371</v>
      </c>
      <c r="K2354" s="7"/>
      <c r="L2354" s="7"/>
      <c r="M2354" s="7"/>
      <c r="N2354" s="7"/>
      <c r="O2354" s="7"/>
      <c r="P2354" s="7"/>
      <c r="Q2354" s="7"/>
      <c r="R2354" s="7"/>
      <c r="S2354" s="7"/>
    </row>
    <row r="2355">
      <c r="A2355" s="2" t="s">
        <v>12595</v>
      </c>
      <c r="B2355" s="2" t="str">
        <v>英國</v>
      </c>
      <c r="C2355" s="2" t="str">
        <v>--</v>
      </c>
      <c r="D2355" s="2" t="str">
        <v>餐厨用具</v>
      </c>
      <c r="E2355" s="2" t="str">
        <v>2次</v>
      </c>
      <c r="F2355" s="2" t="str">
        <v>48 SOUTH ROAD SOUTHALL MIDDX</v>
      </c>
      <c r="G2355" s="2" t="str">
        <v>JAY SHAH</v>
      </c>
      <c r="H2355" s="2" t="str">
        <v>--</v>
      </c>
      <c r="I2355" s="2" t="str">
        <v>0044 1 5742600</v>
      </c>
      <c r="J2355" s="2">
        <v>44</v>
      </c>
      <c r="K2355" s="7"/>
      <c r="L2355" s="7"/>
      <c r="M2355" s="7"/>
      <c r="N2355" s="7"/>
      <c r="O2355" s="7"/>
      <c r="P2355" s="7"/>
      <c r="Q2355" s="7"/>
      <c r="R2355" s="7"/>
      <c r="S2355" s="7"/>
    </row>
    <row r="2356">
      <c r="A2356" s="2" t="s">
        <v>9813</v>
      </c>
      <c r="B2356" s="2" t="str">
        <v>巴勒斯坦</v>
      </c>
      <c r="C2356" s="2" t="str">
        <v>--</v>
      </c>
      <c r="D2356" s="2" t="str">
        <v>餐厨用具</v>
      </c>
      <c r="E2356" s="2" t="str">
        <v>6次</v>
      </c>
      <c r="F2356" s="2" t="str">
        <v>HEBRON-VIA ISRAIL P.O.BOX 304</v>
      </c>
      <c r="G2356" s="2" t="str">
        <v>AMER ABU SHOKOR</v>
      </c>
      <c r="H2356" s="2" t="s">
        <v>9812</v>
      </c>
      <c r="I2356" s="2" t="str">
        <v>00972 59339125</v>
      </c>
      <c r="J2356" s="2" t="str">
        <v>00972 2 2234659</v>
      </c>
      <c r="K2356" s="7"/>
      <c r="L2356" s="7"/>
      <c r="M2356" s="7"/>
      <c r="N2356" s="7"/>
      <c r="O2356" s="7"/>
      <c r="P2356" s="7"/>
      <c r="Q2356" s="7"/>
      <c r="R2356" s="7"/>
      <c r="S2356" s="7"/>
    </row>
    <row r="2357">
      <c r="A2357" s="2" t="s">
        <v>12537</v>
      </c>
      <c r="B2357" s="2" t="str">
        <v>以色列</v>
      </c>
      <c r="C2357" s="2" t="str">
        <v>--</v>
      </c>
      <c r="D2357" s="2" t="str">
        <v>餐厨用具</v>
      </c>
      <c r="E2357" s="2" t="str">
        <v>3次</v>
      </c>
      <c r="F2357" s="2" t="str">
        <v>2 Habonim Street, 52462, Ramat Gan</v>
      </c>
      <c r="G2357" s="2" t="str">
        <v>Zvi Malik</v>
      </c>
      <c r="H2357" s="2" t="s">
        <v>12536</v>
      </c>
      <c r="I2357" s="2" t="str">
        <v>+972 3-751-7793</v>
      </c>
      <c r="J2357" s="2" t="str">
        <v>00972 3 7512612</v>
      </c>
      <c r="K2357" s="7"/>
      <c r="L2357" s="7"/>
      <c r="M2357" s="7"/>
      <c r="N2357" s="7"/>
      <c r="O2357" s="7"/>
      <c r="P2357" s="7"/>
      <c r="Q2357" s="7"/>
      <c r="R2357" s="7"/>
      <c r="S2357" s="7"/>
    </row>
    <row r="2358">
      <c r="A2358" s="2" t="s">
        <v>9731</v>
      </c>
      <c r="B2358" s="2" t="str">
        <v>加拿大</v>
      </c>
      <c r="C2358" s="2" t="str">
        <v>--</v>
      </c>
      <c r="D2358" s="2" t="str">
        <v>大型机械及设备,餐厨用具</v>
      </c>
      <c r="E2358" s="2" t="str">
        <v>4次</v>
      </c>
      <c r="F2358" s="2" t="str">
        <v>1645-50th Avenue,Lachine, Quebec</v>
      </c>
      <c r="G2358" s="2" t="str">
        <v>SANDY</v>
      </c>
      <c r="H2358" s="2" t="str">
        <v>--</v>
      </c>
      <c r="I2358" s="2" t="str">
        <v>001 514 6314995</v>
      </c>
      <c r="J2358" s="2" t="str">
        <v>001 514 636 8185</v>
      </c>
      <c r="K2358" s="7"/>
      <c r="L2358" s="7"/>
      <c r="M2358" s="7"/>
      <c r="N2358" s="7"/>
      <c r="O2358" s="7"/>
      <c r="P2358" s="7"/>
      <c r="Q2358" s="7"/>
      <c r="R2358" s="7"/>
      <c r="S2358" s="7"/>
    </row>
    <row r="2359">
      <c r="A2359" s="2" t="s">
        <v>12560</v>
      </c>
      <c r="B2359" s="2" t="str">
        <v>美國</v>
      </c>
      <c r="C2359" s="3" t="s">
        <v>12558</v>
      </c>
      <c r="D2359" s="2" t="str">
        <v>园林用品,家具,照明产品,玩具,玻璃工艺品,礼品及赠品,餐厨用具</v>
      </c>
      <c r="E2359" s="2" t="str">
        <v>7次</v>
      </c>
      <c r="F2359" s="2" t="str">
        <v>P.O. BOX 10640 ,CLEVELAND, OHIO 44110,U.S.A.</v>
      </c>
      <c r="G2359" s="2" t="str">
        <v>Ivan Humerez</v>
      </c>
      <c r="H2359" s="2" t="s">
        <v>12559</v>
      </c>
      <c r="I2359" s="2">
        <f>+1-216-496-7745</f>
      </c>
      <c r="J2359" s="2" t="str">
        <v>001 216 6920042</v>
      </c>
      <c r="K2359" s="7"/>
      <c r="L2359" s="7"/>
      <c r="M2359" s="7"/>
      <c r="N2359" s="7"/>
      <c r="O2359" s="7"/>
      <c r="P2359" s="7"/>
      <c r="Q2359" s="7"/>
      <c r="R2359" s="7"/>
      <c r="S2359" s="7"/>
    </row>
    <row r="2360">
      <c r="A2360" s="2" t="s">
        <v>9757</v>
      </c>
      <c r="B2360" s="2" t="str">
        <v>韩国</v>
      </c>
      <c r="C2360" s="3" t="s">
        <v>9755</v>
      </c>
      <c r="D2360" s="2" t="str">
        <v>餐厨用具</v>
      </c>
      <c r="E2360" s="2" t="str">
        <v>3次</v>
      </c>
      <c r="F2360" s="2" t="str">
        <v>4F SANG WHA BLDG,165-3,SAMSUNG-DONG,KANGNAM-KU,SEOUL</v>
      </c>
      <c r="G2360" s="2" t="str">
        <v>KEUN-CHOL,LEE</v>
      </c>
      <c r="H2360" s="2" t="s">
        <v>9756</v>
      </c>
      <c r="I2360" s="2">
        <f>+82-32-761-3880</f>
      </c>
      <c r="J2360" s="2" t="str">
        <v>0082 2 5664176</v>
      </c>
      <c r="K2360" s="7"/>
      <c r="L2360" s="7"/>
      <c r="M2360" s="7"/>
      <c r="N2360" s="7"/>
      <c r="O2360" s="7"/>
      <c r="P2360" s="7"/>
      <c r="Q2360" s="7"/>
      <c r="R2360" s="7"/>
      <c r="S2360" s="7"/>
    </row>
    <row r="2361">
      <c r="A2361" s="2" t="s">
        <v>12497</v>
      </c>
      <c r="B2361" s="2" t="str">
        <v>奧地利</v>
      </c>
      <c r="C2361" s="3" t="s">
        <v>12495</v>
      </c>
      <c r="D2361" s="2" t="str">
        <v>餐厨用具</v>
      </c>
      <c r="E2361" s="2" t="str">
        <v>2次</v>
      </c>
      <c r="F2361" s="2" t="str">
        <v>Kurhausstrasse 3, A-4820 Bad Ischl, Ober攕terreich, Austria</v>
      </c>
      <c r="G2361" s="2" t="str">
        <v>Herr Ing Josef Schenner</v>
      </c>
      <c r="H2361" s="2" t="s">
        <v>12496</v>
      </c>
      <c r="I2361" s="2" t="str">
        <v>+43 6132 23518</v>
      </c>
      <c r="J2361" s="2" t="str">
        <v>0043 6132 2351813</v>
      </c>
      <c r="K2361" s="7"/>
      <c r="L2361" s="7"/>
      <c r="M2361" s="7"/>
      <c r="N2361" s="7"/>
      <c r="O2361" s="7"/>
      <c r="P2361" s="7"/>
      <c r="Q2361" s="7"/>
      <c r="R2361" s="7"/>
      <c r="S2361" s="7"/>
    </row>
    <row r="2362">
      <c r="A2362" s="2" t="s">
        <v>9676</v>
      </c>
      <c r="B2362" s="2" t="str">
        <v>韩国</v>
      </c>
      <c r="C2362" s="2" t="str">
        <v>--</v>
      </c>
      <c r="D2362" s="2" t="str">
        <v>餐厨用具</v>
      </c>
      <c r="E2362" s="2" t="str">
        <v>5次</v>
      </c>
      <c r="F2362" s="2" t="str">
        <v>RM, 405, MUJIGAE SHOPPING CENTER,1332-3,SEOCHO-2DONG,SEOCHO-KU, SEOULKOREA</v>
      </c>
      <c r="G2362" s="2" t="str">
        <v>--</v>
      </c>
      <c r="H2362" s="2" t="s">
        <v>9677</v>
      </c>
      <c r="I2362" s="2" t="str">
        <v>+82 2-587-2222</v>
      </c>
      <c r="J2362" s="2" t="str">
        <v>82 2 587 0101</v>
      </c>
      <c r="K2362" s="7"/>
      <c r="L2362" s="7"/>
      <c r="M2362" s="7"/>
      <c r="N2362" s="7"/>
      <c r="O2362" s="7"/>
      <c r="P2362" s="7"/>
      <c r="Q2362" s="7"/>
      <c r="R2362" s="7"/>
      <c r="S2362" s="7"/>
    </row>
    <row r="2363">
      <c r="A2363" s="2" t="s">
        <v>12512</v>
      </c>
      <c r="B2363" s="2" t="str">
        <v>中国台湾</v>
      </c>
      <c r="C2363" s="2" t="str">
        <v>--</v>
      </c>
      <c r="D2363" s="2" t="str">
        <v>餐厨用具</v>
      </c>
      <c r="E2363" s="2" t="str">
        <v>7次</v>
      </c>
      <c r="F2363" s="2" t="str">
        <v>1F NO.197, NAN-CHANG ROAD, SEC. 2,TAIPEI,TAIWAN</v>
      </c>
      <c r="G2363" s="2" t="str">
        <v>--</v>
      </c>
      <c r="H2363" s="2" t="s">
        <v>12511</v>
      </c>
      <c r="I2363" s="2" t="str">
        <v>+886 2 2367 2107</v>
      </c>
      <c r="J2363" s="2" t="str">
        <v>02 23659501</v>
      </c>
      <c r="K2363" s="7"/>
      <c r="L2363" s="7"/>
      <c r="M2363" s="7"/>
      <c r="N2363" s="7"/>
      <c r="O2363" s="7"/>
      <c r="P2363" s="7"/>
      <c r="Q2363" s="7"/>
      <c r="R2363" s="7"/>
      <c r="S2363" s="7"/>
    </row>
    <row r="2364">
      <c r="A2364" s="2" t="s">
        <v>9703</v>
      </c>
      <c r="B2364" s="2" t="str">
        <v>孟加拉</v>
      </c>
      <c r="C2364" s="3" t="s">
        <v>9706</v>
      </c>
      <c r="D2364" s="2" t="s">
        <v>9705</v>
      </c>
      <c r="E2364" s="2" t="str">
        <v>11次</v>
      </c>
      <c r="F2364" s="2" t="str">
        <v>"LUCIDA",APT # C-2,PLOT#26,ROAD#34,SEC-7,UTTARA,DHAKA</v>
      </c>
      <c r="G2364" s="2" t="str">
        <v>A.K.M.FARIDUL ISLAM</v>
      </c>
      <c r="H2364" s="2" t="s">
        <v>9704</v>
      </c>
      <c r="I2364" s="2" t="str">
        <v>880 2 7315113.7313400</v>
      </c>
      <c r="J2364" s="2" t="str">
        <v>880 2 956761, 7311676</v>
      </c>
      <c r="K2364" s="7"/>
      <c r="L2364" s="7"/>
      <c r="M2364" s="7"/>
      <c r="N2364" s="7"/>
      <c r="O2364" s="7"/>
      <c r="P2364" s="7"/>
      <c r="Q2364" s="7"/>
      <c r="R2364" s="7"/>
      <c r="S2364" s="7"/>
    </row>
    <row r="2365">
      <c r="A2365" s="2" t="s">
        <v>12468</v>
      </c>
      <c r="B2365" s="2" t="str">
        <v>日本</v>
      </c>
      <c r="C2365" s="3" t="s">
        <v>12465</v>
      </c>
      <c r="D2365" s="2" t="s">
        <v>12466</v>
      </c>
      <c r="E2365" s="2" t="str">
        <v>9次</v>
      </c>
      <c r="F2365" s="2" t="str">
        <v>Tolhuislaan 47-85, NL 3734 GK, Den Dolder</v>
      </c>
      <c r="G2365" s="2" t="str">
        <v>A.C.T. Brand</v>
      </c>
      <c r="H2365" s="2" t="s">
        <v>12467</v>
      </c>
      <c r="I2365" s="2" t="str">
        <v>+31 30 229 6211</v>
      </c>
      <c r="J2365" s="2" t="str">
        <v>0031 30 2293262</v>
      </c>
      <c r="K2365" s="7"/>
      <c r="L2365" s="7"/>
      <c r="M2365" s="7"/>
      <c r="N2365" s="7"/>
      <c r="O2365" s="7"/>
      <c r="P2365" s="7"/>
      <c r="Q2365" s="7"/>
      <c r="R2365" s="7"/>
      <c r="S2365" s="7"/>
    </row>
    <row r="2366">
      <c r="A2366" s="2" t="s">
        <v>9634</v>
      </c>
      <c r="B2366" s="2" t="str">
        <v>斯里兰卡</v>
      </c>
      <c r="C2366" s="2" t="str">
        <v>--</v>
      </c>
      <c r="D2366" s="2" t="s">
        <v>9635</v>
      </c>
      <c r="E2366" s="2" t="str">
        <v>10次</v>
      </c>
      <c r="F2366" s="2" t="str">
        <v>289 Galle road Henamulla</v>
      </c>
      <c r="G2366" s="2" t="str">
        <v>Mr ADA Jawzi</v>
      </c>
      <c r="H2366" s="2" t="s">
        <v>9636</v>
      </c>
      <c r="I2366" s="2" t="str">
        <v>94 38 2232202</v>
      </c>
      <c r="J2366" s="2" t="str">
        <v>94 38 2298200</v>
      </c>
      <c r="K2366" s="7"/>
      <c r="L2366" s="7"/>
      <c r="M2366" s="7"/>
      <c r="N2366" s="7"/>
      <c r="O2366" s="7"/>
      <c r="P2366" s="7"/>
      <c r="Q2366" s="7"/>
      <c r="R2366" s="7"/>
      <c r="S2366" s="7"/>
    </row>
    <row r="2367">
      <c r="A2367" s="2" t="s">
        <v>12484</v>
      </c>
      <c r="B2367" s="2" t="str">
        <v>韩国</v>
      </c>
      <c r="C2367" s="2" t="str">
        <v>--</v>
      </c>
      <c r="D2367" s="2" t="str">
        <v>其他,家具,家居装饰品,玻璃工艺品,餐厨用具</v>
      </c>
      <c r="E2367" s="2" t="str">
        <v>9次</v>
      </c>
      <c r="F2367" s="2" t="str">
        <v>#319-1,SHINDANG-DONG.DALSEO-KU,DAEGU-CITY,KOREA</v>
      </c>
      <c r="G2367" s="2" t="str">
        <v>IKECHUKWU EGBUKOLE</v>
      </c>
      <c r="H2367" s="2" t="s">
        <v>12483</v>
      </c>
      <c r="I2367" s="2" t="str">
        <v>+82 53-588-8459</v>
      </c>
      <c r="J2367" s="2" t="str">
        <v>053 592 8458</v>
      </c>
      <c r="K2367" s="7"/>
      <c r="L2367" s="7"/>
      <c r="M2367" s="7"/>
      <c r="N2367" s="7"/>
      <c r="O2367" s="7"/>
      <c r="P2367" s="7"/>
      <c r="Q2367" s="7"/>
      <c r="R2367" s="7"/>
      <c r="S2367" s="7"/>
    </row>
    <row r="2368">
      <c r="A2368" s="2" t="s">
        <v>9666</v>
      </c>
      <c r="B2368" s="2" t="str">
        <v>瓜德羅普</v>
      </c>
      <c r="C2368" s="2" t="str">
        <v>--</v>
      </c>
      <c r="D2368" s="2" t="str">
        <v>其他,家用纺织品,工艺陶瓷,玩具,玻璃工艺品,箱包,餐厨用具</v>
      </c>
      <c r="E2368" s="2" t="str">
        <v>9次</v>
      </c>
      <c r="F2368" s="2" t="str">
        <v>7 RUE LOUIS PASTEUR ZI D''ARNOUVILLE97170 PETIT BOURG,BOURG,GUADELOUPE</v>
      </c>
      <c r="G2368" s="2" t="str">
        <v>--</v>
      </c>
      <c r="H2368" s="2" t="s">
        <v>9667</v>
      </c>
      <c r="I2368" s="2" t="str">
        <v>+590 590 26 51 70</v>
      </c>
      <c r="J2368" s="2">
        <v>590590265172</v>
      </c>
      <c r="K2368" s="7"/>
      <c r="L2368" s="7"/>
      <c r="M2368" s="7"/>
      <c r="N2368" s="7"/>
      <c r="O2368" s="7"/>
      <c r="P2368" s="7"/>
      <c r="Q2368" s="7"/>
      <c r="R2368" s="7"/>
      <c r="S2368" s="7"/>
    </row>
    <row r="2369">
      <c r="A2369" s="2" t="s">
        <v>12080</v>
      </c>
      <c r="B2369" s="2" t="str">
        <v>日本</v>
      </c>
      <c r="C2369" s="2" t="str">
        <v>--</v>
      </c>
      <c r="D2369" s="2" t="str">
        <v>餐厨用具</v>
      </c>
      <c r="E2369" s="2" t="str">
        <v>4次</v>
      </c>
      <c r="F2369" s="2" t="str">
        <v>195-1, SHIMOSEKA, ICHIKAWA-CHO, KANZAKI-GUN, HYOGO 6792304</v>
      </c>
      <c r="G2369" s="2" t="str">
        <v>MIYAZAKI YOSHIRO</v>
      </c>
      <c r="H2369" s="2" t="str">
        <v>--</v>
      </c>
      <c r="I2369" s="2" t="str">
        <v>0081 790 27 1122</v>
      </c>
      <c r="J2369" s="2" t="str">
        <v>0081 790 270072</v>
      </c>
      <c r="K2369" s="7"/>
      <c r="L2369" s="7"/>
      <c r="M2369" s="7"/>
      <c r="N2369" s="7"/>
      <c r="O2369" s="7"/>
      <c r="P2369" s="7"/>
      <c r="Q2369" s="7"/>
      <c r="R2369" s="7"/>
      <c r="S2369" s="7"/>
    </row>
    <row r="2370">
      <c r="A2370" s="2" t="s">
        <v>9121</v>
      </c>
      <c r="B2370" s="2" t="str">
        <v>以色列</v>
      </c>
      <c r="C2370" s="2" t="str">
        <v>--</v>
      </c>
      <c r="D2370" s="2" t="str">
        <v>餐厨用具</v>
      </c>
      <c r="E2370" s="2" t="str">
        <v>5次</v>
      </c>
      <c r="F2370" s="2" t="str">
        <v>SUQ KHAN EL-ZEIT-OLD CITY-JERUSALEM</v>
      </c>
      <c r="G2370" s="2" t="str">
        <v>TALAL AL-ASHMAR</v>
      </c>
      <c r="H2370" s="2" t="str">
        <v>--</v>
      </c>
      <c r="I2370" s="2" t="str">
        <v>00972 2 52236151</v>
      </c>
      <c r="J2370" s="2">
        <v>972</v>
      </c>
      <c r="K2370" s="7"/>
      <c r="L2370" s="7"/>
      <c r="M2370" s="7"/>
      <c r="N2370" s="7"/>
      <c r="O2370" s="7"/>
      <c r="P2370" s="7"/>
      <c r="Q2370" s="7"/>
      <c r="R2370" s="7"/>
      <c r="S2370" s="7"/>
    </row>
    <row r="2371">
      <c r="A2371" s="2" t="s">
        <v>12104</v>
      </c>
      <c r="B2371" s="2" t="str">
        <v>西班牙</v>
      </c>
      <c r="C2371" s="3" t="s">
        <v>12106</v>
      </c>
      <c r="D2371" s="2" t="str">
        <v>家具,家居装饰品,家用电器,餐厨用具</v>
      </c>
      <c r="E2371" s="2" t="str">
        <v>8次</v>
      </c>
      <c r="F2371" s="2" t="str">
        <v>Room 2401 Block C JiaRun Garden No.19 GuangShunNan Street, Chaoyang Dist. Beijing, China, SPAIN</v>
      </c>
      <c r="G2371" s="2" t="str">
        <v>Edison</v>
      </c>
      <c r="H2371" s="2" t="s">
        <v>12105</v>
      </c>
      <c r="I2371" s="2" t="str">
        <v>010 64776530</v>
      </c>
      <c r="J2371" s="2" t="str">
        <v>010 64773687</v>
      </c>
      <c r="K2371" s="7"/>
      <c r="L2371" s="7"/>
      <c r="M2371" s="7"/>
      <c r="N2371" s="7"/>
      <c r="O2371" s="7"/>
      <c r="P2371" s="7"/>
      <c r="Q2371" s="7"/>
      <c r="R2371" s="7"/>
      <c r="S2371" s="7"/>
    </row>
    <row r="2372">
      <c r="A2372" s="2" t="s">
        <v>9147</v>
      </c>
      <c r="B2372" s="2" t="str">
        <v>德國</v>
      </c>
      <c r="C2372" s="3" t="s">
        <v>9149</v>
      </c>
      <c r="D2372" s="2" t="str">
        <v>家具,家用纺织品,建筑及装饰材料,餐厨用具</v>
      </c>
      <c r="E2372" s="2" t="str">
        <v>6次</v>
      </c>
      <c r="F2372" s="2" t="str">
        <v>89068 ULM</v>
      </c>
      <c r="G2372" s="2" t="str">
        <v>Bernd Krumschmidt</v>
      </c>
      <c r="H2372" s="2" t="s">
        <v>9148</v>
      </c>
      <c r="I2372" s="2" t="str">
        <v>+49 5281 77070</v>
      </c>
      <c r="J2372" s="2" t="str">
        <v>0049 5281 7 80 35</v>
      </c>
      <c r="K2372" s="7"/>
      <c r="L2372" s="7"/>
      <c r="M2372" s="7"/>
      <c r="N2372" s="7"/>
      <c r="O2372" s="7"/>
      <c r="P2372" s="7"/>
      <c r="Q2372" s="7"/>
      <c r="R2372" s="7"/>
      <c r="S2372" s="7"/>
    </row>
    <row r="2373">
      <c r="A2373" s="2" t="s">
        <v>12031</v>
      </c>
      <c r="B2373" s="2" t="str">
        <v>新加坡</v>
      </c>
      <c r="C2373" s="2" t="str">
        <v>--</v>
      </c>
      <c r="D2373" s="2" t="str">
        <v>其他,餐厨用具</v>
      </c>
      <c r="E2373" s="2" t="str">
        <v>6次</v>
      </c>
      <c r="F2373" s="2" t="str">
        <v>462 CRAWFORD LANE #01-67</v>
      </c>
      <c r="G2373" s="2" t="str">
        <v>MR NG CHENG TONG</v>
      </c>
      <c r="H2373" s="2" t="str">
        <v>--</v>
      </c>
      <c r="I2373" s="2" t="str">
        <v>0065 62935424</v>
      </c>
      <c r="J2373" s="2" t="str">
        <v>0065 62952731</v>
      </c>
      <c r="K2373" s="7"/>
      <c r="L2373" s="7"/>
      <c r="M2373" s="7"/>
      <c r="N2373" s="7"/>
      <c r="O2373" s="7"/>
      <c r="P2373" s="7"/>
      <c r="Q2373" s="7"/>
      <c r="R2373" s="7"/>
      <c r="S2373" s="7"/>
    </row>
    <row r="2374">
      <c r="A2374" s="2" t="s">
        <v>9067</v>
      </c>
      <c r="B2374" s="2" t="str">
        <v>瑞典</v>
      </c>
      <c r="C2374" s="3" t="s">
        <v>9068</v>
      </c>
      <c r="D2374" s="2" t="str">
        <v>其他,化工产品,工具,餐厨用具</v>
      </c>
      <c r="E2374" s="2" t="str">
        <v>10次</v>
      </c>
      <c r="F2374" s="2" t="str">
        <v>Karrlyckeg 20, SE 41878, Goteborg</v>
      </c>
      <c r="G2374" s="2" t="str">
        <v>Essaplast AB</v>
      </c>
      <c r="H2374" s="2" t="s">
        <v>9066</v>
      </c>
      <c r="I2374" s="2" t="str">
        <v>+46 31 64 96 00</v>
      </c>
      <c r="J2374" s="2" t="str">
        <v>0046 31 64 96 10</v>
      </c>
      <c r="K2374" s="7"/>
      <c r="L2374" s="7"/>
      <c r="M2374" s="7"/>
      <c r="N2374" s="7"/>
      <c r="O2374" s="7"/>
      <c r="P2374" s="7"/>
      <c r="Q2374" s="7"/>
      <c r="R2374" s="7"/>
      <c r="S2374" s="7"/>
    </row>
    <row r="2375">
      <c r="A2375" s="2" t="s">
        <v>12056</v>
      </c>
      <c r="B2375" s="2" t="str">
        <v>越南</v>
      </c>
      <c r="C2375" s="3" t="s">
        <v>12058</v>
      </c>
      <c r="D2375" s="2" t="str">
        <v>个人护理用具,其他,化工产品,玻璃工艺品,餐厨用具</v>
      </c>
      <c r="E2375" s="2" t="str">
        <v>5次</v>
      </c>
      <c r="F2375" s="2" t="str">
        <v>28B/44 Dien Bien Phu</v>
      </c>
      <c r="G2375" s="2" t="str">
        <v>Nguyen Thuong Dzung</v>
      </c>
      <c r="H2375" s="2" t="s">
        <v>12057</v>
      </c>
      <c r="I2375" s="2" t="str">
        <v>(844) 8253736</v>
      </c>
      <c r="J2375" s="2" t="str">
        <v>(84-4) 8253751</v>
      </c>
      <c r="K2375" s="7"/>
      <c r="L2375" s="7"/>
      <c r="M2375" s="7"/>
      <c r="N2375" s="7"/>
      <c r="O2375" s="7"/>
      <c r="P2375" s="7"/>
      <c r="Q2375" s="7"/>
      <c r="R2375" s="7"/>
      <c r="S2375" s="7"/>
    </row>
    <row r="2376">
      <c r="A2376" s="2" t="s">
        <v>9090</v>
      </c>
      <c r="B2376" s="2" t="str">
        <v>中國大陸</v>
      </c>
      <c r="C2376" s="3" t="s">
        <v>9091</v>
      </c>
      <c r="D2376" s="2" t="str">
        <v>体育及旅游休闲用品,其他,餐厨用具</v>
      </c>
      <c r="E2376" s="2" t="str">
        <v>8次</v>
      </c>
      <c r="F2376" s="2" t="str">
        <v>Unit 2420,118 Daliang Street,jiefangnanlu,Ningbo city,China</v>
      </c>
      <c r="G2376" s="2" t="str">
        <v>Zhangying</v>
      </c>
      <c r="H2376" s="2" t="s">
        <v>9092</v>
      </c>
      <c r="I2376" s="2" t="str">
        <v>+86 574 8730 8329</v>
      </c>
      <c r="J2376" s="2" t="str">
        <v>0574 87309612</v>
      </c>
      <c r="K2376" s="7"/>
      <c r="L2376" s="7"/>
      <c r="M2376" s="7"/>
      <c r="N2376" s="7"/>
      <c r="O2376" s="7"/>
      <c r="P2376" s="7"/>
      <c r="Q2376" s="7"/>
      <c r="R2376" s="7"/>
      <c r="S2376" s="7"/>
    </row>
    <row r="2377">
      <c r="A2377" s="2" t="s">
        <v>11996</v>
      </c>
      <c r="B2377" s="2" t="str">
        <v>新西蘭</v>
      </c>
      <c r="C2377" s="3" t="s">
        <v>11997</v>
      </c>
      <c r="D2377" s="2" t="str">
        <v>其他,家具,家用纺织品,工艺陶瓷,玻璃工艺品,餐厨用具</v>
      </c>
      <c r="E2377" s="2" t="str">
        <v>9次</v>
      </c>
      <c r="F2377" s="2" t="str">
        <v>PO BOX 67017, MT EDEN, AUCKLAND,NEW ZEALAND</v>
      </c>
      <c r="G2377" s="2" t="str">
        <v>Bangladesh</v>
      </c>
      <c r="H2377" s="2" t="s">
        <v>4520</v>
      </c>
      <c r="I2377" s="2" t="str">
        <v>+64 9-570 6458</v>
      </c>
      <c r="J2377" s="2" t="str">
        <v>64 9 5706474</v>
      </c>
      <c r="K2377" s="7"/>
      <c r="L2377" s="7"/>
      <c r="M2377" s="7"/>
      <c r="N2377" s="7"/>
      <c r="O2377" s="7"/>
      <c r="P2377" s="7"/>
      <c r="Q2377" s="7"/>
      <c r="R2377" s="7"/>
      <c r="S2377" s="7"/>
    </row>
    <row r="2378">
      <c r="A2378" s="2" t="s">
        <v>9018</v>
      </c>
      <c r="B2378" s="2" t="str">
        <v>新加坡</v>
      </c>
      <c r="C2378" s="3" t="s">
        <v>9019</v>
      </c>
      <c r="D2378" s="2" t="str">
        <v>食品,餐厨用具</v>
      </c>
      <c r="E2378" s="2" t="str">
        <v>7次</v>
      </c>
      <c r="F2378" s="2" t="str">
        <v>1009 ALJUNIED AVE 4 #01-38</v>
      </c>
      <c r="G2378" s="2" t="str">
        <v>H Y Lim</v>
      </c>
      <c r="H2378" s="2" t="s">
        <v>9017</v>
      </c>
      <c r="I2378" s="2" t="str">
        <v>+65 6898 2112</v>
      </c>
      <c r="J2378" s="2" t="str">
        <v>0065 68982002</v>
      </c>
      <c r="K2378" s="7"/>
      <c r="L2378" s="7"/>
      <c r="M2378" s="7"/>
      <c r="N2378" s="7"/>
      <c r="O2378" s="7"/>
      <c r="P2378" s="7"/>
      <c r="Q2378" s="7"/>
      <c r="R2378" s="7"/>
      <c r="S2378" s="7"/>
    </row>
    <row r="2379">
      <c r="A2379" s="2" t="s">
        <v>12014</v>
      </c>
      <c r="B2379" s="2" t="str">
        <v>美國</v>
      </c>
      <c r="C2379" s="2" t="str">
        <v>--</v>
      </c>
      <c r="D2379" s="2" t="s">
        <v>12015</v>
      </c>
      <c r="E2379" s="2" t="str">
        <v>10次</v>
      </c>
      <c r="F2379" s="2" t="str">
        <v>940 JOSLYN PONTIACMICHIGAN 48340,U.S.A.</v>
      </c>
      <c r="G2379" s="2" t="str">
        <v>FRANK KWAME HLIVI</v>
      </c>
      <c r="H2379" s="2" t="s">
        <v>12016</v>
      </c>
      <c r="I2379" s="2" t="str">
        <v>001 2489805768</v>
      </c>
      <c r="J2379" s="2" t="str">
        <v>001 2483322897</v>
      </c>
      <c r="K2379" s="7"/>
      <c r="L2379" s="7"/>
      <c r="M2379" s="7"/>
      <c r="N2379" s="7"/>
      <c r="O2379" s="7"/>
      <c r="P2379" s="7"/>
      <c r="Q2379" s="7"/>
      <c r="R2379" s="7"/>
      <c r="S2379" s="7"/>
    </row>
    <row r="2380">
      <c r="A2380" s="2" t="s">
        <v>9043</v>
      </c>
      <c r="B2380" s="2" t="str">
        <v>中國香港</v>
      </c>
      <c r="C2380" s="3" t="s">
        <v>9041</v>
      </c>
      <c r="D2380" s="2" t="str">
        <v>家具,餐厨用具</v>
      </c>
      <c r="E2380" s="2" t="str">
        <v>5次</v>
      </c>
      <c r="F2380" s="2" t="str">
        <v>ROOM 1503,CAR PO COMMERCIAL BUILDING,18-20 LYNDHURST TERRACE,CENTRAL(G.P.BOX 7337)</v>
      </c>
      <c r="G2380" s="2" t="str">
        <v>ASWANI</v>
      </c>
      <c r="H2380" s="2" t="s">
        <v>9042</v>
      </c>
      <c r="I2380" s="2" t="str">
        <v>00852 28511149</v>
      </c>
      <c r="J2380" s="2" t="str">
        <v>00852 25219467</v>
      </c>
      <c r="K2380" s="7"/>
      <c r="L2380" s="7"/>
      <c r="M2380" s="7"/>
      <c r="N2380" s="7"/>
      <c r="O2380" s="7"/>
      <c r="P2380" s="7"/>
      <c r="Q2380" s="7"/>
      <c r="R2380" s="7"/>
      <c r="S2380" s="7"/>
    </row>
    <row r="2381">
      <c r="A2381" s="2" t="s">
        <v>11956</v>
      </c>
      <c r="B2381" s="2" t="str">
        <v>巴林</v>
      </c>
      <c r="C2381" s="2" t="str">
        <v>--</v>
      </c>
      <c r="D2381" s="2" t="s">
        <v>11954</v>
      </c>
      <c r="E2381" s="2" t="str">
        <v>10次</v>
      </c>
      <c r="F2381" s="2" t="str">
        <v>198 EXHIBITION AVENUE HOORA BAHRAIN</v>
      </c>
      <c r="G2381" s="2" t="str">
        <v>Bangly</v>
      </c>
      <c r="H2381" s="2" t="s">
        <v>11955</v>
      </c>
      <c r="I2381" s="2" t="str">
        <v>+973 1729 6363</v>
      </c>
      <c r="J2381" s="2" t="str">
        <v>00973 290191</v>
      </c>
      <c r="K2381" s="7"/>
      <c r="L2381" s="7"/>
      <c r="M2381" s="7"/>
      <c r="N2381" s="7"/>
      <c r="O2381" s="7"/>
      <c r="P2381" s="7"/>
      <c r="Q2381" s="7"/>
      <c r="R2381" s="7"/>
      <c r="S2381" s="7"/>
    </row>
    <row r="2382">
      <c r="A2382" s="2" t="s">
        <v>8972</v>
      </c>
      <c r="B2382" s="2" t="str">
        <v>荷蘭</v>
      </c>
      <c r="C2382" s="3" t="s">
        <v>8970</v>
      </c>
      <c r="D2382" s="2" t="str">
        <v>家具,餐厨用具</v>
      </c>
      <c r="E2382" s="2" t="str">
        <v>6次</v>
      </c>
      <c r="F2382" s="2" t="str">
        <v>De Beverspijken 20, NL 5221 ED, Hertogenbosch,'s-</v>
      </c>
      <c r="G2382" s="2" t="str">
        <v>F Velthuizen</v>
      </c>
      <c r="H2382" s="2" t="s">
        <v>8971</v>
      </c>
      <c r="I2382" s="2" t="str">
        <v>+31 73 633 9133</v>
      </c>
      <c r="J2382" s="2" t="str">
        <v>0031 73 6312345</v>
      </c>
      <c r="K2382" s="7"/>
      <c r="L2382" s="7"/>
      <c r="M2382" s="7"/>
      <c r="N2382" s="7"/>
      <c r="O2382" s="7"/>
      <c r="P2382" s="7"/>
      <c r="Q2382" s="7"/>
      <c r="R2382" s="7"/>
      <c r="S2382" s="7"/>
    </row>
    <row r="2383">
      <c r="A2383" s="2" t="s">
        <v>11976</v>
      </c>
      <c r="B2383" s="2" t="str">
        <v>日本</v>
      </c>
      <c r="C2383" s="2" t="str">
        <v>--</v>
      </c>
      <c r="D2383" s="2" t="str">
        <v>食品,餐厨用具</v>
      </c>
      <c r="E2383" s="2" t="str">
        <v>7次</v>
      </c>
      <c r="F2383" s="2" t="str">
        <v>3, SUGINOBABA 4-CHOME, WAKAYAMA-SHI, WAKAYAMA 6408212</v>
      </c>
      <c r="G2383" s="2" t="str">
        <v>TANIGUCHI AKIRA</v>
      </c>
      <c r="H2383" s="2" t="str">
        <v>--</v>
      </c>
      <c r="I2383" s="2">
        <f>+81-86-465-1164</f>
      </c>
      <c r="J2383" s="2" t="str">
        <v>0081 73 422 3932</v>
      </c>
      <c r="K2383" s="7"/>
      <c r="L2383" s="7"/>
      <c r="M2383" s="7"/>
      <c r="N2383" s="7"/>
      <c r="O2383" s="7"/>
      <c r="P2383" s="7"/>
      <c r="Q2383" s="7"/>
      <c r="R2383" s="7"/>
      <c r="S2383" s="7"/>
    </row>
    <row r="2384">
      <c r="A2384" s="2" t="s">
        <v>8993</v>
      </c>
      <c r="B2384" s="2" t="str">
        <v>英國</v>
      </c>
      <c r="C2384" s="2" t="str">
        <v>--</v>
      </c>
      <c r="D2384" s="2" t="str">
        <v>体育及旅游休闲用品,箱包,钟表眼镜,鞋,餐厨用具</v>
      </c>
      <c r="E2384" s="2" t="str">
        <v>9次</v>
      </c>
      <c r="F2384" s="2" t="str">
        <v>112 TERMINUS RD, EASTBOURNE,EASTSUSSEX, BN21 3AJ,U.K.</v>
      </c>
      <c r="G2384" s="2" t="str">
        <v>Mr. Prabhjot Singh</v>
      </c>
      <c r="H2384" s="2" t="s">
        <v>8994</v>
      </c>
      <c r="I2384" s="2" t="str">
        <v>+44 1323 439010</v>
      </c>
      <c r="J2384" s="2">
        <v>1323430165</v>
      </c>
      <c r="K2384" s="7"/>
      <c r="L2384" s="7"/>
      <c r="M2384" s="7"/>
      <c r="N2384" s="7"/>
      <c r="O2384" s="7"/>
      <c r="P2384" s="7"/>
      <c r="Q2384" s="7"/>
      <c r="R2384" s="7"/>
      <c r="S2384" s="7"/>
    </row>
    <row r="2385">
      <c r="A2385" s="2" t="s">
        <v>12235</v>
      </c>
      <c r="B2385" s="2" t="str">
        <v>英國</v>
      </c>
      <c r="C2385" s="2" t="str">
        <v>--</v>
      </c>
      <c r="D2385" s="2" t="str">
        <v>卫浴设备,建筑及装饰材料,餐厨用具</v>
      </c>
      <c r="E2385" s="2" t="str">
        <v>3次</v>
      </c>
      <c r="F2385" s="2" t="str">
        <v>21 CRAIGLOCKHART AVE EDINBURGH U.K.</v>
      </c>
      <c r="G2385" s="2" t="str">
        <v>Jessica Guo</v>
      </c>
      <c r="H2385" s="2" t="s">
        <v>12236</v>
      </c>
      <c r="I2385" s="2" t="str">
        <v>+44 7792 848471</v>
      </c>
      <c r="J2385" s="2" t="str">
        <v>--</v>
      </c>
      <c r="K2385" s="7"/>
      <c r="L2385" s="7"/>
      <c r="M2385" s="7"/>
      <c r="N2385" s="7"/>
      <c r="O2385" s="7"/>
      <c r="P2385" s="7"/>
      <c r="Q2385" s="7"/>
      <c r="R2385" s="7"/>
      <c r="S2385" s="7"/>
    </row>
    <row r="2386">
      <c r="A2386" s="2" t="s">
        <v>9348</v>
      </c>
      <c r="B2386" s="2" t="str">
        <v>中國香港</v>
      </c>
      <c r="C2386" s="3" t="s">
        <v>9350</v>
      </c>
      <c r="D2386" s="2" t="str">
        <v>卫浴设备,家具,餐厨用具</v>
      </c>
      <c r="E2386" s="2" t="str">
        <v>8次</v>
      </c>
      <c r="F2386" s="2" t="str">
        <v>165-171 WANCHAI ROAD, WANCHAI</v>
      </c>
      <c r="G2386" s="2" t="str">
        <v>Mr STEPHEN LAM</v>
      </c>
      <c r="H2386" s="2" t="s">
        <v>9349</v>
      </c>
      <c r="I2386" s="2" t="str">
        <v>00852 28319861</v>
      </c>
      <c r="J2386" s="2" t="str">
        <v>00852 28319160</v>
      </c>
      <c r="K2386" s="7"/>
      <c r="L2386" s="7"/>
      <c r="M2386" s="7"/>
      <c r="N2386" s="7"/>
      <c r="O2386" s="7"/>
      <c r="P2386" s="7"/>
      <c r="Q2386" s="7"/>
      <c r="R2386" s="7"/>
      <c r="S2386" s="7"/>
    </row>
    <row r="2387">
      <c r="A2387" s="2" t="s">
        <v>12259</v>
      </c>
      <c r="B2387" s="2" t="str">
        <v>美國</v>
      </c>
      <c r="C2387" s="3" t="s">
        <v>12260</v>
      </c>
      <c r="D2387" s="2" t="s">
        <v>12261</v>
      </c>
      <c r="E2387" s="2" t="str">
        <v>10次</v>
      </c>
      <c r="F2387" s="2" t="str">
        <v>13309 BRIDGEVIEW WAY MOUNT VERNON,WA 98273</v>
      </c>
      <c r="G2387" s="2" t="str">
        <v>Andrea Ambrosio</v>
      </c>
      <c r="H2387" s="2" t="s">
        <v>12262</v>
      </c>
      <c r="I2387" s="2" t="str">
        <v>+1 360-707-5554</v>
      </c>
      <c r="J2387" s="2" t="str">
        <v>001 240 3842354</v>
      </c>
      <c r="K2387" s="7"/>
      <c r="L2387" s="7"/>
      <c r="M2387" s="7"/>
      <c r="N2387" s="7"/>
      <c r="O2387" s="7"/>
      <c r="P2387" s="7"/>
      <c r="Q2387" s="7"/>
      <c r="R2387" s="7"/>
      <c r="S2387" s="7"/>
    </row>
    <row r="2388">
      <c r="A2388" s="2" t="s">
        <v>9378</v>
      </c>
      <c r="B2388" s="2" t="str">
        <v>加拿大</v>
      </c>
      <c r="C2388" s="3" t="s">
        <v>9377</v>
      </c>
      <c r="D2388" s="2" t="str">
        <v>玻璃工艺品,餐厨用具</v>
      </c>
      <c r="E2388" s="2" t="str">
        <v>8次</v>
      </c>
      <c r="F2388" s="2" t="str">
        <v>100 Esna Park Drive, CANADA</v>
      </c>
      <c r="G2388" s="2" t="str">
        <v>--</v>
      </c>
      <c r="H2388" s="2" t="s">
        <v>9376</v>
      </c>
      <c r="I2388" s="2" t="str">
        <v>+1 905-475-6104</v>
      </c>
      <c r="J2388" s="2">
        <v>9054755843</v>
      </c>
      <c r="K2388" s="7"/>
      <c r="L2388" s="7"/>
      <c r="M2388" s="7"/>
      <c r="N2388" s="7"/>
      <c r="O2388" s="7"/>
      <c r="P2388" s="7"/>
      <c r="Q2388" s="7"/>
      <c r="R2388" s="7"/>
      <c r="S2388" s="7"/>
    </row>
    <row r="2389">
      <c r="A2389" s="2" t="s">
        <v>12199</v>
      </c>
      <c r="B2389" s="2" t="str">
        <v>中國大陸</v>
      </c>
      <c r="C2389" s="3" t="s">
        <v>12200</v>
      </c>
      <c r="D2389" s="2" t="str">
        <v>餐厨用具</v>
      </c>
      <c r="E2389" s="2" t="str">
        <v>3次</v>
      </c>
      <c r="F2389" s="2" t="str">
        <v>guangdong sheng Xinxing xian , CHINA</v>
      </c>
      <c r="G2389" s="2" t="str">
        <v>--</v>
      </c>
      <c r="H2389" s="2" t="s">
        <v>12198</v>
      </c>
      <c r="I2389" s="2" t="str">
        <v>+86 766 292 5665</v>
      </c>
      <c r="J2389" s="2" t="str">
        <v>0766-2925939</v>
      </c>
      <c r="K2389" s="7"/>
      <c r="L2389" s="7"/>
      <c r="M2389" s="7"/>
      <c r="N2389" s="7"/>
      <c r="O2389" s="7"/>
      <c r="P2389" s="7"/>
      <c r="Q2389" s="7"/>
      <c r="R2389" s="7"/>
      <c r="S2389" s="7"/>
    </row>
    <row r="2390">
      <c r="A2390" s="2" t="s">
        <v>9286</v>
      </c>
      <c r="B2390" s="2" t="str">
        <v>韩国</v>
      </c>
      <c r="C2390" s="3" t="s">
        <v>9287</v>
      </c>
      <c r="D2390" s="2" t="str">
        <v>家具,家居装饰品,餐厨用具</v>
      </c>
      <c r="E2390" s="2" t="str">
        <v>8次</v>
      </c>
      <c r="F2390" s="2" t="str">
        <v>413-835458-1, YADANG-LI, GYOHA-MYEN,PAJU-SI, KYUNGGI-DO,KOREA</v>
      </c>
      <c r="G2390" s="2" t="str">
        <v>Murtuza A Patanwala</v>
      </c>
      <c r="H2390" s="2" t="s">
        <v>9285</v>
      </c>
      <c r="I2390" s="2" t="str">
        <v>+82 31-946-9131</v>
      </c>
      <c r="J2390" s="2" t="str">
        <v>031 946 9135</v>
      </c>
      <c r="K2390" s="7"/>
      <c r="L2390" s="7"/>
      <c r="M2390" s="7"/>
      <c r="N2390" s="7"/>
      <c r="O2390" s="7"/>
      <c r="P2390" s="7"/>
      <c r="Q2390" s="7"/>
      <c r="R2390" s="7"/>
      <c r="S2390" s="7"/>
    </row>
    <row r="2391">
      <c r="A2391" s="2" t="s">
        <v>12218</v>
      </c>
      <c r="B2391" s="2" t="str">
        <v>英國</v>
      </c>
      <c r="C2391" s="3" t="s">
        <v>12217</v>
      </c>
      <c r="D2391" s="2" t="str">
        <v>其他,餐厨用具</v>
      </c>
      <c r="E2391" s="2" t="str">
        <v>8次</v>
      </c>
      <c r="F2391" s="2" t="str">
        <v>Greenfield, Flintshire, CH8 9DP, U.K.</v>
      </c>
      <c r="G2391" s="2" t="str">
        <v>KATRINA SALVADOR</v>
      </c>
      <c r="H2391" s="2" t="s">
        <v>3109</v>
      </c>
      <c r="I2391" s="2" t="str">
        <v>+44 1352 712058</v>
      </c>
      <c r="J2391" s="2">
        <v>1352714909</v>
      </c>
      <c r="K2391" s="7"/>
      <c r="L2391" s="7"/>
      <c r="M2391" s="7"/>
      <c r="N2391" s="7"/>
      <c r="O2391" s="7"/>
      <c r="P2391" s="7"/>
      <c r="Q2391" s="7"/>
      <c r="R2391" s="7"/>
      <c r="S2391" s="7"/>
    </row>
    <row r="2392">
      <c r="A2392" s="2" t="s">
        <v>9318</v>
      </c>
      <c r="B2392" s="2" t="str">
        <v>巴西</v>
      </c>
      <c r="C2392" s="3" t="s">
        <v>9051</v>
      </c>
      <c r="D2392" s="2" t="str">
        <v>餐厨用具</v>
      </c>
      <c r="E2392" s="2" t="str">
        <v>6次</v>
      </c>
      <c r="F2392" s="2" t="str">
        <v>RUA DR.ARTUR FAJARDO,222-FREGUESIA DO O-SAO PAULO-SP-CEP:02963-000</v>
      </c>
      <c r="G2392" s="2" t="str">
        <v>MR.LAERTE MARQUES</v>
      </c>
      <c r="H2392" s="2" t="s">
        <v>9317</v>
      </c>
      <c r="I2392" s="2" t="str">
        <v>0055 11 39994406</v>
      </c>
      <c r="J2392" s="2" t="str">
        <v>0055 11 39923125</v>
      </c>
      <c r="K2392" s="7"/>
      <c r="L2392" s="7"/>
      <c r="M2392" s="7"/>
      <c r="N2392" s="7"/>
      <c r="O2392" s="7"/>
      <c r="P2392" s="7"/>
      <c r="Q2392" s="7"/>
      <c r="R2392" s="7"/>
      <c r="S2392" s="7"/>
    </row>
    <row r="2393">
      <c r="A2393" s="2" t="s">
        <v>12157</v>
      </c>
      <c r="B2393" s="2" t="str">
        <v>義大利</v>
      </c>
      <c r="C2393" s="3" t="s">
        <v>12158</v>
      </c>
      <c r="D2393" s="2" t="str">
        <v>其他,化工产品,卫浴设备,家具,家居装饰品,浴室用品,照明产品,餐厨用具</v>
      </c>
      <c r="E2393" s="2" t="str">
        <v>10次</v>
      </c>
      <c r="F2393" s="2" t="str">
        <v>Via Damiano Chiesa 106/108, I 20026, NOVATE MILANESE</v>
      </c>
      <c r="G2393" s="2" t="str">
        <v>Angelo Mariani</v>
      </c>
      <c r="H2393" s="2" t="s">
        <v>12159</v>
      </c>
      <c r="I2393" s="2" t="str">
        <v>+39 02 354 6741</v>
      </c>
      <c r="J2393" s="2" t="str">
        <v>0039 02 3542853</v>
      </c>
      <c r="K2393" s="7"/>
      <c r="L2393" s="7"/>
      <c r="M2393" s="7"/>
      <c r="N2393" s="7"/>
      <c r="O2393" s="7"/>
      <c r="P2393" s="7"/>
      <c r="Q2393" s="7"/>
      <c r="R2393" s="7"/>
      <c r="S2393" s="7"/>
    </row>
    <row r="2394">
      <c r="A2394" s="2" t="s">
        <v>9229</v>
      </c>
      <c r="B2394" s="2" t="str">
        <v>澳大利亞</v>
      </c>
      <c r="C2394" s="3" t="s">
        <v>9227</v>
      </c>
      <c r="D2394" s="2" t="str">
        <v>园林用品,工艺陶瓷,餐厨用具</v>
      </c>
      <c r="E2394" s="2" t="str">
        <v>8次</v>
      </c>
      <c r="F2394" s="2" t="str">
        <v>176 MONTAGUE ROOD (CNR CAMERON STREET) WEST END. QLD 4101</v>
      </c>
      <c r="G2394" s="2" t="str">
        <v>MBSP IMPORT PTY LTD</v>
      </c>
      <c r="H2394" s="2" t="s">
        <v>9228</v>
      </c>
      <c r="I2394" s="2" t="str">
        <v>0061 7 38466639</v>
      </c>
      <c r="J2394" s="2" t="str">
        <v>0061 7 38466619</v>
      </c>
      <c r="K2394" s="7"/>
      <c r="L2394" s="7"/>
      <c r="M2394" s="7"/>
      <c r="N2394" s="7"/>
      <c r="O2394" s="7"/>
      <c r="P2394" s="7"/>
      <c r="Q2394" s="7"/>
      <c r="R2394" s="7"/>
      <c r="S2394" s="7"/>
    </row>
    <row r="2395">
      <c r="A2395" s="2" t="s">
        <v>12177</v>
      </c>
      <c r="B2395" s="2" t="str">
        <v>美國</v>
      </c>
      <c r="C2395" s="3" t="s">
        <v>12176</v>
      </c>
      <c r="D2395" s="2" t="str">
        <v>餐厨用具</v>
      </c>
      <c r="E2395" s="2" t="str">
        <v>6次</v>
      </c>
      <c r="F2395" s="2" t="str">
        <v>5001 E 38TH AVE, DENVER, CO 80207</v>
      </c>
      <c r="G2395" s="2" t="str">
        <v>GEORGE HEFFRON</v>
      </c>
      <c r="H2395" s="2" t="s">
        <v>12178</v>
      </c>
      <c r="I2395" s="2">
        <f>+1-303-399-4842</f>
      </c>
      <c r="J2395" s="2" t="str">
        <v>001 303 399 4847</v>
      </c>
      <c r="K2395" s="7"/>
      <c r="L2395" s="7"/>
      <c r="M2395" s="7"/>
      <c r="N2395" s="7"/>
      <c r="O2395" s="7"/>
      <c r="P2395" s="7"/>
      <c r="Q2395" s="7"/>
      <c r="R2395" s="7"/>
      <c r="S2395" s="7"/>
    </row>
    <row r="2396">
      <c r="A2396" s="2" t="s">
        <v>9260</v>
      </c>
      <c r="B2396" s="2" t="str">
        <v>英國</v>
      </c>
      <c r="C2396" s="3" t="s">
        <v>9261</v>
      </c>
      <c r="D2396" s="2" t="str">
        <v>体育及旅游休闲用品,其他,玻璃工艺品,箱包,餐厨用具</v>
      </c>
      <c r="E2396" s="2" t="str">
        <v>7次</v>
      </c>
      <c r="F2396" s="2" t="str">
        <v>43 CURRY RISE, MILL HILL EAST,NW7 1SD,U.K.</v>
      </c>
      <c r="G2396" s="2" t="str">
        <v>Neil Melnick</v>
      </c>
      <c r="H2396" s="2" t="s">
        <v>9259</v>
      </c>
      <c r="I2396" s="2" t="str">
        <v>+44 7985 410522</v>
      </c>
      <c r="J2396" s="2">
        <v>448716611772</v>
      </c>
      <c r="K2396" s="7"/>
      <c r="L2396" s="7"/>
      <c r="M2396" s="7"/>
      <c r="N2396" s="7"/>
      <c r="O2396" s="7"/>
      <c r="P2396" s="7"/>
      <c r="Q2396" s="7"/>
      <c r="R2396" s="7"/>
      <c r="S2396" s="7"/>
    </row>
    <row r="2397">
      <c r="A2397" s="2" t="s">
        <v>12123</v>
      </c>
      <c r="B2397" s="2" t="str">
        <v>英國</v>
      </c>
      <c r="C2397" s="3" t="s">
        <v>12124</v>
      </c>
      <c r="D2397" s="2" t="str">
        <v>餐厨用具</v>
      </c>
      <c r="E2397" s="2" t="str">
        <v>6次</v>
      </c>
      <c r="F2397" s="2" t="str">
        <v>89, Lillie Road, U.K.</v>
      </c>
      <c r="G2397" s="2" t="str">
        <v>--</v>
      </c>
      <c r="H2397" s="2" t="s">
        <v>12122</v>
      </c>
      <c r="I2397" s="2" t="str">
        <v>+44 7957 447650</v>
      </c>
      <c r="J2397" s="2">
        <v>442073856401</v>
      </c>
      <c r="K2397" s="7"/>
      <c r="L2397" s="7"/>
      <c r="M2397" s="7"/>
      <c r="N2397" s="7"/>
      <c r="O2397" s="7"/>
      <c r="P2397" s="7"/>
      <c r="Q2397" s="7"/>
      <c r="R2397" s="7"/>
      <c r="S2397" s="7"/>
    </row>
    <row r="2398">
      <c r="A2398" s="2" t="s">
        <v>9175</v>
      </c>
      <c r="B2398" s="2" t="str">
        <v>挪威</v>
      </c>
      <c r="C2398" s="3" t="s">
        <v>9174</v>
      </c>
      <c r="D2398" s="2" t="str">
        <v>其他,餐厨用具</v>
      </c>
      <c r="E2398" s="2" t="str">
        <v>9次</v>
      </c>
      <c r="F2398" s="2" t="str">
        <v>Boe Industriomraede, Felt 2, NO 3800, Boe i Telemark</v>
      </c>
      <c r="G2398" s="2" t="str">
        <v>EnerProdukt AS</v>
      </c>
      <c r="H2398" s="2" t="str">
        <v>--</v>
      </c>
      <c r="I2398" s="2" t="str">
        <v>+47 35 06 11 00</v>
      </c>
      <c r="J2398" s="2" t="str">
        <v>0047 35 06 11 10</v>
      </c>
      <c r="K2398" s="7"/>
      <c r="L2398" s="7"/>
      <c r="M2398" s="7"/>
      <c r="N2398" s="7"/>
      <c r="O2398" s="7"/>
      <c r="P2398" s="7"/>
      <c r="Q2398" s="7"/>
      <c r="R2398" s="7"/>
      <c r="S2398" s="7"/>
    </row>
    <row r="2399">
      <c r="A2399" s="2" t="s">
        <v>12142</v>
      </c>
      <c r="B2399" s="2" t="str">
        <v>中國香港</v>
      </c>
      <c r="C2399" s="3" t="s">
        <v>12143</v>
      </c>
      <c r="D2399" s="2" t="str">
        <v>餐厨用具</v>
      </c>
      <c r="E2399" s="2" t="str">
        <v>2次</v>
      </c>
      <c r="F2399" s="2" t="str">
        <v>3/F.,BLOCK 2,TAI PING INDUSTRIAL CENTRE,55 TING KOK RD.,N.T.</v>
      </c>
      <c r="G2399" s="2" t="str">
        <v>LOBERT,K.K.PAK</v>
      </c>
      <c r="H2399" s="2" t="s">
        <v>12141</v>
      </c>
      <c r="I2399" s="2" t="str">
        <v>00852 26609087</v>
      </c>
      <c r="J2399" s="2" t="str">
        <v>00852 26669480</v>
      </c>
      <c r="K2399" s="7"/>
      <c r="L2399" s="7"/>
      <c r="M2399" s="7"/>
      <c r="N2399" s="7"/>
      <c r="O2399" s="7"/>
      <c r="P2399" s="7"/>
      <c r="Q2399" s="7"/>
      <c r="R2399" s="7"/>
      <c r="S2399" s="7"/>
    </row>
    <row r="2400">
      <c r="A2400" s="2" t="s">
        <v>9201</v>
      </c>
      <c r="B2400" s="2" t="str">
        <v>義大利</v>
      </c>
      <c r="C2400" s="3" t="s">
        <v>9200</v>
      </c>
      <c r="D2400" s="2" t="str">
        <v>工艺陶瓷,玻璃工艺品,餐厨用具</v>
      </c>
      <c r="E2400" s="2" t="str">
        <v>9次</v>
      </c>
      <c r="F2400" s="2" t="str">
        <v>VIA KENNEDY 26 BAGNATICA (BG)</v>
      </c>
      <c r="G2400" s="2" t="str">
        <v>K &amp; S SRL</v>
      </c>
      <c r="H2400" s="2" t="s">
        <v>9202</v>
      </c>
      <c r="I2400" s="2" t="str">
        <v>0039 035 689436</v>
      </c>
      <c r="J2400" s="2" t="str">
        <v>0039 035 689468</v>
      </c>
      <c r="K2400" s="7"/>
      <c r="L2400" s="7"/>
      <c r="M2400" s="7"/>
      <c r="N2400" s="7"/>
      <c r="O2400" s="7"/>
      <c r="P2400" s="7"/>
      <c r="Q2400" s="7"/>
      <c r="R2400" s="7"/>
      <c r="S2400" s="7"/>
    </row>
    <row r="2401">
      <c r="A2401" s="5" t="s">
        <v>11767</v>
      </c>
      <c r="B2401" s="5" t="str">
        <v>黎巴嫩</v>
      </c>
      <c r="C2401" s="4" t="s">
        <v>11769</v>
      </c>
      <c r="D2401" s="5" t="s">
        <v>11768</v>
      </c>
      <c r="E2401" s="5" t="str">
        <v>11次</v>
      </c>
      <c r="F2401" s="5" t="str">
        <v>BEIRUT</v>
      </c>
      <c r="G2401" s="5" t="str">
        <v>AMER</v>
      </c>
      <c r="H2401" s="5" t="s">
        <v>11770</v>
      </c>
      <c r="I2401" s="5" t="str">
        <v>+961 3 773 428</v>
      </c>
      <c r="J2401" s="5" t="str">
        <v>00961 1 310353/800372</v>
      </c>
      <c r="K2401" s="7"/>
      <c r="L2401" s="7"/>
      <c r="M2401" s="7"/>
      <c r="N2401" s="7"/>
      <c r="O2401" s="7"/>
      <c r="P2401" s="7"/>
      <c r="Q2401" s="7"/>
      <c r="R2401" s="7"/>
      <c r="S2401" s="7"/>
    </row>
    <row r="2402">
      <c r="A2402" s="2" t="s">
        <v>8722</v>
      </c>
      <c r="B2402" s="2" t="str">
        <v>中國香港</v>
      </c>
      <c r="C2402" s="3" t="s">
        <v>8723</v>
      </c>
      <c r="D2402" s="2" t="str">
        <v>个人护理用具,五金,餐厨用具</v>
      </c>
      <c r="E2402" s="2" t="str">
        <v>7次</v>
      </c>
      <c r="F2402" s="2" t="str">
        <v>2904 CHINA RESOURCES BLDG.26,HARBOUR ROAD,WANCHAI</v>
      </c>
      <c r="G2402" s="2" t="str">
        <v>Mr. SAM MAK</v>
      </c>
      <c r="H2402" s="2" t="s">
        <v>8724</v>
      </c>
      <c r="I2402" s="2" t="str">
        <v>+852 2802 3780</v>
      </c>
      <c r="J2402" s="2" t="str">
        <v>00852 28020178</v>
      </c>
      <c r="K2402" s="7"/>
      <c r="L2402" s="7"/>
      <c r="M2402" s="7"/>
      <c r="N2402" s="7"/>
      <c r="O2402" s="7"/>
      <c r="P2402" s="7"/>
      <c r="Q2402" s="7"/>
      <c r="R2402" s="7"/>
      <c r="S2402" s="7"/>
    </row>
    <row r="2403">
      <c r="A2403" s="2" t="s">
        <v>11783</v>
      </c>
      <c r="B2403" s="2" t="str">
        <v>中國香港</v>
      </c>
      <c r="C2403" s="3" t="s">
        <v>11782</v>
      </c>
      <c r="D2403" s="2" t="s">
        <v>11780</v>
      </c>
      <c r="E2403" s="2" t="str">
        <v>11次</v>
      </c>
      <c r="F2403" s="2" t="str">
        <v>3/F, SO HONG COMM BLDG.41-47 JERVOIS ST.SHEUNG WANHONGKONG</v>
      </c>
      <c r="G2403" s="2" t="str">
        <v>Buyer</v>
      </c>
      <c r="H2403" s="2" t="s">
        <v>11781</v>
      </c>
      <c r="I2403" s="2" t="str">
        <v>+852 2544 2625</v>
      </c>
      <c r="J2403" s="2">
        <v>25418244</v>
      </c>
      <c r="K2403" s="7"/>
      <c r="L2403" s="7"/>
      <c r="M2403" s="7"/>
      <c r="N2403" s="7"/>
      <c r="O2403" s="7"/>
      <c r="P2403" s="7"/>
      <c r="Q2403" s="7"/>
      <c r="R2403" s="7"/>
      <c r="S2403" s="7"/>
    </row>
    <row r="2404">
      <c r="A2404" s="2" t="s">
        <v>8732</v>
      </c>
      <c r="B2404" s="2" t="str">
        <v>希臘</v>
      </c>
      <c r="C2404" s="3" t="s">
        <v>8734</v>
      </c>
      <c r="D2404" s="2" t="str">
        <v>家具,家居装饰品,餐厨用具</v>
      </c>
      <c r="E2404" s="2" t="str">
        <v>7次</v>
      </c>
      <c r="F2404" s="2" t="str">
        <v>Marathonos Ave (16th km), Pallini, Athens</v>
      </c>
      <c r="G2404" s="2" t="str">
        <v>CANDLELIGHT LTD</v>
      </c>
      <c r="H2404" s="2" t="s">
        <v>8733</v>
      </c>
      <c r="I2404" s="2" t="str">
        <v>+30 21 0666 5500</v>
      </c>
      <c r="J2404" s="2" t="str">
        <v>0030 210 6668750</v>
      </c>
      <c r="K2404" s="7"/>
      <c r="L2404" s="7"/>
      <c r="M2404" s="7"/>
      <c r="N2404" s="7"/>
      <c r="O2404" s="7"/>
      <c r="P2404" s="7"/>
      <c r="Q2404" s="7"/>
      <c r="R2404" s="7"/>
      <c r="S2404" s="7"/>
    </row>
    <row r="2405">
      <c r="A2405" s="2" t="s">
        <v>11725</v>
      </c>
      <c r="B2405" s="2" t="str">
        <v>新加坡</v>
      </c>
      <c r="C2405" s="2" t="str">
        <v>--</v>
      </c>
      <c r="D2405" s="2" t="str">
        <v>餐厨用具</v>
      </c>
      <c r="E2405" s="2" t="str">
        <v>3次</v>
      </c>
      <c r="F2405" s="2" t="str">
        <v>Blk 59,New Upper Changi Rd #01-1282, 461059, Singapore</v>
      </c>
      <c r="G2405" s="2" t="str">
        <v>Tan Peng Chuan</v>
      </c>
      <c r="H2405" s="2" t="str">
        <v>--</v>
      </c>
      <c r="I2405" s="2">
        <v>64435298</v>
      </c>
      <c r="J2405" s="2" t="str">
        <v>0065 64494998</v>
      </c>
      <c r="K2405" s="7"/>
      <c r="L2405" s="7"/>
      <c r="M2405" s="7"/>
      <c r="N2405" s="7"/>
      <c r="O2405" s="7"/>
      <c r="P2405" s="7"/>
      <c r="Q2405" s="7"/>
      <c r="R2405" s="7"/>
      <c r="S2405" s="7"/>
    </row>
    <row r="2406">
      <c r="A2406" s="2" t="s">
        <v>8668</v>
      </c>
      <c r="B2406" s="2" t="str">
        <v>美國</v>
      </c>
      <c r="C2406" s="3" t="s">
        <v>8669</v>
      </c>
      <c r="D2406" s="2" t="str">
        <v>餐厨用具</v>
      </c>
      <c r="E2406" s="2" t="str">
        <v>3次</v>
      </c>
      <c r="F2406" s="2" t="str">
        <v>1602 SOUTH GRAND AVENUE EAST ? SPRINGFIELD, IL 62703</v>
      </c>
      <c r="G2406" s="2" t="str">
        <v>MICKEY GRUNDY</v>
      </c>
      <c r="H2406" s="2" t="str">
        <v>--</v>
      </c>
      <c r="I2406" s="2" t="str">
        <v>001 217 5442013</v>
      </c>
      <c r="J2406" s="2" t="str">
        <v>001 217 544 3699</v>
      </c>
      <c r="K2406" s="7"/>
      <c r="L2406" s="7"/>
      <c r="M2406" s="7"/>
      <c r="N2406" s="7"/>
      <c r="O2406" s="7"/>
      <c r="P2406" s="7"/>
      <c r="Q2406" s="7"/>
      <c r="R2406" s="7"/>
      <c r="S2406" s="7"/>
    </row>
    <row r="2407">
      <c r="A2407" s="2" t="s">
        <v>11746</v>
      </c>
      <c r="B2407" s="2" t="str">
        <v>中國大陸</v>
      </c>
      <c r="C2407" s="3" t="s">
        <v>11748</v>
      </c>
      <c r="D2407" s="2" t="str">
        <v>餐厨用具</v>
      </c>
      <c r="E2407" s="2" t="str">
        <v>7次</v>
      </c>
      <c r="F2407" s="2" t="str">
        <v>QI CUN INDUSTRIAL AREA, TAN ZHOU TOWN. ZHONG SHAN CITY, GUANG DONG PROVINCE, CHINA</v>
      </c>
      <c r="G2407" s="2" t="str">
        <v>--</v>
      </c>
      <c r="H2407" s="2" t="s">
        <v>11747</v>
      </c>
      <c r="I2407" s="2" t="str">
        <v>0760 6217777</v>
      </c>
      <c r="J2407" s="2" t="str">
        <v>0760 6652660</v>
      </c>
      <c r="K2407" s="7"/>
      <c r="L2407" s="7"/>
      <c r="M2407" s="7"/>
      <c r="N2407" s="7"/>
      <c r="O2407" s="7"/>
      <c r="P2407" s="7"/>
      <c r="Q2407" s="7"/>
      <c r="R2407" s="7"/>
      <c r="S2407" s="7"/>
    </row>
    <row r="2408">
      <c r="A2408" s="2" t="s">
        <v>8697</v>
      </c>
      <c r="B2408" s="2" t="str">
        <v>美國</v>
      </c>
      <c r="C2408" s="3" t="s">
        <v>8696</v>
      </c>
      <c r="D2408" s="2" t="str">
        <v>餐厨用具</v>
      </c>
      <c r="E2408" s="2" t="str">
        <v>6次</v>
      </c>
      <c r="F2408" s="2" t="str">
        <v>1301 N MIAMI AVE, MIAMI, FL 33136</v>
      </c>
      <c r="G2408" s="2" t="str">
        <v>ROBERT GREENE</v>
      </c>
      <c r="H2408" s="2" t="str">
        <v>--</v>
      </c>
      <c r="I2408" s="2" t="str">
        <v>+1-305-377-8991,+1 305-377-8991,(305) 377-8991</v>
      </c>
      <c r="J2408" s="2" t="str">
        <v>001 305 358 4328</v>
      </c>
      <c r="K2408" s="7"/>
      <c r="L2408" s="7"/>
      <c r="M2408" s="7"/>
      <c r="N2408" s="7"/>
      <c r="O2408" s="7"/>
      <c r="P2408" s="7"/>
      <c r="Q2408" s="7"/>
      <c r="R2408" s="7"/>
      <c r="S2408" s="7"/>
    </row>
    <row r="2409">
      <c r="A2409" s="2" t="s">
        <v>11683</v>
      </c>
      <c r="B2409" s="2" t="str">
        <v>芬蘭</v>
      </c>
      <c r="C2409" s="3" t="s">
        <v>11682</v>
      </c>
      <c r="D2409" s="2" t="str">
        <v>五金,其他,家具,玩具,餐厨用具</v>
      </c>
      <c r="E2409" s="2" t="str">
        <v>9次</v>
      </c>
      <c r="F2409" s="2" t="str">
        <v>OLLILANOJANKATU 2 84100 YLIVIESKA FINLAND FINLAND</v>
      </c>
      <c r="G2409" s="2" t="str">
        <v>Alejandro De Micheli</v>
      </c>
      <c r="H2409" s="2" t="s">
        <v>11681</v>
      </c>
      <c r="I2409" s="2">
        <f>+358-10-4303030</f>
      </c>
      <c r="J2409" s="2" t="str">
        <v>00358 8 425744</v>
      </c>
      <c r="K2409" s="7"/>
      <c r="L2409" s="7"/>
      <c r="M2409" s="7"/>
      <c r="N2409" s="7"/>
      <c r="O2409" s="7"/>
      <c r="P2409" s="7"/>
      <c r="Q2409" s="7"/>
      <c r="R2409" s="7"/>
      <c r="S2409" s="7"/>
    </row>
    <row r="2410">
      <c r="A2410" s="2" t="s">
        <v>8608</v>
      </c>
      <c r="B2410" s="2" t="str">
        <v>西班牙</v>
      </c>
      <c r="C2410" s="3" t="s">
        <v>8609</v>
      </c>
      <c r="D2410" s="2" t="str">
        <v>餐厨用具</v>
      </c>
      <c r="E2410" s="2" t="str">
        <v>5次</v>
      </c>
      <c r="F2410" s="2" t="str">
        <v>Avda. Madronos, 27, E 28043, Madrid</v>
      </c>
      <c r="G2410" s="2" t="str">
        <v>Bmg Ariola S.A.</v>
      </c>
      <c r="H2410" s="2" t="str">
        <v>--</v>
      </c>
      <c r="I2410" s="2" t="str">
        <v>+34 913 88 00 02</v>
      </c>
      <c r="J2410" s="2" t="str">
        <v>0034 91 388 49 10/7590135</v>
      </c>
      <c r="K2410" s="7"/>
      <c r="L2410" s="7"/>
      <c r="M2410" s="7"/>
      <c r="N2410" s="7"/>
      <c r="O2410" s="7"/>
      <c r="P2410" s="7"/>
      <c r="Q2410" s="7"/>
      <c r="R2410" s="7"/>
      <c r="S2410" s="7"/>
    </row>
    <row r="2411">
      <c r="A2411" s="2" t="s">
        <v>11702</v>
      </c>
      <c r="B2411" s="2" t="str">
        <v>伊朗</v>
      </c>
      <c r="C2411" s="3" t="s">
        <v>11703</v>
      </c>
      <c r="D2411" s="2" t="s">
        <v>11704</v>
      </c>
      <c r="E2411" s="2" t="str">
        <v>8次</v>
      </c>
      <c r="F2411" s="2" t="str">
        <v># 605, 6TH FLR., TAGHINIA BLDG.,SAADI AVE.,TEHRAN 11447IRAN</v>
      </c>
      <c r="G2411" s="2" t="str">
        <v>HANI</v>
      </c>
      <c r="H2411" s="2" t="s">
        <v>11705</v>
      </c>
      <c r="I2411" s="2" t="str">
        <v>0098 21 6418412</v>
      </c>
      <c r="J2411" s="2" t="str">
        <v>0098 21 6412641</v>
      </c>
      <c r="K2411" s="7"/>
      <c r="L2411" s="7"/>
      <c r="M2411" s="7"/>
      <c r="N2411" s="7"/>
      <c r="O2411" s="7"/>
      <c r="P2411" s="7"/>
      <c r="Q2411" s="7"/>
      <c r="R2411" s="7"/>
      <c r="S2411" s="7"/>
    </row>
    <row r="2412">
      <c r="A2412" s="2" t="s">
        <v>8637</v>
      </c>
      <c r="B2412" s="2" t="str">
        <v>愛爾蘭</v>
      </c>
      <c r="C2412" s="3" t="s">
        <v>8639</v>
      </c>
      <c r="D2412" s="2" t="str">
        <v>家用电器,餐厨用具</v>
      </c>
      <c r="E2412" s="2" t="str">
        <v>9次</v>
      </c>
      <c r="F2412" s="2" t="str">
        <v>131 Ashbourne Ind Estate, Ashbourne</v>
      </c>
      <c r="G2412" s="2" t="str">
        <v>Brett Supplies Ltd</v>
      </c>
      <c r="H2412" s="2" t="s">
        <v>8638</v>
      </c>
      <c r="I2412" s="2" t="str">
        <v>+353 1 835 1758</v>
      </c>
      <c r="J2412" s="2" t="str">
        <v>00353 1 8351766</v>
      </c>
      <c r="K2412" s="7"/>
      <c r="L2412" s="7"/>
      <c r="M2412" s="7"/>
      <c r="N2412" s="7"/>
      <c r="O2412" s="7"/>
      <c r="P2412" s="7"/>
      <c r="Q2412" s="7"/>
      <c r="R2412" s="7"/>
      <c r="S2412" s="7"/>
    </row>
    <row r="2413">
      <c r="A2413" s="2" t="s">
        <v>11634</v>
      </c>
      <c r="B2413" s="2" t="str">
        <v>中國香港</v>
      </c>
      <c r="C2413" s="3" t="s">
        <v>11636</v>
      </c>
      <c r="D2413" s="2" t="str">
        <v>家具,家居装饰品,工艺陶瓷,餐厨用具</v>
      </c>
      <c r="E2413" s="2" t="str">
        <v>6次</v>
      </c>
      <c r="F2413" s="2" t="str">
        <v>ROOM 2203 WAI WAH COMMERCIAL CENTRE,6 WILMER STREET, SHEUNG WAN,HONGKONG</v>
      </c>
      <c r="G2413" s="2" t="str">
        <v>PHILIP S.K.WONG</v>
      </c>
      <c r="H2413" s="2" t="s">
        <v>11635</v>
      </c>
      <c r="I2413" s="2" t="str">
        <v>+852 2559 8008</v>
      </c>
      <c r="J2413" s="2" t="str">
        <v>00852 25599008</v>
      </c>
      <c r="K2413" s="7"/>
      <c r="L2413" s="7"/>
      <c r="M2413" s="7"/>
      <c r="N2413" s="7"/>
      <c r="O2413" s="7"/>
      <c r="P2413" s="7"/>
      <c r="Q2413" s="7"/>
      <c r="R2413" s="7"/>
      <c r="S2413" s="7"/>
    </row>
    <row r="2414">
      <c r="A2414" s="2" t="s">
        <v>8547</v>
      </c>
      <c r="B2414" s="2" t="str">
        <v>中國香港</v>
      </c>
      <c r="C2414" s="2" t="str">
        <v>--</v>
      </c>
      <c r="D2414" s="2" t="str">
        <v>玻璃工艺品,餐厨用具</v>
      </c>
      <c r="E2414" s="2" t="str">
        <v>8次</v>
      </c>
      <c r="F2414" s="2" t="str">
        <v>8/F.,UNIT 10,TECHNOLOGY PLAZA,29-35 SHA TSUI RD.,TSUEN WAN, N.T.,HONGKONG</v>
      </c>
      <c r="G2414" s="2" t="str">
        <v>--</v>
      </c>
      <c r="H2414" s="2" t="s">
        <v>8546</v>
      </c>
      <c r="I2414" s="2" t="str">
        <v>+852 2851 6984</v>
      </c>
      <c r="J2414" s="2">
        <v>28517140</v>
      </c>
      <c r="K2414" s="7"/>
      <c r="L2414" s="7"/>
      <c r="M2414" s="7"/>
      <c r="N2414" s="7"/>
      <c r="O2414" s="7"/>
      <c r="P2414" s="7"/>
      <c r="Q2414" s="7"/>
      <c r="R2414" s="7"/>
      <c r="S2414" s="7"/>
    </row>
    <row r="2415">
      <c r="A2415" s="2" t="s">
        <v>11657</v>
      </c>
      <c r="B2415" s="2" t="str">
        <v>沙烏地阿拉伯</v>
      </c>
      <c r="C2415" s="3" t="s">
        <v>11655</v>
      </c>
      <c r="D2415" s="2" t="str">
        <v>家用纺织品,服装饰物及配件,箱包,餐厨用具</v>
      </c>
      <c r="E2415" s="2" t="str">
        <v>8次</v>
      </c>
      <c r="F2415" s="2" t="str">
        <v>AL-HIFNI CENTER,OFF.12,2ND FLOOR,AL-DAHAB ST.(P.O.BOX 19280 JEDDAH)</v>
      </c>
      <c r="G2415" s="2" t="str">
        <v>ABDULLAH ALI AL-YAZIDI</v>
      </c>
      <c r="H2415" s="2" t="s">
        <v>11656</v>
      </c>
      <c r="I2415" s="2" t="str">
        <v>00966 2 6481955</v>
      </c>
      <c r="J2415" s="2" t="str">
        <v>00966 2 6484270</v>
      </c>
      <c r="K2415" s="7"/>
      <c r="L2415" s="7"/>
      <c r="M2415" s="7"/>
      <c r="N2415" s="7"/>
      <c r="O2415" s="7"/>
      <c r="P2415" s="7"/>
      <c r="Q2415" s="7"/>
      <c r="R2415" s="7"/>
      <c r="S2415" s="7"/>
    </row>
    <row r="2416">
      <c r="A2416" s="2" t="s">
        <v>8582</v>
      </c>
      <c r="B2416" s="2" t="str">
        <v>中國香港</v>
      </c>
      <c r="C2416" s="3" t="s">
        <v>8581</v>
      </c>
      <c r="D2416" s="2" t="str">
        <v>餐厨用具</v>
      </c>
      <c r="E2416" s="2" t="str">
        <v>7次</v>
      </c>
      <c r="F2416" s="2" t="str">
        <v>UNIT 404, CATIC BUILDING,44 TSUN YIP STREET,KWUN TONG, KOWLOON,HONGKONG</v>
      </c>
      <c r="G2416" s="2" t="str">
        <v>--</v>
      </c>
      <c r="H2416" s="2" t="s">
        <v>8580</v>
      </c>
      <c r="I2416" s="2" t="str">
        <v>+852 2793 1255</v>
      </c>
      <c r="J2416" s="2">
        <v>27932827</v>
      </c>
      <c r="K2416" s="7"/>
      <c r="L2416" s="7"/>
      <c r="M2416" s="7"/>
      <c r="N2416" s="7"/>
      <c r="O2416" s="7"/>
      <c r="P2416" s="7"/>
      <c r="Q2416" s="7"/>
      <c r="R2416" s="7"/>
      <c r="S2416" s="7"/>
    </row>
    <row r="2417">
      <c r="A2417" s="2" t="s">
        <v>11930</v>
      </c>
      <c r="B2417" s="2" t="str">
        <v>印度</v>
      </c>
      <c r="C2417" s="3" t="s">
        <v>11927</v>
      </c>
      <c r="D2417" s="2" t="s">
        <v>11928</v>
      </c>
      <c r="E2417" s="2" t="str">
        <v>10次</v>
      </c>
      <c r="F2417" s="2" t="str">
        <v>"JANKI CENTRE",48,B.R.B.BASU ROAD 1ST FLOOR,ROOM NO.149 KOLKATA</v>
      </c>
      <c r="G2417" s="2" t="str">
        <v>Andreas Steffan</v>
      </c>
      <c r="H2417" s="2" t="s">
        <v>11929</v>
      </c>
      <c r="I2417" s="2" t="str">
        <v>+91 11 2004 3687</v>
      </c>
      <c r="J2417" s="2" t="str">
        <v>0091 11 5761425</v>
      </c>
      <c r="K2417" s="7"/>
      <c r="L2417" s="7"/>
      <c r="M2417" s="7"/>
      <c r="N2417" s="7"/>
      <c r="O2417" s="7"/>
      <c r="P2417" s="7"/>
      <c r="Q2417" s="7"/>
      <c r="R2417" s="7"/>
      <c r="S2417" s="7"/>
    </row>
    <row r="2418">
      <c r="A2418" s="2" t="s">
        <v>8918</v>
      </c>
      <c r="B2418" s="2" t="str">
        <v>中國香港</v>
      </c>
      <c r="C2418" s="3" t="s">
        <v>8916</v>
      </c>
      <c r="D2418" s="2" t="str">
        <v>体育及旅游休闲用品,玩具,玻璃工艺品,鞋,餐厨用具</v>
      </c>
      <c r="E2418" s="2" t="str">
        <v>7次</v>
      </c>
      <c r="F2418" s="2" t="str">
        <v>FLAT 7,12/F.,BLOCK A,GOLDFIELD INDUSTRIAL CENTRE,1 SUI WO RAOD, FOTA SHATIN, N.T.,HONGKONG</v>
      </c>
      <c r="G2418" s="2" t="str">
        <v>--</v>
      </c>
      <c r="H2418" s="2" t="s">
        <v>8917</v>
      </c>
      <c r="I2418" s="2" t="str">
        <v>+852 6290 0556</v>
      </c>
      <c r="J2418" s="2" t="str">
        <v>852 26900551</v>
      </c>
      <c r="K2418" s="7"/>
      <c r="L2418" s="7"/>
      <c r="M2418" s="7"/>
      <c r="N2418" s="7"/>
      <c r="O2418" s="7"/>
      <c r="P2418" s="7"/>
      <c r="Q2418" s="7"/>
      <c r="R2418" s="7"/>
      <c r="S2418" s="7"/>
    </row>
    <row r="2419">
      <c r="A2419" s="2" t="s">
        <v>11940</v>
      </c>
      <c r="B2419" s="2" t="str">
        <v>印尼</v>
      </c>
      <c r="C2419" s="2" t="str">
        <v>--</v>
      </c>
      <c r="D2419" s="2" t="str">
        <v>家具,家居用品,餐厨用具</v>
      </c>
      <c r="E2419" s="2" t="str">
        <v>6次</v>
      </c>
      <c r="F2419" s="2" t="str">
        <v>JL. BANDAROLO NO. 45 E PADANG</v>
      </c>
      <c r="G2419" s="2" t="str">
        <v>H IRZAL (UJANG)</v>
      </c>
      <c r="H2419" s="2" t="str">
        <v>--</v>
      </c>
      <c r="I2419" s="2" t="str">
        <v>0062 751 810782</v>
      </c>
      <c r="J2419" s="2" t="str">
        <v>0062 751 810784</v>
      </c>
      <c r="K2419" s="7"/>
      <c r="L2419" s="7"/>
      <c r="M2419" s="7"/>
      <c r="N2419" s="7"/>
      <c r="O2419" s="7"/>
      <c r="P2419" s="7"/>
      <c r="Q2419" s="7"/>
      <c r="R2419" s="7"/>
      <c r="S2419" s="7"/>
    </row>
    <row r="2420">
      <c r="A2420" s="2" t="s">
        <v>8945</v>
      </c>
      <c r="B2420" s="2" t="str">
        <v>中國香港</v>
      </c>
      <c r="C2420" s="3" t="s">
        <v>8943</v>
      </c>
      <c r="D2420" s="2" t="str">
        <v>家具,家居装饰品,家用电器,电子消费品及信息产品,餐厨用具</v>
      </c>
      <c r="E2420" s="2" t="str">
        <v>9次</v>
      </c>
      <c r="F2420" s="2" t="str">
        <v>UNIT C 10/F CHARMHILL CENTRE50 HILLWOOD ROADTSIMSHATUI KOWLOON.HONGKONG</v>
      </c>
      <c r="G2420" s="2" t="str">
        <v>Ignacio Armando</v>
      </c>
      <c r="H2420" s="2" t="s">
        <v>8944</v>
      </c>
      <c r="I2420" s="2" t="str">
        <v>+852 2376 1613</v>
      </c>
      <c r="J2420" s="2" t="str">
        <v>852 24120659</v>
      </c>
      <c r="K2420" s="7"/>
      <c r="L2420" s="7"/>
      <c r="M2420" s="7"/>
      <c r="N2420" s="7"/>
      <c r="O2420" s="7"/>
      <c r="P2420" s="7"/>
      <c r="Q2420" s="7"/>
      <c r="R2420" s="7"/>
      <c r="S2420" s="7"/>
    </row>
    <row r="2421">
      <c r="A2421" s="2" t="s">
        <v>11881</v>
      </c>
      <c r="B2421" s="2" t="str">
        <v>阿聯酋</v>
      </c>
      <c r="C2421" s="2" t="str">
        <v>--</v>
      </c>
      <c r="D2421" s="2" t="str">
        <v>餐厨用具</v>
      </c>
      <c r="E2421" s="2" t="str">
        <v>6次</v>
      </c>
      <c r="F2421" s="2" t="str">
        <v>P.O Box 23354, U.A.E.</v>
      </c>
      <c r="G2421" s="2" t="str">
        <v>--</v>
      </c>
      <c r="H2421" s="2" t="s">
        <v>11882</v>
      </c>
      <c r="I2421" s="2" t="str">
        <v>+971 6 532 3884</v>
      </c>
      <c r="J2421" s="2" t="str">
        <v>009716 5323883</v>
      </c>
      <c r="K2421" s="7"/>
      <c r="L2421" s="7"/>
      <c r="M2421" s="7"/>
      <c r="N2421" s="7"/>
      <c r="O2421" s="7"/>
      <c r="P2421" s="7"/>
      <c r="Q2421" s="7"/>
      <c r="R2421" s="7"/>
      <c r="S2421" s="7"/>
    </row>
    <row r="2422">
      <c r="A2422" s="2" t="s">
        <v>8867</v>
      </c>
      <c r="B2422" s="2" t="str">
        <v>新加坡</v>
      </c>
      <c r="C2422" s="3" t="s">
        <v>8868</v>
      </c>
      <c r="D2422" s="2" t="str">
        <v>卫浴设备,家具,玩具,礼品及赠品,食品,餐厨用具</v>
      </c>
      <c r="E2422" s="2" t="str">
        <v>6次</v>
      </c>
      <c r="F2422" s="2" t="str">
        <v>60 MARTIN ROAD,#05-51/52,TRADEMART SINGAPORE 239065</v>
      </c>
      <c r="G2422" s="2" t="str">
        <v>CHRISTABEL CHUA</v>
      </c>
      <c r="H2422" s="2" t="s">
        <v>8869</v>
      </c>
      <c r="I2422" s="2" t="str">
        <v>0065 68351080</v>
      </c>
      <c r="J2422" s="2" t="str">
        <v>0065 68351081</v>
      </c>
      <c r="K2422" s="7"/>
      <c r="L2422" s="7"/>
      <c r="M2422" s="7"/>
      <c r="N2422" s="7"/>
      <c r="O2422" s="7"/>
      <c r="P2422" s="7"/>
      <c r="Q2422" s="7"/>
      <c r="R2422" s="7"/>
      <c r="S2422" s="7"/>
    </row>
    <row r="2423">
      <c r="A2423" s="2" t="s">
        <v>11911</v>
      </c>
      <c r="B2423" s="2" t="str">
        <v>新加坡</v>
      </c>
      <c r="C2423" s="3" t="s">
        <v>11909</v>
      </c>
      <c r="D2423" s="2" t="str">
        <v>其他,卫浴设备,餐厨用具</v>
      </c>
      <c r="E2423" s="2" t="str">
        <v>9次</v>
      </c>
      <c r="F2423" s="2" t="str">
        <v>14 BEACH ROAD #01-4677</v>
      </c>
      <c r="G2423" s="2" t="str">
        <v>CHOO SOON LEE</v>
      </c>
      <c r="H2423" s="2" t="s">
        <v>11910</v>
      </c>
      <c r="I2423" s="2" t="str">
        <v>+84-283-5124-436,+65 6862 3030,+65 6291 8282</v>
      </c>
      <c r="J2423" s="2" t="str">
        <v>0065 62919362</v>
      </c>
      <c r="K2423" s="7"/>
      <c r="L2423" s="7"/>
      <c r="M2423" s="7"/>
      <c r="N2423" s="7"/>
      <c r="O2423" s="7"/>
      <c r="P2423" s="7"/>
      <c r="Q2423" s="7"/>
      <c r="R2423" s="7"/>
      <c r="S2423" s="7"/>
    </row>
    <row r="2424">
      <c r="A2424" s="2" t="s">
        <v>8897</v>
      </c>
      <c r="B2424" s="2" t="str">
        <v>烏克蘭</v>
      </c>
      <c r="C2424" s="3" t="s">
        <v>8899</v>
      </c>
      <c r="D2424" s="2" t="str">
        <v>工艺陶瓷,玩具,餐厨用具</v>
      </c>
      <c r="E2424" s="2" t="str">
        <v>8次</v>
      </c>
      <c r="F2424" s="2" t="str">
        <v>49000,DNIEPROPETROVSK,USHINSKOGO STR.,1</v>
      </c>
      <c r="G2424" s="2" t="str">
        <v>ALEXANDR P DEJEV</v>
      </c>
      <c r="H2424" s="2" t="s">
        <v>8898</v>
      </c>
      <c r="I2424" s="2" t="str">
        <v>+380 562 318 750</v>
      </c>
      <c r="J2424" s="2" t="str">
        <v>00380 56 3701638</v>
      </c>
      <c r="K2424" s="7"/>
      <c r="L2424" s="7"/>
      <c r="M2424" s="7"/>
      <c r="N2424" s="7"/>
      <c r="O2424" s="7"/>
      <c r="P2424" s="7"/>
      <c r="Q2424" s="7"/>
      <c r="R2424" s="7"/>
      <c r="S2424" s="7"/>
    </row>
    <row r="2425">
      <c r="A2425" s="2" t="s">
        <v>11845</v>
      </c>
      <c r="B2425" s="2" t="str">
        <v>美國</v>
      </c>
      <c r="C2425" s="3" t="s">
        <v>11844</v>
      </c>
      <c r="D2425" s="2" t="str">
        <v>食品,餐厨用具</v>
      </c>
      <c r="E2425" s="2" t="str">
        <v>7次</v>
      </c>
      <c r="F2425" s="2" t="str">
        <v>5 TOHMAS MELLON CIRCLE,SUTE 218,SAN FRANCISCO,CA</v>
      </c>
      <c r="G2425" s="2" t="str">
        <v>Mr STEVE TABRIZI</v>
      </c>
      <c r="H2425" s="2" t="s">
        <v>11846</v>
      </c>
      <c r="I2425" s="2" t="str">
        <v>001 415 4673155</v>
      </c>
      <c r="J2425" s="2" t="str">
        <v>001 415 4673275</v>
      </c>
      <c r="K2425" s="7"/>
      <c r="L2425" s="7"/>
      <c r="M2425" s="7"/>
      <c r="N2425" s="7"/>
      <c r="O2425" s="7"/>
      <c r="P2425" s="7"/>
      <c r="Q2425" s="7"/>
      <c r="R2425" s="7"/>
      <c r="S2425" s="7"/>
    </row>
    <row r="2426">
      <c r="A2426" s="2" t="s">
        <v>8809</v>
      </c>
      <c r="B2426" s="2" t="str">
        <v>中國香港</v>
      </c>
      <c r="C2426" s="3" t="s">
        <v>8810</v>
      </c>
      <c r="D2426" s="2" t="str">
        <v>餐厨用具</v>
      </c>
      <c r="E2426" s="2" t="str">
        <v>6次</v>
      </c>
      <c r="F2426" s="2" t="str">
        <v>RM. B6,6/FL.,KAILRY INDUSTRIAL CENTRE,12 FUNG YIP ST.,CHAI WAN</v>
      </c>
      <c r="G2426" s="2" t="str">
        <v>MICHAEL FONG</v>
      </c>
      <c r="H2426" s="2" t="str">
        <v>--</v>
      </c>
      <c r="I2426" s="2" t="str">
        <v>00852 28828655</v>
      </c>
      <c r="J2426" s="2" t="str">
        <v>00852 28138344</v>
      </c>
      <c r="K2426" s="7"/>
      <c r="L2426" s="7"/>
      <c r="M2426" s="7"/>
      <c r="N2426" s="7"/>
      <c r="O2426" s="7"/>
      <c r="P2426" s="7"/>
      <c r="Q2426" s="7"/>
      <c r="R2426" s="7"/>
      <c r="S2426" s="7"/>
    </row>
    <row r="2427">
      <c r="A2427" s="2" t="s">
        <v>10450</v>
      </c>
      <c r="B2427" s="2" t="str">
        <v>丹麥</v>
      </c>
      <c r="C2427" s="3" t="s">
        <v>10449</v>
      </c>
      <c r="D2427" s="2" t="str">
        <v>化工产品,医药保健品及医疗器械,家具,家居装饰品,照明产品,餐厨用具</v>
      </c>
      <c r="E2427" s="2" t="str">
        <v>9次</v>
      </c>
      <c r="F2427" s="2" t="str">
        <v>Center Boulevard, DK 2300, Koebenhavn S</v>
      </c>
      <c r="G2427" s="2" t="str">
        <v>MRS JORGN</v>
      </c>
      <c r="H2427" s="2" t="s">
        <v>10448</v>
      </c>
      <c r="I2427" s="2" t="str">
        <v>+45 32 52 88 11</v>
      </c>
      <c r="J2427" s="2" t="str">
        <v>0045 32 51 96 36</v>
      </c>
      <c r="K2427" s="7"/>
      <c r="L2427" s="7"/>
      <c r="M2427" s="7"/>
      <c r="N2427" s="7"/>
      <c r="O2427" s="7"/>
      <c r="P2427" s="7"/>
      <c r="Q2427" s="7"/>
      <c r="R2427" s="7"/>
      <c r="S2427" s="7"/>
    </row>
    <row r="2428">
      <c r="A2428" s="2" t="s">
        <v>8838</v>
      </c>
      <c r="B2428" s="2" t="str">
        <v>中國香港</v>
      </c>
      <c r="C2428" s="2" t="str">
        <v>--</v>
      </c>
      <c r="D2428" s="2" t="str">
        <v>照明产品,玻璃工艺品,餐厨用具</v>
      </c>
      <c r="E2428" s="2" t="str">
        <v>4次</v>
      </c>
      <c r="F2428" s="2" t="str">
        <v>FLAT 2 12/F,TONG WU HOUSE,YUK PO COURT,SHEUNG SHUI.N.T.HONGKONG</v>
      </c>
      <c r="G2428" s="2" t="str">
        <v>--</v>
      </c>
      <c r="H2428" s="2" t="s">
        <v>8837</v>
      </c>
      <c r="I2428" s="2" t="str">
        <v>+852 2563 0213</v>
      </c>
      <c r="J2428" s="2">
        <v>25166915</v>
      </c>
      <c r="K2428" s="7"/>
      <c r="L2428" s="7"/>
      <c r="M2428" s="7"/>
      <c r="N2428" s="7"/>
      <c r="O2428" s="7"/>
      <c r="P2428" s="7"/>
      <c r="Q2428" s="7"/>
      <c r="R2428" s="7"/>
      <c r="S2428" s="7"/>
    </row>
    <row r="2429">
      <c r="A2429" s="2" t="s">
        <v>11804</v>
      </c>
      <c r="B2429" s="2" t="str">
        <v>巴哈馬</v>
      </c>
      <c r="C2429" s="2" t="str">
        <v>--</v>
      </c>
      <c r="D2429" s="2" t="str">
        <v>家具,餐厨用具</v>
      </c>
      <c r="E2429" s="2" t="str">
        <v>4次</v>
      </c>
      <c r="F2429" s="2" t="str">
        <v>P.O. BOX N-4813,CENTREVILLE, NASSAU</v>
      </c>
      <c r="G2429" s="2" t="str">
        <v>CRAIG ROBERTS</v>
      </c>
      <c r="H2429" s="2" t="str">
        <v>--</v>
      </c>
      <c r="I2429" s="2" t="str">
        <v>001 242 322 8862</v>
      </c>
      <c r="J2429" s="2" t="str">
        <v>001 242 323 3723</v>
      </c>
      <c r="K2429" s="7"/>
      <c r="L2429" s="7"/>
      <c r="M2429" s="7"/>
      <c r="N2429" s="7"/>
      <c r="O2429" s="7"/>
      <c r="P2429" s="7"/>
      <c r="Q2429" s="7"/>
      <c r="R2429" s="7"/>
      <c r="S2429" s="7"/>
    </row>
    <row r="2430">
      <c r="A2430" s="2" t="s">
        <v>8765</v>
      </c>
      <c r="B2430" s="2" t="str">
        <v>美國</v>
      </c>
      <c r="C2430" s="3" t="s">
        <v>8766</v>
      </c>
      <c r="D2430" s="2" t="s">
        <v>8763</v>
      </c>
      <c r="E2430" s="2" t="str">
        <v>9次</v>
      </c>
      <c r="F2430" s="2" t="str">
        <v>450 SEVENTH AVENUE,ROOM 503,NEW YORK NY 10123</v>
      </c>
      <c r="G2430" s="2" t="str">
        <v>EnriqueSandbrand</v>
      </c>
      <c r="H2430" s="2" t="s">
        <v>8764</v>
      </c>
      <c r="I2430" s="2" t="str">
        <v>+1 212-947-9466</v>
      </c>
      <c r="J2430" s="2" t="str">
        <v>001 212 9479828/7142014</v>
      </c>
      <c r="K2430" s="7"/>
      <c r="L2430" s="7"/>
      <c r="M2430" s="7"/>
      <c r="N2430" s="7"/>
      <c r="O2430" s="7"/>
      <c r="P2430" s="7"/>
      <c r="Q2430" s="7"/>
      <c r="R2430" s="7"/>
      <c r="S2430" s="7"/>
    </row>
    <row r="2431">
      <c r="A2431" s="2" t="s">
        <v>11824</v>
      </c>
      <c r="B2431" s="2" t="str">
        <v>義大利</v>
      </c>
      <c r="C2431" s="3" t="s">
        <v>11825</v>
      </c>
      <c r="D2431" s="2" t="str">
        <v>餐厨用具</v>
      </c>
      <c r="E2431" s="2" t="str">
        <v>5次</v>
      </c>
      <c r="F2431" s="2" t="str">
        <v>Via Ippolito Nievo 19, I 20145, MILANO</v>
      </c>
      <c r="G2431" s="2" t="str">
        <v>Annamaria Rossi</v>
      </c>
      <c r="H2431" s="2" t="s">
        <v>11823</v>
      </c>
      <c r="I2431" s="2" t="str">
        <v>+39 02 498 9657</v>
      </c>
      <c r="J2431" s="2" t="str">
        <v>0039 02 4985431</v>
      </c>
      <c r="K2431" s="7"/>
      <c r="L2431" s="7"/>
      <c r="M2431" s="7"/>
      <c r="N2431" s="7"/>
      <c r="O2431" s="7"/>
      <c r="P2431" s="7"/>
      <c r="Q2431" s="7"/>
      <c r="R2431" s="7"/>
      <c r="S2431" s="7"/>
    </row>
    <row r="2432">
      <c r="A2432" s="2" t="s">
        <v>8785</v>
      </c>
      <c r="B2432" s="2" t="str">
        <v>美國</v>
      </c>
      <c r="C2432" s="2" t="str">
        <v>--</v>
      </c>
      <c r="D2432" s="2" t="s">
        <v>8783</v>
      </c>
      <c r="E2432" s="2" t="str">
        <v>9次</v>
      </c>
      <c r="F2432" s="2" t="str">
        <v>541 BOWLING GREEN DRIVE,CLAREMONT CA, 91711U.S.A.</v>
      </c>
      <c r="G2432" s="2" t="str">
        <v>JOHN S MCOVINEY</v>
      </c>
      <c r="H2432" s="2" t="s">
        <v>8784</v>
      </c>
      <c r="I2432" s="2">
        <v>13601265027</v>
      </c>
      <c r="J2432" s="2">
        <v>1084516090</v>
      </c>
      <c r="K2432" s="7"/>
      <c r="L2432" s="7"/>
      <c r="M2432" s="7"/>
      <c r="N2432" s="7"/>
      <c r="O2432" s="7"/>
      <c r="P2432" s="7"/>
      <c r="Q2432" s="7"/>
      <c r="R2432" s="7"/>
      <c r="S2432" s="7"/>
    </row>
    <row r="2433">
      <c r="A2433" s="2" t="s">
        <v>11393</v>
      </c>
      <c r="B2433" s="2" t="str">
        <v>美國</v>
      </c>
      <c r="C2433" s="2" t="str">
        <v>--</v>
      </c>
      <c r="D2433" s="2" t="s">
        <v>11391</v>
      </c>
      <c r="E2433" s="2" t="str">
        <v>8次</v>
      </c>
      <c r="F2433" s="2" t="str">
        <v>4411 AVENTINE ROAD ,CAMERON PARK,CA.95682,U.S.A.</v>
      </c>
      <c r="G2433" s="2" t="str">
        <v>--</v>
      </c>
      <c r="H2433" s="2" t="s">
        <v>11392</v>
      </c>
      <c r="I2433" s="2" t="str">
        <v>+1 530-672-2495</v>
      </c>
      <c r="J2433" s="2">
        <v>15306720465</v>
      </c>
      <c r="K2433" s="7"/>
      <c r="L2433" s="7"/>
      <c r="M2433" s="7"/>
      <c r="N2433" s="7"/>
      <c r="O2433" s="7"/>
      <c r="P2433" s="7"/>
      <c r="Q2433" s="7"/>
      <c r="R2433" s="7"/>
      <c r="S2433" s="7"/>
    </row>
    <row r="2434">
      <c r="A2434" s="2" t="s">
        <v>8284</v>
      </c>
      <c r="B2434" s="2" t="str">
        <v>丹麥</v>
      </c>
      <c r="C2434" s="2" t="str">
        <v>--</v>
      </c>
      <c r="D2434" s="2" t="s">
        <v>8285</v>
      </c>
      <c r="E2434" s="2" t="str">
        <v>9次</v>
      </c>
      <c r="F2434" s="2" t="str">
        <v>Bjergvangen 1, DK 3060, Espergaerde</v>
      </c>
      <c r="G2434" s="2" t="str">
        <v>--</v>
      </c>
      <c r="H2434" s="2" t="str">
        <v>--</v>
      </c>
      <c r="I2434" s="2" t="str">
        <v>+45 49 17 03 03</v>
      </c>
      <c r="J2434" s="2" t="str">
        <v>0045 49 13 39 11</v>
      </c>
      <c r="K2434" s="7"/>
      <c r="L2434" s="7"/>
      <c r="M2434" s="7"/>
      <c r="N2434" s="7"/>
      <c r="O2434" s="7"/>
      <c r="P2434" s="7"/>
      <c r="Q2434" s="7"/>
      <c r="R2434" s="7"/>
      <c r="S2434" s="7"/>
    </row>
    <row r="2435">
      <c r="A2435" s="2" t="s">
        <v>11422</v>
      </c>
      <c r="B2435" s="2" t="str">
        <v>巴哈馬</v>
      </c>
      <c r="C2435" s="2" t="str">
        <v>--</v>
      </c>
      <c r="D2435" s="2" t="str">
        <v>鞋,餐厨用具</v>
      </c>
      <c r="E2435" s="2" t="str">
        <v>6次</v>
      </c>
      <c r="F2435" s="2" t="str">
        <v>,ELEUTHERA</v>
      </c>
      <c r="G2435" s="2" t="str">
        <v>D.D'S VARIETY STORE</v>
      </c>
      <c r="H2435" s="2" t="str">
        <v>--</v>
      </c>
      <c r="I2435" s="2" t="str">
        <v>001 242 334 4273</v>
      </c>
      <c r="J2435" s="2" t="str">
        <v>001 242 334 4273</v>
      </c>
      <c r="K2435" s="7"/>
      <c r="L2435" s="7"/>
      <c r="M2435" s="7"/>
      <c r="N2435" s="7"/>
      <c r="O2435" s="7"/>
      <c r="P2435" s="7"/>
      <c r="Q2435" s="7"/>
      <c r="R2435" s="7"/>
      <c r="S2435" s="7"/>
    </row>
    <row r="2436">
      <c r="A2436" s="2" t="s">
        <v>8311</v>
      </c>
      <c r="B2436" s="2" t="str">
        <v>韩国</v>
      </c>
      <c r="C2436" s="3" t="s">
        <v>8313</v>
      </c>
      <c r="D2436" s="2" t="s">
        <v>8312</v>
      </c>
      <c r="E2436" s="2" t="str">
        <v>10次</v>
      </c>
      <c r="F2436" s="2" t="str">
        <v>#317,3 MA-SHIHWA INDUSTRIAL COMPLEX,JEANGWANG-DONG,SHIHUNG-SI,GYEONGGI-DO,429-450SOUTH KOREA</v>
      </c>
      <c r="G2436" s="2" t="str">
        <v>Avshi Yagel</v>
      </c>
      <c r="H2436" s="2">
        <v>14</v>
      </c>
      <c r="I2436" s="2" t="str">
        <v>+82 31-499-3434</v>
      </c>
      <c r="J2436" s="2" t="str">
        <v>82 31 499 3743</v>
      </c>
      <c r="K2436" s="7"/>
      <c r="L2436" s="7"/>
      <c r="M2436" s="7"/>
      <c r="N2436" s="7"/>
      <c r="O2436" s="7"/>
      <c r="P2436" s="7"/>
      <c r="Q2436" s="7"/>
      <c r="R2436" s="7"/>
      <c r="S2436" s="7"/>
    </row>
    <row r="2437">
      <c r="A2437" s="2" t="s">
        <v>11348</v>
      </c>
      <c r="B2437" s="2" t="str">
        <v>英國</v>
      </c>
      <c r="C2437" s="3" t="s">
        <v>11347</v>
      </c>
      <c r="D2437" s="2" t="str">
        <v>其他,办公文具,电子电气产品,餐厨用具</v>
      </c>
      <c r="E2437" s="2" t="str">
        <v>7次</v>
      </c>
      <c r="F2437" s="2" t="str">
        <v>Unit 11, Duncrue Crescent, GB BT3 9BW, Belfast</v>
      </c>
      <c r="G2437" s="2" t="str">
        <v>SILLS</v>
      </c>
      <c r="H2437" s="2" t="s">
        <v>11349</v>
      </c>
      <c r="I2437" s="2" t="str">
        <v>+44 28 9077 2772</v>
      </c>
      <c r="J2437" s="2" t="str">
        <v>0044 28 9078 1154</v>
      </c>
      <c r="K2437" s="7"/>
      <c r="L2437" s="7"/>
      <c r="M2437" s="7"/>
      <c r="N2437" s="7"/>
      <c r="O2437" s="7"/>
      <c r="P2437" s="7"/>
      <c r="Q2437" s="7"/>
      <c r="R2437" s="7"/>
      <c r="S2437" s="7"/>
    </row>
    <row r="2438">
      <c r="A2438" s="2" t="s">
        <v>8235</v>
      </c>
      <c r="B2438" s="2" t="str">
        <v>瑞典</v>
      </c>
      <c r="C2438" s="3" t="s">
        <v>8233</v>
      </c>
      <c r="D2438" s="2" t="str">
        <v>工具,玻璃工艺品,餐厨用具</v>
      </c>
      <c r="E2438" s="2" t="str">
        <v>7次</v>
      </c>
      <c r="F2438" s="2" t="str">
        <v>Ekhagsv 6, SE 14171, Huddinge</v>
      </c>
      <c r="G2438" s="2" t="str">
        <v>Robert ahsberg</v>
      </c>
      <c r="H2438" s="2" t="s">
        <v>8234</v>
      </c>
      <c r="I2438" s="2" t="str">
        <v>+46 8 88 06 60</v>
      </c>
      <c r="J2438" s="2" t="str">
        <v>0046 8 97 93 74</v>
      </c>
      <c r="K2438" s="7"/>
      <c r="L2438" s="7"/>
      <c r="M2438" s="7"/>
      <c r="N2438" s="7"/>
      <c r="O2438" s="7"/>
      <c r="P2438" s="7"/>
      <c r="Q2438" s="7"/>
      <c r="R2438" s="7"/>
      <c r="S2438" s="7"/>
    </row>
    <row r="2439">
      <c r="A2439" s="2" t="s">
        <v>11371</v>
      </c>
      <c r="B2439" s="2" t="str">
        <v>英國</v>
      </c>
      <c r="C2439" s="3" t="s">
        <v>11372</v>
      </c>
      <c r="D2439" s="2" t="str">
        <v>其他,照明产品,餐厨用具</v>
      </c>
      <c r="E2439" s="2" t="str">
        <v>5次</v>
      </c>
      <c r="F2439" s="2" t="str">
        <v>CINNABAR WHARF, EAST BLOCK, 26 WAPPING HIGH STREET, LONDON E1W 1NG, U.K.</v>
      </c>
      <c r="G2439" s="2" t="str">
        <v>Maggie huang</v>
      </c>
      <c r="H2439" s="2" t="s">
        <v>11373</v>
      </c>
      <c r="I2439" s="2" t="str">
        <v>+44 20 7680 8032</v>
      </c>
      <c r="J2439" s="2" t="str">
        <v>0044 20 76808001</v>
      </c>
      <c r="K2439" s="7"/>
      <c r="L2439" s="7"/>
      <c r="M2439" s="7"/>
      <c r="N2439" s="7"/>
      <c r="O2439" s="7"/>
      <c r="P2439" s="7"/>
      <c r="Q2439" s="7"/>
      <c r="R2439" s="7"/>
      <c r="S2439" s="7"/>
    </row>
    <row r="2440">
      <c r="A2440" s="2" t="s">
        <v>8257</v>
      </c>
      <c r="B2440" s="2" t="str">
        <v>中國香港</v>
      </c>
      <c r="C2440" s="3" t="s">
        <v>8258</v>
      </c>
      <c r="D2440" s="2" t="str">
        <v>体育及旅游休闲用品,其他,服装饰物及配件,玩具,箱包,食品,餐厨用具</v>
      </c>
      <c r="E2440" s="2" t="str">
        <v>7次</v>
      </c>
      <c r="F2440" s="2" t="str">
        <v>RM.1207, 12 FL. CHIT LEE COMM. BLDG.30-36 SHAUKEIWAN ROAD, SAI WAN HO,HONG KONG, HONGKONG</v>
      </c>
      <c r="G2440" s="2" t="str">
        <v>FELIPE,LAM CHUNG HIN</v>
      </c>
      <c r="H2440" s="2" t="s">
        <v>8256</v>
      </c>
      <c r="I2440" s="2" t="str">
        <v>+852 8226 6969</v>
      </c>
      <c r="J2440" s="2" t="str">
        <v>00852 82266161</v>
      </c>
      <c r="K2440" s="7"/>
      <c r="L2440" s="7"/>
      <c r="M2440" s="7"/>
      <c r="N2440" s="7"/>
      <c r="O2440" s="7"/>
      <c r="P2440" s="7"/>
      <c r="Q2440" s="7"/>
      <c r="R2440" s="7"/>
      <c r="S2440" s="7"/>
    </row>
    <row r="2441">
      <c r="A2441" s="2" t="s">
        <v>11298</v>
      </c>
      <c r="B2441" s="2" t="str">
        <v>巴基斯坦</v>
      </c>
      <c r="C2441" s="2" t="str">
        <v>--</v>
      </c>
      <c r="D2441" s="2" t="str">
        <v>家居装饰品,餐厨用具</v>
      </c>
      <c r="E2441" s="2" t="str">
        <v>5次</v>
      </c>
      <c r="F2441" s="2" t="str">
        <v>1ST. FL.,30-HALL ROAD,LAHORE,PAKISTAN</v>
      </c>
      <c r="G2441" s="2" t="str">
        <v>Susanne</v>
      </c>
      <c r="H2441" s="2" t="s">
        <v>11297</v>
      </c>
      <c r="I2441" s="2" t="str">
        <v>9242 7232363</v>
      </c>
      <c r="J2441" s="2" t="str">
        <v>9242 7237989</v>
      </c>
      <c r="K2441" s="7"/>
      <c r="L2441" s="7"/>
      <c r="M2441" s="7"/>
      <c r="N2441" s="7"/>
      <c r="O2441" s="7"/>
      <c r="P2441" s="7"/>
      <c r="Q2441" s="7"/>
      <c r="R2441" s="7"/>
      <c r="S2441" s="7"/>
    </row>
    <row r="2442">
      <c r="A2442" s="2" t="s">
        <v>8182</v>
      </c>
      <c r="B2442" s="2" t="str">
        <v>澳大利亞</v>
      </c>
      <c r="C2442" s="3" t="s">
        <v>8181</v>
      </c>
      <c r="D2442" s="2" t="str">
        <v>医药保健品及医疗器械,餐厨用具</v>
      </c>
      <c r="E2442" s="2" t="str">
        <v>4次</v>
      </c>
      <c r="F2442" s="2" t="str">
        <v>22/F, 3 LOCKHART ROAD,WANCHAI,HONGKONG</v>
      </c>
      <c r="G2442" s="2" t="str">
        <v>BRUCE HARWOOD</v>
      </c>
      <c r="H2442" s="2" t="s">
        <v>8180</v>
      </c>
      <c r="I2442" s="2" t="str">
        <v>0061 3 97253387</v>
      </c>
      <c r="J2442" s="2" t="str">
        <v>0061 3 97253787</v>
      </c>
      <c r="K2442" s="7"/>
      <c r="L2442" s="7"/>
      <c r="M2442" s="7"/>
      <c r="N2442" s="7"/>
      <c r="O2442" s="7"/>
      <c r="P2442" s="7"/>
      <c r="Q2442" s="7"/>
      <c r="R2442" s="7"/>
      <c r="S2442" s="7"/>
    </row>
    <row r="2443">
      <c r="A2443" s="2" t="s">
        <v>11317</v>
      </c>
      <c r="B2443" s="2" t="str">
        <v>義大利</v>
      </c>
      <c r="C2443" s="3" t="s">
        <v>11316</v>
      </c>
      <c r="D2443" s="2" t="str">
        <v>家具,家居装饰品,餐厨用具</v>
      </c>
      <c r="E2443" s="2" t="str">
        <v>7次</v>
      </c>
      <c r="F2443" s="2" t="str">
        <v>Via Senna 39/49, Loc. Osmannoro, I 50019, SESTO FIORENTINO</v>
      </c>
      <c r="G2443" s="2" t="str">
        <v>CAR BOMBONIERE, SpA</v>
      </c>
      <c r="H2443" s="2" t="s">
        <v>11318</v>
      </c>
      <c r="I2443" s="2" t="str">
        <v>+39 055 342861</v>
      </c>
      <c r="J2443" s="2" t="str">
        <v>0039 055 300116</v>
      </c>
      <c r="K2443" s="7"/>
      <c r="L2443" s="7"/>
      <c r="M2443" s="7"/>
      <c r="N2443" s="7"/>
      <c r="O2443" s="7"/>
      <c r="P2443" s="7"/>
      <c r="Q2443" s="7"/>
      <c r="R2443" s="7"/>
      <c r="S2443" s="7"/>
    </row>
    <row r="2444">
      <c r="A2444" s="2" t="s">
        <v>8211</v>
      </c>
      <c r="B2444" s="2" t="str">
        <v>英國</v>
      </c>
      <c r="C2444" s="2" t="str">
        <v>--</v>
      </c>
      <c r="D2444" s="2" t="str">
        <v>家用电器,电子消费品及信息产品,餐厨用具</v>
      </c>
      <c r="E2444" s="2" t="str">
        <v>9次</v>
      </c>
      <c r="F2444" s="2" t="str">
        <v>KUNDI BUILDINGS, 249 ALLERTON ROAD,BRADFORD, WEST-YORKSHIRE, BD15 7QU.,U.K.</v>
      </c>
      <c r="G2444" s="2" t="str">
        <v>Maria Dickinson</v>
      </c>
      <c r="H2444" s="2" t="s">
        <v>8210</v>
      </c>
      <c r="I2444" s="2" t="str">
        <v>+44 7971 192812</v>
      </c>
      <c r="J2444" s="2">
        <v>441274781363</v>
      </c>
      <c r="K2444" s="7"/>
      <c r="L2444" s="7"/>
      <c r="M2444" s="7"/>
      <c r="N2444" s="7"/>
      <c r="O2444" s="7"/>
      <c r="P2444" s="7"/>
      <c r="Q2444" s="7"/>
      <c r="R2444" s="7"/>
      <c r="S2444" s="7"/>
    </row>
    <row r="2445">
      <c r="A2445" s="2" t="s">
        <v>11254</v>
      </c>
      <c r="B2445" s="2" t="str">
        <v>中国台湾</v>
      </c>
      <c r="C2445" s="3" t="s">
        <v>11255</v>
      </c>
      <c r="D2445" s="2" t="str">
        <v>餐厨用具</v>
      </c>
      <c r="E2445" s="2" t="str">
        <v>3次</v>
      </c>
      <c r="F2445" s="2" t="str">
        <v>8TH FLOOR GLORY BUILDING,36 SECTION 1,CHANG AN EAST ROAD,TAIPEI</v>
      </c>
      <c r="G2445" s="2" t="str">
        <v>XAVIER WU</v>
      </c>
      <c r="H2445" s="2" t="s">
        <v>11253</v>
      </c>
      <c r="I2445" s="2" t="str">
        <v>00886 2 25817531 EXT.113</v>
      </c>
      <c r="J2445" s="2" t="str">
        <v>00886 25232276/25510966</v>
      </c>
      <c r="K2445" s="7"/>
      <c r="L2445" s="7"/>
      <c r="M2445" s="7"/>
      <c r="N2445" s="7"/>
      <c r="O2445" s="7"/>
      <c r="P2445" s="7"/>
      <c r="Q2445" s="7"/>
      <c r="R2445" s="7"/>
      <c r="S2445" s="7"/>
    </row>
    <row r="2446">
      <c r="A2446" s="2" t="s">
        <v>8121</v>
      </c>
      <c r="B2446" s="2" t="str">
        <v>義大利</v>
      </c>
      <c r="C2446" s="3" t="s">
        <v>8123</v>
      </c>
      <c r="D2446" s="2" t="str">
        <v>餐厨用具</v>
      </c>
      <c r="E2446" s="2" t="str">
        <v>2次</v>
      </c>
      <c r="F2446" s="2" t="str">
        <v>Via Centrale 19, I 39031, BRUNICO</v>
      </c>
      <c r="G2446" s="2" t="str">
        <v>--</v>
      </c>
      <c r="H2446" s="2" t="s">
        <v>8122</v>
      </c>
      <c r="I2446" s="2" t="str">
        <v>+39 0474 571000</v>
      </c>
      <c r="J2446" s="2" t="str">
        <v>0039 0474 555799</v>
      </c>
      <c r="K2446" s="7"/>
      <c r="L2446" s="7"/>
      <c r="M2446" s="7"/>
      <c r="N2446" s="7"/>
      <c r="O2446" s="7"/>
      <c r="P2446" s="7"/>
      <c r="Q2446" s="7"/>
      <c r="R2446" s="7"/>
      <c r="S2446" s="7"/>
    </row>
    <row r="2447">
      <c r="A2447" s="2" t="s">
        <v>7670</v>
      </c>
      <c r="B2447" s="2" t="str">
        <v>韩国</v>
      </c>
      <c r="C2447" s="3" t="s">
        <v>11270</v>
      </c>
      <c r="D2447" s="2" t="str">
        <v>餐厨用具</v>
      </c>
      <c r="E2447" s="2" t="str">
        <v>5次</v>
      </c>
      <c r="F2447" s="2" t="str">
        <v>886-8 HWAGOK-DONG KANGSO-GU, SEOUL CITY</v>
      </c>
      <c r="G2447" s="2" t="str">
        <v>BOGO TRADING CO.,LTD.</v>
      </c>
      <c r="H2447" s="2" t="s">
        <v>11271</v>
      </c>
      <c r="I2447" s="2" t="str">
        <v>0082 (02)697 0615</v>
      </c>
      <c r="J2447" s="2" t="str">
        <v>0082 (02)697 0616</v>
      </c>
      <c r="K2447" s="7"/>
      <c r="L2447" s="7"/>
      <c r="M2447" s="7"/>
      <c r="N2447" s="7"/>
      <c r="O2447" s="7"/>
      <c r="P2447" s="7"/>
      <c r="Q2447" s="7"/>
      <c r="R2447" s="7"/>
      <c r="S2447" s="7"/>
    </row>
    <row r="2448">
      <c r="A2448" s="2" t="s">
        <v>8152</v>
      </c>
      <c r="B2448" s="2" t="str">
        <v>中國香港</v>
      </c>
      <c r="C2448" s="2" t="str">
        <v>--</v>
      </c>
      <c r="D2448" s="2" t="str">
        <v>餐厨用具</v>
      </c>
      <c r="E2448" s="2" t="str">
        <v>7次</v>
      </c>
      <c r="F2448" s="2" t="str">
        <v>UNIT 14A, 11/F, BLOCK B, VERISTRONGIND. CTR., 34-36 AU PUI WAN ST.,FOTAN, SHATIN,HONGKONG</v>
      </c>
      <c r="G2448" s="2" t="str">
        <v>--</v>
      </c>
      <c r="H2448" s="2" t="s">
        <v>8153</v>
      </c>
      <c r="I2448" s="2" t="str">
        <v>+852 3525 0575</v>
      </c>
      <c r="J2448" s="2">
        <v>21393725</v>
      </c>
      <c r="K2448" s="7"/>
      <c r="L2448" s="7"/>
      <c r="M2448" s="7"/>
      <c r="N2448" s="7"/>
      <c r="O2448" s="7"/>
      <c r="P2448" s="7"/>
      <c r="Q2448" s="7"/>
      <c r="R2448" s="7"/>
      <c r="S2448" s="7"/>
    </row>
    <row r="2449">
      <c r="A2449" s="2" t="s">
        <v>11589</v>
      </c>
      <c r="B2449" s="2" t="str">
        <v>英國</v>
      </c>
      <c r="C2449" s="3" t="s">
        <v>11590</v>
      </c>
      <c r="D2449" s="2" t="str">
        <v>照明产品,箱包,餐厨用具</v>
      </c>
      <c r="E2449" s="2" t="str">
        <v>7次</v>
      </c>
      <c r="F2449" s="2" t="str">
        <v>18 ELLIOTT CLOSE , OADBY,LEICESTER. LE2 4UN,U.K.</v>
      </c>
      <c r="G2449" s="2" t="str">
        <v>Yoshiaki Sawada</v>
      </c>
      <c r="H2449" s="2" t="s">
        <v>11588</v>
      </c>
      <c r="I2449" s="2" t="str">
        <v>+44 116 271 9312</v>
      </c>
      <c r="J2449" s="2">
        <v>1162719312</v>
      </c>
      <c r="K2449" s="7"/>
      <c r="L2449" s="7"/>
      <c r="M2449" s="7"/>
      <c r="N2449" s="7"/>
      <c r="O2449" s="7"/>
      <c r="P2449" s="7"/>
      <c r="Q2449" s="7"/>
      <c r="R2449" s="7"/>
      <c r="S2449" s="7"/>
    </row>
    <row r="2450">
      <c r="A2450" s="2" t="s">
        <v>8495</v>
      </c>
      <c r="B2450" s="2" t="str">
        <v>印度</v>
      </c>
      <c r="C2450" s="2" t="str">
        <v>--</v>
      </c>
      <c r="D2450" s="2" t="str">
        <v>家用电器,玻璃工艺品,餐厨用具</v>
      </c>
      <c r="E2450" s="2" t="str">
        <v>9次</v>
      </c>
      <c r="F2450" s="2" t="str">
        <v>A-5,BASEMENT,CHHOTEY LAL PARK,OPP.BANK OF INDIA,(KIRTI NAGAR),NEW DELHI</v>
      </c>
      <c r="G2450" s="2" t="str">
        <v>JUMB MARKETING PVT. LTD.</v>
      </c>
      <c r="H2450" s="2" t="s">
        <v>8496</v>
      </c>
      <c r="I2450" s="2" t="str">
        <v>0091 11 5117162</v>
      </c>
      <c r="J2450" s="2" t="str">
        <v>0091 11 5931804</v>
      </c>
      <c r="K2450" s="7"/>
      <c r="L2450" s="7"/>
      <c r="M2450" s="7"/>
      <c r="N2450" s="7"/>
      <c r="O2450" s="7"/>
      <c r="P2450" s="7"/>
      <c r="Q2450" s="7"/>
      <c r="R2450" s="7"/>
      <c r="S2450" s="7"/>
    </row>
    <row r="2451">
      <c r="A2451" s="2" t="s">
        <v>11613</v>
      </c>
      <c r="B2451" s="2" t="str">
        <v>韩国</v>
      </c>
      <c r="C2451" s="3" t="s">
        <v>11610</v>
      </c>
      <c r="D2451" s="2" t="s">
        <v>11611</v>
      </c>
      <c r="E2451" s="2" t="str">
        <v>8次</v>
      </c>
      <c r="F2451" s="2" t="str">
        <v>ROOM 903,JEIL BLDG,99-3 GARAK-DONG,SONGPA-GU, SEOUL 138-760,KOREA</v>
      </c>
      <c r="G2451" s="2" t="str">
        <v>MUNEER ZAKI</v>
      </c>
      <c r="H2451" s="2" t="s">
        <v>11612</v>
      </c>
      <c r="I2451" s="2" t="str">
        <v>+82 2-2043-5222</v>
      </c>
      <c r="J2451" s="2" t="str">
        <v>822 2043 5385</v>
      </c>
      <c r="K2451" s="7"/>
      <c r="L2451" s="7"/>
      <c r="M2451" s="7"/>
      <c r="N2451" s="7"/>
      <c r="O2451" s="7"/>
      <c r="P2451" s="7"/>
      <c r="Q2451" s="7"/>
      <c r="R2451" s="7"/>
      <c r="S2451" s="7"/>
    </row>
    <row r="2452">
      <c r="A2452" s="2" t="s">
        <v>8519</v>
      </c>
      <c r="B2452" s="2" t="str">
        <v>美國</v>
      </c>
      <c r="C2452" s="3" t="s">
        <v>8520</v>
      </c>
      <c r="D2452" s="2" t="str">
        <v>餐厨用具</v>
      </c>
      <c r="E2452" s="2" t="str">
        <v>6次</v>
      </c>
      <c r="F2452" s="2" t="str">
        <v>1001 E SAMPLE RD #E7, POMPANO BEACH, FL 33064</v>
      </c>
      <c r="G2452" s="2" t="str">
        <v>Joe Jost</v>
      </c>
      <c r="H2452" s="2" t="s">
        <v>8521</v>
      </c>
      <c r="I2452" s="2" t="str">
        <v>001 954 943 1661</v>
      </c>
      <c r="J2452" s="2" t="str">
        <v>001 954 943 9209</v>
      </c>
      <c r="K2452" s="7"/>
      <c r="L2452" s="7"/>
      <c r="M2452" s="7"/>
      <c r="N2452" s="7"/>
      <c r="O2452" s="7"/>
      <c r="P2452" s="7"/>
      <c r="Q2452" s="7"/>
      <c r="R2452" s="7"/>
      <c r="S2452" s="7"/>
    </row>
    <row r="2453">
      <c r="A2453" s="2" t="s">
        <v>11540</v>
      </c>
      <c r="B2453" s="2" t="str">
        <v>德國</v>
      </c>
      <c r="C2453" s="3" t="s">
        <v>11538</v>
      </c>
      <c r="D2453" s="2" t="str">
        <v>五金,体育及旅游休闲用品,工艺陶瓷,玻璃工艺品,箱包,餐厨用具</v>
      </c>
      <c r="E2453" s="2" t="str">
        <v>10次</v>
      </c>
      <c r="F2453" s="2" t="str">
        <v>AM HORNBERG 6,29614 SOLTAU,GERMANY</v>
      </c>
      <c r="G2453" s="2" t="str">
        <v>Eugenia Lee</v>
      </c>
      <c r="H2453" s="2" t="s">
        <v>11539</v>
      </c>
      <c r="I2453" s="2" t="str">
        <v>+49 4951 91980340</v>
      </c>
      <c r="J2453" s="2">
        <v>4951919678940</v>
      </c>
      <c r="K2453" s="7"/>
      <c r="L2453" s="7"/>
      <c r="M2453" s="7"/>
      <c r="N2453" s="7"/>
      <c r="O2453" s="7"/>
      <c r="P2453" s="7"/>
      <c r="Q2453" s="7"/>
      <c r="R2453" s="7"/>
      <c r="S2453" s="7"/>
    </row>
    <row r="2454">
      <c r="A2454" s="2" t="s">
        <v>8438</v>
      </c>
      <c r="B2454" s="2" t="str">
        <v>法國</v>
      </c>
      <c r="C2454" s="3" t="s">
        <v>8440</v>
      </c>
      <c r="D2454" s="2" t="str">
        <v>家具,餐厨用具</v>
      </c>
      <c r="E2454" s="2" t="str">
        <v>3次</v>
      </c>
      <c r="F2454" s="2" t="str">
        <v>ROUTE DE SAUMUR,LIEU DIT VILLENEUVE,79100,LOUZY</v>
      </c>
      <c r="G2454" s="2" t="str">
        <v>M MORIN PHILIPPE FILS</v>
      </c>
      <c r="H2454" s="2" t="s">
        <v>8439</v>
      </c>
      <c r="I2454" s="2" t="str">
        <v>+33 5 49 68 04 66</v>
      </c>
      <c r="J2454" s="2" t="str">
        <v>0033 549665098</v>
      </c>
      <c r="K2454" s="7"/>
      <c r="L2454" s="7"/>
      <c r="M2454" s="7"/>
      <c r="N2454" s="7"/>
      <c r="O2454" s="7"/>
      <c r="P2454" s="7"/>
      <c r="Q2454" s="7"/>
      <c r="R2454" s="7"/>
      <c r="S2454" s="7"/>
    </row>
    <row r="2455">
      <c r="A2455" s="2" t="s">
        <v>11569</v>
      </c>
      <c r="B2455" s="2" t="str">
        <v>美國</v>
      </c>
      <c r="C2455" s="2" t="str">
        <v>--</v>
      </c>
      <c r="D2455" s="2" t="s">
        <v>11568</v>
      </c>
      <c r="E2455" s="2" t="str">
        <v>10次</v>
      </c>
      <c r="F2455" s="2" t="str">
        <v>4001 RUSTLING OAKS CT.JACKSONVILLE, FL 32277,U.S.A.</v>
      </c>
      <c r="G2455" s="2" t="str">
        <v>Diego Insignares</v>
      </c>
      <c r="H2455" s="2" t="s">
        <v>11567</v>
      </c>
      <c r="I2455" s="2" t="str">
        <v>(904)744 4991</v>
      </c>
      <c r="J2455" s="2" t="str">
        <v>(904)744 4991</v>
      </c>
      <c r="K2455" s="7"/>
      <c r="L2455" s="7"/>
      <c r="M2455" s="7"/>
      <c r="N2455" s="7"/>
      <c r="O2455" s="7"/>
      <c r="P2455" s="7"/>
      <c r="Q2455" s="7"/>
      <c r="R2455" s="7"/>
      <c r="S2455" s="7"/>
    </row>
    <row r="2456">
      <c r="A2456" s="2" t="s">
        <v>8467</v>
      </c>
      <c r="B2456" s="2" t="str">
        <v>日本</v>
      </c>
      <c r="C2456" s="2" t="str">
        <v>--</v>
      </c>
      <c r="D2456" s="2" t="str">
        <v>化工产品,食品,餐厨用具</v>
      </c>
      <c r="E2456" s="2" t="str">
        <v>6次</v>
      </c>
      <c r="F2456" s="2" t="str">
        <v>2-5,AWAJI-MACHI 2-CHOME,CHUO-KU OSAKA</v>
      </c>
      <c r="G2456" s="2" t="str">
        <v>--</v>
      </c>
      <c r="H2456" s="2" t="str">
        <v>--</v>
      </c>
      <c r="I2456" s="2" t="str">
        <v>0081 6 62316081</v>
      </c>
      <c r="J2456" s="2" t="str">
        <v>0081 6 62316287</v>
      </c>
      <c r="K2456" s="7"/>
      <c r="L2456" s="7"/>
      <c r="M2456" s="7"/>
      <c r="N2456" s="7"/>
      <c r="O2456" s="7"/>
      <c r="P2456" s="7"/>
      <c r="Q2456" s="7"/>
      <c r="R2456" s="7"/>
      <c r="S2456" s="7"/>
    </row>
    <row r="2457">
      <c r="A2457" s="2" t="s">
        <v>11491</v>
      </c>
      <c r="B2457" s="2" t="str">
        <v>美國</v>
      </c>
      <c r="C2457" s="3" t="s">
        <v>11492</v>
      </c>
      <c r="D2457" s="2" t="str">
        <v>化工产品,家具,家用电器,照明产品,餐厨用具</v>
      </c>
      <c r="E2457" s="2" t="str">
        <v>5次</v>
      </c>
      <c r="F2457" s="2" t="str">
        <v>P.O. Box 127,Westwood,MA</v>
      </c>
      <c r="G2457" s="2" t="str">
        <v>David Friedman</v>
      </c>
      <c r="H2457" s="2" t="str">
        <v>--</v>
      </c>
      <c r="I2457" s="2">
        <f>+1-518-563-8214</f>
      </c>
      <c r="J2457" s="2" t="str">
        <v>001 781 3264040</v>
      </c>
      <c r="K2457" s="7"/>
      <c r="L2457" s="7"/>
      <c r="M2457" s="7"/>
      <c r="N2457" s="7"/>
      <c r="O2457" s="7"/>
      <c r="P2457" s="7"/>
      <c r="Q2457" s="7"/>
      <c r="R2457" s="7"/>
      <c r="S2457" s="7"/>
    </row>
    <row r="2458">
      <c r="A2458" s="2" t="s">
        <v>8387</v>
      </c>
      <c r="B2458" s="2" t="str">
        <v>中國澳門</v>
      </c>
      <c r="C2458" s="2" t="str">
        <v>--</v>
      </c>
      <c r="D2458" s="2" t="str">
        <v>餐厨用具</v>
      </c>
      <c r="E2458" s="2" t="str">
        <v>7次</v>
      </c>
      <c r="F2458" s="2" t="str">
        <v>中国澳门新口岸宋玉生广场418号大丰商业大厦20楼C座MACAU</v>
      </c>
      <c r="G2458" s="2" t="str">
        <v>--</v>
      </c>
      <c r="H2458" s="2" t="s">
        <v>8386</v>
      </c>
      <c r="I2458" s="2" t="str">
        <v>853 300661</v>
      </c>
      <c r="J2458" s="2" t="str">
        <v>853 353203</v>
      </c>
      <c r="K2458" s="7"/>
      <c r="L2458" s="7"/>
      <c r="M2458" s="7"/>
      <c r="N2458" s="7"/>
      <c r="O2458" s="7"/>
      <c r="P2458" s="7"/>
      <c r="Q2458" s="7"/>
      <c r="R2458" s="7"/>
      <c r="S2458" s="7"/>
    </row>
    <row r="2459">
      <c r="A2459" s="2" t="s">
        <v>11518</v>
      </c>
      <c r="B2459" s="2" t="str">
        <v>美國</v>
      </c>
      <c r="C2459" s="2" t="str">
        <v>--</v>
      </c>
      <c r="D2459" s="2" t="s">
        <v>11516</v>
      </c>
      <c r="E2459" s="2" t="str">
        <v>10次</v>
      </c>
      <c r="F2459" s="2" t="str">
        <v>5512 Calvin Ave</v>
      </c>
      <c r="G2459" s="2" t="str">
        <v>Fan Chiu Shing</v>
      </c>
      <c r="H2459" s="2" t="s">
        <v>11517</v>
      </c>
      <c r="I2459" s="2" t="str">
        <v>+1 818-439-4777</v>
      </c>
      <c r="J2459" s="2" t="str">
        <v>1 818 774 9440</v>
      </c>
      <c r="K2459" s="7"/>
      <c r="L2459" s="7"/>
      <c r="M2459" s="7"/>
      <c r="N2459" s="7"/>
      <c r="O2459" s="7"/>
      <c r="P2459" s="7"/>
      <c r="Q2459" s="7"/>
      <c r="R2459" s="7"/>
      <c r="S2459" s="7"/>
    </row>
    <row r="2460">
      <c r="A2460" s="2" t="s">
        <v>8409</v>
      </c>
      <c r="B2460" s="2" t="str">
        <v>新加坡</v>
      </c>
      <c r="C2460" s="2" t="str">
        <v>--</v>
      </c>
      <c r="D2460" s="2" t="str">
        <v>其他,工具,照明产品,餐厨用具</v>
      </c>
      <c r="E2460" s="2" t="str">
        <v>9次</v>
      </c>
      <c r="F2460" s="2" t="str">
        <v>102,Woodlands Industrial Park E, 757838, Singapore</v>
      </c>
      <c r="G2460" s="2" t="str">
        <v>G.Orient Import &amp; Export Pte Ltd</v>
      </c>
      <c r="H2460" s="2" t="s">
        <v>8410</v>
      </c>
      <c r="I2460" s="2" t="str">
        <v>0065 63689700</v>
      </c>
      <c r="J2460" s="2" t="str">
        <v>0065 63684700</v>
      </c>
      <c r="K2460" s="7"/>
      <c r="L2460" s="7"/>
      <c r="M2460" s="7"/>
      <c r="N2460" s="7"/>
      <c r="O2460" s="7"/>
      <c r="P2460" s="7"/>
      <c r="Q2460" s="7"/>
      <c r="R2460" s="7"/>
      <c r="S2460" s="7"/>
    </row>
    <row r="2461">
      <c r="A2461" s="2" t="s">
        <v>11440</v>
      </c>
      <c r="B2461" s="2" t="str">
        <v>美國</v>
      </c>
      <c r="C2461" s="3" t="s">
        <v>11442</v>
      </c>
      <c r="D2461" s="2" t="str">
        <v>五金,工艺陶瓷,建筑及装饰材料,照明产品,餐厨用具</v>
      </c>
      <c r="E2461" s="2" t="str">
        <v>7次</v>
      </c>
      <c r="F2461" s="2" t="str">
        <v>1831 Bergen street, U.S.A.</v>
      </c>
      <c r="G2461" s="2" t="str">
        <v>MILLBORN</v>
      </c>
      <c r="H2461" s="2" t="s">
        <v>11441</v>
      </c>
      <c r="I2461" s="2" t="str">
        <v>+1 917-892-6673</v>
      </c>
      <c r="J2461" s="2" t="str">
        <v>1 775 582 9162</v>
      </c>
      <c r="K2461" s="7"/>
      <c r="L2461" s="7"/>
      <c r="M2461" s="7"/>
      <c r="N2461" s="7"/>
      <c r="O2461" s="7"/>
      <c r="P2461" s="7"/>
      <c r="Q2461" s="7"/>
      <c r="R2461" s="7"/>
      <c r="S2461" s="7"/>
    </row>
    <row r="2462">
      <c r="A2462" s="2" t="s">
        <v>8339</v>
      </c>
      <c r="B2462" s="2" t="str">
        <v>英國</v>
      </c>
      <c r="C2462" s="3" t="s">
        <v>8337</v>
      </c>
      <c r="D2462" s="2" t="str">
        <v>其他,医药保健品及医疗器械,鞋,餐厨用具</v>
      </c>
      <c r="E2462" s="2" t="str">
        <v>10次</v>
      </c>
      <c r="F2462" s="2" t="str">
        <v>Merse Road,North Moons Moat,Redditch,Worcestershire,B98 9PL</v>
      </c>
      <c r="G2462" s="2" t="str">
        <v>C Haywood</v>
      </c>
      <c r="H2462" s="2" t="s">
        <v>8338</v>
      </c>
      <c r="I2462" s="2" t="str">
        <v>+44 870 904 7424</v>
      </c>
      <c r="J2462" s="2" t="str">
        <v>0044 870 904 7434</v>
      </c>
      <c r="K2462" s="7"/>
      <c r="L2462" s="7"/>
      <c r="M2462" s="7"/>
      <c r="N2462" s="7"/>
      <c r="O2462" s="7"/>
      <c r="P2462" s="7"/>
      <c r="Q2462" s="7"/>
      <c r="R2462" s="7"/>
      <c r="S2462" s="7"/>
    </row>
    <row r="2463">
      <c r="A2463" s="2" t="s">
        <v>11462</v>
      </c>
      <c r="B2463" s="2" t="str">
        <v>瑞典</v>
      </c>
      <c r="C2463" s="3" t="s">
        <v>11464</v>
      </c>
      <c r="D2463" s="2" t="str">
        <v>大型机械及设备,家用电器,餐厨用具</v>
      </c>
      <c r="E2463" s="2" t="str">
        <v>6次</v>
      </c>
      <c r="F2463" s="2" t="str">
        <v>Borgs v 3, SE 22355, Lund</v>
      </c>
      <c r="G2463" s="2" t="str">
        <v>--</v>
      </c>
      <c r="H2463" s="2" t="s">
        <v>11463</v>
      </c>
      <c r="I2463" s="2" t="str">
        <v>+46 46 30 54 20</v>
      </c>
      <c r="J2463" s="2" t="str">
        <v>0046 46 30 67 92</v>
      </c>
      <c r="K2463" s="7"/>
      <c r="L2463" s="7"/>
      <c r="M2463" s="7"/>
      <c r="N2463" s="7"/>
      <c r="O2463" s="7"/>
      <c r="P2463" s="7"/>
      <c r="Q2463" s="7"/>
      <c r="R2463" s="7"/>
      <c r="S2463" s="7"/>
    </row>
    <row r="2464">
      <c r="A2464" s="2" t="s">
        <v>8363</v>
      </c>
      <c r="B2464" s="2" t="str">
        <v>美國</v>
      </c>
      <c r="C2464" s="2" t="str">
        <v>--</v>
      </c>
      <c r="D2464" s="2" t="str">
        <v>五金,化工产品,家具,家用电器,餐厨用具</v>
      </c>
      <c r="E2464" s="2" t="str">
        <v>5次</v>
      </c>
      <c r="F2464" s="2" t="str">
        <v>1020 DAWN DRIVE,BIRMINGHAM, AL. 35235U.S.A.</v>
      </c>
      <c r="G2464" s="2" t="str">
        <v>Budi</v>
      </c>
      <c r="H2464" s="2" t="s">
        <v>8364</v>
      </c>
      <c r="I2464" s="2" t="str">
        <v>001 2058150608</v>
      </c>
      <c r="J2464" s="2" t="str">
        <v>001 2058150685</v>
      </c>
      <c r="K2464" s="7"/>
      <c r="L2464" s="7"/>
      <c r="M2464" s="7"/>
      <c r="N2464" s="7"/>
      <c r="O2464" s="7"/>
      <c r="P2464" s="7"/>
      <c r="Q2464" s="7"/>
      <c r="R2464" s="7"/>
      <c r="S2464" s="7"/>
    </row>
    <row r="2465">
      <c r="A2465" s="2" t="s">
        <v>11073</v>
      </c>
      <c r="B2465" s="2" t="str">
        <v>中國香港</v>
      </c>
      <c r="C2465" s="3" t="s">
        <v>11071</v>
      </c>
      <c r="D2465" s="2" t="str">
        <v>家具,家居装饰品,工艺陶瓷,餐厨用具</v>
      </c>
      <c r="E2465" s="2" t="str">
        <v>9次</v>
      </c>
      <c r="F2465" s="2" t="str">
        <v>7/F, CROCODILE HOUSE 1,50 CONNAUGHT ROAD C, CENTRAL,HONGKONG</v>
      </c>
      <c r="G2465" s="2" t="str">
        <v>Diego</v>
      </c>
      <c r="H2465" s="2" t="s">
        <v>11072</v>
      </c>
      <c r="I2465" s="2" t="str">
        <v>+852 8227 5611</v>
      </c>
      <c r="J2465" s="2" t="str">
        <v>852 82275612</v>
      </c>
      <c r="K2465" s="7"/>
      <c r="L2465" s="7"/>
      <c r="M2465" s="7"/>
      <c r="N2465" s="7"/>
      <c r="O2465" s="7"/>
      <c r="P2465" s="7"/>
      <c r="Q2465" s="7"/>
      <c r="R2465" s="7"/>
      <c r="S2465" s="7"/>
    </row>
    <row r="2466">
      <c r="A2466" s="2" t="s">
        <v>13572</v>
      </c>
      <c r="B2466" s="2" t="str">
        <v>智利</v>
      </c>
      <c r="C2466" s="3" t="s">
        <v>13570</v>
      </c>
      <c r="D2466" s="2" t="s">
        <v>13571</v>
      </c>
      <c r="E2466" s="2" t="str">
        <v>9次</v>
      </c>
      <c r="F2466" s="2" t="str">
        <v>CAUPOLICAN 2301 RENCA, RENCA, SANTIAGO</v>
      </c>
      <c r="G2466" s="2" t="str">
        <v>ALFONSO DE IRUARRIZAGA</v>
      </c>
      <c r="H2466" s="2" t="str">
        <v>--</v>
      </c>
      <c r="I2466" s="2" t="str">
        <v>+56-2-2733-0700,+56-2558705128,+56-898519007</v>
      </c>
      <c r="J2466" s="2" t="str">
        <v>0056 2 6410320</v>
      </c>
      <c r="K2466" s="7"/>
      <c r="L2466" s="7"/>
      <c r="M2466" s="7"/>
      <c r="N2466" s="7"/>
      <c r="O2466" s="7"/>
      <c r="P2466" s="7"/>
      <c r="Q2466" s="7"/>
      <c r="R2466" s="7"/>
      <c r="S2466" s="7"/>
    </row>
    <row r="2467">
      <c r="A2467" s="2" t="s">
        <v>11090</v>
      </c>
      <c r="B2467" s="2" t="str">
        <v>智利</v>
      </c>
      <c r="C2467" s="3" t="s">
        <v>11089</v>
      </c>
      <c r="D2467" s="2" t="str">
        <v>照明产品,钟表眼镜,餐厨用具</v>
      </c>
      <c r="E2467" s="2" t="str">
        <v>6次</v>
      </c>
      <c r="F2467" s="2" t="str">
        <v>AV. EL BOSQUE NORTE 90, LAS CONDES, SANTIAGO</v>
      </c>
      <c r="G2467" s="2" t="str">
        <v>ALEJANDRA ZEGERS</v>
      </c>
      <c r="H2467" s="2" t="str">
        <v>--</v>
      </c>
      <c r="I2467" s="2" t="str">
        <v>0056 2 3395353</v>
      </c>
      <c r="J2467" s="2" t="str">
        <v>0056 2 3394424</v>
      </c>
      <c r="K2467" s="7"/>
      <c r="L2467" s="7"/>
      <c r="M2467" s="7"/>
      <c r="N2467" s="7"/>
      <c r="O2467" s="7"/>
      <c r="P2467" s="7"/>
      <c r="Q2467" s="7"/>
      <c r="R2467" s="7"/>
      <c r="S2467" s="7"/>
    </row>
    <row r="2468">
      <c r="A2468" s="2" t="s">
        <v>13593</v>
      </c>
      <c r="B2468" s="2" t="str">
        <v>法國</v>
      </c>
      <c r="C2468" s="3" t="s">
        <v>13596</v>
      </c>
      <c r="D2468" s="2" t="s">
        <v>13594</v>
      </c>
      <c r="E2468" s="2" t="str">
        <v>7次</v>
      </c>
      <c r="F2468" s="2" t="str">
        <v>10 B RUE ANDRE MEYNIER CS96524 - 35065 RENNES CEDEX,FRANCE</v>
      </c>
      <c r="G2468" s="2" t="str">
        <v>Bilhan Karabulut</v>
      </c>
      <c r="H2468" s="2" t="s">
        <v>13595</v>
      </c>
      <c r="I2468" s="2" t="str">
        <v>+33 2 99 25 04 04</v>
      </c>
      <c r="J2468" s="2">
        <v>33299250400</v>
      </c>
      <c r="K2468" s="7"/>
      <c r="L2468" s="7"/>
      <c r="M2468" s="7"/>
      <c r="N2468" s="7"/>
      <c r="O2468" s="7"/>
      <c r="P2468" s="7"/>
      <c r="Q2468" s="7"/>
      <c r="R2468" s="7"/>
      <c r="S2468" s="7"/>
    </row>
    <row r="2469">
      <c r="A2469" s="2" t="s">
        <v>11032</v>
      </c>
      <c r="B2469" s="2" t="str">
        <v>美國</v>
      </c>
      <c r="C2469" s="2" t="str">
        <v>--</v>
      </c>
      <c r="D2469" s="2" t="str">
        <v>卫浴设备,餐厨用具</v>
      </c>
      <c r="E2469" s="2" t="str">
        <v>6次</v>
      </c>
      <c r="F2469" s="2" t="str">
        <v>255 INDUSTRY AVE, FRANKFORT, IL 60423-1640</v>
      </c>
      <c r="G2469" s="2" t="str">
        <v>STEVE ANTON</v>
      </c>
      <c r="H2469" s="2" t="str">
        <v>--</v>
      </c>
      <c r="I2469" s="2" t="str">
        <v>001 815 469 8201</v>
      </c>
      <c r="J2469" s="2" t="str">
        <v>001 815 806 0957</v>
      </c>
      <c r="K2469" s="7"/>
      <c r="L2469" s="7"/>
      <c r="M2469" s="7"/>
      <c r="N2469" s="7"/>
      <c r="O2469" s="7"/>
      <c r="P2469" s="7"/>
      <c r="Q2469" s="7"/>
      <c r="R2469" s="7"/>
      <c r="S2469" s="7"/>
    </row>
    <row r="2470">
      <c r="A2470" s="2" t="s">
        <v>13531</v>
      </c>
      <c r="B2470" s="2" t="str">
        <v>韩国</v>
      </c>
      <c r="C2470" s="2" t="str">
        <v>--</v>
      </c>
      <c r="D2470" s="2" t="str">
        <v>其他,医药保健品及医疗器械,家用电器,照明产品,餐厨用具</v>
      </c>
      <c r="E2470" s="2" t="str">
        <v>8次</v>
      </c>
      <c r="F2470" s="2" t="str">
        <v>228-8 GUKDONG BLDG. 4F JAMSHILDONG,SONG PA-KU, SEOUL,KOREA</v>
      </c>
      <c r="G2470" s="2" t="str">
        <v>JAE SUNG</v>
      </c>
      <c r="H2470" s="2" t="s">
        <v>13532</v>
      </c>
      <c r="I2470" s="2" t="str">
        <v>+82 2-413-6094</v>
      </c>
      <c r="J2470" s="2" t="str">
        <v>82 2 424 2559</v>
      </c>
      <c r="K2470" s="7"/>
      <c r="L2470" s="7"/>
      <c r="M2470" s="7"/>
      <c r="N2470" s="7"/>
      <c r="O2470" s="7"/>
      <c r="P2470" s="7"/>
      <c r="Q2470" s="7"/>
      <c r="R2470" s="7"/>
      <c r="S2470" s="7"/>
    </row>
    <row r="2471">
      <c r="A2471" s="2" t="s">
        <v>11053</v>
      </c>
      <c r="B2471" s="2" t="str">
        <v>科威特</v>
      </c>
      <c r="C2471" s="3" t="s">
        <v>11052</v>
      </c>
      <c r="D2471" s="2" t="s">
        <v>11055</v>
      </c>
      <c r="E2471" s="2" t="str">
        <v>6次</v>
      </c>
      <c r="F2471" s="2" t="str">
        <v>13126 SAFAT P.O BOX:26567,KUWAIT</v>
      </c>
      <c r="G2471" s="2" t="str">
        <v>SALIM R MULLA</v>
      </c>
      <c r="H2471" s="2" t="s">
        <v>11054</v>
      </c>
      <c r="I2471" s="2" t="str">
        <v>+965-2226-4340,+965 1844 449,+965 2226 4480,+965 2431 2842,+965 2226 4482,+965 2226 4489,+965 2226 4495,+965 2226 4514</v>
      </c>
      <c r="J2471" s="2" t="str">
        <v>00965 431 9071/4341471</v>
      </c>
      <c r="K2471" s="7"/>
      <c r="L2471" s="7"/>
      <c r="M2471" s="7"/>
      <c r="N2471" s="7"/>
      <c r="O2471" s="7"/>
      <c r="P2471" s="7"/>
      <c r="Q2471" s="7"/>
      <c r="R2471" s="7"/>
      <c r="S2471" s="7"/>
    </row>
    <row r="2472">
      <c r="A2472" s="2" t="s">
        <v>13549</v>
      </c>
      <c r="B2472" s="2" t="str">
        <v>土耳其</v>
      </c>
      <c r="C2472" s="3" t="s">
        <v>13551</v>
      </c>
      <c r="D2472" s="2" t="str">
        <v>卫浴设备,餐厨用具</v>
      </c>
      <c r="E2472" s="2" t="str">
        <v>9次</v>
      </c>
      <c r="F2472" s="2" t="str">
        <v>TURGUT KOYU SEFERIHISAR IZMIR</v>
      </c>
      <c r="G2472" s="2" t="s">
        <v>13550</v>
      </c>
      <c r="H2472" s="2" t="s">
        <v>13548</v>
      </c>
      <c r="I2472" s="2" t="str">
        <v>+90 232 746 80 60</v>
      </c>
      <c r="J2472" s="2" t="str">
        <v>0090 232 7468740</v>
      </c>
      <c r="K2472" s="7"/>
      <c r="L2472" s="7"/>
      <c r="M2472" s="7"/>
      <c r="N2472" s="7"/>
      <c r="O2472" s="7"/>
      <c r="P2472" s="7"/>
      <c r="Q2472" s="7"/>
      <c r="R2472" s="7"/>
      <c r="S2472" s="7"/>
    </row>
    <row r="2473">
      <c r="A2473" s="2" t="s">
        <v>10997</v>
      </c>
      <c r="B2473" s="2" t="str">
        <v>挪威</v>
      </c>
      <c r="C2473" s="3" t="s">
        <v>10998</v>
      </c>
      <c r="D2473" s="2" t="s">
        <v>10999</v>
      </c>
      <c r="E2473" s="2" t="str">
        <v>10次</v>
      </c>
      <c r="F2473" s="2" t="str">
        <v>Fritjof Nansensplass 6, NO 9253, Tromsoe</v>
      </c>
      <c r="G2473" s="2" t="str">
        <v>MARTISEN</v>
      </c>
      <c r="H2473" s="2" t="s">
        <v>11000</v>
      </c>
      <c r="I2473" s="2" t="str">
        <v>+47 77 60 37 00</v>
      </c>
      <c r="J2473" s="2" t="str">
        <v>0047 77 60 37 01</v>
      </c>
      <c r="K2473" s="7"/>
      <c r="L2473" s="7"/>
      <c r="M2473" s="7"/>
      <c r="N2473" s="7"/>
      <c r="O2473" s="7"/>
      <c r="P2473" s="7"/>
      <c r="Q2473" s="7"/>
      <c r="R2473" s="7"/>
      <c r="S2473" s="7"/>
    </row>
    <row r="2474">
      <c r="A2474" s="2" t="s">
        <v>13511</v>
      </c>
      <c r="B2474" s="2" t="str">
        <v>印度</v>
      </c>
      <c r="C2474" s="2" t="str">
        <v>--</v>
      </c>
      <c r="D2474" s="2" t="str">
        <v>餐厨用具</v>
      </c>
      <c r="E2474" s="2" t="str">
        <v>6次</v>
      </c>
      <c r="F2474" s="2" t="str">
        <v>A-1/15,MOHAN GARDEN,PIPAL WALA ROAD(NEAR AGGARWAL SWEET CORNER) NEW DELHI</v>
      </c>
      <c r="G2474" s="2" t="str">
        <v>R.K.ANAND</v>
      </c>
      <c r="H2474" s="2" t="str">
        <v>--</v>
      </c>
      <c r="I2474" s="2">
        <f>+91-94138-56639</f>
      </c>
      <c r="J2474" s="2">
        <v>91</v>
      </c>
      <c r="K2474" s="7"/>
      <c r="L2474" s="7"/>
      <c r="M2474" s="7"/>
      <c r="N2474" s="7"/>
      <c r="O2474" s="7"/>
      <c r="P2474" s="7"/>
      <c r="Q2474" s="7"/>
      <c r="R2474" s="7"/>
      <c r="S2474" s="7"/>
    </row>
    <row r="2475">
      <c r="A2475" s="2" t="s">
        <v>11023</v>
      </c>
      <c r="B2475" s="2" t="str">
        <v>加拿大</v>
      </c>
      <c r="C2475" s="3" t="s">
        <v>11024</v>
      </c>
      <c r="D2475" s="2" t="str">
        <v>家用电器,餐厨用具</v>
      </c>
      <c r="E2475" s="2" t="str">
        <v>7次</v>
      </c>
      <c r="F2475" s="2" t="str">
        <v>P.O. BOX 549,STELLARTON,NS</v>
      </c>
      <c r="G2475" s="2" t="str">
        <v>EDWARD RIPOLI</v>
      </c>
      <c r="H2475" s="2" t="s">
        <v>11022</v>
      </c>
      <c r="I2475" s="2">
        <f>+1-902-752-4484</f>
      </c>
      <c r="J2475" s="2" t="str">
        <v>001 902 7528146</v>
      </c>
      <c r="K2475" s="7"/>
      <c r="L2475" s="7"/>
      <c r="M2475" s="7"/>
      <c r="N2475" s="7"/>
      <c r="O2475" s="7"/>
      <c r="P2475" s="7"/>
      <c r="Q2475" s="7"/>
      <c r="R2475" s="7"/>
      <c r="S2475" s="7"/>
    </row>
    <row r="2476">
      <c r="A2476" s="2" t="s">
        <v>13526</v>
      </c>
      <c r="B2476" s="2" t="str">
        <v>中國香港</v>
      </c>
      <c r="C2476" s="2" t="str">
        <v>--</v>
      </c>
      <c r="D2476" s="2" t="str">
        <v>其他,餐厨用具</v>
      </c>
      <c r="E2476" s="2" t="str">
        <v>8次</v>
      </c>
      <c r="F2476" s="2" t="str">
        <v>RM604 CHARMAY CENTER,12 KA HING ROADKWAI CHUNG,HONGKONG</v>
      </c>
      <c r="G2476" s="2" t="str">
        <v>Osseyad younes</v>
      </c>
      <c r="H2476" s="2" t="s">
        <v>13527</v>
      </c>
      <c r="I2476" s="2" t="str">
        <v>+852 2427 8787</v>
      </c>
      <c r="J2476" s="2" t="str">
        <v>2427 6767</v>
      </c>
      <c r="K2476" s="7"/>
      <c r="L2476" s="7"/>
      <c r="M2476" s="7"/>
      <c r="N2476" s="7"/>
      <c r="O2476" s="7"/>
      <c r="P2476" s="7"/>
      <c r="Q2476" s="7"/>
      <c r="R2476" s="7"/>
      <c r="S2476" s="7"/>
    </row>
    <row r="2477">
      <c r="A2477" s="2" t="s">
        <v>10949</v>
      </c>
      <c r="B2477" s="2" t="str">
        <v>中國香港</v>
      </c>
      <c r="C2477" s="3" t="s">
        <v>10952</v>
      </c>
      <c r="D2477" s="2" t="s">
        <v>10950</v>
      </c>
      <c r="E2477" s="2" t="str">
        <v>8次</v>
      </c>
      <c r="F2477" s="2" t="str">
        <v>503-505 KAM CHUNG BUILDING,52-58 JAFFE ROAD,WANCHAI,HONGKONG</v>
      </c>
      <c r="G2477" s="2" t="str">
        <v>Dima</v>
      </c>
      <c r="H2477" s="2" t="s">
        <v>10951</v>
      </c>
      <c r="I2477" s="2" t="str">
        <v>+852 2845 6393</v>
      </c>
      <c r="J2477" s="2">
        <v>28452426</v>
      </c>
      <c r="K2477" s="7"/>
      <c r="L2477" s="7"/>
      <c r="M2477" s="7"/>
      <c r="N2477" s="7"/>
      <c r="O2477" s="7"/>
      <c r="P2477" s="7"/>
      <c r="Q2477" s="7"/>
      <c r="R2477" s="7"/>
      <c r="S2477" s="7"/>
    </row>
    <row r="2478">
      <c r="A2478" s="2" t="s">
        <v>13477</v>
      </c>
      <c r="B2478" s="2" t="str">
        <v>突尼斯</v>
      </c>
      <c r="C2478" s="3" t="s">
        <v>9051</v>
      </c>
      <c r="D2478" s="2" t="str">
        <v>餐厨用具</v>
      </c>
      <c r="E2478" s="2" t="str">
        <v>2次</v>
      </c>
      <c r="F2478" s="2" t="str">
        <v>AVENUE DES NATIONS UNIES,TN-8050 HAMMAMET</v>
      </c>
      <c r="G2478" s="2" t="str">
        <v>TAHAR FOURATI</v>
      </c>
      <c r="H2478" s="2" t="s">
        <v>13478</v>
      </c>
      <c r="I2478" s="2" t="str">
        <v>+216 72 280 111</v>
      </c>
      <c r="J2478" s="2" t="str">
        <v>00216 72 281667</v>
      </c>
      <c r="K2478" s="7"/>
      <c r="L2478" s="7"/>
      <c r="M2478" s="7"/>
      <c r="N2478" s="7"/>
      <c r="O2478" s="7"/>
      <c r="P2478" s="7"/>
      <c r="Q2478" s="7"/>
      <c r="R2478" s="7"/>
      <c r="S2478" s="7"/>
    </row>
    <row r="2479">
      <c r="A2479" s="2" t="s">
        <v>10975</v>
      </c>
      <c r="B2479" s="2" t="str">
        <v>美國</v>
      </c>
      <c r="C2479" s="2" t="str">
        <v>--</v>
      </c>
      <c r="D2479" s="2" t="str">
        <v>餐厨用具</v>
      </c>
      <c r="E2479" s="2" t="str">
        <v>2次</v>
      </c>
      <c r="F2479" s="2" t="str">
        <v>157 VETERANS DRIVE,NORTHVALE,NJ 07647</v>
      </c>
      <c r="G2479" s="2" t="str">
        <v>MARVIN LEVY</v>
      </c>
      <c r="H2479" s="2" t="s">
        <v>10976</v>
      </c>
      <c r="I2479" s="2">
        <f>+1-201-750-5050</f>
      </c>
      <c r="J2479" s="2" t="str">
        <v>001 201 7505051</v>
      </c>
      <c r="K2479" s="7"/>
      <c r="L2479" s="7"/>
      <c r="M2479" s="7"/>
      <c r="N2479" s="7"/>
      <c r="O2479" s="7"/>
      <c r="P2479" s="7"/>
      <c r="Q2479" s="7"/>
      <c r="R2479" s="7"/>
      <c r="S2479" s="7"/>
    </row>
    <row r="2480">
      <c r="A2480" s="2" t="s">
        <v>13489</v>
      </c>
      <c r="B2480" s="2" t="str">
        <v>法國</v>
      </c>
      <c r="C2480" s="3" t="s">
        <v>13490</v>
      </c>
      <c r="D2480" s="2" t="str">
        <v>餐厨用具</v>
      </c>
      <c r="E2480" s="2" t="str">
        <v>7次</v>
      </c>
      <c r="F2480" s="2" t="str">
        <v>87 RUE DE LANNOY -LILLE,FRANCE</v>
      </c>
      <c r="G2480" s="2" t="str">
        <v>--</v>
      </c>
      <c r="H2480" s="2" t="s">
        <v>13488</v>
      </c>
      <c r="I2480" s="2" t="str">
        <v>+33 3 20 56 86 35</v>
      </c>
      <c r="J2480" s="2">
        <v>320563934</v>
      </c>
      <c r="K2480" s="7"/>
      <c r="L2480" s="7"/>
      <c r="M2480" s="7"/>
      <c r="N2480" s="7"/>
      <c r="O2480" s="7"/>
      <c r="P2480" s="7"/>
      <c r="Q2480" s="7"/>
      <c r="R2480" s="7"/>
      <c r="S2480" s="7"/>
    </row>
    <row r="2481">
      <c r="A2481" s="2" t="s">
        <v>11219</v>
      </c>
      <c r="B2481" s="2" t="str">
        <v>美國</v>
      </c>
      <c r="C2481" s="3" t="s">
        <v>11222</v>
      </c>
      <c r="D2481" s="2" t="s">
        <v>11220</v>
      </c>
      <c r="E2481" s="2" t="str">
        <v>9次</v>
      </c>
      <c r="F2481" s="2" t="str">
        <v>89 Hickok Rd., U.S.A.</v>
      </c>
      <c r="G2481" s="2" t="str">
        <v>Julian Lim</v>
      </c>
      <c r="H2481" s="2" t="s">
        <v>11221</v>
      </c>
      <c r="I2481" s="2" t="str">
        <v>+1 203-966-7442</v>
      </c>
      <c r="J2481" s="2" t="str">
        <v>203 966 7442</v>
      </c>
      <c r="K2481" s="7"/>
      <c r="L2481" s="7"/>
      <c r="M2481" s="7"/>
      <c r="N2481" s="7"/>
      <c r="O2481" s="7"/>
      <c r="P2481" s="7"/>
      <c r="Q2481" s="7"/>
      <c r="R2481" s="7"/>
      <c r="S2481" s="7"/>
    </row>
    <row r="2482">
      <c r="A2482" s="2" t="s">
        <v>8068</v>
      </c>
      <c r="B2482" s="2" t="str">
        <v>美國</v>
      </c>
      <c r="C2482" s="3" t="s">
        <v>8067</v>
      </c>
      <c r="D2482" s="2" t="str">
        <v>其他,化工产品,家具,家用纺织品,照明产品,玻璃工艺品,鞋,餐厨用具</v>
      </c>
      <c r="E2482" s="2" t="str">
        <v>10次</v>
      </c>
      <c r="F2482" s="2" t="str">
        <v>150 SUN N SAND RDSPARTANBURGSOUTH CAROLINA,U.S.A.</v>
      </c>
      <c r="G2482" s="2" t="str">
        <v>Leeva Guan</v>
      </c>
      <c r="H2482" s="2" t="s">
        <v>8069</v>
      </c>
      <c r="I2482" s="2" t="str">
        <v>001 8645853656</v>
      </c>
      <c r="J2482" s="2" t="str">
        <v>001 8645831559</v>
      </c>
      <c r="K2482" s="7"/>
      <c r="L2482" s="7"/>
      <c r="M2482" s="7"/>
      <c r="N2482" s="7"/>
      <c r="O2482" s="7"/>
      <c r="P2482" s="7"/>
      <c r="Q2482" s="7"/>
      <c r="R2482" s="7"/>
      <c r="S2482" s="7"/>
    </row>
    <row r="2483">
      <c r="A2483" s="2" t="s">
        <v>11235</v>
      </c>
      <c r="B2483" s="2" t="str">
        <v>中國香港</v>
      </c>
      <c r="C2483" s="2" t="str">
        <v>--</v>
      </c>
      <c r="D2483" s="2" t="str">
        <v>其他,医药保健品及医疗器械,家用电器,餐厨用具</v>
      </c>
      <c r="E2483" s="2" t="str">
        <v>6次</v>
      </c>
      <c r="F2483" s="2" t="str">
        <v>shop 222,causeway place,nos 2-10 great george road,causeway bay, HONGKONG</v>
      </c>
      <c r="G2483" s="2" t="str">
        <v>Aitor ortiz de Z?ate</v>
      </c>
      <c r="H2483" s="2" t="s">
        <v>11236</v>
      </c>
      <c r="I2483" s="2" t="str">
        <v>+852 2881 6568</v>
      </c>
      <c r="J2483" s="2" t="str">
        <v>852 28816568</v>
      </c>
      <c r="K2483" s="7"/>
      <c r="L2483" s="7"/>
      <c r="M2483" s="7"/>
      <c r="N2483" s="7"/>
      <c r="O2483" s="7"/>
      <c r="P2483" s="7"/>
      <c r="Q2483" s="7"/>
      <c r="R2483" s="7"/>
      <c r="S2483" s="7"/>
    </row>
    <row r="2484">
      <c r="A2484" s="2" t="s">
        <v>8096</v>
      </c>
      <c r="B2484" s="2" t="str">
        <v>英國</v>
      </c>
      <c r="C2484" s="3" t="s">
        <v>8097</v>
      </c>
      <c r="D2484" s="2" t="str">
        <v>五金,其他,汽车配件,餐厨用具</v>
      </c>
      <c r="E2484" s="2" t="str">
        <v>9次</v>
      </c>
      <c r="F2484" s="2" t="str">
        <v>139,SPRINGFIELD CLOSE, ANDOVER,ANDOVER, HANTS. SP10 2QS</v>
      </c>
      <c r="G2484" s="2" t="str">
        <v>C MORGAN</v>
      </c>
      <c r="H2484" s="2" t="str">
        <v>--</v>
      </c>
      <c r="I2484" s="2" t="str">
        <v>+44 1280 701516</v>
      </c>
      <c r="J2484" s="2" t="str">
        <v>0044 1264 357 147</v>
      </c>
      <c r="K2484" s="7"/>
      <c r="L2484" s="7"/>
      <c r="M2484" s="7"/>
      <c r="N2484" s="7"/>
      <c r="O2484" s="7"/>
      <c r="P2484" s="7"/>
      <c r="Q2484" s="7"/>
      <c r="R2484" s="7"/>
      <c r="S2484" s="7"/>
    </row>
    <row r="2485">
      <c r="A2485" s="2" t="s">
        <v>11188</v>
      </c>
      <c r="B2485" s="2" t="str">
        <v>澳大利亞</v>
      </c>
      <c r="C2485" s="3" t="s">
        <v>11186</v>
      </c>
      <c r="D2485" s="2" t="str">
        <v>其他,餐厨用具</v>
      </c>
      <c r="E2485" s="2" t="str">
        <v>8次</v>
      </c>
      <c r="F2485" s="2" t="str">
        <v>P.O.BOX 1657, NEW FARM,4005, QLD,AUSTRALIA</v>
      </c>
      <c r="G2485" s="2" t="str">
        <v>Marc Werblud</v>
      </c>
      <c r="H2485" s="2" t="s">
        <v>11187</v>
      </c>
      <c r="I2485" s="2" t="str">
        <v>+61 7 3254 1722</v>
      </c>
      <c r="J2485" s="2" t="str">
        <v>61 7 32541722</v>
      </c>
      <c r="K2485" s="7"/>
      <c r="L2485" s="7"/>
      <c r="M2485" s="7"/>
      <c r="N2485" s="7"/>
      <c r="O2485" s="7"/>
      <c r="P2485" s="7"/>
      <c r="Q2485" s="7"/>
      <c r="R2485" s="7"/>
      <c r="S2485" s="7"/>
    </row>
    <row r="2486">
      <c r="A2486" s="2" t="s">
        <v>8013</v>
      </c>
      <c r="B2486" s="2" t="str">
        <v>新加坡</v>
      </c>
      <c r="C2486" s="3" t="s">
        <v>8015</v>
      </c>
      <c r="D2486" s="2" t="str">
        <v>化工产品,餐厨用具</v>
      </c>
      <c r="E2486" s="2" t="str">
        <v>7次</v>
      </c>
      <c r="F2486" s="2" t="str">
        <v>NO.12,TUAS VIEW LOOP</v>
      </c>
      <c r="G2486" s="2" t="str">
        <v>RAYMOND C.C.ANG</v>
      </c>
      <c r="H2486" s="2" t="s">
        <v>8014</v>
      </c>
      <c r="I2486" s="2" t="str">
        <v>0065 68611128</v>
      </c>
      <c r="J2486" s="2" t="str">
        <v>0065 68611138</v>
      </c>
      <c r="K2486" s="7"/>
      <c r="L2486" s="7"/>
      <c r="M2486" s="7"/>
      <c r="N2486" s="7"/>
      <c r="O2486" s="7"/>
      <c r="P2486" s="7"/>
      <c r="Q2486" s="7"/>
      <c r="R2486" s="7"/>
      <c r="S2486" s="7"/>
    </row>
    <row r="2487">
      <c r="A2487" s="2" t="s">
        <v>11202</v>
      </c>
      <c r="B2487" s="2" t="str">
        <v>印尼</v>
      </c>
      <c r="C2487" s="2" t="str">
        <v>--</v>
      </c>
      <c r="D2487" s="2" t="str">
        <v>餐厨用具</v>
      </c>
      <c r="E2487" s="2" t="str">
        <v>7次</v>
      </c>
      <c r="F2487" s="2" t="str">
        <v>TMN KEDOYA PERMAI BLOK A 16 NO 41JAKARTA 11530,INDONESIA</v>
      </c>
      <c r="G2487" s="2" t="str">
        <v>--</v>
      </c>
      <c r="H2487" s="2" t="s">
        <v>11203</v>
      </c>
      <c r="I2487" s="2" t="str">
        <v>+62 628 11881160</v>
      </c>
      <c r="J2487" s="2">
        <v>62215364889</v>
      </c>
      <c r="K2487" s="7"/>
      <c r="L2487" s="7"/>
      <c r="M2487" s="7"/>
      <c r="N2487" s="7"/>
      <c r="O2487" s="7"/>
      <c r="P2487" s="7"/>
      <c r="Q2487" s="7"/>
      <c r="R2487" s="7"/>
      <c r="S2487" s="7"/>
    </row>
    <row r="2488">
      <c r="A2488" s="2" t="s">
        <v>8037</v>
      </c>
      <c r="B2488" s="2" t="str">
        <v>美國</v>
      </c>
      <c r="C2488" s="2" t="str">
        <v>--</v>
      </c>
      <c r="D2488" s="2" t="str">
        <v>餐厨用具</v>
      </c>
      <c r="E2488" s="2" t="str">
        <v>7次</v>
      </c>
      <c r="F2488" s="2" t="str">
        <v>2321 YATES AVE.,COMMERCE, CA. 90040U.S.A.</v>
      </c>
      <c r="G2488" s="2" t="str">
        <v>--</v>
      </c>
      <c r="H2488" s="2" t="s">
        <v>8038</v>
      </c>
      <c r="I2488" s="2" t="str">
        <v>+1 323-726-0388</v>
      </c>
      <c r="J2488" s="2" t="str">
        <v>323 726 0330</v>
      </c>
      <c r="K2488" s="7"/>
      <c r="L2488" s="7"/>
      <c r="M2488" s="7"/>
      <c r="N2488" s="7"/>
      <c r="O2488" s="7"/>
      <c r="P2488" s="7"/>
      <c r="Q2488" s="7"/>
      <c r="R2488" s="7"/>
      <c r="S2488" s="7"/>
    </row>
    <row r="2489">
      <c r="A2489" s="2" t="s">
        <v>11153</v>
      </c>
      <c r="B2489" s="2" t="str">
        <v>美國</v>
      </c>
      <c r="C2489" s="3" t="s">
        <v>11151</v>
      </c>
      <c r="D2489" s="2" t="str">
        <v>家居装饰品,家用纺织品,餐厨用具</v>
      </c>
      <c r="E2489" s="2" t="str">
        <v>3次</v>
      </c>
      <c r="F2489" s="2" t="str">
        <v>1 W.O. BAUER LANE - ORANGEBURG,NY 10962,U.S.A.</v>
      </c>
      <c r="G2489" s="2" t="str">
        <v>Vinay Nandwani</v>
      </c>
      <c r="H2489" s="2" t="s">
        <v>11152</v>
      </c>
      <c r="I2489" s="2" t="str">
        <v>+1 412-385-7007,(412) 385-7007</v>
      </c>
      <c r="J2489" s="2" t="str">
        <v>001 8453480793</v>
      </c>
      <c r="K2489" s="7"/>
      <c r="L2489" s="7"/>
      <c r="M2489" s="7"/>
      <c r="N2489" s="7"/>
      <c r="O2489" s="7"/>
      <c r="P2489" s="7"/>
      <c r="Q2489" s="7"/>
      <c r="R2489" s="7"/>
      <c r="S2489" s="7"/>
    </row>
    <row r="2490">
      <c r="A2490" s="2" t="s">
        <v>7965</v>
      </c>
      <c r="B2490" s="2" t="str">
        <v>美國</v>
      </c>
      <c r="C2490" s="3" t="s">
        <v>7966</v>
      </c>
      <c r="D2490" s="2" t="str">
        <v>餐厨用具</v>
      </c>
      <c r="E2490" s="2" t="str">
        <v>5次</v>
      </c>
      <c r="F2490" s="2" t="str">
        <v>18461 Railroad St.,City of Industry, CA 91748-1233,USA</v>
      </c>
      <c r="G2490" s="2" t="str">
        <v>Matthew Mark</v>
      </c>
      <c r="H2490" s="2" t="str">
        <v>--</v>
      </c>
      <c r="I2490" s="2" t="str">
        <v>001 626 8101888</v>
      </c>
      <c r="J2490" s="2" t="str">
        <v>001 626 8105200</v>
      </c>
      <c r="K2490" s="7"/>
      <c r="L2490" s="7"/>
      <c r="M2490" s="7"/>
      <c r="N2490" s="7"/>
      <c r="O2490" s="7"/>
      <c r="P2490" s="7"/>
      <c r="Q2490" s="7"/>
      <c r="R2490" s="7"/>
      <c r="S2490" s="7"/>
    </row>
    <row r="2491">
      <c r="A2491" s="2" t="s">
        <v>11171</v>
      </c>
      <c r="B2491" s="2" t="str">
        <v>中國香港</v>
      </c>
      <c r="C2491" s="3" t="s">
        <v>11173</v>
      </c>
      <c r="D2491" s="2" t="s">
        <v>11172</v>
      </c>
      <c r="E2491" s="2" t="str">
        <v>11次</v>
      </c>
      <c r="F2491" s="2" t="str">
        <v>44, Eric Moore Road, Surulere Lagos</v>
      </c>
      <c r="G2491" s="2" t="str">
        <v>Annie Lam</v>
      </c>
      <c r="H2491" s="2" t="s">
        <v>11174</v>
      </c>
      <c r="I2491" s="2" t="str">
        <v>(852)2581 3588</v>
      </c>
      <c r="J2491" s="2" t="str">
        <v>(852)2581 3444 /(852)2581 3233</v>
      </c>
      <c r="K2491" s="7"/>
      <c r="L2491" s="7"/>
      <c r="M2491" s="7"/>
      <c r="N2491" s="7"/>
      <c r="O2491" s="7"/>
      <c r="P2491" s="7"/>
      <c r="Q2491" s="7"/>
      <c r="R2491" s="7"/>
      <c r="S2491" s="7"/>
    </row>
    <row r="2492">
      <c r="A2492" s="2" t="s">
        <v>7990</v>
      </c>
      <c r="B2492" s="2" t="str">
        <v>美國</v>
      </c>
      <c r="C2492" s="2" t="str">
        <v>--</v>
      </c>
      <c r="D2492" s="2" t="s">
        <v>7988</v>
      </c>
      <c r="E2492" s="2" t="str">
        <v>10次</v>
      </c>
      <c r="F2492" s="2" t="str">
        <v>7 MEADOW DRIVE, U.S.A.</v>
      </c>
      <c r="G2492" s="2" t="str">
        <v>Ms Amanda Gordon</v>
      </c>
      <c r="H2492" s="2" t="s">
        <v>7989</v>
      </c>
      <c r="I2492" s="2" t="str">
        <v>+1 508-529-3406</v>
      </c>
      <c r="J2492" s="2" t="str">
        <v>001 5085294757</v>
      </c>
      <c r="K2492" s="7"/>
      <c r="L2492" s="7"/>
      <c r="M2492" s="7"/>
      <c r="N2492" s="7"/>
      <c r="O2492" s="7"/>
      <c r="P2492" s="7"/>
      <c r="Q2492" s="7"/>
      <c r="R2492" s="7"/>
      <c r="S2492" s="7"/>
    </row>
    <row r="2493">
      <c r="A2493" s="2" t="s">
        <v>11104</v>
      </c>
      <c r="B2493" s="2" t="str">
        <v>美國</v>
      </c>
      <c r="C2493" s="2" t="str">
        <v>--</v>
      </c>
      <c r="D2493" s="2" t="str">
        <v>餐厨用具</v>
      </c>
      <c r="E2493" s="2" t="str">
        <v>6次</v>
      </c>
      <c r="F2493" s="2" t="str">
        <v>22962 CLAWITER ROAD,SUITE 7,HAYWARD,CA 94545</v>
      </c>
      <c r="G2493" s="2" t="str">
        <v>KAREN JIANG</v>
      </c>
      <c r="H2493" s="2" t="s">
        <v>11103</v>
      </c>
      <c r="I2493" s="2" t="str">
        <v>001 510 7809989</v>
      </c>
      <c r="J2493" s="2" t="str">
        <v>001 510 7800198</v>
      </c>
      <c r="K2493" s="7"/>
      <c r="L2493" s="7"/>
      <c r="M2493" s="7"/>
      <c r="N2493" s="7"/>
      <c r="O2493" s="7"/>
      <c r="P2493" s="7"/>
      <c r="Q2493" s="7"/>
      <c r="R2493" s="7"/>
      <c r="S2493" s="7"/>
    </row>
    <row r="2494">
      <c r="A2494" s="2" t="s">
        <v>13611</v>
      </c>
      <c r="B2494" s="2" t="str">
        <v>日本</v>
      </c>
      <c r="C2494" s="2" t="str">
        <v>--</v>
      </c>
      <c r="D2494" s="2" t="str">
        <v>餐厨用具</v>
      </c>
      <c r="E2494" s="2" t="str">
        <v>4次</v>
      </c>
      <c r="F2494" s="2" t="str">
        <v>MAEKAWA 1-34, HAYAMATA, IWANUMA-SHI, MIYAGI 9892424</v>
      </c>
      <c r="G2494" s="2" t="str">
        <v>SUGAWARA TAKASHI</v>
      </c>
      <c r="H2494" s="2" t="str">
        <v>--</v>
      </c>
      <c r="I2494" s="2" t="str">
        <v>0081 223 29 3775</v>
      </c>
      <c r="J2494" s="2" t="str">
        <v>0081 223 29 3776</v>
      </c>
      <c r="K2494" s="7"/>
      <c r="L2494" s="7"/>
      <c r="M2494" s="7"/>
      <c r="N2494" s="7"/>
      <c r="O2494" s="7"/>
      <c r="P2494" s="7"/>
      <c r="Q2494" s="7"/>
      <c r="R2494" s="7"/>
      <c r="S2494" s="7"/>
    </row>
    <row r="2495">
      <c r="A2495" s="2" t="s">
        <v>11126</v>
      </c>
      <c r="B2495" s="2" t="str">
        <v>美國</v>
      </c>
      <c r="C2495" s="3" t="s">
        <v>11125</v>
      </c>
      <c r="D2495" s="2" t="str">
        <v>其他,家居用品,玩具,玻璃工艺品,箱包,节日用品,餐厨用具</v>
      </c>
      <c r="E2495" s="2" t="str">
        <v>8次</v>
      </c>
      <c r="F2495" s="2" t="str">
        <v>110 E. 9TH STREET C1241,LOS ANGELES,U.S.A.</v>
      </c>
      <c r="G2495" s="2" t="str">
        <v>Gianpiero Ciola</v>
      </c>
      <c r="H2495" s="2" t="s">
        <v>11127</v>
      </c>
      <c r="I2495" s="2" t="str">
        <v>+1 213-623-6635</v>
      </c>
      <c r="J2495" s="2" t="str">
        <v>001 2136236615</v>
      </c>
      <c r="K2495" s="7"/>
      <c r="L2495" s="7"/>
      <c r="M2495" s="7"/>
      <c r="N2495" s="7"/>
      <c r="O2495" s="7"/>
      <c r="P2495" s="7"/>
      <c r="Q2495" s="7"/>
      <c r="R2495" s="7"/>
      <c r="S2495" s="7"/>
    </row>
    <row r="2496">
      <c r="A2496" s="2" t="s">
        <v>7940</v>
      </c>
      <c r="B2496" s="2" t="str">
        <v>美國</v>
      </c>
      <c r="C2496" s="2" t="str">
        <v>--</v>
      </c>
      <c r="D2496" s="2" t="str">
        <v>五金,其他,家具,家居装饰品,家用电器,工具,钟表眼镜,餐厨用具</v>
      </c>
      <c r="E2496" s="2" t="str">
        <v>10次</v>
      </c>
      <c r="F2496" s="2" t="str">
        <v>1148 BRIAR AVE., U.S.A.</v>
      </c>
      <c r="G2496" s="2" t="str">
        <v>Alan Rajchman</v>
      </c>
      <c r="H2496" s="2" t="s">
        <v>7941</v>
      </c>
      <c r="I2496" s="2" t="str">
        <v>+1 801-712-9252</v>
      </c>
      <c r="J2496" s="2" t="str">
        <v>001 3603659949</v>
      </c>
      <c r="K2496" s="7"/>
      <c r="L2496" s="7"/>
      <c r="M2496" s="7"/>
      <c r="N2496" s="7"/>
      <c r="O2496" s="7"/>
      <c r="P2496" s="7"/>
      <c r="Q2496" s="7"/>
      <c r="R2496" s="7"/>
      <c r="S2496" s="7"/>
    </row>
    <row r="2497">
      <c r="A2497" s="2" t="s">
        <v>10723</v>
      </c>
      <c r="B2497" s="2" t="str">
        <v>加拿大</v>
      </c>
      <c r="C2497" s="3" t="s">
        <v>10722</v>
      </c>
      <c r="D2497" s="2" t="str">
        <v>化工产品,工具,餐厨用具</v>
      </c>
      <c r="E2497" s="2" t="str">
        <v>6次</v>
      </c>
      <c r="F2497" s="2" t="str">
        <v>2501 Stanfield Mississauga, Ontario</v>
      </c>
      <c r="G2497" s="2" t="str">
        <v>Ms Melinda Wells Derocher</v>
      </c>
      <c r="H2497" s="2" t="str">
        <v>--</v>
      </c>
      <c r="I2497" s="2" t="str">
        <v>+1-905-276-4500,+65-6732-8355,+1-800-473-8566,+1 905-276-4500</v>
      </c>
      <c r="J2497" s="2" t="str">
        <v>001 905 2765221</v>
      </c>
      <c r="K2497" s="7"/>
      <c r="L2497" s="7"/>
      <c r="M2497" s="7"/>
      <c r="N2497" s="7"/>
      <c r="O2497" s="7"/>
      <c r="P2497" s="7"/>
      <c r="Q2497" s="7"/>
      <c r="R2497" s="7"/>
      <c r="S2497" s="7"/>
    </row>
    <row r="2498">
      <c r="A2498" s="2" t="s">
        <v>13305</v>
      </c>
      <c r="B2498" s="2" t="str">
        <v>荷蘭</v>
      </c>
      <c r="C2498" s="3" t="s">
        <v>13304</v>
      </c>
      <c r="D2498" s="2" t="str">
        <v>其他,大型机械及设备,家具,照明产品,餐厨用具</v>
      </c>
      <c r="E2498" s="2" t="str">
        <v>9次</v>
      </c>
      <c r="F2498" s="2" t="str">
        <v>Energieweg 4, NL 6541 CX, Nijmegen</v>
      </c>
      <c r="G2498" s="2" t="str">
        <v>P Smale</v>
      </c>
      <c r="H2498" s="2" t="s">
        <v>13303</v>
      </c>
      <c r="I2498" s="2" t="str">
        <v>+31 24 371 1711</v>
      </c>
      <c r="J2498" s="2" t="str">
        <v>0031 24 3711700</v>
      </c>
      <c r="K2498" s="7"/>
      <c r="L2498" s="7"/>
      <c r="M2498" s="7"/>
      <c r="N2498" s="7"/>
      <c r="O2498" s="7"/>
      <c r="P2498" s="7"/>
      <c r="Q2498" s="7"/>
      <c r="R2498" s="7"/>
      <c r="S2498" s="7"/>
    </row>
    <row r="2499">
      <c r="A2499" s="2" t="s">
        <v>10748</v>
      </c>
      <c r="B2499" s="2" t="str">
        <v>中國香港</v>
      </c>
      <c r="C2499" s="3" t="s">
        <v>10747</v>
      </c>
      <c r="D2499" s="2" t="s">
        <v>10749</v>
      </c>
      <c r="E2499" s="2" t="str">
        <v>8次</v>
      </c>
      <c r="F2499" s="2" t="str">
        <v>17/F 21/F, Shell Tower, Times Square, 1 Matheson Street, Causeway Bay, Hong Kong</v>
      </c>
      <c r="G2499" s="2" t="str">
        <v>Mr Norman Janelle</v>
      </c>
      <c r="H2499" s="2" t="str">
        <v>--</v>
      </c>
      <c r="I2499" s="2" t="str">
        <v>00852 22032000</v>
      </c>
      <c r="J2499" s="2" t="str">
        <v>00852 22031000</v>
      </c>
      <c r="K2499" s="7"/>
      <c r="L2499" s="7"/>
      <c r="M2499" s="7"/>
      <c r="N2499" s="7"/>
      <c r="O2499" s="7"/>
      <c r="P2499" s="7"/>
      <c r="Q2499" s="7"/>
      <c r="R2499" s="7"/>
      <c r="S2499" s="7"/>
    </row>
    <row r="2500">
      <c r="A2500" s="2" t="s">
        <v>13323</v>
      </c>
      <c r="B2500" s="2" t="str">
        <v>墨西哥</v>
      </c>
      <c r="C2500" s="3" t="s">
        <v>13321</v>
      </c>
      <c r="D2500" s="2" t="str">
        <v>工艺陶瓷,玩具,玻璃工艺品,餐厨用具</v>
      </c>
      <c r="E2500" s="2" t="str">
        <v>8次</v>
      </c>
      <c r="F2500" s="2" t="str">
        <v>AV.SAN SIMON NO.43 COL.SAN SIMON TOLNAHUAC DELEG.CUAUHTEMOC 06920</v>
      </c>
      <c r="G2500" s="2" t="str">
        <v>JACK MAREYNA R</v>
      </c>
      <c r="H2500" s="2" t="s">
        <v>13322</v>
      </c>
      <c r="I2500" s="2" t="str">
        <v>+52 55 5782 7100</v>
      </c>
      <c r="J2500" s="2" t="str">
        <v>0052 55 57827101</v>
      </c>
      <c r="K2500" s="7"/>
      <c r="L2500" s="7"/>
      <c r="M2500" s="7"/>
      <c r="N2500" s="7"/>
      <c r="O2500" s="7"/>
      <c r="P2500" s="7"/>
      <c r="Q2500" s="7"/>
      <c r="R2500" s="7"/>
      <c r="S2500" s="7"/>
    </row>
    <row r="2501">
      <c r="A2501" s="5" t="s">
        <v>10679</v>
      </c>
      <c r="B2501" s="5" t="str">
        <v>埃及</v>
      </c>
      <c r="C2501" s="5" t="str">
        <v>--</v>
      </c>
      <c r="D2501" s="5" t="str">
        <v>工艺陶瓷,建筑及装饰材料,餐厨用具</v>
      </c>
      <c r="E2501" s="5" t="str">
        <v>9次</v>
      </c>
      <c r="F2501" s="5" t="str">
        <v>25-38 EL FARHDA ST.EL LABBAN ALEXANDRIA,EGYPT</v>
      </c>
      <c r="G2501" s="5" t="str">
        <v>Rafilia Goumenyuk</v>
      </c>
      <c r="H2501" s="5" t="s">
        <v>10680</v>
      </c>
      <c r="I2501" s="5" t="str">
        <v>+20 3 3928168</v>
      </c>
      <c r="J2501" s="5">
        <v>2035929435</v>
      </c>
      <c r="K2501" s="7"/>
      <c r="L2501" s="7"/>
      <c r="M2501" s="7"/>
      <c r="N2501" s="7"/>
      <c r="O2501" s="7"/>
      <c r="P2501" s="7"/>
      <c r="Q2501" s="7"/>
      <c r="R2501" s="7"/>
      <c r="S2501" s="7"/>
    </row>
    <row r="2502">
      <c r="A2502" s="2" t="s">
        <v>13271</v>
      </c>
      <c r="B2502" s="2" t="str">
        <v>南非</v>
      </c>
      <c r="C2502" s="2" t="str">
        <v>--</v>
      </c>
      <c r="D2502" s="2" t="str">
        <v>体育及旅游休闲用品,箱包,鞋,餐厨用具</v>
      </c>
      <c r="E2502" s="2" t="str">
        <v>10次</v>
      </c>
      <c r="F2502" s="2" t="str">
        <v>PO BOX 3022LENASIA 1820SOUTH AFRICA</v>
      </c>
      <c r="G2502" s="2" t="str">
        <v>--</v>
      </c>
      <c r="H2502" s="2" t="s">
        <v>13270</v>
      </c>
      <c r="I2502" s="2" t="str">
        <v>+27 11 854 9973</v>
      </c>
      <c r="J2502" s="2">
        <v>119412930</v>
      </c>
      <c r="K2502" s="7"/>
      <c r="L2502" s="7"/>
      <c r="M2502" s="7"/>
      <c r="N2502" s="7"/>
      <c r="O2502" s="7"/>
      <c r="P2502" s="7"/>
      <c r="Q2502" s="7"/>
      <c r="R2502" s="7"/>
      <c r="S2502" s="7"/>
    </row>
    <row r="2503">
      <c r="A2503" s="2" t="s">
        <v>10701</v>
      </c>
      <c r="B2503" s="2" t="str">
        <v>阿根廷</v>
      </c>
      <c r="C2503" s="3" t="s">
        <v>10703</v>
      </c>
      <c r="D2503" s="2" t="str">
        <v>办公文具,玩具,礼品及赠品,箱包,餐厨用具</v>
      </c>
      <c r="E2503" s="2" t="str">
        <v>5次</v>
      </c>
      <c r="F2503" s="2" t="str">
        <v>Cabrera 4149 C.F.</v>
      </c>
      <c r="G2503" s="2" t="str">
        <v>GRACIELA CRESPO</v>
      </c>
      <c r="H2503" s="2" t="s">
        <v>10702</v>
      </c>
      <c r="I2503" s="2" t="str">
        <v>+54 11 4865-4149</v>
      </c>
      <c r="J2503" s="2" t="str">
        <v>+54.11.4865.4153</v>
      </c>
      <c r="K2503" s="7"/>
      <c r="L2503" s="7"/>
      <c r="M2503" s="7"/>
      <c r="N2503" s="7"/>
      <c r="O2503" s="7"/>
      <c r="P2503" s="7"/>
      <c r="Q2503" s="7"/>
      <c r="R2503" s="7"/>
      <c r="S2503" s="7"/>
    </row>
    <row r="2504">
      <c r="A2504" s="2" t="s">
        <v>13285</v>
      </c>
      <c r="B2504" s="2" t="str">
        <v>中國大陸</v>
      </c>
      <c r="C2504" s="2" t="str">
        <v>--</v>
      </c>
      <c r="D2504" s="2" t="str">
        <v>餐厨用具</v>
      </c>
      <c r="E2504" s="2" t="str">
        <v>7次</v>
      </c>
      <c r="F2504" s="2" t="str">
        <v>QING XI TOWN,XIANG MANG WEST ROAD,YIN SHAN INDUSTRIAL ESTATE,BEI MIAN,1ST COLUMN,BLK.A &amp; B,DONGGUAN,CHINA</v>
      </c>
      <c r="G2504" s="2" t="str">
        <v>--</v>
      </c>
      <c r="H2504" s="2" t="s">
        <v>13284</v>
      </c>
      <c r="I2504" s="2" t="str">
        <v>0769 7732208</v>
      </c>
      <c r="J2504" s="2" t="str">
        <v>0769 7732207</v>
      </c>
      <c r="K2504" s="7"/>
      <c r="L2504" s="7"/>
      <c r="M2504" s="7"/>
      <c r="N2504" s="7"/>
      <c r="O2504" s="7"/>
      <c r="P2504" s="7"/>
      <c r="Q2504" s="7"/>
      <c r="R2504" s="7"/>
      <c r="S2504" s="7"/>
    </row>
    <row r="2505">
      <c r="A2505" s="2" t="s">
        <v>10624</v>
      </c>
      <c r="B2505" s="2" t="str">
        <v>阿根廷</v>
      </c>
      <c r="C2505" s="3" t="s">
        <v>10626</v>
      </c>
      <c r="D2505" s="2" t="str">
        <v>餐厨用具</v>
      </c>
      <c r="E2505" s="2" t="str">
        <v>7次</v>
      </c>
      <c r="F2505" s="2" t="str">
        <v>ALICIA M DE JUSTO 550 4 BUENOS AIRES,ARGENTINA</v>
      </c>
      <c r="G2505" s="2" t="str">
        <v>--</v>
      </c>
      <c r="H2505" s="2" t="s">
        <v>10625</v>
      </c>
      <c r="I2505" s="2" t="str">
        <v>+54 11 4331-2229</v>
      </c>
      <c r="J2505" s="2">
        <v>541143312227</v>
      </c>
      <c r="K2505" s="7"/>
      <c r="L2505" s="7"/>
      <c r="M2505" s="7"/>
      <c r="N2505" s="7"/>
      <c r="O2505" s="7"/>
      <c r="P2505" s="7"/>
      <c r="Q2505" s="7"/>
      <c r="R2505" s="7"/>
      <c r="S2505" s="7"/>
    </row>
    <row r="2506">
      <c r="A2506" s="2" t="s">
        <v>13239</v>
      </c>
      <c r="B2506" s="2" t="str">
        <v>法國</v>
      </c>
      <c r="C2506" s="3" t="s">
        <v>13237</v>
      </c>
      <c r="D2506" s="2" t="str">
        <v>卫浴设备,家具,家用纺织品,餐厨用具</v>
      </c>
      <c r="E2506" s="2" t="str">
        <v>9次</v>
      </c>
      <c r="F2506" s="2" t="str">
        <v>14 RUE DU BOURGAMON, 38400, SAINT MARTIN D HERES</v>
      </c>
      <c r="G2506" s="2" t="str">
        <v>INSEL GERARD COMMERCIALISATION</v>
      </c>
      <c r="H2506" s="2" t="s">
        <v>13238</v>
      </c>
      <c r="I2506" s="2" t="str">
        <v>+33 4 76 62 73 04</v>
      </c>
      <c r="J2506" s="2" t="str">
        <v>0033 476627287</v>
      </c>
      <c r="K2506" s="7"/>
      <c r="L2506" s="7"/>
      <c r="M2506" s="7"/>
      <c r="N2506" s="7"/>
      <c r="O2506" s="7"/>
      <c r="P2506" s="7"/>
      <c r="Q2506" s="7"/>
      <c r="R2506" s="7"/>
      <c r="S2506" s="7"/>
    </row>
    <row r="2507">
      <c r="A2507" s="2" t="s">
        <v>10646</v>
      </c>
      <c r="B2507" s="2" t="str">
        <v>德國</v>
      </c>
      <c r="C2507" s="3" t="s">
        <v>10649</v>
      </c>
      <c r="D2507" s="2" t="s">
        <v>10648</v>
      </c>
      <c r="E2507" s="2" t="str">
        <v>8次</v>
      </c>
      <c r="F2507" s="2" t="str">
        <v>Oehleckerring 8-10, DE 22419, Hamburg</v>
      </c>
      <c r="G2507" s="2" t="str">
        <v>Brita Nicolae-Suess</v>
      </c>
      <c r="H2507" s="2" t="s">
        <v>10647</v>
      </c>
      <c r="I2507" s="2" t="str">
        <v>+49 40 5310060</v>
      </c>
      <c r="J2507" s="2" t="str">
        <v>0049 40 5 31 10 25</v>
      </c>
      <c r="K2507" s="7"/>
      <c r="L2507" s="7"/>
      <c r="M2507" s="7"/>
      <c r="N2507" s="7"/>
      <c r="O2507" s="7"/>
      <c r="P2507" s="7"/>
      <c r="Q2507" s="7"/>
      <c r="R2507" s="7"/>
      <c r="S2507" s="7"/>
    </row>
    <row r="2508">
      <c r="A2508" s="2" t="s">
        <v>13251</v>
      </c>
      <c r="B2508" s="2" t="str">
        <v>西班牙</v>
      </c>
      <c r="C2508" s="3" t="s">
        <v>13253</v>
      </c>
      <c r="D2508" s="2" t="str">
        <v>家用电器,餐厨用具</v>
      </c>
      <c r="E2508" s="2" t="str">
        <v>7次</v>
      </c>
      <c r="F2508" s="2" t="str">
        <v>CTRA MADRID CADIT KA 268 LA CAOPINA JAEN</v>
      </c>
      <c r="G2508" s="2" t="str">
        <v>JUAN PEDR DE LA TOSSE</v>
      </c>
      <c r="H2508" s="2" t="s">
        <v>13252</v>
      </c>
      <c r="I2508" s="2" t="str">
        <v>+34 953 66 02 00</v>
      </c>
      <c r="J2508" s="2" t="str">
        <v>0034 953 660726</v>
      </c>
      <c r="K2508" s="7"/>
      <c r="L2508" s="7"/>
      <c r="M2508" s="7"/>
      <c r="N2508" s="7"/>
      <c r="O2508" s="7"/>
      <c r="P2508" s="7"/>
      <c r="Q2508" s="7"/>
      <c r="R2508" s="7"/>
      <c r="S2508" s="7"/>
    </row>
    <row r="2509">
      <c r="A2509" s="2" t="s">
        <v>10585</v>
      </c>
      <c r="B2509" s="2" t="str">
        <v>印度</v>
      </c>
      <c r="C2509" s="3" t="s">
        <v>10587</v>
      </c>
      <c r="D2509" s="2" t="str">
        <v>工艺陶瓷,玻璃工艺品,餐厨用具</v>
      </c>
      <c r="E2509" s="2" t="str">
        <v>9次</v>
      </c>
      <c r="F2509" s="2" t="str">
        <v>43,DHOBI STREET,2ND FLOOR,MUMBAI</v>
      </c>
      <c r="G2509" s="2" t="str">
        <v>KABANI CROCKERY CENTRE</v>
      </c>
      <c r="H2509" s="2" t="s">
        <v>10586</v>
      </c>
      <c r="I2509" s="2">
        <f>+91-93222-61530</f>
      </c>
      <c r="J2509" s="2" t="str">
        <v>0091 22 23432922</v>
      </c>
      <c r="K2509" s="7"/>
      <c r="L2509" s="7"/>
      <c r="M2509" s="7"/>
      <c r="N2509" s="7"/>
      <c r="O2509" s="7"/>
      <c r="P2509" s="7"/>
      <c r="Q2509" s="7"/>
      <c r="R2509" s="7"/>
      <c r="S2509" s="7"/>
    </row>
    <row r="2510">
      <c r="A2510" s="2" t="s">
        <v>13200</v>
      </c>
      <c r="B2510" s="2" t="str">
        <v>澳大利亞</v>
      </c>
      <c r="C2510" s="2" t="str">
        <v>--</v>
      </c>
      <c r="D2510" s="2" t="str">
        <v>其他,家具,玩具,礼品及赠品,餐厨用具</v>
      </c>
      <c r="E2510" s="2" t="str">
        <v>10次</v>
      </c>
      <c r="F2510" s="2" t="str">
        <v>2384 SILVERDALE RD, SILVERDALE,SYDNEY</v>
      </c>
      <c r="G2510" s="2" t="str">
        <v>Jan Verhagen</v>
      </c>
      <c r="H2510" s="2" t="s">
        <v>13201</v>
      </c>
      <c r="I2510" s="2" t="str">
        <v>0061 2 47740531</v>
      </c>
      <c r="J2510" s="2" t="str">
        <v>0061 2 47740531</v>
      </c>
      <c r="K2510" s="7"/>
      <c r="L2510" s="7"/>
      <c r="M2510" s="7"/>
      <c r="N2510" s="7"/>
      <c r="O2510" s="7"/>
      <c r="P2510" s="7"/>
      <c r="Q2510" s="7"/>
      <c r="R2510" s="7"/>
      <c r="S2510" s="7"/>
    </row>
    <row r="2511">
      <c r="A2511" s="2" t="s">
        <v>10607</v>
      </c>
      <c r="B2511" s="2" t="str">
        <v>美國</v>
      </c>
      <c r="C2511" s="3" t="s">
        <v>10605</v>
      </c>
      <c r="D2511" s="2" t="str">
        <v>其他,家用纺织品,玻璃工艺品,餐厨用具</v>
      </c>
      <c r="E2511" s="2" t="str">
        <v>9次</v>
      </c>
      <c r="F2511" s="2" t="str">
        <v>P.O. BOX 49909, 7609 CANOE ROADGREENSBORO, N.C., 27419,U.S.A.</v>
      </c>
      <c r="G2511" s="2" t="str">
        <v>Sanjeev Mukerjee</v>
      </c>
      <c r="H2511" s="2" t="s">
        <v>10606</v>
      </c>
      <c r="I2511" s="2" t="str">
        <v>+1 336-668-4126</v>
      </c>
      <c r="J2511" s="2">
        <v>3366687636</v>
      </c>
      <c r="K2511" s="7"/>
      <c r="L2511" s="7"/>
      <c r="M2511" s="7"/>
      <c r="N2511" s="7"/>
      <c r="O2511" s="7"/>
      <c r="P2511" s="7"/>
      <c r="Q2511" s="7"/>
      <c r="R2511" s="7"/>
      <c r="S2511" s="7"/>
    </row>
    <row r="2512">
      <c r="A2512" s="2" t="s">
        <v>13218</v>
      </c>
      <c r="B2512" s="2" t="str">
        <v>沙烏地阿拉伯</v>
      </c>
      <c r="C2512" s="2" t="str">
        <v>--</v>
      </c>
      <c r="D2512" s="2" t="str">
        <v>办公文具,家具,玩具,电子电气产品,食品,餐厨用具</v>
      </c>
      <c r="E2512" s="2" t="str">
        <v>6次</v>
      </c>
      <c r="F2512" s="2" t="str">
        <v>P.O.BOX:17536,JEDDAH</v>
      </c>
      <c r="G2512" s="2" t="str">
        <v>SALEH A.R.AL GHONEIM</v>
      </c>
      <c r="H2512" s="2" t="s">
        <v>9975</v>
      </c>
      <c r="I2512" s="2" t="str">
        <v>00966 2 6375979</v>
      </c>
      <c r="J2512" s="2" t="str">
        <v>00966 2 2363073</v>
      </c>
      <c r="K2512" s="7"/>
      <c r="L2512" s="7"/>
      <c r="M2512" s="7"/>
      <c r="N2512" s="7"/>
      <c r="O2512" s="7"/>
      <c r="P2512" s="7"/>
      <c r="Q2512" s="7"/>
      <c r="R2512" s="7"/>
      <c r="S2512" s="7"/>
    </row>
    <row r="2513">
      <c r="A2513" s="2" t="s">
        <v>10907</v>
      </c>
      <c r="B2513" s="2" t="str">
        <v>日本</v>
      </c>
      <c r="C2513" s="3" t="s">
        <v>10905</v>
      </c>
      <c r="D2513" s="2" t="str">
        <v>家具,玻璃工艺品,餐厨用具</v>
      </c>
      <c r="E2513" s="2" t="str">
        <v>7次</v>
      </c>
      <c r="F2513" s="2" t="str">
        <v>812-0053 10-33-2F NAKAMURA BLD.,HIGASHI-KU,FUKUOKA</v>
      </c>
      <c r="G2513" s="2" t="str">
        <v>HOSHI GLASSWARE</v>
      </c>
      <c r="H2513" s="2" t="s">
        <v>10906</v>
      </c>
      <c r="I2513" s="2" t="str">
        <v>0081 92 6327708</v>
      </c>
      <c r="J2513" s="2" t="str">
        <v>0081 92 6327718</v>
      </c>
      <c r="K2513" s="7"/>
      <c r="L2513" s="7"/>
      <c r="M2513" s="7"/>
      <c r="N2513" s="7"/>
      <c r="O2513" s="7"/>
      <c r="P2513" s="7"/>
      <c r="Q2513" s="7"/>
      <c r="R2513" s="7"/>
      <c r="S2513" s="7"/>
    </row>
    <row r="2514">
      <c r="A2514" s="2" t="s">
        <v>13437</v>
      </c>
      <c r="B2514" s="2" t="str">
        <v>芬蘭</v>
      </c>
      <c r="C2514" s="3" t="s">
        <v>13438</v>
      </c>
      <c r="D2514" s="2" t="str">
        <v>办公文具,家具,餐厨用具</v>
      </c>
      <c r="E2514" s="2" t="str">
        <v>2次</v>
      </c>
      <c r="F2514" s="2" t="str">
        <v>Teollisuust 2, FI 39700, Parkano</v>
      </c>
      <c r="G2514" s="2" t="str">
        <v>KAITAMMELA</v>
      </c>
      <c r="H2514" s="2" t="s">
        <v>13439</v>
      </c>
      <c r="I2514" s="2" t="str">
        <v>+358 3 44481</v>
      </c>
      <c r="J2514" s="2" t="str">
        <v>00358 3 4 48 38 88</v>
      </c>
      <c r="K2514" s="7"/>
      <c r="L2514" s="7"/>
      <c r="M2514" s="7"/>
      <c r="N2514" s="7"/>
      <c r="O2514" s="7"/>
      <c r="P2514" s="7"/>
      <c r="Q2514" s="7"/>
      <c r="R2514" s="7"/>
      <c r="S2514" s="7"/>
    </row>
    <row r="2515">
      <c r="A2515" s="2" t="s">
        <v>10930</v>
      </c>
      <c r="B2515" s="2" t="str">
        <v>英國</v>
      </c>
      <c r="C2515" s="2" t="str">
        <v>--</v>
      </c>
      <c r="D2515" s="2" t="str">
        <v>节日用品,餐厨用具</v>
      </c>
      <c r="E2515" s="2" t="str">
        <v>7次</v>
      </c>
      <c r="F2515" s="2" t="str">
        <v>32 CANTLEY GARDENS,ILFORD,ESSEX ENGLAND</v>
      </c>
      <c r="G2515" s="2" t="str">
        <v>MR.ABBAS HUSSAIN</v>
      </c>
      <c r="H2515" s="2" t="s">
        <v>10929</v>
      </c>
      <c r="I2515" s="2" t="str">
        <v>0044 20 85146432</v>
      </c>
      <c r="J2515" s="2" t="str">
        <v>0044 20 85544206</v>
      </c>
      <c r="K2515" s="7"/>
      <c r="L2515" s="7"/>
      <c r="M2515" s="7"/>
      <c r="N2515" s="7"/>
      <c r="O2515" s="7"/>
      <c r="P2515" s="7"/>
      <c r="Q2515" s="7"/>
      <c r="R2515" s="7"/>
      <c r="S2515" s="7"/>
    </row>
    <row r="2516">
      <c r="A2516" s="2" t="s">
        <v>13456</v>
      </c>
      <c r="B2516" s="2" t="str">
        <v>韩国</v>
      </c>
      <c r="C2516" s="3" t="s">
        <v>13455</v>
      </c>
      <c r="D2516" s="2" t="str">
        <v>医药保健品及医疗器械,家具,玩具,礼品及赠品,餐厨用具</v>
      </c>
      <c r="E2516" s="2" t="str">
        <v>9次</v>
      </c>
      <c r="F2516" s="2" t="str">
        <v>621-3 BAKDAL-DONG,MANAN-GU, ANYANG,KOREA</v>
      </c>
      <c r="G2516" s="2" t="str">
        <v>J.Y.PARK</v>
      </c>
      <c r="H2516" s="2" t="s">
        <v>13457</v>
      </c>
      <c r="I2516" s="2" t="str">
        <v>0082 31 4437943</v>
      </c>
      <c r="J2516" s="2" t="str">
        <v>0082 31 3897714/4431086</v>
      </c>
      <c r="K2516" s="7"/>
      <c r="L2516" s="7"/>
      <c r="M2516" s="7"/>
      <c r="N2516" s="7"/>
      <c r="O2516" s="7"/>
      <c r="P2516" s="7"/>
      <c r="Q2516" s="7"/>
      <c r="R2516" s="7"/>
      <c r="S2516" s="7"/>
    </row>
    <row r="2517">
      <c r="A2517" s="2" t="s">
        <v>10861</v>
      </c>
      <c r="B2517" s="2" t="str">
        <v>德國</v>
      </c>
      <c r="C2517" s="3" t="s">
        <v>10860</v>
      </c>
      <c r="D2517" s="2" t="s">
        <v>10862</v>
      </c>
      <c r="E2517" s="2" t="str">
        <v>6次</v>
      </c>
      <c r="F2517" s="2" t="str">
        <v>Alter Teichweg 15-25, DE 22081, Hamburg</v>
      </c>
      <c r="G2517" s="2" t="str">
        <v>--</v>
      </c>
      <c r="H2517" s="2" t="s">
        <v>10863</v>
      </c>
      <c r="I2517" s="2" t="str">
        <v>+49 40 291870</v>
      </c>
      <c r="J2517" s="2" t="str">
        <v>0049 40 29 18 71 50</v>
      </c>
      <c r="K2517" s="7"/>
      <c r="L2517" s="7"/>
      <c r="M2517" s="7"/>
      <c r="N2517" s="7"/>
      <c r="O2517" s="7"/>
      <c r="P2517" s="7"/>
      <c r="Q2517" s="7"/>
      <c r="R2517" s="7"/>
      <c r="S2517" s="7"/>
    </row>
    <row r="2518">
      <c r="A2518" s="2" t="s">
        <v>13400</v>
      </c>
      <c r="B2518" s="2" t="str">
        <v>義大利</v>
      </c>
      <c r="C2518" s="3" t="s">
        <v>13401</v>
      </c>
      <c r="D2518" s="2" t="str">
        <v>五金,餐厨用具</v>
      </c>
      <c r="E2518" s="2" t="str">
        <v>8次</v>
      </c>
      <c r="F2518" s="2" t="str">
        <v>Via dei Legnai 15, I 39015, SAN LEONARDO IN PASSIRIA</v>
      </c>
      <c r="G2518" s="2" t="str">
        <v>Bernhard Hoeller</v>
      </c>
      <c r="H2518" s="2" t="s">
        <v>13399</v>
      </c>
      <c r="I2518" s="2" t="str">
        <v>+39 0473 651200</v>
      </c>
      <c r="J2518" s="2" t="str">
        <v>0039 0473 651300</v>
      </c>
      <c r="K2518" s="7"/>
      <c r="L2518" s="7"/>
      <c r="M2518" s="7"/>
      <c r="N2518" s="7"/>
      <c r="O2518" s="7"/>
      <c r="P2518" s="7"/>
      <c r="Q2518" s="7"/>
      <c r="R2518" s="7"/>
      <c r="S2518" s="7"/>
    </row>
    <row r="2519">
      <c r="A2519" s="2" t="s">
        <v>10882</v>
      </c>
      <c r="B2519" s="2" t="str">
        <v>孟加拉</v>
      </c>
      <c r="C2519" s="2" t="str">
        <v>--</v>
      </c>
      <c r="D2519" s="2" t="str">
        <v>餐厨用具</v>
      </c>
      <c r="E2519" s="2" t="str">
        <v>7次</v>
      </c>
      <c r="F2519" s="2" t="str">
        <v>1,NO.B.K.ROY LANE,BONGSHI BAZAR,(MAMEHER NIGA MANSION)2ND FLOOR,DHAKA,BANGLADESH</v>
      </c>
      <c r="G2519" s="2" t="str">
        <v>--</v>
      </c>
      <c r="H2519" s="2" t="s">
        <v>10883</v>
      </c>
      <c r="I2519" s="2" t="str">
        <v>+880 2-7311567</v>
      </c>
      <c r="J2519" s="2">
        <v>88027319353</v>
      </c>
      <c r="K2519" s="7"/>
      <c r="L2519" s="7"/>
      <c r="M2519" s="7"/>
      <c r="N2519" s="7"/>
      <c r="O2519" s="7"/>
      <c r="P2519" s="7"/>
      <c r="Q2519" s="7"/>
      <c r="R2519" s="7"/>
      <c r="S2519" s="7"/>
    </row>
    <row r="2520">
      <c r="A2520" s="2" t="s">
        <v>13416</v>
      </c>
      <c r="B2520" s="2" t="str">
        <v>中國香港</v>
      </c>
      <c r="C2520" s="2" t="str">
        <v>--</v>
      </c>
      <c r="D2520" s="2" t="str">
        <v>餐厨用具</v>
      </c>
      <c r="E2520" s="2" t="str">
        <v>7次</v>
      </c>
      <c r="F2520" s="2" t="str">
        <v>BLOCK K, 3TH FLOOR,2 SHEK YAM ROAD,KWAI CHUNG, N.T.,HONGKONG</v>
      </c>
      <c r="G2520" s="2" t="str">
        <v>--</v>
      </c>
      <c r="H2520" s="2" t="s">
        <v>13415</v>
      </c>
      <c r="I2520" s="2" t="str">
        <v>(852)24279117</v>
      </c>
      <c r="J2520" s="2" t="str">
        <v>(852)24801139</v>
      </c>
      <c r="K2520" s="7"/>
      <c r="L2520" s="7"/>
      <c r="M2520" s="7"/>
      <c r="N2520" s="7"/>
      <c r="O2520" s="7"/>
      <c r="P2520" s="7"/>
      <c r="Q2520" s="7"/>
      <c r="R2520" s="7"/>
      <c r="S2520" s="7"/>
    </row>
    <row r="2521">
      <c r="A2521" s="2" t="s">
        <v>10820</v>
      </c>
      <c r="B2521" s="2" t="str">
        <v>瑞典</v>
      </c>
      <c r="C2521" s="3" t="s">
        <v>10819</v>
      </c>
      <c r="D2521" s="2" t="str">
        <v>五金,卫浴设备,家具,浴室用品,餐厨用具</v>
      </c>
      <c r="E2521" s="2" t="str">
        <v>7次</v>
      </c>
      <c r="F2521" s="2" t="str">
        <v>Hildedalsgatan 26A, 41705 Goteborg</v>
      </c>
      <c r="G2521" s="2" t="str">
        <v>--</v>
      </c>
      <c r="H2521" s="2" t="s">
        <v>10818</v>
      </c>
      <c r="I2521" s="2" t="str">
        <v>+46 31 51 25 51</v>
      </c>
      <c r="J2521" s="2" t="str">
        <v>0046 31 51 51 29</v>
      </c>
      <c r="K2521" s="7"/>
      <c r="L2521" s="7"/>
      <c r="M2521" s="7"/>
      <c r="N2521" s="7"/>
      <c r="O2521" s="7"/>
      <c r="P2521" s="7"/>
      <c r="Q2521" s="7"/>
      <c r="R2521" s="7"/>
      <c r="S2521" s="7"/>
    </row>
    <row r="2522">
      <c r="A2522" s="2" t="s">
        <v>13365</v>
      </c>
      <c r="B2522" s="2" t="str">
        <v>叙利亚</v>
      </c>
      <c r="C2522" s="3" t="s">
        <v>13364</v>
      </c>
      <c r="D2522" s="2" t="str">
        <v>餐厨用具</v>
      </c>
      <c r="E2522" s="2" t="str">
        <v>5次</v>
      </c>
      <c r="F2522" s="2" t="str">
        <v>P.O.BOX: 10323 DAMASCUS</v>
      </c>
      <c r="G2522" s="2" t="str">
        <v>HISHAM AL-HAMWI</v>
      </c>
      <c r="H2522" s="2" t="str">
        <v>--</v>
      </c>
      <c r="I2522" s="2" t="str">
        <v>00963 11 5416275</v>
      </c>
      <c r="J2522" s="2" t="str">
        <v>00963 11 5416275</v>
      </c>
      <c r="K2522" s="7"/>
      <c r="L2522" s="7"/>
      <c r="M2522" s="7"/>
      <c r="N2522" s="7"/>
      <c r="O2522" s="7"/>
      <c r="P2522" s="7"/>
      <c r="Q2522" s="7"/>
      <c r="R2522" s="7"/>
      <c r="S2522" s="7"/>
    </row>
    <row r="2523">
      <c r="A2523" s="2" t="s">
        <v>10841</v>
      </c>
      <c r="B2523" s="2" t="str">
        <v>日本</v>
      </c>
      <c r="C2523" s="3" t="s">
        <v>10842</v>
      </c>
      <c r="D2523" s="2" t="str">
        <v>餐厨用具</v>
      </c>
      <c r="E2523" s="2" t="str">
        <v>6次</v>
      </c>
      <c r="F2523" s="2" t="str">
        <v>NISHIKANBARA,582-1 HONJYOYOSHIDA-MACHI,NIIGATAJAPAN</v>
      </c>
      <c r="G2523" s="2" t="str">
        <v>--</v>
      </c>
      <c r="H2523" s="2" t="s">
        <v>10840</v>
      </c>
      <c r="I2523" s="2" t="str">
        <v>+81 256-93-5668</v>
      </c>
      <c r="J2523" s="2" t="str">
        <v>81 256922970</v>
      </c>
      <c r="K2523" s="7"/>
      <c r="L2523" s="7"/>
      <c r="M2523" s="7"/>
      <c r="N2523" s="7"/>
      <c r="O2523" s="7"/>
      <c r="P2523" s="7"/>
      <c r="Q2523" s="7"/>
      <c r="R2523" s="7"/>
      <c r="S2523" s="7"/>
    </row>
    <row r="2524">
      <c r="A2524" s="2" t="s">
        <v>13378</v>
      </c>
      <c r="B2524" s="2" t="str">
        <v>摩洛哥</v>
      </c>
      <c r="C2524" s="3" t="s">
        <v>13381</v>
      </c>
      <c r="D2524" s="2" t="s">
        <v>13379</v>
      </c>
      <c r="E2524" s="2" t="str">
        <v>4次</v>
      </c>
      <c r="F2524" s="2" t="str">
        <v>83,QUARTYIER SIDI GHANEM,MOROCCO</v>
      </c>
      <c r="G2524" s="2" t="str">
        <v>Olga Surenkina</v>
      </c>
      <c r="H2524" s="2" t="s">
        <v>13380</v>
      </c>
      <c r="I2524" s="2">
        <f>+212-5244-20687</f>
      </c>
      <c r="J2524" s="2">
        <v>21244420688</v>
      </c>
      <c r="K2524" s="7"/>
      <c r="L2524" s="7"/>
      <c r="M2524" s="7"/>
      <c r="N2524" s="7"/>
      <c r="O2524" s="7"/>
      <c r="P2524" s="7"/>
      <c r="Q2524" s="7"/>
      <c r="R2524" s="7"/>
      <c r="S2524" s="7"/>
    </row>
    <row r="2525">
      <c r="A2525" s="2" t="s">
        <v>10779</v>
      </c>
      <c r="B2525" s="2" t="str">
        <v>日本</v>
      </c>
      <c r="C2525" s="3" t="s">
        <v>10777</v>
      </c>
      <c r="D2525" s="2" t="str">
        <v>办公文具,大型机械及设备,餐厨用具</v>
      </c>
      <c r="E2525" s="2" t="str">
        <v>8次</v>
      </c>
      <c r="F2525" s="2" t="str">
        <v>12-14, KUDANKITA 1-CHOME CHIYODA-KU, TOKYO 1020073</v>
      </c>
      <c r="G2525" s="2" t="str">
        <v>ISHIKAWA, KATSUHISA</v>
      </c>
      <c r="H2525" s="2" t="s">
        <v>10778</v>
      </c>
      <c r="I2525" s="2" t="str">
        <v>+81-3-3431-9731,+81 3-3431-9731</v>
      </c>
      <c r="J2525" s="2" t="str">
        <v>0081 3 3221 9070</v>
      </c>
      <c r="K2525" s="7"/>
      <c r="L2525" s="7"/>
      <c r="M2525" s="7"/>
      <c r="N2525" s="7"/>
      <c r="O2525" s="7"/>
      <c r="P2525" s="7"/>
      <c r="Q2525" s="7"/>
      <c r="R2525" s="7"/>
      <c r="S2525" s="7"/>
    </row>
    <row r="2526">
      <c r="A2526" s="2" t="s">
        <v>9319</v>
      </c>
      <c r="B2526" s="2" t="str">
        <v>韩国</v>
      </c>
      <c r="C2526" s="3" t="s">
        <v>9321</v>
      </c>
      <c r="D2526" s="2" t="s">
        <v>9320</v>
      </c>
      <c r="E2526" s="2" t="str">
        <v>8次</v>
      </c>
      <c r="F2526" s="2" t="str">
        <v>INDUSTRIAL ZONE 861-10,TAEGYE-DONG,CHUNCHON-SI,KANGWON-DO,KOREA</v>
      </c>
      <c r="G2526" s="2" t="str">
        <v>Ahmed Bawareth</v>
      </c>
      <c r="H2526" s="2" t="s">
        <v>9322</v>
      </c>
      <c r="I2526" s="2" t="str">
        <v>+82 33-264-5926</v>
      </c>
      <c r="J2526" s="2" t="str">
        <v>82 33)264 5928</v>
      </c>
      <c r="K2526" s="7"/>
      <c r="L2526" s="7"/>
      <c r="M2526" s="7"/>
      <c r="N2526" s="7"/>
      <c r="O2526" s="7"/>
      <c r="P2526" s="7"/>
      <c r="Q2526" s="7"/>
      <c r="R2526" s="7"/>
      <c r="S2526" s="7"/>
    </row>
    <row r="2527">
      <c r="A2527" s="2" t="s">
        <v>10797</v>
      </c>
      <c r="B2527" s="2" t="str">
        <v>中國香港</v>
      </c>
      <c r="C2527" s="2" t="str">
        <v>--</v>
      </c>
      <c r="D2527" s="2" t="str">
        <v>工艺陶瓷,玻璃工艺品,餐厨用具</v>
      </c>
      <c r="E2527" s="2" t="str">
        <v>7次</v>
      </c>
      <c r="F2527" s="2" t="str">
        <v>Room 204-205, 2/F, Knutsford Commercial Building, 4-5 Knutsford Terrace, Tsim Sha Tsui, Kowloon, Hon</v>
      </c>
      <c r="G2527" s="2" t="str">
        <v>Martin Yaffe Hong Kong Limited</v>
      </c>
      <c r="H2527" s="2" t="s">
        <v>10796</v>
      </c>
      <c r="I2527" s="2" t="str">
        <v>00852 23664843</v>
      </c>
      <c r="J2527" s="2" t="str">
        <v>00852 23675506</v>
      </c>
      <c r="K2527" s="7"/>
      <c r="L2527" s="7"/>
      <c r="M2527" s="7"/>
      <c r="N2527" s="7"/>
      <c r="O2527" s="7"/>
      <c r="P2527" s="7"/>
      <c r="Q2527" s="7"/>
      <c r="R2527" s="7"/>
      <c r="S2527" s="7"/>
    </row>
    <row r="2528">
      <c r="A2528" s="2" t="s">
        <v>13346</v>
      </c>
      <c r="B2528" s="2" t="str">
        <v>日本</v>
      </c>
      <c r="C2528" s="3" t="s">
        <v>13347</v>
      </c>
      <c r="D2528" s="2" t="str">
        <v>体育及旅游休闲用品,玻璃工艺品,箱包,鞋,食品,餐厨用具</v>
      </c>
      <c r="E2528" s="2" t="str">
        <v>8次</v>
      </c>
      <c r="F2528" s="2" t="str">
        <v>1-5-11 YOSTUGI, KATSUSHIKA-KU, TOKYO,JAPAN</v>
      </c>
      <c r="G2528" s="2" t="str">
        <v>HIGASHINO, NORIYASU</v>
      </c>
      <c r="H2528" s="2" t="s">
        <v>13348</v>
      </c>
      <c r="I2528" s="2" t="str">
        <v>+81 3-3691-1671</v>
      </c>
      <c r="J2528" s="2" t="str">
        <v>0081 532 320104</v>
      </c>
      <c r="K2528" s="7"/>
      <c r="L2528" s="7"/>
      <c r="M2528" s="7"/>
      <c r="N2528" s="7"/>
      <c r="O2528" s="7"/>
      <c r="P2528" s="7"/>
      <c r="Q2528" s="7"/>
      <c r="R2528" s="7"/>
      <c r="S2528" s="7"/>
    </row>
    <row r="2529">
      <c r="A2529" s="2" t="s">
        <v>10369</v>
      </c>
      <c r="B2529" s="2" t="str">
        <v>韩国</v>
      </c>
      <c r="C2529" s="2" t="str">
        <v>--</v>
      </c>
      <c r="D2529" s="2" t="str">
        <v>家具,编织及藤铁工艺品,餐厨用具</v>
      </c>
      <c r="E2529" s="2" t="str">
        <v>8次</v>
      </c>
      <c r="F2529" s="2" t="str">
        <v>906-21,CHANGHANG 1-DONG, ILSAN-GU, KOYANGSHI, KYONGGII</v>
      </c>
      <c r="G2529" s="2" t="str">
        <v>JANG,GYU-HWAN</v>
      </c>
      <c r="H2529" s="2" t="str">
        <v>--</v>
      </c>
      <c r="I2529" s="2" t="str">
        <v>0082 (031)907 3712</v>
      </c>
      <c r="J2529" s="2" t="str">
        <v>0082 (031)907 3714</v>
      </c>
      <c r="K2529" s="7"/>
      <c r="L2529" s="7"/>
      <c r="M2529" s="7"/>
      <c r="N2529" s="7"/>
      <c r="O2529" s="7"/>
      <c r="P2529" s="7"/>
      <c r="Q2529" s="7"/>
      <c r="R2529" s="7"/>
      <c r="S2529" s="7"/>
    </row>
    <row r="2530">
      <c r="A2530" s="2" t="s">
        <v>13043</v>
      </c>
      <c r="B2530" s="2" t="str">
        <v>比利時</v>
      </c>
      <c r="C2530" s="3" t="s">
        <v>13041</v>
      </c>
      <c r="D2530" s="2" t="str">
        <v>体育及旅游休闲用品,建筑及装饰材料,餐厨用具</v>
      </c>
      <c r="E2530" s="2" t="str">
        <v>6次</v>
      </c>
      <c r="F2530" s="2" t="str">
        <v>Rue du Bosquet 1, B 1400, Nivelles</v>
      </c>
      <c r="G2530" s="2" t="str">
        <v>Andre Paenhuysen</v>
      </c>
      <c r="H2530" s="2" t="s">
        <v>13042</v>
      </c>
      <c r="I2530" s="2" t="str">
        <v>+32 67 89 41 30</v>
      </c>
      <c r="J2530" s="2" t="str">
        <v>0032 67 89 41 70</v>
      </c>
      <c r="K2530" s="7"/>
      <c r="L2530" s="7"/>
      <c r="M2530" s="7"/>
      <c r="N2530" s="7"/>
      <c r="O2530" s="7"/>
      <c r="P2530" s="7"/>
      <c r="Q2530" s="7"/>
      <c r="R2530" s="7"/>
      <c r="S2530" s="7"/>
    </row>
    <row r="2531">
      <c r="A2531" s="2" t="s">
        <v>10392</v>
      </c>
      <c r="B2531" s="2" t="str">
        <v>義大利</v>
      </c>
      <c r="C2531" s="3" t="s">
        <v>10390</v>
      </c>
      <c r="D2531" s="2" t="str">
        <v>化工产品,家具,餐厨用具</v>
      </c>
      <c r="E2531" s="2" t="str">
        <v>4次</v>
      </c>
      <c r="F2531" s="2" t="str">
        <v>Via Monte Grappa 58, I 21040, CARNAGO</v>
      </c>
      <c r="G2531" s="2" t="str">
        <v>Giorgio Binda</v>
      </c>
      <c r="H2531" s="2" t="s">
        <v>10391</v>
      </c>
      <c r="I2531" s="2" t="str">
        <v>+39 0331 999111</v>
      </c>
      <c r="J2531" s="2" t="str">
        <v>0039 0331 993249</v>
      </c>
      <c r="K2531" s="7"/>
      <c r="L2531" s="7"/>
      <c r="M2531" s="7"/>
      <c r="N2531" s="7"/>
      <c r="O2531" s="7"/>
      <c r="P2531" s="7"/>
      <c r="Q2531" s="7"/>
      <c r="R2531" s="7"/>
      <c r="S2531" s="7"/>
    </row>
    <row r="2532">
      <c r="A2532" s="2" t="s">
        <v>13056</v>
      </c>
      <c r="B2532" s="2" t="str">
        <v>瑞典</v>
      </c>
      <c r="C2532" s="3" t="s">
        <v>13055</v>
      </c>
      <c r="D2532" s="2" t="str">
        <v>其他,照明产品,餐厨用具</v>
      </c>
      <c r="E2532" s="2" t="str">
        <v>6次</v>
      </c>
      <c r="F2532" s="2" t="str">
        <v>BOX 140, 184 22, AKERSBERGA</v>
      </c>
      <c r="G2532" s="2" t="str">
        <v>jonas axelsson</v>
      </c>
      <c r="H2532" s="2" t="s">
        <v>13057</v>
      </c>
      <c r="I2532" s="2" t="str">
        <v>+46 8 540 660 85</v>
      </c>
      <c r="J2532" s="2" t="str">
        <v>0046 8 540 687 10</v>
      </c>
      <c r="K2532" s="7"/>
      <c r="L2532" s="7"/>
      <c r="M2532" s="7"/>
      <c r="N2532" s="7"/>
      <c r="O2532" s="7"/>
      <c r="P2532" s="7"/>
      <c r="Q2532" s="7"/>
      <c r="R2532" s="7"/>
      <c r="S2532" s="7"/>
    </row>
    <row r="2533">
      <c r="A2533" s="2" t="s">
        <v>10332</v>
      </c>
      <c r="B2533" s="2" t="str">
        <v>中國香港</v>
      </c>
      <c r="C2533" s="2" t="str">
        <v>--</v>
      </c>
      <c r="D2533" s="2" t="str">
        <v>餐厨用具</v>
      </c>
      <c r="E2533" s="2" t="str">
        <v>6次</v>
      </c>
      <c r="F2533" s="2" t="str">
        <v>5/FL.,C,MERCANTILE HOUSE,186-188 NATHAN ROAD,KOWLOON</v>
      </c>
      <c r="G2533" s="2" t="str">
        <v>STEVE VANG</v>
      </c>
      <c r="H2533" s="2" t="s">
        <v>10331</v>
      </c>
      <c r="I2533" s="2" t="str">
        <v>00852 27230072</v>
      </c>
      <c r="J2533" s="2" t="str">
        <v>00852 23696788</v>
      </c>
      <c r="K2533" s="7"/>
      <c r="L2533" s="7"/>
      <c r="M2533" s="7"/>
      <c r="N2533" s="7"/>
      <c r="O2533" s="7"/>
      <c r="P2533" s="7"/>
      <c r="Q2533" s="7"/>
      <c r="R2533" s="7"/>
      <c r="S2533" s="7"/>
    </row>
    <row r="2534">
      <c r="A2534" s="2" t="s">
        <v>13009</v>
      </c>
      <c r="B2534" s="2" t="str">
        <v>菲律賓</v>
      </c>
      <c r="C2534" s="2" t="str">
        <v>--</v>
      </c>
      <c r="D2534" s="2" t="str">
        <v>体育及旅游休闲用品,其他,家用纺织品,玻璃工艺品,箱包,鞋,餐厨用具</v>
      </c>
      <c r="E2534" s="2" t="str">
        <v>10次</v>
      </c>
      <c r="F2534" s="2" t="str">
        <v>10 VICTONETA AVE. ARANETA UNIVERSITYVILLAGE, MALABON, M.MANILA 1476PHILIPPINES</v>
      </c>
      <c r="G2534" s="2" t="str">
        <v>VALENTIN LORENZO</v>
      </c>
      <c r="H2534" s="2">
        <v>14</v>
      </c>
      <c r="I2534" s="2" t="str">
        <v>(632)3617702</v>
      </c>
      <c r="J2534" s="2" t="str">
        <v>(632)3618955</v>
      </c>
      <c r="K2534" s="7"/>
      <c r="L2534" s="7"/>
      <c r="M2534" s="7"/>
      <c r="N2534" s="7"/>
      <c r="O2534" s="7"/>
      <c r="P2534" s="7"/>
      <c r="Q2534" s="7"/>
      <c r="R2534" s="7"/>
      <c r="S2534" s="7"/>
    </row>
    <row r="2535">
      <c r="A2535" s="2" t="s">
        <v>10354</v>
      </c>
      <c r="B2535" s="2" t="str">
        <v>義大利</v>
      </c>
      <c r="C2535" s="3" t="s">
        <v>10353</v>
      </c>
      <c r="D2535" s="2" t="str">
        <v>其他,餐厨用具</v>
      </c>
      <c r="E2535" s="2" t="str">
        <v>3次</v>
      </c>
      <c r="F2535" s="2" t="str">
        <v>VIA TRIESTE,22 ROMANO D'EZZELINO(VI)</v>
      </c>
      <c r="G2535" s="2" t="str">
        <v>MARIO ORSO</v>
      </c>
      <c r="H2535" s="2" t="str">
        <v>--</v>
      </c>
      <c r="I2535" s="2" t="str">
        <v>+39 0424 577269</v>
      </c>
      <c r="J2535" s="2" t="str">
        <v>0039 0424 577269</v>
      </c>
      <c r="K2535" s="7"/>
      <c r="L2535" s="7"/>
      <c r="M2535" s="7"/>
      <c r="N2535" s="7"/>
      <c r="O2535" s="7"/>
      <c r="P2535" s="7"/>
      <c r="Q2535" s="7"/>
      <c r="R2535" s="7"/>
      <c r="S2535" s="7"/>
    </row>
    <row r="2536">
      <c r="A2536" s="2" t="s">
        <v>13026</v>
      </c>
      <c r="B2536" s="2" t="str">
        <v>加拿大</v>
      </c>
      <c r="C2536" s="3" t="s">
        <v>13028</v>
      </c>
      <c r="D2536" s="2" t="str">
        <v>餐厨用具</v>
      </c>
      <c r="E2536" s="2" t="str">
        <v>3次</v>
      </c>
      <c r="F2536" s="2" t="str">
        <v>500 Rexdale Blvd., Unit N003，Woodbine Shopping Centre，Toronto,Caledon Ontario</v>
      </c>
      <c r="G2536" s="2" t="str">
        <v>--</v>
      </c>
      <c r="H2536" s="2" t="s">
        <v>13027</v>
      </c>
      <c r="I2536" s="2" t="str">
        <v>+1-416-675-6464,+1 416-675-6464</v>
      </c>
      <c r="J2536" s="2" t="str">
        <v>001 416 6756465</v>
      </c>
      <c r="K2536" s="7"/>
      <c r="L2536" s="7"/>
      <c r="M2536" s="7"/>
      <c r="N2536" s="7"/>
      <c r="O2536" s="7"/>
      <c r="P2536" s="7"/>
      <c r="Q2536" s="7"/>
      <c r="R2536" s="7"/>
      <c r="S2536" s="7"/>
    </row>
    <row r="2537">
      <c r="A2537" s="2" t="s">
        <v>10299</v>
      </c>
      <c r="B2537" s="2" t="str">
        <v>中国台湾</v>
      </c>
      <c r="C2537" s="3" t="s">
        <v>10298</v>
      </c>
      <c r="D2537" s="2" t="str">
        <v>五金,家具,家居装饰品,节日用品,鞋,食品,餐厨用具</v>
      </c>
      <c r="E2537" s="2" t="str">
        <v>9次</v>
      </c>
      <c r="F2537" s="2" t="str">
        <v>5F NO 198-3 CHUNG-HWA ROADYUNG-KANG,TAINAN-HSIEN.TAIWAN</v>
      </c>
      <c r="G2537" s="2" t="str">
        <v>Benson Liu</v>
      </c>
      <c r="H2537" s="2" t="s">
        <v>10297</v>
      </c>
      <c r="I2537" s="2" t="str">
        <v>00886 6 3135588</v>
      </c>
      <c r="J2537" s="2" t="str">
        <v>00886 6 3120088</v>
      </c>
      <c r="K2537" s="7"/>
      <c r="L2537" s="7"/>
      <c r="M2537" s="7"/>
      <c r="N2537" s="7"/>
      <c r="O2537" s="7"/>
      <c r="P2537" s="7"/>
      <c r="Q2537" s="7"/>
      <c r="R2537" s="7"/>
      <c r="S2537" s="7"/>
    </row>
    <row r="2538">
      <c r="A2538" s="2" t="s">
        <v>12982</v>
      </c>
      <c r="B2538" s="2" t="str">
        <v>英國</v>
      </c>
      <c r="C2538" s="3" t="s">
        <v>12979</v>
      </c>
      <c r="D2538" s="2" t="s">
        <v>12980</v>
      </c>
      <c r="E2538" s="2" t="str">
        <v>10次</v>
      </c>
      <c r="F2538" s="2" t="str">
        <v>12B STORMONT ROAD,LONDON SW12 5EN,U.K.</v>
      </c>
      <c r="G2538" s="2" t="str">
        <v>Martin Geczy</v>
      </c>
      <c r="H2538" s="2" t="s">
        <v>12981</v>
      </c>
      <c r="I2538" s="2" t="str">
        <v>+44 7989 257172</v>
      </c>
      <c r="J2538" s="2" t="str">
        <v>0044 01948830015</v>
      </c>
      <c r="K2538" s="7"/>
      <c r="L2538" s="7"/>
      <c r="M2538" s="7"/>
      <c r="N2538" s="7"/>
      <c r="O2538" s="7"/>
      <c r="P2538" s="7"/>
      <c r="Q2538" s="7"/>
      <c r="R2538" s="7"/>
      <c r="S2538" s="7"/>
    </row>
    <row r="2539">
      <c r="A2539" s="2" t="s">
        <v>10312</v>
      </c>
      <c r="B2539" s="2" t="str">
        <v>印尼</v>
      </c>
      <c r="C2539" s="3" t="s">
        <v>10314</v>
      </c>
      <c r="D2539" s="2" t="str">
        <v>卫浴设备,家具,家用电器,餐厨用具</v>
      </c>
      <c r="E2539" s="2" t="str">
        <v>9次</v>
      </c>
      <c r="F2539" s="2" t="str">
        <v>JL.JEMBATAN TIGA 36 HG-36 HH JAKARTA</v>
      </c>
      <c r="G2539" s="2" t="str">
        <v>PT.ADICITA PERKASA MANDIRI</v>
      </c>
      <c r="H2539" s="2" t="s">
        <v>10313</v>
      </c>
      <c r="I2539" s="2" t="str">
        <v>0062 21 6615488</v>
      </c>
      <c r="J2539" s="2" t="str">
        <v>0062 21 6611087</v>
      </c>
      <c r="K2539" s="7"/>
      <c r="L2539" s="7"/>
      <c r="M2539" s="7"/>
      <c r="N2539" s="7"/>
      <c r="O2539" s="7"/>
      <c r="P2539" s="7"/>
      <c r="Q2539" s="7"/>
      <c r="R2539" s="7"/>
      <c r="S2539" s="7"/>
    </row>
    <row r="2540">
      <c r="A2540" s="2" t="s">
        <v>12997</v>
      </c>
      <c r="B2540" s="2" t="str">
        <v>英國</v>
      </c>
      <c r="C2540" s="2" t="str">
        <v>--</v>
      </c>
      <c r="D2540" s="2" t="str">
        <v>其他,电子消费品及信息产品,食品,餐厨用具</v>
      </c>
      <c r="E2540" s="2" t="str">
        <v>6次</v>
      </c>
      <c r="F2540" s="2" t="str">
        <v>232 LEA BRIDGE RD.,LONDON E10 7LN,U.K.</v>
      </c>
      <c r="G2540" s="2" t="str">
        <v>PAVEL SHAROV</v>
      </c>
      <c r="H2540" s="2" t="s">
        <v>12998</v>
      </c>
      <c r="I2540" s="2" t="str">
        <v>+44 7931 374352</v>
      </c>
      <c r="J2540" s="2">
        <v>2070694594</v>
      </c>
      <c r="K2540" s="7"/>
      <c r="L2540" s="7"/>
      <c r="M2540" s="7"/>
      <c r="N2540" s="7"/>
      <c r="O2540" s="7"/>
      <c r="P2540" s="7"/>
      <c r="Q2540" s="7"/>
      <c r="R2540" s="7"/>
      <c r="S2540" s="7"/>
    </row>
    <row r="2541">
      <c r="A2541" s="2" t="s">
        <v>10268</v>
      </c>
      <c r="B2541" s="2" t="str">
        <v>中国台湾</v>
      </c>
      <c r="C2541" s="2" t="str">
        <v>--</v>
      </c>
      <c r="D2541" s="2" t="str">
        <v>其他,餐厨用具</v>
      </c>
      <c r="E2541" s="2" t="str">
        <v>7次</v>
      </c>
      <c r="F2541" s="2" t="str">
        <v>NO.1.ALLEY5,LANE26,SEC3,TAI HO RD.,CHANG HUA.TAIWAN</v>
      </c>
      <c r="G2541" s="2" t="str">
        <v>--</v>
      </c>
      <c r="H2541" s="2" t="s">
        <v>10267</v>
      </c>
      <c r="I2541" s="2" t="str">
        <v>888 4 7220816</v>
      </c>
      <c r="J2541" s="2" t="str">
        <v>885 4 7232941</v>
      </c>
      <c r="K2541" s="7"/>
      <c r="L2541" s="7"/>
      <c r="M2541" s="7"/>
      <c r="N2541" s="7"/>
      <c r="O2541" s="7"/>
      <c r="P2541" s="7"/>
      <c r="Q2541" s="7"/>
      <c r="R2541" s="7"/>
      <c r="S2541" s="7"/>
    </row>
    <row r="2542">
      <c r="A2542" s="2" t="s">
        <v>12955</v>
      </c>
      <c r="B2542" s="2" t="str">
        <v>中國香港</v>
      </c>
      <c r="C2542" s="3" t="s">
        <v>12954</v>
      </c>
      <c r="D2542" s="2" t="str">
        <v>编织及藤铁工艺品,餐厨用具</v>
      </c>
      <c r="E2542" s="2" t="str">
        <v>6次</v>
      </c>
      <c r="F2542" s="2" t="str">
        <v>中国香港鸭 洲 利荣街2号 海怡工贸中心18字楼</v>
      </c>
      <c r="G2542" s="2" t="str">
        <v>--</v>
      </c>
      <c r="H2542" s="2" t="s">
        <v>12953</v>
      </c>
      <c r="I2542" s="2" t="str">
        <v>00852 25060033</v>
      </c>
      <c r="J2542" s="2" t="str">
        <v>00852 25063825</v>
      </c>
      <c r="K2542" s="7"/>
      <c r="L2542" s="7"/>
      <c r="M2542" s="7"/>
      <c r="N2542" s="7"/>
      <c r="O2542" s="7"/>
      <c r="P2542" s="7"/>
      <c r="Q2542" s="7"/>
      <c r="R2542" s="7"/>
      <c r="S2542" s="7"/>
    </row>
    <row r="2543">
      <c r="A2543" s="2" t="s">
        <v>10281</v>
      </c>
      <c r="B2543" s="2" t="str">
        <v>中國香港</v>
      </c>
      <c r="C2543" s="3" t="s">
        <v>10278</v>
      </c>
      <c r="D2543" s="2" t="s">
        <v>10279</v>
      </c>
      <c r="E2543" s="2" t="str">
        <v>9次</v>
      </c>
      <c r="F2543" s="2" t="str">
        <v>RM. A-C, 7/FL, INFOTEC CENTRE,21 HUNG TO RD,KWUN TONG, KLN,HONGKONG</v>
      </c>
      <c r="G2543" s="2" t="str">
        <v>JIM HUGHES</v>
      </c>
      <c r="H2543" s="2" t="s">
        <v>10280</v>
      </c>
      <c r="I2543" s="2" t="str">
        <v>+852 2690 9903</v>
      </c>
      <c r="J2543" s="2" t="str">
        <v>852 2690 4408</v>
      </c>
      <c r="K2543" s="7"/>
      <c r="L2543" s="7"/>
      <c r="M2543" s="7"/>
      <c r="N2543" s="7"/>
      <c r="O2543" s="7"/>
      <c r="P2543" s="7"/>
      <c r="Q2543" s="7"/>
      <c r="R2543" s="7"/>
      <c r="S2543" s="7"/>
    </row>
    <row r="2544">
      <c r="A2544" s="2" t="s">
        <v>12964</v>
      </c>
      <c r="B2544" s="2" t="str">
        <v>印度</v>
      </c>
      <c r="C2544" s="2" t="str">
        <v>--</v>
      </c>
      <c r="D2544" s="2" t="str">
        <v>家用电器,餐厨用具</v>
      </c>
      <c r="E2544" s="2" t="str">
        <v>9次</v>
      </c>
      <c r="F2544" s="2" t="str">
        <v>GUT NO.968,VILLAGE BIDKIN,TQ.TALUKA PAITHAN,DIST.AURANGABAD.</v>
      </c>
      <c r="G2544" s="2" t="str">
        <v>MR.ANANT KANDOI</v>
      </c>
      <c r="H2544" s="2" t="s">
        <v>12963</v>
      </c>
      <c r="I2544" s="2" t="str">
        <v>0091 2431 51482</v>
      </c>
      <c r="J2544" s="2" t="str">
        <v>0091 2431 51490/241149</v>
      </c>
      <c r="K2544" s="7"/>
      <c r="L2544" s="7"/>
      <c r="M2544" s="7"/>
      <c r="N2544" s="7"/>
      <c r="O2544" s="7"/>
      <c r="P2544" s="7"/>
      <c r="Q2544" s="7"/>
      <c r="R2544" s="7"/>
      <c r="S2544" s="7"/>
    </row>
    <row r="2545">
      <c r="A2545" s="2" t="s">
        <v>10537</v>
      </c>
      <c r="B2545" s="2" t="str">
        <v>法國</v>
      </c>
      <c r="C2545" s="3" t="s">
        <v>10539</v>
      </c>
      <c r="D2545" s="2" t="str">
        <v>其他,卫浴设备,鞋,餐厨用具</v>
      </c>
      <c r="E2545" s="2" t="str">
        <v>9次</v>
      </c>
      <c r="F2545" s="2" t="str">
        <v>3 A,RUE FRANCISDE PRESSENSE MARSEILLE</v>
      </c>
      <c r="G2545" s="2" t="str">
        <v>B SEBA</v>
      </c>
      <c r="H2545" s="2" t="s">
        <v>10538</v>
      </c>
      <c r="I2545" s="2" t="str">
        <v>+33 4 90 70 21 11</v>
      </c>
      <c r="J2545" s="2" t="str">
        <v>0033 4 91913854</v>
      </c>
      <c r="K2545" s="7"/>
      <c r="L2545" s="7"/>
      <c r="M2545" s="7"/>
      <c r="N2545" s="7"/>
      <c r="O2545" s="7"/>
      <c r="P2545" s="7"/>
      <c r="Q2545" s="7"/>
      <c r="R2545" s="7"/>
      <c r="S2545" s="7"/>
    </row>
    <row r="2546">
      <c r="A2546" s="2" t="s">
        <v>13164</v>
      </c>
      <c r="B2546" s="2" t="str">
        <v>新西蘭</v>
      </c>
      <c r="C2546" s="3" t="s">
        <v>13163</v>
      </c>
      <c r="D2546" s="2" t="str">
        <v>办公文具,家具,照明产品,餐厨用具</v>
      </c>
      <c r="E2546" s="2" t="str">
        <v>8次</v>
      </c>
      <c r="F2546" s="2" t="str">
        <v>31 Carbine Road Mount Wellington 1006 Auckland</v>
      </c>
      <c r="G2546" s="2" t="str">
        <v>Chris Key</v>
      </c>
      <c r="H2546" s="2" t="str">
        <v>--</v>
      </c>
      <c r="I2546" s="2" t="str">
        <v>+64 9-272 0100</v>
      </c>
      <c r="J2546" s="2" t="str">
        <v>0064 9 2720136/2720137</v>
      </c>
      <c r="K2546" s="7"/>
      <c r="L2546" s="7"/>
      <c r="M2546" s="7"/>
      <c r="N2546" s="7"/>
      <c r="O2546" s="7"/>
      <c r="P2546" s="7"/>
      <c r="Q2546" s="7"/>
      <c r="R2546" s="7"/>
      <c r="S2546" s="7"/>
    </row>
    <row r="2547">
      <c r="A2547" s="2" t="s">
        <v>10564</v>
      </c>
      <c r="B2547" s="2" t="str">
        <v>荷蘭</v>
      </c>
      <c r="C2547" s="2" t="str">
        <v>--</v>
      </c>
      <c r="D2547" s="2" t="str">
        <v>餐厨用具</v>
      </c>
      <c r="E2547" s="2" t="str">
        <v>6次</v>
      </c>
      <c r="F2547" s="2" t="str">
        <v>Ulenpasweg 1, NL 7041 GB, Heerenberg,'s</v>
      </c>
      <c r="G2547" s="2" t="str">
        <v>M Dedic</v>
      </c>
      <c r="H2547" s="2" t="str">
        <v>--</v>
      </c>
      <c r="I2547" s="2" t="str">
        <v>+31 314 661 603</v>
      </c>
      <c r="J2547" s="2" t="str">
        <v>0031 314 663715</v>
      </c>
      <c r="K2547" s="7"/>
      <c r="L2547" s="7"/>
      <c r="M2547" s="7"/>
      <c r="N2547" s="7"/>
      <c r="O2547" s="7"/>
      <c r="P2547" s="7"/>
      <c r="Q2547" s="7"/>
      <c r="R2547" s="7"/>
      <c r="S2547" s="7"/>
    </row>
    <row r="2548">
      <c r="A2548" s="2" t="s">
        <v>13182</v>
      </c>
      <c r="B2548" s="2" t="str">
        <v>日本</v>
      </c>
      <c r="C2548" s="3" t="s">
        <v>13179</v>
      </c>
      <c r="D2548" s="2" t="s">
        <v>13180</v>
      </c>
      <c r="E2548" s="2" t="str">
        <v>9次</v>
      </c>
      <c r="F2548" s="2" t="str">
        <v>5F APRON BUILDING,1-5-6 HIGASHIKANDACHIYODA-KU,TOKYO,JAPAN</v>
      </c>
      <c r="G2548" s="2" t="str">
        <v>David Klar</v>
      </c>
      <c r="H2548" s="2" t="s">
        <v>13181</v>
      </c>
      <c r="I2548" s="2" t="str">
        <v>+81 3-5822-2870,+81 3-5822-2388,+81 3-6281-9587,+81 3-6281-9588,+81-3-5822-2388,+81-3-5822-2870,+81-3-6281-9588,+81-3-6281-9587</v>
      </c>
      <c r="J2548" s="2" t="str">
        <v>0081 3 58222388</v>
      </c>
      <c r="K2548" s="7"/>
      <c r="L2548" s="7"/>
      <c r="M2548" s="7"/>
      <c r="N2548" s="7"/>
      <c r="O2548" s="7"/>
      <c r="P2548" s="7"/>
      <c r="Q2548" s="7"/>
      <c r="R2548" s="7"/>
      <c r="S2548" s="7"/>
    </row>
    <row r="2549">
      <c r="A2549" s="2" t="s">
        <v>10496</v>
      </c>
      <c r="B2549" s="2" t="str">
        <v>美國</v>
      </c>
      <c r="C2549" s="3" t="s">
        <v>10497</v>
      </c>
      <c r="D2549" s="2" t="s">
        <v>10499</v>
      </c>
      <c r="E2549" s="2" t="str">
        <v>7次</v>
      </c>
      <c r="F2549" s="2" t="str">
        <v>8026B WEST BROAD ST. RICHMOND,VA. 23294,U.S.A.</v>
      </c>
      <c r="G2549" s="2" t="str">
        <v>MITSURU MATSUKIHIRA</v>
      </c>
      <c r="H2549" s="2" t="s">
        <v>10498</v>
      </c>
      <c r="I2549" s="2" t="str">
        <v>+1 804-346-8899</v>
      </c>
      <c r="J2549" s="2" t="str">
        <v>804 346 9026</v>
      </c>
      <c r="K2549" s="7"/>
      <c r="L2549" s="7"/>
      <c r="M2549" s="7"/>
      <c r="N2549" s="7"/>
      <c r="O2549" s="7"/>
      <c r="P2549" s="7"/>
      <c r="Q2549" s="7"/>
      <c r="R2549" s="7"/>
      <c r="S2549" s="7"/>
    </row>
    <row r="2550">
      <c r="A2550" s="2" t="s">
        <v>13140</v>
      </c>
      <c r="B2550" s="2" t="str">
        <v>土耳其</v>
      </c>
      <c r="C2550" s="2" t="str">
        <v>--</v>
      </c>
      <c r="D2550" s="2" t="str">
        <v>个人护理用具,其他,玻璃工艺品,餐厨用具</v>
      </c>
      <c r="E2550" s="2" t="str">
        <v>5次</v>
      </c>
      <c r="F2550" s="2" t="str">
        <v>19 ATATURK CAD. GIRNE KKTC MERSIN 10-TURKEY</v>
      </c>
      <c r="G2550" s="2" t="str">
        <v>Angela Hu</v>
      </c>
      <c r="H2550" s="2" t="s">
        <v>13139</v>
      </c>
      <c r="I2550" s="2" t="str">
        <v>+90 392 815 87 49</v>
      </c>
      <c r="J2550" s="2">
        <v>2928157856</v>
      </c>
      <c r="K2550" s="7"/>
      <c r="L2550" s="7"/>
      <c r="M2550" s="7"/>
      <c r="N2550" s="7"/>
      <c r="O2550" s="7"/>
      <c r="P2550" s="7"/>
      <c r="Q2550" s="7"/>
      <c r="R2550" s="7"/>
      <c r="S2550" s="7"/>
    </row>
    <row r="2551">
      <c r="A2551" s="2" t="s">
        <v>10518</v>
      </c>
      <c r="B2551" s="2" t="str">
        <v>印度</v>
      </c>
      <c r="C2551" s="2" t="str">
        <v>--</v>
      </c>
      <c r="D2551" s="2" t="s">
        <v>10516</v>
      </c>
      <c r="E2551" s="2" t="str">
        <v>9次</v>
      </c>
      <c r="F2551" s="2" t="str">
        <v>A/24, HARSHA APT'S,BHAKTI MARG, MULUND (W),MUMBAI 400080INDIA</v>
      </c>
      <c r="G2551" s="2" t="str">
        <v>Jim Fu</v>
      </c>
      <c r="H2551" s="2" t="s">
        <v>10517</v>
      </c>
      <c r="I2551" s="2" t="str">
        <v>+91 22 2567 0153</v>
      </c>
      <c r="J2551" s="2" t="str">
        <v>91 22 25933575</v>
      </c>
      <c r="K2551" s="7"/>
      <c r="L2551" s="7"/>
      <c r="M2551" s="7"/>
      <c r="N2551" s="7"/>
      <c r="O2551" s="7"/>
      <c r="P2551" s="7"/>
      <c r="Q2551" s="7"/>
      <c r="R2551" s="7"/>
      <c r="S2551" s="7"/>
    </row>
    <row r="2552">
      <c r="A2552" s="2" t="s">
        <v>13149</v>
      </c>
      <c r="B2552" s="2" t="str">
        <v>荷蘭</v>
      </c>
      <c r="C2552" s="3" t="s">
        <v>13151</v>
      </c>
      <c r="D2552" s="2" t="str">
        <v>五金,其他,家具,家居装饰品,汽车配件,照明产品,钟表眼镜,餐厨用具</v>
      </c>
      <c r="E2552" s="2" t="str">
        <v>9次</v>
      </c>
      <c r="F2552" s="2" t="str">
        <v>Adriaan Mulderweg 9-11, NL 5657 EM, Eindhoven</v>
      </c>
      <c r="G2552" s="2" t="str">
        <v>Edco Eindhoven</v>
      </c>
      <c r="H2552" s="2" t="s">
        <v>13150</v>
      </c>
      <c r="I2552" s="2" t="str">
        <v>+31 40 250 1111</v>
      </c>
      <c r="J2552" s="2" t="str">
        <v>0031 40 2517917</v>
      </c>
      <c r="K2552" s="7"/>
      <c r="L2552" s="7"/>
      <c r="M2552" s="7"/>
      <c r="N2552" s="7"/>
      <c r="O2552" s="7"/>
      <c r="P2552" s="7"/>
      <c r="Q2552" s="7"/>
      <c r="R2552" s="7"/>
      <c r="S2552" s="7"/>
    </row>
    <row r="2553">
      <c r="A2553" s="2" t="s">
        <v>10455</v>
      </c>
      <c r="B2553" s="2" t="str">
        <v>法國</v>
      </c>
      <c r="C2553" s="3" t="s">
        <v>10456</v>
      </c>
      <c r="D2553" s="2" t="str">
        <v>箱包,餐厨用具</v>
      </c>
      <c r="E2553" s="2" t="str">
        <v>10次</v>
      </c>
      <c r="F2553" s="2" t="str">
        <v>19 CHEMIN DE LA GARONNE31200 TOULOUSEFRANCE</v>
      </c>
      <c r="G2553" s="2" t="str">
        <v>Mr. Sultan Moniruddin Ahmed</v>
      </c>
      <c r="H2553" s="2" t="s">
        <v>10457</v>
      </c>
      <c r="I2553" s="2" t="str">
        <v>+33 5 34 55 45 45</v>
      </c>
      <c r="J2553" s="2" t="str">
        <v>0033 5 34554546</v>
      </c>
      <c r="K2553" s="7"/>
      <c r="L2553" s="7"/>
      <c r="M2553" s="7"/>
      <c r="N2553" s="7"/>
      <c r="O2553" s="7"/>
      <c r="P2553" s="7"/>
      <c r="Q2553" s="7"/>
      <c r="R2553" s="7"/>
      <c r="S2553" s="7"/>
    </row>
    <row r="2554">
      <c r="A2554" s="2" t="s">
        <v>13112</v>
      </c>
      <c r="B2554" s="2" t="str">
        <v>芬蘭</v>
      </c>
      <c r="C2554" s="3" t="s">
        <v>13109</v>
      </c>
      <c r="D2554" s="2" t="s">
        <v>13110</v>
      </c>
      <c r="E2554" s="2" t="str">
        <v>9次</v>
      </c>
      <c r="F2554" s="2" t="str">
        <v>Nikkarinkuja 5, FI 02600, Espoo</v>
      </c>
      <c r="G2554" s="2" t="str">
        <v>Ilmakunnas Oy</v>
      </c>
      <c r="H2554" s="2" t="s">
        <v>13111</v>
      </c>
      <c r="I2554" s="2" t="str">
        <v>+358 9 5123700</v>
      </c>
      <c r="J2554" s="2" t="str">
        <v>00358 9 51 23 70 70</v>
      </c>
      <c r="K2554" s="7"/>
      <c r="L2554" s="7"/>
      <c r="M2554" s="7"/>
      <c r="N2554" s="7"/>
      <c r="O2554" s="7"/>
      <c r="P2554" s="7"/>
      <c r="Q2554" s="7"/>
      <c r="R2554" s="7"/>
      <c r="S2554" s="7"/>
    </row>
    <row r="2555">
      <c r="A2555" s="2" t="s">
        <v>10478</v>
      </c>
      <c r="B2555" s="2" t="str">
        <v>美國</v>
      </c>
      <c r="C2555" s="3" t="s">
        <v>10475</v>
      </c>
      <c r="D2555" s="2" t="s">
        <v>10476</v>
      </c>
      <c r="E2555" s="2" t="str">
        <v>9次</v>
      </c>
      <c r="F2555" s="2" t="str">
        <v>300 BEAVERCREEK ROAD,OREGON CITY, OREGON, 97045U.S.A.</v>
      </c>
      <c r="G2555" s="2" t="str">
        <v>Mai N TRAN</v>
      </c>
      <c r="H2555" s="2" t="s">
        <v>10477</v>
      </c>
      <c r="I2555" s="2" t="str">
        <v>+1 503-655-6004</v>
      </c>
      <c r="J2555" s="2" t="str">
        <v>001 5036556223</v>
      </c>
      <c r="K2555" s="7"/>
      <c r="L2555" s="7"/>
      <c r="M2555" s="7"/>
      <c r="N2555" s="7"/>
      <c r="O2555" s="7"/>
      <c r="P2555" s="7"/>
      <c r="Q2555" s="7"/>
      <c r="R2555" s="7"/>
      <c r="S2555" s="7"/>
    </row>
    <row r="2556">
      <c r="A2556" s="2" t="s">
        <v>13129</v>
      </c>
      <c r="B2556" s="2" t="str">
        <v>比利時</v>
      </c>
      <c r="C2556" s="2" t="str">
        <v>--</v>
      </c>
      <c r="D2556" s="2" t="str">
        <v>食品,餐厨用具</v>
      </c>
      <c r="E2556" s="2" t="str">
        <v>5次</v>
      </c>
      <c r="F2556" s="2" t="str">
        <v>Rue des Six Bonniers 3, B 4100, Seraing</v>
      </c>
      <c r="G2556" s="2" t="str">
        <v>--</v>
      </c>
      <c r="H2556" s="2" t="str">
        <v>--</v>
      </c>
      <c r="I2556" s="2" t="str">
        <v>+32 4 336 12 12</v>
      </c>
      <c r="J2556" s="2" t="str">
        <v>0032 4 337 17 79</v>
      </c>
      <c r="K2556" s="7"/>
      <c r="L2556" s="7"/>
      <c r="M2556" s="7"/>
      <c r="N2556" s="7"/>
      <c r="O2556" s="7"/>
      <c r="P2556" s="7"/>
      <c r="Q2556" s="7"/>
      <c r="R2556" s="7"/>
      <c r="S2556" s="7"/>
    </row>
    <row r="2557">
      <c r="A2557" s="2" t="s">
        <v>10410</v>
      </c>
      <c r="B2557" s="2" t="str">
        <v>巴西</v>
      </c>
      <c r="C2557" s="3" t="s">
        <v>10412</v>
      </c>
      <c r="D2557" s="2" t="str">
        <v>照明产品,钟表眼镜,餐厨用具</v>
      </c>
      <c r="E2557" s="2" t="str">
        <v>6次</v>
      </c>
      <c r="F2557" s="2" t="str">
        <v>RUA OLIMPIA DE ALMEIDA PRADO,59/93,SAO PAULO-SP</v>
      </c>
      <c r="G2557" s="2" t="str">
        <v>EDFORT COM IMP &amp; EXP LTDA</v>
      </c>
      <c r="H2557" s="2" t="s">
        <v>10411</v>
      </c>
      <c r="I2557" s="2" t="str">
        <v>0055 11 36616844</v>
      </c>
      <c r="J2557" s="2" t="str">
        <v>0055 11 36616844</v>
      </c>
      <c r="K2557" s="7"/>
      <c r="L2557" s="7"/>
      <c r="M2557" s="7"/>
      <c r="N2557" s="7"/>
      <c r="O2557" s="7"/>
      <c r="P2557" s="7"/>
      <c r="Q2557" s="7"/>
      <c r="R2557" s="7"/>
      <c r="S2557" s="7"/>
    </row>
    <row r="2558">
      <c r="A2558" s="2" t="s">
        <v>13073</v>
      </c>
      <c r="B2558" s="2" t="str">
        <v>中國香港</v>
      </c>
      <c r="C2558" s="3" t="s">
        <v>13071</v>
      </c>
      <c r="D2558" s="2" t="str">
        <v>卫浴设备,浴室用品,餐厨用具</v>
      </c>
      <c r="E2558" s="2" t="str">
        <v>9次</v>
      </c>
      <c r="F2558" s="2" t="str">
        <v>UNIT 7,7/F.,FU HANG IND.BLDG.,1 HOK YUEN STREET EAST,HUNG HOM,KOWLOON</v>
      </c>
      <c r="G2558" s="2" t="str">
        <v>JOHNSON K.MAK</v>
      </c>
      <c r="H2558" s="2" t="s">
        <v>13072</v>
      </c>
      <c r="I2558" s="2" t="str">
        <v>00852 27642263</v>
      </c>
      <c r="J2558" s="2" t="str">
        <v>00852 23624877</v>
      </c>
      <c r="K2558" s="7"/>
      <c r="L2558" s="7"/>
      <c r="M2558" s="7"/>
      <c r="N2558" s="7"/>
      <c r="O2558" s="7"/>
      <c r="P2558" s="7"/>
      <c r="Q2558" s="7"/>
      <c r="R2558" s="7"/>
      <c r="S2558" s="7"/>
    </row>
    <row r="2559">
      <c r="A2559" s="2" t="s">
        <v>10432</v>
      </c>
      <c r="B2559" s="2" t="str">
        <v>美國</v>
      </c>
      <c r="C2559" s="3" t="s">
        <v>10429</v>
      </c>
      <c r="D2559" s="2" t="s">
        <v>10430</v>
      </c>
      <c r="E2559" s="2" t="str">
        <v>10次</v>
      </c>
      <c r="F2559" s="2" t="str">
        <v>7225 NW 25TH STREET,SUITE 306, MIAMI,FL 33122,U.S.A.</v>
      </c>
      <c r="G2559" s="2" t="str">
        <v>Carmen Yu</v>
      </c>
      <c r="H2559" s="2" t="s">
        <v>10431</v>
      </c>
      <c r="I2559" s="2" t="str">
        <v>(305)418 4664</v>
      </c>
      <c r="J2559" s="2" t="str">
        <v>(305)418 3119</v>
      </c>
      <c r="K2559" s="7"/>
      <c r="L2559" s="7"/>
      <c r="M2559" s="7"/>
      <c r="N2559" s="7"/>
      <c r="O2559" s="7"/>
      <c r="P2559" s="7"/>
      <c r="Q2559" s="7"/>
      <c r="R2559" s="7"/>
      <c r="S2559" s="7"/>
    </row>
    <row r="2560">
      <c r="A2560" s="2" t="s">
        <v>13091</v>
      </c>
      <c r="B2560" s="2" t="str">
        <v>瑞士</v>
      </c>
      <c r="C2560" s="3" t="s">
        <v>13094</v>
      </c>
      <c r="D2560" s="2" t="s">
        <v>13092</v>
      </c>
      <c r="E2560" s="2" t="str">
        <v>9次</v>
      </c>
      <c r="F2560" s="2" t="str">
        <v>2301 La Chaux-de-Fonds, SWITZERLAND</v>
      </c>
      <c r="G2560" s="2" t="str">
        <v>Cleber B. Almeida</v>
      </c>
      <c r="H2560" s="2" t="s">
        <v>13093</v>
      </c>
      <c r="I2560" s="2" t="str">
        <v>+41 32 910 42 95</v>
      </c>
      <c r="J2560" s="2">
        <v>41329104695</v>
      </c>
      <c r="K2560" s="7"/>
      <c r="L2560" s="7"/>
      <c r="M2560" s="7"/>
      <c r="N2560" s="7"/>
      <c r="O2560" s="7"/>
      <c r="P2560" s="7"/>
      <c r="Q2560" s="7"/>
      <c r="R2560" s="7"/>
      <c r="S2560" s="7"/>
    </row>
    <row r="2561">
      <c r="A2561" s="2" t="s">
        <v>9844</v>
      </c>
      <c r="B2561" s="2" t="str">
        <v>新加坡</v>
      </c>
      <c r="C2561" s="3" t="s">
        <v>9842</v>
      </c>
      <c r="D2561" s="2" t="str">
        <v>工艺陶瓷,餐厨用具</v>
      </c>
      <c r="E2561" s="2" t="str">
        <v>5次</v>
      </c>
      <c r="F2561" s="2" t="str">
        <v>85,Lorong Tawas, 639823, Singapore</v>
      </c>
      <c r="G2561" s="2" t="str">
        <v>--</v>
      </c>
      <c r="H2561" s="2" t="s">
        <v>9843</v>
      </c>
      <c r="I2561" s="2" t="str">
        <v>+65-6265-5808,+65-6268-6121</v>
      </c>
      <c r="J2561" s="2" t="str">
        <v>0065 62653811</v>
      </c>
      <c r="K2561" s="7"/>
      <c r="L2561" s="7"/>
      <c r="M2561" s="7"/>
      <c r="N2561" s="7"/>
      <c r="O2561" s="7"/>
      <c r="P2561" s="7"/>
      <c r="Q2561" s="7"/>
      <c r="R2561" s="7"/>
      <c r="S2561" s="7"/>
    </row>
    <row r="2562">
      <c r="A2562" s="2" t="s">
        <v>12634</v>
      </c>
      <c r="B2562" s="2" t="str">
        <v>美國</v>
      </c>
      <c r="C2562" s="3" t="s">
        <v>12633</v>
      </c>
      <c r="D2562" s="2" t="str">
        <v>家具,家居装饰品,玻璃工艺品,餐厨用具</v>
      </c>
      <c r="E2562" s="2" t="str">
        <v>8次</v>
      </c>
      <c r="F2562" s="2" t="str">
        <v>MD 5223 4333 AMON CARTER BLVD,FT. WORTH, TX 76155,U.S.A.</v>
      </c>
      <c r="G2562" s="2" t="str">
        <v>Akimova Marina</v>
      </c>
      <c r="H2562" s="2" t="s">
        <v>12632</v>
      </c>
      <c r="I2562" s="2" t="str">
        <v>+1 817-963-2681</v>
      </c>
      <c r="J2562" s="2" t="str">
        <v>817 931 6947</v>
      </c>
      <c r="K2562" s="7"/>
      <c r="L2562" s="7"/>
      <c r="M2562" s="7"/>
      <c r="N2562" s="7"/>
      <c r="O2562" s="7"/>
      <c r="P2562" s="7"/>
      <c r="Q2562" s="7"/>
      <c r="R2562" s="7"/>
      <c r="S2562" s="7"/>
    </row>
    <row r="2563">
      <c r="A2563" s="2" t="s">
        <v>9865</v>
      </c>
      <c r="B2563" s="2" t="str">
        <v>義大利</v>
      </c>
      <c r="C2563" s="2" t="str">
        <v>--</v>
      </c>
      <c r="D2563" s="2" t="str">
        <v>鞋,餐厨用具</v>
      </c>
      <c r="E2563" s="2" t="str">
        <v>3次</v>
      </c>
      <c r="F2563" s="2" t="str">
        <v>Via Bramante 24, I 41012, CARPI</v>
      </c>
      <c r="G2563" s="2" t="str">
        <v>Mauro Marzi</v>
      </c>
      <c r="H2563" s="2" t="s">
        <v>9864</v>
      </c>
      <c r="I2563" s="2" t="str">
        <v>+39 059 686210</v>
      </c>
      <c r="J2563" s="2" t="str">
        <v>0039 059 687003</v>
      </c>
      <c r="K2563" s="7"/>
      <c r="L2563" s="7"/>
      <c r="M2563" s="7"/>
      <c r="N2563" s="7"/>
      <c r="O2563" s="7"/>
      <c r="P2563" s="7"/>
      <c r="Q2563" s="7"/>
      <c r="R2563" s="7"/>
      <c r="S2563" s="7"/>
    </row>
    <row r="2564">
      <c r="A2564" s="2" t="s">
        <v>12653</v>
      </c>
      <c r="B2564" s="2" t="str">
        <v>丹麥</v>
      </c>
      <c r="C2564" s="2" t="str">
        <v>--</v>
      </c>
      <c r="D2564" s="2" t="str">
        <v>餐厨用具</v>
      </c>
      <c r="E2564" s="2" t="str">
        <v>3次</v>
      </c>
      <c r="F2564" s="2" t="str">
        <v>Hedelandsvej 18, DK 7400, Herning</v>
      </c>
      <c r="G2564" s="2" t="str">
        <v>--</v>
      </c>
      <c r="H2564" s="2" t="str">
        <v>--</v>
      </c>
      <c r="I2564" s="2" t="str">
        <v>+45 97 22 14 33</v>
      </c>
      <c r="J2564" s="2" t="str">
        <v>0045 97 22 59 29</v>
      </c>
      <c r="K2564" s="7"/>
      <c r="L2564" s="7"/>
      <c r="M2564" s="7"/>
      <c r="N2564" s="7"/>
      <c r="O2564" s="7"/>
      <c r="P2564" s="7"/>
      <c r="Q2564" s="7"/>
      <c r="R2564" s="7"/>
      <c r="S2564" s="7"/>
    </row>
    <row r="2565">
      <c r="A2565" s="2" t="s">
        <v>9789</v>
      </c>
      <c r="B2565" s="2" t="str">
        <v>尼泊爾</v>
      </c>
      <c r="C2565" s="3" t="s">
        <v>9792</v>
      </c>
      <c r="D2565" s="2" t="s">
        <v>9790</v>
      </c>
      <c r="E2565" s="2" t="str">
        <v>11次</v>
      </c>
      <c r="F2565" s="2" t="str">
        <v>10 / 60 ASON JHATANMUGAL,KATHMANDU,NEPAL</v>
      </c>
      <c r="G2565" s="2" t="str">
        <v>Alok Bagaria</v>
      </c>
      <c r="H2565" s="2" t="s">
        <v>9791</v>
      </c>
      <c r="I2565" s="2" t="str">
        <v>+977 1-4312081</v>
      </c>
      <c r="J2565" s="2">
        <v>977</v>
      </c>
      <c r="K2565" s="7"/>
      <c r="L2565" s="7"/>
      <c r="M2565" s="7"/>
      <c r="N2565" s="7"/>
      <c r="O2565" s="7"/>
      <c r="P2565" s="7"/>
      <c r="Q2565" s="7"/>
      <c r="R2565" s="7"/>
      <c r="S2565" s="7"/>
    </row>
    <row r="2566">
      <c r="A2566" s="2" t="s">
        <v>12596</v>
      </c>
      <c r="B2566" s="2" t="str">
        <v>中國香港</v>
      </c>
      <c r="C2566" s="2" t="str">
        <v>--</v>
      </c>
      <c r="D2566" s="2" t="str">
        <v>餐厨用具</v>
      </c>
      <c r="E2566" s="2" t="str">
        <v>7次</v>
      </c>
      <c r="F2566" s="2" t="str">
        <v>SUITE 5, 28/F, SINO PLAZA,255-257 GLOUCEST ROAD,CAUSEWAY BAY,HONGKONG</v>
      </c>
      <c r="G2566" s="2" t="str">
        <v>--</v>
      </c>
      <c r="H2566" s="2" t="s">
        <v>12597</v>
      </c>
      <c r="I2566" s="2" t="str">
        <v>+852 2832 7866</v>
      </c>
      <c r="J2566" s="2">
        <v>28327028</v>
      </c>
      <c r="K2566" s="7"/>
      <c r="L2566" s="7"/>
      <c r="M2566" s="7"/>
      <c r="N2566" s="7"/>
      <c r="O2566" s="7"/>
      <c r="P2566" s="7"/>
      <c r="Q2566" s="7"/>
      <c r="R2566" s="7"/>
      <c r="S2566" s="7"/>
    </row>
    <row r="2567">
      <c r="A2567" s="2" t="s">
        <v>9816</v>
      </c>
      <c r="B2567" s="2" t="str">
        <v>美國</v>
      </c>
      <c r="C2567" s="3" t="s">
        <v>9814</v>
      </c>
      <c r="D2567" s="2" t="str">
        <v>其他,家具,家居装饰品,玻璃工艺品,餐厨用具</v>
      </c>
      <c r="E2567" s="2" t="str">
        <v>9次</v>
      </c>
      <c r="F2567" s="2" t="str">
        <v>13 NORTH 23RD STREET BILLINGS,MONTANA 59101,U.S.A.</v>
      </c>
      <c r="G2567" s="2" t="str">
        <v>Rainer Mork</v>
      </c>
      <c r="H2567" s="2" t="s">
        <v>9815</v>
      </c>
      <c r="I2567" s="2" t="str">
        <v>+1 406-248-5869</v>
      </c>
      <c r="J2567" s="2" t="str">
        <v>406 248 5576</v>
      </c>
      <c r="K2567" s="7"/>
      <c r="L2567" s="7"/>
      <c r="M2567" s="7"/>
      <c r="N2567" s="7"/>
      <c r="O2567" s="7"/>
      <c r="P2567" s="7"/>
      <c r="Q2567" s="7"/>
      <c r="R2567" s="7"/>
      <c r="S2567" s="7"/>
    </row>
    <row r="2568">
      <c r="A2568" s="2" t="s">
        <v>12617</v>
      </c>
      <c r="B2568" s="2" t="str">
        <v>中国台湾</v>
      </c>
      <c r="C2568" s="3" t="s">
        <v>12618</v>
      </c>
      <c r="D2568" s="2" t="str">
        <v>家具,餐厨用具</v>
      </c>
      <c r="E2568" s="2" t="str">
        <v>8次</v>
      </c>
      <c r="F2568" s="2" t="str">
        <v>NO.2-10,TIAN YANG RD. JIMEI INDUSTRIAL ZONE, XIAMEN,CHINA, TAIWAN</v>
      </c>
      <c r="G2568" s="2" t="str">
        <v>Jen Lin</v>
      </c>
      <c r="H2568" s="2" t="s">
        <v>12619</v>
      </c>
      <c r="I2568" s="2">
        <f>+886-6-256-9227</f>
      </c>
      <c r="J2568" s="2" t="str">
        <v>0592 6063609</v>
      </c>
      <c r="K2568" s="7"/>
      <c r="L2568" s="7"/>
      <c r="M2568" s="7"/>
      <c r="N2568" s="7"/>
      <c r="O2568" s="7"/>
      <c r="P2568" s="7"/>
      <c r="Q2568" s="7"/>
      <c r="R2568" s="7"/>
      <c r="S2568" s="7"/>
    </row>
    <row r="2569">
      <c r="A2569" s="2" t="s">
        <v>9732</v>
      </c>
      <c r="B2569" s="2" t="str">
        <v>阿爾及利亞</v>
      </c>
      <c r="C2569" s="2" t="str">
        <v>--</v>
      </c>
      <c r="D2569" s="2" t="s">
        <v>9733</v>
      </c>
      <c r="E2569" s="2" t="str">
        <v>7次</v>
      </c>
      <c r="F2569" s="2" t="str">
        <v>B.P 310 Sorecal beb Ezzouar Alger</v>
      </c>
      <c r="G2569" s="2" t="str">
        <v>John Zhang</v>
      </c>
      <c r="H2569" s="2" t="s">
        <v>9734</v>
      </c>
      <c r="I2569" s="2" t="str">
        <v>00 213 21869331</v>
      </c>
      <c r="J2569" s="2" t="str">
        <v>00 213 21236652/21869331</v>
      </c>
      <c r="K2569" s="7"/>
      <c r="L2569" s="7"/>
      <c r="M2569" s="7"/>
      <c r="N2569" s="7"/>
      <c r="O2569" s="7"/>
      <c r="P2569" s="7"/>
      <c r="Q2569" s="7"/>
      <c r="R2569" s="7"/>
      <c r="S2569" s="7"/>
    </row>
    <row r="2570">
      <c r="A2570" s="2" t="s">
        <v>12561</v>
      </c>
      <c r="B2570" s="2" t="str">
        <v>俄羅斯</v>
      </c>
      <c r="C2570" s="3" t="s">
        <v>12564</v>
      </c>
      <c r="D2570" s="2" t="s">
        <v>12562</v>
      </c>
      <c r="E2570" s="2" t="str">
        <v>9次</v>
      </c>
      <c r="F2570" s="2" t="str">
        <v>127322 MOSCOW, RUSSIA,UL.FONVIZINA,5,RUSSIA</v>
      </c>
      <c r="G2570" s="2" t="str">
        <v>JOHN EZEADIUGWU</v>
      </c>
      <c r="H2570" s="2" t="s">
        <v>12563</v>
      </c>
      <c r="I2570" s="2" t="str">
        <v>+7 495 925-33-11</v>
      </c>
      <c r="J2570" s="2">
        <v>70951053311</v>
      </c>
      <c r="K2570" s="7"/>
      <c r="L2570" s="7"/>
      <c r="M2570" s="7"/>
      <c r="N2570" s="7"/>
      <c r="O2570" s="7"/>
      <c r="P2570" s="7"/>
      <c r="Q2570" s="7"/>
      <c r="R2570" s="7"/>
      <c r="S2570" s="7"/>
    </row>
    <row r="2571">
      <c r="A2571" s="2" t="s">
        <v>9759</v>
      </c>
      <c r="B2571" s="2" t="str">
        <v>中國香港</v>
      </c>
      <c r="C2571" s="3" t="s">
        <v>9758</v>
      </c>
      <c r="D2571" s="2" t="s">
        <v>9760</v>
      </c>
      <c r="E2571" s="2" t="str">
        <v>7次</v>
      </c>
      <c r="F2571" s="2" t="str">
        <v>10/FL,KIUFUCOMMBLDG,300306LOCKHARTROAD,WANCHAI,HONGKONG</v>
      </c>
      <c r="G2571" s="2" t="str">
        <v>JORGE SERRADAS</v>
      </c>
      <c r="H2571" s="2" t="s">
        <v>9761</v>
      </c>
      <c r="I2571" s="2" t="str">
        <v>+852 2838 1984</v>
      </c>
      <c r="J2571" s="2">
        <v>28381955</v>
      </c>
      <c r="K2571" s="7"/>
      <c r="L2571" s="7"/>
      <c r="M2571" s="7"/>
      <c r="N2571" s="7"/>
      <c r="O2571" s="7"/>
      <c r="P2571" s="7"/>
      <c r="Q2571" s="7"/>
      <c r="R2571" s="7"/>
      <c r="S2571" s="7"/>
    </row>
    <row r="2572">
      <c r="A2572" s="2" t="s">
        <v>12581</v>
      </c>
      <c r="B2572" s="2" t="str">
        <v>日本</v>
      </c>
      <c r="C2572" s="3" t="s">
        <v>12580</v>
      </c>
      <c r="D2572" s="2" t="str">
        <v>家具,家用纺织品,食品,餐厨用具</v>
      </c>
      <c r="E2572" s="2" t="str">
        <v>6次</v>
      </c>
      <c r="F2572" s="2" t="str">
        <v>1172, MITSUKAICHI, KUROBE-SHI, TOYAMA 9380031</v>
      </c>
      <c r="G2572" s="2" t="str">
        <v>GODAI, MASAAKI</v>
      </c>
      <c r="H2572" s="2" t="s">
        <v>12582</v>
      </c>
      <c r="I2572" s="2">
        <f>+81-3-5888-5950</f>
      </c>
      <c r="J2572" s="2" t="str">
        <v>0081 859 223261</v>
      </c>
      <c r="K2572" s="7"/>
      <c r="L2572" s="7"/>
      <c r="M2572" s="7"/>
      <c r="N2572" s="7"/>
      <c r="O2572" s="7"/>
      <c r="P2572" s="7"/>
      <c r="Q2572" s="7"/>
      <c r="R2572" s="7"/>
      <c r="S2572" s="7"/>
    </row>
    <row r="2573">
      <c r="A2573" s="2" t="s">
        <v>9678</v>
      </c>
      <c r="B2573" s="2" t="str">
        <v>芬蘭</v>
      </c>
      <c r="C2573" s="2" t="str">
        <v>--</v>
      </c>
      <c r="D2573" s="2" t="str">
        <v>化工产品,玻璃工艺品,餐厨用具</v>
      </c>
      <c r="E2573" s="2" t="str">
        <v>5次</v>
      </c>
      <c r="F2573" s="2" t="str">
        <v>Nuutisarank 14, FI 33900, Tampere</v>
      </c>
      <c r="G2573" s="2" t="str">
        <v>--</v>
      </c>
      <c r="H2573" s="2" t="str">
        <v>--</v>
      </c>
      <c r="I2573" s="2" t="str">
        <v>+358 3 2661133</v>
      </c>
      <c r="J2573" s="2" t="str">
        <v>00358 3 31 43 20 20</v>
      </c>
      <c r="K2573" s="7"/>
      <c r="L2573" s="7"/>
      <c r="M2573" s="7"/>
      <c r="N2573" s="7"/>
      <c r="O2573" s="7"/>
      <c r="P2573" s="7"/>
      <c r="Q2573" s="7"/>
      <c r="R2573" s="7"/>
      <c r="S2573" s="7"/>
    </row>
    <row r="2574">
      <c r="A2574" s="2" t="s">
        <v>12515</v>
      </c>
      <c r="B2574" s="2" t="str">
        <v>智利</v>
      </c>
      <c r="C2574" s="3" t="s">
        <v>12513</v>
      </c>
      <c r="D2574" s="2" t="str">
        <v>其他,卫浴设备,家用电器,家用纺织品,工具,照明产品,玻璃工艺品,餐厨用具</v>
      </c>
      <c r="E2574" s="2" t="str">
        <v>9次</v>
      </c>
      <c r="F2574" s="2" t="str">
        <v>CARMEN 270 SANTIAGO, SANTIAGO, SANTIAGO</v>
      </c>
      <c r="G2574" s="2" t="str">
        <v>CRISTIAN TAMM</v>
      </c>
      <c r="H2574" s="2" t="s">
        <v>12514</v>
      </c>
      <c r="I2574" s="2" t="str">
        <v>0056 2 6344087</v>
      </c>
      <c r="J2574" s="2" t="str">
        <v>0056 2 6353484</v>
      </c>
      <c r="K2574" s="7"/>
      <c r="L2574" s="7"/>
      <c r="M2574" s="7"/>
      <c r="N2574" s="7"/>
      <c r="O2574" s="7"/>
      <c r="P2574" s="7"/>
      <c r="Q2574" s="7"/>
      <c r="R2574" s="7"/>
      <c r="S2574" s="7"/>
    </row>
    <row r="2575">
      <c r="A2575" s="2" t="s">
        <v>9709</v>
      </c>
      <c r="B2575" s="2" t="str">
        <v>荷蘭</v>
      </c>
      <c r="C2575" s="3" t="s">
        <v>9707</v>
      </c>
      <c r="D2575" s="2" t="str">
        <v>其他,卫浴设备,鞋,餐厨用具</v>
      </c>
      <c r="E2575" s="2" t="str">
        <v>6次</v>
      </c>
      <c r="F2575" s="2" t="str">
        <v>Rietveldenweg 43, NL 5222 AP, Hertogenbosch,'s</v>
      </c>
      <c r="G2575" s="2" t="str">
        <v>MR.CHNVIMKEL</v>
      </c>
      <c r="H2575" s="2" t="s">
        <v>9708</v>
      </c>
      <c r="I2575" s="2" t="str">
        <v>+31 73 621 6330</v>
      </c>
      <c r="J2575" s="2" t="str">
        <v>0031 73 6214571</v>
      </c>
      <c r="K2575" s="7"/>
      <c r="L2575" s="7"/>
      <c r="M2575" s="7"/>
      <c r="N2575" s="7"/>
      <c r="O2575" s="7"/>
      <c r="P2575" s="7"/>
      <c r="Q2575" s="7"/>
      <c r="R2575" s="7"/>
      <c r="S2575" s="7"/>
    </row>
    <row r="2576">
      <c r="A2576" s="2" t="s">
        <v>12539</v>
      </c>
      <c r="B2576" s="2" t="str">
        <v>澳大利亞</v>
      </c>
      <c r="C2576" s="3" t="s">
        <v>12540</v>
      </c>
      <c r="D2576" s="2" t="str">
        <v>家用电器,电子消费品及信息产品,餐厨用具</v>
      </c>
      <c r="E2576" s="2" t="str">
        <v>9次</v>
      </c>
      <c r="F2576" s="2" t="str">
        <v>403 CONCORD RD, CONCORD WEST,NSW 2138,AUSTRALIA</v>
      </c>
      <c r="G2576" s="2" t="str">
        <v>Andrea Martinez</v>
      </c>
      <c r="H2576" s="2" t="s">
        <v>12538</v>
      </c>
      <c r="I2576" s="2" t="str">
        <v>+61 2 9743 0000</v>
      </c>
      <c r="J2576" s="2" t="str">
        <v>61 297430022</v>
      </c>
      <c r="K2576" s="7"/>
      <c r="L2576" s="7"/>
      <c r="M2576" s="7"/>
      <c r="N2576" s="7"/>
      <c r="O2576" s="7"/>
      <c r="P2576" s="7"/>
      <c r="Q2576" s="7"/>
      <c r="R2576" s="7"/>
      <c r="S2576" s="7"/>
    </row>
    <row r="2577">
      <c r="A2577" s="2" t="s">
        <v>10055</v>
      </c>
      <c r="B2577" s="2" t="str">
        <v>澳大利亞</v>
      </c>
      <c r="C2577" s="3" t="s">
        <v>10054</v>
      </c>
      <c r="D2577" s="2" t="str">
        <v>家具,餐厨用具</v>
      </c>
      <c r="E2577" s="2" t="str">
        <v>3次</v>
      </c>
      <c r="F2577" s="2" t="str">
        <v>65 Redwood Dve, 3172, Dingley</v>
      </c>
      <c r="G2577" s="2" t="str">
        <v>Ruben Moses</v>
      </c>
      <c r="H2577" s="2" t="s">
        <v>10053</v>
      </c>
      <c r="I2577" s="2">
        <f>+61-3-9552-1400</f>
      </c>
      <c r="J2577" s="2" t="str">
        <v>0061 3 9552 1499</v>
      </c>
      <c r="K2577" s="7"/>
      <c r="L2577" s="7"/>
      <c r="M2577" s="7"/>
      <c r="N2577" s="7"/>
      <c r="O2577" s="7"/>
      <c r="P2577" s="7"/>
      <c r="Q2577" s="7"/>
      <c r="R2577" s="7"/>
      <c r="S2577" s="7"/>
    </row>
    <row r="2578">
      <c r="A2578" s="2" t="s">
        <v>12788</v>
      </c>
      <c r="B2578" s="2" t="str">
        <v>印度</v>
      </c>
      <c r="C2578" s="3" t="s">
        <v>12786</v>
      </c>
      <c r="D2578" s="2" t="str">
        <v>玻璃工艺品,餐厨用具</v>
      </c>
      <c r="E2578" s="2" t="str">
        <v>8次</v>
      </c>
      <c r="F2578" s="2" t="str">
        <v>KAMAN ROAD, VILLAGE SATIVALI,VASAI(EAST), THANE,MUMBAI 401202,INDIA</v>
      </c>
      <c r="G2578" s="2" t="str">
        <v>--</v>
      </c>
      <c r="H2578" s="2" t="s">
        <v>12787</v>
      </c>
      <c r="I2578" s="2" t="str">
        <v>+91 98211 24906</v>
      </c>
      <c r="J2578" s="2">
        <v>912502481225</v>
      </c>
      <c r="K2578" s="7"/>
      <c r="L2578" s="7"/>
      <c r="M2578" s="7"/>
      <c r="N2578" s="7"/>
      <c r="O2578" s="7"/>
      <c r="P2578" s="7"/>
      <c r="Q2578" s="7"/>
      <c r="R2578" s="7"/>
      <c r="S2578" s="7"/>
    </row>
    <row r="2579">
      <c r="A2579" s="2" t="s">
        <v>10075</v>
      </c>
      <c r="B2579" s="2" t="str">
        <v>美國</v>
      </c>
      <c r="C2579" s="2" t="str">
        <v>--</v>
      </c>
      <c r="D2579" s="2" t="str">
        <v>其他,餐厨用具</v>
      </c>
      <c r="E2579" s="2" t="str">
        <v>6次</v>
      </c>
      <c r="F2579" s="2" t="str">
        <v>2301 FRANKLIN DR, FORT WORTH, TX 76106-2224</v>
      </c>
      <c r="G2579" s="2" t="str">
        <v>TOMMY NICHOLS</v>
      </c>
      <c r="H2579" s="2" t="str">
        <v>--</v>
      </c>
      <c r="I2579" s="2" t="str">
        <v>001 817 624 7267</v>
      </c>
      <c r="J2579" s="2" t="str">
        <v>001 817 625 4427</v>
      </c>
      <c r="K2579" s="7"/>
      <c r="L2579" s="7"/>
      <c r="M2579" s="7"/>
      <c r="N2579" s="7"/>
      <c r="O2579" s="7"/>
      <c r="P2579" s="7"/>
      <c r="Q2579" s="7"/>
      <c r="R2579" s="7"/>
      <c r="S2579" s="7"/>
    </row>
    <row r="2580">
      <c r="A2580" s="2" t="s">
        <v>12805</v>
      </c>
      <c r="B2580" s="2" t="str">
        <v>智利</v>
      </c>
      <c r="C2580" s="3" t="s">
        <v>12807</v>
      </c>
      <c r="D2580" s="2" t="str">
        <v>家具,家居装饰品,餐厨用具</v>
      </c>
      <c r="E2580" s="2" t="str">
        <v>8次</v>
      </c>
      <c r="F2580" s="2" t="str">
        <v>EL ROBLE 163 RECOLETASANTIAGO,CHILE</v>
      </c>
      <c r="G2580" s="2" t="str">
        <v>WINNY MULJADI</v>
      </c>
      <c r="H2580" s="2" t="s">
        <v>12806</v>
      </c>
      <c r="I2580" s="2" t="str">
        <v>+56-2-2621-7751,+56 2 2484 1400</v>
      </c>
      <c r="J2580" s="2" t="str">
        <v>56 2 621 7293</v>
      </c>
      <c r="K2580" s="7"/>
      <c r="L2580" s="7"/>
      <c r="M2580" s="7"/>
      <c r="N2580" s="7"/>
      <c r="O2580" s="7"/>
      <c r="P2580" s="7"/>
      <c r="Q2580" s="7"/>
      <c r="R2580" s="7"/>
      <c r="S2580" s="7"/>
    </row>
    <row r="2581">
      <c r="A2581" s="2" t="s">
        <v>9998</v>
      </c>
      <c r="B2581" s="2" t="str">
        <v>中国台湾</v>
      </c>
      <c r="C2581" s="3" t="s">
        <v>9996</v>
      </c>
      <c r="D2581" s="2" t="str">
        <v>其他,家具,家居用品,工艺陶瓷,餐厨用具</v>
      </c>
      <c r="E2581" s="2" t="str">
        <v>7次</v>
      </c>
      <c r="F2581" s="2" t="str">
        <v>NO.79, SHUN LIEN PO, PING CHEN CITY,TAOYUAN HSIEN,TAIWAN</v>
      </c>
      <c r="G2581" s="2" t="str">
        <v>MAGGIE LIAO</v>
      </c>
      <c r="H2581" s="2" t="s">
        <v>9997</v>
      </c>
      <c r="I2581" s="2" t="str">
        <v>+886 3 420 0393</v>
      </c>
      <c r="J2581" s="2" t="str">
        <v>00886 3 4200162</v>
      </c>
      <c r="K2581" s="7"/>
      <c r="L2581" s="7"/>
      <c r="M2581" s="7"/>
      <c r="N2581" s="7"/>
      <c r="O2581" s="7"/>
      <c r="P2581" s="7"/>
      <c r="Q2581" s="7"/>
      <c r="R2581" s="7"/>
      <c r="S2581" s="7"/>
    </row>
    <row r="2582">
      <c r="A2582" s="2" t="s">
        <v>12758</v>
      </c>
      <c r="B2582" s="2" t="str">
        <v>厄瓜多爾</v>
      </c>
      <c r="C2582" s="3" t="s">
        <v>12761</v>
      </c>
      <c r="D2582" s="2" t="s">
        <v>12759</v>
      </c>
      <c r="E2582" s="2" t="str">
        <v>11次</v>
      </c>
      <c r="F2582" s="2" t="str">
        <v>AV CEVALLOS 0773 Y MALDONADO,ECUADOR</v>
      </c>
      <c r="G2582" s="2" t="str">
        <v>DANNY CORDOVA Q</v>
      </c>
      <c r="H2582" s="2" t="s">
        <v>12760</v>
      </c>
      <c r="I2582" s="2" t="str">
        <v>+593 2-242-0740</v>
      </c>
      <c r="J2582" s="2">
        <v>593</v>
      </c>
      <c r="K2582" s="7"/>
      <c r="L2582" s="7"/>
      <c r="M2582" s="7"/>
      <c r="N2582" s="7"/>
      <c r="O2582" s="7"/>
      <c r="P2582" s="7"/>
      <c r="Q2582" s="7"/>
      <c r="R2582" s="7"/>
      <c r="S2582" s="7"/>
    </row>
    <row r="2583">
      <c r="A2583" s="2" t="s">
        <v>10027</v>
      </c>
      <c r="B2583" s="2" t="str">
        <v>丹麥</v>
      </c>
      <c r="C2583" s="2" t="str">
        <v>--</v>
      </c>
      <c r="D2583" s="2" t="str">
        <v>五金,卫浴设备,家具,工具,照明产品,玻璃工艺品,鞋,餐厨用具</v>
      </c>
      <c r="E2583" s="2" t="str">
        <v>9次</v>
      </c>
      <c r="F2583" s="2" t="str">
        <v>Staermosegaardsvej 44, DK 5230, Odense M</v>
      </c>
      <c r="G2583" s="2" t="str">
        <v>Gade Ebbesen A/S</v>
      </c>
      <c r="H2583" s="2" t="str">
        <v>n.a.</v>
      </c>
      <c r="I2583" s="2" t="str">
        <v>+45 66 15 80 39</v>
      </c>
      <c r="J2583" s="2" t="str">
        <v>0045 66 15 40 43</v>
      </c>
      <c r="K2583" s="7"/>
      <c r="L2583" s="7"/>
      <c r="M2583" s="7"/>
      <c r="N2583" s="7"/>
      <c r="O2583" s="7"/>
      <c r="P2583" s="7"/>
      <c r="Q2583" s="7"/>
      <c r="R2583" s="7"/>
      <c r="S2583" s="7"/>
    </row>
    <row r="2584">
      <c r="A2584" s="2" t="s">
        <v>9233</v>
      </c>
      <c r="B2584" s="2" t="str">
        <v>菲律賓</v>
      </c>
      <c r="C2584" s="3" t="s">
        <v>9230</v>
      </c>
      <c r="D2584" s="2" t="s">
        <v>9231</v>
      </c>
      <c r="E2584" s="2" t="str">
        <v>7次</v>
      </c>
      <c r="F2584" s="2" t="str">
        <v>108A.DELMUNDO ST.,GRACE PARK,KALOOKAN CITY</v>
      </c>
      <c r="G2584" s="2" t="str">
        <v>AGUSTIN ARLANTICO</v>
      </c>
      <c r="H2584" s="2" t="s">
        <v>9232</v>
      </c>
      <c r="I2584" s="2" t="str">
        <v>(632)6367030</v>
      </c>
      <c r="J2584" s="2" t="str">
        <v>(632)6375976</v>
      </c>
      <c r="K2584" s="7"/>
      <c r="L2584" s="7"/>
      <c r="M2584" s="7"/>
      <c r="N2584" s="7"/>
      <c r="O2584" s="7"/>
      <c r="P2584" s="7"/>
      <c r="Q2584" s="7"/>
      <c r="R2584" s="7"/>
      <c r="S2584" s="7"/>
    </row>
    <row r="2585">
      <c r="A2585" s="2" t="s">
        <v>9948</v>
      </c>
      <c r="B2585" s="2" t="str">
        <v>馬來西亞</v>
      </c>
      <c r="C2585" s="3" t="s">
        <v>9947</v>
      </c>
      <c r="D2585" s="2" t="s">
        <v>9945</v>
      </c>
      <c r="E2585" s="2" t="str">
        <v>11次</v>
      </c>
      <c r="F2585" s="2" t="str">
        <v>12, JALAN SEMARAK API, TAMAN RIMBA,28400 MENTAKAB, PAHANG,MALAYSIA</v>
      </c>
      <c r="G2585" s="2" t="str">
        <v>ALLAN TAN CHIAK CHU</v>
      </c>
      <c r="H2585" s="2" t="s">
        <v>9946</v>
      </c>
      <c r="I2585" s="2" t="str">
        <v>+60 3-2710 6511</v>
      </c>
      <c r="J2585" s="2" t="str">
        <v>006 03 7987 0743</v>
      </c>
      <c r="K2585" s="7"/>
      <c r="L2585" s="7"/>
      <c r="M2585" s="7"/>
      <c r="N2585" s="7"/>
      <c r="O2585" s="7"/>
      <c r="P2585" s="7"/>
      <c r="Q2585" s="7"/>
      <c r="R2585" s="7"/>
      <c r="S2585" s="7"/>
    </row>
    <row r="2586">
      <c r="A2586" s="2" t="s">
        <v>2463</v>
      </c>
      <c r="B2586" s="2" t="str">
        <v>挪威</v>
      </c>
      <c r="C2586" s="3" t="s">
        <v>2461</v>
      </c>
      <c r="D2586" s="2" t="str">
        <v>其他,工具,餐厨用具</v>
      </c>
      <c r="E2586" s="2" t="str">
        <v>9次</v>
      </c>
      <c r="F2586" s="2" t="str">
        <v>Sandstuveien 60 A, NO 1184, Oslo</v>
      </c>
      <c r="G2586" s="2" t="str">
        <v>Hackman Metos AS</v>
      </c>
      <c r="H2586" s="2" t="s">
        <v>12715</v>
      </c>
      <c r="I2586" s="2" t="str">
        <v>+47 23 38 46 00</v>
      </c>
      <c r="J2586" s="2" t="str">
        <v>0047 22623170</v>
      </c>
      <c r="K2586" s="7"/>
      <c r="L2586" s="7"/>
      <c r="M2586" s="7"/>
      <c r="N2586" s="7"/>
      <c r="O2586" s="7"/>
      <c r="P2586" s="7"/>
      <c r="Q2586" s="7"/>
      <c r="R2586" s="7"/>
      <c r="S2586" s="7"/>
    </row>
    <row r="2587">
      <c r="A2587" s="2" t="s">
        <v>9967</v>
      </c>
      <c r="B2587" s="2" t="str">
        <v>中國香港</v>
      </c>
      <c r="C2587" s="3" t="s">
        <v>9970</v>
      </c>
      <c r="D2587" s="2" t="s">
        <v>9968</v>
      </c>
      <c r="E2587" s="2" t="str">
        <v>11次</v>
      </c>
      <c r="F2587" s="2" t="str">
        <v>5/F., NEW BRIGHT IND. CENTER,11 SHEUNG YUET RD., KLN-BAY, KLN,HONGKONG</v>
      </c>
      <c r="G2587" s="2" t="str">
        <v>B Portis</v>
      </c>
      <c r="H2587" s="2" t="s">
        <v>9969</v>
      </c>
      <c r="I2587" s="2" t="str">
        <v>+852 2363 1988</v>
      </c>
      <c r="J2587" s="2" t="str">
        <v>00852 23635700</v>
      </c>
      <c r="K2587" s="7"/>
      <c r="L2587" s="7"/>
      <c r="M2587" s="7"/>
      <c r="N2587" s="7"/>
      <c r="O2587" s="7"/>
      <c r="P2587" s="7"/>
      <c r="Q2587" s="7"/>
      <c r="R2587" s="7"/>
      <c r="S2587" s="7"/>
    </row>
    <row r="2588">
      <c r="A2588" s="2" t="s">
        <v>12737</v>
      </c>
      <c r="B2588" s="2" t="str">
        <v>加納</v>
      </c>
      <c r="C2588" s="2" t="str">
        <v>--</v>
      </c>
      <c r="D2588" s="2" t="s">
        <v>12738</v>
      </c>
      <c r="E2588" s="2" t="str">
        <v>10次</v>
      </c>
      <c r="F2588" s="2" t="str">
        <v>P.O.BOXAN12556,ACCRA NORTH,GHANA</v>
      </c>
      <c r="G2588" s="2" t="str">
        <v>SEZUKA</v>
      </c>
      <c r="H2588" s="2" t="s">
        <v>12739</v>
      </c>
      <c r="I2588" s="2" t="str">
        <v>+233 24 311 4770</v>
      </c>
      <c r="J2588" s="2">
        <v>23321782845</v>
      </c>
      <c r="K2588" s="7"/>
      <c r="L2588" s="7"/>
      <c r="M2588" s="7"/>
      <c r="N2588" s="7"/>
      <c r="O2588" s="7"/>
      <c r="P2588" s="7"/>
      <c r="Q2588" s="7"/>
      <c r="R2588" s="7"/>
      <c r="S2588" s="7"/>
    </row>
    <row r="2589">
      <c r="A2589" s="2" t="s">
        <v>9890</v>
      </c>
      <c r="B2589" s="2" t="str">
        <v>馬來西亞</v>
      </c>
      <c r="C2589" s="2" t="str">
        <v>--</v>
      </c>
      <c r="D2589" s="2" t="str">
        <v>其他,食品,餐厨用具</v>
      </c>
      <c r="E2589" s="2" t="str">
        <v>8次</v>
      </c>
      <c r="F2589" s="2" t="str">
        <v>3 JLN SS14/2, 47500, SUBANG JAYA, SELANGOR</v>
      </c>
      <c r="G2589" s="2" t="str">
        <v>syed qamar abbas rizvi</v>
      </c>
      <c r="H2589" s="2" t="s">
        <v>9889</v>
      </c>
      <c r="I2589" s="2" t="str">
        <v>+60 3-5633 4339</v>
      </c>
      <c r="J2589" s="2" t="str">
        <v>603 56337866</v>
      </c>
      <c r="K2589" s="7"/>
      <c r="L2589" s="7"/>
      <c r="M2589" s="7"/>
      <c r="N2589" s="7"/>
      <c r="O2589" s="7"/>
      <c r="P2589" s="7"/>
      <c r="Q2589" s="7"/>
      <c r="R2589" s="7"/>
      <c r="S2589" s="7"/>
    </row>
    <row r="2590">
      <c r="A2590" s="2" t="s">
        <v>12674</v>
      </c>
      <c r="B2590" s="2" t="str">
        <v>中國香港</v>
      </c>
      <c r="C2590" s="3" t="s">
        <v>12673</v>
      </c>
      <c r="D2590" s="2" t="str">
        <v>体育及旅游休闲用品,其他,家具,工艺陶瓷,玩具,餐厨用具</v>
      </c>
      <c r="E2590" s="2" t="str">
        <v>10次</v>
      </c>
      <c r="F2590" s="2" t="str">
        <v>RM A5, 11/F.,KEE WAH INDUSTRIAL BLDG.,666 CASTLE PEAK RD., KOWLOON,HONGKONG</v>
      </c>
      <c r="G2590" s="2" t="str">
        <v>Edison Rivera</v>
      </c>
      <c r="H2590" s="2" t="s">
        <v>12672</v>
      </c>
      <c r="I2590" s="2" t="str">
        <v>+852 2748 7483</v>
      </c>
      <c r="J2590" s="2" t="str">
        <v>00852 23042978</v>
      </c>
      <c r="K2590" s="7"/>
      <c r="L2590" s="7"/>
      <c r="M2590" s="7"/>
      <c r="N2590" s="7"/>
      <c r="O2590" s="7"/>
      <c r="P2590" s="7"/>
      <c r="Q2590" s="7"/>
      <c r="R2590" s="7"/>
      <c r="S2590" s="7"/>
    </row>
    <row r="2591">
      <c r="A2591" s="2" t="s">
        <v>9918</v>
      </c>
      <c r="B2591" s="2" t="str">
        <v>泰国</v>
      </c>
      <c r="C2591" s="2" t="str">
        <v>--</v>
      </c>
      <c r="D2591" s="2" t="str">
        <v>个人护理用具,其他,服装饰物及配件,玻璃工艺品,餐厨用具</v>
      </c>
      <c r="E2591" s="2" t="str">
        <v>7次</v>
      </c>
      <c r="F2591" s="2" t="str">
        <v>55/26-27 NONSI RD;YANNAWA BANGKOK 10120THAILAND</v>
      </c>
      <c r="G2591" s="2" t="str">
        <v>Helen Cheng</v>
      </c>
      <c r="H2591" s="2" t="s">
        <v>9919</v>
      </c>
      <c r="I2591" s="2" t="str">
        <v>02 2951401 4</v>
      </c>
      <c r="J2591" s="2" t="str">
        <v>02 2944313</v>
      </c>
      <c r="K2591" s="7"/>
      <c r="L2591" s="7"/>
      <c r="M2591" s="7"/>
      <c r="N2591" s="7"/>
      <c r="O2591" s="7"/>
      <c r="P2591" s="7"/>
      <c r="Q2591" s="7"/>
      <c r="R2591" s="7"/>
      <c r="S2591" s="7"/>
    </row>
    <row r="2592">
      <c r="A2592" s="2" t="s">
        <v>12698</v>
      </c>
      <c r="B2592" s="2" t="str">
        <v>英國</v>
      </c>
      <c r="C2592" s="2" t="str">
        <v>--</v>
      </c>
      <c r="D2592" s="2" t="str">
        <v>五金,化工产品,卫浴设备,大型机械及设备,玻璃工艺品,餐厨用具</v>
      </c>
      <c r="E2592" s="2" t="str">
        <v>8次</v>
      </c>
      <c r="F2592" s="2" t="str">
        <v>Edward Street, GB DE14 2J, Burton On Trent</v>
      </c>
      <c r="G2592" s="2" t="str">
        <v>K Barrett</v>
      </c>
      <c r="H2592" s="2" t="str">
        <v>--</v>
      </c>
      <c r="I2592" s="2" t="str">
        <v>+44 1283 567334</v>
      </c>
      <c r="J2592" s="2" t="str">
        <v>0044 1283 510207</v>
      </c>
      <c r="K2592" s="7"/>
      <c r="L2592" s="7"/>
      <c r="M2592" s="7"/>
      <c r="N2592" s="7"/>
      <c r="O2592" s="7"/>
      <c r="P2592" s="7"/>
      <c r="Q2592" s="7"/>
      <c r="R2592" s="7"/>
      <c r="S2592" s="7"/>
    </row>
    <row r="2593">
      <c r="A2593" s="2" t="s">
        <v>9415</v>
      </c>
      <c r="B2593" s="2" t="str">
        <v>菲律賓</v>
      </c>
      <c r="C2593" s="3" t="s">
        <v>9417</v>
      </c>
      <c r="D2593" s="2" t="str">
        <v>办公文具,箱包,餐厨用具</v>
      </c>
      <c r="E2593" s="2" t="str">
        <v>3次</v>
      </c>
      <c r="F2593" s="2" t="str">
        <v>963-D Juan Luna St. Manila Metro Manila</v>
      </c>
      <c r="G2593" s="2" t="str">
        <v>Justinn Sze</v>
      </c>
      <c r="H2593" s="2" t="s">
        <v>9416</v>
      </c>
      <c r="I2593" s="2" t="str">
        <v>+63 2 244 1153</v>
      </c>
      <c r="J2593" s="2" t="str">
        <v>63-2-2450193-</v>
      </c>
      <c r="K2593" s="7"/>
      <c r="L2593" s="7"/>
      <c r="M2593" s="7"/>
      <c r="N2593" s="7"/>
      <c r="O2593" s="7"/>
      <c r="P2593" s="7"/>
      <c r="Q2593" s="7"/>
      <c r="R2593" s="7"/>
      <c r="S2593" s="7"/>
    </row>
    <row r="2594">
      <c r="A2594" s="2" t="s">
        <v>12313</v>
      </c>
      <c r="B2594" s="2" t="str">
        <v>中國香港</v>
      </c>
      <c r="C2594" s="2" t="str">
        <v>--</v>
      </c>
      <c r="D2594" s="2" t="str">
        <v>五金,餐厨用具</v>
      </c>
      <c r="E2594" s="2" t="str">
        <v>3次</v>
      </c>
      <c r="F2594" s="2" t="str">
        <v>8 SEYMOUR RD.24/F,A</v>
      </c>
      <c r="G2594" s="2" t="str">
        <v>甄健</v>
      </c>
      <c r="H2594" s="2" t="s">
        <v>12314</v>
      </c>
      <c r="I2594" s="2" t="str">
        <v>--</v>
      </c>
      <c r="J2594" s="2" t="str">
        <v>00852 25171517</v>
      </c>
      <c r="K2594" s="7"/>
      <c r="L2594" s="7"/>
      <c r="M2594" s="7"/>
      <c r="N2594" s="7"/>
      <c r="O2594" s="7"/>
      <c r="P2594" s="7"/>
      <c r="Q2594" s="7"/>
      <c r="R2594" s="7"/>
      <c r="S2594" s="7"/>
    </row>
    <row r="2595">
      <c r="A2595" s="2" t="s">
        <v>9447</v>
      </c>
      <c r="B2595" s="2" t="str">
        <v>智利</v>
      </c>
      <c r="C2595" s="3" t="s">
        <v>9445</v>
      </c>
      <c r="D2595" s="2" t="str">
        <v>照明产品,鞋,餐厨用具</v>
      </c>
      <c r="E2595" s="2" t="str">
        <v>7次</v>
      </c>
      <c r="F2595" s="2" t="str">
        <v>LAS BELLOTAS 199, OF.71, PROVIDENCIA, SANTIAGO</v>
      </c>
      <c r="G2595" s="2" t="str">
        <v>DANNY SAMTANI</v>
      </c>
      <c r="H2595" s="2" t="s">
        <v>9446</v>
      </c>
      <c r="I2595" s="2">
        <f>+56-2-2656-1000</f>
      </c>
      <c r="J2595" s="2" t="str">
        <v>0056 2 2055530/3416692</v>
      </c>
      <c r="K2595" s="7"/>
      <c r="L2595" s="7"/>
      <c r="M2595" s="7"/>
      <c r="N2595" s="7"/>
      <c r="O2595" s="7"/>
      <c r="P2595" s="7"/>
      <c r="Q2595" s="7"/>
      <c r="R2595" s="7"/>
      <c r="S2595" s="7"/>
    </row>
    <row r="2596">
      <c r="A2596" s="2" t="s">
        <v>12328</v>
      </c>
      <c r="B2596" s="2" t="str">
        <v>中國香港</v>
      </c>
      <c r="C2596" s="3" t="s">
        <v>12330</v>
      </c>
      <c r="D2596" s="2" t="str">
        <v>玩具,电子消费品及信息产品,餐厨用具</v>
      </c>
      <c r="E2596" s="2" t="str">
        <v>3次</v>
      </c>
      <c r="F2596" s="2" t="str">
        <v>1403, BANK OF EAST ASIA HARBOUR VIEWCENTER, 51-57 GLOUCESTER ROAD,WANCHAI,HONGKONG</v>
      </c>
      <c r="G2596" s="2" t="str">
        <v>--</v>
      </c>
      <c r="H2596" s="2" t="s">
        <v>12329</v>
      </c>
      <c r="I2596" s="2" t="str">
        <v>(852)23694734</v>
      </c>
      <c r="J2596" s="2" t="str">
        <v>(852)27218660</v>
      </c>
      <c r="K2596" s="7"/>
      <c r="L2596" s="7"/>
      <c r="M2596" s="7"/>
      <c r="N2596" s="7"/>
      <c r="O2596" s="7"/>
      <c r="P2596" s="7"/>
      <c r="Q2596" s="7"/>
      <c r="R2596" s="7"/>
      <c r="S2596" s="7"/>
    </row>
    <row r="2597">
      <c r="A2597" s="2" t="s">
        <v>9353</v>
      </c>
      <c r="B2597" s="2" t="str">
        <v>新加坡</v>
      </c>
      <c r="C2597" s="3" t="s">
        <v>9352</v>
      </c>
      <c r="D2597" s="2" t="str">
        <v>化工产品,卫浴设备,家具,餐厨用具</v>
      </c>
      <c r="E2597" s="2" t="str">
        <v>6次</v>
      </c>
      <c r="F2597" s="2" t="str">
        <v>20 AIRPORT BOULEVARD SATS INFIGHT CATERING CENTRE 1</v>
      </c>
      <c r="G2597" s="2" t="str">
        <v>MR JOSEPH CHEW</v>
      </c>
      <c r="H2597" s="2" t="s">
        <v>9351</v>
      </c>
      <c r="I2597" s="2" t="str">
        <v>0065 65418010</v>
      </c>
      <c r="J2597" s="2" t="str">
        <v>0065 65457302</v>
      </c>
      <c r="K2597" s="7"/>
      <c r="L2597" s="7"/>
      <c r="M2597" s="7"/>
      <c r="N2597" s="7"/>
      <c r="O2597" s="7"/>
      <c r="P2597" s="7"/>
      <c r="Q2597" s="7"/>
      <c r="R2597" s="7"/>
      <c r="S2597" s="7"/>
    </row>
    <row r="2598">
      <c r="A2598" s="2" t="s">
        <v>12263</v>
      </c>
      <c r="B2598" s="2" t="str">
        <v>義大利</v>
      </c>
      <c r="C2598" s="3" t="s">
        <v>12265</v>
      </c>
      <c r="D2598" s="2" t="str">
        <v>园林用品,工艺陶瓷,玻璃工艺品,餐厨用具</v>
      </c>
      <c r="E2598" s="2" t="str">
        <v>5次</v>
      </c>
      <c r="F2598" s="2" t="str">
        <v>20017 RHO(MI)-CORSO EUROPA,292</v>
      </c>
      <c r="G2598" s="2" t="str">
        <v>ANTONIO MOROSI</v>
      </c>
      <c r="H2598" s="2" t="s">
        <v>12264</v>
      </c>
      <c r="I2598" s="2" t="str">
        <v>+39 02 935211</v>
      </c>
      <c r="J2598" s="2" t="str">
        <v>0039 02 93500517</v>
      </c>
      <c r="K2598" s="7"/>
      <c r="L2598" s="7"/>
      <c r="M2598" s="7"/>
      <c r="N2598" s="7"/>
      <c r="O2598" s="7"/>
      <c r="P2598" s="7"/>
      <c r="Q2598" s="7"/>
      <c r="R2598" s="7"/>
      <c r="S2598" s="7"/>
    </row>
    <row r="2599">
      <c r="A2599" s="2" t="s">
        <v>9382</v>
      </c>
      <c r="B2599" s="2" t="str">
        <v>加拿大</v>
      </c>
      <c r="C2599" s="3" t="s">
        <v>9379</v>
      </c>
      <c r="D2599" s="2" t="s">
        <v>9380</v>
      </c>
      <c r="E2599" s="2" t="str">
        <v>9次</v>
      </c>
      <c r="F2599" s="2" t="str">
        <v>38 ROSEMOUNT AVE,THORNHILL ONT,CANADA C3T 6S7</v>
      </c>
      <c r="G2599" s="2" t="str">
        <v>ABDULLAH BARGAN</v>
      </c>
      <c r="H2599" s="2" t="s">
        <v>9381</v>
      </c>
      <c r="I2599" s="2" t="str">
        <v>+1 905-709-2388</v>
      </c>
      <c r="J2599" s="2" t="str">
        <v>001 905 7090857</v>
      </c>
      <c r="K2599" s="7"/>
      <c r="L2599" s="7"/>
      <c r="M2599" s="7"/>
      <c r="N2599" s="7"/>
      <c r="O2599" s="7"/>
      <c r="P2599" s="7"/>
      <c r="Q2599" s="7"/>
      <c r="R2599" s="7"/>
      <c r="S2599" s="7"/>
    </row>
    <row r="2600">
      <c r="A2600" s="2" t="s">
        <v>12291</v>
      </c>
      <c r="B2600" s="2" t="str">
        <v>日本</v>
      </c>
      <c r="C2600" s="2" t="str">
        <v>--</v>
      </c>
      <c r="D2600" s="2" t="str">
        <v>餐厨用具</v>
      </c>
      <c r="E2600" s="2" t="str">
        <v>2次</v>
      </c>
      <c r="F2600" s="2" t="str">
        <v>9-16-2F, Takanawa 4-chome, Minato-ku, Tokyo 108-0074</v>
      </c>
      <c r="G2600" s="2" t="str">
        <v>--</v>
      </c>
      <c r="H2600" s="2" t="str">
        <v>--</v>
      </c>
      <c r="I2600" s="2" t="str">
        <v>0081 3 5793 1422</v>
      </c>
      <c r="J2600" s="2" t="str">
        <v>0081 3 5793 1241</v>
      </c>
      <c r="K2600" s="7"/>
      <c r="L2600" s="7"/>
      <c r="M2600" s="7"/>
      <c r="N2600" s="7"/>
      <c r="O2600" s="7"/>
      <c r="P2600" s="7"/>
      <c r="Q2600" s="7"/>
      <c r="R2600" s="7"/>
      <c r="S2600" s="7"/>
    </row>
    <row r="2601">
      <c r="A2601" s="5" t="s">
        <v>9289</v>
      </c>
      <c r="B2601" s="5" t="str">
        <v>韩国</v>
      </c>
      <c r="C2601" s="5" t="str">
        <v>--</v>
      </c>
      <c r="D2601" s="5" t="str">
        <v>餐厨用具</v>
      </c>
      <c r="E2601" s="5" t="str">
        <v>7次</v>
      </c>
      <c r="F2601" s="5" t="str">
        <v>3F JIBO B/D HAKJIN-DONG,HWANGIL-GU , SEOUL,KOREA</v>
      </c>
      <c r="G2601" s="5" t="str">
        <v>--</v>
      </c>
      <c r="H2601" s="5" t="s">
        <v>9288</v>
      </c>
      <c r="I2601" s="5" t="str">
        <v>+82 2-586-8950</v>
      </c>
      <c r="J2601" s="5" t="str">
        <v>822 585 7913</v>
      </c>
      <c r="K2601" s="7"/>
      <c r="L2601" s="7"/>
      <c r="M2601" s="7"/>
      <c r="N2601" s="7"/>
      <c r="O2601" s="7"/>
      <c r="P2601" s="7"/>
      <c r="Q2601" s="7"/>
      <c r="R2601" s="7"/>
      <c r="S2601" s="7"/>
    </row>
    <row r="2602">
      <c r="A2602" s="2" t="s">
        <v>10779</v>
      </c>
      <c r="B2602" s="2" t="str">
        <v>日本</v>
      </c>
      <c r="C2602" s="3" t="s">
        <v>10777</v>
      </c>
      <c r="D2602" s="2" t="str">
        <v>办公文具,大型机械及设备,餐厨用具</v>
      </c>
      <c r="E2602" s="2" t="str">
        <v>8次</v>
      </c>
      <c r="F2602" s="2" t="str">
        <v>12-14, KUDANKITA 1-CHOME CHIYODA-KU, TOKYO 1020073</v>
      </c>
      <c r="G2602" s="2" t="str">
        <v>ISHIKAWA, KATSUHISA</v>
      </c>
      <c r="H2602" s="2" t="s">
        <v>10778</v>
      </c>
      <c r="I2602" s="2" t="str">
        <v>+81-3-3431-9731,+81 3-3431-9731</v>
      </c>
      <c r="J2602" s="2" t="str">
        <v>0081 3 3221 9070</v>
      </c>
      <c r="K2602" s="7"/>
      <c r="L2602" s="7"/>
      <c r="M2602" s="7"/>
      <c r="N2602" s="7"/>
      <c r="O2602" s="7"/>
      <c r="P2602" s="7"/>
      <c r="Q2602" s="7"/>
      <c r="R2602" s="7"/>
      <c r="S2602" s="7"/>
    </row>
    <row r="2603">
      <c r="A2603" s="2" t="s">
        <v>9319</v>
      </c>
      <c r="B2603" s="2" t="str">
        <v>韩国</v>
      </c>
      <c r="C2603" s="3" t="s">
        <v>9321</v>
      </c>
      <c r="D2603" s="2" t="s">
        <v>9320</v>
      </c>
      <c r="E2603" s="2" t="str">
        <v>8次</v>
      </c>
      <c r="F2603" s="2" t="str">
        <v>INDUSTRIAL ZONE 861-10,TAEGYE-DONG,CHUNCHON-SI,KANGWON-DO,KOREA</v>
      </c>
      <c r="G2603" s="2" t="str">
        <v>Ahmed Bawareth</v>
      </c>
      <c r="H2603" s="2" t="s">
        <v>9322</v>
      </c>
      <c r="I2603" s="2" t="str">
        <v>+82 33-264-5926</v>
      </c>
      <c r="J2603" s="2" t="str">
        <v>82 33)264 5928</v>
      </c>
      <c r="K2603" s="7"/>
      <c r="L2603" s="7"/>
      <c r="M2603" s="7"/>
      <c r="N2603" s="7"/>
      <c r="O2603" s="7"/>
      <c r="P2603" s="7"/>
      <c r="Q2603" s="7"/>
      <c r="R2603" s="7"/>
      <c r="S2603" s="7"/>
    </row>
    <row r="2604">
      <c r="A2604" s="2" t="s">
        <v>10027</v>
      </c>
      <c r="B2604" s="2" t="str">
        <v>丹麥</v>
      </c>
      <c r="C2604" s="2" t="str">
        <v>--</v>
      </c>
      <c r="D2604" s="2" t="str">
        <v>五金,卫浴设备,家具,工具,照明产品,玻璃工艺品,鞋,餐厨用具</v>
      </c>
      <c r="E2604" s="2" t="str">
        <v>9次</v>
      </c>
      <c r="F2604" s="2" t="str">
        <v>Staermosegaardsvej 44, DK 5230, Odense M</v>
      </c>
      <c r="G2604" s="2" t="str">
        <v>Gade Ebbesen A/S</v>
      </c>
      <c r="H2604" s="2" t="str">
        <v>n.a.</v>
      </c>
      <c r="I2604" s="2" t="str">
        <v>+45 66 15 80 39</v>
      </c>
      <c r="J2604" s="2" t="str">
        <v>0045 66 15 40 43</v>
      </c>
      <c r="K2604" s="7"/>
      <c r="L2604" s="7"/>
      <c r="M2604" s="7"/>
      <c r="N2604" s="7"/>
      <c r="O2604" s="7"/>
      <c r="P2604" s="7"/>
      <c r="Q2604" s="7"/>
      <c r="R2604" s="7"/>
      <c r="S2604" s="7"/>
    </row>
    <row r="2605">
      <c r="A2605" s="2" t="s">
        <v>9233</v>
      </c>
      <c r="B2605" s="2" t="str">
        <v>菲律賓</v>
      </c>
      <c r="C2605" s="3" t="s">
        <v>9230</v>
      </c>
      <c r="D2605" s="2" t="s">
        <v>9231</v>
      </c>
      <c r="E2605" s="2" t="str">
        <v>7次</v>
      </c>
      <c r="F2605" s="2" t="str">
        <v>108A.DELMUNDO ST.,GRACE PARK,KALOOKAN CITY</v>
      </c>
      <c r="G2605" s="2" t="str">
        <v>AGUSTIN ARLANTICO</v>
      </c>
      <c r="H2605" s="2" t="s">
        <v>9232</v>
      </c>
      <c r="I2605" s="2" t="str">
        <v>(632)6367030</v>
      </c>
      <c r="J2605" s="2" t="str">
        <v>(632)6375976</v>
      </c>
      <c r="K2605" s="7"/>
      <c r="L2605" s="7"/>
      <c r="M2605" s="7"/>
      <c r="N2605" s="7"/>
      <c r="O2605" s="7"/>
      <c r="P2605" s="7"/>
      <c r="Q2605" s="7"/>
      <c r="R2605" s="7"/>
      <c r="S2605" s="7"/>
    </row>
    <row r="2606">
      <c r="A2606" s="5" t="s">
        <v>9948</v>
      </c>
      <c r="B2606" s="5" t="str">
        <v>馬來西亞</v>
      </c>
      <c r="C2606" s="4" t="s">
        <v>9947</v>
      </c>
      <c r="D2606" s="5" t="s">
        <v>9945</v>
      </c>
      <c r="E2606" s="5" t="str">
        <v>11次</v>
      </c>
      <c r="F2606" s="5" t="str">
        <v>12, JALAN SEMARAK API, TAMAN RIMBA,28400 MENTAKAB, PAHANG,MALAYSIA</v>
      </c>
      <c r="G2606" s="5" t="str">
        <v>ALLAN TAN CHIAK CHU</v>
      </c>
      <c r="H2606" s="5" t="s">
        <v>9946</v>
      </c>
      <c r="I2606" s="5" t="str">
        <v>+60 3-2710 6511</v>
      </c>
      <c r="J2606" s="5" t="str">
        <v>006 03 7987 0743</v>
      </c>
      <c r="K2606" s="7"/>
      <c r="L2606" s="7"/>
      <c r="M2606" s="7"/>
      <c r="N2606" s="7"/>
      <c r="O2606" s="7"/>
      <c r="P2606" s="7"/>
      <c r="Q2606" s="7"/>
      <c r="R2606" s="7"/>
      <c r="S2606" s="7"/>
    </row>
    <row r="2607">
      <c r="A2607" s="2"/>
      <c r="B2607" s="2"/>
      <c r="C2607" s="3"/>
      <c r="D2607" s="2"/>
      <c r="E2607" s="2"/>
      <c r="F2607" s="2"/>
      <c r="G2607" s="2"/>
      <c r="H2607" s="2"/>
      <c r="I2607" s="2"/>
      <c r="J2607" s="2"/>
      <c r="K2607" s="7"/>
      <c r="L2607" s="7"/>
      <c r="M2607" s="7"/>
      <c r="N2607" s="7"/>
      <c r="O2607" s="7"/>
      <c r="P2607" s="7"/>
      <c r="Q2607" s="7"/>
      <c r="R2607" s="7"/>
      <c r="S2607" s="7"/>
    </row>
    <row r="2608">
      <c r="A2608" s="2"/>
      <c r="B2608" s="2"/>
      <c r="C2608" s="3"/>
      <c r="D2608" s="2"/>
      <c r="E2608" s="2"/>
      <c r="F2608" s="2"/>
      <c r="G2608" s="2"/>
      <c r="H2608" s="2"/>
      <c r="I2608" s="2"/>
      <c r="J2608" s="2"/>
      <c r="K2608" s="7"/>
      <c r="L2608" s="7"/>
      <c r="M2608" s="7"/>
      <c r="N2608" s="7"/>
      <c r="O2608" s="7"/>
      <c r="P2608" s="7"/>
      <c r="Q2608" s="7"/>
      <c r="R2608" s="7"/>
      <c r="S2608" s="7"/>
    </row>
    <row r="2609">
      <c r="A2609" s="2"/>
      <c r="B2609" s="2"/>
      <c r="C2609" s="3"/>
      <c r="D2609" s="2"/>
      <c r="E2609" s="2"/>
      <c r="F2609" s="2"/>
      <c r="G2609" s="2"/>
      <c r="H2609" s="2"/>
      <c r="I2609" s="2"/>
      <c r="J2609" s="2"/>
      <c r="K2609" s="7"/>
      <c r="L2609" s="7"/>
      <c r="M2609" s="7"/>
      <c r="N2609" s="7"/>
      <c r="O2609" s="7"/>
      <c r="P2609" s="7"/>
      <c r="Q2609" s="7"/>
      <c r="R2609" s="7"/>
      <c r="S2609" s="7"/>
    </row>
    <row r="2610">
      <c r="A2610" s="2"/>
      <c r="B2610" s="2"/>
      <c r="C2610" s="3"/>
      <c r="D2610" s="2"/>
      <c r="E2610" s="2"/>
      <c r="F2610" s="2"/>
      <c r="G2610" s="2"/>
      <c r="H2610" s="2"/>
      <c r="I2610" s="2"/>
      <c r="J2610" s="2"/>
      <c r="K2610" s="7"/>
      <c r="L2610" s="7"/>
      <c r="M2610" s="7"/>
      <c r="N2610" s="7"/>
      <c r="O2610" s="7"/>
      <c r="P2610" s="7"/>
      <c r="Q2610" s="7"/>
      <c r="R2610" s="7"/>
      <c r="S2610" s="7"/>
    </row>
    <row r="2611">
      <c r="A2611" s="2"/>
      <c r="B2611" s="2"/>
      <c r="C2611" s="3"/>
      <c r="D2611" s="2"/>
      <c r="E2611" s="2"/>
      <c r="F2611" s="2"/>
      <c r="G2611" s="2"/>
      <c r="H2611" s="2"/>
      <c r="I2611" s="2"/>
      <c r="J2611" s="2"/>
      <c r="K2611" s="7"/>
      <c r="L2611" s="7"/>
      <c r="M2611" s="7"/>
      <c r="N2611" s="7"/>
      <c r="O2611" s="7"/>
      <c r="P2611" s="7"/>
      <c r="Q2611" s="7"/>
      <c r="R2611" s="7"/>
      <c r="S2611" s="7"/>
    </row>
    <row r="2612">
      <c r="A2612" s="2"/>
      <c r="B2612" s="2"/>
      <c r="C2612" s="3"/>
      <c r="D2612" s="2"/>
      <c r="E2612" s="2"/>
      <c r="F2612" s="2"/>
      <c r="G2612" s="2"/>
      <c r="H2612" s="2"/>
      <c r="I2612" s="2"/>
      <c r="J2612" s="2"/>
      <c r="K2612" s="7"/>
      <c r="L2612" s="7"/>
      <c r="M2612" s="7"/>
      <c r="N2612" s="7"/>
      <c r="O2612" s="7"/>
      <c r="P2612" s="7"/>
      <c r="Q2612" s="7"/>
      <c r="R2612" s="7"/>
      <c r="S2612" s="7"/>
    </row>
    <row r="2613">
      <c r="A2613" s="2"/>
      <c r="B2613" s="2"/>
      <c r="C2613" s="3"/>
      <c r="D2613" s="2"/>
      <c r="E2613" s="2"/>
      <c r="F2613" s="2"/>
      <c r="G2613" s="2"/>
      <c r="H2613" s="2"/>
      <c r="I2613" s="2"/>
      <c r="J2613" s="2"/>
      <c r="K2613" s="7"/>
      <c r="L2613" s="7"/>
      <c r="M2613" s="7"/>
      <c r="N2613" s="7"/>
      <c r="O2613" s="7"/>
      <c r="P2613" s="7"/>
      <c r="Q2613" s="7"/>
      <c r="R2613" s="7"/>
      <c r="S2613" s="7"/>
    </row>
    <row r="2614">
      <c r="A2614" s="2"/>
      <c r="B2614" s="2"/>
      <c r="C2614" s="3"/>
      <c r="D2614" s="2"/>
      <c r="E2614" s="2"/>
      <c r="F2614" s="2"/>
      <c r="G2614" s="2"/>
      <c r="H2614" s="2"/>
      <c r="I2614" s="2"/>
      <c r="J2614" s="2"/>
      <c r="K2614" s="7"/>
      <c r="L2614" s="7"/>
      <c r="M2614" s="7"/>
      <c r="N2614" s="7"/>
      <c r="O2614" s="7"/>
      <c r="P2614" s="7"/>
      <c r="Q2614" s="7"/>
      <c r="R2614" s="7"/>
      <c r="S2614" s="7"/>
    </row>
    <row r="2615">
      <c r="A2615" s="2"/>
      <c r="B2615" s="2"/>
      <c r="C2615" s="3"/>
      <c r="D2615" s="2"/>
      <c r="E2615" s="2"/>
      <c r="F2615" s="2"/>
      <c r="G2615" s="2"/>
      <c r="H2615" s="2"/>
      <c r="I2615" s="2"/>
      <c r="J2615" s="2"/>
      <c r="K2615" s="7"/>
      <c r="L2615" s="7"/>
      <c r="M2615" s="7"/>
      <c r="N2615" s="7"/>
      <c r="O2615" s="7"/>
      <c r="P2615" s="7"/>
      <c r="Q2615" s="7"/>
      <c r="R2615" s="7"/>
      <c r="S2615" s="7"/>
    </row>
    <row r="2616">
      <c r="A2616" s="2"/>
      <c r="B2616" s="2"/>
      <c r="C2616" s="3"/>
      <c r="D2616" s="2"/>
      <c r="E2616" s="2"/>
      <c r="F2616" s="2"/>
      <c r="G2616" s="2"/>
      <c r="H2616" s="2"/>
      <c r="I2616" s="2"/>
      <c r="J2616" s="2"/>
      <c r="K2616" s="7"/>
      <c r="L2616" s="7"/>
      <c r="M2616" s="7"/>
      <c r="N2616" s="7"/>
      <c r="O2616" s="7"/>
      <c r="P2616" s="7"/>
      <c r="Q2616" s="7"/>
      <c r="R2616" s="7"/>
      <c r="S2616" s="7"/>
    </row>
    <row r="2617">
      <c r="A2617" s="2"/>
      <c r="B2617" s="2"/>
      <c r="C2617" s="3"/>
      <c r="D2617" s="2"/>
      <c r="E2617" s="2"/>
      <c r="F2617" s="2"/>
      <c r="G2617" s="2"/>
      <c r="H2617" s="2"/>
      <c r="I2617" s="2"/>
      <c r="J2617" s="2"/>
      <c r="K2617" s="7"/>
      <c r="L2617" s="7"/>
      <c r="M2617" s="7"/>
      <c r="N2617" s="7"/>
      <c r="O2617" s="7"/>
      <c r="P2617" s="7"/>
      <c r="Q2617" s="7"/>
      <c r="R2617" s="7"/>
      <c r="S2617" s="7"/>
    </row>
    <row r="2618">
      <c r="A2618" s="2"/>
      <c r="B2618" s="2"/>
      <c r="C2618" s="3"/>
      <c r="D2618" s="2"/>
      <c r="E2618" s="2"/>
      <c r="F2618" s="2"/>
      <c r="G2618" s="2"/>
      <c r="H2618" s="2"/>
      <c r="I2618" s="2"/>
      <c r="J2618" s="2"/>
      <c r="K2618" s="7"/>
      <c r="L2618" s="7"/>
      <c r="M2618" s="7"/>
      <c r="N2618" s="7"/>
      <c r="O2618" s="7"/>
      <c r="P2618" s="7"/>
      <c r="Q2618" s="7"/>
      <c r="R2618" s="7"/>
      <c r="S2618" s="7"/>
    </row>
    <row r="2619">
      <c r="A2619" s="2"/>
      <c r="B2619" s="2"/>
      <c r="C2619" s="3"/>
      <c r="D2619" s="2"/>
      <c r="E2619" s="2"/>
      <c r="F2619" s="2"/>
      <c r="G2619" s="2"/>
      <c r="H2619" s="2"/>
      <c r="I2619" s="2"/>
      <c r="J2619" s="2"/>
      <c r="K2619" s="7"/>
      <c r="L2619" s="7"/>
      <c r="M2619" s="7"/>
      <c r="N2619" s="7"/>
      <c r="O2619" s="7"/>
      <c r="P2619" s="7"/>
      <c r="Q2619" s="7"/>
      <c r="R2619" s="7"/>
      <c r="S2619" s="7"/>
    </row>
    <row r="2620">
      <c r="A2620" s="2"/>
      <c r="B2620" s="2"/>
      <c r="C2620" s="3"/>
      <c r="D2620" s="2"/>
      <c r="E2620" s="2"/>
      <c r="F2620" s="2"/>
      <c r="G2620" s="2"/>
      <c r="H2620" s="2"/>
      <c r="I2620" s="2"/>
      <c r="J2620" s="2"/>
      <c r="K2620" s="7"/>
      <c r="L2620" s="7"/>
      <c r="M2620" s="7"/>
      <c r="N2620" s="7"/>
      <c r="O2620" s="7"/>
      <c r="P2620" s="7"/>
      <c r="Q2620" s="7"/>
      <c r="R2620" s="7"/>
      <c r="S2620" s="7"/>
    </row>
    <row r="2621">
      <c r="A2621" s="2"/>
      <c r="B2621" s="2"/>
      <c r="C2621" s="3"/>
      <c r="D2621" s="2"/>
      <c r="E2621" s="2"/>
      <c r="F2621" s="2"/>
      <c r="G2621" s="2"/>
      <c r="H2621" s="2"/>
      <c r="I2621" s="2"/>
      <c r="J2621" s="2"/>
      <c r="K2621" s="7"/>
      <c r="L2621" s="7"/>
      <c r="M2621" s="7"/>
      <c r="N2621" s="7"/>
      <c r="O2621" s="7"/>
      <c r="P2621" s="7"/>
      <c r="Q2621" s="7"/>
      <c r="R2621" s="7"/>
      <c r="S2621" s="7"/>
    </row>
    <row r="2622">
      <c r="A2622" s="2"/>
      <c r="B2622" s="2"/>
      <c r="C2622" s="3"/>
      <c r="D2622" s="2"/>
      <c r="E2622" s="2"/>
      <c r="F2622" s="2"/>
      <c r="G2622" s="2"/>
      <c r="H2622" s="2"/>
      <c r="I2622" s="2"/>
      <c r="J2622" s="2"/>
      <c r="K2622" s="7"/>
      <c r="L2622" s="7"/>
      <c r="M2622" s="7"/>
      <c r="N2622" s="7"/>
      <c r="O2622" s="7"/>
      <c r="P2622" s="7"/>
      <c r="Q2622" s="7"/>
      <c r="R2622" s="7"/>
      <c r="S2622" s="7"/>
    </row>
    <row r="2623">
      <c r="A2623" s="2"/>
      <c r="B2623" s="2"/>
      <c r="C2623" s="3"/>
      <c r="D2623" s="2"/>
      <c r="E2623" s="2"/>
      <c r="F2623" s="2"/>
      <c r="G2623" s="2"/>
      <c r="H2623" s="2"/>
      <c r="I2623" s="2"/>
      <c r="J2623" s="2"/>
      <c r="K2623" s="7"/>
      <c r="L2623" s="7"/>
      <c r="M2623" s="7"/>
      <c r="N2623" s="7"/>
      <c r="O2623" s="7"/>
      <c r="P2623" s="7"/>
      <c r="Q2623" s="7"/>
      <c r="R2623" s="7"/>
      <c r="S2623" s="7"/>
    </row>
    <row r="2624">
      <c r="A2624" s="2"/>
      <c r="B2624" s="2"/>
      <c r="C2624" s="3"/>
      <c r="D2624" s="2"/>
      <c r="E2624" s="2"/>
      <c r="F2624" s="2"/>
      <c r="G2624" s="2"/>
      <c r="H2624" s="2"/>
      <c r="I2624" s="2"/>
      <c r="J2624" s="2"/>
      <c r="K2624" s="7"/>
      <c r="L2624" s="7"/>
      <c r="M2624" s="7"/>
      <c r="N2624" s="7"/>
      <c r="O2624" s="7"/>
      <c r="P2624" s="7"/>
      <c r="Q2624" s="7"/>
      <c r="R2624" s="7"/>
      <c r="S2624" s="7"/>
    </row>
    <row r="2625">
      <c r="A2625" s="2"/>
      <c r="B2625" s="2"/>
      <c r="C2625" s="3"/>
      <c r="D2625" s="2"/>
      <c r="E2625" s="2"/>
      <c r="F2625" s="2"/>
      <c r="G2625" s="2"/>
      <c r="H2625" s="2"/>
      <c r="I2625" s="2"/>
      <c r="J2625" s="2"/>
      <c r="K2625" s="7"/>
      <c r="L2625" s="7"/>
      <c r="M2625" s="7"/>
      <c r="N2625" s="7"/>
      <c r="O2625" s="7"/>
      <c r="P2625" s="7"/>
      <c r="Q2625" s="7"/>
      <c r="R2625" s="7"/>
      <c r="S2625" s="7"/>
    </row>
    <row r="2626">
      <c r="A2626" s="2"/>
      <c r="B2626" s="2"/>
      <c r="C2626" s="3"/>
      <c r="D2626" s="2"/>
      <c r="E2626" s="2"/>
      <c r="F2626" s="2"/>
      <c r="G2626" s="2"/>
      <c r="H2626" s="2"/>
      <c r="I2626" s="2"/>
      <c r="J2626" s="2"/>
      <c r="K2626" s="7"/>
      <c r="L2626" s="7"/>
      <c r="M2626" s="7"/>
      <c r="N2626" s="7"/>
      <c r="O2626" s="7"/>
      <c r="P2626" s="7"/>
      <c r="Q2626" s="7"/>
      <c r="R2626" s="7"/>
      <c r="S2626" s="7"/>
    </row>
    <row r="2627">
      <c r="A2627" s="2"/>
      <c r="B2627" s="2"/>
      <c r="C2627" s="3"/>
      <c r="D2627" s="2"/>
      <c r="E2627" s="2"/>
      <c r="F2627" s="2"/>
      <c r="G2627" s="2"/>
      <c r="H2627" s="2"/>
      <c r="I2627" s="2"/>
      <c r="J2627" s="2"/>
      <c r="K2627" s="7"/>
      <c r="L2627" s="7"/>
      <c r="M2627" s="7"/>
      <c r="N2627" s="7"/>
      <c r="O2627" s="7"/>
      <c r="P2627" s="7"/>
      <c r="Q2627" s="7"/>
      <c r="R2627" s="7"/>
      <c r="S2627" s="7"/>
    </row>
    <row r="2628">
      <c r="A2628" s="2"/>
      <c r="B2628" s="2"/>
      <c r="C2628" s="3"/>
      <c r="D2628" s="2"/>
      <c r="E2628" s="2"/>
      <c r="F2628" s="2"/>
      <c r="G2628" s="2"/>
      <c r="H2628" s="2"/>
      <c r="I2628" s="2"/>
      <c r="J2628" s="2"/>
      <c r="K2628" s="7"/>
      <c r="L2628" s="7"/>
      <c r="M2628" s="7"/>
      <c r="N2628" s="7"/>
      <c r="O2628" s="7"/>
      <c r="P2628" s="7"/>
      <c r="Q2628" s="7"/>
      <c r="R2628" s="7"/>
      <c r="S2628" s="7"/>
    </row>
    <row r="2629">
      <c r="A2629" s="2"/>
      <c r="B2629" s="2"/>
      <c r="C2629" s="3"/>
      <c r="D2629" s="2"/>
      <c r="E2629" s="2"/>
      <c r="F2629" s="2"/>
      <c r="G2629" s="2"/>
      <c r="H2629" s="2"/>
      <c r="I2629" s="2"/>
      <c r="J2629" s="2"/>
      <c r="K2629" s="7"/>
      <c r="L2629" s="7"/>
      <c r="M2629" s="7"/>
      <c r="N2629" s="7"/>
      <c r="O2629" s="7"/>
      <c r="P2629" s="7"/>
      <c r="Q2629" s="7"/>
      <c r="R2629" s="7"/>
      <c r="S2629" s="7"/>
    </row>
    <row r="2630">
      <c r="A2630" s="2"/>
      <c r="B2630" s="2"/>
      <c r="C2630" s="3"/>
      <c r="D2630" s="2"/>
      <c r="E2630" s="2"/>
      <c r="F2630" s="2"/>
      <c r="G2630" s="2"/>
      <c r="H2630" s="2"/>
      <c r="I2630" s="2"/>
      <c r="J2630" s="2"/>
      <c r="K2630" s="7"/>
      <c r="L2630" s="7"/>
      <c r="M2630" s="7"/>
      <c r="N2630" s="7"/>
      <c r="O2630" s="7"/>
      <c r="P2630" s="7"/>
      <c r="Q2630" s="7"/>
      <c r="R2630" s="7"/>
      <c r="S2630" s="7"/>
    </row>
    <row r="2631">
      <c r="A2631" s="2"/>
      <c r="B2631" s="2"/>
      <c r="C2631" s="3"/>
      <c r="D2631" s="2"/>
      <c r="E2631" s="2"/>
      <c r="F2631" s="2"/>
      <c r="G2631" s="2"/>
      <c r="H2631" s="2"/>
      <c r="I2631" s="2"/>
      <c r="J2631" s="2"/>
      <c r="K2631" s="7"/>
      <c r="L2631" s="7"/>
      <c r="M2631" s="7"/>
      <c r="N2631" s="7"/>
      <c r="O2631" s="7"/>
      <c r="P2631" s="7"/>
      <c r="Q2631" s="7"/>
      <c r="R2631" s="7"/>
      <c r="S2631" s="7"/>
    </row>
    <row r="2632">
      <c r="A2632" s="2"/>
      <c r="B2632" s="2"/>
      <c r="C2632" s="3"/>
      <c r="D2632" s="2"/>
      <c r="E2632" s="2"/>
      <c r="F2632" s="2"/>
      <c r="G2632" s="2"/>
      <c r="H2632" s="2"/>
      <c r="I2632" s="2"/>
      <c r="J2632" s="2"/>
      <c r="K2632" s="7"/>
      <c r="L2632" s="7"/>
      <c r="M2632" s="7"/>
      <c r="N2632" s="7"/>
      <c r="O2632" s="7"/>
      <c r="P2632" s="7"/>
      <c r="Q2632" s="7"/>
      <c r="R2632" s="7"/>
      <c r="S2632" s="7"/>
    </row>
    <row r="2633">
      <c r="A2633" s="2"/>
      <c r="B2633" s="2"/>
      <c r="C2633" s="3"/>
      <c r="D2633" s="2"/>
      <c r="E2633" s="2"/>
      <c r="F2633" s="2"/>
      <c r="G2633" s="2"/>
      <c r="H2633" s="2"/>
      <c r="I2633" s="2"/>
      <c r="J2633" s="2"/>
      <c r="K2633" s="7"/>
      <c r="L2633" s="7"/>
      <c r="M2633" s="7"/>
      <c r="N2633" s="7"/>
      <c r="O2633" s="7"/>
      <c r="P2633" s="7"/>
      <c r="Q2633" s="7"/>
      <c r="R2633" s="7"/>
      <c r="S2633" s="7"/>
    </row>
    <row r="2634">
      <c r="A2634" s="2"/>
      <c r="B2634" s="2"/>
      <c r="C2634" s="3"/>
      <c r="D2634" s="2"/>
      <c r="E2634" s="2"/>
      <c r="F2634" s="2"/>
      <c r="G2634" s="2"/>
      <c r="H2634" s="2"/>
      <c r="I2634" s="2"/>
      <c r="J2634" s="2"/>
      <c r="K2634" s="7"/>
      <c r="L2634" s="7"/>
      <c r="M2634" s="7"/>
      <c r="N2634" s="7"/>
      <c r="O2634" s="7"/>
      <c r="P2634" s="7"/>
      <c r="Q2634" s="7"/>
      <c r="R2634" s="7"/>
      <c r="S2634" s="7"/>
    </row>
    <row r="2635">
      <c r="A2635" s="2"/>
      <c r="B2635" s="2"/>
      <c r="C2635" s="3"/>
      <c r="D2635" s="2"/>
      <c r="E2635" s="2"/>
      <c r="F2635" s="2"/>
      <c r="G2635" s="2"/>
      <c r="H2635" s="2"/>
      <c r="I2635" s="2"/>
      <c r="J2635" s="2"/>
      <c r="K2635" s="7"/>
      <c r="L2635" s="7"/>
      <c r="M2635" s="7"/>
      <c r="N2635" s="7"/>
      <c r="O2635" s="7"/>
      <c r="P2635" s="7"/>
      <c r="Q2635" s="7"/>
      <c r="R2635" s="7"/>
      <c r="S2635" s="7"/>
    </row>
    <row r="2636">
      <c r="A2636" s="2"/>
      <c r="B2636" s="2"/>
      <c r="C2636" s="3"/>
      <c r="D2636" s="2"/>
      <c r="E2636" s="2"/>
      <c r="F2636" s="2"/>
      <c r="G2636" s="2"/>
      <c r="H2636" s="2"/>
      <c r="I2636" s="2"/>
      <c r="J2636" s="2"/>
      <c r="K2636" s="7"/>
      <c r="L2636" s="7"/>
      <c r="M2636" s="7"/>
      <c r="N2636" s="7"/>
      <c r="O2636" s="7"/>
      <c r="P2636" s="7"/>
      <c r="Q2636" s="7"/>
      <c r="R2636" s="7"/>
      <c r="S2636" s="7"/>
    </row>
    <row r="2637">
      <c r="A2637" s="2"/>
      <c r="B2637" s="2"/>
      <c r="C2637" s="3"/>
      <c r="D2637" s="2"/>
      <c r="E2637" s="2"/>
      <c r="F2637" s="2"/>
      <c r="G2637" s="2"/>
      <c r="H2637" s="2"/>
      <c r="I2637" s="2"/>
      <c r="J2637" s="2"/>
      <c r="K2637" s="7"/>
      <c r="L2637" s="7"/>
      <c r="M2637" s="7"/>
      <c r="N2637" s="7"/>
      <c r="O2637" s="7"/>
      <c r="P2637" s="7"/>
      <c r="Q2637" s="7"/>
      <c r="R2637" s="7"/>
      <c r="S2637" s="7"/>
    </row>
    <row r="2638">
      <c r="A2638" s="2"/>
      <c r="B2638" s="2"/>
      <c r="C2638" s="3"/>
      <c r="D2638" s="2"/>
      <c r="E2638" s="2"/>
      <c r="F2638" s="2"/>
      <c r="G2638" s="2"/>
      <c r="H2638" s="2"/>
      <c r="I2638" s="2"/>
      <c r="J2638" s="2"/>
      <c r="K2638" s="7"/>
      <c r="L2638" s="7"/>
      <c r="M2638" s="7"/>
      <c r="N2638" s="7"/>
      <c r="O2638" s="7"/>
      <c r="P2638" s="7"/>
      <c r="Q2638" s="7"/>
      <c r="R2638" s="7"/>
      <c r="S2638" s="7"/>
    </row>
    <row r="2639">
      <c r="A2639" s="2"/>
      <c r="B2639" s="2"/>
      <c r="C2639" s="3"/>
      <c r="D2639" s="2"/>
      <c r="E2639" s="2"/>
      <c r="F2639" s="2"/>
      <c r="G2639" s="2"/>
      <c r="H2639" s="2"/>
      <c r="I2639" s="2"/>
      <c r="J2639" s="2"/>
      <c r="K2639" s="7"/>
      <c r="L2639" s="7"/>
      <c r="M2639" s="7"/>
      <c r="N2639" s="7"/>
      <c r="O2639" s="7"/>
      <c r="P2639" s="7"/>
      <c r="Q2639" s="7"/>
      <c r="R2639" s="7"/>
      <c r="S2639" s="7"/>
    </row>
    <row r="2640">
      <c r="A2640" s="2"/>
      <c r="B2640" s="2"/>
      <c r="C2640" s="3"/>
      <c r="D2640" s="2"/>
      <c r="E2640" s="2"/>
      <c r="F2640" s="2"/>
      <c r="G2640" s="2"/>
      <c r="H2640" s="2"/>
      <c r="I2640" s="2"/>
      <c r="J2640" s="2"/>
      <c r="K2640" s="7"/>
      <c r="L2640" s="7"/>
      <c r="M2640" s="7"/>
      <c r="N2640" s="7"/>
      <c r="O2640" s="7"/>
      <c r="P2640" s="7"/>
      <c r="Q2640" s="7"/>
      <c r="R2640" s="7"/>
      <c r="S2640" s="7"/>
    </row>
    <row r="2641">
      <c r="A2641" s="2"/>
      <c r="B2641" s="2"/>
      <c r="C2641" s="3"/>
      <c r="D2641" s="2"/>
      <c r="E2641" s="2"/>
      <c r="F2641" s="2"/>
      <c r="G2641" s="2"/>
      <c r="H2641" s="2"/>
      <c r="I2641" s="2"/>
      <c r="J2641" s="2"/>
      <c r="K2641" s="7"/>
      <c r="L2641" s="7"/>
      <c r="M2641" s="7"/>
      <c r="N2641" s="7"/>
      <c r="O2641" s="7"/>
      <c r="P2641" s="7"/>
      <c r="Q2641" s="7"/>
      <c r="R2641" s="7"/>
      <c r="S2641" s="7"/>
    </row>
    <row r="2642">
      <c r="A2642" s="2"/>
      <c r="B2642" s="2"/>
      <c r="C2642" s="3"/>
      <c r="D2642" s="2"/>
      <c r="E2642" s="2"/>
      <c r="F2642" s="2"/>
      <c r="G2642" s="2"/>
      <c r="H2642" s="2"/>
      <c r="I2642" s="2"/>
      <c r="J2642" s="2"/>
      <c r="K2642" s="7"/>
      <c r="L2642" s="7"/>
      <c r="M2642" s="7"/>
      <c r="N2642" s="7"/>
      <c r="O2642" s="7"/>
      <c r="P2642" s="7"/>
      <c r="Q2642" s="7"/>
      <c r="R2642" s="7"/>
      <c r="S2642" s="7"/>
    </row>
    <row r="2643">
      <c r="A2643" s="2"/>
      <c r="B2643" s="2"/>
      <c r="C2643" s="3"/>
      <c r="D2643" s="2"/>
      <c r="E2643" s="2"/>
      <c r="F2643" s="2"/>
      <c r="G2643" s="2"/>
      <c r="H2643" s="2"/>
      <c r="I2643" s="2"/>
      <c r="J2643" s="2"/>
      <c r="K2643" s="7"/>
      <c r="L2643" s="7"/>
      <c r="M2643" s="7"/>
      <c r="N2643" s="7"/>
      <c r="O2643" s="7"/>
      <c r="P2643" s="7"/>
      <c r="Q2643" s="7"/>
      <c r="R2643" s="7"/>
      <c r="S2643" s="7"/>
    </row>
    <row r="2644">
      <c r="A2644" s="2"/>
      <c r="B2644" s="2"/>
      <c r="C2644" s="3"/>
      <c r="D2644" s="2"/>
      <c r="E2644" s="2"/>
      <c r="F2644" s="2"/>
      <c r="G2644" s="2"/>
      <c r="H2644" s="2"/>
      <c r="I2644" s="2"/>
      <c r="J2644" s="2"/>
      <c r="K2644" s="7"/>
      <c r="L2644" s="7"/>
      <c r="M2644" s="7"/>
      <c r="N2644" s="7"/>
      <c r="O2644" s="7"/>
      <c r="P2644" s="7"/>
      <c r="Q2644" s="7"/>
      <c r="R2644" s="7"/>
      <c r="S2644" s="7"/>
    </row>
    <row r="2645">
      <c r="A2645" s="2"/>
      <c r="B2645" s="2"/>
      <c r="C2645" s="3"/>
      <c r="D2645" s="2"/>
      <c r="E2645" s="2"/>
      <c r="F2645" s="2"/>
      <c r="G2645" s="2"/>
      <c r="H2645" s="2"/>
      <c r="I2645" s="2"/>
      <c r="J2645" s="2"/>
      <c r="K2645" s="7"/>
      <c r="L2645" s="7"/>
      <c r="M2645" s="7"/>
      <c r="N2645" s="7"/>
      <c r="O2645" s="7"/>
      <c r="P2645" s="7"/>
      <c r="Q2645" s="7"/>
      <c r="R2645" s="7"/>
      <c r="S2645" s="7"/>
    </row>
    <row r="2646">
      <c r="A2646" s="2"/>
      <c r="B2646" s="2"/>
      <c r="C2646" s="3"/>
      <c r="D2646" s="2"/>
      <c r="E2646" s="2"/>
      <c r="F2646" s="2"/>
      <c r="G2646" s="2"/>
      <c r="H2646" s="2"/>
      <c r="I2646" s="2"/>
      <c r="J2646" s="2"/>
      <c r="K2646" s="7"/>
      <c r="L2646" s="7"/>
      <c r="M2646" s="7"/>
      <c r="N2646" s="7"/>
      <c r="O2646" s="7"/>
      <c r="P2646" s="7"/>
      <c r="Q2646" s="7"/>
      <c r="R2646" s="7"/>
      <c r="S2646" s="7"/>
    </row>
    <row r="2647">
      <c r="A2647" s="2"/>
      <c r="B2647" s="2"/>
      <c r="C2647" s="3"/>
      <c r="D2647" s="2"/>
      <c r="E2647" s="2"/>
      <c r="F2647" s="2"/>
      <c r="G2647" s="2"/>
      <c r="H2647" s="2"/>
      <c r="I2647" s="2"/>
      <c r="J2647" s="2"/>
      <c r="K2647" s="7"/>
      <c r="L2647" s="7"/>
      <c r="M2647" s="7"/>
      <c r="N2647" s="7"/>
      <c r="O2647" s="7"/>
      <c r="P2647" s="7"/>
      <c r="Q2647" s="7"/>
      <c r="R2647" s="7"/>
      <c r="S2647" s="7"/>
    </row>
    <row r="2648">
      <c r="A2648" s="2"/>
      <c r="B2648" s="2"/>
      <c r="C2648" s="3"/>
      <c r="D2648" s="2"/>
      <c r="E2648" s="2"/>
      <c r="F2648" s="2"/>
      <c r="G2648" s="2"/>
      <c r="H2648" s="2"/>
      <c r="I2648" s="2"/>
      <c r="J2648" s="2"/>
      <c r="K2648" s="7"/>
      <c r="L2648" s="7"/>
      <c r="M2648" s="7"/>
      <c r="N2648" s="7"/>
      <c r="O2648" s="7"/>
      <c r="P2648" s="7"/>
      <c r="Q2648" s="7"/>
      <c r="R2648" s="7"/>
      <c r="S2648" s="7"/>
    </row>
    <row r="2649">
      <c r="A2649" s="2"/>
      <c r="B2649" s="2"/>
      <c r="C2649" s="3"/>
      <c r="D2649" s="2"/>
      <c r="E2649" s="2"/>
      <c r="F2649" s="2"/>
      <c r="G2649" s="2"/>
      <c r="H2649" s="2"/>
      <c r="I2649" s="2"/>
      <c r="J2649" s="2"/>
      <c r="K2649" s="7"/>
      <c r="L2649" s="7"/>
      <c r="M2649" s="7"/>
      <c r="N2649" s="7"/>
      <c r="O2649" s="7"/>
      <c r="P2649" s="7"/>
      <c r="Q2649" s="7"/>
      <c r="R2649" s="7"/>
      <c r="S2649" s="7"/>
    </row>
    <row r="2650">
      <c r="A2650" s="2"/>
      <c r="B2650" s="2"/>
      <c r="C2650" s="3"/>
      <c r="D2650" s="2"/>
      <c r="E2650" s="2"/>
      <c r="F2650" s="2"/>
      <c r="G2650" s="2"/>
      <c r="H2650" s="2"/>
      <c r="I2650" s="2"/>
      <c r="J2650" s="2"/>
      <c r="K2650" s="7"/>
      <c r="L2650" s="7"/>
      <c r="M2650" s="7"/>
      <c r="N2650" s="7"/>
      <c r="O2650" s="7"/>
      <c r="P2650" s="7"/>
      <c r="Q2650" s="7"/>
      <c r="R2650" s="7"/>
      <c r="S2650" s="7"/>
    </row>
    <row r="2651">
      <c r="A2651" s="2"/>
      <c r="B2651" s="2"/>
      <c r="C2651" s="3"/>
      <c r="D2651" s="2"/>
      <c r="E2651" s="2"/>
      <c r="F2651" s="2"/>
      <c r="G2651" s="2"/>
      <c r="H2651" s="2"/>
      <c r="I2651" s="2"/>
      <c r="J2651" s="2"/>
      <c r="K2651" s="7"/>
      <c r="L2651" s="7"/>
      <c r="M2651" s="7"/>
      <c r="N2651" s="7"/>
      <c r="O2651" s="7"/>
      <c r="P2651" s="7"/>
      <c r="Q2651" s="7"/>
      <c r="R2651" s="7"/>
      <c r="S2651" s="7"/>
    </row>
    <row r="2652">
      <c r="A2652" s="2"/>
      <c r="B2652" s="2"/>
      <c r="C2652" s="3"/>
      <c r="D2652" s="2"/>
      <c r="E2652" s="2"/>
      <c r="F2652" s="2"/>
      <c r="G2652" s="2"/>
      <c r="H2652" s="2"/>
      <c r="I2652" s="2"/>
      <c r="J2652" s="2"/>
      <c r="K2652" s="7"/>
      <c r="L2652" s="7"/>
      <c r="M2652" s="7"/>
      <c r="N2652" s="7"/>
      <c r="O2652" s="7"/>
      <c r="P2652" s="7"/>
      <c r="Q2652" s="7"/>
      <c r="R2652" s="7"/>
      <c r="S2652" s="7"/>
    </row>
    <row r="2653">
      <c r="A2653" s="2"/>
      <c r="B2653" s="2"/>
      <c r="C2653" s="3"/>
      <c r="D2653" s="2"/>
      <c r="E2653" s="2"/>
      <c r="F2653" s="2"/>
      <c r="G2653" s="2"/>
      <c r="H2653" s="2"/>
      <c r="I2653" s="2"/>
      <c r="J2653" s="2"/>
      <c r="K2653" s="7"/>
      <c r="L2653" s="7"/>
      <c r="M2653" s="7"/>
      <c r="N2653" s="7"/>
      <c r="O2653" s="7"/>
      <c r="P2653" s="7"/>
      <c r="Q2653" s="7"/>
      <c r="R2653" s="7"/>
      <c r="S2653" s="7"/>
    </row>
    <row r="2654">
      <c r="A2654" s="2"/>
      <c r="B2654" s="2"/>
      <c r="C2654" s="3"/>
      <c r="D2654" s="2"/>
      <c r="E2654" s="2"/>
      <c r="F2654" s="2"/>
      <c r="G2654" s="2"/>
      <c r="H2654" s="2"/>
      <c r="I2654" s="2"/>
      <c r="J2654" s="2"/>
      <c r="K2654" s="7"/>
      <c r="L2654" s="7"/>
      <c r="M2654" s="7"/>
      <c r="N2654" s="7"/>
      <c r="O2654" s="7"/>
      <c r="P2654" s="7"/>
      <c r="Q2654" s="7"/>
      <c r="R2654" s="7"/>
      <c r="S2654" s="7"/>
    </row>
    <row r="2655">
      <c r="A2655" s="2"/>
      <c r="B2655" s="2"/>
      <c r="C2655" s="3"/>
      <c r="D2655" s="2"/>
      <c r="E2655" s="2"/>
      <c r="F2655" s="2"/>
      <c r="G2655" s="2"/>
      <c r="H2655" s="2"/>
      <c r="I2655" s="2"/>
      <c r="J2655" s="2"/>
      <c r="K2655" s="7"/>
      <c r="L2655" s="7"/>
      <c r="M2655" s="7"/>
      <c r="N2655" s="7"/>
      <c r="O2655" s="7"/>
      <c r="P2655" s="7"/>
      <c r="Q2655" s="7"/>
      <c r="R2655" s="7"/>
      <c r="S2655" s="7"/>
    </row>
    <row r="2656">
      <c r="A2656" s="2"/>
      <c r="B2656" s="2"/>
      <c r="C2656" s="3"/>
      <c r="D2656" s="2"/>
      <c r="E2656" s="2"/>
      <c r="F2656" s="2"/>
      <c r="G2656" s="2"/>
      <c r="H2656" s="2"/>
      <c r="I2656" s="2"/>
      <c r="J2656" s="2"/>
      <c r="K2656" s="7"/>
      <c r="L2656" s="7"/>
      <c r="M2656" s="7"/>
      <c r="N2656" s="7"/>
      <c r="O2656" s="7"/>
      <c r="P2656" s="7"/>
      <c r="Q2656" s="7"/>
      <c r="R2656" s="7"/>
      <c r="S2656" s="7"/>
    </row>
    <row r="2657">
      <c r="A2657" s="2"/>
      <c r="B2657" s="2"/>
      <c r="C2657" s="3"/>
      <c r="D2657" s="2"/>
      <c r="E2657" s="2"/>
      <c r="F2657" s="2"/>
      <c r="G2657" s="2"/>
      <c r="H2657" s="2"/>
      <c r="I2657" s="2"/>
      <c r="J2657" s="2"/>
      <c r="K2657" s="7"/>
      <c r="L2657" s="7"/>
      <c r="M2657" s="7"/>
      <c r="N2657" s="7"/>
      <c r="O2657" s="7"/>
      <c r="P2657" s="7"/>
      <c r="Q2657" s="7"/>
      <c r="R2657" s="7"/>
      <c r="S2657" s="7"/>
    </row>
    <row r="2658">
      <c r="A2658" s="2"/>
      <c r="B2658" s="2"/>
      <c r="C2658" s="3"/>
      <c r="D2658" s="2"/>
      <c r="E2658" s="2"/>
      <c r="F2658" s="2"/>
      <c r="G2658" s="2"/>
      <c r="H2658" s="2"/>
      <c r="I2658" s="2"/>
      <c r="J2658" s="2"/>
      <c r="K2658" s="7"/>
      <c r="L2658" s="7"/>
      <c r="M2658" s="7"/>
      <c r="N2658" s="7"/>
      <c r="O2658" s="7"/>
      <c r="P2658" s="7"/>
      <c r="Q2658" s="7"/>
      <c r="R2658" s="7"/>
      <c r="S2658" s="7"/>
    </row>
    <row r="2659">
      <c r="A2659" s="2"/>
      <c r="B2659" s="2"/>
      <c r="C2659" s="3"/>
      <c r="D2659" s="2"/>
      <c r="E2659" s="2"/>
      <c r="F2659" s="2"/>
      <c r="G2659" s="2"/>
      <c r="H2659" s="2"/>
      <c r="I2659" s="2"/>
      <c r="J2659" s="2"/>
      <c r="K2659" s="7"/>
      <c r="L2659" s="7"/>
      <c r="M2659" s="7"/>
      <c r="N2659" s="7"/>
      <c r="O2659" s="7"/>
      <c r="P2659" s="7"/>
      <c r="Q2659" s="7"/>
      <c r="R2659" s="7"/>
      <c r="S2659" s="7"/>
    </row>
    <row r="2660">
      <c r="A2660" s="2"/>
      <c r="B2660" s="2"/>
      <c r="C2660" s="3"/>
      <c r="D2660" s="2"/>
      <c r="E2660" s="2"/>
      <c r="F2660" s="2"/>
      <c r="G2660" s="2"/>
      <c r="H2660" s="2"/>
      <c r="I2660" s="2"/>
      <c r="J2660" s="2"/>
      <c r="K2660" s="7"/>
      <c r="L2660" s="7"/>
      <c r="M2660" s="7"/>
      <c r="N2660" s="7"/>
      <c r="O2660" s="7"/>
      <c r="P2660" s="7"/>
      <c r="Q2660" s="7"/>
      <c r="R2660" s="7"/>
      <c r="S2660" s="7"/>
    </row>
    <row r="2661">
      <c r="A2661" s="2"/>
      <c r="B2661" s="2"/>
      <c r="C2661" s="3"/>
      <c r="D2661" s="2"/>
      <c r="E2661" s="2"/>
      <c r="F2661" s="2"/>
      <c r="G2661" s="2"/>
      <c r="H2661" s="2"/>
      <c r="I2661" s="2"/>
      <c r="J2661" s="2"/>
      <c r="K2661" s="7"/>
      <c r="L2661" s="7"/>
      <c r="M2661" s="7"/>
      <c r="N2661" s="7"/>
      <c r="O2661" s="7"/>
      <c r="P2661" s="7"/>
      <c r="Q2661" s="7"/>
      <c r="R2661" s="7"/>
      <c r="S2661" s="7"/>
    </row>
    <row r="2662">
      <c r="A2662" s="2"/>
      <c r="B2662" s="2"/>
      <c r="C2662" s="3"/>
      <c r="D2662" s="2"/>
      <c r="E2662" s="2"/>
      <c r="F2662" s="2"/>
      <c r="G2662" s="2"/>
      <c r="H2662" s="2"/>
      <c r="I2662" s="2"/>
      <c r="J2662" s="2"/>
      <c r="K2662" s="7"/>
      <c r="L2662" s="7"/>
      <c r="M2662" s="7"/>
      <c r="N2662" s="7"/>
      <c r="O2662" s="7"/>
      <c r="P2662" s="7"/>
      <c r="Q2662" s="7"/>
      <c r="R2662" s="7"/>
      <c r="S2662" s="7"/>
    </row>
    <row r="2663">
      <c r="A2663" s="2"/>
      <c r="B2663" s="2"/>
      <c r="C2663" s="3"/>
      <c r="D2663" s="2"/>
      <c r="E2663" s="2"/>
      <c r="F2663" s="2"/>
      <c r="G2663" s="2"/>
      <c r="H2663" s="2"/>
      <c r="I2663" s="2"/>
      <c r="J2663" s="2"/>
      <c r="K2663" s="7"/>
      <c r="L2663" s="7"/>
      <c r="M2663" s="7"/>
      <c r="N2663" s="7"/>
      <c r="O2663" s="7"/>
      <c r="P2663" s="7"/>
      <c r="Q2663" s="7"/>
      <c r="R2663" s="7"/>
      <c r="S2663" s="7"/>
    </row>
    <row r="2664">
      <c r="A2664" s="2"/>
      <c r="B2664" s="2"/>
      <c r="C2664" s="3"/>
      <c r="D2664" s="2"/>
      <c r="E2664" s="2"/>
      <c r="F2664" s="2"/>
      <c r="G2664" s="2"/>
      <c r="H2664" s="2"/>
      <c r="I2664" s="2"/>
      <c r="J2664" s="2"/>
      <c r="K2664" s="7"/>
      <c r="L2664" s="7"/>
      <c r="M2664" s="7"/>
      <c r="N2664" s="7"/>
      <c r="O2664" s="7"/>
      <c r="P2664" s="7"/>
      <c r="Q2664" s="7"/>
      <c r="R2664" s="7"/>
      <c r="S2664" s="7"/>
    </row>
    <row r="2665">
      <c r="A2665" s="2"/>
      <c r="B2665" s="2"/>
      <c r="C2665" s="3"/>
      <c r="D2665" s="2"/>
      <c r="E2665" s="2"/>
      <c r="F2665" s="2"/>
      <c r="G2665" s="2"/>
      <c r="H2665" s="2"/>
      <c r="I2665" s="2"/>
      <c r="J2665" s="2"/>
      <c r="K2665" s="7"/>
      <c r="L2665" s="7"/>
      <c r="M2665" s="7"/>
      <c r="N2665" s="7"/>
      <c r="O2665" s="7"/>
      <c r="P2665" s="7"/>
      <c r="Q2665" s="7"/>
      <c r="R2665" s="7"/>
      <c r="S2665" s="7"/>
    </row>
    <row r="2666">
      <c r="A2666" s="2"/>
      <c r="B2666" s="2"/>
      <c r="C2666" s="3"/>
      <c r="D2666" s="2"/>
      <c r="E2666" s="2"/>
      <c r="F2666" s="2"/>
      <c r="G2666" s="2"/>
      <c r="H2666" s="2"/>
      <c r="I2666" s="2"/>
      <c r="J2666" s="2"/>
      <c r="K2666" s="7"/>
      <c r="L2666" s="7"/>
      <c r="M2666" s="7"/>
      <c r="N2666" s="7"/>
      <c r="O2666" s="7"/>
      <c r="P2666" s="7"/>
      <c r="Q2666" s="7"/>
      <c r="R2666" s="7"/>
      <c r="S2666" s="7"/>
    </row>
    <row r="2667">
      <c r="A2667" s="2"/>
      <c r="B2667" s="2"/>
      <c r="C2667" s="3"/>
      <c r="D2667" s="2"/>
      <c r="E2667" s="2"/>
      <c r="F2667" s="2"/>
      <c r="G2667" s="2"/>
      <c r="H2667" s="2"/>
      <c r="I2667" s="2"/>
      <c r="J2667" s="2"/>
      <c r="K2667" s="7"/>
      <c r="L2667" s="7"/>
      <c r="M2667" s="7"/>
      <c r="N2667" s="7"/>
      <c r="O2667" s="7"/>
      <c r="P2667" s="7"/>
      <c r="Q2667" s="7"/>
      <c r="R2667" s="7"/>
      <c r="S2667" s="7"/>
    </row>
    <row r="2668">
      <c r="A2668" s="2"/>
      <c r="B2668" s="2"/>
      <c r="C2668" s="3"/>
      <c r="D2668" s="2"/>
      <c r="E2668" s="2"/>
      <c r="F2668" s="2"/>
      <c r="G2668" s="2"/>
      <c r="H2668" s="2"/>
      <c r="I2668" s="2"/>
      <c r="J2668" s="2"/>
      <c r="K2668" s="7"/>
      <c r="L2668" s="7"/>
      <c r="M2668" s="7"/>
      <c r="N2668" s="7"/>
      <c r="O2668" s="7"/>
      <c r="P2668" s="7"/>
      <c r="Q2668" s="7"/>
      <c r="R2668" s="7"/>
      <c r="S2668" s="7"/>
    </row>
    <row r="2669">
      <c r="A2669" s="2"/>
      <c r="B2669" s="2"/>
      <c r="C2669" s="3"/>
      <c r="D2669" s="2"/>
      <c r="E2669" s="2"/>
      <c r="F2669" s="2"/>
      <c r="G2669" s="2"/>
      <c r="H2669" s="2"/>
      <c r="I2669" s="2"/>
      <c r="J2669" s="2"/>
      <c r="K2669" s="7"/>
      <c r="L2669" s="7"/>
      <c r="M2669" s="7"/>
      <c r="N2669" s="7"/>
      <c r="O2669" s="7"/>
      <c r="P2669" s="7"/>
      <c r="Q2669" s="7"/>
      <c r="R2669" s="7"/>
      <c r="S2669" s="7"/>
    </row>
    <row r="2670">
      <c r="A2670" s="2"/>
      <c r="B2670" s="2"/>
      <c r="C2670" s="3"/>
      <c r="D2670" s="2"/>
      <c r="E2670" s="2"/>
      <c r="F2670" s="2"/>
      <c r="G2670" s="2"/>
      <c r="H2670" s="2"/>
      <c r="I2670" s="2"/>
      <c r="J2670" s="2"/>
      <c r="K2670" s="7"/>
      <c r="L2670" s="7"/>
      <c r="M2670" s="7"/>
      <c r="N2670" s="7"/>
      <c r="O2670" s="7"/>
      <c r="P2670" s="7"/>
      <c r="Q2670" s="7"/>
      <c r="R2670" s="7"/>
      <c r="S2670" s="7"/>
    </row>
    <row r="2671">
      <c r="A2671" s="2"/>
      <c r="B2671" s="2"/>
      <c r="C2671" s="3"/>
      <c r="D2671" s="2"/>
      <c r="E2671" s="2"/>
      <c r="F2671" s="2"/>
      <c r="G2671" s="2"/>
      <c r="H2671" s="2"/>
      <c r="I2671" s="2"/>
      <c r="J2671" s="2"/>
      <c r="K2671" s="7"/>
      <c r="L2671" s="7"/>
      <c r="M2671" s="7"/>
      <c r="N2671" s="7"/>
      <c r="O2671" s="7"/>
      <c r="P2671" s="7"/>
      <c r="Q2671" s="7"/>
      <c r="R2671" s="7"/>
      <c r="S2671" s="7"/>
    </row>
    <row r="2672">
      <c r="A2672" s="2"/>
      <c r="B2672" s="2"/>
      <c r="C2672" s="3"/>
      <c r="D2672" s="2"/>
      <c r="E2672" s="2"/>
      <c r="F2672" s="2"/>
      <c r="G2672" s="2"/>
      <c r="H2672" s="2"/>
      <c r="I2672" s="2"/>
      <c r="J2672" s="2"/>
      <c r="K2672" s="7"/>
      <c r="L2672" s="7"/>
      <c r="M2672" s="7"/>
      <c r="N2672" s="7"/>
      <c r="O2672" s="7"/>
      <c r="P2672" s="7"/>
      <c r="Q2672" s="7"/>
      <c r="R2672" s="7"/>
      <c r="S2672" s="7"/>
    </row>
    <row r="2673">
      <c r="A2673" s="2"/>
      <c r="B2673" s="2"/>
      <c r="C2673" s="3"/>
      <c r="D2673" s="2"/>
      <c r="E2673" s="2"/>
      <c r="F2673" s="2"/>
      <c r="G2673" s="2"/>
      <c r="H2673" s="2"/>
      <c r="I2673" s="2"/>
      <c r="J2673" s="2"/>
      <c r="K2673" s="7"/>
      <c r="L2673" s="7"/>
      <c r="M2673" s="7"/>
      <c r="N2673" s="7"/>
      <c r="O2673" s="7"/>
      <c r="P2673" s="7"/>
      <c r="Q2673" s="7"/>
      <c r="R2673" s="7"/>
      <c r="S2673" s="7"/>
    </row>
    <row r="2674">
      <c r="A2674" s="2"/>
      <c r="B2674" s="2"/>
      <c r="C2674" s="3"/>
      <c r="D2674" s="2"/>
      <c r="E2674" s="2"/>
      <c r="F2674" s="2"/>
      <c r="G2674" s="2"/>
      <c r="H2674" s="2"/>
      <c r="I2674" s="2"/>
      <c r="J2674" s="2"/>
      <c r="K2674" s="7"/>
      <c r="L2674" s="7"/>
      <c r="M2674" s="7"/>
      <c r="N2674" s="7"/>
      <c r="O2674" s="7"/>
      <c r="P2674" s="7"/>
      <c r="Q2674" s="7"/>
      <c r="R2674" s="7"/>
      <c r="S2674" s="7"/>
    </row>
    <row r="2675">
      <c r="A2675" s="2"/>
      <c r="B2675" s="2"/>
      <c r="C2675" s="3"/>
      <c r="D2675" s="2"/>
      <c r="E2675" s="2"/>
      <c r="F2675" s="2"/>
      <c r="G2675" s="2"/>
      <c r="H2675" s="2"/>
      <c r="I2675" s="2"/>
      <c r="J2675" s="2"/>
      <c r="K2675" s="7"/>
      <c r="L2675" s="7"/>
      <c r="M2675" s="7"/>
      <c r="N2675" s="7"/>
      <c r="O2675" s="7"/>
      <c r="P2675" s="7"/>
      <c r="Q2675" s="7"/>
      <c r="R2675" s="7"/>
      <c r="S2675" s="7"/>
    </row>
    <row r="2676">
      <c r="A2676" s="2"/>
      <c r="B2676" s="2"/>
      <c r="C2676" s="3"/>
      <c r="D2676" s="2"/>
      <c r="E2676" s="2"/>
      <c r="F2676" s="2"/>
      <c r="G2676" s="2"/>
      <c r="H2676" s="2"/>
      <c r="I2676" s="2"/>
      <c r="J2676" s="2"/>
      <c r="K2676" s="7"/>
      <c r="L2676" s="7"/>
      <c r="M2676" s="7"/>
      <c r="N2676" s="7"/>
      <c r="O2676" s="7"/>
      <c r="P2676" s="7"/>
      <c r="Q2676" s="7"/>
      <c r="R2676" s="7"/>
      <c r="S2676" s="7"/>
    </row>
    <row r="2677">
      <c r="A2677" s="2"/>
      <c r="B2677" s="2"/>
      <c r="C2677" s="3"/>
      <c r="D2677" s="2"/>
      <c r="E2677" s="2"/>
      <c r="F2677" s="2"/>
      <c r="G2677" s="2"/>
      <c r="H2677" s="2"/>
      <c r="I2677" s="2"/>
      <c r="J2677" s="2"/>
      <c r="K2677" s="7"/>
      <c r="L2677" s="7"/>
      <c r="M2677" s="7"/>
      <c r="N2677" s="7"/>
      <c r="O2677" s="7"/>
      <c r="P2677" s="7"/>
      <c r="Q2677" s="7"/>
      <c r="R2677" s="7"/>
      <c r="S2677" s="7"/>
    </row>
    <row r="2678">
      <c r="A2678" s="2"/>
      <c r="B2678" s="2"/>
      <c r="C2678" s="3"/>
      <c r="D2678" s="2"/>
      <c r="E2678" s="2"/>
      <c r="F2678" s="2"/>
      <c r="G2678" s="2"/>
      <c r="H2678" s="2"/>
      <c r="I2678" s="2"/>
      <c r="J2678" s="2"/>
      <c r="K2678" s="7"/>
      <c r="L2678" s="7"/>
      <c r="M2678" s="7"/>
      <c r="N2678" s="7"/>
      <c r="O2678" s="7"/>
      <c r="P2678" s="7"/>
      <c r="Q2678" s="7"/>
      <c r="R2678" s="7"/>
      <c r="S2678" s="7"/>
    </row>
    <row r="2679">
      <c r="A2679" s="2"/>
      <c r="B2679" s="2"/>
      <c r="C2679" s="3"/>
      <c r="D2679" s="2"/>
      <c r="E2679" s="2"/>
      <c r="F2679" s="2"/>
      <c r="G2679" s="2"/>
      <c r="H2679" s="2"/>
      <c r="I2679" s="2"/>
      <c r="J2679" s="2"/>
      <c r="K2679" s="7"/>
      <c r="L2679" s="7"/>
      <c r="M2679" s="7"/>
      <c r="N2679" s="7"/>
      <c r="O2679" s="7"/>
      <c r="P2679" s="7"/>
      <c r="Q2679" s="7"/>
      <c r="R2679" s="7"/>
      <c r="S2679" s="7"/>
    </row>
    <row r="2680">
      <c r="A2680" s="2"/>
      <c r="B2680" s="2"/>
      <c r="C2680" s="3"/>
      <c r="D2680" s="2"/>
      <c r="E2680" s="2"/>
      <c r="F2680" s="2"/>
      <c r="G2680" s="2"/>
      <c r="H2680" s="2"/>
      <c r="I2680" s="2"/>
      <c r="J2680" s="2"/>
      <c r="K2680" s="7"/>
      <c r="L2680" s="7"/>
      <c r="M2680" s="7"/>
      <c r="N2680" s="7"/>
      <c r="O2680" s="7"/>
      <c r="P2680" s="7"/>
      <c r="Q2680" s="7"/>
      <c r="R2680" s="7"/>
      <c r="S2680" s="7"/>
    </row>
    <row r="2681">
      <c r="A2681" s="2"/>
      <c r="B2681" s="2"/>
      <c r="C2681" s="3"/>
      <c r="D2681" s="2"/>
      <c r="E2681" s="2"/>
      <c r="F2681" s="2"/>
      <c r="G2681" s="2"/>
      <c r="H2681" s="2"/>
      <c r="I2681" s="2"/>
      <c r="J2681" s="2"/>
      <c r="K2681" s="7"/>
      <c r="L2681" s="7"/>
      <c r="M2681" s="7"/>
      <c r="N2681" s="7"/>
      <c r="O2681" s="7"/>
      <c r="P2681" s="7"/>
      <c r="Q2681" s="7"/>
      <c r="R2681" s="7"/>
      <c r="S2681" s="7"/>
    </row>
    <row r="2682">
      <c r="A2682" s="2"/>
      <c r="B2682" s="2"/>
      <c r="C2682" s="3"/>
      <c r="D2682" s="2"/>
      <c r="E2682" s="2"/>
      <c r="F2682" s="2"/>
      <c r="G2682" s="2"/>
      <c r="H2682" s="2"/>
      <c r="I2682" s="2"/>
      <c r="J2682" s="2"/>
      <c r="K2682" s="7"/>
      <c r="L2682" s="7"/>
      <c r="M2682" s="7"/>
      <c r="N2682" s="7"/>
      <c r="O2682" s="7"/>
      <c r="P2682" s="7"/>
      <c r="Q2682" s="7"/>
      <c r="R2682" s="7"/>
      <c r="S2682" s="7"/>
    </row>
    <row r="2683">
      <c r="A2683" s="2"/>
      <c r="B2683" s="2"/>
      <c r="C2683" s="3"/>
      <c r="D2683" s="2"/>
      <c r="E2683" s="2"/>
      <c r="F2683" s="2"/>
      <c r="G2683" s="2"/>
      <c r="H2683" s="2"/>
      <c r="I2683" s="2"/>
      <c r="J2683" s="2"/>
      <c r="K2683" s="7"/>
      <c r="L2683" s="7"/>
      <c r="M2683" s="7"/>
      <c r="N2683" s="7"/>
      <c r="O2683" s="7"/>
      <c r="P2683" s="7"/>
      <c r="Q2683" s="7"/>
      <c r="R2683" s="7"/>
      <c r="S2683" s="7"/>
    </row>
    <row r="2684">
      <c r="A2684" s="2"/>
      <c r="B2684" s="2"/>
      <c r="C2684" s="3"/>
      <c r="D2684" s="2"/>
      <c r="E2684" s="2"/>
      <c r="F2684" s="2"/>
      <c r="G2684" s="2"/>
      <c r="H2684" s="2"/>
      <c r="I2684" s="2"/>
      <c r="J2684" s="2"/>
      <c r="K2684" s="7"/>
      <c r="L2684" s="7"/>
      <c r="M2684" s="7"/>
      <c r="N2684" s="7"/>
      <c r="O2684" s="7"/>
      <c r="P2684" s="7"/>
      <c r="Q2684" s="7"/>
      <c r="R2684" s="7"/>
      <c r="S2684" s="7"/>
    </row>
    <row r="2685">
      <c r="A2685" s="2"/>
      <c r="B2685" s="2"/>
      <c r="C2685" s="3"/>
      <c r="D2685" s="2"/>
      <c r="E2685" s="2"/>
      <c r="F2685" s="2"/>
      <c r="G2685" s="2"/>
      <c r="H2685" s="2"/>
      <c r="I2685" s="2"/>
      <c r="J2685" s="2"/>
      <c r="K2685" s="7"/>
      <c r="L2685" s="7"/>
      <c r="M2685" s="7"/>
      <c r="N2685" s="7"/>
      <c r="O2685" s="7"/>
      <c r="P2685" s="7"/>
      <c r="Q2685" s="7"/>
      <c r="R2685" s="7"/>
      <c r="S2685" s="7"/>
    </row>
    <row r="2686">
      <c r="A2686" s="2"/>
      <c r="B2686" s="2"/>
      <c r="C2686" s="3"/>
      <c r="D2686" s="2"/>
      <c r="E2686" s="2"/>
      <c r="F2686" s="2"/>
      <c r="G2686" s="2"/>
      <c r="H2686" s="2"/>
      <c r="I2686" s="2"/>
      <c r="J2686" s="2"/>
      <c r="K2686" s="7"/>
      <c r="L2686" s="7"/>
      <c r="M2686" s="7"/>
      <c r="N2686" s="7"/>
      <c r="O2686" s="7"/>
      <c r="P2686" s="7"/>
      <c r="Q2686" s="7"/>
      <c r="R2686" s="7"/>
      <c r="S2686" s="7"/>
    </row>
    <row r="2687">
      <c r="A2687" s="2"/>
      <c r="B2687" s="2"/>
      <c r="C2687" s="3"/>
      <c r="D2687" s="2"/>
      <c r="E2687" s="2"/>
      <c r="F2687" s="2"/>
      <c r="G2687" s="2"/>
      <c r="H2687" s="2"/>
      <c r="I2687" s="2"/>
      <c r="J2687" s="2"/>
      <c r="K2687" s="7"/>
      <c r="L2687" s="7"/>
      <c r="M2687" s="7"/>
      <c r="N2687" s="7"/>
      <c r="O2687" s="7"/>
      <c r="P2687" s="7"/>
      <c r="Q2687" s="7"/>
      <c r="R2687" s="7"/>
      <c r="S2687" s="7"/>
    </row>
    <row r="2688">
      <c r="A2688" s="2"/>
      <c r="B2688" s="2"/>
      <c r="C2688" s="3"/>
      <c r="D2688" s="2"/>
      <c r="E2688" s="2"/>
      <c r="F2688" s="2"/>
      <c r="G2688" s="2"/>
      <c r="H2688" s="2"/>
      <c r="I2688" s="2"/>
      <c r="J2688" s="2"/>
      <c r="K2688" s="7"/>
      <c r="L2688" s="7"/>
      <c r="M2688" s="7"/>
      <c r="N2688" s="7"/>
      <c r="O2688" s="7"/>
      <c r="P2688" s="7"/>
      <c r="Q2688" s="7"/>
      <c r="R2688" s="7"/>
      <c r="S2688" s="7"/>
    </row>
    <row r="2689">
      <c r="A2689" s="2"/>
      <c r="B2689" s="2"/>
      <c r="C2689" s="3"/>
      <c r="D2689" s="2"/>
      <c r="E2689" s="2"/>
      <c r="F2689" s="2"/>
      <c r="G2689" s="2"/>
      <c r="H2689" s="2"/>
      <c r="I2689" s="2"/>
      <c r="J2689" s="2"/>
      <c r="K2689" s="7"/>
      <c r="L2689" s="7"/>
      <c r="M2689" s="7"/>
      <c r="N2689" s="7"/>
      <c r="O2689" s="7"/>
      <c r="P2689" s="7"/>
      <c r="Q2689" s="7"/>
      <c r="R2689" s="7"/>
      <c r="S2689" s="7"/>
    </row>
    <row r="2690">
      <c r="A2690" s="2"/>
      <c r="B2690" s="2"/>
      <c r="C2690" s="3"/>
      <c r="D2690" s="2"/>
      <c r="E2690" s="2"/>
      <c r="F2690" s="2"/>
      <c r="G2690" s="2"/>
      <c r="H2690" s="2"/>
      <c r="I2690" s="2"/>
      <c r="J2690" s="2"/>
      <c r="K2690" s="7"/>
      <c r="L2690" s="7"/>
      <c r="M2690" s="7"/>
      <c r="N2690" s="7"/>
      <c r="O2690" s="7"/>
      <c r="P2690" s="7"/>
      <c r="Q2690" s="7"/>
      <c r="R2690" s="7"/>
      <c r="S2690" s="7"/>
    </row>
    <row r="2691">
      <c r="A2691" s="2"/>
      <c r="B2691" s="2"/>
      <c r="C2691" s="3"/>
      <c r="D2691" s="2"/>
      <c r="E2691" s="2"/>
      <c r="F2691" s="2"/>
      <c r="G2691" s="2"/>
      <c r="H2691" s="2"/>
      <c r="I2691" s="2"/>
      <c r="J2691" s="2"/>
      <c r="K2691" s="7"/>
      <c r="L2691" s="7"/>
      <c r="M2691" s="7"/>
      <c r="N2691" s="7"/>
      <c r="O2691" s="7"/>
      <c r="P2691" s="7"/>
      <c r="Q2691" s="7"/>
      <c r="R2691" s="7"/>
      <c r="S2691" s="7"/>
    </row>
    <row r="2692">
      <c r="A2692" s="2"/>
      <c r="B2692" s="2"/>
      <c r="C2692" s="3"/>
      <c r="D2692" s="2"/>
      <c r="E2692" s="2"/>
      <c r="F2692" s="2"/>
      <c r="G2692" s="2"/>
      <c r="H2692" s="2"/>
      <c r="I2692" s="2"/>
      <c r="J2692" s="2"/>
      <c r="K2692" s="7"/>
      <c r="L2692" s="7"/>
      <c r="M2692" s="7"/>
      <c r="N2692" s="7"/>
      <c r="O2692" s="7"/>
      <c r="P2692" s="7"/>
      <c r="Q2692" s="7"/>
      <c r="R2692" s="7"/>
      <c r="S2692" s="7"/>
    </row>
    <row r="2693">
      <c r="A2693" s="2"/>
      <c r="B2693" s="2"/>
      <c r="C2693" s="3"/>
      <c r="D2693" s="2"/>
      <c r="E2693" s="2"/>
      <c r="F2693" s="2"/>
      <c r="G2693" s="2"/>
      <c r="H2693" s="2"/>
      <c r="I2693" s="2"/>
      <c r="J2693" s="2"/>
      <c r="K2693" s="7"/>
      <c r="L2693" s="7"/>
      <c r="M2693" s="7"/>
      <c r="N2693" s="7"/>
      <c r="O2693" s="7"/>
      <c r="P2693" s="7"/>
      <c r="Q2693" s="7"/>
      <c r="R2693" s="7"/>
      <c r="S2693" s="7"/>
    </row>
    <row r="2694">
      <c r="A2694" s="2"/>
      <c r="B2694" s="2"/>
      <c r="C2694" s="3"/>
      <c r="D2694" s="2"/>
      <c r="E2694" s="2"/>
      <c r="F2694" s="2"/>
      <c r="G2694" s="2"/>
      <c r="H2694" s="2"/>
      <c r="I2694" s="2"/>
      <c r="J2694" s="2"/>
      <c r="K2694" s="7"/>
      <c r="L2694" s="7"/>
      <c r="M2694" s="7"/>
      <c r="N2694" s="7"/>
      <c r="O2694" s="7"/>
      <c r="P2694" s="7"/>
      <c r="Q2694" s="7"/>
      <c r="R2694" s="7"/>
      <c r="S2694" s="7"/>
    </row>
    <row r="2695">
      <c r="A2695" s="2"/>
      <c r="B2695" s="2"/>
      <c r="C2695" s="3"/>
      <c r="D2695" s="2"/>
      <c r="E2695" s="2"/>
      <c r="F2695" s="2"/>
      <c r="G2695" s="2"/>
      <c r="H2695" s="2"/>
      <c r="I2695" s="2"/>
      <c r="J2695" s="2"/>
      <c r="K2695" s="7"/>
      <c r="L2695" s="7"/>
      <c r="M2695" s="7"/>
      <c r="N2695" s="7"/>
      <c r="O2695" s="7"/>
      <c r="P2695" s="7"/>
      <c r="Q2695" s="7"/>
      <c r="R2695" s="7"/>
      <c r="S2695" s="7"/>
    </row>
    <row r="2696">
      <c r="A2696" s="2"/>
      <c r="B2696" s="2"/>
      <c r="C2696" s="3"/>
      <c r="D2696" s="2"/>
      <c r="E2696" s="2"/>
      <c r="F2696" s="2"/>
      <c r="G2696" s="2"/>
      <c r="H2696" s="2"/>
      <c r="I2696" s="2"/>
      <c r="J2696" s="2"/>
      <c r="K2696" s="7"/>
      <c r="L2696" s="7"/>
      <c r="M2696" s="7"/>
      <c r="N2696" s="7"/>
      <c r="O2696" s="7"/>
      <c r="P2696" s="7"/>
      <c r="Q2696" s="7"/>
      <c r="R2696" s="7"/>
      <c r="S2696" s="7"/>
    </row>
    <row r="2697">
      <c r="A2697" s="2"/>
      <c r="B2697" s="2"/>
      <c r="C2697" s="3"/>
      <c r="D2697" s="2"/>
      <c r="E2697" s="2"/>
      <c r="F2697" s="2"/>
      <c r="G2697" s="2"/>
      <c r="H2697" s="2"/>
      <c r="I2697" s="2"/>
      <c r="J2697" s="2"/>
      <c r="K2697" s="7"/>
      <c r="L2697" s="7"/>
      <c r="M2697" s="7"/>
      <c r="N2697" s="7"/>
      <c r="O2697" s="7"/>
      <c r="P2697" s="7"/>
      <c r="Q2697" s="7"/>
      <c r="R2697" s="7"/>
      <c r="S2697" s="7"/>
    </row>
    <row r="2698">
      <c r="A2698" s="2"/>
      <c r="B2698" s="2"/>
      <c r="C2698" s="3"/>
      <c r="D2698" s="2"/>
      <c r="E2698" s="2"/>
      <c r="F2698" s="2"/>
      <c r="G2698" s="2"/>
      <c r="H2698" s="2"/>
      <c r="I2698" s="2"/>
      <c r="J2698" s="2"/>
      <c r="K2698" s="7"/>
      <c r="L2698" s="7"/>
      <c r="M2698" s="7"/>
      <c r="N2698" s="7"/>
      <c r="O2698" s="7"/>
      <c r="P2698" s="7"/>
      <c r="Q2698" s="7"/>
      <c r="R2698" s="7"/>
      <c r="S2698" s="7"/>
    </row>
    <row r="2699">
      <c r="A2699" s="2"/>
      <c r="B2699" s="2"/>
      <c r="C2699" s="3"/>
      <c r="D2699" s="2"/>
      <c r="E2699" s="2"/>
      <c r="F2699" s="2"/>
      <c r="G2699" s="2"/>
      <c r="H2699" s="2"/>
      <c r="I2699" s="2"/>
      <c r="J2699" s="2"/>
      <c r="K2699" s="7"/>
      <c r="L2699" s="7"/>
      <c r="M2699" s="7"/>
      <c r="N2699" s="7"/>
      <c r="O2699" s="7"/>
      <c r="P2699" s="7"/>
      <c r="Q2699" s="7"/>
      <c r="R2699" s="7"/>
      <c r="S2699" s="7"/>
    </row>
    <row r="2700">
      <c r="A2700" s="2"/>
      <c r="B2700" s="2"/>
      <c r="C2700" s="3"/>
      <c r="D2700" s="2"/>
      <c r="E2700" s="2"/>
      <c r="F2700" s="2"/>
      <c r="G2700" s="2"/>
      <c r="H2700" s="2"/>
      <c r="I2700" s="2"/>
      <c r="J2700" s="2"/>
      <c r="K2700" s="7"/>
      <c r="L2700" s="7"/>
      <c r="M2700" s="7"/>
      <c r="N2700" s="7"/>
      <c r="O2700" s="7"/>
      <c r="P2700" s="7"/>
      <c r="Q2700" s="7"/>
      <c r="R2700" s="7"/>
      <c r="S2700" s="7"/>
    </row>
    <row r="2701">
      <c r="A2701" s="2"/>
      <c r="B2701" s="2"/>
      <c r="C2701" s="3"/>
      <c r="D2701" s="2"/>
      <c r="E2701" s="2"/>
      <c r="F2701" s="2"/>
      <c r="G2701" s="2"/>
      <c r="H2701" s="2"/>
      <c r="I2701" s="2"/>
      <c r="J2701" s="2"/>
      <c r="K2701" s="7"/>
      <c r="L2701" s="7"/>
      <c r="M2701" s="7"/>
      <c r="N2701" s="7"/>
      <c r="O2701" s="7"/>
      <c r="P2701" s="7"/>
      <c r="Q2701" s="7"/>
      <c r="R2701" s="7"/>
      <c r="S2701" s="7"/>
    </row>
    <row r="2702">
      <c r="A2702" s="2"/>
      <c r="B2702" s="2"/>
      <c r="C2702" s="3"/>
      <c r="D2702" s="2"/>
      <c r="E2702" s="2"/>
      <c r="F2702" s="2"/>
      <c r="G2702" s="2"/>
      <c r="H2702" s="2"/>
      <c r="I2702" s="2"/>
      <c r="J2702" s="2"/>
      <c r="K2702" s="7"/>
      <c r="L2702" s="7"/>
      <c r="M2702" s="7"/>
      <c r="N2702" s="7"/>
      <c r="O2702" s="7"/>
      <c r="P2702" s="7"/>
      <c r="Q2702" s="7"/>
      <c r="R2702" s="7"/>
      <c r="S2702" s="7"/>
    </row>
    <row r="2703">
      <c r="A2703" s="2"/>
      <c r="B2703" s="2"/>
      <c r="C2703" s="3"/>
      <c r="D2703" s="2"/>
      <c r="E2703" s="2"/>
      <c r="F2703" s="2"/>
      <c r="G2703" s="2"/>
      <c r="H2703" s="2"/>
      <c r="I2703" s="2"/>
      <c r="J2703" s="2"/>
      <c r="K2703" s="7"/>
      <c r="L2703" s="7"/>
      <c r="M2703" s="7"/>
      <c r="N2703" s="7"/>
      <c r="O2703" s="7"/>
      <c r="P2703" s="7"/>
      <c r="Q2703" s="7"/>
      <c r="R2703" s="7"/>
      <c r="S2703" s="7"/>
    </row>
    <row r="2704">
      <c r="A2704" s="2"/>
      <c r="B2704" s="2"/>
      <c r="C2704" s="3"/>
      <c r="D2704" s="2"/>
      <c r="E2704" s="2"/>
      <c r="F2704" s="2"/>
      <c r="G2704" s="2"/>
      <c r="H2704" s="2"/>
      <c r="I2704" s="2"/>
      <c r="J2704" s="2"/>
      <c r="K2704" s="7"/>
      <c r="L2704" s="7"/>
      <c r="M2704" s="7"/>
      <c r="N2704" s="7"/>
      <c r="O2704" s="7"/>
      <c r="P2704" s="7"/>
      <c r="Q2704" s="7"/>
      <c r="R2704" s="7"/>
      <c r="S2704" s="7"/>
    </row>
    <row r="2705">
      <c r="A2705" s="2"/>
      <c r="B2705" s="2"/>
      <c r="C2705" s="3"/>
      <c r="D2705" s="2"/>
      <c r="E2705" s="2"/>
      <c r="F2705" s="2"/>
      <c r="G2705" s="2"/>
      <c r="H2705" s="2"/>
      <c r="I2705" s="2"/>
      <c r="J2705" s="2"/>
      <c r="K2705" s="7"/>
      <c r="L2705" s="7"/>
      <c r="M2705" s="7"/>
      <c r="N2705" s="7"/>
      <c r="O2705" s="7"/>
      <c r="P2705" s="7"/>
      <c r="Q2705" s="7"/>
      <c r="R2705" s="7"/>
      <c r="S2705" s="7"/>
    </row>
    <row r="2706">
      <c r="A2706" s="2"/>
      <c r="B2706" s="2"/>
      <c r="C2706" s="3"/>
      <c r="D2706" s="2"/>
      <c r="E2706" s="2"/>
      <c r="F2706" s="2"/>
      <c r="G2706" s="2"/>
      <c r="H2706" s="2"/>
      <c r="I2706" s="2"/>
      <c r="J2706" s="2"/>
      <c r="K2706" s="7"/>
      <c r="L2706" s="7"/>
      <c r="M2706" s="7"/>
      <c r="N2706" s="7"/>
      <c r="O2706" s="7"/>
      <c r="P2706" s="7"/>
      <c r="Q2706" s="7"/>
      <c r="R2706" s="7"/>
      <c r="S2706" s="7"/>
    </row>
    <row r="2707">
      <c r="A2707" s="2"/>
      <c r="B2707" s="2"/>
      <c r="C2707" s="3"/>
      <c r="D2707" s="2"/>
      <c r="E2707" s="2"/>
      <c r="F2707" s="2"/>
      <c r="G2707" s="2"/>
      <c r="H2707" s="2"/>
      <c r="I2707" s="2"/>
      <c r="J2707" s="2"/>
      <c r="K2707" s="7"/>
      <c r="L2707" s="7"/>
      <c r="M2707" s="7"/>
      <c r="N2707" s="7"/>
      <c r="O2707" s="7"/>
      <c r="P2707" s="7"/>
      <c r="Q2707" s="7"/>
      <c r="R2707" s="7"/>
      <c r="S2707" s="7"/>
    </row>
    <row r="2708">
      <c r="A2708" s="2"/>
      <c r="B2708" s="2"/>
      <c r="C2708" s="3"/>
      <c r="D2708" s="2"/>
      <c r="E2708" s="2"/>
      <c r="F2708" s="2"/>
      <c r="G2708" s="2"/>
      <c r="H2708" s="2"/>
      <c r="I2708" s="2"/>
      <c r="J2708" s="2"/>
      <c r="K2708" s="7"/>
      <c r="L2708" s="7"/>
      <c r="M2708" s="7"/>
      <c r="N2708" s="7"/>
      <c r="O2708" s="7"/>
      <c r="P2708" s="7"/>
      <c r="Q2708" s="7"/>
      <c r="R2708" s="7"/>
      <c r="S2708" s="7"/>
    </row>
    <row r="2709">
      <c r="A2709" s="2"/>
      <c r="B2709" s="2"/>
      <c r="C2709" s="3"/>
      <c r="D2709" s="2"/>
      <c r="E2709" s="2"/>
      <c r="F2709" s="2"/>
      <c r="G2709" s="2"/>
      <c r="H2709" s="2"/>
      <c r="I2709" s="2"/>
      <c r="J2709" s="2"/>
      <c r="K2709" s="7"/>
      <c r="L2709" s="7"/>
      <c r="M2709" s="7"/>
      <c r="N2709" s="7"/>
      <c r="O2709" s="7"/>
      <c r="P2709" s="7"/>
      <c r="Q2709" s="7"/>
      <c r="R2709" s="7"/>
      <c r="S2709" s="7"/>
    </row>
    <row r="2710">
      <c r="A2710" s="2"/>
      <c r="B2710" s="2"/>
      <c r="C2710" s="3"/>
      <c r="D2710" s="2"/>
      <c r="E2710" s="2"/>
      <c r="F2710" s="2"/>
      <c r="G2710" s="2"/>
      <c r="H2710" s="2"/>
      <c r="I2710" s="2"/>
      <c r="J2710" s="2"/>
      <c r="K2710" s="7"/>
      <c r="L2710" s="7"/>
      <c r="M2710" s="7"/>
      <c r="N2710" s="7"/>
      <c r="O2710" s="7"/>
      <c r="P2710" s="7"/>
      <c r="Q2710" s="7"/>
      <c r="R2710" s="7"/>
      <c r="S2710" s="7"/>
    </row>
    <row r="2711">
      <c r="A2711" s="2"/>
      <c r="B2711" s="2"/>
      <c r="C2711" s="3"/>
      <c r="D2711" s="2"/>
      <c r="E2711" s="2"/>
      <c r="F2711" s="2"/>
      <c r="G2711" s="2"/>
      <c r="H2711" s="2"/>
      <c r="I2711" s="2"/>
      <c r="J2711" s="2"/>
      <c r="K2711" s="7"/>
      <c r="L2711" s="7"/>
      <c r="M2711" s="7"/>
      <c r="N2711" s="7"/>
      <c r="O2711" s="7"/>
      <c r="P2711" s="7"/>
      <c r="Q2711" s="7"/>
      <c r="R2711" s="7"/>
      <c r="S2711" s="7"/>
    </row>
    <row r="2712">
      <c r="A2712" s="2"/>
      <c r="B2712" s="2"/>
      <c r="C2712" s="3"/>
      <c r="D2712" s="2"/>
      <c r="E2712" s="2"/>
      <c r="F2712" s="2"/>
      <c r="G2712" s="2"/>
      <c r="H2712" s="2"/>
      <c r="I2712" s="2"/>
      <c r="J2712" s="2"/>
      <c r="K2712" s="7"/>
      <c r="L2712" s="7"/>
      <c r="M2712" s="7"/>
      <c r="N2712" s="7"/>
      <c r="O2712" s="7"/>
      <c r="P2712" s="7"/>
      <c r="Q2712" s="7"/>
      <c r="R2712" s="7"/>
      <c r="S2712" s="7"/>
    </row>
    <row r="2713">
      <c r="A2713" s="2"/>
      <c r="B2713" s="2"/>
      <c r="C2713" s="3"/>
      <c r="D2713" s="2"/>
      <c r="E2713" s="2"/>
      <c r="F2713" s="2"/>
      <c r="G2713" s="2"/>
      <c r="H2713" s="2"/>
      <c r="I2713" s="2"/>
      <c r="J2713" s="2"/>
      <c r="K2713" s="7"/>
      <c r="L2713" s="7"/>
      <c r="M2713" s="7"/>
      <c r="N2713" s="7"/>
      <c r="O2713" s="7"/>
      <c r="P2713" s="7"/>
      <c r="Q2713" s="7"/>
      <c r="R2713" s="7"/>
      <c r="S2713" s="7"/>
    </row>
    <row r="2714">
      <c r="A2714" s="2"/>
      <c r="B2714" s="2"/>
      <c r="C2714" s="3"/>
      <c r="D2714" s="2"/>
      <c r="E2714" s="2"/>
      <c r="F2714" s="2"/>
      <c r="G2714" s="2"/>
      <c r="H2714" s="2"/>
      <c r="I2714" s="2"/>
      <c r="J2714" s="2"/>
      <c r="K2714" s="7"/>
      <c r="L2714" s="7"/>
      <c r="M2714" s="7"/>
      <c r="N2714" s="7"/>
      <c r="O2714" s="7"/>
      <c r="P2714" s="7"/>
      <c r="Q2714" s="7"/>
      <c r="R2714" s="7"/>
      <c r="S2714" s="7"/>
    </row>
    <row r="2715">
      <c r="A2715" s="2"/>
      <c r="B2715" s="2"/>
      <c r="C2715" s="3"/>
      <c r="D2715" s="2"/>
      <c r="E2715" s="2"/>
      <c r="F2715" s="2"/>
      <c r="G2715" s="2"/>
      <c r="H2715" s="2"/>
      <c r="I2715" s="2"/>
      <c r="J2715" s="2"/>
      <c r="K2715" s="7"/>
      <c r="L2715" s="7"/>
      <c r="M2715" s="7"/>
      <c r="N2715" s="7"/>
      <c r="O2715" s="7"/>
      <c r="P2715" s="7"/>
      <c r="Q2715" s="7"/>
      <c r="R2715" s="7"/>
      <c r="S2715" s="7"/>
    </row>
    <row r="2716">
      <c r="A2716" s="2"/>
      <c r="B2716" s="2"/>
      <c r="C2716" s="3"/>
      <c r="D2716" s="2"/>
      <c r="E2716" s="2"/>
      <c r="F2716" s="2"/>
      <c r="G2716" s="2"/>
      <c r="H2716" s="2"/>
      <c r="I2716" s="2"/>
      <c r="J2716" s="2"/>
      <c r="K2716" s="7"/>
      <c r="L2716" s="7"/>
      <c r="M2716" s="7"/>
      <c r="N2716" s="7"/>
      <c r="O2716" s="7"/>
      <c r="P2716" s="7"/>
      <c r="Q2716" s="7"/>
      <c r="R2716" s="7"/>
      <c r="S2716" s="7"/>
    </row>
    <row r="2717">
      <c r="A2717" s="2"/>
      <c r="B2717" s="2"/>
      <c r="C2717" s="3"/>
      <c r="D2717" s="2"/>
      <c r="E2717" s="2"/>
      <c r="F2717" s="2"/>
      <c r="G2717" s="2"/>
      <c r="H2717" s="2"/>
      <c r="I2717" s="2"/>
      <c r="J2717" s="2"/>
      <c r="K2717" s="7"/>
      <c r="L2717" s="7"/>
      <c r="M2717" s="7"/>
      <c r="N2717" s="7"/>
      <c r="O2717" s="7"/>
      <c r="P2717" s="7"/>
      <c r="Q2717" s="7"/>
      <c r="R2717" s="7"/>
      <c r="S2717" s="7"/>
    </row>
    <row r="2718">
      <c r="A2718" s="2"/>
      <c r="B2718" s="2"/>
      <c r="C2718" s="3"/>
      <c r="D2718" s="2"/>
      <c r="E2718" s="2"/>
      <c r="F2718" s="2"/>
      <c r="G2718" s="2"/>
      <c r="H2718" s="2"/>
      <c r="I2718" s="2"/>
      <c r="J2718" s="2"/>
      <c r="K2718" s="7"/>
      <c r="L2718" s="7"/>
      <c r="M2718" s="7"/>
      <c r="N2718" s="7"/>
      <c r="O2718" s="7"/>
      <c r="P2718" s="7"/>
      <c r="Q2718" s="7"/>
      <c r="R2718" s="7"/>
      <c r="S2718" s="7"/>
    </row>
    <row r="2719">
      <c r="A2719" s="2"/>
      <c r="B2719" s="2"/>
      <c r="C2719" s="3"/>
      <c r="D2719" s="2"/>
      <c r="E2719" s="2"/>
      <c r="F2719" s="2"/>
      <c r="G2719" s="2"/>
      <c r="H2719" s="2"/>
      <c r="I2719" s="2"/>
      <c r="J2719" s="2"/>
      <c r="K2719" s="7"/>
      <c r="L2719" s="7"/>
      <c r="M2719" s="7"/>
      <c r="N2719" s="7"/>
      <c r="O2719" s="7"/>
      <c r="P2719" s="7"/>
      <c r="Q2719" s="7"/>
      <c r="R2719" s="7"/>
      <c r="S2719" s="7"/>
    </row>
    <row r="2720">
      <c r="A2720" s="2"/>
      <c r="B2720" s="2"/>
      <c r="C2720" s="3"/>
      <c r="D2720" s="2"/>
      <c r="E2720" s="2"/>
      <c r="F2720" s="2"/>
      <c r="G2720" s="2"/>
      <c r="H2720" s="2"/>
      <c r="I2720" s="2"/>
      <c r="J2720" s="2"/>
      <c r="K2720" s="7"/>
      <c r="L2720" s="7"/>
      <c r="M2720" s="7"/>
      <c r="N2720" s="7"/>
      <c r="O2720" s="7"/>
      <c r="P2720" s="7"/>
      <c r="Q2720" s="7"/>
      <c r="R2720" s="7"/>
      <c r="S2720" s="7"/>
    </row>
    <row r="2721">
      <c r="A2721" s="2"/>
      <c r="B2721" s="2"/>
      <c r="C2721" s="3"/>
      <c r="D2721" s="2"/>
      <c r="E2721" s="2"/>
      <c r="F2721" s="2"/>
      <c r="G2721" s="2"/>
      <c r="H2721" s="2"/>
      <c r="I2721" s="2"/>
      <c r="J2721" s="2"/>
      <c r="K2721" s="7"/>
      <c r="L2721" s="7"/>
      <c r="M2721" s="7"/>
      <c r="N2721" s="7"/>
      <c r="O2721" s="7"/>
      <c r="P2721" s="7"/>
      <c r="Q2721" s="7"/>
      <c r="R2721" s="7"/>
      <c r="S2721" s="7"/>
    </row>
    <row r="2722">
      <c r="A2722" s="2"/>
      <c r="B2722" s="2"/>
      <c r="C2722" s="3"/>
      <c r="D2722" s="2"/>
      <c r="E2722" s="2"/>
      <c r="F2722" s="2"/>
      <c r="G2722" s="2"/>
      <c r="H2722" s="2"/>
      <c r="I2722" s="2"/>
      <c r="J2722" s="2"/>
      <c r="K2722" s="7"/>
      <c r="L2722" s="7"/>
      <c r="M2722" s="7"/>
      <c r="N2722" s="7"/>
      <c r="O2722" s="7"/>
      <c r="P2722" s="7"/>
      <c r="Q2722" s="7"/>
      <c r="R2722" s="7"/>
      <c r="S2722" s="7"/>
    </row>
    <row r="2723">
      <c r="A2723" s="2"/>
      <c r="B2723" s="2"/>
      <c r="C2723" s="3"/>
      <c r="D2723" s="2"/>
      <c r="E2723" s="2"/>
      <c r="F2723" s="2"/>
      <c r="G2723" s="2"/>
      <c r="H2723" s="2"/>
      <c r="I2723" s="2"/>
      <c r="J2723" s="2"/>
      <c r="K2723" s="7"/>
      <c r="L2723" s="7"/>
      <c r="M2723" s="7"/>
      <c r="N2723" s="7"/>
      <c r="O2723" s="7"/>
      <c r="P2723" s="7"/>
      <c r="Q2723" s="7"/>
      <c r="R2723" s="7"/>
      <c r="S2723" s="7"/>
    </row>
    <row r="2724">
      <c r="A2724" s="2"/>
      <c r="B2724" s="2"/>
      <c r="C2724" s="3"/>
      <c r="D2724" s="2"/>
      <c r="E2724" s="2"/>
      <c r="F2724" s="2"/>
      <c r="G2724" s="2"/>
      <c r="H2724" s="2"/>
      <c r="I2724" s="2"/>
      <c r="J2724" s="2"/>
      <c r="K2724" s="7"/>
      <c r="L2724" s="7"/>
      <c r="M2724" s="7"/>
      <c r="N2724" s="7"/>
      <c r="O2724" s="7"/>
      <c r="P2724" s="7"/>
      <c r="Q2724" s="7"/>
      <c r="R2724" s="7"/>
      <c r="S2724" s="7"/>
    </row>
    <row r="2725">
      <c r="A2725" s="2"/>
      <c r="B2725" s="2"/>
      <c r="C2725" s="3"/>
      <c r="D2725" s="2"/>
      <c r="E2725" s="2"/>
      <c r="F2725" s="2"/>
      <c r="G2725" s="2"/>
      <c r="H2725" s="2"/>
      <c r="I2725" s="2"/>
      <c r="J2725" s="2"/>
      <c r="K2725" s="7"/>
      <c r="L2725" s="7"/>
      <c r="M2725" s="7"/>
      <c r="N2725" s="7"/>
      <c r="O2725" s="7"/>
      <c r="P2725" s="7"/>
      <c r="Q2725" s="7"/>
      <c r="R2725" s="7"/>
      <c r="S2725" s="7"/>
    </row>
    <row r="2726">
      <c r="A2726" s="2"/>
      <c r="B2726" s="2"/>
      <c r="C2726" s="3"/>
      <c r="D2726" s="2"/>
      <c r="E2726" s="2"/>
      <c r="F2726" s="2"/>
      <c r="G2726" s="2"/>
      <c r="H2726" s="2"/>
      <c r="I2726" s="2"/>
      <c r="J2726" s="2"/>
      <c r="K2726" s="7"/>
      <c r="L2726" s="7"/>
      <c r="M2726" s="7"/>
      <c r="N2726" s="7"/>
      <c r="O2726" s="7"/>
      <c r="P2726" s="7"/>
      <c r="Q2726" s="7"/>
      <c r="R2726" s="7"/>
      <c r="S2726" s="7"/>
    </row>
    <row r="2727">
      <c r="A2727" s="2"/>
      <c r="B2727" s="2"/>
      <c r="C2727" s="3"/>
      <c r="D2727" s="2"/>
      <c r="E2727" s="2"/>
      <c r="F2727" s="2"/>
      <c r="G2727" s="2"/>
      <c r="H2727" s="2"/>
      <c r="I2727" s="2"/>
      <c r="J2727" s="2"/>
      <c r="K2727" s="7"/>
      <c r="L2727" s="7"/>
      <c r="M2727" s="7"/>
      <c r="N2727" s="7"/>
      <c r="O2727" s="7"/>
      <c r="P2727" s="7"/>
      <c r="Q2727" s="7"/>
      <c r="R2727" s="7"/>
      <c r="S2727" s="7"/>
    </row>
    <row r="2728">
      <c r="A2728" s="2"/>
      <c r="B2728" s="2"/>
      <c r="C2728" s="3"/>
      <c r="D2728" s="2"/>
      <c r="E2728" s="2"/>
      <c r="F2728" s="2"/>
      <c r="G2728" s="2"/>
      <c r="H2728" s="2"/>
      <c r="I2728" s="2"/>
      <c r="J2728" s="2"/>
      <c r="K2728" s="7"/>
      <c r="L2728" s="7"/>
      <c r="M2728" s="7"/>
      <c r="N2728" s="7"/>
      <c r="O2728" s="7"/>
      <c r="P2728" s="7"/>
      <c r="Q2728" s="7"/>
      <c r="R2728" s="7"/>
      <c r="S2728" s="7"/>
    </row>
    <row r="2729">
      <c r="A2729" s="2"/>
      <c r="B2729" s="2"/>
      <c r="C2729" s="3"/>
      <c r="D2729" s="2"/>
      <c r="E2729" s="2"/>
      <c r="F2729" s="2"/>
      <c r="G2729" s="2"/>
      <c r="H2729" s="2"/>
      <c r="I2729" s="2"/>
      <c r="J2729" s="2"/>
      <c r="K2729" s="7"/>
      <c r="L2729" s="7"/>
      <c r="M2729" s="7"/>
      <c r="N2729" s="7"/>
      <c r="O2729" s="7"/>
      <c r="P2729" s="7"/>
      <c r="Q2729" s="7"/>
      <c r="R2729" s="7"/>
      <c r="S2729" s="7"/>
    </row>
    <row r="2730">
      <c r="A2730" s="2"/>
      <c r="B2730" s="2"/>
      <c r="C2730" s="3"/>
      <c r="D2730" s="2"/>
      <c r="E2730" s="2"/>
      <c r="F2730" s="2"/>
      <c r="G2730" s="2"/>
      <c r="H2730" s="2"/>
      <c r="I2730" s="2"/>
      <c r="J2730" s="2"/>
      <c r="K2730" s="7"/>
      <c r="L2730" s="7"/>
      <c r="M2730" s="7"/>
      <c r="N2730" s="7"/>
      <c r="O2730" s="7"/>
      <c r="P2730" s="7"/>
      <c r="Q2730" s="7"/>
      <c r="R2730" s="7"/>
      <c r="S2730" s="7"/>
    </row>
    <row r="2731">
      <c r="A2731" s="2"/>
      <c r="B2731" s="2"/>
      <c r="C2731" s="3"/>
      <c r="D2731" s="2"/>
      <c r="E2731" s="2"/>
      <c r="F2731" s="2"/>
      <c r="G2731" s="2"/>
      <c r="H2731" s="2"/>
      <c r="I2731" s="2"/>
      <c r="J2731" s="2"/>
      <c r="K2731" s="7"/>
      <c r="L2731" s="7"/>
      <c r="M2731" s="7"/>
      <c r="N2731" s="7"/>
      <c r="O2731" s="7"/>
      <c r="P2731" s="7"/>
      <c r="Q2731" s="7"/>
      <c r="R2731" s="7"/>
      <c r="S2731" s="7"/>
    </row>
    <row r="2732">
      <c r="A2732" s="2"/>
      <c r="B2732" s="2"/>
      <c r="C2732" s="3"/>
      <c r="D2732" s="2"/>
      <c r="E2732" s="2"/>
      <c r="F2732" s="2"/>
      <c r="G2732" s="2"/>
      <c r="H2732" s="2"/>
      <c r="I2732" s="2"/>
      <c r="J2732" s="2"/>
      <c r="K2732" s="7"/>
      <c r="L2732" s="7"/>
      <c r="M2732" s="7"/>
      <c r="N2732" s="7"/>
      <c r="O2732" s="7"/>
      <c r="P2732" s="7"/>
      <c r="Q2732" s="7"/>
      <c r="R2732" s="7"/>
      <c r="S2732" s="7"/>
    </row>
    <row r="2733">
      <c r="A2733" s="2"/>
      <c r="B2733" s="2"/>
      <c r="C2733" s="3"/>
      <c r="D2733" s="2"/>
      <c r="E2733" s="2"/>
      <c r="F2733" s="2"/>
      <c r="G2733" s="2"/>
      <c r="H2733" s="2"/>
      <c r="I2733" s="2"/>
      <c r="J2733" s="2"/>
      <c r="K2733" s="7"/>
      <c r="L2733" s="7"/>
      <c r="M2733" s="7"/>
      <c r="N2733" s="7"/>
      <c r="O2733" s="7"/>
      <c r="P2733" s="7"/>
      <c r="Q2733" s="7"/>
      <c r="R2733" s="7"/>
      <c r="S2733" s="7"/>
    </row>
    <row r="2734">
      <c r="A2734" s="2"/>
      <c r="B2734" s="2"/>
      <c r="C2734" s="3"/>
      <c r="D2734" s="2"/>
      <c r="E2734" s="2"/>
      <c r="F2734" s="2"/>
      <c r="G2734" s="2"/>
      <c r="H2734" s="2"/>
      <c r="I2734" s="2"/>
      <c r="J2734" s="2"/>
      <c r="K2734" s="7"/>
      <c r="L2734" s="7"/>
      <c r="M2734" s="7"/>
      <c r="N2734" s="7"/>
      <c r="O2734" s="7"/>
      <c r="P2734" s="7"/>
      <c r="Q2734" s="7"/>
      <c r="R2734" s="7"/>
      <c r="S2734" s="7"/>
    </row>
    <row r="2735">
      <c r="A2735" s="2"/>
      <c r="B2735" s="2"/>
      <c r="C2735" s="3"/>
      <c r="D2735" s="2"/>
      <c r="E2735" s="2"/>
      <c r="F2735" s="2"/>
      <c r="G2735" s="2"/>
      <c r="H2735" s="2"/>
      <c r="I2735" s="2"/>
      <c r="J2735" s="2"/>
      <c r="K2735" s="7"/>
      <c r="L2735" s="7"/>
      <c r="M2735" s="7"/>
      <c r="N2735" s="7"/>
      <c r="O2735" s="7"/>
      <c r="P2735" s="7"/>
      <c r="Q2735" s="7"/>
      <c r="R2735" s="7"/>
      <c r="S2735" s="7"/>
    </row>
    <row r="2736">
      <c r="A2736" s="2"/>
      <c r="B2736" s="2"/>
      <c r="C2736" s="3"/>
      <c r="D2736" s="2"/>
      <c r="E2736" s="2"/>
      <c r="F2736" s="2"/>
      <c r="G2736" s="2"/>
      <c r="H2736" s="2"/>
      <c r="I2736" s="2"/>
      <c r="J2736" s="2"/>
      <c r="K2736" s="7"/>
      <c r="L2736" s="7"/>
      <c r="M2736" s="7"/>
      <c r="N2736" s="7"/>
      <c r="O2736" s="7"/>
      <c r="P2736" s="7"/>
      <c r="Q2736" s="7"/>
      <c r="R2736" s="7"/>
      <c r="S2736" s="7"/>
    </row>
    <row r="2737">
      <c r="A2737" s="2"/>
      <c r="B2737" s="2"/>
      <c r="C2737" s="3"/>
      <c r="D2737" s="2"/>
      <c r="E2737" s="2"/>
      <c r="F2737" s="2"/>
      <c r="G2737" s="2"/>
      <c r="H2737" s="2"/>
      <c r="I2737" s="2"/>
      <c r="J2737" s="2"/>
      <c r="K2737" s="7"/>
      <c r="L2737" s="7"/>
      <c r="M2737" s="7"/>
      <c r="N2737" s="7"/>
      <c r="O2737" s="7"/>
      <c r="P2737" s="7"/>
      <c r="Q2737" s="7"/>
      <c r="R2737" s="7"/>
      <c r="S2737" s="7"/>
    </row>
    <row r="2738">
      <c r="A2738" s="2"/>
      <c r="B2738" s="2"/>
      <c r="C2738" s="3"/>
      <c r="D2738" s="2"/>
      <c r="E2738" s="2"/>
      <c r="F2738" s="2"/>
      <c r="G2738" s="2"/>
      <c r="H2738" s="2"/>
      <c r="I2738" s="2"/>
      <c r="J2738" s="2"/>
      <c r="K2738" s="7"/>
      <c r="L2738" s="7"/>
      <c r="M2738" s="7"/>
      <c r="N2738" s="7"/>
      <c r="O2738" s="7"/>
      <c r="P2738" s="7"/>
      <c r="Q2738" s="7"/>
      <c r="R2738" s="7"/>
      <c r="S2738" s="7"/>
    </row>
    <row r="2739">
      <c r="A2739" s="2"/>
      <c r="B2739" s="2"/>
      <c r="C2739" s="3"/>
      <c r="D2739" s="2"/>
      <c r="E2739" s="2"/>
      <c r="F2739" s="2"/>
      <c r="G2739" s="2"/>
      <c r="H2739" s="2"/>
      <c r="I2739" s="2"/>
      <c r="J2739" s="2"/>
      <c r="K2739" s="7"/>
      <c r="L2739" s="7"/>
      <c r="M2739" s="7"/>
      <c r="N2739" s="7"/>
      <c r="O2739" s="7"/>
      <c r="P2739" s="7"/>
      <c r="Q2739" s="7"/>
      <c r="R2739" s="7"/>
      <c r="S2739" s="7"/>
    </row>
    <row r="2740">
      <c r="A2740" s="2"/>
      <c r="B2740" s="2"/>
      <c r="C2740" s="3"/>
      <c r="D2740" s="2"/>
      <c r="E2740" s="2"/>
      <c r="F2740" s="2"/>
      <c r="G2740" s="2"/>
      <c r="H2740" s="2"/>
      <c r="I2740" s="2"/>
      <c r="J2740" s="2"/>
      <c r="K2740" s="7"/>
      <c r="L2740" s="7"/>
      <c r="M2740" s="7"/>
      <c r="N2740" s="7"/>
      <c r="O2740" s="7"/>
      <c r="P2740" s="7"/>
      <c r="Q2740" s="7"/>
      <c r="R2740" s="7"/>
      <c r="S2740" s="7"/>
    </row>
    <row r="2741">
      <c r="A2741" s="2"/>
      <c r="B2741" s="2"/>
      <c r="C2741" s="3"/>
      <c r="D2741" s="2"/>
      <c r="E2741" s="2"/>
      <c r="F2741" s="2"/>
      <c r="G2741" s="2"/>
      <c r="H2741" s="2"/>
      <c r="I2741" s="2"/>
      <c r="J2741" s="2"/>
      <c r="K2741" s="7"/>
      <c r="L2741" s="7"/>
      <c r="M2741" s="7"/>
      <c r="N2741" s="7"/>
      <c r="O2741" s="7"/>
      <c r="P2741" s="7"/>
      <c r="Q2741" s="7"/>
      <c r="R2741" s="7"/>
      <c r="S2741" s="7"/>
    </row>
    <row r="2742">
      <c r="A2742" s="2"/>
      <c r="B2742" s="2"/>
      <c r="C2742" s="3"/>
      <c r="D2742" s="2"/>
      <c r="E2742" s="2"/>
      <c r="F2742" s="2"/>
      <c r="G2742" s="2"/>
      <c r="H2742" s="2"/>
      <c r="I2742" s="2"/>
      <c r="J2742" s="2"/>
      <c r="K2742" s="7"/>
      <c r="L2742" s="7"/>
      <c r="M2742" s="7"/>
      <c r="N2742" s="7"/>
      <c r="O2742" s="7"/>
      <c r="P2742" s="7"/>
      <c r="Q2742" s="7"/>
      <c r="R2742" s="7"/>
      <c r="S2742" s="7"/>
    </row>
    <row r="2743">
      <c r="A2743" s="2"/>
      <c r="B2743" s="2"/>
      <c r="C2743" s="3"/>
      <c r="D2743" s="2"/>
      <c r="E2743" s="2"/>
      <c r="F2743" s="2"/>
      <c r="G2743" s="2"/>
      <c r="H2743" s="2"/>
      <c r="I2743" s="2"/>
      <c r="J2743" s="2"/>
      <c r="K2743" s="7"/>
      <c r="L2743" s="7"/>
      <c r="M2743" s="7"/>
      <c r="N2743" s="7"/>
      <c r="O2743" s="7"/>
      <c r="P2743" s="7"/>
      <c r="Q2743" s="7"/>
      <c r="R2743" s="7"/>
      <c r="S2743" s="7"/>
    </row>
    <row r="2744">
      <c r="A2744" s="2"/>
      <c r="B2744" s="2"/>
      <c r="C2744" s="3"/>
      <c r="D2744" s="2"/>
      <c r="E2744" s="2"/>
      <c r="F2744" s="2"/>
      <c r="G2744" s="2"/>
      <c r="H2744" s="2"/>
      <c r="I2744" s="2"/>
      <c r="J2744" s="2"/>
      <c r="K2744" s="7"/>
      <c r="L2744" s="7"/>
      <c r="M2744" s="7"/>
      <c r="N2744" s="7"/>
      <c r="O2744" s="7"/>
      <c r="P2744" s="7"/>
      <c r="Q2744" s="7"/>
      <c r="R2744" s="7"/>
      <c r="S2744" s="7"/>
    </row>
    <row r="2745">
      <c r="A2745" s="2"/>
      <c r="B2745" s="2"/>
      <c r="C2745" s="3"/>
      <c r="D2745" s="2"/>
      <c r="E2745" s="2"/>
      <c r="F2745" s="2"/>
      <c r="G2745" s="2"/>
      <c r="H2745" s="2"/>
      <c r="I2745" s="2"/>
      <c r="J2745" s="2"/>
      <c r="K2745" s="7"/>
      <c r="L2745" s="7"/>
      <c r="M2745" s="7"/>
      <c r="N2745" s="7"/>
      <c r="O2745" s="7"/>
      <c r="P2745" s="7"/>
      <c r="Q2745" s="7"/>
      <c r="R2745" s="7"/>
      <c r="S2745" s="7"/>
    </row>
    <row r="2746">
      <c r="A2746" s="2"/>
      <c r="B2746" s="2"/>
      <c r="C2746" s="3"/>
      <c r="D2746" s="2"/>
      <c r="E2746" s="2"/>
      <c r="F2746" s="2"/>
      <c r="G2746" s="2"/>
      <c r="H2746" s="2"/>
      <c r="I2746" s="2"/>
      <c r="J2746" s="2"/>
      <c r="K2746" s="7"/>
      <c r="L2746" s="7"/>
      <c r="M2746" s="7"/>
      <c r="N2746" s="7"/>
      <c r="O2746" s="7"/>
      <c r="P2746" s="7"/>
      <c r="Q2746" s="7"/>
      <c r="R2746" s="7"/>
      <c r="S2746" s="7"/>
    </row>
    <row r="2747">
      <c r="A2747" s="2"/>
      <c r="B2747" s="2"/>
      <c r="C2747" s="3"/>
      <c r="D2747" s="2"/>
      <c r="E2747" s="2"/>
      <c r="F2747" s="2"/>
      <c r="G2747" s="2"/>
      <c r="H2747" s="2"/>
      <c r="I2747" s="2"/>
      <c r="J2747" s="2"/>
      <c r="K2747" s="7"/>
      <c r="L2747" s="7"/>
      <c r="M2747" s="7"/>
      <c r="N2747" s="7"/>
      <c r="O2747" s="7"/>
      <c r="P2747" s="7"/>
      <c r="Q2747" s="7"/>
      <c r="R2747" s="7"/>
      <c r="S2747" s="7"/>
    </row>
    <row r="2748">
      <c r="A2748" s="2"/>
      <c r="B2748" s="2"/>
      <c r="C2748" s="3"/>
      <c r="D2748" s="2"/>
      <c r="E2748" s="2"/>
      <c r="F2748" s="2"/>
      <c r="G2748" s="2"/>
      <c r="H2748" s="2"/>
      <c r="I2748" s="2"/>
      <c r="J2748" s="2"/>
      <c r="K2748" s="7"/>
      <c r="L2748" s="7"/>
      <c r="M2748" s="7"/>
      <c r="N2748" s="7"/>
      <c r="O2748" s="7"/>
      <c r="P2748" s="7"/>
      <c r="Q2748" s="7"/>
      <c r="R2748" s="7"/>
      <c r="S2748" s="7"/>
    </row>
    <row r="2749">
      <c r="A2749" s="2"/>
      <c r="B2749" s="2"/>
      <c r="C2749" s="3"/>
      <c r="D2749" s="2"/>
      <c r="E2749" s="2"/>
      <c r="F2749" s="2"/>
      <c r="G2749" s="2"/>
      <c r="H2749" s="2"/>
      <c r="I2749" s="2"/>
      <c r="J2749" s="2"/>
      <c r="K2749" s="7"/>
      <c r="L2749" s="7"/>
      <c r="M2749" s="7"/>
      <c r="N2749" s="7"/>
      <c r="O2749" s="7"/>
      <c r="P2749" s="7"/>
      <c r="Q2749" s="7"/>
      <c r="R2749" s="7"/>
      <c r="S2749" s="7"/>
    </row>
    <row r="2750">
      <c r="A2750" s="2"/>
      <c r="B2750" s="2"/>
      <c r="C2750" s="3"/>
      <c r="D2750" s="2"/>
      <c r="E2750" s="2"/>
      <c r="F2750" s="2"/>
      <c r="G2750" s="2"/>
      <c r="H2750" s="2"/>
      <c r="I2750" s="2"/>
      <c r="J2750" s="2"/>
      <c r="K2750" s="7"/>
      <c r="L2750" s="7"/>
      <c r="M2750" s="7"/>
      <c r="N2750" s="7"/>
      <c r="O2750" s="7"/>
      <c r="P2750" s="7"/>
      <c r="Q2750" s="7"/>
      <c r="R2750" s="7"/>
      <c r="S2750" s="7"/>
    </row>
    <row r="2751">
      <c r="A2751" s="2"/>
      <c r="B2751" s="2"/>
      <c r="C2751" s="3"/>
      <c r="D2751" s="2"/>
      <c r="E2751" s="2"/>
      <c r="F2751" s="2"/>
      <c r="G2751" s="2"/>
      <c r="H2751" s="2"/>
      <c r="I2751" s="2"/>
      <c r="J2751" s="2"/>
      <c r="K2751" s="7"/>
      <c r="L2751" s="7"/>
      <c r="M2751" s="7"/>
      <c r="N2751" s="7"/>
      <c r="O2751" s="7"/>
      <c r="P2751" s="7"/>
      <c r="Q2751" s="7"/>
      <c r="R2751" s="7"/>
      <c r="S2751" s="7"/>
    </row>
    <row r="2752">
      <c r="A2752" s="2"/>
      <c r="B2752" s="2"/>
      <c r="C2752" s="3"/>
      <c r="D2752" s="2"/>
      <c r="E2752" s="2"/>
      <c r="F2752" s="2"/>
      <c r="G2752" s="2"/>
      <c r="H2752" s="2"/>
      <c r="I2752" s="2"/>
      <c r="J2752" s="2"/>
      <c r="K2752" s="7"/>
      <c r="L2752" s="7"/>
      <c r="M2752" s="7"/>
      <c r="N2752" s="7"/>
      <c r="O2752" s="7"/>
      <c r="P2752" s="7"/>
      <c r="Q2752" s="7"/>
      <c r="R2752" s="7"/>
      <c r="S2752" s="7"/>
    </row>
    <row r="2753">
      <c r="A2753" s="2"/>
      <c r="B2753" s="2"/>
      <c r="C2753" s="3"/>
      <c r="D2753" s="2"/>
      <c r="E2753" s="2"/>
      <c r="F2753" s="2"/>
      <c r="G2753" s="2"/>
      <c r="H2753" s="2"/>
      <c r="I2753" s="2"/>
      <c r="J2753" s="2"/>
      <c r="K2753" s="7"/>
      <c r="L2753" s="7"/>
      <c r="M2753" s="7"/>
      <c r="N2753" s="7"/>
      <c r="O2753" s="7"/>
      <c r="P2753" s="7"/>
      <c r="Q2753" s="7"/>
      <c r="R2753" s="7"/>
      <c r="S2753" s="7"/>
    </row>
    <row r="2754">
      <c r="A2754" s="2"/>
      <c r="B2754" s="2"/>
      <c r="C2754" s="3"/>
      <c r="D2754" s="2"/>
      <c r="E2754" s="2"/>
      <c r="F2754" s="2"/>
      <c r="G2754" s="2"/>
      <c r="H2754" s="2"/>
      <c r="I2754" s="2"/>
      <c r="J2754" s="2"/>
      <c r="K2754" s="7"/>
      <c r="L2754" s="7"/>
      <c r="M2754" s="7"/>
      <c r="N2754" s="7"/>
      <c r="O2754" s="7"/>
      <c r="P2754" s="7"/>
      <c r="Q2754" s="7"/>
      <c r="R2754" s="7"/>
      <c r="S2754" s="7"/>
    </row>
    <row r="2755">
      <c r="A2755" s="2"/>
      <c r="B2755" s="2"/>
      <c r="C2755" s="3"/>
      <c r="D2755" s="2"/>
      <c r="E2755" s="2"/>
      <c r="F2755" s="2"/>
      <c r="G2755" s="2"/>
      <c r="H2755" s="2"/>
      <c r="I2755" s="2"/>
      <c r="J2755" s="2"/>
      <c r="K2755" s="7"/>
      <c r="L2755" s="7"/>
      <c r="M2755" s="7"/>
      <c r="N2755" s="7"/>
      <c r="O2755" s="7"/>
      <c r="P2755" s="7"/>
      <c r="Q2755" s="7"/>
      <c r="R2755" s="7"/>
      <c r="S2755" s="7"/>
    </row>
    <row r="2756">
      <c r="A2756" s="2"/>
      <c r="B2756" s="2"/>
      <c r="C2756" s="3"/>
      <c r="D2756" s="2"/>
      <c r="E2756" s="2"/>
      <c r="F2756" s="2"/>
      <c r="G2756" s="2"/>
      <c r="H2756" s="2"/>
      <c r="I2756" s="2"/>
      <c r="J2756" s="2"/>
      <c r="K2756" s="7"/>
      <c r="L2756" s="7"/>
      <c r="M2756" s="7"/>
      <c r="N2756" s="7"/>
      <c r="O2756" s="7"/>
      <c r="P2756" s="7"/>
      <c r="Q2756" s="7"/>
      <c r="R2756" s="7"/>
      <c r="S2756" s="7"/>
    </row>
    <row r="2757">
      <c r="A2757" s="2"/>
      <c r="B2757" s="2"/>
      <c r="C2757" s="3"/>
      <c r="D2757" s="2"/>
      <c r="E2757" s="2"/>
      <c r="F2757" s="2"/>
      <c r="G2757" s="2"/>
      <c r="H2757" s="2"/>
      <c r="I2757" s="2"/>
      <c r="J2757" s="2"/>
      <c r="K2757" s="7"/>
      <c r="L2757" s="7"/>
      <c r="M2757" s="7"/>
      <c r="N2757" s="7"/>
      <c r="O2757" s="7"/>
      <c r="P2757" s="7"/>
      <c r="Q2757" s="7"/>
      <c r="R2757" s="7"/>
      <c r="S2757" s="7"/>
    </row>
    <row r="2758">
      <c r="A2758" s="2"/>
      <c r="B2758" s="2"/>
      <c r="C2758" s="3"/>
      <c r="D2758" s="2"/>
      <c r="E2758" s="2"/>
      <c r="F2758" s="2"/>
      <c r="G2758" s="2"/>
      <c r="H2758" s="2"/>
      <c r="I2758" s="2"/>
      <c r="J2758" s="2"/>
      <c r="K2758" s="7"/>
      <c r="L2758" s="7"/>
      <c r="M2758" s="7"/>
      <c r="N2758" s="7"/>
      <c r="O2758" s="7"/>
      <c r="P2758" s="7"/>
      <c r="Q2758" s="7"/>
      <c r="R2758" s="7"/>
      <c r="S2758" s="7"/>
    </row>
    <row r="2759">
      <c r="A2759" s="2"/>
      <c r="B2759" s="2"/>
      <c r="C2759" s="3"/>
      <c r="D2759" s="2"/>
      <c r="E2759" s="2"/>
      <c r="F2759" s="2"/>
      <c r="G2759" s="2"/>
      <c r="H2759" s="2"/>
      <c r="I2759" s="2"/>
      <c r="J2759" s="2"/>
      <c r="K2759" s="7"/>
      <c r="L2759" s="7"/>
      <c r="M2759" s="7"/>
      <c r="N2759" s="7"/>
      <c r="O2759" s="7"/>
      <c r="P2759" s="7"/>
      <c r="Q2759" s="7"/>
      <c r="R2759" s="7"/>
      <c r="S2759" s="7"/>
    </row>
    <row r="2760">
      <c r="A2760" s="2"/>
      <c r="B2760" s="2"/>
      <c r="C2760" s="3"/>
      <c r="D2760" s="2"/>
      <c r="E2760" s="2"/>
      <c r="F2760" s="2"/>
      <c r="G2760" s="2"/>
      <c r="H2760" s="2"/>
      <c r="I2760" s="2"/>
      <c r="J2760" s="2"/>
      <c r="K2760" s="7"/>
      <c r="L2760" s="7"/>
      <c r="M2760" s="7"/>
      <c r="N2760" s="7"/>
      <c r="O2760" s="7"/>
      <c r="P2760" s="7"/>
      <c r="Q2760" s="7"/>
      <c r="R2760" s="7"/>
      <c r="S2760" s="7"/>
    </row>
    <row r="2761">
      <c r="A2761" s="2"/>
      <c r="B2761" s="2"/>
      <c r="C2761" s="3"/>
      <c r="D2761" s="2"/>
      <c r="E2761" s="2"/>
      <c r="F2761" s="2"/>
      <c r="G2761" s="2"/>
      <c r="H2761" s="2"/>
      <c r="I2761" s="2"/>
      <c r="J2761" s="2"/>
      <c r="K2761" s="7"/>
      <c r="L2761" s="7"/>
      <c r="M2761" s="7"/>
      <c r="N2761" s="7"/>
      <c r="O2761" s="7"/>
      <c r="P2761" s="7"/>
      <c r="Q2761" s="7"/>
      <c r="R2761" s="7"/>
      <c r="S2761" s="7"/>
    </row>
    <row r="2762">
      <c r="A2762" s="2"/>
      <c r="B2762" s="2"/>
      <c r="C2762" s="3"/>
      <c r="D2762" s="2"/>
      <c r="E2762" s="2"/>
      <c r="F2762" s="2"/>
      <c r="G2762" s="2"/>
      <c r="H2762" s="2"/>
      <c r="I2762" s="2"/>
      <c r="J2762" s="2"/>
      <c r="K2762" s="7"/>
      <c r="L2762" s="7"/>
      <c r="M2762" s="7"/>
      <c r="N2762" s="7"/>
      <c r="O2762" s="7"/>
      <c r="P2762" s="7"/>
      <c r="Q2762" s="7"/>
      <c r="R2762" s="7"/>
      <c r="S2762" s="7"/>
    </row>
    <row r="2763">
      <c r="A2763" s="2"/>
      <c r="B2763" s="2"/>
      <c r="C2763" s="3"/>
      <c r="D2763" s="2"/>
      <c r="E2763" s="2"/>
      <c r="F2763" s="2"/>
      <c r="G2763" s="2"/>
      <c r="H2763" s="2"/>
      <c r="I2763" s="2"/>
      <c r="J2763" s="2"/>
      <c r="K2763" s="7"/>
      <c r="L2763" s="7"/>
      <c r="M2763" s="7"/>
      <c r="N2763" s="7"/>
      <c r="O2763" s="7"/>
      <c r="P2763" s="7"/>
      <c r="Q2763" s="7"/>
      <c r="R2763" s="7"/>
      <c r="S2763" s="7"/>
    </row>
    <row r="2764">
      <c r="A2764" s="2"/>
      <c r="B2764" s="2"/>
      <c r="C2764" s="3"/>
      <c r="D2764" s="2"/>
      <c r="E2764" s="2"/>
      <c r="F2764" s="2"/>
      <c r="G2764" s="2"/>
      <c r="H2764" s="2"/>
      <c r="I2764" s="2"/>
      <c r="J2764" s="2"/>
      <c r="K2764" s="7"/>
      <c r="L2764" s="7"/>
      <c r="M2764" s="7"/>
      <c r="N2764" s="7"/>
      <c r="O2764" s="7"/>
      <c r="P2764" s="7"/>
      <c r="Q2764" s="7"/>
      <c r="R2764" s="7"/>
      <c r="S2764" s="7"/>
    </row>
    <row r="2765">
      <c r="A2765" s="2"/>
      <c r="B2765" s="2"/>
      <c r="C2765" s="3"/>
      <c r="D2765" s="2"/>
      <c r="E2765" s="2"/>
      <c r="F2765" s="2"/>
      <c r="G2765" s="2"/>
      <c r="H2765" s="2"/>
      <c r="I2765" s="2"/>
      <c r="J2765" s="2"/>
      <c r="K2765" s="7"/>
      <c r="L2765" s="7"/>
      <c r="M2765" s="7"/>
      <c r="N2765" s="7"/>
      <c r="O2765" s="7"/>
      <c r="P2765" s="7"/>
      <c r="Q2765" s="7"/>
      <c r="R2765" s="7"/>
      <c r="S2765" s="7"/>
    </row>
    <row r="2766">
      <c r="A2766" s="2"/>
      <c r="B2766" s="2"/>
      <c r="C2766" s="3"/>
      <c r="D2766" s="2"/>
      <c r="E2766" s="2"/>
      <c r="F2766" s="2"/>
      <c r="G2766" s="2"/>
      <c r="H2766" s="2"/>
      <c r="I2766" s="2"/>
      <c r="J2766" s="2"/>
      <c r="K2766" s="7"/>
      <c r="L2766" s="7"/>
      <c r="M2766" s="7"/>
      <c r="N2766" s="7"/>
      <c r="O2766" s="7"/>
      <c r="P2766" s="7"/>
      <c r="Q2766" s="7"/>
      <c r="R2766" s="7"/>
      <c r="S2766" s="7"/>
    </row>
    <row r="2767">
      <c r="A2767" s="2"/>
      <c r="B2767" s="2"/>
      <c r="C2767" s="3"/>
      <c r="D2767" s="2"/>
      <c r="E2767" s="2"/>
      <c r="F2767" s="2"/>
      <c r="G2767" s="2"/>
      <c r="H2767" s="2"/>
      <c r="I2767" s="2"/>
      <c r="J2767" s="2"/>
      <c r="K2767" s="7"/>
      <c r="L2767" s="7"/>
      <c r="M2767" s="7"/>
      <c r="N2767" s="7"/>
      <c r="O2767" s="7"/>
      <c r="P2767" s="7"/>
      <c r="Q2767" s="7"/>
      <c r="R2767" s="7"/>
      <c r="S2767" s="7"/>
    </row>
    <row r="2768">
      <c r="A2768" s="2"/>
      <c r="B2768" s="2"/>
      <c r="C2768" s="3"/>
      <c r="D2768" s="2"/>
      <c r="E2768" s="2"/>
      <c r="F2768" s="2"/>
      <c r="G2768" s="2"/>
      <c r="H2768" s="2"/>
      <c r="I2768" s="2"/>
      <c r="J2768" s="2"/>
      <c r="K2768" s="7"/>
      <c r="L2768" s="7"/>
      <c r="M2768" s="7"/>
      <c r="N2768" s="7"/>
      <c r="O2768" s="7"/>
      <c r="P2768" s="7"/>
      <c r="Q2768" s="7"/>
      <c r="R2768" s="7"/>
      <c r="S2768" s="7"/>
    </row>
    <row r="2769">
      <c r="A2769" s="2"/>
      <c r="B2769" s="2"/>
      <c r="C2769" s="3"/>
      <c r="D2769" s="2"/>
      <c r="E2769" s="2"/>
      <c r="F2769" s="2"/>
      <c r="G2769" s="2"/>
      <c r="H2769" s="2"/>
      <c r="I2769" s="2"/>
      <c r="J2769" s="2"/>
      <c r="K2769" s="7"/>
      <c r="L2769" s="7"/>
      <c r="M2769" s="7"/>
      <c r="N2769" s="7"/>
      <c r="O2769" s="7"/>
      <c r="P2769" s="7"/>
      <c r="Q2769" s="7"/>
      <c r="R2769" s="7"/>
      <c r="S2769" s="7"/>
    </row>
    <row r="2770">
      <c r="A2770" s="2"/>
      <c r="B2770" s="2"/>
      <c r="C2770" s="3"/>
      <c r="D2770" s="2"/>
      <c r="E2770" s="2"/>
      <c r="F2770" s="2"/>
      <c r="G2770" s="2"/>
      <c r="H2770" s="2"/>
      <c r="I2770" s="2"/>
      <c r="J2770" s="2"/>
      <c r="K2770" s="7"/>
      <c r="L2770" s="7"/>
      <c r="M2770" s="7"/>
      <c r="N2770" s="7"/>
      <c r="O2770" s="7"/>
      <c r="P2770" s="7"/>
      <c r="Q2770" s="7"/>
      <c r="R2770" s="7"/>
      <c r="S2770" s="7"/>
    </row>
    <row r="2771">
      <c r="A2771" s="2"/>
      <c r="B2771" s="2"/>
      <c r="C2771" s="3"/>
      <c r="D2771" s="2"/>
      <c r="E2771" s="2"/>
      <c r="F2771" s="2"/>
      <c r="G2771" s="2"/>
      <c r="H2771" s="2"/>
      <c r="I2771" s="2"/>
      <c r="J2771" s="2"/>
      <c r="K2771" s="7"/>
      <c r="L2771" s="7"/>
      <c r="M2771" s="7"/>
      <c r="N2771" s="7"/>
      <c r="O2771" s="7"/>
      <c r="P2771" s="7"/>
      <c r="Q2771" s="7"/>
      <c r="R2771" s="7"/>
      <c r="S2771" s="7"/>
    </row>
    <row r="2772">
      <c r="A2772" s="2"/>
      <c r="B2772" s="2"/>
      <c r="C2772" s="3"/>
      <c r="D2772" s="2"/>
      <c r="E2772" s="2"/>
      <c r="F2772" s="2"/>
      <c r="G2772" s="2"/>
      <c r="H2772" s="2"/>
      <c r="I2772" s="2"/>
      <c r="J2772" s="2"/>
      <c r="K2772" s="7"/>
      <c r="L2772" s="7"/>
      <c r="M2772" s="7"/>
      <c r="N2772" s="7"/>
      <c r="O2772" s="7"/>
      <c r="P2772" s="7"/>
      <c r="Q2772" s="7"/>
      <c r="R2772" s="7"/>
      <c r="S2772" s="7"/>
    </row>
    <row r="2773">
      <c r="A2773" s="2"/>
      <c r="B2773" s="2"/>
      <c r="C2773" s="3"/>
      <c r="D2773" s="2"/>
      <c r="E2773" s="2"/>
      <c r="F2773" s="2"/>
      <c r="G2773" s="2"/>
      <c r="H2773" s="2"/>
      <c r="I2773" s="2"/>
      <c r="J2773" s="2"/>
      <c r="K2773" s="7"/>
      <c r="L2773" s="7"/>
      <c r="M2773" s="7"/>
      <c r="N2773" s="7"/>
      <c r="O2773" s="7"/>
      <c r="P2773" s="7"/>
      <c r="Q2773" s="7"/>
      <c r="R2773" s="7"/>
      <c r="S2773" s="7"/>
    </row>
    <row r="2774">
      <c r="A2774" s="2"/>
      <c r="B2774" s="2"/>
      <c r="C2774" s="3"/>
      <c r="D2774" s="2"/>
      <c r="E2774" s="2"/>
      <c r="F2774" s="2"/>
      <c r="G2774" s="2"/>
      <c r="H2774" s="2"/>
      <c r="I2774" s="2"/>
      <c r="J2774" s="2"/>
      <c r="K2774" s="7"/>
      <c r="L2774" s="7"/>
      <c r="M2774" s="7"/>
      <c r="N2774" s="7"/>
      <c r="O2774" s="7"/>
      <c r="P2774" s="7"/>
      <c r="Q2774" s="7"/>
      <c r="R2774" s="7"/>
      <c r="S2774" s="7"/>
    </row>
    <row r="2775">
      <c r="A2775" s="2"/>
      <c r="B2775" s="2"/>
      <c r="C2775" s="3"/>
      <c r="D2775" s="2"/>
      <c r="E2775" s="2"/>
      <c r="F2775" s="2"/>
      <c r="G2775" s="2"/>
      <c r="H2775" s="2"/>
      <c r="I2775" s="2"/>
      <c r="J2775" s="2"/>
      <c r="K2775" s="7"/>
      <c r="L2775" s="7"/>
      <c r="M2775" s="7"/>
      <c r="N2775" s="7"/>
      <c r="O2775" s="7"/>
      <c r="P2775" s="7"/>
      <c r="Q2775" s="7"/>
      <c r="R2775" s="7"/>
      <c r="S2775" s="7"/>
    </row>
    <row r="2776">
      <c r="A2776" s="2"/>
      <c r="B2776" s="2"/>
      <c r="C2776" s="3"/>
      <c r="D2776" s="2"/>
      <c r="E2776" s="2"/>
      <c r="F2776" s="2"/>
      <c r="G2776" s="2"/>
      <c r="H2776" s="2"/>
      <c r="I2776" s="2"/>
      <c r="J2776" s="2"/>
      <c r="K2776" s="7"/>
      <c r="L2776" s="7"/>
      <c r="M2776" s="7"/>
      <c r="N2776" s="7"/>
      <c r="O2776" s="7"/>
      <c r="P2776" s="7"/>
      <c r="Q2776" s="7"/>
      <c r="R2776" s="7"/>
      <c r="S2776" s="7"/>
    </row>
    <row r="2777">
      <c r="A2777" s="2"/>
      <c r="B2777" s="2"/>
      <c r="C2777" s="3"/>
      <c r="D2777" s="2"/>
      <c r="E2777" s="2"/>
      <c r="F2777" s="2"/>
      <c r="G2777" s="2"/>
      <c r="H2777" s="2"/>
      <c r="I2777" s="2"/>
      <c r="J2777" s="2"/>
      <c r="K2777" s="7"/>
      <c r="L2777" s="7"/>
      <c r="M2777" s="7"/>
      <c r="N2777" s="7"/>
      <c r="O2777" s="7"/>
      <c r="P2777" s="7"/>
      <c r="Q2777" s="7"/>
      <c r="R2777" s="7"/>
      <c r="S2777" s="7"/>
    </row>
    <row r="2778">
      <c r="A2778" s="2"/>
      <c r="B2778" s="2"/>
      <c r="C2778" s="3"/>
      <c r="D2778" s="2"/>
      <c r="E2778" s="2"/>
      <c r="F2778" s="2"/>
      <c r="G2778" s="2"/>
      <c r="H2778" s="2"/>
      <c r="I2778" s="2"/>
      <c r="J2778" s="2"/>
      <c r="K2778" s="7"/>
      <c r="L2778" s="7"/>
      <c r="M2778" s="7"/>
      <c r="N2778" s="7"/>
      <c r="O2778" s="7"/>
      <c r="P2778" s="7"/>
      <c r="Q2778" s="7"/>
      <c r="R2778" s="7"/>
      <c r="S2778" s="7"/>
    </row>
    <row r="2779">
      <c r="A2779" s="2"/>
      <c r="B2779" s="2"/>
      <c r="C2779" s="3"/>
      <c r="D2779" s="2"/>
      <c r="E2779" s="2"/>
      <c r="F2779" s="2"/>
      <c r="G2779" s="2"/>
      <c r="H2779" s="2"/>
      <c r="I2779" s="2"/>
      <c r="J2779" s="2"/>
      <c r="K2779" s="7"/>
      <c r="L2779" s="7"/>
      <c r="M2779" s="7"/>
      <c r="N2779" s="7"/>
      <c r="O2779" s="7"/>
      <c r="P2779" s="7"/>
      <c r="Q2779" s="7"/>
      <c r="R2779" s="7"/>
      <c r="S2779" s="7"/>
    </row>
    <row r="2780">
      <c r="A2780" s="2"/>
      <c r="B2780" s="2"/>
      <c r="C2780" s="3"/>
      <c r="D2780" s="2"/>
      <c r="E2780" s="2"/>
      <c r="F2780" s="2"/>
      <c r="G2780" s="2"/>
      <c r="H2780" s="2"/>
      <c r="I2780" s="2"/>
      <c r="J2780" s="2"/>
      <c r="K2780" s="7"/>
      <c r="L2780" s="7"/>
      <c r="M2780" s="7"/>
      <c r="N2780" s="7"/>
      <c r="O2780" s="7"/>
      <c r="P2780" s="7"/>
      <c r="Q2780" s="7"/>
      <c r="R2780" s="7"/>
      <c r="S2780" s="7"/>
    </row>
    <row r="2781">
      <c r="A2781" s="2"/>
      <c r="B2781" s="2"/>
      <c r="C2781" s="3"/>
      <c r="D2781" s="2"/>
      <c r="E2781" s="2"/>
      <c r="F2781" s="2"/>
      <c r="G2781" s="2"/>
      <c r="H2781" s="2"/>
      <c r="I2781" s="2"/>
      <c r="J2781" s="2"/>
      <c r="K2781" s="7"/>
      <c r="L2781" s="7"/>
      <c r="M2781" s="7"/>
      <c r="N2781" s="7"/>
      <c r="O2781" s="7"/>
      <c r="P2781" s="7"/>
      <c r="Q2781" s="7"/>
      <c r="R2781" s="7"/>
      <c r="S2781" s="7"/>
    </row>
    <row r="2782">
      <c r="A2782" s="2"/>
      <c r="B2782" s="2"/>
      <c r="C2782" s="3"/>
      <c r="D2782" s="2"/>
      <c r="E2782" s="2"/>
      <c r="F2782" s="2"/>
      <c r="G2782" s="2"/>
      <c r="H2782" s="2"/>
      <c r="I2782" s="2"/>
      <c r="J2782" s="2"/>
      <c r="K2782" s="7"/>
      <c r="L2782" s="7"/>
      <c r="M2782" s="7"/>
      <c r="N2782" s="7"/>
      <c r="O2782" s="7"/>
      <c r="P2782" s="7"/>
      <c r="Q2782" s="7"/>
      <c r="R2782" s="7"/>
      <c r="S2782" s="7"/>
    </row>
    <row r="2783">
      <c r="A2783" s="2"/>
      <c r="B2783" s="2"/>
      <c r="C2783" s="3"/>
      <c r="D2783" s="2"/>
      <c r="E2783" s="2"/>
      <c r="F2783" s="2"/>
      <c r="G2783" s="2"/>
      <c r="H2783" s="2"/>
      <c r="I2783" s="2"/>
      <c r="J2783" s="2"/>
      <c r="K2783" s="7"/>
      <c r="L2783" s="7"/>
      <c r="M2783" s="7"/>
      <c r="N2783" s="7"/>
      <c r="O2783" s="7"/>
      <c r="P2783" s="7"/>
      <c r="Q2783" s="7"/>
      <c r="R2783" s="7"/>
      <c r="S2783" s="7"/>
    </row>
    <row r="2784">
      <c r="A2784" s="2"/>
      <c r="B2784" s="2"/>
      <c r="C2784" s="3"/>
      <c r="D2784" s="2"/>
      <c r="E2784" s="2"/>
      <c r="F2784" s="2"/>
      <c r="G2784" s="2"/>
      <c r="H2784" s="2"/>
      <c r="I2784" s="2"/>
      <c r="J2784" s="2"/>
      <c r="K2784" s="7"/>
      <c r="L2784" s="7"/>
      <c r="M2784" s="7"/>
      <c r="N2784" s="7"/>
      <c r="O2784" s="7"/>
      <c r="P2784" s="7"/>
      <c r="Q2784" s="7"/>
      <c r="R2784" s="7"/>
      <c r="S2784" s="7"/>
    </row>
    <row r="2785">
      <c r="A2785" s="2"/>
      <c r="B2785" s="2"/>
      <c r="C2785" s="3"/>
      <c r="D2785" s="2"/>
      <c r="E2785" s="2"/>
      <c r="F2785" s="2"/>
      <c r="G2785" s="2"/>
      <c r="H2785" s="2"/>
      <c r="I2785" s="2"/>
      <c r="J2785" s="2"/>
      <c r="K2785" s="7"/>
      <c r="L2785" s="7"/>
      <c r="M2785" s="7"/>
      <c r="N2785" s="7"/>
      <c r="O2785" s="7"/>
      <c r="P2785" s="7"/>
      <c r="Q2785" s="7"/>
      <c r="R2785" s="7"/>
      <c r="S2785" s="7"/>
    </row>
    <row r="2786">
      <c r="A2786" s="2"/>
      <c r="B2786" s="2"/>
      <c r="C2786" s="3"/>
      <c r="D2786" s="2"/>
      <c r="E2786" s="2"/>
      <c r="F2786" s="2"/>
      <c r="G2786" s="2"/>
      <c r="H2786" s="2"/>
      <c r="I2786" s="2"/>
      <c r="J2786" s="2"/>
      <c r="K2786" s="7"/>
      <c r="L2786" s="7"/>
      <c r="M2786" s="7"/>
      <c r="N2786" s="7"/>
      <c r="O2786" s="7"/>
      <c r="P2786" s="7"/>
      <c r="Q2786" s="7"/>
      <c r="R2786" s="7"/>
      <c r="S2786" s="7"/>
    </row>
    <row r="2787">
      <c r="A2787" s="2"/>
      <c r="B2787" s="2"/>
      <c r="C2787" s="3"/>
      <c r="D2787" s="2"/>
      <c r="E2787" s="2"/>
      <c r="F2787" s="2"/>
      <c r="G2787" s="2"/>
      <c r="H2787" s="2"/>
      <c r="I2787" s="2"/>
      <c r="J2787" s="2"/>
      <c r="K2787" s="7"/>
      <c r="L2787" s="7"/>
      <c r="M2787" s="7"/>
      <c r="N2787" s="7"/>
      <c r="O2787" s="7"/>
      <c r="P2787" s="7"/>
      <c r="Q2787" s="7"/>
      <c r="R2787" s="7"/>
      <c r="S2787" s="7"/>
    </row>
    <row r="2788">
      <c r="A2788" s="2"/>
      <c r="B2788" s="2"/>
      <c r="C2788" s="3"/>
      <c r="D2788" s="2"/>
      <c r="E2788" s="2"/>
      <c r="F2788" s="2"/>
      <c r="G2788" s="2"/>
      <c r="H2788" s="2"/>
      <c r="I2788" s="2"/>
      <c r="J2788" s="2"/>
      <c r="K2788" s="7"/>
      <c r="L2788" s="7"/>
      <c r="M2788" s="7"/>
      <c r="N2788" s="7"/>
      <c r="O2788" s="7"/>
      <c r="P2788" s="7"/>
      <c r="Q2788" s="7"/>
      <c r="R2788" s="7"/>
      <c r="S2788" s="7"/>
    </row>
    <row r="2789">
      <c r="A2789" s="2"/>
      <c r="B2789" s="2"/>
      <c r="C2789" s="3"/>
      <c r="D2789" s="2"/>
      <c r="E2789" s="2"/>
      <c r="F2789" s="2"/>
      <c r="G2789" s="2"/>
      <c r="H2789" s="2"/>
      <c r="I2789" s="2"/>
      <c r="J2789" s="2"/>
      <c r="K2789" s="7"/>
      <c r="L2789" s="7"/>
      <c r="M2789" s="7"/>
      <c r="N2789" s="7"/>
      <c r="O2789" s="7"/>
      <c r="P2789" s="7"/>
      <c r="Q2789" s="7"/>
      <c r="R2789" s="7"/>
      <c r="S2789" s="7"/>
    </row>
    <row r="2790">
      <c r="A2790" s="2"/>
      <c r="B2790" s="2"/>
      <c r="C2790" s="3"/>
      <c r="D2790" s="2"/>
      <c r="E2790" s="2"/>
      <c r="F2790" s="2"/>
      <c r="G2790" s="2"/>
      <c r="H2790" s="2"/>
      <c r="I2790" s="2"/>
      <c r="J2790" s="2"/>
      <c r="K2790" s="7"/>
      <c r="L2790" s="7"/>
      <c r="M2790" s="7"/>
      <c r="N2790" s="7"/>
      <c r="O2790" s="7"/>
      <c r="P2790" s="7"/>
      <c r="Q2790" s="7"/>
      <c r="R2790" s="7"/>
      <c r="S2790" s="7"/>
    </row>
    <row r="2791">
      <c r="A2791" s="2"/>
      <c r="B2791" s="2"/>
      <c r="C2791" s="3"/>
      <c r="D2791" s="2"/>
      <c r="E2791" s="2"/>
      <c r="F2791" s="2"/>
      <c r="G2791" s="2"/>
      <c r="H2791" s="2"/>
      <c r="I2791" s="2"/>
      <c r="J2791" s="2"/>
      <c r="K2791" s="7"/>
      <c r="L2791" s="7"/>
      <c r="M2791" s="7"/>
      <c r="N2791" s="7"/>
      <c r="O2791" s="7"/>
      <c r="P2791" s="7"/>
      <c r="Q2791" s="7"/>
      <c r="R2791" s="7"/>
      <c r="S2791" s="7"/>
    </row>
    <row r="2792">
      <c r="A2792" s="2"/>
      <c r="B2792" s="2"/>
      <c r="C2792" s="3"/>
      <c r="D2792" s="2"/>
      <c r="E2792" s="2"/>
      <c r="F2792" s="2"/>
      <c r="G2792" s="2"/>
      <c r="H2792" s="2"/>
      <c r="I2792" s="2"/>
      <c r="J2792" s="2"/>
      <c r="K2792" s="7"/>
      <c r="L2792" s="7"/>
      <c r="M2792" s="7"/>
      <c r="N2792" s="7"/>
      <c r="O2792" s="7"/>
      <c r="P2792" s="7"/>
      <c r="Q2792" s="7"/>
      <c r="R2792" s="7"/>
      <c r="S2792" s="7"/>
    </row>
    <row r="2793">
      <c r="A2793" s="2"/>
      <c r="B2793" s="2"/>
      <c r="C2793" s="3"/>
      <c r="D2793" s="2"/>
      <c r="E2793" s="2"/>
      <c r="F2793" s="2"/>
      <c r="G2793" s="2"/>
      <c r="H2793" s="2"/>
      <c r="I2793" s="2"/>
      <c r="J2793" s="2"/>
      <c r="K2793" s="7"/>
      <c r="L2793" s="7"/>
      <c r="M2793" s="7"/>
      <c r="N2793" s="7"/>
      <c r="O2793" s="7"/>
      <c r="P2793" s="7"/>
      <c r="Q2793" s="7"/>
      <c r="R2793" s="7"/>
      <c r="S2793" s="7"/>
    </row>
    <row r="2794">
      <c r="A2794" s="2"/>
      <c r="B2794" s="2"/>
      <c r="C2794" s="3"/>
      <c r="D2794" s="2"/>
      <c r="E2794" s="2"/>
      <c r="F2794" s="2"/>
      <c r="G2794" s="2"/>
      <c r="H2794" s="2"/>
      <c r="I2794" s="2"/>
      <c r="J2794" s="2"/>
      <c r="K2794" s="7"/>
      <c r="L2794" s="7"/>
      <c r="M2794" s="7"/>
      <c r="N2794" s="7"/>
      <c r="O2794" s="7"/>
      <c r="P2794" s="7"/>
      <c r="Q2794" s="7"/>
      <c r="R2794" s="7"/>
      <c r="S2794" s="7"/>
    </row>
    <row r="2795">
      <c r="A2795" s="2"/>
      <c r="B2795" s="2"/>
      <c r="C2795" s="3"/>
      <c r="D2795" s="2"/>
      <c r="E2795" s="2"/>
      <c r="F2795" s="2"/>
      <c r="G2795" s="2"/>
      <c r="H2795" s="2"/>
      <c r="I2795" s="2"/>
      <c r="J2795" s="2"/>
      <c r="K2795" s="7"/>
      <c r="L2795" s="7"/>
      <c r="M2795" s="7"/>
      <c r="N2795" s="7"/>
      <c r="O2795" s="7"/>
      <c r="P2795" s="7"/>
      <c r="Q2795" s="7"/>
      <c r="R2795" s="7"/>
      <c r="S2795" s="7"/>
    </row>
    <row r="2796">
      <c r="A2796" s="2"/>
      <c r="B2796" s="2"/>
      <c r="C2796" s="3"/>
      <c r="D2796" s="2"/>
      <c r="E2796" s="2"/>
      <c r="F2796" s="2"/>
      <c r="G2796" s="2"/>
      <c r="H2796" s="2"/>
      <c r="I2796" s="2"/>
      <c r="J2796" s="2"/>
      <c r="K2796" s="7"/>
      <c r="L2796" s="7"/>
      <c r="M2796" s="7"/>
      <c r="N2796" s="7"/>
      <c r="O2796" s="7"/>
      <c r="P2796" s="7"/>
      <c r="Q2796" s="7"/>
      <c r="R2796" s="7"/>
      <c r="S2796" s="7"/>
    </row>
    <row r="2797">
      <c r="A2797" s="2"/>
      <c r="B2797" s="2"/>
      <c r="C2797" s="3"/>
      <c r="D2797" s="2"/>
      <c r="E2797" s="2"/>
      <c r="F2797" s="2"/>
      <c r="G2797" s="2"/>
      <c r="H2797" s="2"/>
      <c r="I2797" s="2"/>
      <c r="J2797" s="2"/>
      <c r="K2797" s="7"/>
      <c r="L2797" s="7"/>
      <c r="M2797" s="7"/>
      <c r="N2797" s="7"/>
      <c r="O2797" s="7"/>
      <c r="P2797" s="7"/>
      <c r="Q2797" s="7"/>
      <c r="R2797" s="7"/>
      <c r="S2797" s="7"/>
    </row>
    <row r="2798">
      <c r="A2798" s="2"/>
      <c r="B2798" s="2"/>
      <c r="C2798" s="3"/>
      <c r="D2798" s="2"/>
      <c r="E2798" s="2"/>
      <c r="F2798" s="2"/>
      <c r="G2798" s="2"/>
      <c r="H2798" s="2"/>
      <c r="I2798" s="2"/>
      <c r="J2798" s="2"/>
      <c r="K2798" s="7"/>
      <c r="L2798" s="7"/>
      <c r="M2798" s="7"/>
      <c r="N2798" s="7"/>
      <c r="O2798" s="7"/>
      <c r="P2798" s="7"/>
      <c r="Q2798" s="7"/>
      <c r="R2798" s="7"/>
      <c r="S2798" s="7"/>
    </row>
    <row r="2799">
      <c r="A2799" s="2"/>
      <c r="B2799" s="2"/>
      <c r="C2799" s="3"/>
      <c r="D2799" s="2"/>
      <c r="E2799" s="2"/>
      <c r="F2799" s="2"/>
      <c r="G2799" s="2"/>
      <c r="H2799" s="2"/>
      <c r="I2799" s="2"/>
      <c r="J2799" s="2"/>
      <c r="K2799" s="7"/>
      <c r="L2799" s="7"/>
      <c r="M2799" s="7"/>
      <c r="N2799" s="7"/>
      <c r="O2799" s="7"/>
      <c r="P2799" s="7"/>
      <c r="Q2799" s="7"/>
      <c r="R2799" s="7"/>
      <c r="S2799" s="7"/>
    </row>
    <row r="2800">
      <c r="A2800" s="2"/>
      <c r="B2800" s="2"/>
      <c r="C2800" s="3"/>
      <c r="D2800" s="2"/>
      <c r="E2800" s="2"/>
      <c r="F2800" s="2"/>
      <c r="G2800" s="2"/>
      <c r="H2800" s="2"/>
      <c r="I2800" s="2"/>
      <c r="J2800" s="2"/>
      <c r="K2800" s="7"/>
      <c r="L2800" s="7"/>
      <c r="M2800" s="7"/>
      <c r="N2800" s="7"/>
      <c r="O2800" s="7"/>
      <c r="P2800" s="7"/>
      <c r="Q2800" s="7"/>
      <c r="R2800" s="7"/>
      <c r="S2800" s="7"/>
    </row>
    <row r="2801">
      <c r="A2801" s="2"/>
      <c r="B2801" s="2"/>
      <c r="C2801" s="3"/>
      <c r="D2801" s="2"/>
      <c r="E2801" s="2"/>
      <c r="F2801" s="2"/>
      <c r="G2801" s="2"/>
      <c r="H2801" s="2"/>
      <c r="I2801" s="2"/>
      <c r="J2801" s="2"/>
      <c r="K2801" s="7"/>
      <c r="L2801" s="7"/>
      <c r="M2801" s="7"/>
      <c r="N2801" s="7"/>
      <c r="O2801" s="7"/>
      <c r="P2801" s="7"/>
      <c r="Q2801" s="7"/>
      <c r="R2801" s="7"/>
      <c r="S2801" s="7"/>
    </row>
    <row r="2802">
      <c r="A2802" s="2"/>
      <c r="B2802" s="2"/>
      <c r="C2802" s="3"/>
      <c r="D2802" s="2"/>
      <c r="E2802" s="2"/>
      <c r="F2802" s="2"/>
      <c r="G2802" s="2"/>
      <c r="H2802" s="2"/>
      <c r="I2802" s="2"/>
      <c r="J2802" s="2"/>
      <c r="K2802" s="7"/>
      <c r="L2802" s="7"/>
      <c r="M2802" s="7"/>
      <c r="N2802" s="7"/>
      <c r="O2802" s="7"/>
      <c r="P2802" s="7"/>
      <c r="Q2802" s="7"/>
      <c r="R2802" s="7"/>
      <c r="S2802" s="7"/>
    </row>
    <row r="2803">
      <c r="A2803" s="2"/>
      <c r="B2803" s="2"/>
      <c r="C2803" s="3"/>
      <c r="D2803" s="2"/>
      <c r="E2803" s="2"/>
      <c r="F2803" s="2"/>
      <c r="G2803" s="2"/>
      <c r="H2803" s="2"/>
      <c r="I2803" s="2"/>
      <c r="J2803" s="2"/>
      <c r="K2803" s="7"/>
      <c r="L2803" s="7"/>
      <c r="M2803" s="7"/>
      <c r="N2803" s="7"/>
      <c r="O2803" s="7"/>
      <c r="P2803" s="7"/>
      <c r="Q2803" s="7"/>
      <c r="R2803" s="7"/>
      <c r="S2803" s="7"/>
    </row>
    <row r="2804">
      <c r="A2804" s="2"/>
      <c r="B2804" s="2"/>
      <c r="C2804" s="3"/>
      <c r="D2804" s="2"/>
      <c r="E2804" s="2"/>
      <c r="F2804" s="2"/>
      <c r="G2804" s="2"/>
      <c r="H2804" s="2"/>
      <c r="I2804" s="2"/>
      <c r="J2804" s="2"/>
      <c r="K2804" s="7"/>
      <c r="L2804" s="7"/>
      <c r="M2804" s="7"/>
      <c r="N2804" s="7"/>
      <c r="O2804" s="7"/>
      <c r="P2804" s="7"/>
      <c r="Q2804" s="7"/>
      <c r="R2804" s="7"/>
      <c r="S2804" s="7"/>
    </row>
    <row r="2805">
      <c r="A2805" s="2"/>
      <c r="B2805" s="2"/>
      <c r="C2805" s="3"/>
      <c r="D2805" s="2"/>
      <c r="E2805" s="2"/>
      <c r="F2805" s="2"/>
      <c r="G2805" s="2"/>
      <c r="H2805" s="2"/>
      <c r="I2805" s="2"/>
      <c r="J2805" s="2"/>
      <c r="K2805" s="7"/>
      <c r="L2805" s="7"/>
      <c r="M2805" s="7"/>
      <c r="N2805" s="7"/>
      <c r="O2805" s="7"/>
      <c r="P2805" s="7"/>
      <c r="Q2805" s="7"/>
      <c r="R2805" s="7"/>
      <c r="S2805" s="7"/>
    </row>
    <row r="2806">
      <c r="A2806" s="2"/>
      <c r="B2806" s="2"/>
      <c r="C2806" s="3"/>
      <c r="D2806" s="2"/>
      <c r="E2806" s="2"/>
      <c r="F2806" s="2"/>
      <c r="G2806" s="2"/>
      <c r="H2806" s="2"/>
      <c r="I2806" s="2"/>
      <c r="J2806" s="2"/>
      <c r="K2806" s="7"/>
      <c r="L2806" s="7"/>
      <c r="M2806" s="7"/>
      <c r="N2806" s="7"/>
      <c r="O2806" s="7"/>
      <c r="P2806" s="7"/>
      <c r="Q2806" s="7"/>
      <c r="R2806" s="7"/>
      <c r="S2806" s="7"/>
    </row>
    <row r="2807">
      <c r="A2807" s="2"/>
      <c r="B2807" s="2"/>
      <c r="C2807" s="3"/>
      <c r="D2807" s="2"/>
      <c r="E2807" s="2"/>
      <c r="F2807" s="2"/>
      <c r="G2807" s="2"/>
      <c r="H2807" s="2"/>
      <c r="I2807" s="2"/>
      <c r="J2807" s="2"/>
      <c r="K2807" s="7"/>
      <c r="L2807" s="7"/>
      <c r="M2807" s="7"/>
      <c r="N2807" s="7"/>
      <c r="O2807" s="7"/>
      <c r="P2807" s="7"/>
      <c r="Q2807" s="7"/>
      <c r="R2807" s="7"/>
      <c r="S2807" s="7"/>
    </row>
    <row r="2808">
      <c r="A2808" s="2"/>
      <c r="B2808" s="2"/>
      <c r="C2808" s="3"/>
      <c r="D2808" s="2"/>
      <c r="E2808" s="2"/>
      <c r="F2808" s="2"/>
      <c r="G2808" s="2"/>
      <c r="H2808" s="2"/>
      <c r="I2808" s="2"/>
      <c r="J2808" s="2"/>
      <c r="K2808" s="7"/>
      <c r="L2808" s="7"/>
      <c r="M2808" s="7"/>
      <c r="N2808" s="7"/>
      <c r="O2808" s="7"/>
      <c r="P2808" s="7"/>
      <c r="Q2808" s="7"/>
      <c r="R2808" s="7"/>
      <c r="S2808" s="7"/>
    </row>
    <row r="2809">
      <c r="A2809" s="2"/>
      <c r="B2809" s="2"/>
      <c r="C2809" s="3"/>
      <c r="D2809" s="2"/>
      <c r="E2809" s="2"/>
      <c r="F2809" s="2"/>
      <c r="G2809" s="2"/>
      <c r="H2809" s="2"/>
      <c r="I2809" s="2"/>
      <c r="J2809" s="2"/>
      <c r="K2809" s="7"/>
      <c r="L2809" s="7"/>
      <c r="M2809" s="7"/>
      <c r="N2809" s="7"/>
      <c r="O2809" s="7"/>
      <c r="P2809" s="7"/>
      <c r="Q2809" s="7"/>
      <c r="R2809" s="7"/>
      <c r="S2809" s="7"/>
    </row>
    <row r="2810">
      <c r="A2810" s="2"/>
      <c r="B2810" s="2"/>
      <c r="C2810" s="3"/>
      <c r="D2810" s="2"/>
      <c r="E2810" s="2"/>
      <c r="F2810" s="2"/>
      <c r="G2810" s="2"/>
      <c r="H2810" s="2"/>
      <c r="I2810" s="2"/>
      <c r="J2810" s="2"/>
      <c r="K2810" s="7"/>
      <c r="L2810" s="7"/>
      <c r="M2810" s="7"/>
      <c r="N2810" s="7"/>
      <c r="O2810" s="7"/>
      <c r="P2810" s="7"/>
      <c r="Q2810" s="7"/>
      <c r="R2810" s="7"/>
      <c r="S2810" s="7"/>
    </row>
    <row r="2811">
      <c r="A2811" s="2"/>
      <c r="B2811" s="2"/>
      <c r="C2811" s="3"/>
      <c r="D2811" s="2"/>
      <c r="E2811" s="2"/>
      <c r="F2811" s="2"/>
      <c r="G2811" s="2"/>
      <c r="H2811" s="2"/>
      <c r="I2811" s="2"/>
      <c r="J2811" s="2"/>
      <c r="K2811" s="7"/>
      <c r="L2811" s="7"/>
      <c r="M2811" s="7"/>
      <c r="N2811" s="7"/>
      <c r="O2811" s="7"/>
      <c r="P2811" s="7"/>
      <c r="Q2811" s="7"/>
      <c r="R2811" s="7"/>
      <c r="S2811" s="7"/>
    </row>
    <row r="2812">
      <c r="A2812" s="2"/>
      <c r="B2812" s="2"/>
      <c r="C2812" s="3"/>
      <c r="D2812" s="2"/>
      <c r="E2812" s="2"/>
      <c r="F2812" s="2"/>
      <c r="G2812" s="2"/>
      <c r="H2812" s="2"/>
      <c r="I2812" s="2"/>
      <c r="J2812" s="2"/>
      <c r="K2812" s="7"/>
      <c r="L2812" s="7"/>
      <c r="M2812" s="7"/>
      <c r="N2812" s="7"/>
      <c r="O2812" s="7"/>
      <c r="P2812" s="7"/>
      <c r="Q2812" s="7"/>
      <c r="R2812" s="7"/>
      <c r="S2812" s="7"/>
    </row>
    <row r="2813">
      <c r="A2813" s="2"/>
      <c r="B2813" s="2"/>
      <c r="C2813" s="3"/>
      <c r="D2813" s="2"/>
      <c r="E2813" s="2"/>
      <c r="F2813" s="2"/>
      <c r="G2813" s="2"/>
      <c r="H2813" s="2"/>
      <c r="I2813" s="2"/>
      <c r="J2813" s="2"/>
      <c r="K2813" s="7"/>
      <c r="L2813" s="7"/>
      <c r="M2813" s="7"/>
      <c r="N2813" s="7"/>
      <c r="O2813" s="7"/>
      <c r="P2813" s="7"/>
      <c r="Q2813" s="7"/>
      <c r="R2813" s="7"/>
      <c r="S2813" s="7"/>
    </row>
    <row r="2814">
      <c r="A2814" s="2"/>
      <c r="B2814" s="2"/>
      <c r="C2814" s="3"/>
      <c r="D2814" s="2"/>
      <c r="E2814" s="2"/>
      <c r="F2814" s="2"/>
      <c r="G2814" s="2"/>
      <c r="H2814" s="2"/>
      <c r="I2814" s="2"/>
      <c r="J2814" s="2"/>
      <c r="K2814" s="7"/>
      <c r="L2814" s="7"/>
      <c r="M2814" s="7"/>
      <c r="N2814" s="7"/>
      <c r="O2814" s="7"/>
      <c r="P2814" s="7"/>
      <c r="Q2814" s="7"/>
      <c r="R2814" s="7"/>
      <c r="S2814" s="7"/>
    </row>
    <row r="2815">
      <c r="A2815" s="2"/>
      <c r="B2815" s="2"/>
      <c r="C2815" s="3"/>
      <c r="D2815" s="2"/>
      <c r="E2815" s="2"/>
      <c r="F2815" s="2"/>
      <c r="G2815" s="2"/>
      <c r="H2815" s="2"/>
      <c r="I2815" s="2"/>
      <c r="J2815" s="2"/>
      <c r="K2815" s="7"/>
      <c r="L2815" s="7"/>
      <c r="M2815" s="7"/>
      <c r="N2815" s="7"/>
      <c r="O2815" s="7"/>
      <c r="P2815" s="7"/>
      <c r="Q2815" s="7"/>
      <c r="R2815" s="7"/>
      <c r="S2815" s="7"/>
    </row>
    <row r="2816">
      <c r="A2816" s="2"/>
      <c r="B2816" s="2"/>
      <c r="C2816" s="3"/>
      <c r="D2816" s="2"/>
      <c r="E2816" s="2"/>
      <c r="F2816" s="2"/>
      <c r="G2816" s="2"/>
      <c r="H2816" s="2"/>
      <c r="I2816" s="2"/>
      <c r="J2816" s="2"/>
      <c r="K2816" s="7"/>
      <c r="L2816" s="7"/>
      <c r="M2816" s="7"/>
      <c r="N2816" s="7"/>
      <c r="O2816" s="7"/>
      <c r="P2816" s="7"/>
      <c r="Q2816" s="7"/>
      <c r="R2816" s="7"/>
      <c r="S2816" s="7"/>
    </row>
    <row r="2817">
      <c r="A2817" s="2"/>
      <c r="B2817" s="2"/>
      <c r="C2817" s="3"/>
      <c r="D2817" s="2"/>
      <c r="E2817" s="2"/>
      <c r="F2817" s="2"/>
      <c r="G2817" s="2"/>
      <c r="H2817" s="2"/>
      <c r="I2817" s="2"/>
      <c r="J2817" s="2"/>
      <c r="K2817" s="7"/>
      <c r="L2817" s="7"/>
      <c r="M2817" s="7"/>
      <c r="N2817" s="7"/>
      <c r="O2817" s="7"/>
      <c r="P2817" s="7"/>
      <c r="Q2817" s="7"/>
      <c r="R2817" s="7"/>
      <c r="S2817" s="7"/>
    </row>
    <row r="2818">
      <c r="A2818" s="2"/>
      <c r="B2818" s="2"/>
      <c r="C2818" s="3"/>
      <c r="D2818" s="2"/>
      <c r="E2818" s="2"/>
      <c r="F2818" s="2"/>
      <c r="G2818" s="2"/>
      <c r="H2818" s="2"/>
      <c r="I2818" s="2"/>
      <c r="J2818" s="2"/>
      <c r="K2818" s="7"/>
      <c r="L2818" s="7"/>
      <c r="M2818" s="7"/>
      <c r="N2818" s="7"/>
      <c r="O2818" s="7"/>
      <c r="P2818" s="7"/>
      <c r="Q2818" s="7"/>
      <c r="R2818" s="7"/>
      <c r="S2818" s="7"/>
    </row>
    <row r="2819">
      <c r="A2819" s="2"/>
      <c r="B2819" s="2"/>
      <c r="C2819" s="3"/>
      <c r="D2819" s="2"/>
      <c r="E2819" s="2"/>
      <c r="F2819" s="2"/>
      <c r="G2819" s="2"/>
      <c r="H2819" s="2"/>
      <c r="I2819" s="2"/>
      <c r="J2819" s="2"/>
      <c r="K2819" s="7"/>
      <c r="L2819" s="7"/>
      <c r="M2819" s="7"/>
      <c r="N2819" s="7"/>
      <c r="O2819" s="7"/>
      <c r="P2819" s="7"/>
      <c r="Q2819" s="7"/>
      <c r="R2819" s="7"/>
      <c r="S2819" s="7"/>
    </row>
    <row r="2820">
      <c r="A2820" s="2"/>
      <c r="B2820" s="2"/>
      <c r="C2820" s="3"/>
      <c r="D2820" s="2"/>
      <c r="E2820" s="2"/>
      <c r="F2820" s="2"/>
      <c r="G2820" s="2"/>
      <c r="H2820" s="2"/>
      <c r="I2820" s="2"/>
      <c r="J2820" s="2"/>
      <c r="K2820" s="7"/>
      <c r="L2820" s="7"/>
      <c r="M2820" s="7"/>
      <c r="N2820" s="7"/>
      <c r="O2820" s="7"/>
      <c r="P2820" s="7"/>
      <c r="Q2820" s="7"/>
      <c r="R2820" s="7"/>
      <c r="S2820" s="7"/>
    </row>
    <row r="2821">
      <c r="A2821" s="2"/>
      <c r="B2821" s="2"/>
      <c r="C2821" s="3"/>
      <c r="D2821" s="2"/>
      <c r="E2821" s="2"/>
      <c r="F2821" s="2"/>
      <c r="G2821" s="2"/>
      <c r="H2821" s="2"/>
      <c r="I2821" s="2"/>
      <c r="J2821" s="2"/>
      <c r="K2821" s="7"/>
      <c r="L2821" s="7"/>
      <c r="M2821" s="7"/>
      <c r="N2821" s="7"/>
      <c r="O2821" s="7"/>
      <c r="P2821" s="7"/>
      <c r="Q2821" s="7"/>
      <c r="R2821" s="7"/>
      <c r="S2821" s="7"/>
    </row>
    <row r="2822">
      <c r="A2822" s="2"/>
      <c r="B2822" s="2"/>
      <c r="C2822" s="3"/>
      <c r="D2822" s="2"/>
      <c r="E2822" s="2"/>
      <c r="F2822" s="2"/>
      <c r="G2822" s="2"/>
      <c r="H2822" s="2"/>
      <c r="I2822" s="2"/>
      <c r="J2822" s="2"/>
      <c r="K2822" s="7"/>
      <c r="L2822" s="7"/>
      <c r="M2822" s="7"/>
      <c r="N2822" s="7"/>
      <c r="O2822" s="7"/>
      <c r="P2822" s="7"/>
      <c r="Q2822" s="7"/>
      <c r="R2822" s="7"/>
      <c r="S2822" s="7"/>
    </row>
    <row r="2823">
      <c r="A2823" s="2"/>
      <c r="B2823" s="2"/>
      <c r="C2823" s="3"/>
      <c r="D2823" s="2"/>
      <c r="E2823" s="2"/>
      <c r="F2823" s="2"/>
      <c r="G2823" s="2"/>
      <c r="H2823" s="2"/>
      <c r="I2823" s="2"/>
      <c r="J2823" s="2"/>
      <c r="K2823" s="7"/>
      <c r="L2823" s="7"/>
      <c r="M2823" s="7"/>
      <c r="N2823" s="7"/>
      <c r="O2823" s="7"/>
      <c r="P2823" s="7"/>
      <c r="Q2823" s="7"/>
      <c r="R2823" s="7"/>
      <c r="S2823" s="7"/>
    </row>
    <row r="2824">
      <c r="A2824" s="2"/>
      <c r="B2824" s="2"/>
      <c r="C2824" s="3"/>
      <c r="D2824" s="2"/>
      <c r="E2824" s="2"/>
      <c r="F2824" s="2"/>
      <c r="G2824" s="2"/>
      <c r="H2824" s="2"/>
      <c r="I2824" s="2"/>
      <c r="J2824" s="2"/>
      <c r="K2824" s="7"/>
      <c r="L2824" s="7"/>
      <c r="M2824" s="7"/>
      <c r="N2824" s="7"/>
      <c r="O2824" s="7"/>
      <c r="P2824" s="7"/>
      <c r="Q2824" s="7"/>
      <c r="R2824" s="7"/>
      <c r="S2824" s="7"/>
    </row>
    <row r="2825">
      <c r="A2825" s="2"/>
      <c r="B2825" s="2"/>
      <c r="C2825" s="3"/>
      <c r="D2825" s="2"/>
      <c r="E2825" s="2"/>
      <c r="F2825" s="2"/>
      <c r="G2825" s="2"/>
      <c r="H2825" s="2"/>
      <c r="I2825" s="2"/>
      <c r="J2825" s="2"/>
      <c r="K2825" s="7"/>
      <c r="L2825" s="7"/>
      <c r="M2825" s="7"/>
      <c r="N2825" s="7"/>
      <c r="O2825" s="7"/>
      <c r="P2825" s="7"/>
      <c r="Q2825" s="7"/>
      <c r="R2825" s="7"/>
      <c r="S2825" s="7"/>
    </row>
    <row r="2826">
      <c r="A2826" s="2"/>
      <c r="B2826" s="2"/>
      <c r="C2826" s="3"/>
      <c r="D2826" s="2"/>
      <c r="E2826" s="2"/>
      <c r="F2826" s="2"/>
      <c r="G2826" s="2"/>
      <c r="H2826" s="2"/>
      <c r="I2826" s="2"/>
      <c r="J2826" s="2"/>
      <c r="K2826" s="7"/>
      <c r="L2826" s="7"/>
      <c r="M2826" s="7"/>
      <c r="N2826" s="7"/>
      <c r="O2826" s="7"/>
      <c r="P2826" s="7"/>
      <c r="Q2826" s="7"/>
      <c r="R2826" s="7"/>
      <c r="S2826" s="7"/>
    </row>
    <row r="2827">
      <c r="A2827" s="2"/>
      <c r="B2827" s="2"/>
      <c r="C2827" s="3"/>
      <c r="D2827" s="2"/>
      <c r="E2827" s="2"/>
      <c r="F2827" s="2"/>
      <c r="G2827" s="2"/>
      <c r="H2827" s="2"/>
      <c r="I2827" s="2"/>
      <c r="J2827" s="2"/>
      <c r="K2827" s="7"/>
      <c r="L2827" s="7"/>
      <c r="M2827" s="7"/>
      <c r="N2827" s="7"/>
      <c r="O2827" s="7"/>
      <c r="P2827" s="7"/>
      <c r="Q2827" s="7"/>
      <c r="R2827" s="7"/>
      <c r="S2827" s="7"/>
    </row>
    <row r="2828">
      <c r="A2828" s="2"/>
      <c r="B2828" s="2"/>
      <c r="C2828" s="3"/>
      <c r="D2828" s="2"/>
      <c r="E2828" s="2"/>
      <c r="F2828" s="2"/>
      <c r="G2828" s="2"/>
      <c r="H2828" s="2"/>
      <c r="I2828" s="2"/>
      <c r="J2828" s="2"/>
      <c r="K2828" s="7"/>
      <c r="L2828" s="7"/>
      <c r="M2828" s="7"/>
      <c r="N2828" s="7"/>
      <c r="O2828" s="7"/>
      <c r="P2828" s="7"/>
      <c r="Q2828" s="7"/>
      <c r="R2828" s="7"/>
      <c r="S2828" s="7"/>
    </row>
    <row r="2829">
      <c r="A2829" s="2"/>
      <c r="B2829" s="2"/>
      <c r="C2829" s="3"/>
      <c r="D2829" s="2"/>
      <c r="E2829" s="2"/>
      <c r="F2829" s="2"/>
      <c r="G2829" s="2"/>
      <c r="H2829" s="2"/>
      <c r="I2829" s="2"/>
      <c r="J2829" s="2"/>
      <c r="K2829" s="7"/>
      <c r="L2829" s="7"/>
      <c r="M2829" s="7"/>
      <c r="N2829" s="7"/>
      <c r="O2829" s="7"/>
      <c r="P2829" s="7"/>
      <c r="Q2829" s="7"/>
      <c r="R2829" s="7"/>
      <c r="S2829" s="7"/>
    </row>
    <row r="2830">
      <c r="A2830" s="2"/>
      <c r="B2830" s="2"/>
      <c r="C2830" s="3"/>
      <c r="D2830" s="2"/>
      <c r="E2830" s="2"/>
      <c r="F2830" s="2"/>
      <c r="G2830" s="2"/>
      <c r="H2830" s="2"/>
      <c r="I2830" s="2"/>
      <c r="J2830" s="2"/>
      <c r="K2830" s="7"/>
      <c r="L2830" s="7"/>
      <c r="M2830" s="7"/>
      <c r="N2830" s="7"/>
      <c r="O2830" s="7"/>
      <c r="P2830" s="7"/>
      <c r="Q2830" s="7"/>
      <c r="R2830" s="7"/>
      <c r="S2830" s="7"/>
    </row>
    <row r="2831">
      <c r="A2831" s="2"/>
      <c r="B2831" s="2"/>
      <c r="C2831" s="3"/>
      <c r="D2831" s="2"/>
      <c r="E2831" s="2"/>
      <c r="F2831" s="2"/>
      <c r="G2831" s="2"/>
      <c r="H2831" s="2"/>
      <c r="I2831" s="2"/>
      <c r="J2831" s="2"/>
      <c r="K2831" s="7"/>
      <c r="L2831" s="7"/>
      <c r="M2831" s="7"/>
      <c r="N2831" s="7"/>
      <c r="O2831" s="7"/>
      <c r="P2831" s="7"/>
      <c r="Q2831" s="7"/>
      <c r="R2831" s="7"/>
      <c r="S2831" s="7"/>
    </row>
    <row r="2832">
      <c r="A2832" s="2"/>
      <c r="B2832" s="2"/>
      <c r="C2832" s="3"/>
      <c r="D2832" s="2"/>
      <c r="E2832" s="2"/>
      <c r="F2832" s="2"/>
      <c r="G2832" s="2"/>
      <c r="H2832" s="2"/>
      <c r="I2832" s="2"/>
      <c r="J2832" s="2"/>
      <c r="K2832" s="7"/>
      <c r="L2832" s="7"/>
      <c r="M2832" s="7"/>
      <c r="N2832" s="7"/>
      <c r="O2832" s="7"/>
      <c r="P2832" s="7"/>
      <c r="Q2832" s="7"/>
      <c r="R2832" s="7"/>
      <c r="S2832" s="7"/>
    </row>
    <row r="2833">
      <c r="A2833" s="2"/>
      <c r="B2833" s="2"/>
      <c r="C2833" s="3"/>
      <c r="D2833" s="2"/>
      <c r="E2833" s="2"/>
      <c r="F2833" s="2"/>
      <c r="G2833" s="2"/>
      <c r="H2833" s="2"/>
      <c r="I2833" s="2"/>
      <c r="J2833" s="2"/>
      <c r="K2833" s="7"/>
      <c r="L2833" s="7"/>
      <c r="M2833" s="7"/>
      <c r="N2833" s="7"/>
      <c r="O2833" s="7"/>
      <c r="P2833" s="7"/>
      <c r="Q2833" s="7"/>
      <c r="R2833" s="7"/>
      <c r="S2833" s="7"/>
    </row>
    <row r="2834">
      <c r="A2834" s="2"/>
      <c r="B2834" s="2"/>
      <c r="C2834" s="3"/>
      <c r="D2834" s="2"/>
      <c r="E2834" s="2"/>
      <c r="F2834" s="2"/>
      <c r="G2834" s="2"/>
      <c r="H2834" s="2"/>
      <c r="I2834" s="2"/>
      <c r="J2834" s="2"/>
      <c r="K2834" s="7"/>
      <c r="L2834" s="7"/>
      <c r="M2834" s="7"/>
      <c r="N2834" s="7"/>
      <c r="O2834" s="7"/>
      <c r="P2834" s="7"/>
      <c r="Q2834" s="7"/>
      <c r="R2834" s="7"/>
      <c r="S2834" s="7"/>
    </row>
    <row r="2835">
      <c r="A2835" s="2"/>
      <c r="B2835" s="2"/>
      <c r="C2835" s="3"/>
      <c r="D2835" s="2"/>
      <c r="E2835" s="2"/>
      <c r="F2835" s="2"/>
      <c r="G2835" s="2"/>
      <c r="H2835" s="2"/>
      <c r="I2835" s="2"/>
      <c r="J2835" s="2"/>
      <c r="K2835" s="7"/>
      <c r="L2835" s="7"/>
      <c r="M2835" s="7"/>
      <c r="N2835" s="7"/>
      <c r="O2835" s="7"/>
      <c r="P2835" s="7"/>
      <c r="Q2835" s="7"/>
      <c r="R2835" s="7"/>
      <c r="S2835" s="7"/>
    </row>
    <row r="2836">
      <c r="A2836" s="2"/>
      <c r="B2836" s="2"/>
      <c r="C2836" s="3"/>
      <c r="D2836" s="2"/>
      <c r="E2836" s="2"/>
      <c r="F2836" s="2"/>
      <c r="G2836" s="2"/>
      <c r="H2836" s="2"/>
      <c r="I2836" s="2"/>
      <c r="J2836" s="2"/>
      <c r="K2836" s="7"/>
      <c r="L2836" s="7"/>
      <c r="M2836" s="7"/>
      <c r="N2836" s="7"/>
      <c r="O2836" s="7"/>
      <c r="P2836" s="7"/>
      <c r="Q2836" s="7"/>
      <c r="R2836" s="7"/>
      <c r="S2836" s="7"/>
    </row>
    <row r="2837">
      <c r="A2837" s="2"/>
      <c r="B2837" s="2"/>
      <c r="C2837" s="3"/>
      <c r="D2837" s="2"/>
      <c r="E2837" s="2"/>
      <c r="F2837" s="2"/>
      <c r="G2837" s="2"/>
      <c r="H2837" s="2"/>
      <c r="I2837" s="2"/>
      <c r="J2837" s="2"/>
      <c r="K2837" s="7"/>
      <c r="L2837" s="7"/>
      <c r="M2837" s="7"/>
      <c r="N2837" s="7"/>
      <c r="O2837" s="7"/>
      <c r="P2837" s="7"/>
      <c r="Q2837" s="7"/>
      <c r="R2837" s="7"/>
      <c r="S2837" s="7"/>
    </row>
    <row r="2838">
      <c r="A2838" s="2"/>
      <c r="B2838" s="2"/>
      <c r="C2838" s="3"/>
      <c r="D2838" s="2"/>
      <c r="E2838" s="2"/>
      <c r="F2838" s="2"/>
      <c r="G2838" s="2"/>
      <c r="H2838" s="2"/>
      <c r="I2838" s="2"/>
      <c r="J2838" s="2"/>
      <c r="K2838" s="7"/>
      <c r="L2838" s="7"/>
      <c r="M2838" s="7"/>
      <c r="N2838" s="7"/>
      <c r="O2838" s="7"/>
      <c r="P2838" s="7"/>
      <c r="Q2838" s="7"/>
      <c r="R2838" s="7"/>
      <c r="S2838" s="7"/>
    </row>
    <row r="2839">
      <c r="A2839" s="2"/>
      <c r="B2839" s="2"/>
      <c r="C2839" s="3"/>
      <c r="D2839" s="2"/>
      <c r="E2839" s="2"/>
      <c r="F2839" s="2"/>
      <c r="G2839" s="2"/>
      <c r="H2839" s="2"/>
      <c r="I2839" s="2"/>
      <c r="J2839" s="2"/>
      <c r="K2839" s="7"/>
      <c r="L2839" s="7"/>
      <c r="M2839" s="7"/>
      <c r="N2839" s="7"/>
      <c r="O2839" s="7"/>
      <c r="P2839" s="7"/>
      <c r="Q2839" s="7"/>
      <c r="R2839" s="7"/>
      <c r="S2839" s="7"/>
    </row>
    <row r="2840">
      <c r="A2840" s="2"/>
      <c r="B2840" s="2"/>
      <c r="C2840" s="3"/>
      <c r="D2840" s="2"/>
      <c r="E2840" s="2"/>
      <c r="F2840" s="2"/>
      <c r="G2840" s="2"/>
      <c r="H2840" s="2"/>
      <c r="I2840" s="2"/>
      <c r="J2840" s="2"/>
      <c r="K2840" s="7"/>
      <c r="L2840" s="7"/>
      <c r="M2840" s="7"/>
      <c r="N2840" s="7"/>
      <c r="O2840" s="7"/>
      <c r="P2840" s="7"/>
      <c r="Q2840" s="7"/>
      <c r="R2840" s="7"/>
      <c r="S2840" s="7"/>
    </row>
    <row r="2841">
      <c r="A2841" s="2"/>
      <c r="B2841" s="2"/>
      <c r="C2841" s="3"/>
      <c r="D2841" s="2"/>
      <c r="E2841" s="2"/>
      <c r="F2841" s="2"/>
      <c r="G2841" s="2"/>
      <c r="H2841" s="2"/>
      <c r="I2841" s="2"/>
      <c r="J2841" s="2"/>
      <c r="K2841" s="7"/>
      <c r="L2841" s="7"/>
      <c r="M2841" s="7"/>
      <c r="N2841" s="7"/>
      <c r="O2841" s="7"/>
      <c r="P2841" s="7"/>
      <c r="Q2841" s="7"/>
      <c r="R2841" s="7"/>
      <c r="S2841" s="7"/>
    </row>
    <row r="2842">
      <c r="A2842" s="2"/>
      <c r="B2842" s="2"/>
      <c r="C2842" s="3"/>
      <c r="D2842" s="2"/>
      <c r="E2842" s="2"/>
      <c r="F2842" s="2"/>
      <c r="G2842" s="2"/>
      <c r="H2842" s="2"/>
      <c r="I2842" s="2"/>
      <c r="J2842" s="2"/>
      <c r="K2842" s="7"/>
      <c r="L2842" s="7"/>
      <c r="M2842" s="7"/>
      <c r="N2842" s="7"/>
      <c r="O2842" s="7"/>
      <c r="P2842" s="7"/>
      <c r="Q2842" s="7"/>
      <c r="R2842" s="7"/>
      <c r="S2842" s="7"/>
    </row>
    <row r="2843">
      <c r="A2843" s="2"/>
      <c r="B2843" s="2"/>
      <c r="C2843" s="3"/>
      <c r="D2843" s="2"/>
      <c r="E2843" s="2"/>
      <c r="F2843" s="2"/>
      <c r="G2843" s="2"/>
      <c r="H2843" s="2"/>
      <c r="I2843" s="2"/>
      <c r="J2843" s="2"/>
      <c r="K2843" s="7"/>
      <c r="L2843" s="7"/>
      <c r="M2843" s="7"/>
      <c r="N2843" s="7"/>
      <c r="O2843" s="7"/>
      <c r="P2843" s="7"/>
      <c r="Q2843" s="7"/>
      <c r="R2843" s="7"/>
      <c r="S2843" s="7"/>
    </row>
    <row r="2844">
      <c r="A2844" s="2"/>
      <c r="B2844" s="2"/>
      <c r="C2844" s="3"/>
      <c r="D2844" s="2"/>
      <c r="E2844" s="2"/>
      <c r="F2844" s="2"/>
      <c r="G2844" s="2"/>
      <c r="H2844" s="2"/>
      <c r="I2844" s="2"/>
      <c r="J2844" s="2"/>
      <c r="K2844" s="7"/>
      <c r="L2844" s="7"/>
      <c r="M2844" s="7"/>
      <c r="N2844" s="7"/>
      <c r="O2844" s="7"/>
      <c r="P2844" s="7"/>
      <c r="Q2844" s="7"/>
      <c r="R2844" s="7"/>
      <c r="S2844" s="7"/>
    </row>
    <row r="2845">
      <c r="A2845" s="2"/>
      <c r="B2845" s="2"/>
      <c r="C2845" s="3"/>
      <c r="D2845" s="2"/>
      <c r="E2845" s="2"/>
      <c r="F2845" s="2"/>
      <c r="G2845" s="2"/>
      <c r="H2845" s="2"/>
      <c r="I2845" s="2"/>
      <c r="J2845" s="2"/>
      <c r="K2845" s="7"/>
      <c r="L2845" s="7"/>
      <c r="M2845" s="7"/>
      <c r="N2845" s="7"/>
      <c r="O2845" s="7"/>
      <c r="P2845" s="7"/>
      <c r="Q2845" s="7"/>
      <c r="R2845" s="7"/>
      <c r="S2845" s="7"/>
    </row>
    <row r="2846">
      <c r="A2846" s="2"/>
      <c r="B2846" s="2"/>
      <c r="C2846" s="3"/>
      <c r="D2846" s="2"/>
      <c r="E2846" s="2"/>
      <c r="F2846" s="2"/>
      <c r="G2846" s="2"/>
      <c r="H2846" s="2"/>
      <c r="I2846" s="2"/>
      <c r="J2846" s="2"/>
      <c r="K2846" s="7"/>
      <c r="L2846" s="7"/>
      <c r="M2846" s="7"/>
      <c r="N2846" s="7"/>
      <c r="O2846" s="7"/>
      <c r="P2846" s="7"/>
      <c r="Q2846" s="7"/>
      <c r="R2846" s="7"/>
      <c r="S2846" s="7"/>
    </row>
    <row r="2847">
      <c r="A2847" s="2"/>
      <c r="B2847" s="2"/>
      <c r="C2847" s="3"/>
      <c r="D2847" s="2"/>
      <c r="E2847" s="2"/>
      <c r="F2847" s="2"/>
      <c r="G2847" s="2"/>
      <c r="H2847" s="2"/>
      <c r="I2847" s="2"/>
      <c r="J2847" s="2"/>
      <c r="K2847" s="7"/>
      <c r="L2847" s="7"/>
      <c r="M2847" s="7"/>
      <c r="N2847" s="7"/>
      <c r="O2847" s="7"/>
      <c r="P2847" s="7"/>
      <c r="Q2847" s="7"/>
      <c r="R2847" s="7"/>
      <c r="S2847" s="7"/>
    </row>
    <row r="2848">
      <c r="A2848" s="2"/>
      <c r="B2848" s="2"/>
      <c r="C2848" s="3"/>
      <c r="D2848" s="2"/>
      <c r="E2848" s="2"/>
      <c r="F2848" s="2"/>
      <c r="G2848" s="2"/>
      <c r="H2848" s="2"/>
      <c r="I2848" s="2"/>
      <c r="J2848" s="2"/>
      <c r="K2848" s="7"/>
      <c r="L2848" s="7"/>
      <c r="M2848" s="7"/>
      <c r="N2848" s="7"/>
      <c r="O2848" s="7"/>
      <c r="P2848" s="7"/>
      <c r="Q2848" s="7"/>
      <c r="R2848" s="7"/>
      <c r="S2848" s="7"/>
    </row>
    <row r="2849">
      <c r="A2849" s="2"/>
      <c r="B2849" s="2"/>
      <c r="C2849" s="3"/>
      <c r="D2849" s="2"/>
      <c r="E2849" s="2"/>
      <c r="F2849" s="2"/>
      <c r="G2849" s="2"/>
      <c r="H2849" s="2"/>
      <c r="I2849" s="2"/>
      <c r="J2849" s="2"/>
      <c r="K2849" s="7"/>
      <c r="L2849" s="7"/>
      <c r="M2849" s="7"/>
      <c r="N2849" s="7"/>
      <c r="O2849" s="7"/>
      <c r="P2849" s="7"/>
      <c r="Q2849" s="7"/>
      <c r="R2849" s="7"/>
      <c r="S2849" s="7"/>
    </row>
    <row r="2850">
      <c r="A2850" s="2"/>
      <c r="B2850" s="2"/>
      <c r="C2850" s="3"/>
      <c r="D2850" s="2"/>
      <c r="E2850" s="2"/>
      <c r="F2850" s="2"/>
      <c r="G2850" s="2"/>
      <c r="H2850" s="2"/>
      <c r="I2850" s="2"/>
      <c r="J2850" s="2"/>
      <c r="K2850" s="7"/>
      <c r="L2850" s="7"/>
      <c r="M2850" s="7"/>
      <c r="N2850" s="7"/>
      <c r="O2850" s="7"/>
      <c r="P2850" s="7"/>
      <c r="Q2850" s="7"/>
      <c r="R2850" s="7"/>
      <c r="S2850" s="7"/>
    </row>
    <row r="2851">
      <c r="A2851" s="2"/>
      <c r="B2851" s="2"/>
      <c r="C2851" s="3"/>
      <c r="D2851" s="2"/>
      <c r="E2851" s="2"/>
      <c r="F2851" s="2"/>
      <c r="G2851" s="2"/>
      <c r="H2851" s="2"/>
      <c r="I2851" s="2"/>
      <c r="J2851" s="2"/>
      <c r="K2851" s="7"/>
      <c r="L2851" s="7"/>
      <c r="M2851" s="7"/>
      <c r="N2851" s="7"/>
      <c r="O2851" s="7"/>
      <c r="P2851" s="7"/>
      <c r="Q2851" s="7"/>
      <c r="R2851" s="7"/>
      <c r="S2851" s="7"/>
    </row>
    <row r="2852">
      <c r="A2852" s="2"/>
      <c r="B2852" s="2"/>
      <c r="C2852" s="3"/>
      <c r="D2852" s="2"/>
      <c r="E2852" s="2"/>
      <c r="F2852" s="2"/>
      <c r="G2852" s="2"/>
      <c r="H2852" s="2"/>
      <c r="I2852" s="2"/>
      <c r="J2852" s="2"/>
      <c r="K2852" s="7"/>
      <c r="L2852" s="7"/>
      <c r="M2852" s="7"/>
      <c r="N2852" s="7"/>
      <c r="O2852" s="7"/>
      <c r="P2852" s="7"/>
      <c r="Q2852" s="7"/>
      <c r="R2852" s="7"/>
      <c r="S2852" s="7"/>
    </row>
    <row r="2853">
      <c r="A2853" s="2"/>
      <c r="B2853" s="2"/>
      <c r="C2853" s="3"/>
      <c r="D2853" s="2"/>
      <c r="E2853" s="2"/>
      <c r="F2853" s="2"/>
      <c r="G2853" s="2"/>
      <c r="H2853" s="2"/>
      <c r="I2853" s="2"/>
      <c r="J2853" s="2"/>
      <c r="K2853" s="7"/>
      <c r="L2853" s="7"/>
      <c r="M2853" s="7"/>
      <c r="N2853" s="7"/>
      <c r="O2853" s="7"/>
      <c r="P2853" s="7"/>
      <c r="Q2853" s="7"/>
      <c r="R2853" s="7"/>
      <c r="S2853" s="7"/>
    </row>
    <row r="2854">
      <c r="A2854" s="2"/>
      <c r="B2854" s="2"/>
      <c r="C2854" s="3"/>
      <c r="D2854" s="2"/>
      <c r="E2854" s="2"/>
      <c r="F2854" s="2"/>
      <c r="G2854" s="2"/>
      <c r="H2854" s="2"/>
      <c r="I2854" s="2"/>
      <c r="J2854" s="2"/>
      <c r="K2854" s="7"/>
      <c r="L2854" s="7"/>
      <c r="M2854" s="7"/>
      <c r="N2854" s="7"/>
      <c r="O2854" s="7"/>
      <c r="P2854" s="7"/>
      <c r="Q2854" s="7"/>
      <c r="R2854" s="7"/>
      <c r="S2854" s="7"/>
    </row>
    <row r="2855">
      <c r="A2855" s="2"/>
      <c r="B2855" s="2"/>
      <c r="C2855" s="3"/>
      <c r="D2855" s="2"/>
      <c r="E2855" s="2"/>
      <c r="F2855" s="2"/>
      <c r="G2855" s="2"/>
      <c r="H2855" s="2"/>
      <c r="I2855" s="2"/>
      <c r="J2855" s="2"/>
      <c r="K2855" s="7"/>
      <c r="L2855" s="7"/>
      <c r="M2855" s="7"/>
      <c r="N2855" s="7"/>
      <c r="O2855" s="7"/>
      <c r="P2855" s="7"/>
      <c r="Q2855" s="7"/>
      <c r="R2855" s="7"/>
      <c r="S2855" s="7"/>
    </row>
    <row r="2856">
      <c r="A2856" s="2"/>
      <c r="B2856" s="2"/>
      <c r="C2856" s="3"/>
      <c r="D2856" s="2"/>
      <c r="E2856" s="2"/>
      <c r="F2856" s="2"/>
      <c r="G2856" s="2"/>
      <c r="H2856" s="2"/>
      <c r="I2856" s="2"/>
      <c r="J2856" s="2"/>
      <c r="K2856" s="7"/>
      <c r="L2856" s="7"/>
      <c r="M2856" s="7"/>
      <c r="N2856" s="7"/>
      <c r="O2856" s="7"/>
      <c r="P2856" s="7"/>
      <c r="Q2856" s="7"/>
      <c r="R2856" s="7"/>
      <c r="S2856" s="7"/>
    </row>
    <row r="2857">
      <c r="A2857" s="2"/>
      <c r="B2857" s="2"/>
      <c r="C2857" s="3"/>
      <c r="D2857" s="2"/>
      <c r="E2857" s="2"/>
      <c r="F2857" s="2"/>
      <c r="G2857" s="2"/>
      <c r="H2857" s="2"/>
      <c r="I2857" s="2"/>
      <c r="J2857" s="2"/>
      <c r="K2857" s="7"/>
      <c r="L2857" s="7"/>
      <c r="M2857" s="7"/>
      <c r="N2857" s="7"/>
      <c r="O2857" s="7"/>
      <c r="P2857" s="7"/>
      <c r="Q2857" s="7"/>
      <c r="R2857" s="7"/>
      <c r="S2857" s="7"/>
    </row>
    <row r="2858">
      <c r="A2858" s="2"/>
      <c r="B2858" s="2"/>
      <c r="C2858" s="3"/>
      <c r="D2858" s="2"/>
      <c r="E2858" s="2"/>
      <c r="F2858" s="2"/>
      <c r="G2858" s="2"/>
      <c r="H2858" s="2"/>
      <c r="I2858" s="2"/>
      <c r="J2858" s="2"/>
      <c r="K2858" s="7"/>
      <c r="L2858" s="7"/>
      <c r="M2858" s="7"/>
      <c r="N2858" s="7"/>
      <c r="O2858" s="7"/>
      <c r="P2858" s="7"/>
      <c r="Q2858" s="7"/>
      <c r="R2858" s="7"/>
      <c r="S2858" s="7"/>
    </row>
    <row r="2859">
      <c r="A2859" s="2"/>
      <c r="B2859" s="2"/>
      <c r="C2859" s="3"/>
      <c r="D2859" s="2"/>
      <c r="E2859" s="2"/>
      <c r="F2859" s="2"/>
      <c r="G2859" s="2"/>
      <c r="H2859" s="2"/>
      <c r="I2859" s="2"/>
      <c r="J2859" s="2"/>
      <c r="K2859" s="7"/>
      <c r="L2859" s="7"/>
      <c r="M2859" s="7"/>
      <c r="N2859" s="7"/>
      <c r="O2859" s="7"/>
      <c r="P2859" s="7"/>
      <c r="Q2859" s="7"/>
      <c r="R2859" s="7"/>
      <c r="S2859" s="7"/>
    </row>
    <row r="2860">
      <c r="A2860" s="2"/>
      <c r="B2860" s="2"/>
      <c r="C2860" s="3"/>
      <c r="D2860" s="2"/>
      <c r="E2860" s="2"/>
      <c r="F2860" s="2"/>
      <c r="G2860" s="2"/>
      <c r="H2860" s="2"/>
      <c r="I2860" s="2"/>
      <c r="J2860" s="2"/>
      <c r="K2860" s="7"/>
      <c r="L2860" s="7"/>
      <c r="M2860" s="7"/>
      <c r="N2860" s="7"/>
      <c r="O2860" s="7"/>
      <c r="P2860" s="7"/>
      <c r="Q2860" s="7"/>
      <c r="R2860" s="7"/>
      <c r="S2860" s="7"/>
    </row>
    <row r="2861">
      <c r="A2861" s="2"/>
      <c r="B2861" s="2"/>
      <c r="C2861" s="3"/>
      <c r="D2861" s="2"/>
      <c r="E2861" s="2"/>
      <c r="F2861" s="2"/>
      <c r="G2861" s="2"/>
      <c r="H2861" s="2"/>
      <c r="I2861" s="2"/>
      <c r="J2861" s="2"/>
      <c r="K2861" s="7"/>
      <c r="L2861" s="7"/>
      <c r="M2861" s="7"/>
      <c r="N2861" s="7"/>
      <c r="O2861" s="7"/>
      <c r="P2861" s="7"/>
      <c r="Q2861" s="7"/>
      <c r="R2861" s="7"/>
      <c r="S2861" s="7"/>
    </row>
    <row r="2862">
      <c r="A2862" s="2"/>
      <c r="B2862" s="2"/>
      <c r="C2862" s="3"/>
      <c r="D2862" s="2"/>
      <c r="E2862" s="2"/>
      <c r="F2862" s="2"/>
      <c r="G2862" s="2"/>
      <c r="H2862" s="2"/>
      <c r="I2862" s="2"/>
      <c r="J2862" s="2"/>
      <c r="K2862" s="7"/>
      <c r="L2862" s="7"/>
      <c r="M2862" s="7"/>
      <c r="N2862" s="7"/>
      <c r="O2862" s="7"/>
      <c r="P2862" s="7"/>
      <c r="Q2862" s="7"/>
      <c r="R2862" s="7"/>
      <c r="S2862" s="7"/>
    </row>
    <row r="2863">
      <c r="A2863" s="2"/>
      <c r="B2863" s="2"/>
      <c r="C2863" s="3"/>
      <c r="D2863" s="2"/>
      <c r="E2863" s="2"/>
      <c r="F2863" s="2"/>
      <c r="G2863" s="2"/>
      <c r="H2863" s="2"/>
      <c r="I2863" s="2"/>
      <c r="J2863" s="2"/>
      <c r="K2863" s="7"/>
      <c r="L2863" s="7"/>
      <c r="M2863" s="7"/>
      <c r="N2863" s="7"/>
      <c r="O2863" s="7"/>
      <c r="P2863" s="7"/>
      <c r="Q2863" s="7"/>
      <c r="R2863" s="7"/>
      <c r="S2863" s="7"/>
    </row>
    <row r="2864">
      <c r="A2864" s="2"/>
      <c r="B2864" s="2"/>
      <c r="C2864" s="3"/>
      <c r="D2864" s="2"/>
      <c r="E2864" s="2"/>
      <c r="F2864" s="2"/>
      <c r="G2864" s="2"/>
      <c r="H2864" s="2"/>
      <c r="I2864" s="2"/>
      <c r="J2864" s="2"/>
      <c r="K2864" s="7"/>
      <c r="L2864" s="7"/>
      <c r="M2864" s="7"/>
      <c r="N2864" s="7"/>
      <c r="O2864" s="7"/>
      <c r="P2864" s="7"/>
      <c r="Q2864" s="7"/>
      <c r="R2864" s="7"/>
      <c r="S2864" s="7"/>
    </row>
    <row r="2865">
      <c r="A2865" s="2"/>
      <c r="B2865" s="2"/>
      <c r="C2865" s="3"/>
      <c r="D2865" s="2"/>
      <c r="E2865" s="2"/>
      <c r="F2865" s="2"/>
      <c r="G2865" s="2"/>
      <c r="H2865" s="2"/>
      <c r="I2865" s="2"/>
      <c r="J2865" s="2"/>
      <c r="K2865" s="7"/>
      <c r="L2865" s="7"/>
      <c r="M2865" s="7"/>
      <c r="N2865" s="7"/>
      <c r="O2865" s="7"/>
      <c r="P2865" s="7"/>
      <c r="Q2865" s="7"/>
      <c r="R2865" s="7"/>
      <c r="S2865" s="7"/>
    </row>
    <row r="2866">
      <c r="A2866" s="2"/>
      <c r="B2866" s="2"/>
      <c r="C2866" s="3"/>
      <c r="D2866" s="2"/>
      <c r="E2866" s="2"/>
      <c r="F2866" s="2"/>
      <c r="G2866" s="2"/>
      <c r="H2866" s="2"/>
      <c r="I2866" s="2"/>
      <c r="J2866" s="2"/>
      <c r="K2866" s="7"/>
      <c r="L2866" s="7"/>
      <c r="M2866" s="7"/>
      <c r="N2866" s="7"/>
      <c r="O2866" s="7"/>
      <c r="P2866" s="7"/>
      <c r="Q2866" s="7"/>
      <c r="R2866" s="7"/>
      <c r="S2866" s="7"/>
    </row>
    <row r="2867">
      <c r="A2867" s="2"/>
      <c r="B2867" s="2"/>
      <c r="C2867" s="3"/>
      <c r="D2867" s="2"/>
      <c r="E2867" s="2"/>
      <c r="F2867" s="2"/>
      <c r="G2867" s="2"/>
      <c r="H2867" s="2"/>
      <c r="I2867" s="2"/>
      <c r="J2867" s="2"/>
      <c r="K2867" s="7"/>
      <c r="L2867" s="7"/>
      <c r="M2867" s="7"/>
      <c r="N2867" s="7"/>
      <c r="O2867" s="7"/>
      <c r="P2867" s="7"/>
      <c r="Q2867" s="7"/>
      <c r="R2867" s="7"/>
      <c r="S2867" s="7"/>
    </row>
    <row r="2868">
      <c r="A2868" s="2"/>
      <c r="B2868" s="2"/>
      <c r="C2868" s="3"/>
      <c r="D2868" s="2"/>
      <c r="E2868" s="2"/>
      <c r="F2868" s="2"/>
      <c r="G2868" s="2"/>
      <c r="H2868" s="2"/>
      <c r="I2868" s="2"/>
      <c r="J2868" s="2"/>
      <c r="K2868" s="7"/>
      <c r="L2868" s="7"/>
      <c r="M2868" s="7"/>
      <c r="N2868" s="7"/>
      <c r="O2868" s="7"/>
      <c r="P2868" s="7"/>
      <c r="Q2868" s="7"/>
      <c r="R2868" s="7"/>
      <c r="S2868" s="7"/>
    </row>
    <row r="2869">
      <c r="A2869" s="2"/>
      <c r="B2869" s="2"/>
      <c r="C2869" s="3"/>
      <c r="D2869" s="2"/>
      <c r="E2869" s="2"/>
      <c r="F2869" s="2"/>
      <c r="G2869" s="2"/>
      <c r="H2869" s="2"/>
      <c r="I2869" s="2"/>
      <c r="J2869" s="2"/>
      <c r="K2869" s="7"/>
      <c r="L2869" s="7"/>
      <c r="M2869" s="7"/>
      <c r="N2869" s="7"/>
      <c r="O2869" s="7"/>
      <c r="P2869" s="7"/>
      <c r="Q2869" s="7"/>
      <c r="R2869" s="7"/>
      <c r="S2869" s="7"/>
    </row>
    <row r="2870">
      <c r="A2870" s="2"/>
      <c r="B2870" s="2"/>
      <c r="C2870" s="3"/>
      <c r="D2870" s="2"/>
      <c r="E2870" s="2"/>
      <c r="F2870" s="2"/>
      <c r="G2870" s="2"/>
      <c r="H2870" s="2"/>
      <c r="I2870" s="2"/>
      <c r="J2870" s="2"/>
      <c r="K2870" s="7"/>
      <c r="L2870" s="7"/>
      <c r="M2870" s="7"/>
      <c r="N2870" s="7"/>
      <c r="O2870" s="7"/>
      <c r="P2870" s="7"/>
      <c r="Q2870" s="7"/>
      <c r="R2870" s="7"/>
      <c r="S2870" s="7"/>
    </row>
    <row r="2871">
      <c r="A2871" s="2"/>
      <c r="B2871" s="2"/>
      <c r="C2871" s="3"/>
      <c r="D2871" s="2"/>
      <c r="E2871" s="2"/>
      <c r="F2871" s="2"/>
      <c r="G2871" s="2"/>
      <c r="H2871" s="2"/>
      <c r="I2871" s="2"/>
      <c r="J2871" s="2"/>
      <c r="K2871" s="7"/>
      <c r="L2871" s="7"/>
      <c r="M2871" s="7"/>
      <c r="N2871" s="7"/>
      <c r="O2871" s="7"/>
      <c r="P2871" s="7"/>
      <c r="Q2871" s="7"/>
      <c r="R2871" s="7"/>
      <c r="S2871" s="7"/>
    </row>
    <row r="2872">
      <c r="A2872" s="2"/>
      <c r="B2872" s="2"/>
      <c r="C2872" s="3"/>
      <c r="D2872" s="2"/>
      <c r="E2872" s="2"/>
      <c r="F2872" s="2"/>
      <c r="G2872" s="2"/>
      <c r="H2872" s="2"/>
      <c r="I2872" s="2"/>
      <c r="J2872" s="2"/>
      <c r="K2872" s="7"/>
      <c r="L2872" s="7"/>
      <c r="M2872" s="7"/>
      <c r="N2872" s="7"/>
      <c r="O2872" s="7"/>
      <c r="P2872" s="7"/>
      <c r="Q2872" s="7"/>
      <c r="R2872" s="7"/>
      <c r="S2872" s="7"/>
    </row>
    <row r="2873">
      <c r="A2873" s="2"/>
      <c r="B2873" s="2"/>
      <c r="C2873" s="3"/>
      <c r="D2873" s="2"/>
      <c r="E2873" s="2"/>
      <c r="F2873" s="2"/>
      <c r="G2873" s="2"/>
      <c r="H2873" s="2"/>
      <c r="I2873" s="2"/>
      <c r="J2873" s="2"/>
      <c r="K2873" s="7"/>
      <c r="L2873" s="7"/>
      <c r="M2873" s="7"/>
      <c r="N2873" s="7"/>
      <c r="O2873" s="7"/>
      <c r="P2873" s="7"/>
      <c r="Q2873" s="7"/>
      <c r="R2873" s="7"/>
      <c r="S2873" s="7"/>
    </row>
    <row r="2874">
      <c r="A2874" s="2"/>
      <c r="B2874" s="2"/>
      <c r="C2874" s="3"/>
      <c r="D2874" s="2"/>
      <c r="E2874" s="2"/>
      <c r="F2874" s="2"/>
      <c r="G2874" s="2"/>
      <c r="H2874" s="2"/>
      <c r="I2874" s="2"/>
      <c r="J2874" s="2"/>
      <c r="K2874" s="7"/>
      <c r="L2874" s="7"/>
      <c r="M2874" s="7"/>
      <c r="N2874" s="7"/>
      <c r="O2874" s="7"/>
      <c r="P2874" s="7"/>
      <c r="Q2874" s="7"/>
      <c r="R2874" s="7"/>
      <c r="S2874" s="7"/>
    </row>
    <row r="2875">
      <c r="A2875" s="2"/>
      <c r="B2875" s="2"/>
      <c r="C2875" s="3"/>
      <c r="D2875" s="2"/>
      <c r="E2875" s="2"/>
      <c r="F2875" s="2"/>
      <c r="G2875" s="2"/>
      <c r="H2875" s="2"/>
      <c r="I2875" s="2"/>
      <c r="J2875" s="2"/>
      <c r="K2875" s="7"/>
      <c r="L2875" s="7"/>
      <c r="M2875" s="7"/>
      <c r="N2875" s="7"/>
      <c r="O2875" s="7"/>
      <c r="P2875" s="7"/>
      <c r="Q2875" s="7"/>
      <c r="R2875" s="7"/>
      <c r="S2875" s="7"/>
    </row>
    <row r="2876">
      <c r="A2876" s="2"/>
      <c r="B2876" s="2"/>
      <c r="C2876" s="3"/>
      <c r="D2876" s="2"/>
      <c r="E2876" s="2"/>
      <c r="F2876" s="2"/>
      <c r="G2876" s="2"/>
      <c r="H2876" s="2"/>
      <c r="I2876" s="2"/>
      <c r="J2876" s="2"/>
      <c r="K2876" s="7"/>
      <c r="L2876" s="7"/>
      <c r="M2876" s="7"/>
      <c r="N2876" s="7"/>
      <c r="O2876" s="7"/>
      <c r="P2876" s="7"/>
      <c r="Q2876" s="7"/>
      <c r="R2876" s="7"/>
      <c r="S2876" s="7"/>
    </row>
    <row r="2877">
      <c r="A2877" s="2"/>
      <c r="B2877" s="2"/>
      <c r="C2877" s="3"/>
      <c r="D2877" s="2"/>
      <c r="E2877" s="2"/>
      <c r="F2877" s="2"/>
      <c r="G2877" s="2"/>
      <c r="H2877" s="2"/>
      <c r="I2877" s="2"/>
      <c r="J2877" s="2"/>
      <c r="K2877" s="7"/>
      <c r="L2877" s="7"/>
      <c r="M2877" s="7"/>
      <c r="N2877" s="7"/>
      <c r="O2877" s="7"/>
      <c r="P2877" s="7"/>
      <c r="Q2877" s="7"/>
      <c r="R2877" s="7"/>
      <c r="S2877" s="7"/>
    </row>
    <row r="2878">
      <c r="A2878" s="2"/>
      <c r="B2878" s="2"/>
      <c r="C2878" s="3"/>
      <c r="D2878" s="2"/>
      <c r="E2878" s="2"/>
      <c r="F2878" s="2"/>
      <c r="G2878" s="2"/>
      <c r="H2878" s="2"/>
      <c r="I2878" s="2"/>
      <c r="J2878" s="2"/>
      <c r="K2878" s="7"/>
      <c r="L2878" s="7"/>
      <c r="M2878" s="7"/>
      <c r="N2878" s="7"/>
      <c r="O2878" s="7"/>
      <c r="P2878" s="7"/>
      <c r="Q2878" s="7"/>
      <c r="R2878" s="7"/>
      <c r="S2878" s="7"/>
    </row>
    <row r="2879">
      <c r="A2879" s="2"/>
      <c r="B2879" s="2"/>
      <c r="C2879" s="3"/>
      <c r="D2879" s="2"/>
      <c r="E2879" s="2"/>
      <c r="F2879" s="2"/>
      <c r="G2879" s="2"/>
      <c r="H2879" s="2"/>
      <c r="I2879" s="2"/>
      <c r="J2879" s="2"/>
      <c r="K2879" s="7"/>
      <c r="L2879" s="7"/>
      <c r="M2879" s="7"/>
      <c r="N2879" s="7"/>
      <c r="O2879" s="7"/>
      <c r="P2879" s="7"/>
      <c r="Q2879" s="7"/>
      <c r="R2879" s="7"/>
      <c r="S2879" s="7"/>
    </row>
    <row r="2880">
      <c r="A2880" s="2"/>
      <c r="B2880" s="2"/>
      <c r="C2880" s="3"/>
      <c r="D2880" s="2"/>
      <c r="E2880" s="2"/>
      <c r="F2880" s="2"/>
      <c r="G2880" s="2"/>
      <c r="H2880" s="2"/>
      <c r="I2880" s="2"/>
      <c r="J2880" s="2"/>
      <c r="K2880" s="7"/>
      <c r="L2880" s="7"/>
      <c r="M2880" s="7"/>
      <c r="N2880" s="7"/>
      <c r="O2880" s="7"/>
      <c r="P2880" s="7"/>
      <c r="Q2880" s="7"/>
      <c r="R2880" s="7"/>
      <c r="S2880" s="7"/>
    </row>
    <row r="2881">
      <c r="A2881" s="2"/>
      <c r="B2881" s="2"/>
      <c r="C2881" s="3"/>
      <c r="D2881" s="2"/>
      <c r="E2881" s="2"/>
      <c r="F2881" s="2"/>
      <c r="G2881" s="2"/>
      <c r="H2881" s="2"/>
      <c r="I2881" s="2"/>
      <c r="J2881" s="2"/>
      <c r="K2881" s="7"/>
      <c r="L2881" s="7"/>
      <c r="M2881" s="7"/>
      <c r="N2881" s="7"/>
      <c r="O2881" s="7"/>
      <c r="P2881" s="7"/>
      <c r="Q2881" s="7"/>
      <c r="R2881" s="7"/>
      <c r="S2881" s="7"/>
    </row>
    <row r="2882">
      <c r="A2882" s="2"/>
      <c r="B2882" s="2"/>
      <c r="C2882" s="3"/>
      <c r="D2882" s="2"/>
      <c r="E2882" s="2"/>
      <c r="F2882" s="2"/>
      <c r="G2882" s="2"/>
      <c r="H2882" s="2"/>
      <c r="I2882" s="2"/>
      <c r="J2882" s="2"/>
      <c r="K2882" s="7"/>
      <c r="L2882" s="7"/>
      <c r="M2882" s="7"/>
      <c r="N2882" s="7"/>
      <c r="O2882" s="7"/>
      <c r="P2882" s="7"/>
      <c r="Q2882" s="7"/>
      <c r="R2882" s="7"/>
      <c r="S2882" s="7"/>
    </row>
    <row r="2883">
      <c r="A2883" s="2"/>
      <c r="B2883" s="2"/>
      <c r="C2883" s="3"/>
      <c r="D2883" s="2"/>
      <c r="E2883" s="2"/>
      <c r="F2883" s="2"/>
      <c r="G2883" s="2"/>
      <c r="H2883" s="2"/>
      <c r="I2883" s="2"/>
      <c r="J2883" s="2"/>
      <c r="K2883" s="7"/>
      <c r="L2883" s="7"/>
      <c r="M2883" s="7"/>
      <c r="N2883" s="7"/>
      <c r="O2883" s="7"/>
      <c r="P2883" s="7"/>
      <c r="Q2883" s="7"/>
      <c r="R2883" s="7"/>
      <c r="S2883" s="7"/>
    </row>
    <row r="2884">
      <c r="A2884" s="2"/>
      <c r="B2884" s="2"/>
      <c r="C2884" s="3"/>
      <c r="D2884" s="2"/>
      <c r="E2884" s="2"/>
      <c r="F2884" s="2"/>
      <c r="G2884" s="2"/>
      <c r="H2884" s="2"/>
      <c r="I2884" s="2"/>
      <c r="J2884" s="2"/>
      <c r="K2884" s="7"/>
      <c r="L2884" s="7"/>
      <c r="M2884" s="7"/>
      <c r="N2884" s="7"/>
      <c r="O2884" s="7"/>
      <c r="P2884" s="7"/>
      <c r="Q2884" s="7"/>
      <c r="R2884" s="7"/>
      <c r="S2884" s="7"/>
    </row>
    <row r="2885">
      <c r="A2885" s="2"/>
      <c r="B2885" s="2"/>
      <c r="C2885" s="3"/>
      <c r="D2885" s="2"/>
      <c r="E2885" s="2"/>
      <c r="F2885" s="2"/>
      <c r="G2885" s="2"/>
      <c r="H2885" s="2"/>
      <c r="I2885" s="2"/>
      <c r="J2885" s="2"/>
      <c r="K2885" s="7"/>
      <c r="L2885" s="7"/>
      <c r="M2885" s="7"/>
      <c r="N2885" s="7"/>
      <c r="O2885" s="7"/>
      <c r="P2885" s="7"/>
      <c r="Q2885" s="7"/>
      <c r="R2885" s="7"/>
      <c r="S2885" s="7"/>
    </row>
    <row r="2886">
      <c r="A2886" s="2"/>
      <c r="B2886" s="2"/>
      <c r="C2886" s="3"/>
      <c r="D2886" s="2"/>
      <c r="E2886" s="2"/>
      <c r="F2886" s="2"/>
      <c r="G2886" s="2"/>
      <c r="H2886" s="2"/>
      <c r="I2886" s="2"/>
      <c r="J2886" s="2"/>
      <c r="K2886" s="7"/>
      <c r="L2886" s="7"/>
      <c r="M2886" s="7"/>
      <c r="N2886" s="7"/>
      <c r="O2886" s="7"/>
      <c r="P2886" s="7"/>
      <c r="Q2886" s="7"/>
      <c r="R2886" s="7"/>
      <c r="S2886" s="7"/>
    </row>
    <row r="2887">
      <c r="A2887" s="2"/>
      <c r="B2887" s="2"/>
      <c r="C2887" s="3"/>
      <c r="D2887" s="2"/>
      <c r="E2887" s="2"/>
      <c r="F2887" s="2"/>
      <c r="G2887" s="2"/>
      <c r="H2887" s="2"/>
      <c r="I2887" s="2"/>
      <c r="J2887" s="2"/>
      <c r="K2887" s="7"/>
      <c r="L2887" s="7"/>
      <c r="M2887" s="7"/>
      <c r="N2887" s="7"/>
      <c r="O2887" s="7"/>
      <c r="P2887" s="7"/>
      <c r="Q2887" s="7"/>
      <c r="R2887" s="7"/>
      <c r="S2887" s="7"/>
    </row>
    <row r="2888">
      <c r="A2888" s="2"/>
      <c r="B2888" s="2"/>
      <c r="C2888" s="3"/>
      <c r="D2888" s="2"/>
      <c r="E2888" s="2"/>
      <c r="F2888" s="2"/>
      <c r="G2888" s="2"/>
      <c r="H2888" s="2"/>
      <c r="I2888" s="2"/>
      <c r="J2888" s="2"/>
      <c r="K2888" s="7"/>
      <c r="L2888" s="7"/>
      <c r="M2888" s="7"/>
      <c r="N2888" s="7"/>
      <c r="O2888" s="7"/>
      <c r="P2888" s="7"/>
      <c r="Q2888" s="7"/>
      <c r="R2888" s="7"/>
      <c r="S2888" s="7"/>
    </row>
    <row r="2889">
      <c r="A2889" s="2"/>
      <c r="B2889" s="2"/>
      <c r="C2889" s="3"/>
      <c r="D2889" s="2"/>
      <c r="E2889" s="2"/>
      <c r="F2889" s="2"/>
      <c r="G2889" s="2"/>
      <c r="H2889" s="2"/>
      <c r="I2889" s="2"/>
      <c r="J2889" s="2"/>
      <c r="K2889" s="7"/>
      <c r="L2889" s="7"/>
      <c r="M2889" s="7"/>
      <c r="N2889" s="7"/>
      <c r="O2889" s="7"/>
      <c r="P2889" s="7"/>
      <c r="Q2889" s="7"/>
      <c r="R2889" s="7"/>
      <c r="S2889" s="7"/>
    </row>
    <row r="2890">
      <c r="A2890" s="2"/>
      <c r="B2890" s="2"/>
      <c r="C2890" s="3"/>
      <c r="D2890" s="2"/>
      <c r="E2890" s="2"/>
      <c r="F2890" s="2"/>
      <c r="G2890" s="2"/>
      <c r="H2890" s="2"/>
      <c r="I2890" s="2"/>
      <c r="J2890" s="2"/>
      <c r="K2890" s="7"/>
      <c r="L2890" s="7"/>
      <c r="M2890" s="7"/>
      <c r="N2890" s="7"/>
      <c r="O2890" s="7"/>
      <c r="P2890" s="7"/>
      <c r="Q2890" s="7"/>
      <c r="R2890" s="7"/>
      <c r="S2890" s="7"/>
    </row>
    <row r="2891">
      <c r="A2891" s="2"/>
      <c r="B2891" s="2"/>
      <c r="C2891" s="3"/>
      <c r="D2891" s="2"/>
      <c r="E2891" s="2"/>
      <c r="F2891" s="2"/>
      <c r="G2891" s="2"/>
      <c r="H2891" s="2"/>
      <c r="I2891" s="2"/>
      <c r="J2891" s="2"/>
      <c r="K2891" s="7"/>
      <c r="L2891" s="7"/>
      <c r="M2891" s="7"/>
      <c r="N2891" s="7"/>
      <c r="O2891" s="7"/>
      <c r="P2891" s="7"/>
      <c r="Q2891" s="7"/>
      <c r="R2891" s="7"/>
      <c r="S2891" s="7"/>
    </row>
    <row r="2892">
      <c r="A2892" s="2"/>
      <c r="B2892" s="2"/>
      <c r="C2892" s="3"/>
      <c r="D2892" s="2"/>
      <c r="E2892" s="2"/>
      <c r="F2892" s="2"/>
      <c r="G2892" s="2"/>
      <c r="H2892" s="2"/>
      <c r="I2892" s="2"/>
      <c r="J2892" s="2"/>
      <c r="K2892" s="7"/>
      <c r="L2892" s="7"/>
      <c r="M2892" s="7"/>
      <c r="N2892" s="7"/>
      <c r="O2892" s="7"/>
      <c r="P2892" s="7"/>
      <c r="Q2892" s="7"/>
      <c r="R2892" s="7"/>
      <c r="S2892" s="7"/>
    </row>
    <row r="2893">
      <c r="A2893" s="2"/>
      <c r="B2893" s="2"/>
      <c r="C2893" s="3"/>
      <c r="D2893" s="2"/>
      <c r="E2893" s="2"/>
      <c r="F2893" s="2"/>
      <c r="G2893" s="2"/>
      <c r="H2893" s="2"/>
      <c r="I2893" s="2"/>
      <c r="J2893" s="2"/>
      <c r="K2893" s="7"/>
      <c r="L2893" s="7"/>
      <c r="M2893" s="7"/>
      <c r="N2893" s="7"/>
      <c r="O2893" s="7"/>
      <c r="P2893" s="7"/>
      <c r="Q2893" s="7"/>
      <c r="R2893" s="7"/>
      <c r="S2893" s="7"/>
    </row>
    <row r="2894">
      <c r="A2894" s="2"/>
      <c r="B2894" s="2"/>
      <c r="C2894" s="3"/>
      <c r="D2894" s="2"/>
      <c r="E2894" s="2"/>
      <c r="F2894" s="2"/>
      <c r="G2894" s="2"/>
      <c r="H2894" s="2"/>
      <c r="I2894" s="2"/>
      <c r="J2894" s="2"/>
      <c r="K2894" s="7"/>
      <c r="L2894" s="7"/>
      <c r="M2894" s="7"/>
      <c r="N2894" s="7"/>
      <c r="O2894" s="7"/>
      <c r="P2894" s="7"/>
      <c r="Q2894" s="7"/>
      <c r="R2894" s="7"/>
      <c r="S2894" s="7"/>
    </row>
    <row r="2895">
      <c r="A2895" s="2"/>
      <c r="B2895" s="2"/>
      <c r="C2895" s="3"/>
      <c r="D2895" s="2"/>
      <c r="E2895" s="2"/>
      <c r="F2895" s="2"/>
      <c r="G2895" s="2"/>
      <c r="H2895" s="2"/>
      <c r="I2895" s="2"/>
      <c r="J2895" s="2"/>
      <c r="K2895" s="7"/>
      <c r="L2895" s="7"/>
      <c r="M2895" s="7"/>
      <c r="N2895" s="7"/>
      <c r="O2895" s="7"/>
      <c r="P2895" s="7"/>
      <c r="Q2895" s="7"/>
      <c r="R2895" s="7"/>
      <c r="S2895" s="7"/>
    </row>
    <row r="2896">
      <c r="A2896" s="2"/>
      <c r="B2896" s="2"/>
      <c r="C2896" s="3"/>
      <c r="D2896" s="2"/>
      <c r="E2896" s="2"/>
      <c r="F2896" s="2"/>
      <c r="G2896" s="2"/>
      <c r="H2896" s="2"/>
      <c r="I2896" s="2"/>
      <c r="J2896" s="2"/>
      <c r="K2896" s="7"/>
      <c r="L2896" s="7"/>
      <c r="M2896" s="7"/>
      <c r="N2896" s="7"/>
      <c r="O2896" s="7"/>
      <c r="P2896" s="7"/>
      <c r="Q2896" s="7"/>
      <c r="R2896" s="7"/>
      <c r="S2896" s="7"/>
    </row>
    <row r="2897">
      <c r="A2897" s="2"/>
      <c r="B2897" s="2"/>
      <c r="C2897" s="3"/>
      <c r="D2897" s="2"/>
      <c r="E2897" s="2"/>
      <c r="F2897" s="2"/>
      <c r="G2897" s="2"/>
      <c r="H2897" s="2"/>
      <c r="I2897" s="2"/>
      <c r="J2897" s="2"/>
      <c r="K2897" s="7"/>
      <c r="L2897" s="7"/>
      <c r="M2897" s="7"/>
      <c r="N2897" s="7"/>
      <c r="O2897" s="7"/>
      <c r="P2897" s="7"/>
      <c r="Q2897" s="7"/>
      <c r="R2897" s="7"/>
      <c r="S2897" s="7"/>
    </row>
    <row r="2898">
      <c r="A2898" s="2"/>
      <c r="B2898" s="2"/>
      <c r="C2898" s="3"/>
      <c r="D2898" s="2"/>
      <c r="E2898" s="2"/>
      <c r="F2898" s="2"/>
      <c r="G2898" s="2"/>
      <c r="H2898" s="2"/>
      <c r="I2898" s="2"/>
      <c r="J2898" s="2"/>
      <c r="K2898" s="7"/>
      <c r="L2898" s="7"/>
      <c r="M2898" s="7"/>
      <c r="N2898" s="7"/>
      <c r="O2898" s="7"/>
      <c r="P2898" s="7"/>
      <c r="Q2898" s="7"/>
      <c r="R2898" s="7"/>
      <c r="S2898" s="7"/>
    </row>
    <row r="2899">
      <c r="A2899" s="2"/>
      <c r="B2899" s="2"/>
      <c r="C2899" s="3"/>
      <c r="D2899" s="2"/>
      <c r="E2899" s="2"/>
      <c r="F2899" s="2"/>
      <c r="G2899" s="2"/>
      <c r="H2899" s="2"/>
      <c r="I2899" s="2"/>
      <c r="J2899" s="2"/>
      <c r="K2899" s="7"/>
      <c r="L2899" s="7"/>
      <c r="M2899" s="7"/>
      <c r="N2899" s="7"/>
      <c r="O2899" s="7"/>
      <c r="P2899" s="7"/>
      <c r="Q2899" s="7"/>
      <c r="R2899" s="7"/>
      <c r="S2899" s="7"/>
    </row>
    <row r="2900">
      <c r="A2900" s="2"/>
      <c r="B2900" s="2"/>
      <c r="C2900" s="3"/>
      <c r="D2900" s="2"/>
      <c r="E2900" s="2"/>
      <c r="F2900" s="2"/>
      <c r="G2900" s="2"/>
      <c r="H2900" s="2"/>
      <c r="I2900" s="2"/>
      <c r="J2900" s="2"/>
      <c r="K2900" s="7"/>
      <c r="L2900" s="7"/>
      <c r="M2900" s="7"/>
      <c r="N2900" s="7"/>
      <c r="O2900" s="7"/>
      <c r="P2900" s="7"/>
      <c r="Q2900" s="7"/>
      <c r="R2900" s="7"/>
      <c r="S2900" s="7"/>
    </row>
    <row r="2901">
      <c r="A2901" s="2"/>
      <c r="B2901" s="2"/>
      <c r="C2901" s="3"/>
      <c r="D2901" s="2"/>
      <c r="E2901" s="2"/>
      <c r="F2901" s="2"/>
      <c r="G2901" s="2"/>
      <c r="H2901" s="2"/>
      <c r="I2901" s="2"/>
      <c r="J2901" s="2"/>
      <c r="K2901" s="7"/>
      <c r="L2901" s="7"/>
      <c r="M2901" s="7"/>
      <c r="N2901" s="7"/>
      <c r="O2901" s="7"/>
      <c r="P2901" s="7"/>
      <c r="Q2901" s="7"/>
      <c r="R2901" s="7"/>
      <c r="S2901" s="7"/>
    </row>
    <row r="2902">
      <c r="A2902" s="2"/>
      <c r="B2902" s="2"/>
      <c r="C2902" s="3"/>
      <c r="D2902" s="2"/>
      <c r="E2902" s="2"/>
      <c r="F2902" s="2"/>
      <c r="G2902" s="2"/>
      <c r="H2902" s="2"/>
      <c r="I2902" s="2"/>
      <c r="J2902" s="2"/>
      <c r="K2902" s="7"/>
      <c r="L2902" s="7"/>
      <c r="M2902" s="7"/>
      <c r="N2902" s="7"/>
      <c r="O2902" s="7"/>
      <c r="P2902" s="7"/>
      <c r="Q2902" s="7"/>
      <c r="R2902" s="7"/>
      <c r="S2902" s="7"/>
    </row>
    <row r="2903">
      <c r="A2903" s="2"/>
      <c r="B2903" s="2"/>
      <c r="C2903" s="3"/>
      <c r="D2903" s="2"/>
      <c r="E2903" s="2"/>
      <c r="F2903" s="2"/>
      <c r="G2903" s="2"/>
      <c r="H2903" s="2"/>
      <c r="I2903" s="2"/>
      <c r="J2903" s="2"/>
      <c r="K2903" s="7"/>
      <c r="L2903" s="7"/>
      <c r="M2903" s="7"/>
      <c r="N2903" s="7"/>
      <c r="O2903" s="7"/>
      <c r="P2903" s="7"/>
      <c r="Q2903" s="7"/>
      <c r="R2903" s="7"/>
      <c r="S2903" s="7"/>
    </row>
    <row r="2904">
      <c r="A2904" s="2"/>
      <c r="B2904" s="2"/>
      <c r="C2904" s="3"/>
      <c r="D2904" s="2"/>
      <c r="E2904" s="2"/>
      <c r="F2904" s="2"/>
      <c r="G2904" s="2"/>
      <c r="H2904" s="2"/>
      <c r="I2904" s="2"/>
      <c r="J2904" s="2"/>
      <c r="K2904" s="7"/>
      <c r="L2904" s="7"/>
      <c r="M2904" s="7"/>
      <c r="N2904" s="7"/>
      <c r="O2904" s="7"/>
      <c r="P2904" s="7"/>
      <c r="Q2904" s="7"/>
      <c r="R2904" s="7"/>
      <c r="S2904" s="7"/>
    </row>
    <row r="2905">
      <c r="A2905" s="2"/>
      <c r="B2905" s="2"/>
      <c r="C2905" s="3"/>
      <c r="D2905" s="2"/>
      <c r="E2905" s="2"/>
      <c r="F2905" s="2"/>
      <c r="G2905" s="2"/>
      <c r="H2905" s="2"/>
      <c r="I2905" s="2"/>
      <c r="J2905" s="2"/>
      <c r="K2905" s="7"/>
      <c r="L2905" s="7"/>
      <c r="M2905" s="7"/>
      <c r="N2905" s="7"/>
      <c r="O2905" s="7"/>
      <c r="P2905" s="7"/>
      <c r="Q2905" s="7"/>
      <c r="R2905" s="7"/>
      <c r="S2905" s="7"/>
    </row>
    <row r="2906">
      <c r="A2906" s="2"/>
      <c r="B2906" s="2"/>
      <c r="C2906" s="3"/>
      <c r="D2906" s="2"/>
      <c r="E2906" s="2"/>
      <c r="F2906" s="2"/>
      <c r="G2906" s="2"/>
      <c r="H2906" s="2"/>
      <c r="I2906" s="2"/>
      <c r="J2906" s="2"/>
      <c r="K2906" s="7"/>
      <c r="L2906" s="7"/>
      <c r="M2906" s="7"/>
      <c r="N2906" s="7"/>
      <c r="O2906" s="7"/>
      <c r="P2906" s="7"/>
      <c r="Q2906" s="7"/>
      <c r="R2906" s="7"/>
      <c r="S2906" s="7"/>
    </row>
    <row r="2907">
      <c r="A2907" s="2"/>
      <c r="B2907" s="2"/>
      <c r="C2907" s="3"/>
      <c r="D2907" s="2"/>
      <c r="E2907" s="2"/>
      <c r="F2907" s="2"/>
      <c r="G2907" s="2"/>
      <c r="H2907" s="2"/>
      <c r="I2907" s="2"/>
      <c r="J2907" s="2"/>
      <c r="K2907" s="7"/>
      <c r="L2907" s="7"/>
      <c r="M2907" s="7"/>
      <c r="N2907" s="7"/>
      <c r="O2907" s="7"/>
      <c r="P2907" s="7"/>
      <c r="Q2907" s="7"/>
      <c r="R2907" s="7"/>
      <c r="S2907" s="7"/>
    </row>
    <row r="2908">
      <c r="A2908" s="2"/>
      <c r="B2908" s="2"/>
      <c r="C2908" s="3"/>
      <c r="D2908" s="2"/>
      <c r="E2908" s="2"/>
      <c r="F2908" s="2"/>
      <c r="G2908" s="2"/>
      <c r="H2908" s="2"/>
      <c r="I2908" s="2"/>
      <c r="J2908" s="2"/>
      <c r="K2908" s="7"/>
      <c r="L2908" s="7"/>
      <c r="M2908" s="7"/>
      <c r="N2908" s="7"/>
      <c r="O2908" s="7"/>
      <c r="P2908" s="7"/>
      <c r="Q2908" s="7"/>
      <c r="R2908" s="7"/>
      <c r="S2908" s="7"/>
    </row>
    <row r="2909">
      <c r="A2909" s="2"/>
      <c r="B2909" s="2"/>
      <c r="C2909" s="3"/>
      <c r="D2909" s="2"/>
      <c r="E2909" s="2"/>
      <c r="F2909" s="2"/>
      <c r="G2909" s="2"/>
      <c r="H2909" s="2"/>
      <c r="I2909" s="2"/>
      <c r="J2909" s="2"/>
      <c r="K2909" s="7"/>
      <c r="L2909" s="7"/>
      <c r="M2909" s="7"/>
      <c r="N2909" s="7"/>
      <c r="O2909" s="7"/>
      <c r="P2909" s="7"/>
      <c r="Q2909" s="7"/>
      <c r="R2909" s="7"/>
      <c r="S2909" s="7"/>
    </row>
    <row r="2910">
      <c r="A2910" s="2"/>
      <c r="B2910" s="2"/>
      <c r="C2910" s="3"/>
      <c r="D2910" s="2"/>
      <c r="E2910" s="2"/>
      <c r="F2910" s="2"/>
      <c r="G2910" s="2"/>
      <c r="H2910" s="2"/>
      <c r="I2910" s="2"/>
      <c r="J2910" s="2"/>
      <c r="K2910" s="7"/>
      <c r="L2910" s="7"/>
      <c r="M2910" s="7"/>
      <c r="N2910" s="7"/>
      <c r="O2910" s="7"/>
      <c r="P2910" s="7"/>
      <c r="Q2910" s="7"/>
      <c r="R2910" s="7"/>
      <c r="S2910" s="7"/>
    </row>
    <row r="2911">
      <c r="A2911" s="2"/>
      <c r="B2911" s="2"/>
      <c r="C2911" s="3"/>
      <c r="D2911" s="2"/>
      <c r="E2911" s="2"/>
      <c r="F2911" s="2"/>
      <c r="G2911" s="2"/>
      <c r="H2911" s="2"/>
      <c r="I2911" s="2"/>
      <c r="J2911" s="2"/>
      <c r="K2911" s="7"/>
      <c r="L2911" s="7"/>
      <c r="M2911" s="7"/>
      <c r="N2911" s="7"/>
      <c r="O2911" s="7"/>
      <c r="P2911" s="7"/>
      <c r="Q2911" s="7"/>
      <c r="R2911" s="7"/>
      <c r="S2911" s="7"/>
    </row>
    <row r="2912">
      <c r="A2912" s="2"/>
      <c r="B2912" s="2"/>
      <c r="C2912" s="3"/>
      <c r="D2912" s="2"/>
      <c r="E2912" s="2"/>
      <c r="F2912" s="2"/>
      <c r="G2912" s="2"/>
      <c r="H2912" s="2"/>
      <c r="I2912" s="2"/>
      <c r="J2912" s="2"/>
      <c r="K2912" s="7"/>
      <c r="L2912" s="7"/>
      <c r="M2912" s="7"/>
      <c r="N2912" s="7"/>
      <c r="O2912" s="7"/>
      <c r="P2912" s="7"/>
      <c r="Q2912" s="7"/>
      <c r="R2912" s="7"/>
      <c r="S2912" s="7"/>
    </row>
    <row r="2913">
      <c r="A2913" s="2"/>
      <c r="B2913" s="2"/>
      <c r="C2913" s="3"/>
      <c r="D2913" s="2"/>
      <c r="E2913" s="2"/>
      <c r="F2913" s="2"/>
      <c r="G2913" s="2"/>
      <c r="H2913" s="2"/>
      <c r="I2913" s="2"/>
      <c r="J2913" s="2"/>
      <c r="K2913" s="7"/>
      <c r="L2913" s="7"/>
      <c r="M2913" s="7"/>
      <c r="N2913" s="7"/>
      <c r="O2913" s="7"/>
      <c r="P2913" s="7"/>
      <c r="Q2913" s="7"/>
      <c r="R2913" s="7"/>
      <c r="S2913" s="7"/>
    </row>
    <row r="2914">
      <c r="A2914" s="2"/>
      <c r="B2914" s="2"/>
      <c r="C2914" s="3"/>
      <c r="D2914" s="2"/>
      <c r="E2914" s="2"/>
      <c r="F2914" s="2"/>
      <c r="G2914" s="2"/>
      <c r="H2914" s="2"/>
      <c r="I2914" s="2"/>
      <c r="J2914" s="2"/>
      <c r="K2914" s="7"/>
      <c r="L2914" s="7"/>
      <c r="M2914" s="7"/>
      <c r="N2914" s="7"/>
      <c r="O2914" s="7"/>
      <c r="P2914" s="7"/>
      <c r="Q2914" s="7"/>
      <c r="R2914" s="7"/>
      <c r="S2914" s="7"/>
    </row>
    <row r="2915">
      <c r="A2915" s="2"/>
      <c r="B2915" s="2"/>
      <c r="C2915" s="3"/>
      <c r="D2915" s="2"/>
      <c r="E2915" s="2"/>
      <c r="F2915" s="2"/>
      <c r="G2915" s="2"/>
      <c r="H2915" s="2"/>
      <c r="I2915" s="2"/>
      <c r="J2915" s="2"/>
      <c r="K2915" s="7"/>
      <c r="L2915" s="7"/>
      <c r="M2915" s="7"/>
      <c r="N2915" s="7"/>
      <c r="O2915" s="7"/>
      <c r="P2915" s="7"/>
      <c r="Q2915" s="7"/>
      <c r="R2915" s="7"/>
      <c r="S2915" s="7"/>
    </row>
    <row r="2916">
      <c r="A2916" s="2"/>
      <c r="B2916" s="2"/>
      <c r="C2916" s="3"/>
      <c r="D2916" s="2"/>
      <c r="E2916" s="2"/>
      <c r="F2916" s="2"/>
      <c r="G2916" s="2"/>
      <c r="H2916" s="2"/>
      <c r="I2916" s="2"/>
      <c r="J2916" s="2"/>
      <c r="K2916" s="7"/>
      <c r="L2916" s="7"/>
      <c r="M2916" s="7"/>
      <c r="N2916" s="7"/>
      <c r="O2916" s="7"/>
      <c r="P2916" s="7"/>
      <c r="Q2916" s="7"/>
      <c r="R2916" s="7"/>
      <c r="S2916" s="7"/>
    </row>
    <row r="2917">
      <c r="A2917" s="2"/>
      <c r="B2917" s="2"/>
      <c r="C2917" s="3"/>
      <c r="D2917" s="2"/>
      <c r="E2917" s="2"/>
      <c r="F2917" s="2"/>
      <c r="G2917" s="2"/>
      <c r="H2917" s="2"/>
      <c r="I2917" s="2"/>
      <c r="J2917" s="2"/>
      <c r="K2917" s="7"/>
      <c r="L2917" s="7"/>
      <c r="M2917" s="7"/>
      <c r="N2917" s="7"/>
      <c r="O2917" s="7"/>
      <c r="P2917" s="7"/>
      <c r="Q2917" s="7"/>
      <c r="R2917" s="7"/>
      <c r="S2917" s="7"/>
    </row>
    <row r="2918">
      <c r="A2918" s="2"/>
      <c r="B2918" s="2"/>
      <c r="C2918" s="3"/>
      <c r="D2918" s="2"/>
      <c r="E2918" s="2"/>
      <c r="F2918" s="2"/>
      <c r="G2918" s="2"/>
      <c r="H2918" s="2"/>
      <c r="I2918" s="2"/>
      <c r="J2918" s="2"/>
      <c r="K2918" s="7"/>
      <c r="L2918" s="7"/>
      <c r="M2918" s="7"/>
      <c r="N2918" s="7"/>
      <c r="O2918" s="7"/>
      <c r="P2918" s="7"/>
      <c r="Q2918" s="7"/>
      <c r="R2918" s="7"/>
      <c r="S2918" s="7"/>
    </row>
    <row r="2919">
      <c r="A2919" s="2"/>
      <c r="B2919" s="2"/>
      <c r="C2919" s="3"/>
      <c r="D2919" s="2"/>
      <c r="E2919" s="2"/>
      <c r="F2919" s="2"/>
      <c r="G2919" s="2"/>
      <c r="H2919" s="2"/>
      <c r="I2919" s="2"/>
      <c r="J2919" s="2"/>
      <c r="K2919" s="7"/>
      <c r="L2919" s="7"/>
      <c r="M2919" s="7"/>
      <c r="N2919" s="7"/>
      <c r="O2919" s="7"/>
      <c r="P2919" s="7"/>
      <c r="Q2919" s="7"/>
      <c r="R2919" s="7"/>
      <c r="S2919" s="7"/>
    </row>
    <row r="2920">
      <c r="A2920" s="2"/>
      <c r="B2920" s="2"/>
      <c r="C2920" s="3"/>
      <c r="D2920" s="2"/>
      <c r="E2920" s="2"/>
      <c r="F2920" s="2"/>
      <c r="G2920" s="2"/>
      <c r="H2920" s="2"/>
      <c r="I2920" s="2"/>
      <c r="J2920" s="2"/>
      <c r="K2920" s="7"/>
      <c r="L2920" s="7"/>
      <c r="M2920" s="7"/>
      <c r="N2920" s="7"/>
      <c r="O2920" s="7"/>
      <c r="P2920" s="7"/>
      <c r="Q2920" s="7"/>
      <c r="R2920" s="7"/>
      <c r="S2920" s="7"/>
    </row>
    <row r="2921">
      <c r="A2921" s="2"/>
      <c r="B2921" s="2"/>
      <c r="C2921" s="3"/>
      <c r="D2921" s="2"/>
      <c r="E2921" s="2"/>
      <c r="F2921" s="2"/>
      <c r="G2921" s="2"/>
      <c r="H2921" s="2"/>
      <c r="I2921" s="2"/>
      <c r="J2921" s="2"/>
      <c r="K2921" s="7"/>
      <c r="L2921" s="7"/>
      <c r="M2921" s="7"/>
      <c r="N2921" s="7"/>
      <c r="O2921" s="7"/>
      <c r="P2921" s="7"/>
      <c r="Q2921" s="7"/>
      <c r="R2921" s="7"/>
      <c r="S2921" s="7"/>
    </row>
    <row r="2922">
      <c r="A2922" s="2"/>
      <c r="B2922" s="2"/>
      <c r="C2922" s="3"/>
      <c r="D2922" s="2"/>
      <c r="E2922" s="2"/>
      <c r="F2922" s="2"/>
      <c r="G2922" s="2"/>
      <c r="H2922" s="2"/>
      <c r="I2922" s="2"/>
      <c r="J2922" s="2"/>
      <c r="K2922" s="7"/>
      <c r="L2922" s="7"/>
      <c r="M2922" s="7"/>
      <c r="N2922" s="7"/>
      <c r="O2922" s="7"/>
      <c r="P2922" s="7"/>
      <c r="Q2922" s="7"/>
      <c r="R2922" s="7"/>
      <c r="S2922" s="7"/>
    </row>
    <row r="2923">
      <c r="A2923" s="2"/>
      <c r="B2923" s="2"/>
      <c r="C2923" s="3"/>
      <c r="D2923" s="2"/>
      <c r="E2923" s="2"/>
      <c r="F2923" s="2"/>
      <c r="G2923" s="2"/>
      <c r="H2923" s="2"/>
      <c r="I2923" s="2"/>
      <c r="J2923" s="2"/>
      <c r="K2923" s="7"/>
      <c r="L2923" s="7"/>
      <c r="M2923" s="7"/>
      <c r="N2923" s="7"/>
      <c r="O2923" s="7"/>
      <c r="P2923" s="7"/>
      <c r="Q2923" s="7"/>
      <c r="R2923" s="7"/>
      <c r="S2923" s="7"/>
    </row>
    <row r="2924">
      <c r="A2924" s="2"/>
      <c r="B2924" s="2"/>
      <c r="C2924" s="3"/>
      <c r="D2924" s="2"/>
      <c r="E2924" s="2"/>
      <c r="F2924" s="2"/>
      <c r="G2924" s="2"/>
      <c r="H2924" s="2"/>
      <c r="I2924" s="2"/>
      <c r="J2924" s="2"/>
      <c r="K2924" s="7"/>
      <c r="L2924" s="7"/>
      <c r="M2924" s="7"/>
      <c r="N2924" s="7"/>
      <c r="O2924" s="7"/>
      <c r="P2924" s="7"/>
      <c r="Q2924" s="7"/>
      <c r="R2924" s="7"/>
      <c r="S2924" s="7"/>
    </row>
    <row r="2925">
      <c r="A2925" s="2"/>
      <c r="B2925" s="2"/>
      <c r="C2925" s="3"/>
      <c r="D2925" s="2"/>
      <c r="E2925" s="2"/>
      <c r="F2925" s="2"/>
      <c r="G2925" s="2"/>
      <c r="H2925" s="2"/>
      <c r="I2925" s="2"/>
      <c r="J2925" s="2"/>
      <c r="K2925" s="7"/>
      <c r="L2925" s="7"/>
      <c r="M2925" s="7"/>
      <c r="N2925" s="7"/>
      <c r="O2925" s="7"/>
      <c r="P2925" s="7"/>
      <c r="Q2925" s="7"/>
      <c r="R2925" s="7"/>
      <c r="S2925" s="7"/>
    </row>
    <row r="2926">
      <c r="A2926" s="2"/>
      <c r="B2926" s="2"/>
      <c r="C2926" s="3"/>
      <c r="D2926" s="2"/>
      <c r="E2926" s="2"/>
      <c r="F2926" s="2"/>
      <c r="G2926" s="2"/>
      <c r="H2926" s="2"/>
      <c r="I2926" s="2"/>
      <c r="J2926" s="2"/>
      <c r="K2926" s="7"/>
      <c r="L2926" s="7"/>
      <c r="M2926" s="7"/>
      <c r="N2926" s="7"/>
      <c r="O2926" s="7"/>
      <c r="P2926" s="7"/>
      <c r="Q2926" s="7"/>
      <c r="R2926" s="7"/>
      <c r="S2926" s="7"/>
    </row>
    <row r="2927">
      <c r="A2927" s="2"/>
      <c r="B2927" s="2"/>
      <c r="C2927" s="3"/>
      <c r="D2927" s="2"/>
      <c r="E2927" s="2"/>
      <c r="F2927" s="2"/>
      <c r="G2927" s="2"/>
      <c r="H2927" s="2"/>
      <c r="I2927" s="2"/>
      <c r="J2927" s="2"/>
      <c r="K2927" s="7"/>
      <c r="L2927" s="7"/>
      <c r="M2927" s="7"/>
      <c r="N2927" s="7"/>
      <c r="O2927" s="7"/>
      <c r="P2927" s="7"/>
      <c r="Q2927" s="7"/>
      <c r="R2927" s="7"/>
      <c r="S2927" s="7"/>
    </row>
    <row r="2928">
      <c r="A2928" s="2"/>
      <c r="B2928" s="2"/>
      <c r="C2928" s="3"/>
      <c r="D2928" s="2"/>
      <c r="E2928" s="2"/>
      <c r="F2928" s="2"/>
      <c r="G2928" s="2"/>
      <c r="H2928" s="2"/>
      <c r="I2928" s="2"/>
      <c r="J2928" s="2"/>
      <c r="K2928" s="7"/>
      <c r="L2928" s="7"/>
      <c r="M2928" s="7"/>
      <c r="N2928" s="7"/>
      <c r="O2928" s="7"/>
      <c r="P2928" s="7"/>
      <c r="Q2928" s="7"/>
      <c r="R2928" s="7"/>
      <c r="S2928" s="7"/>
    </row>
    <row r="2929">
      <c r="A2929" s="2"/>
      <c r="B2929" s="2"/>
      <c r="C2929" s="3"/>
      <c r="D2929" s="2"/>
      <c r="E2929" s="2"/>
      <c r="F2929" s="2"/>
      <c r="G2929" s="2"/>
      <c r="H2929" s="2"/>
      <c r="I2929" s="2"/>
      <c r="J2929" s="2"/>
      <c r="K2929" s="7"/>
      <c r="L2929" s="7"/>
      <c r="M2929" s="7"/>
      <c r="N2929" s="7"/>
      <c r="O2929" s="7"/>
      <c r="P2929" s="7"/>
      <c r="Q2929" s="7"/>
      <c r="R2929" s="7"/>
      <c r="S2929" s="7"/>
    </row>
    <row r="2930">
      <c r="A2930" s="2"/>
      <c r="B2930" s="2"/>
      <c r="C2930" s="3"/>
      <c r="D2930" s="2"/>
      <c r="E2930" s="2"/>
      <c r="F2930" s="2"/>
      <c r="G2930" s="2"/>
      <c r="H2930" s="2"/>
      <c r="I2930" s="2"/>
      <c r="J2930" s="2"/>
      <c r="K2930" s="7"/>
      <c r="L2930" s="7"/>
      <c r="M2930" s="7"/>
      <c r="N2930" s="7"/>
      <c r="O2930" s="7"/>
      <c r="P2930" s="7"/>
      <c r="Q2930" s="7"/>
      <c r="R2930" s="7"/>
      <c r="S2930" s="7"/>
    </row>
    <row r="2931">
      <c r="A2931" s="2"/>
      <c r="B2931" s="2"/>
      <c r="C2931" s="3"/>
      <c r="D2931" s="2"/>
      <c r="E2931" s="2"/>
      <c r="F2931" s="2"/>
      <c r="G2931" s="2"/>
      <c r="H2931" s="2"/>
      <c r="I2931" s="2"/>
      <c r="J2931" s="2"/>
      <c r="K2931" s="7"/>
      <c r="L2931" s="7"/>
      <c r="M2931" s="7"/>
      <c r="N2931" s="7"/>
      <c r="O2931" s="7"/>
      <c r="P2931" s="7"/>
      <c r="Q2931" s="7"/>
      <c r="R2931" s="7"/>
      <c r="S2931" s="7"/>
    </row>
    <row r="2932">
      <c r="A2932" s="2"/>
      <c r="B2932" s="2"/>
      <c r="C2932" s="3"/>
      <c r="D2932" s="2"/>
      <c r="E2932" s="2"/>
      <c r="F2932" s="2"/>
      <c r="G2932" s="2"/>
      <c r="H2932" s="2"/>
      <c r="I2932" s="2"/>
      <c r="J2932" s="2"/>
      <c r="K2932" s="7"/>
      <c r="L2932" s="7"/>
      <c r="M2932" s="7"/>
      <c r="N2932" s="7"/>
      <c r="O2932" s="7"/>
      <c r="P2932" s="7"/>
      <c r="Q2932" s="7"/>
      <c r="R2932" s="7"/>
      <c r="S2932" s="7"/>
    </row>
    <row r="2933">
      <c r="A2933" s="2"/>
      <c r="B2933" s="2"/>
      <c r="C2933" s="3"/>
      <c r="D2933" s="2"/>
      <c r="E2933" s="2"/>
      <c r="F2933" s="2"/>
      <c r="G2933" s="2"/>
      <c r="H2933" s="2"/>
      <c r="I2933" s="2"/>
      <c r="J2933" s="2"/>
      <c r="K2933" s="7"/>
      <c r="L2933" s="7"/>
      <c r="M2933" s="7"/>
      <c r="N2933" s="7"/>
      <c r="O2933" s="7"/>
      <c r="P2933" s="7"/>
      <c r="Q2933" s="7"/>
      <c r="R2933" s="7"/>
      <c r="S2933" s="7"/>
    </row>
    <row r="2934">
      <c r="A2934" s="2"/>
      <c r="B2934" s="2"/>
      <c r="C2934" s="3"/>
      <c r="D2934" s="2"/>
      <c r="E2934" s="2"/>
      <c r="F2934" s="2"/>
      <c r="G2934" s="2"/>
      <c r="H2934" s="2"/>
      <c r="I2934" s="2"/>
      <c r="J2934" s="2"/>
      <c r="K2934" s="7"/>
      <c r="L2934" s="7"/>
      <c r="M2934" s="7"/>
      <c r="N2934" s="7"/>
      <c r="O2934" s="7"/>
      <c r="P2934" s="7"/>
      <c r="Q2934" s="7"/>
      <c r="R2934" s="7"/>
      <c r="S2934" s="7"/>
    </row>
    <row r="2935">
      <c r="A2935" s="2"/>
      <c r="B2935" s="2"/>
      <c r="C2935" s="3"/>
      <c r="D2935" s="2"/>
      <c r="E2935" s="2"/>
      <c r="F2935" s="2"/>
      <c r="G2935" s="2"/>
      <c r="H2935" s="2"/>
      <c r="I2935" s="2"/>
      <c r="J2935" s="2"/>
      <c r="K2935" s="7"/>
      <c r="L2935" s="7"/>
      <c r="M2935" s="7"/>
      <c r="N2935" s="7"/>
      <c r="O2935" s="7"/>
      <c r="P2935" s="7"/>
      <c r="Q2935" s="7"/>
      <c r="R2935" s="7"/>
      <c r="S2935" s="7"/>
    </row>
    <row r="2936">
      <c r="A2936" s="2"/>
      <c r="B2936" s="2"/>
      <c r="C2936" s="3"/>
      <c r="D2936" s="2"/>
      <c r="E2936" s="2"/>
      <c r="F2936" s="2"/>
      <c r="G2936" s="2"/>
      <c r="H2936" s="2"/>
      <c r="I2936" s="2"/>
      <c r="J2936" s="2"/>
      <c r="K2936" s="7"/>
      <c r="L2936" s="7"/>
      <c r="M2936" s="7"/>
      <c r="N2936" s="7"/>
      <c r="O2936" s="7"/>
      <c r="P2936" s="7"/>
      <c r="Q2936" s="7"/>
      <c r="R2936" s="7"/>
      <c r="S2936" s="7"/>
    </row>
    <row r="2937">
      <c r="A2937" s="2"/>
      <c r="B2937" s="2"/>
      <c r="C2937" s="3"/>
      <c r="D2937" s="2"/>
      <c r="E2937" s="2"/>
      <c r="F2937" s="2"/>
      <c r="G2937" s="2"/>
      <c r="H2937" s="2"/>
      <c r="I2937" s="2"/>
      <c r="J2937" s="2"/>
      <c r="K2937" s="7"/>
      <c r="L2937" s="7"/>
      <c r="M2937" s="7"/>
      <c r="N2937" s="7"/>
      <c r="O2937" s="7"/>
      <c r="P2937" s="7"/>
      <c r="Q2937" s="7"/>
      <c r="R2937" s="7"/>
      <c r="S2937" s="7"/>
    </row>
    <row r="2938">
      <c r="A2938" s="2"/>
      <c r="B2938" s="2"/>
      <c r="C2938" s="3"/>
      <c r="D2938" s="2"/>
      <c r="E2938" s="2"/>
      <c r="F2938" s="2"/>
      <c r="G2938" s="2"/>
      <c r="H2938" s="2"/>
      <c r="I2938" s="2"/>
      <c r="J2938" s="2"/>
      <c r="K2938" s="7"/>
      <c r="L2938" s="7"/>
      <c r="M2938" s="7"/>
      <c r="N2938" s="7"/>
      <c r="O2938" s="7"/>
      <c r="P2938" s="7"/>
      <c r="Q2938" s="7"/>
      <c r="R2938" s="7"/>
      <c r="S2938" s="7"/>
    </row>
    <row r="2939">
      <c r="A2939" s="2"/>
      <c r="B2939" s="2"/>
      <c r="C2939" s="3"/>
      <c r="D2939" s="2"/>
      <c r="E2939" s="2"/>
      <c r="F2939" s="2"/>
      <c r="G2939" s="2"/>
      <c r="H2939" s="2"/>
      <c r="I2939" s="2"/>
      <c r="J2939" s="2"/>
      <c r="K2939" s="7"/>
      <c r="L2939" s="7"/>
      <c r="M2939" s="7"/>
      <c r="N2939" s="7"/>
      <c r="O2939" s="7"/>
      <c r="P2939" s="7"/>
      <c r="Q2939" s="7"/>
      <c r="R2939" s="7"/>
      <c r="S2939" s="7"/>
    </row>
    <row r="2940">
      <c r="A2940" s="2"/>
      <c r="B2940" s="2"/>
      <c r="C2940" s="3"/>
      <c r="D2940" s="2"/>
      <c r="E2940" s="2"/>
      <c r="F2940" s="2"/>
      <c r="G2940" s="2"/>
      <c r="H2940" s="2"/>
      <c r="I2940" s="2"/>
      <c r="J2940" s="2"/>
      <c r="K2940" s="7"/>
      <c r="L2940" s="7"/>
      <c r="M2940" s="7"/>
      <c r="N2940" s="7"/>
      <c r="O2940" s="7"/>
      <c r="P2940" s="7"/>
      <c r="Q2940" s="7"/>
      <c r="R2940" s="7"/>
      <c r="S2940" s="7"/>
    </row>
    <row r="2941">
      <c r="A2941" s="2"/>
      <c r="B2941" s="2"/>
      <c r="C2941" s="3"/>
      <c r="D2941" s="2"/>
      <c r="E2941" s="2"/>
      <c r="F2941" s="2"/>
      <c r="G2941" s="2"/>
      <c r="H2941" s="2"/>
      <c r="I2941" s="2"/>
      <c r="J2941" s="2"/>
      <c r="K2941" s="7"/>
      <c r="L2941" s="7"/>
      <c r="M2941" s="7"/>
      <c r="N2941" s="7"/>
      <c r="O2941" s="7"/>
      <c r="P2941" s="7"/>
      <c r="Q2941" s="7"/>
      <c r="R2941" s="7"/>
      <c r="S2941" s="7"/>
    </row>
    <row r="2942">
      <c r="A2942" s="2"/>
      <c r="B2942" s="2"/>
      <c r="C2942" s="3"/>
      <c r="D2942" s="2"/>
      <c r="E2942" s="2"/>
      <c r="F2942" s="2"/>
      <c r="G2942" s="2"/>
      <c r="H2942" s="2"/>
      <c r="I2942" s="2"/>
      <c r="J2942" s="2"/>
      <c r="K2942" s="7"/>
      <c r="L2942" s="7"/>
      <c r="M2942" s="7"/>
      <c r="N2942" s="7"/>
      <c r="O2942" s="7"/>
      <c r="P2942" s="7"/>
      <c r="Q2942" s="7"/>
      <c r="R2942" s="7"/>
      <c r="S2942" s="7"/>
    </row>
    <row r="2943">
      <c r="A2943" s="2"/>
      <c r="B2943" s="2"/>
      <c r="C2943" s="3"/>
      <c r="D2943" s="2"/>
      <c r="E2943" s="2"/>
      <c r="F2943" s="2"/>
      <c r="G2943" s="2"/>
      <c r="H2943" s="2"/>
      <c r="I2943" s="2"/>
      <c r="J2943" s="2"/>
      <c r="K2943" s="7"/>
      <c r="L2943" s="7"/>
      <c r="M2943" s="7"/>
      <c r="N2943" s="7"/>
      <c r="O2943" s="7"/>
      <c r="P2943" s="7"/>
      <c r="Q2943" s="7"/>
      <c r="R2943" s="7"/>
      <c r="S2943" s="7"/>
    </row>
    <row r="2944">
      <c r="A2944" s="2"/>
      <c r="B2944" s="2"/>
      <c r="C2944" s="3"/>
      <c r="D2944" s="2"/>
      <c r="E2944" s="2"/>
      <c r="F2944" s="2"/>
      <c r="G2944" s="2"/>
      <c r="H2944" s="2"/>
      <c r="I2944" s="2"/>
      <c r="J2944" s="2"/>
      <c r="K2944" s="7"/>
      <c r="L2944" s="7"/>
      <c r="M2944" s="7"/>
      <c r="N2944" s="7"/>
      <c r="O2944" s="7"/>
      <c r="P2944" s="7"/>
      <c r="Q2944" s="7"/>
      <c r="R2944" s="7"/>
      <c r="S2944" s="7"/>
    </row>
    <row r="2945">
      <c r="A2945" s="2"/>
      <c r="B2945" s="2"/>
      <c r="C2945" s="3"/>
      <c r="D2945" s="2"/>
      <c r="E2945" s="2"/>
      <c r="F2945" s="2"/>
      <c r="G2945" s="2"/>
      <c r="H2945" s="2"/>
      <c r="I2945" s="2"/>
      <c r="J2945" s="2"/>
      <c r="K2945" s="7"/>
      <c r="L2945" s="7"/>
      <c r="M2945" s="7"/>
      <c r="N2945" s="7"/>
      <c r="O2945" s="7"/>
      <c r="P2945" s="7"/>
      <c r="Q2945" s="7"/>
      <c r="R2945" s="7"/>
      <c r="S2945" s="7"/>
    </row>
    <row r="2946">
      <c r="A2946" s="2"/>
      <c r="B2946" s="2"/>
      <c r="C2946" s="3"/>
      <c r="D2946" s="2"/>
      <c r="E2946" s="2"/>
      <c r="F2946" s="2"/>
      <c r="G2946" s="2"/>
      <c r="H2946" s="2"/>
      <c r="I2946" s="2"/>
      <c r="J2946" s="2"/>
      <c r="K2946" s="7"/>
      <c r="L2946" s="7"/>
      <c r="M2946" s="7"/>
      <c r="N2946" s="7"/>
      <c r="O2946" s="7"/>
      <c r="P2946" s="7"/>
      <c r="Q2946" s="7"/>
      <c r="R2946" s="7"/>
      <c r="S2946" s="7"/>
    </row>
    <row r="2947">
      <c r="A2947" s="2"/>
      <c r="B2947" s="2"/>
      <c r="C2947" s="3"/>
      <c r="D2947" s="2"/>
      <c r="E2947" s="2"/>
      <c r="F2947" s="2"/>
      <c r="G2947" s="2"/>
      <c r="H2947" s="2"/>
      <c r="I2947" s="2"/>
      <c r="J2947" s="2"/>
      <c r="K2947" s="7"/>
      <c r="L2947" s="7"/>
      <c r="M2947" s="7"/>
      <c r="N2947" s="7"/>
      <c r="O2947" s="7"/>
      <c r="P2947" s="7"/>
      <c r="Q2947" s="7"/>
      <c r="R2947" s="7"/>
      <c r="S2947" s="7"/>
    </row>
    <row r="2948">
      <c r="A2948" s="2"/>
      <c r="B2948" s="2"/>
      <c r="C2948" s="3"/>
      <c r="D2948" s="2"/>
      <c r="E2948" s="2"/>
      <c r="F2948" s="2"/>
      <c r="G2948" s="2"/>
      <c r="H2948" s="2"/>
      <c r="I2948" s="2"/>
      <c r="J2948" s="2"/>
      <c r="K2948" s="7"/>
      <c r="L2948" s="7"/>
      <c r="M2948" s="7"/>
      <c r="N2948" s="7"/>
      <c r="O2948" s="7"/>
      <c r="P2948" s="7"/>
      <c r="Q2948" s="7"/>
      <c r="R2948" s="7"/>
      <c r="S2948" s="7"/>
    </row>
    <row r="2949">
      <c r="A2949" s="2"/>
      <c r="B2949" s="2"/>
      <c r="C2949" s="3"/>
      <c r="D2949" s="2"/>
      <c r="E2949" s="2"/>
      <c r="F2949" s="2"/>
      <c r="G2949" s="2"/>
      <c r="H2949" s="2"/>
      <c r="I2949" s="2"/>
      <c r="J2949" s="2"/>
      <c r="K2949" s="7"/>
      <c r="L2949" s="7"/>
      <c r="M2949" s="7"/>
      <c r="N2949" s="7"/>
      <c r="O2949" s="7"/>
      <c r="P2949" s="7"/>
      <c r="Q2949" s="7"/>
      <c r="R2949" s="7"/>
      <c r="S2949" s="7"/>
    </row>
    <row r="2950">
      <c r="A2950" s="2"/>
      <c r="B2950" s="2"/>
      <c r="C2950" s="3"/>
      <c r="D2950" s="2"/>
      <c r="E2950" s="2"/>
      <c r="F2950" s="2"/>
      <c r="G2950" s="2"/>
      <c r="H2950" s="2"/>
      <c r="I2950" s="2"/>
      <c r="J2950" s="2"/>
      <c r="K2950" s="7"/>
      <c r="L2950" s="7"/>
      <c r="M2950" s="7"/>
      <c r="N2950" s="7"/>
      <c r="O2950" s="7"/>
      <c r="P2950" s="7"/>
      <c r="Q2950" s="7"/>
      <c r="R2950" s="7"/>
      <c r="S2950" s="7"/>
    </row>
    <row r="2951">
      <c r="A2951" s="2"/>
      <c r="B2951" s="2"/>
      <c r="C2951" s="3"/>
      <c r="D2951" s="2"/>
      <c r="E2951" s="2"/>
      <c r="F2951" s="2"/>
      <c r="G2951" s="2"/>
      <c r="H2951" s="2"/>
      <c r="I2951" s="2"/>
      <c r="J2951" s="2"/>
      <c r="K2951" s="7"/>
      <c r="L2951" s="7"/>
      <c r="M2951" s="7"/>
      <c r="N2951" s="7"/>
      <c r="O2951" s="7"/>
      <c r="P2951" s="7"/>
      <c r="Q2951" s="7"/>
      <c r="R2951" s="7"/>
      <c r="S2951" s="7"/>
    </row>
    <row r="2952">
      <c r="A2952" s="2"/>
      <c r="B2952" s="2"/>
      <c r="C2952" s="3"/>
      <c r="D2952" s="2"/>
      <c r="E2952" s="2"/>
      <c r="F2952" s="2"/>
      <c r="G2952" s="2"/>
      <c r="H2952" s="2"/>
      <c r="I2952" s="2"/>
      <c r="J2952" s="2"/>
      <c r="K2952" s="7"/>
      <c r="L2952" s="7"/>
      <c r="M2952" s="7"/>
      <c r="N2952" s="7"/>
      <c r="O2952" s="7"/>
      <c r="P2952" s="7"/>
      <c r="Q2952" s="7"/>
      <c r="R2952" s="7"/>
      <c r="S2952" s="7"/>
    </row>
    <row r="2953">
      <c r="A2953" s="2"/>
      <c r="B2953" s="2"/>
      <c r="C2953" s="3"/>
      <c r="D2953" s="2"/>
      <c r="E2953" s="2"/>
      <c r="F2953" s="2"/>
      <c r="G2953" s="2"/>
      <c r="H2953" s="2"/>
      <c r="I2953" s="2"/>
      <c r="J2953" s="2"/>
      <c r="K2953" s="7"/>
      <c r="L2953" s="7"/>
      <c r="M2953" s="7"/>
      <c r="N2953" s="7"/>
      <c r="O2953" s="7"/>
      <c r="P2953" s="7"/>
      <c r="Q2953" s="7"/>
      <c r="R2953" s="7"/>
      <c r="S2953" s="7"/>
    </row>
    <row r="2954">
      <c r="A2954" s="2"/>
      <c r="B2954" s="2"/>
      <c r="C2954" s="3"/>
      <c r="D2954" s="2"/>
      <c r="E2954" s="2"/>
      <c r="F2954" s="2"/>
      <c r="G2954" s="2"/>
      <c r="H2954" s="2"/>
      <c r="I2954" s="2"/>
      <c r="J2954" s="2"/>
      <c r="K2954" s="7"/>
      <c r="L2954" s="7"/>
      <c r="M2954" s="7"/>
      <c r="N2954" s="7"/>
      <c r="O2954" s="7"/>
      <c r="P2954" s="7"/>
      <c r="Q2954" s="7"/>
      <c r="R2954" s="7"/>
      <c r="S2954" s="7"/>
    </row>
    <row r="2955">
      <c r="A2955" s="2"/>
      <c r="B2955" s="2"/>
      <c r="C2955" s="3"/>
      <c r="D2955" s="2"/>
      <c r="E2955" s="2"/>
      <c r="F2955" s="2"/>
      <c r="G2955" s="2"/>
      <c r="H2955" s="2"/>
      <c r="I2955" s="2"/>
      <c r="J2955" s="2"/>
      <c r="K2955" s="7"/>
      <c r="L2955" s="7"/>
      <c r="M2955" s="7"/>
      <c r="N2955" s="7"/>
      <c r="O2955" s="7"/>
      <c r="P2955" s="7"/>
      <c r="Q2955" s="7"/>
      <c r="R2955" s="7"/>
      <c r="S2955" s="7"/>
    </row>
    <row r="2956">
      <c r="A2956" s="2"/>
      <c r="B2956" s="2"/>
      <c r="C2956" s="3"/>
      <c r="D2956" s="2"/>
      <c r="E2956" s="2"/>
      <c r="F2956" s="2"/>
      <c r="G2956" s="2"/>
      <c r="H2956" s="2"/>
      <c r="I2956" s="2"/>
      <c r="J2956" s="2"/>
      <c r="K2956" s="7"/>
      <c r="L2956" s="7"/>
      <c r="M2956" s="7"/>
      <c r="N2956" s="7"/>
      <c r="O2956" s="7"/>
      <c r="P2956" s="7"/>
      <c r="Q2956" s="7"/>
      <c r="R2956" s="7"/>
      <c r="S2956" s="7"/>
    </row>
    <row r="2957">
      <c r="A2957" s="2"/>
      <c r="B2957" s="2"/>
      <c r="C2957" s="3"/>
      <c r="D2957" s="2"/>
      <c r="E2957" s="2"/>
      <c r="F2957" s="2"/>
      <c r="G2957" s="2"/>
      <c r="H2957" s="2"/>
      <c r="I2957" s="2"/>
      <c r="J2957" s="2"/>
      <c r="K2957" s="7"/>
      <c r="L2957" s="7"/>
      <c r="M2957" s="7"/>
      <c r="N2957" s="7"/>
      <c r="O2957" s="7"/>
      <c r="P2957" s="7"/>
      <c r="Q2957" s="7"/>
      <c r="R2957" s="7"/>
      <c r="S2957" s="7"/>
    </row>
    <row r="2958">
      <c r="A2958" s="2"/>
      <c r="B2958" s="2"/>
      <c r="C2958" s="3"/>
      <c r="D2958" s="2"/>
      <c r="E2958" s="2"/>
      <c r="F2958" s="2"/>
      <c r="G2958" s="2"/>
      <c r="H2958" s="2"/>
      <c r="I2958" s="2"/>
      <c r="J2958" s="2"/>
      <c r="K2958" s="7"/>
      <c r="L2958" s="7"/>
      <c r="M2958" s="7"/>
      <c r="N2958" s="7"/>
      <c r="O2958" s="7"/>
      <c r="P2958" s="7"/>
      <c r="Q2958" s="7"/>
      <c r="R2958" s="7"/>
      <c r="S2958" s="7"/>
    </row>
    <row r="2959">
      <c r="A2959" s="2"/>
      <c r="B2959" s="2"/>
      <c r="C2959" s="3"/>
      <c r="D2959" s="2"/>
      <c r="E2959" s="2"/>
      <c r="F2959" s="2"/>
      <c r="G2959" s="2"/>
      <c r="H2959" s="2"/>
      <c r="I2959" s="2"/>
      <c r="J2959" s="2"/>
      <c r="K2959" s="7"/>
      <c r="L2959" s="7"/>
      <c r="M2959" s="7"/>
      <c r="N2959" s="7"/>
      <c r="O2959" s="7"/>
      <c r="P2959" s="7"/>
      <c r="Q2959" s="7"/>
      <c r="R2959" s="7"/>
      <c r="S2959" s="7"/>
    </row>
    <row r="2960">
      <c r="A2960" s="2"/>
      <c r="B2960" s="2"/>
      <c r="C2960" s="3"/>
      <c r="D2960" s="2"/>
      <c r="E2960" s="2"/>
      <c r="F2960" s="2"/>
      <c r="G2960" s="2"/>
      <c r="H2960" s="2"/>
      <c r="I2960" s="2"/>
      <c r="J2960" s="2"/>
      <c r="K2960" s="7"/>
      <c r="L2960" s="7"/>
      <c r="M2960" s="7"/>
      <c r="N2960" s="7"/>
      <c r="O2960" s="7"/>
      <c r="P2960" s="7"/>
      <c r="Q2960" s="7"/>
      <c r="R2960" s="7"/>
      <c r="S2960" s="7"/>
    </row>
    <row r="2961">
      <c r="A2961" s="2"/>
      <c r="B2961" s="2"/>
      <c r="C2961" s="3"/>
      <c r="D2961" s="2"/>
      <c r="E2961" s="2"/>
      <c r="F2961" s="2"/>
      <c r="G2961" s="2"/>
      <c r="H2961" s="2"/>
      <c r="I2961" s="2"/>
      <c r="J2961" s="2"/>
      <c r="K2961" s="7"/>
      <c r="L2961" s="7"/>
      <c r="M2961" s="7"/>
      <c r="N2961" s="7"/>
      <c r="O2961" s="7"/>
      <c r="P2961" s="7"/>
      <c r="Q2961" s="7"/>
      <c r="R2961" s="7"/>
      <c r="S2961" s="7"/>
    </row>
    <row r="2962">
      <c r="A2962" s="2"/>
      <c r="B2962" s="2"/>
      <c r="C2962" s="3"/>
      <c r="D2962" s="2"/>
      <c r="E2962" s="2"/>
      <c r="F2962" s="2"/>
      <c r="G2962" s="2"/>
      <c r="H2962" s="2"/>
      <c r="I2962" s="2"/>
      <c r="J2962" s="2"/>
      <c r="K2962" s="7"/>
      <c r="L2962" s="7"/>
      <c r="M2962" s="7"/>
      <c r="N2962" s="7"/>
      <c r="O2962" s="7"/>
      <c r="P2962" s="7"/>
      <c r="Q2962" s="7"/>
      <c r="R2962" s="7"/>
      <c r="S2962" s="7"/>
    </row>
    <row r="2963">
      <c r="A2963" s="2"/>
      <c r="B2963" s="2"/>
      <c r="C2963" s="3"/>
      <c r="D2963" s="2"/>
      <c r="E2963" s="2"/>
      <c r="F2963" s="2"/>
      <c r="G2963" s="2"/>
      <c r="H2963" s="2"/>
      <c r="I2963" s="2"/>
      <c r="J2963" s="2"/>
      <c r="K2963" s="7"/>
      <c r="L2963" s="7"/>
      <c r="M2963" s="7"/>
      <c r="N2963" s="7"/>
      <c r="O2963" s="7"/>
      <c r="P2963" s="7"/>
      <c r="Q2963" s="7"/>
      <c r="R2963" s="7"/>
      <c r="S2963" s="7"/>
    </row>
    <row r="2964">
      <c r="A2964" s="2"/>
      <c r="B2964" s="2"/>
      <c r="C2964" s="3"/>
      <c r="D2964" s="2"/>
      <c r="E2964" s="2"/>
      <c r="F2964" s="2"/>
      <c r="G2964" s="2"/>
      <c r="H2964" s="2"/>
      <c r="I2964" s="2"/>
      <c r="J2964" s="2"/>
      <c r="K2964" s="7"/>
      <c r="L2964" s="7"/>
      <c r="M2964" s="7"/>
      <c r="N2964" s="7"/>
      <c r="O2964" s="7"/>
      <c r="P2964" s="7"/>
      <c r="Q2964" s="7"/>
      <c r="R2964" s="7"/>
      <c r="S2964" s="7"/>
    </row>
    <row r="2965">
      <c r="A2965" s="2"/>
      <c r="B2965" s="2"/>
      <c r="C2965" s="3"/>
      <c r="D2965" s="2"/>
      <c r="E2965" s="2"/>
      <c r="F2965" s="2"/>
      <c r="G2965" s="2"/>
      <c r="H2965" s="2"/>
      <c r="I2965" s="2"/>
      <c r="J2965" s="2"/>
      <c r="K2965" s="7"/>
      <c r="L2965" s="7"/>
      <c r="M2965" s="7"/>
      <c r="N2965" s="7"/>
      <c r="O2965" s="7"/>
      <c r="P2965" s="7"/>
      <c r="Q2965" s="7"/>
      <c r="R2965" s="7"/>
      <c r="S2965" s="7"/>
    </row>
    <row r="2966">
      <c r="A2966" s="2"/>
      <c r="B2966" s="2"/>
      <c r="C2966" s="3"/>
      <c r="D2966" s="2"/>
      <c r="E2966" s="2"/>
      <c r="F2966" s="2"/>
      <c r="G2966" s="2"/>
      <c r="H2966" s="2"/>
      <c r="I2966" s="2"/>
      <c r="J2966" s="2"/>
      <c r="K2966" s="7"/>
      <c r="L2966" s="7"/>
      <c r="M2966" s="7"/>
      <c r="N2966" s="7"/>
      <c r="O2966" s="7"/>
      <c r="P2966" s="7"/>
      <c r="Q2966" s="7"/>
      <c r="R2966" s="7"/>
      <c r="S2966" s="7"/>
    </row>
    <row r="2967">
      <c r="A2967" s="2"/>
      <c r="B2967" s="2"/>
      <c r="C2967" s="3"/>
      <c r="D2967" s="2"/>
      <c r="E2967" s="2"/>
      <c r="F2967" s="2"/>
      <c r="G2967" s="2"/>
      <c r="H2967" s="2"/>
      <c r="I2967" s="2"/>
      <c r="J2967" s="2"/>
      <c r="K2967" s="7"/>
      <c r="L2967" s="7"/>
      <c r="M2967" s="7"/>
      <c r="N2967" s="7"/>
      <c r="O2967" s="7"/>
      <c r="P2967" s="7"/>
      <c r="Q2967" s="7"/>
      <c r="R2967" s="7"/>
      <c r="S2967" s="7"/>
    </row>
    <row r="2968">
      <c r="A2968" s="2"/>
      <c r="B2968" s="2"/>
      <c r="C2968" s="3"/>
      <c r="D2968" s="2"/>
      <c r="E2968" s="2"/>
      <c r="F2968" s="2"/>
      <c r="G2968" s="2"/>
      <c r="H2968" s="2"/>
      <c r="I2968" s="2"/>
      <c r="J2968" s="2"/>
      <c r="K2968" s="7"/>
      <c r="L2968" s="7"/>
      <c r="M2968" s="7"/>
      <c r="N2968" s="7"/>
      <c r="O2968" s="7"/>
      <c r="P2968" s="7"/>
      <c r="Q2968" s="7"/>
      <c r="R2968" s="7"/>
      <c r="S2968" s="7"/>
    </row>
    <row r="2969">
      <c r="A2969" s="2"/>
      <c r="B2969" s="2"/>
      <c r="C2969" s="3"/>
      <c r="D2969" s="2"/>
      <c r="E2969" s="2"/>
      <c r="F2969" s="2"/>
      <c r="G2969" s="2"/>
      <c r="H2969" s="2"/>
      <c r="I2969" s="2"/>
      <c r="J2969" s="2"/>
      <c r="K2969" s="7"/>
      <c r="L2969" s="7"/>
      <c r="M2969" s="7"/>
      <c r="N2969" s="7"/>
      <c r="O2969" s="7"/>
      <c r="P2969" s="7"/>
      <c r="Q2969" s="7"/>
      <c r="R2969" s="7"/>
      <c r="S2969" s="7"/>
    </row>
    <row r="2970">
      <c r="A2970" s="2"/>
      <c r="B2970" s="2"/>
      <c r="C2970" s="3"/>
      <c r="D2970" s="2"/>
      <c r="E2970" s="2"/>
      <c r="F2970" s="2"/>
      <c r="G2970" s="2"/>
      <c r="H2970" s="2"/>
      <c r="I2970" s="2"/>
      <c r="J2970" s="2"/>
      <c r="K2970" s="7"/>
      <c r="L2970" s="7"/>
      <c r="M2970" s="7"/>
      <c r="N2970" s="7"/>
      <c r="O2970" s="7"/>
      <c r="P2970" s="7"/>
      <c r="Q2970" s="7"/>
      <c r="R2970" s="7"/>
      <c r="S2970" s="7"/>
    </row>
    <row r="2971">
      <c r="A2971" s="2"/>
      <c r="B2971" s="2"/>
      <c r="C2971" s="3"/>
      <c r="D2971" s="2"/>
      <c r="E2971" s="2"/>
      <c r="F2971" s="2"/>
      <c r="G2971" s="2"/>
      <c r="H2971" s="2"/>
      <c r="I2971" s="2"/>
      <c r="J2971" s="2"/>
      <c r="K2971" s="7"/>
      <c r="L2971" s="7"/>
      <c r="M2971" s="7"/>
      <c r="N2971" s="7"/>
      <c r="O2971" s="7"/>
      <c r="P2971" s="7"/>
      <c r="Q2971" s="7"/>
      <c r="R2971" s="7"/>
      <c r="S2971" s="7"/>
    </row>
    <row r="2972">
      <c r="A2972" s="2"/>
      <c r="B2972" s="2"/>
      <c r="C2972" s="3"/>
      <c r="D2972" s="2"/>
      <c r="E2972" s="2"/>
      <c r="F2972" s="2"/>
      <c r="G2972" s="2"/>
      <c r="H2972" s="2"/>
      <c r="I2972" s="2"/>
      <c r="J2972" s="2"/>
      <c r="K2972" s="7"/>
      <c r="L2972" s="7"/>
      <c r="M2972" s="7"/>
      <c r="N2972" s="7"/>
      <c r="O2972" s="7"/>
      <c r="P2972" s="7"/>
      <c r="Q2972" s="7"/>
      <c r="R2972" s="7"/>
      <c r="S2972" s="7"/>
    </row>
    <row r="2973">
      <c r="A2973" s="2"/>
      <c r="B2973" s="2"/>
      <c r="C2973" s="3"/>
      <c r="D2973" s="2"/>
      <c r="E2973" s="2"/>
      <c r="F2973" s="2"/>
      <c r="G2973" s="2"/>
      <c r="H2973" s="2"/>
      <c r="I2973" s="2"/>
      <c r="J2973" s="2"/>
      <c r="K2973" s="7"/>
      <c r="L2973" s="7"/>
      <c r="M2973" s="7"/>
      <c r="N2973" s="7"/>
      <c r="O2973" s="7"/>
      <c r="P2973" s="7"/>
      <c r="Q2973" s="7"/>
      <c r="R2973" s="7"/>
      <c r="S2973" s="7"/>
    </row>
    <row r="2974">
      <c r="A2974" s="2"/>
      <c r="B2974" s="2"/>
      <c r="C2974" s="3"/>
      <c r="D2974" s="2"/>
      <c r="E2974" s="2"/>
      <c r="F2974" s="2"/>
      <c r="G2974" s="2"/>
      <c r="H2974" s="2"/>
      <c r="I2974" s="2"/>
      <c r="J2974" s="2"/>
      <c r="K2974" s="7"/>
      <c r="L2974" s="7"/>
      <c r="M2974" s="7"/>
      <c r="N2974" s="7"/>
      <c r="O2974" s="7"/>
      <c r="P2974" s="7"/>
      <c r="Q2974" s="7"/>
      <c r="R2974" s="7"/>
      <c r="S2974" s="7"/>
    </row>
    <row r="2975">
      <c r="A2975" s="2"/>
      <c r="B2975" s="2"/>
      <c r="C2975" s="3"/>
      <c r="D2975" s="2"/>
      <c r="E2975" s="2"/>
      <c r="F2975" s="2"/>
      <c r="G2975" s="2"/>
      <c r="H2975" s="2"/>
      <c r="I2975" s="2"/>
      <c r="J2975" s="2"/>
      <c r="K2975" s="7"/>
      <c r="L2975" s="7"/>
      <c r="M2975" s="7"/>
      <c r="N2975" s="7"/>
      <c r="O2975" s="7"/>
      <c r="P2975" s="7"/>
      <c r="Q2975" s="7"/>
      <c r="R2975" s="7"/>
      <c r="S2975" s="7"/>
    </row>
    <row r="2976">
      <c r="A2976" s="2"/>
      <c r="B2976" s="2"/>
      <c r="C2976" s="3"/>
      <c r="D2976" s="2"/>
      <c r="E2976" s="2"/>
      <c r="F2976" s="2"/>
      <c r="G2976" s="2"/>
      <c r="H2976" s="2"/>
      <c r="I2976" s="2"/>
      <c r="J2976" s="2"/>
      <c r="K2976" s="7"/>
      <c r="L2976" s="7"/>
      <c r="M2976" s="7"/>
      <c r="N2976" s="7"/>
      <c r="O2976" s="7"/>
      <c r="P2976" s="7"/>
      <c r="Q2976" s="7"/>
      <c r="R2976" s="7"/>
      <c r="S2976" s="7"/>
    </row>
    <row r="2977">
      <c r="A2977" s="2"/>
      <c r="B2977" s="2"/>
      <c r="C2977" s="3"/>
      <c r="D2977" s="2"/>
      <c r="E2977" s="2"/>
      <c r="F2977" s="2"/>
      <c r="G2977" s="2"/>
      <c r="H2977" s="2"/>
      <c r="I2977" s="2"/>
      <c r="J2977" s="2"/>
      <c r="K2977" s="7"/>
      <c r="L2977" s="7"/>
      <c r="M2977" s="7"/>
      <c r="N2977" s="7"/>
      <c r="O2977" s="7"/>
      <c r="P2977" s="7"/>
      <c r="Q2977" s="7"/>
      <c r="R2977" s="7"/>
      <c r="S2977" s="7"/>
    </row>
    <row r="2978">
      <c r="A2978" s="2"/>
      <c r="B2978" s="2"/>
      <c r="C2978" s="3"/>
      <c r="D2978" s="2"/>
      <c r="E2978" s="2"/>
      <c r="F2978" s="2"/>
      <c r="G2978" s="2"/>
      <c r="H2978" s="2"/>
      <c r="I2978" s="2"/>
      <c r="J2978" s="2"/>
      <c r="K2978" s="7"/>
      <c r="L2978" s="7"/>
      <c r="M2978" s="7"/>
      <c r="N2978" s="7"/>
      <c r="O2978" s="7"/>
      <c r="P2978" s="7"/>
      <c r="Q2978" s="7"/>
      <c r="R2978" s="7"/>
      <c r="S2978" s="7"/>
    </row>
    <row r="2979">
      <c r="A2979" s="2"/>
      <c r="B2979" s="2"/>
      <c r="C2979" s="3"/>
      <c r="D2979" s="2"/>
      <c r="E2979" s="2"/>
      <c r="F2979" s="2"/>
      <c r="G2979" s="2"/>
      <c r="H2979" s="2"/>
      <c r="I2979" s="2"/>
      <c r="J2979" s="2"/>
      <c r="K2979" s="7"/>
      <c r="L2979" s="7"/>
      <c r="M2979" s="7"/>
      <c r="N2979" s="7"/>
      <c r="O2979" s="7"/>
      <c r="P2979" s="7"/>
      <c r="Q2979" s="7"/>
      <c r="R2979" s="7"/>
      <c r="S2979" s="7"/>
    </row>
    <row r="2980">
      <c r="A2980" s="2"/>
      <c r="B2980" s="2"/>
      <c r="C2980" s="3"/>
      <c r="D2980" s="2"/>
      <c r="E2980" s="2"/>
      <c r="F2980" s="2"/>
      <c r="G2980" s="2"/>
      <c r="H2980" s="2"/>
      <c r="I2980" s="2"/>
      <c r="J2980" s="2"/>
      <c r="K2980" s="7"/>
      <c r="L2980" s="7"/>
      <c r="M2980" s="7"/>
      <c r="N2980" s="7"/>
      <c r="O2980" s="7"/>
      <c r="P2980" s="7"/>
      <c r="Q2980" s="7"/>
      <c r="R2980" s="7"/>
      <c r="S2980" s="7"/>
    </row>
    <row r="2981">
      <c r="A2981" s="2"/>
      <c r="B2981" s="2"/>
      <c r="C2981" s="3"/>
      <c r="D2981" s="2"/>
      <c r="E2981" s="2"/>
      <c r="F2981" s="2"/>
      <c r="G2981" s="2"/>
      <c r="H2981" s="2"/>
      <c r="I2981" s="2"/>
      <c r="J2981" s="2"/>
      <c r="K2981" s="7"/>
      <c r="L2981" s="7"/>
      <c r="M2981" s="7"/>
      <c r="N2981" s="7"/>
      <c r="O2981" s="7"/>
      <c r="P2981" s="7"/>
      <c r="Q2981" s="7"/>
      <c r="R2981" s="7"/>
      <c r="S2981" s="7"/>
    </row>
    <row r="2982">
      <c r="A2982" s="2"/>
      <c r="B2982" s="2"/>
      <c r="C2982" s="3"/>
      <c r="D2982" s="2"/>
      <c r="E2982" s="2"/>
      <c r="F2982" s="2"/>
      <c r="G2982" s="2"/>
      <c r="H2982" s="2"/>
      <c r="I2982" s="2"/>
      <c r="J2982" s="2"/>
      <c r="K2982" s="7"/>
      <c r="L2982" s="7"/>
      <c r="M2982" s="7"/>
      <c r="N2982" s="7"/>
      <c r="O2982" s="7"/>
      <c r="P2982" s="7"/>
      <c r="Q2982" s="7"/>
      <c r="R2982" s="7"/>
      <c r="S2982" s="7"/>
    </row>
    <row r="2983">
      <c r="A2983" s="2"/>
      <c r="B2983" s="2"/>
      <c r="C2983" s="3"/>
      <c r="D2983" s="2"/>
      <c r="E2983" s="2"/>
      <c r="F2983" s="2"/>
      <c r="G2983" s="2"/>
      <c r="H2983" s="2"/>
      <c r="I2983" s="2"/>
      <c r="J2983" s="2"/>
      <c r="K2983" s="7"/>
      <c r="L2983" s="7"/>
      <c r="M2983" s="7"/>
      <c r="N2983" s="7"/>
      <c r="O2983" s="7"/>
      <c r="P2983" s="7"/>
      <c r="Q2983" s="7"/>
      <c r="R2983" s="7"/>
      <c r="S2983" s="7"/>
    </row>
    <row r="2984">
      <c r="A2984" s="2"/>
      <c r="B2984" s="2"/>
      <c r="C2984" s="3"/>
      <c r="D2984" s="2"/>
      <c r="E2984" s="2"/>
      <c r="F2984" s="2"/>
      <c r="G2984" s="2"/>
      <c r="H2984" s="2"/>
      <c r="I2984" s="2"/>
      <c r="J2984" s="2"/>
      <c r="K2984" s="7"/>
      <c r="L2984" s="7"/>
      <c r="M2984" s="7"/>
      <c r="N2984" s="7"/>
      <c r="O2984" s="7"/>
      <c r="P2984" s="7"/>
      <c r="Q2984" s="7"/>
      <c r="R2984" s="7"/>
      <c r="S2984" s="7"/>
    </row>
    <row r="2985">
      <c r="A2985" s="2"/>
      <c r="B2985" s="2"/>
      <c r="C2985" s="3"/>
      <c r="D2985" s="2"/>
      <c r="E2985" s="2"/>
      <c r="F2985" s="2"/>
      <c r="G2985" s="2"/>
      <c r="H2985" s="2"/>
      <c r="I2985" s="2"/>
      <c r="J2985" s="2"/>
      <c r="K2985" s="7"/>
      <c r="L2985" s="7"/>
      <c r="M2985" s="7"/>
      <c r="N2985" s="7"/>
      <c r="O2985" s="7"/>
      <c r="P2985" s="7"/>
      <c r="Q2985" s="7"/>
      <c r="R2985" s="7"/>
      <c r="S2985" s="7"/>
    </row>
    <row r="2986">
      <c r="A2986" s="2"/>
      <c r="B2986" s="2"/>
      <c r="C2986" s="3"/>
      <c r="D2986" s="2"/>
      <c r="E2986" s="2"/>
      <c r="F2986" s="2"/>
      <c r="G2986" s="2"/>
      <c r="H2986" s="2"/>
      <c r="I2986" s="2"/>
      <c r="J2986" s="2"/>
      <c r="K2986" s="7"/>
      <c r="L2986" s="7"/>
      <c r="M2986" s="7"/>
      <c r="N2986" s="7"/>
      <c r="O2986" s="7"/>
      <c r="P2986" s="7"/>
      <c r="Q2986" s="7"/>
      <c r="R2986" s="7"/>
      <c r="S2986" s="7"/>
    </row>
    <row r="2987">
      <c r="A2987" s="2"/>
      <c r="B2987" s="2"/>
      <c r="C2987" s="3"/>
      <c r="D2987" s="2"/>
      <c r="E2987" s="2"/>
      <c r="F2987" s="2"/>
      <c r="G2987" s="2"/>
      <c r="H2987" s="2"/>
      <c r="I2987" s="2"/>
      <c r="J2987" s="2"/>
      <c r="K2987" s="7"/>
      <c r="L2987" s="7"/>
      <c r="M2987" s="7"/>
      <c r="N2987" s="7"/>
      <c r="O2987" s="7"/>
      <c r="P2987" s="7"/>
      <c r="Q2987" s="7"/>
      <c r="R2987" s="7"/>
      <c r="S2987" s="7"/>
    </row>
    <row r="2988">
      <c r="A2988" s="2"/>
      <c r="B2988" s="2"/>
      <c r="C2988" s="3"/>
      <c r="D2988" s="2"/>
      <c r="E2988" s="2"/>
      <c r="F2988" s="2"/>
      <c r="G2988" s="2"/>
      <c r="H2988" s="2"/>
      <c r="I2988" s="2"/>
      <c r="J2988" s="2"/>
      <c r="K2988" s="7"/>
      <c r="L2988" s="7"/>
      <c r="M2988" s="7"/>
      <c r="N2988" s="7"/>
      <c r="O2988" s="7"/>
      <c r="P2988" s="7"/>
      <c r="Q2988" s="7"/>
      <c r="R2988" s="7"/>
      <c r="S2988" s="7"/>
    </row>
    <row r="2989">
      <c r="A2989" s="2"/>
      <c r="B2989" s="2"/>
      <c r="C2989" s="3"/>
      <c r="D2989" s="2"/>
      <c r="E2989" s="2"/>
      <c r="F2989" s="2"/>
      <c r="G2989" s="2"/>
      <c r="H2989" s="2"/>
      <c r="I2989" s="2"/>
      <c r="J2989" s="2"/>
      <c r="K2989" s="7"/>
      <c r="L2989" s="7"/>
      <c r="M2989" s="7"/>
      <c r="N2989" s="7"/>
      <c r="O2989" s="7"/>
      <c r="P2989" s="7"/>
      <c r="Q2989" s="7"/>
      <c r="R2989" s="7"/>
      <c r="S2989" s="7"/>
    </row>
    <row r="2990">
      <c r="A2990" s="2"/>
      <c r="B2990" s="2"/>
      <c r="C2990" s="3"/>
      <c r="D2990" s="2"/>
      <c r="E2990" s="2"/>
      <c r="F2990" s="2"/>
      <c r="G2990" s="2"/>
      <c r="H2990" s="2"/>
      <c r="I2990" s="2"/>
      <c r="J2990" s="2"/>
      <c r="K2990" s="7"/>
      <c r="L2990" s="7"/>
      <c r="M2990" s="7"/>
      <c r="N2990" s="7"/>
      <c r="O2990" s="7"/>
      <c r="P2990" s="7"/>
      <c r="Q2990" s="7"/>
      <c r="R2990" s="7"/>
      <c r="S2990" s="7"/>
    </row>
    <row r="2991">
      <c r="A2991" s="2"/>
      <c r="B2991" s="2"/>
      <c r="C2991" s="3"/>
      <c r="D2991" s="2"/>
      <c r="E2991" s="2"/>
      <c r="F2991" s="2"/>
      <c r="G2991" s="2"/>
      <c r="H2991" s="2"/>
      <c r="I2991" s="2"/>
      <c r="J2991" s="2"/>
      <c r="K2991" s="7"/>
      <c r="L2991" s="7"/>
      <c r="M2991" s="7"/>
      <c r="N2991" s="7"/>
      <c r="O2991" s="7"/>
      <c r="P2991" s="7"/>
      <c r="Q2991" s="7"/>
      <c r="R2991" s="7"/>
      <c r="S2991" s="7"/>
    </row>
    <row r="2992">
      <c r="A2992" s="2"/>
      <c r="B2992" s="2"/>
      <c r="C2992" s="3"/>
      <c r="D2992" s="2"/>
      <c r="E2992" s="2"/>
      <c r="F2992" s="2"/>
      <c r="G2992" s="2"/>
      <c r="H2992" s="2"/>
      <c r="I2992" s="2"/>
      <c r="J2992" s="2"/>
      <c r="K2992" s="7"/>
      <c r="L2992" s="7"/>
      <c r="M2992" s="7"/>
      <c r="N2992" s="7"/>
      <c r="O2992" s="7"/>
      <c r="P2992" s="7"/>
      <c r="Q2992" s="7"/>
      <c r="R2992" s="7"/>
      <c r="S2992" s="7"/>
    </row>
    <row r="2993">
      <c r="A2993" s="2"/>
      <c r="B2993" s="2"/>
      <c r="C2993" s="3"/>
      <c r="D2993" s="2"/>
      <c r="E2993" s="2"/>
      <c r="F2993" s="2"/>
      <c r="G2993" s="2"/>
      <c r="H2993" s="2"/>
      <c r="I2993" s="2"/>
      <c r="J2993" s="2"/>
      <c r="K2993" s="7"/>
      <c r="L2993" s="7"/>
      <c r="M2993" s="7"/>
      <c r="N2993" s="7"/>
      <c r="O2993" s="7"/>
      <c r="P2993" s="7"/>
      <c r="Q2993" s="7"/>
      <c r="R2993" s="7"/>
      <c r="S2993" s="7"/>
    </row>
    <row r="2994">
      <c r="A2994" s="2"/>
      <c r="B2994" s="2"/>
      <c r="C2994" s="3"/>
      <c r="D2994" s="2"/>
      <c r="E2994" s="2"/>
      <c r="F2994" s="2"/>
      <c r="G2994" s="2"/>
      <c r="H2994" s="2"/>
      <c r="I2994" s="2"/>
      <c r="J2994" s="2"/>
      <c r="K2994" s="7"/>
      <c r="L2994" s="7"/>
      <c r="M2994" s="7"/>
      <c r="N2994" s="7"/>
      <c r="O2994" s="7"/>
      <c r="P2994" s="7"/>
      <c r="Q2994" s="7"/>
      <c r="R2994" s="7"/>
      <c r="S2994" s="7"/>
    </row>
    <row r="2995">
      <c r="A2995" s="2"/>
      <c r="B2995" s="2"/>
      <c r="C2995" s="3"/>
      <c r="D2995" s="2"/>
      <c r="E2995" s="2"/>
      <c r="F2995" s="2"/>
      <c r="G2995" s="2"/>
      <c r="H2995" s="2"/>
      <c r="I2995" s="2"/>
      <c r="J2995" s="2"/>
      <c r="K2995" s="7"/>
      <c r="L2995" s="7"/>
      <c r="M2995" s="7"/>
      <c r="N2995" s="7"/>
      <c r="O2995" s="7"/>
      <c r="P2995" s="7"/>
      <c r="Q2995" s="7"/>
      <c r="R2995" s="7"/>
      <c r="S2995" s="7"/>
    </row>
    <row r="2996">
      <c r="A2996" s="2"/>
      <c r="B2996" s="2"/>
      <c r="C2996" s="3"/>
      <c r="D2996" s="2"/>
      <c r="E2996" s="2"/>
      <c r="F2996" s="2"/>
      <c r="G2996" s="2"/>
      <c r="H2996" s="2"/>
      <c r="I2996" s="2"/>
      <c r="J2996" s="2"/>
      <c r="K2996" s="7"/>
      <c r="L2996" s="7"/>
      <c r="M2996" s="7"/>
      <c r="N2996" s="7"/>
      <c r="O2996" s="7"/>
      <c r="P2996" s="7"/>
      <c r="Q2996" s="7"/>
      <c r="R2996" s="7"/>
      <c r="S2996" s="7"/>
    </row>
    <row r="2997">
      <c r="A2997" s="2"/>
      <c r="B2997" s="2"/>
      <c r="C2997" s="3"/>
      <c r="D2997" s="2"/>
      <c r="E2997" s="2"/>
      <c r="F2997" s="2"/>
      <c r="G2997" s="2"/>
      <c r="H2997" s="2"/>
      <c r="I2997" s="2"/>
      <c r="J2997" s="2"/>
      <c r="K2997" s="7"/>
      <c r="L2997" s="7"/>
      <c r="M2997" s="7"/>
      <c r="N2997" s="7"/>
      <c r="O2997" s="7"/>
      <c r="P2997" s="7"/>
      <c r="Q2997" s="7"/>
      <c r="R2997" s="7"/>
      <c r="S2997" s="7"/>
    </row>
    <row r="2998">
      <c r="A2998" s="2"/>
      <c r="B2998" s="2"/>
      <c r="C2998" s="3"/>
      <c r="D2998" s="2"/>
      <c r="E2998" s="2"/>
      <c r="F2998" s="2"/>
      <c r="G2998" s="2"/>
      <c r="H2998" s="2"/>
      <c r="I2998" s="2"/>
      <c r="J2998" s="2"/>
      <c r="K2998" s="7"/>
      <c r="L2998" s="7"/>
      <c r="M2998" s="7"/>
      <c r="N2998" s="7"/>
      <c r="O2998" s="7"/>
      <c r="P2998" s="7"/>
      <c r="Q2998" s="7"/>
      <c r="R2998" s="7"/>
      <c r="S2998" s="7"/>
    </row>
    <row r="2999">
      <c r="A2999" s="2"/>
      <c r="B2999" s="2"/>
      <c r="C2999" s="3"/>
      <c r="D2999" s="2"/>
      <c r="E2999" s="2"/>
      <c r="F2999" s="2"/>
      <c r="G2999" s="2"/>
      <c r="H2999" s="2"/>
      <c r="I2999" s="2"/>
      <c r="J2999" s="2"/>
      <c r="K2999" s="7"/>
      <c r="L2999" s="7"/>
      <c r="M2999" s="7"/>
      <c r="N2999" s="7"/>
      <c r="O2999" s="7"/>
      <c r="P2999" s="7"/>
      <c r="Q2999" s="7"/>
      <c r="R2999" s="7"/>
      <c r="S2999" s="7"/>
    </row>
    <row r="3000">
      <c r="A3000" s="2"/>
      <c r="B3000" s="2"/>
      <c r="C3000" s="3"/>
      <c r="D3000" s="2"/>
      <c r="E3000" s="2"/>
      <c r="F3000" s="2"/>
      <c r="G3000" s="2"/>
      <c r="H3000" s="2"/>
      <c r="I3000" s="2"/>
      <c r="J3000" s="2"/>
      <c r="K3000" s="7"/>
      <c r="L3000" s="7"/>
      <c r="M3000" s="7"/>
      <c r="N3000" s="7"/>
      <c r="O3000" s="7"/>
      <c r="P3000" s="7"/>
      <c r="Q3000" s="7"/>
      <c r="R3000" s="7"/>
      <c r="S3000" s="7"/>
    </row>
    <row r="3001">
      <c r="A3001" s="2"/>
      <c r="B3001" s="2"/>
      <c r="C3001" s="3"/>
      <c r="D3001" s="2"/>
      <c r="E3001" s="2"/>
      <c r="F3001" s="2"/>
      <c r="G3001" s="2"/>
      <c r="H3001" s="2"/>
      <c r="I3001" s="2"/>
      <c r="J3001" s="2"/>
      <c r="K3001" s="7"/>
      <c r="L3001" s="7"/>
      <c r="M3001" s="7"/>
      <c r="N3001" s="7"/>
      <c r="O3001" s="7"/>
      <c r="P3001" s="7"/>
      <c r="Q3001" s="7"/>
      <c r="R3001" s="7"/>
      <c r="S3001" s="7"/>
    </row>
    <row r="3002">
      <c r="A3002" s="2"/>
      <c r="B3002" s="2"/>
      <c r="C3002" s="3"/>
      <c r="D3002" s="2"/>
      <c r="E3002" s="2"/>
      <c r="F3002" s="2"/>
      <c r="G3002" s="2"/>
      <c r="H3002" s="2"/>
      <c r="I3002" s="2"/>
      <c r="J3002" s="2"/>
      <c r="K3002" s="7"/>
      <c r="L3002" s="7"/>
      <c r="M3002" s="7"/>
      <c r="N3002" s="7"/>
      <c r="O3002" s="7"/>
      <c r="P3002" s="7"/>
      <c r="Q3002" s="7"/>
      <c r="R3002" s="7"/>
      <c r="S3002" s="7"/>
    </row>
    <row r="3003">
      <c r="A3003" s="2"/>
      <c r="B3003" s="2"/>
      <c r="C3003" s="3"/>
      <c r="D3003" s="2"/>
      <c r="E3003" s="2"/>
      <c r="F3003" s="2"/>
      <c r="G3003" s="2"/>
      <c r="H3003" s="2"/>
      <c r="I3003" s="2"/>
      <c r="J3003" s="2"/>
      <c r="K3003" s="7"/>
      <c r="L3003" s="7"/>
      <c r="M3003" s="7"/>
      <c r="N3003" s="7"/>
      <c r="O3003" s="7"/>
      <c r="P3003" s="7"/>
      <c r="Q3003" s="7"/>
      <c r="R3003" s="7"/>
      <c r="S3003" s="7"/>
    </row>
    <row r="3004">
      <c r="A3004" s="2"/>
      <c r="B3004" s="2"/>
      <c r="C3004" s="3"/>
      <c r="D3004" s="2"/>
      <c r="E3004" s="2"/>
      <c r="F3004" s="2"/>
      <c r="G3004" s="2"/>
      <c r="H3004" s="2"/>
      <c r="I3004" s="2"/>
      <c r="J3004" s="2"/>
      <c r="K3004" s="7"/>
      <c r="L3004" s="7"/>
      <c r="M3004" s="7"/>
      <c r="N3004" s="7"/>
      <c r="O3004" s="7"/>
      <c r="P3004" s="7"/>
      <c r="Q3004" s="7"/>
      <c r="R3004" s="7"/>
      <c r="S3004" s="7"/>
    </row>
    <row r="3005">
      <c r="A3005" s="2"/>
      <c r="B3005" s="2"/>
      <c r="C3005" s="3"/>
      <c r="D3005" s="2"/>
      <c r="E3005" s="2"/>
      <c r="F3005" s="2"/>
      <c r="G3005" s="2"/>
      <c r="H3005" s="2"/>
      <c r="I3005" s="2"/>
      <c r="J3005" s="2"/>
      <c r="K3005" s="7"/>
      <c r="L3005" s="7"/>
      <c r="M3005" s="7"/>
      <c r="N3005" s="7"/>
      <c r="O3005" s="7"/>
      <c r="P3005" s="7"/>
      <c r="Q3005" s="7"/>
      <c r="R3005" s="7"/>
      <c r="S3005" s="7"/>
    </row>
    <row r="3006">
      <c r="A3006" s="2"/>
      <c r="B3006" s="2"/>
      <c r="C3006" s="3"/>
      <c r="D3006" s="2"/>
      <c r="E3006" s="2"/>
      <c r="F3006" s="2"/>
      <c r="G3006" s="2"/>
      <c r="H3006" s="2"/>
      <c r="I3006" s="2"/>
      <c r="J3006" s="2"/>
      <c r="K3006" s="7"/>
      <c r="L3006" s="7"/>
      <c r="M3006" s="7"/>
      <c r="N3006" s="7"/>
      <c r="O3006" s="7"/>
      <c r="P3006" s="7"/>
      <c r="Q3006" s="7"/>
      <c r="R3006" s="7"/>
      <c r="S3006" s="7"/>
    </row>
    <row r="3007">
      <c r="A3007" s="2"/>
      <c r="B3007" s="2"/>
      <c r="C3007" s="3"/>
      <c r="D3007" s="2"/>
      <c r="E3007" s="2"/>
      <c r="F3007" s="2"/>
      <c r="G3007" s="2"/>
      <c r="H3007" s="2"/>
      <c r="I3007" s="2"/>
      <c r="J3007" s="2"/>
      <c r="K3007" s="7"/>
      <c r="L3007" s="7"/>
      <c r="M3007" s="7"/>
      <c r="N3007" s="7"/>
      <c r="O3007" s="7"/>
      <c r="P3007" s="7"/>
      <c r="Q3007" s="7"/>
      <c r="R3007" s="7"/>
      <c r="S3007" s="7"/>
    </row>
    <row r="3008">
      <c r="A3008" s="2"/>
      <c r="B3008" s="2"/>
      <c r="C3008" s="3"/>
      <c r="D3008" s="2"/>
      <c r="E3008" s="2"/>
      <c r="F3008" s="2"/>
      <c r="G3008" s="2"/>
      <c r="H3008" s="2"/>
      <c r="I3008" s="2"/>
      <c r="J3008" s="2"/>
      <c r="K3008" s="7"/>
      <c r="L3008" s="7"/>
      <c r="M3008" s="7"/>
      <c r="N3008" s="7"/>
      <c r="O3008" s="7"/>
      <c r="P3008" s="7"/>
      <c r="Q3008" s="7"/>
      <c r="R3008" s="7"/>
      <c r="S3008" s="7"/>
    </row>
    <row r="3009">
      <c r="A3009" s="2"/>
      <c r="B3009" s="2"/>
      <c r="C3009" s="3"/>
      <c r="D3009" s="2"/>
      <c r="E3009" s="2"/>
      <c r="F3009" s="2"/>
      <c r="G3009" s="2"/>
      <c r="H3009" s="2"/>
      <c r="I3009" s="2"/>
      <c r="J3009" s="2"/>
      <c r="K3009" s="7"/>
      <c r="L3009" s="7"/>
      <c r="M3009" s="7"/>
      <c r="N3009" s="7"/>
      <c r="O3009" s="7"/>
      <c r="P3009" s="7"/>
      <c r="Q3009" s="7"/>
      <c r="R3009" s="7"/>
      <c r="S3009" s="7"/>
    </row>
    <row r="3010">
      <c r="A3010" s="2"/>
      <c r="B3010" s="2"/>
      <c r="C3010" s="3"/>
      <c r="D3010" s="2"/>
      <c r="E3010" s="2"/>
      <c r="F3010" s="2"/>
      <c r="G3010" s="2"/>
      <c r="H3010" s="2"/>
      <c r="I3010" s="2"/>
      <c r="J3010" s="2"/>
      <c r="K3010" s="7"/>
      <c r="L3010" s="7"/>
      <c r="M3010" s="7"/>
      <c r="N3010" s="7"/>
      <c r="O3010" s="7"/>
      <c r="P3010" s="7"/>
      <c r="Q3010" s="7"/>
      <c r="R3010" s="7"/>
      <c r="S3010" s="7"/>
    </row>
    <row r="3011">
      <c r="A3011" s="2"/>
      <c r="B3011" s="2"/>
      <c r="C3011" s="3"/>
      <c r="D3011" s="2"/>
      <c r="E3011" s="2"/>
      <c r="F3011" s="2"/>
      <c r="G3011" s="2"/>
      <c r="H3011" s="2"/>
      <c r="I3011" s="2"/>
      <c r="J3011" s="2"/>
      <c r="K3011" s="7"/>
      <c r="L3011" s="7"/>
      <c r="M3011" s="7"/>
      <c r="N3011" s="7"/>
      <c r="O3011" s="7"/>
      <c r="P3011" s="7"/>
      <c r="Q3011" s="7"/>
      <c r="R3011" s="7"/>
      <c r="S3011" s="7"/>
    </row>
    <row r="3012">
      <c r="A3012" s="2"/>
      <c r="B3012" s="2"/>
      <c r="C3012" s="3"/>
      <c r="D3012" s="2"/>
      <c r="E3012" s="2"/>
      <c r="F3012" s="2"/>
      <c r="G3012" s="2"/>
      <c r="H3012" s="2"/>
      <c r="I3012" s="2"/>
      <c r="J3012" s="2"/>
      <c r="K3012" s="7"/>
      <c r="L3012" s="7"/>
      <c r="M3012" s="7"/>
      <c r="N3012" s="7"/>
      <c r="O3012" s="7"/>
      <c r="P3012" s="7"/>
      <c r="Q3012" s="7"/>
      <c r="R3012" s="7"/>
      <c r="S3012" s="7"/>
    </row>
    <row r="3013">
      <c r="A3013" s="2"/>
      <c r="B3013" s="2"/>
      <c r="C3013" s="3"/>
      <c r="D3013" s="2"/>
      <c r="E3013" s="2"/>
      <c r="F3013" s="2"/>
      <c r="G3013" s="2"/>
      <c r="H3013" s="2"/>
      <c r="I3013" s="2"/>
      <c r="J3013" s="2"/>
      <c r="K3013" s="7"/>
      <c r="L3013" s="7"/>
      <c r="M3013" s="7"/>
      <c r="N3013" s="7"/>
      <c r="O3013" s="7"/>
      <c r="P3013" s="7"/>
      <c r="Q3013" s="7"/>
      <c r="R3013" s="7"/>
      <c r="S3013" s="7"/>
    </row>
    <row r="3014">
      <c r="A3014" s="2"/>
      <c r="B3014" s="2"/>
      <c r="C3014" s="3"/>
      <c r="D3014" s="2"/>
      <c r="E3014" s="2"/>
      <c r="F3014" s="2"/>
      <c r="G3014" s="2"/>
      <c r="H3014" s="2"/>
      <c r="I3014" s="2"/>
      <c r="J3014" s="2"/>
      <c r="K3014" s="7"/>
      <c r="L3014" s="7"/>
      <c r="M3014" s="7"/>
      <c r="N3014" s="7"/>
      <c r="O3014" s="7"/>
      <c r="P3014" s="7"/>
      <c r="Q3014" s="7"/>
      <c r="R3014" s="7"/>
      <c r="S3014" s="7"/>
    </row>
    <row r="3015">
      <c r="A3015" s="2"/>
      <c r="B3015" s="2"/>
      <c r="C3015" s="3"/>
      <c r="D3015" s="2"/>
      <c r="E3015" s="2"/>
      <c r="F3015" s="2"/>
      <c r="G3015" s="2"/>
      <c r="H3015" s="2"/>
      <c r="I3015" s="2"/>
      <c r="J3015" s="2"/>
      <c r="K3015" s="7"/>
      <c r="L3015" s="7"/>
      <c r="M3015" s="7"/>
      <c r="N3015" s="7"/>
      <c r="O3015" s="7"/>
      <c r="P3015" s="7"/>
      <c r="Q3015" s="7"/>
      <c r="R3015" s="7"/>
      <c r="S3015" s="7"/>
    </row>
    <row r="3016">
      <c r="A3016" s="2"/>
      <c r="B3016" s="2"/>
      <c r="C3016" s="3"/>
      <c r="D3016" s="2"/>
      <c r="E3016" s="2"/>
      <c r="F3016" s="2"/>
      <c r="G3016" s="2"/>
      <c r="H3016" s="2"/>
      <c r="I3016" s="2"/>
      <c r="J3016" s="2"/>
      <c r="K3016" s="7"/>
      <c r="L3016" s="7"/>
      <c r="M3016" s="7"/>
      <c r="N3016" s="7"/>
      <c r="O3016" s="7"/>
      <c r="P3016" s="7"/>
      <c r="Q3016" s="7"/>
      <c r="R3016" s="7"/>
      <c r="S3016" s="7"/>
    </row>
    <row r="3017">
      <c r="A3017" s="2"/>
      <c r="B3017" s="2"/>
      <c r="C3017" s="3"/>
      <c r="D3017" s="2"/>
      <c r="E3017" s="2"/>
      <c r="F3017" s="2"/>
      <c r="G3017" s="2"/>
      <c r="H3017" s="2"/>
      <c r="I3017" s="2"/>
      <c r="J3017" s="2"/>
      <c r="K3017" s="7"/>
      <c r="L3017" s="7"/>
      <c r="M3017" s="7"/>
      <c r="N3017" s="7"/>
      <c r="O3017" s="7"/>
      <c r="P3017" s="7"/>
      <c r="Q3017" s="7"/>
      <c r="R3017" s="7"/>
      <c r="S3017" s="7"/>
    </row>
    <row r="3018">
      <c r="A3018" s="2"/>
      <c r="B3018" s="2"/>
      <c r="C3018" s="3"/>
      <c r="D3018" s="2"/>
      <c r="E3018" s="2"/>
      <c r="F3018" s="2"/>
      <c r="G3018" s="2"/>
      <c r="H3018" s="2"/>
      <c r="I3018" s="2"/>
      <c r="J3018" s="2"/>
      <c r="K3018" s="7"/>
      <c r="L3018" s="7"/>
      <c r="M3018" s="7"/>
      <c r="N3018" s="7"/>
      <c r="O3018" s="7"/>
      <c r="P3018" s="7"/>
      <c r="Q3018" s="7"/>
      <c r="R3018" s="7"/>
      <c r="S3018" s="7"/>
    </row>
    <row r="3019">
      <c r="A3019" s="2"/>
      <c r="B3019" s="2"/>
      <c r="C3019" s="3"/>
      <c r="D3019" s="2"/>
      <c r="E3019" s="2"/>
      <c r="F3019" s="2"/>
      <c r="G3019" s="2"/>
      <c r="H3019" s="2"/>
      <c r="I3019" s="2"/>
      <c r="J3019" s="2"/>
      <c r="K3019" s="7"/>
      <c r="L3019" s="7"/>
      <c r="M3019" s="7"/>
      <c r="N3019" s="7"/>
      <c r="O3019" s="7"/>
      <c r="P3019" s="7"/>
      <c r="Q3019" s="7"/>
      <c r="R3019" s="7"/>
      <c r="S3019" s="7"/>
    </row>
    <row r="3020">
      <c r="A3020" s="2"/>
      <c r="B3020" s="2"/>
      <c r="C3020" s="3"/>
      <c r="D3020" s="2"/>
      <c r="E3020" s="2"/>
      <c r="F3020" s="2"/>
      <c r="G3020" s="2"/>
      <c r="H3020" s="2"/>
      <c r="I3020" s="2"/>
      <c r="J3020" s="2"/>
      <c r="K3020" s="7"/>
      <c r="L3020" s="7"/>
      <c r="M3020" s="7"/>
      <c r="N3020" s="7"/>
      <c r="O3020" s="7"/>
      <c r="P3020" s="7"/>
      <c r="Q3020" s="7"/>
      <c r="R3020" s="7"/>
      <c r="S3020" s="7"/>
    </row>
    <row r="3021">
      <c r="A3021" s="2"/>
      <c r="B3021" s="2"/>
      <c r="C3021" s="3"/>
      <c r="D3021" s="2"/>
      <c r="E3021" s="2"/>
      <c r="F3021" s="2"/>
      <c r="G3021" s="2"/>
      <c r="H3021" s="2"/>
      <c r="I3021" s="2"/>
      <c r="J3021" s="2"/>
      <c r="K3021" s="7"/>
      <c r="L3021" s="7"/>
      <c r="M3021" s="7"/>
      <c r="N3021" s="7"/>
      <c r="O3021" s="7"/>
      <c r="P3021" s="7"/>
      <c r="Q3021" s="7"/>
      <c r="R3021" s="7"/>
      <c r="S3021" s="7"/>
    </row>
    <row r="3022">
      <c r="A3022" s="2"/>
      <c r="B3022" s="2"/>
      <c r="C3022" s="3"/>
      <c r="D3022" s="2"/>
      <c r="E3022" s="2"/>
      <c r="F3022" s="2"/>
      <c r="G3022" s="2"/>
      <c r="H3022" s="2"/>
      <c r="I3022" s="2"/>
      <c r="J3022" s="2"/>
      <c r="K3022" s="7"/>
      <c r="L3022" s="7"/>
      <c r="M3022" s="7"/>
      <c r="N3022" s="7"/>
      <c r="O3022" s="7"/>
      <c r="P3022" s="7"/>
      <c r="Q3022" s="7"/>
      <c r="R3022" s="7"/>
      <c r="S3022" s="7"/>
    </row>
    <row r="3023">
      <c r="A3023" s="2"/>
      <c r="B3023" s="2"/>
      <c r="C3023" s="3"/>
      <c r="D3023" s="2"/>
      <c r="E3023" s="2"/>
      <c r="F3023" s="2"/>
      <c r="G3023" s="2"/>
      <c r="H3023" s="2"/>
      <c r="I3023" s="2"/>
      <c r="J3023" s="2"/>
      <c r="K3023" s="7"/>
      <c r="L3023" s="7"/>
      <c r="M3023" s="7"/>
      <c r="N3023" s="7"/>
      <c r="O3023" s="7"/>
      <c r="P3023" s="7"/>
      <c r="Q3023" s="7"/>
      <c r="R3023" s="7"/>
      <c r="S3023" s="7"/>
    </row>
    <row r="3024">
      <c r="A3024" s="2"/>
      <c r="B3024" s="2"/>
      <c r="C3024" s="3"/>
      <c r="D3024" s="2"/>
      <c r="E3024" s="2"/>
      <c r="F3024" s="2"/>
      <c r="G3024" s="2"/>
      <c r="H3024" s="2"/>
      <c r="I3024" s="2"/>
      <c r="J3024" s="2"/>
      <c r="K3024" s="7"/>
      <c r="L3024" s="7"/>
      <c r="M3024" s="7"/>
      <c r="N3024" s="7"/>
      <c r="O3024" s="7"/>
      <c r="P3024" s="7"/>
      <c r="Q3024" s="7"/>
      <c r="R3024" s="7"/>
      <c r="S3024" s="7"/>
    </row>
    <row r="3025">
      <c r="A3025" s="2"/>
      <c r="B3025" s="2"/>
      <c r="C3025" s="3"/>
      <c r="D3025" s="2"/>
      <c r="E3025" s="2"/>
      <c r="F3025" s="2"/>
      <c r="G3025" s="2"/>
      <c r="H3025" s="2"/>
      <c r="I3025" s="2"/>
      <c r="J3025" s="2"/>
      <c r="K3025" s="7"/>
      <c r="L3025" s="7"/>
      <c r="M3025" s="7"/>
      <c r="N3025" s="7"/>
      <c r="O3025" s="7"/>
      <c r="P3025" s="7"/>
      <c r="Q3025" s="7"/>
      <c r="R3025" s="7"/>
      <c r="S3025" s="7"/>
    </row>
    <row r="3026">
      <c r="A3026" s="2"/>
      <c r="B3026" s="2"/>
      <c r="C3026" s="3"/>
      <c r="D3026" s="2"/>
      <c r="E3026" s="2"/>
      <c r="F3026" s="2"/>
      <c r="G3026" s="2"/>
      <c r="H3026" s="2"/>
      <c r="I3026" s="2"/>
      <c r="J3026" s="2"/>
      <c r="K3026" s="7"/>
      <c r="L3026" s="7"/>
      <c r="M3026" s="7"/>
      <c r="N3026" s="7"/>
      <c r="O3026" s="7"/>
      <c r="P3026" s="7"/>
      <c r="Q3026" s="7"/>
      <c r="R3026" s="7"/>
      <c r="S3026" s="7"/>
    </row>
    <row r="3027">
      <c r="A3027" s="2"/>
      <c r="B3027" s="2"/>
      <c r="C3027" s="3"/>
      <c r="D3027" s="2"/>
      <c r="E3027" s="2"/>
      <c r="F3027" s="2"/>
      <c r="G3027" s="2"/>
      <c r="H3027" s="2"/>
      <c r="I3027" s="2"/>
      <c r="J3027" s="2"/>
      <c r="K3027" s="7"/>
      <c r="L3027" s="7"/>
      <c r="M3027" s="7"/>
      <c r="N3027" s="7"/>
      <c r="O3027" s="7"/>
      <c r="P3027" s="7"/>
      <c r="Q3027" s="7"/>
      <c r="R3027" s="7"/>
      <c r="S3027" s="7"/>
    </row>
    <row r="3028">
      <c r="A3028" s="2"/>
      <c r="B3028" s="2"/>
      <c r="C3028" s="3"/>
      <c r="D3028" s="2"/>
      <c r="E3028" s="2"/>
      <c r="F3028" s="2"/>
      <c r="G3028" s="2"/>
      <c r="H3028" s="2"/>
      <c r="I3028" s="2"/>
      <c r="J3028" s="2"/>
      <c r="K3028" s="7"/>
      <c r="L3028" s="7"/>
      <c r="M3028" s="7"/>
      <c r="N3028" s="7"/>
      <c r="O3028" s="7"/>
      <c r="P3028" s="7"/>
      <c r="Q3028" s="7"/>
      <c r="R3028" s="7"/>
      <c r="S3028" s="7"/>
    </row>
    <row r="3029">
      <c r="A3029" s="2"/>
      <c r="B3029" s="2"/>
      <c r="C3029" s="3"/>
      <c r="D3029" s="2"/>
      <c r="E3029" s="2"/>
      <c r="F3029" s="2"/>
      <c r="G3029" s="2"/>
      <c r="H3029" s="2"/>
      <c r="I3029" s="2"/>
      <c r="J3029" s="2"/>
      <c r="K3029" s="7"/>
      <c r="L3029" s="7"/>
      <c r="M3029" s="7"/>
      <c r="N3029" s="7"/>
      <c r="O3029" s="7"/>
      <c r="P3029" s="7"/>
      <c r="Q3029" s="7"/>
      <c r="R3029" s="7"/>
      <c r="S3029" s="7"/>
    </row>
    <row r="3030">
      <c r="A3030" s="2"/>
      <c r="B3030" s="2"/>
      <c r="C3030" s="3"/>
      <c r="D3030" s="2"/>
      <c r="E3030" s="2"/>
      <c r="F3030" s="2"/>
      <c r="G3030" s="2"/>
      <c r="H3030" s="2"/>
      <c r="I3030" s="2"/>
      <c r="J3030" s="2"/>
      <c r="K3030" s="7"/>
      <c r="L3030" s="7"/>
      <c r="M3030" s="7"/>
      <c r="N3030" s="7"/>
      <c r="O3030" s="7"/>
      <c r="P3030" s="7"/>
      <c r="Q3030" s="7"/>
      <c r="R3030" s="7"/>
      <c r="S3030" s="7"/>
    </row>
    <row r="3031">
      <c r="A3031" s="2"/>
      <c r="B3031" s="2"/>
      <c r="C3031" s="3"/>
      <c r="D3031" s="2"/>
      <c r="E3031" s="2"/>
      <c r="F3031" s="2"/>
      <c r="G3031" s="2"/>
      <c r="H3031" s="2"/>
      <c r="I3031" s="2"/>
      <c r="J3031" s="2"/>
      <c r="K3031" s="7"/>
      <c r="L3031" s="7"/>
      <c r="M3031" s="7"/>
      <c r="N3031" s="7"/>
      <c r="O3031" s="7"/>
      <c r="P3031" s="7"/>
      <c r="Q3031" s="7"/>
      <c r="R3031" s="7"/>
      <c r="S3031" s="7"/>
    </row>
    <row r="3032">
      <c r="A3032" s="2"/>
      <c r="B3032" s="2"/>
      <c r="C3032" s="3"/>
      <c r="D3032" s="2"/>
      <c r="E3032" s="2"/>
      <c r="F3032" s="2"/>
      <c r="G3032" s="2"/>
      <c r="H3032" s="2"/>
      <c r="I3032" s="2"/>
      <c r="J3032" s="2"/>
      <c r="K3032" s="7"/>
      <c r="L3032" s="7"/>
      <c r="M3032" s="7"/>
      <c r="N3032" s="7"/>
      <c r="O3032" s="7"/>
      <c r="P3032" s="7"/>
      <c r="Q3032" s="7"/>
      <c r="R3032" s="7"/>
      <c r="S3032" s="7"/>
    </row>
    <row r="3033">
      <c r="A3033" s="2"/>
      <c r="B3033" s="2"/>
      <c r="C3033" s="3"/>
      <c r="D3033" s="2"/>
      <c r="E3033" s="2"/>
      <c r="F3033" s="2"/>
      <c r="G3033" s="2"/>
      <c r="H3033" s="2"/>
      <c r="I3033" s="2"/>
      <c r="J3033" s="2"/>
      <c r="K3033" s="7"/>
      <c r="L3033" s="7"/>
      <c r="M3033" s="7"/>
      <c r="N3033" s="7"/>
      <c r="O3033" s="7"/>
      <c r="P3033" s="7"/>
      <c r="Q3033" s="7"/>
      <c r="R3033" s="7"/>
      <c r="S3033" s="7"/>
    </row>
    <row r="3034">
      <c r="A3034" s="2"/>
      <c r="B3034" s="2"/>
      <c r="C3034" s="3"/>
      <c r="D3034" s="2"/>
      <c r="E3034" s="2"/>
      <c r="F3034" s="2"/>
      <c r="G3034" s="2"/>
      <c r="H3034" s="2"/>
      <c r="I3034" s="2"/>
      <c r="J3034" s="2"/>
      <c r="K3034" s="7"/>
      <c r="L3034" s="7"/>
      <c r="M3034" s="7"/>
      <c r="N3034" s="7"/>
      <c r="O3034" s="7"/>
      <c r="P3034" s="7"/>
      <c r="Q3034" s="7"/>
      <c r="R3034" s="7"/>
      <c r="S3034" s="7"/>
    </row>
    <row r="3035">
      <c r="A3035" s="2"/>
      <c r="B3035" s="2"/>
      <c r="C3035" s="3"/>
      <c r="D3035" s="2"/>
      <c r="E3035" s="2"/>
      <c r="F3035" s="2"/>
      <c r="G3035" s="2"/>
      <c r="H3035" s="2"/>
      <c r="I3035" s="2"/>
      <c r="J3035" s="2"/>
      <c r="K3035" s="7"/>
      <c r="L3035" s="7"/>
      <c r="M3035" s="7"/>
      <c r="N3035" s="7"/>
      <c r="O3035" s="7"/>
      <c r="P3035" s="7"/>
      <c r="Q3035" s="7"/>
      <c r="R3035" s="7"/>
      <c r="S3035" s="7"/>
    </row>
    <row r="3036">
      <c r="A3036" s="2"/>
      <c r="B3036" s="2"/>
      <c r="C3036" s="3"/>
      <c r="D3036" s="2"/>
      <c r="E3036" s="2"/>
      <c r="F3036" s="2"/>
      <c r="G3036" s="2"/>
      <c r="H3036" s="2"/>
      <c r="I3036" s="2"/>
      <c r="J3036" s="2"/>
      <c r="K3036" s="7"/>
      <c r="L3036" s="7"/>
      <c r="M3036" s="7"/>
      <c r="N3036" s="7"/>
      <c r="O3036" s="7"/>
      <c r="P3036" s="7"/>
      <c r="Q3036" s="7"/>
      <c r="R3036" s="7"/>
      <c r="S3036" s="7"/>
    </row>
    <row r="3037">
      <c r="A3037" s="2"/>
      <c r="B3037" s="2"/>
      <c r="C3037" s="3"/>
      <c r="D3037" s="2"/>
      <c r="E3037" s="2"/>
      <c r="F3037" s="2"/>
      <c r="G3037" s="2"/>
      <c r="H3037" s="2"/>
      <c r="I3037" s="2"/>
      <c r="J3037" s="2"/>
      <c r="K3037" s="7"/>
      <c r="L3037" s="7"/>
      <c r="M3037" s="7"/>
      <c r="N3037" s="7"/>
      <c r="O3037" s="7"/>
      <c r="P3037" s="7"/>
      <c r="Q3037" s="7"/>
      <c r="R3037" s="7"/>
      <c r="S3037" s="7"/>
    </row>
    <row r="3038">
      <c r="A3038" s="2"/>
      <c r="B3038" s="2"/>
      <c r="C3038" s="3"/>
      <c r="D3038" s="2"/>
      <c r="E3038" s="2"/>
      <c r="F3038" s="2"/>
      <c r="G3038" s="2"/>
      <c r="H3038" s="2"/>
      <c r="I3038" s="2"/>
      <c r="J3038" s="2"/>
      <c r="K3038" s="7"/>
      <c r="L3038" s="7"/>
      <c r="M3038" s="7"/>
      <c r="N3038" s="7"/>
      <c r="O3038" s="7"/>
      <c r="P3038" s="7"/>
      <c r="Q3038" s="7"/>
      <c r="R3038" s="7"/>
      <c r="S3038" s="7"/>
    </row>
    <row r="3039">
      <c r="A3039" s="2"/>
      <c r="B3039" s="2"/>
      <c r="C3039" s="3"/>
      <c r="D3039" s="2"/>
      <c r="E3039" s="2"/>
      <c r="F3039" s="2"/>
      <c r="G3039" s="2"/>
      <c r="H3039" s="2"/>
      <c r="I3039" s="2"/>
      <c r="J3039" s="2"/>
      <c r="K3039" s="7"/>
      <c r="L3039" s="7"/>
      <c r="M3039" s="7"/>
      <c r="N3039" s="7"/>
      <c r="O3039" s="7"/>
      <c r="P3039" s="7"/>
      <c r="Q3039" s="7"/>
      <c r="R3039" s="7"/>
      <c r="S3039" s="7"/>
    </row>
    <row r="3040">
      <c r="A3040" s="2"/>
      <c r="B3040" s="2"/>
      <c r="C3040" s="3"/>
      <c r="D3040" s="2"/>
      <c r="E3040" s="2"/>
      <c r="F3040" s="2"/>
      <c r="G3040" s="2"/>
      <c r="H3040" s="2"/>
      <c r="I3040" s="2"/>
      <c r="J3040" s="2"/>
      <c r="K3040" s="7"/>
      <c r="L3040" s="7"/>
      <c r="M3040" s="7"/>
      <c r="N3040" s="7"/>
      <c r="O3040" s="7"/>
      <c r="P3040" s="7"/>
      <c r="Q3040" s="7"/>
      <c r="R3040" s="7"/>
      <c r="S3040" s="7"/>
    </row>
    <row r="3041">
      <c r="A3041" s="2"/>
      <c r="B3041" s="2"/>
      <c r="C3041" s="3"/>
      <c r="D3041" s="2"/>
      <c r="E3041" s="2"/>
      <c r="F3041" s="2"/>
      <c r="G3041" s="2"/>
      <c r="H3041" s="2"/>
      <c r="I3041" s="2"/>
      <c r="J3041" s="2"/>
      <c r="K3041" s="7"/>
      <c r="L3041" s="7"/>
      <c r="M3041" s="7"/>
      <c r="N3041" s="7"/>
      <c r="O3041" s="7"/>
      <c r="P3041" s="7"/>
      <c r="Q3041" s="7"/>
      <c r="R3041" s="7"/>
      <c r="S3041" s="7"/>
    </row>
    <row r="3042">
      <c r="A3042" s="2"/>
      <c r="B3042" s="2"/>
      <c r="C3042" s="3"/>
      <c r="D3042" s="2"/>
      <c r="E3042" s="2"/>
      <c r="F3042" s="2"/>
      <c r="G3042" s="2"/>
      <c r="H3042" s="2"/>
      <c r="I3042" s="2"/>
      <c r="J3042" s="2"/>
      <c r="K3042" s="7"/>
      <c r="L3042" s="7"/>
      <c r="M3042" s="7"/>
      <c r="N3042" s="7"/>
      <c r="O3042" s="7"/>
      <c r="P3042" s="7"/>
      <c r="Q3042" s="7"/>
      <c r="R3042" s="7"/>
      <c r="S3042" s="7"/>
    </row>
    <row r="3043">
      <c r="A3043" s="2"/>
      <c r="B3043" s="2"/>
      <c r="C3043" s="3"/>
      <c r="D3043" s="2"/>
      <c r="E3043" s="2"/>
      <c r="F3043" s="2"/>
      <c r="G3043" s="2"/>
      <c r="H3043" s="2"/>
      <c r="I3043" s="2"/>
      <c r="J3043" s="2"/>
      <c r="K3043" s="7"/>
      <c r="L3043" s="7"/>
      <c r="M3043" s="7"/>
      <c r="N3043" s="7"/>
      <c r="O3043" s="7"/>
      <c r="P3043" s="7"/>
      <c r="Q3043" s="7"/>
      <c r="R3043" s="7"/>
      <c r="S3043" s="7"/>
    </row>
    <row r="3044">
      <c r="A3044" s="2"/>
      <c r="B3044" s="2"/>
      <c r="C3044" s="3"/>
      <c r="D3044" s="2"/>
      <c r="E3044" s="2"/>
      <c r="F3044" s="2"/>
      <c r="G3044" s="2"/>
      <c r="H3044" s="2"/>
      <c r="I3044" s="2"/>
      <c r="J3044" s="2"/>
      <c r="K3044" s="7"/>
      <c r="L3044" s="7"/>
      <c r="M3044" s="7"/>
      <c r="N3044" s="7"/>
      <c r="O3044" s="7"/>
      <c r="P3044" s="7"/>
      <c r="Q3044" s="7"/>
      <c r="R3044" s="7"/>
      <c r="S3044" s="7"/>
    </row>
    <row r="3045">
      <c r="A3045" s="2"/>
      <c r="B3045" s="2"/>
      <c r="C3045" s="3"/>
      <c r="D3045" s="2"/>
      <c r="E3045" s="2"/>
      <c r="F3045" s="2"/>
      <c r="G3045" s="2"/>
      <c r="H3045" s="2"/>
      <c r="I3045" s="2"/>
      <c r="J3045" s="2"/>
      <c r="K3045" s="7"/>
      <c r="L3045" s="7"/>
      <c r="M3045" s="7"/>
      <c r="N3045" s="7"/>
      <c r="O3045" s="7"/>
      <c r="P3045" s="7"/>
      <c r="Q3045" s="7"/>
      <c r="R3045" s="7"/>
      <c r="S3045" s="7"/>
    </row>
    <row r="3046">
      <c r="A3046" s="2"/>
      <c r="B3046" s="2"/>
      <c r="C3046" s="3"/>
      <c r="D3046" s="2"/>
      <c r="E3046" s="2"/>
      <c r="F3046" s="2"/>
      <c r="G3046" s="2"/>
      <c r="H3046" s="2"/>
      <c r="I3046" s="2"/>
      <c r="J3046" s="2"/>
      <c r="K3046" s="7"/>
      <c r="L3046" s="7"/>
      <c r="M3046" s="7"/>
      <c r="N3046" s="7"/>
      <c r="O3046" s="7"/>
      <c r="P3046" s="7"/>
      <c r="Q3046" s="7"/>
      <c r="R3046" s="7"/>
      <c r="S3046" s="7"/>
    </row>
    <row r="3047">
      <c r="A3047" s="2"/>
      <c r="B3047" s="2"/>
      <c r="C3047" s="3"/>
      <c r="D3047" s="2"/>
      <c r="E3047" s="2"/>
      <c r="F3047" s="2"/>
      <c r="G3047" s="2"/>
      <c r="H3047" s="2"/>
      <c r="I3047" s="2"/>
      <c r="J3047" s="2"/>
      <c r="K3047" s="7"/>
      <c r="L3047" s="7"/>
      <c r="M3047" s="7"/>
      <c r="N3047" s="7"/>
      <c r="O3047" s="7"/>
      <c r="P3047" s="7"/>
      <c r="Q3047" s="7"/>
      <c r="R3047" s="7"/>
      <c r="S3047" s="7"/>
    </row>
    <row r="3048">
      <c r="A3048" s="2"/>
      <c r="B3048" s="2"/>
      <c r="C3048" s="3"/>
      <c r="D3048" s="2"/>
      <c r="E3048" s="2"/>
      <c r="F3048" s="2"/>
      <c r="G3048" s="2"/>
      <c r="H3048" s="2"/>
      <c r="I3048" s="2"/>
      <c r="J3048" s="2"/>
      <c r="K3048" s="7"/>
      <c r="L3048" s="7"/>
      <c r="M3048" s="7"/>
      <c r="N3048" s="7"/>
      <c r="O3048" s="7"/>
      <c r="P3048" s="7"/>
      <c r="Q3048" s="7"/>
      <c r="R3048" s="7"/>
      <c r="S3048" s="7"/>
    </row>
    <row r="3049">
      <c r="A3049" s="2"/>
      <c r="B3049" s="2"/>
      <c r="C3049" s="3"/>
      <c r="D3049" s="2"/>
      <c r="E3049" s="2"/>
      <c r="F3049" s="2"/>
      <c r="G3049" s="2"/>
      <c r="H3049" s="2"/>
      <c r="I3049" s="2"/>
      <c r="J3049" s="2"/>
      <c r="K3049" s="7"/>
      <c r="L3049" s="7"/>
      <c r="M3049" s="7"/>
      <c r="N3049" s="7"/>
      <c r="O3049" s="7"/>
      <c r="P3049" s="7"/>
      <c r="Q3049" s="7"/>
      <c r="R3049" s="7"/>
      <c r="S3049" s="7"/>
    </row>
    <row r="3050">
      <c r="A3050" s="2"/>
      <c r="B3050" s="2"/>
      <c r="C3050" s="3"/>
      <c r="D3050" s="2"/>
      <c r="E3050" s="2"/>
      <c r="F3050" s="2"/>
      <c r="G3050" s="2"/>
      <c r="H3050" s="2"/>
      <c r="I3050" s="2"/>
      <c r="J3050" s="2"/>
      <c r="K3050" s="7"/>
      <c r="L3050" s="7"/>
      <c r="M3050" s="7"/>
      <c r="N3050" s="7"/>
      <c r="O3050" s="7"/>
      <c r="P3050" s="7"/>
      <c r="Q3050" s="7"/>
      <c r="R3050" s="7"/>
      <c r="S3050" s="7"/>
    </row>
    <row r="3051">
      <c r="A3051" s="2"/>
      <c r="B3051" s="2"/>
      <c r="C3051" s="3"/>
      <c r="D3051" s="2"/>
      <c r="E3051" s="2"/>
      <c r="F3051" s="2"/>
      <c r="G3051" s="2"/>
      <c r="H3051" s="2"/>
      <c r="I3051" s="2"/>
      <c r="J3051" s="2"/>
      <c r="K3051" s="7"/>
      <c r="L3051" s="7"/>
      <c r="M3051" s="7"/>
      <c r="N3051" s="7"/>
      <c r="O3051" s="7"/>
      <c r="P3051" s="7"/>
      <c r="Q3051" s="7"/>
      <c r="R3051" s="7"/>
      <c r="S3051" s="7"/>
    </row>
    <row r="3052">
      <c r="A3052" s="2"/>
      <c r="B3052" s="2"/>
      <c r="C3052" s="3"/>
      <c r="D3052" s="2"/>
      <c r="E3052" s="2"/>
      <c r="F3052" s="2"/>
      <c r="G3052" s="2"/>
      <c r="H3052" s="2"/>
      <c r="I3052" s="2"/>
      <c r="J3052" s="2"/>
      <c r="K3052" s="7"/>
      <c r="L3052" s="7"/>
      <c r="M3052" s="7"/>
      <c r="N3052" s="7"/>
      <c r="O3052" s="7"/>
      <c r="P3052" s="7"/>
      <c r="Q3052" s="7"/>
      <c r="R3052" s="7"/>
      <c r="S3052" s="7"/>
    </row>
    <row r="3053">
      <c r="A3053" s="2"/>
      <c r="B3053" s="2"/>
      <c r="C3053" s="3"/>
      <c r="D3053" s="2"/>
      <c r="E3053" s="2"/>
      <c r="F3053" s="2"/>
      <c r="G3053" s="2"/>
      <c r="H3053" s="2"/>
      <c r="I3053" s="2"/>
      <c r="J3053" s="2"/>
      <c r="K3053" s="7"/>
      <c r="L3053" s="7"/>
      <c r="M3053" s="7"/>
      <c r="N3053" s="7"/>
      <c r="O3053" s="7"/>
      <c r="P3053" s="7"/>
      <c r="Q3053" s="7"/>
      <c r="R3053" s="7"/>
      <c r="S3053" s="7"/>
    </row>
    <row r="3054">
      <c r="A3054" s="2"/>
      <c r="B3054" s="2"/>
      <c r="C3054" s="3"/>
      <c r="D3054" s="2"/>
      <c r="E3054" s="2"/>
      <c r="F3054" s="2"/>
      <c r="G3054" s="2"/>
      <c r="H3054" s="2"/>
      <c r="I3054" s="2"/>
      <c r="J3054" s="2"/>
      <c r="K3054" s="7"/>
      <c r="L3054" s="7"/>
      <c r="M3054" s="7"/>
      <c r="N3054" s="7"/>
      <c r="O3054" s="7"/>
      <c r="P3054" s="7"/>
      <c r="Q3054" s="7"/>
      <c r="R3054" s="7"/>
      <c r="S3054" s="7"/>
    </row>
    <row r="3055">
      <c r="A3055" s="2"/>
      <c r="B3055" s="2"/>
      <c r="C3055" s="3"/>
      <c r="D3055" s="2"/>
      <c r="E3055" s="2"/>
      <c r="F3055" s="2"/>
      <c r="G3055" s="2"/>
      <c r="H3055" s="2"/>
      <c r="I3055" s="2"/>
      <c r="J3055" s="2"/>
      <c r="K3055" s="7"/>
      <c r="L3055" s="7"/>
      <c r="M3055" s="7"/>
      <c r="N3055" s="7"/>
      <c r="O3055" s="7"/>
      <c r="P3055" s="7"/>
      <c r="Q3055" s="7"/>
      <c r="R3055" s="7"/>
      <c r="S3055" s="7"/>
    </row>
    <row r="3056">
      <c r="A3056" s="2"/>
      <c r="B3056" s="2"/>
      <c r="C3056" s="3"/>
      <c r="D3056" s="2"/>
      <c r="E3056" s="2"/>
      <c r="F3056" s="2"/>
      <c r="G3056" s="2"/>
      <c r="H3056" s="2"/>
      <c r="I3056" s="2"/>
      <c r="J3056" s="2"/>
      <c r="K3056" s="7"/>
      <c r="L3056" s="7"/>
      <c r="M3056" s="7"/>
      <c r="N3056" s="7"/>
      <c r="O3056" s="7"/>
      <c r="P3056" s="7"/>
      <c r="Q3056" s="7"/>
      <c r="R3056" s="7"/>
      <c r="S3056" s="7"/>
    </row>
    <row r="3057">
      <c r="A3057" s="2"/>
      <c r="B3057" s="2"/>
      <c r="C3057" s="3"/>
      <c r="D3057" s="2"/>
      <c r="E3057" s="2"/>
      <c r="F3057" s="2"/>
      <c r="G3057" s="2"/>
      <c r="H3057" s="2"/>
      <c r="I3057" s="2"/>
      <c r="J3057" s="2"/>
      <c r="K3057" s="7"/>
      <c r="L3057" s="7"/>
      <c r="M3057" s="7"/>
      <c r="N3057" s="7"/>
      <c r="O3057" s="7"/>
      <c r="P3057" s="7"/>
      <c r="Q3057" s="7"/>
      <c r="R3057" s="7"/>
      <c r="S3057" s="7"/>
    </row>
    <row r="3058">
      <c r="A3058" s="2"/>
      <c r="B3058" s="2"/>
      <c r="C3058" s="3"/>
      <c r="D3058" s="2"/>
      <c r="E3058" s="2"/>
      <c r="F3058" s="2"/>
      <c r="G3058" s="2"/>
      <c r="H3058" s="2"/>
      <c r="I3058" s="2"/>
      <c r="J3058" s="2"/>
      <c r="K3058" s="7"/>
      <c r="L3058" s="7"/>
      <c r="M3058" s="7"/>
      <c r="N3058" s="7"/>
      <c r="O3058" s="7"/>
      <c r="P3058" s="7"/>
      <c r="Q3058" s="7"/>
      <c r="R3058" s="7"/>
      <c r="S3058" s="7"/>
    </row>
    <row r="3059">
      <c r="A3059" s="2"/>
      <c r="B3059" s="2"/>
      <c r="C3059" s="3"/>
      <c r="D3059" s="2"/>
      <c r="E3059" s="2"/>
      <c r="F3059" s="2"/>
      <c r="G3059" s="2"/>
      <c r="H3059" s="2"/>
      <c r="I3059" s="2"/>
      <c r="J3059" s="2"/>
      <c r="K3059" s="7"/>
      <c r="L3059" s="7"/>
      <c r="M3059" s="7"/>
      <c r="N3059" s="7"/>
      <c r="O3059" s="7"/>
      <c r="P3059" s="7"/>
      <c r="Q3059" s="7"/>
      <c r="R3059" s="7"/>
      <c r="S3059" s="7"/>
    </row>
    <row r="3060">
      <c r="A3060" s="2"/>
      <c r="B3060" s="2"/>
      <c r="C3060" s="3"/>
      <c r="D3060" s="2"/>
      <c r="E3060" s="2"/>
      <c r="F3060" s="2"/>
      <c r="G3060" s="2"/>
      <c r="H3060" s="2"/>
      <c r="I3060" s="2"/>
      <c r="J3060" s="2"/>
      <c r="K3060" s="7"/>
      <c r="L3060" s="7"/>
      <c r="M3060" s="7"/>
      <c r="N3060" s="7"/>
      <c r="O3060" s="7"/>
      <c r="P3060" s="7"/>
      <c r="Q3060" s="7"/>
      <c r="R3060" s="7"/>
      <c r="S3060" s="7"/>
    </row>
    <row r="3061">
      <c r="A3061" s="2"/>
      <c r="B3061" s="2"/>
      <c r="C3061" s="3"/>
      <c r="D3061" s="2"/>
      <c r="E3061" s="2"/>
      <c r="F3061" s="2"/>
      <c r="G3061" s="2"/>
      <c r="H3061" s="2"/>
      <c r="I3061" s="2"/>
      <c r="J3061" s="2"/>
      <c r="K3061" s="7"/>
      <c r="L3061" s="7"/>
      <c r="M3061" s="7"/>
      <c r="N3061" s="7"/>
      <c r="O3061" s="7"/>
      <c r="P3061" s="7"/>
      <c r="Q3061" s="7"/>
      <c r="R3061" s="7"/>
      <c r="S3061" s="7"/>
    </row>
    <row r="3062">
      <c r="A3062" s="2"/>
      <c r="B3062" s="2"/>
      <c r="C3062" s="3"/>
      <c r="D3062" s="2"/>
      <c r="E3062" s="2"/>
      <c r="F3062" s="2"/>
      <c r="G3062" s="2"/>
      <c r="H3062" s="2"/>
      <c r="I3062" s="2"/>
      <c r="J3062" s="2"/>
      <c r="K3062" s="7"/>
      <c r="L3062" s="7"/>
      <c r="M3062" s="7"/>
      <c r="N3062" s="7"/>
      <c r="O3062" s="7"/>
      <c r="P3062" s="7"/>
      <c r="Q3062" s="7"/>
      <c r="R3062" s="7"/>
      <c r="S3062" s="7"/>
    </row>
    <row r="3063">
      <c r="A3063" s="2"/>
      <c r="B3063" s="2"/>
      <c r="C3063" s="3"/>
      <c r="D3063" s="2"/>
      <c r="E3063" s="2"/>
      <c r="F3063" s="2"/>
      <c r="G3063" s="2"/>
      <c r="H3063" s="2"/>
      <c r="I3063" s="2"/>
      <c r="J3063" s="2"/>
      <c r="K3063" s="7"/>
      <c r="L3063" s="7"/>
      <c r="M3063" s="7"/>
      <c r="N3063" s="7"/>
      <c r="O3063" s="7"/>
      <c r="P3063" s="7"/>
      <c r="Q3063" s="7"/>
      <c r="R3063" s="7"/>
      <c r="S3063" s="7"/>
    </row>
    <row r="3064">
      <c r="A3064" s="2"/>
      <c r="B3064" s="2"/>
      <c r="C3064" s="3"/>
      <c r="D3064" s="2"/>
      <c r="E3064" s="2"/>
      <c r="F3064" s="2"/>
      <c r="G3064" s="2"/>
      <c r="H3064" s="2"/>
      <c r="I3064" s="2"/>
      <c r="J3064" s="2"/>
      <c r="K3064" s="7"/>
      <c r="L3064" s="7"/>
      <c r="M3064" s="7"/>
      <c r="N3064" s="7"/>
      <c r="O3064" s="7"/>
      <c r="P3064" s="7"/>
      <c r="Q3064" s="7"/>
      <c r="R3064" s="7"/>
      <c r="S3064" s="7"/>
    </row>
    <row r="3065">
      <c r="A3065" s="2"/>
      <c r="B3065" s="2"/>
      <c r="C3065" s="3"/>
      <c r="D3065" s="2"/>
      <c r="E3065" s="2"/>
      <c r="F3065" s="2"/>
      <c r="G3065" s="2"/>
      <c r="H3065" s="2"/>
      <c r="I3065" s="2"/>
      <c r="J3065" s="2"/>
      <c r="K3065" s="7"/>
      <c r="L3065" s="7"/>
      <c r="M3065" s="7"/>
      <c r="N3065" s="7"/>
      <c r="O3065" s="7"/>
      <c r="P3065" s="7"/>
      <c r="Q3065" s="7"/>
      <c r="R3065" s="7"/>
      <c r="S3065" s="7"/>
    </row>
    <row r="3066">
      <c r="A3066" s="2"/>
      <c r="B3066" s="2"/>
      <c r="C3066" s="3"/>
      <c r="D3066" s="2"/>
      <c r="E3066" s="2"/>
      <c r="F3066" s="2"/>
      <c r="G3066" s="2"/>
      <c r="H3066" s="2"/>
      <c r="I3066" s="2"/>
      <c r="J3066" s="2"/>
      <c r="K3066" s="7"/>
      <c r="L3066" s="7"/>
      <c r="M3066" s="7"/>
      <c r="N3066" s="7"/>
      <c r="O3066" s="7"/>
      <c r="P3066" s="7"/>
      <c r="Q3066" s="7"/>
      <c r="R3066" s="7"/>
      <c r="S3066" s="7"/>
    </row>
    <row r="3067">
      <c r="A3067" s="2"/>
      <c r="B3067" s="2"/>
      <c r="C3067" s="3"/>
      <c r="D3067" s="2"/>
      <c r="E3067" s="2"/>
      <c r="F3067" s="2"/>
      <c r="G3067" s="2"/>
      <c r="H3067" s="2"/>
      <c r="I3067" s="2"/>
      <c r="J3067" s="2"/>
      <c r="K3067" s="7"/>
      <c r="L3067" s="7"/>
      <c r="M3067" s="7"/>
      <c r="N3067" s="7"/>
      <c r="O3067" s="7"/>
      <c r="P3067" s="7"/>
      <c r="Q3067" s="7"/>
      <c r="R3067" s="7"/>
      <c r="S3067" s="7"/>
    </row>
    <row r="3068">
      <c r="A3068" s="2"/>
      <c r="B3068" s="2"/>
      <c r="C3068" s="3"/>
      <c r="D3068" s="2"/>
      <c r="E3068" s="2"/>
      <c r="F3068" s="2"/>
      <c r="G3068" s="2"/>
      <c r="H3068" s="2"/>
      <c r="I3068" s="2"/>
      <c r="J3068" s="2"/>
      <c r="K3068" s="7"/>
      <c r="L3068" s="7"/>
      <c r="M3068" s="7"/>
      <c r="N3068" s="7"/>
      <c r="O3068" s="7"/>
      <c r="P3068" s="7"/>
      <c r="Q3068" s="7"/>
      <c r="R3068" s="7"/>
      <c r="S3068" s="7"/>
    </row>
    <row r="3069">
      <c r="A3069" s="2"/>
      <c r="B3069" s="2"/>
      <c r="C3069" s="3"/>
      <c r="D3069" s="2"/>
      <c r="E3069" s="2"/>
      <c r="F3069" s="2"/>
      <c r="G3069" s="2"/>
      <c r="H3069" s="2"/>
      <c r="I3069" s="2"/>
      <c r="J3069" s="2"/>
      <c r="K3069" s="7"/>
      <c r="L3069" s="7"/>
      <c r="M3069" s="7"/>
      <c r="N3069" s="7"/>
      <c r="O3069" s="7"/>
      <c r="P3069" s="7"/>
      <c r="Q3069" s="7"/>
      <c r="R3069" s="7"/>
      <c r="S3069" s="7"/>
    </row>
    <row r="3070">
      <c r="A3070" s="2"/>
      <c r="B3070" s="2"/>
      <c r="C3070" s="3"/>
      <c r="D3070" s="2"/>
      <c r="E3070" s="2"/>
      <c r="F3070" s="2"/>
      <c r="G3070" s="2"/>
      <c r="H3070" s="2"/>
      <c r="I3070" s="2"/>
      <c r="J3070" s="2"/>
      <c r="K3070" s="7"/>
      <c r="L3070" s="7"/>
      <c r="M3070" s="7"/>
      <c r="N3070" s="7"/>
      <c r="O3070" s="7"/>
      <c r="P3070" s="7"/>
      <c r="Q3070" s="7"/>
      <c r="R3070" s="7"/>
      <c r="S3070" s="7"/>
    </row>
    <row r="3071">
      <c r="A3071" s="2"/>
      <c r="B3071" s="2"/>
      <c r="C3071" s="3"/>
      <c r="D3071" s="2"/>
      <c r="E3071" s="2"/>
      <c r="F3071" s="2"/>
      <c r="G3071" s="2"/>
      <c r="H3071" s="2"/>
      <c r="I3071" s="2"/>
      <c r="J3071" s="2"/>
      <c r="K3071" s="7"/>
      <c r="L3071" s="7"/>
      <c r="M3071" s="7"/>
      <c r="N3071" s="7"/>
      <c r="O3071" s="7"/>
      <c r="P3071" s="7"/>
      <c r="Q3071" s="7"/>
      <c r="R3071" s="7"/>
      <c r="S3071" s="7"/>
    </row>
    <row r="3072">
      <c r="A3072" s="2"/>
      <c r="B3072" s="2"/>
      <c r="C3072" s="3"/>
      <c r="D3072" s="2"/>
      <c r="E3072" s="2"/>
      <c r="F3072" s="2"/>
      <c r="G3072" s="2"/>
      <c r="H3072" s="2"/>
      <c r="I3072" s="2"/>
      <c r="J3072" s="2"/>
      <c r="K3072" s="7"/>
      <c r="L3072" s="7"/>
      <c r="M3072" s="7"/>
      <c r="N3072" s="7"/>
      <c r="O3072" s="7"/>
      <c r="P3072" s="7"/>
      <c r="Q3072" s="7"/>
      <c r="R3072" s="7"/>
      <c r="S3072" s="7"/>
    </row>
    <row r="3073">
      <c r="A3073" s="2"/>
      <c r="B3073" s="2"/>
      <c r="C3073" s="3"/>
      <c r="D3073" s="2"/>
      <c r="E3073" s="2"/>
      <c r="F3073" s="2"/>
      <c r="G3073" s="2"/>
      <c r="H3073" s="2"/>
      <c r="I3073" s="2"/>
      <c r="J3073" s="2"/>
      <c r="K3073" s="7"/>
      <c r="L3073" s="7"/>
      <c r="M3073" s="7"/>
      <c r="N3073" s="7"/>
      <c r="O3073" s="7"/>
      <c r="P3073" s="7"/>
      <c r="Q3073" s="7"/>
      <c r="R3073" s="7"/>
      <c r="S3073" s="7"/>
    </row>
    <row r="3074">
      <c r="A3074" s="2"/>
      <c r="B3074" s="2"/>
      <c r="C3074" s="3"/>
      <c r="D3074" s="2"/>
      <c r="E3074" s="2"/>
      <c r="F3074" s="2"/>
      <c r="G3074" s="2"/>
      <c r="H3074" s="2"/>
      <c r="I3074" s="2"/>
      <c r="J3074" s="2"/>
      <c r="K3074" s="7"/>
      <c r="L3074" s="7"/>
      <c r="M3074" s="7"/>
      <c r="N3074" s="7"/>
      <c r="O3074" s="7"/>
      <c r="P3074" s="7"/>
      <c r="Q3074" s="7"/>
      <c r="R3074" s="7"/>
      <c r="S3074" s="7"/>
    </row>
    <row r="3075">
      <c r="A3075" s="2"/>
      <c r="B3075" s="2"/>
      <c r="C3075" s="3"/>
      <c r="D3075" s="2"/>
      <c r="E3075" s="2"/>
      <c r="F3075" s="2"/>
      <c r="G3075" s="2"/>
      <c r="H3075" s="2"/>
      <c r="I3075" s="2"/>
      <c r="J3075" s="2"/>
      <c r="K3075" s="7"/>
      <c r="L3075" s="7"/>
      <c r="M3075" s="7"/>
      <c r="N3075" s="7"/>
      <c r="O3075" s="7"/>
      <c r="P3075" s="7"/>
      <c r="Q3075" s="7"/>
      <c r="R3075" s="7"/>
      <c r="S3075" s="7"/>
    </row>
    <row r="3076">
      <c r="A3076" s="2"/>
      <c r="B3076" s="2"/>
      <c r="C3076" s="3"/>
      <c r="D3076" s="2"/>
      <c r="E3076" s="2"/>
      <c r="F3076" s="2"/>
      <c r="G3076" s="2"/>
      <c r="H3076" s="2"/>
      <c r="I3076" s="2"/>
      <c r="J3076" s="2"/>
      <c r="K3076" s="7"/>
      <c r="L3076" s="7"/>
      <c r="M3076" s="7"/>
      <c r="N3076" s="7"/>
      <c r="O3076" s="7"/>
      <c r="P3076" s="7"/>
      <c r="Q3076" s="7"/>
      <c r="R3076" s="7"/>
      <c r="S3076" s="7"/>
    </row>
    <row r="3077">
      <c r="A3077" s="2"/>
      <c r="B3077" s="2"/>
      <c r="C3077" s="3"/>
      <c r="D3077" s="2"/>
      <c r="E3077" s="2"/>
      <c r="F3077" s="2"/>
      <c r="G3077" s="2"/>
      <c r="H3077" s="2"/>
      <c r="I3077" s="2"/>
      <c r="J3077" s="2"/>
      <c r="K3077" s="7"/>
      <c r="L3077" s="7"/>
      <c r="M3077" s="7"/>
      <c r="N3077" s="7"/>
      <c r="O3077" s="7"/>
      <c r="P3077" s="7"/>
      <c r="Q3077" s="7"/>
      <c r="R3077" s="7"/>
      <c r="S3077" s="7"/>
    </row>
    <row r="3078">
      <c r="A3078" s="2"/>
      <c r="B3078" s="2"/>
      <c r="C3078" s="3"/>
      <c r="D3078" s="2"/>
      <c r="E3078" s="2"/>
      <c r="F3078" s="2"/>
      <c r="G3078" s="2"/>
      <c r="H3078" s="2"/>
      <c r="I3078" s="2"/>
      <c r="J3078" s="2"/>
      <c r="K3078" s="7"/>
      <c r="L3078" s="7"/>
      <c r="M3078" s="7"/>
      <c r="N3078" s="7"/>
      <c r="O3078" s="7"/>
      <c r="P3078" s="7"/>
      <c r="Q3078" s="7"/>
      <c r="R3078" s="7"/>
      <c r="S3078" s="7"/>
    </row>
    <row r="3079">
      <c r="A3079" s="2"/>
      <c r="B3079" s="2"/>
      <c r="C3079" s="3"/>
      <c r="D3079" s="2"/>
      <c r="E3079" s="2"/>
      <c r="F3079" s="2"/>
      <c r="G3079" s="2"/>
      <c r="H3079" s="2"/>
      <c r="I3079" s="2"/>
      <c r="J3079" s="2"/>
      <c r="K3079" s="7"/>
      <c r="L3079" s="7"/>
      <c r="M3079" s="7"/>
      <c r="N3079" s="7"/>
      <c r="O3079" s="7"/>
      <c r="P3079" s="7"/>
      <c r="Q3079" s="7"/>
      <c r="R3079" s="7"/>
      <c r="S3079" s="7"/>
    </row>
    <row r="3080">
      <c r="A3080" s="2"/>
      <c r="B3080" s="2"/>
      <c r="C3080" s="3"/>
      <c r="D3080" s="2"/>
      <c r="E3080" s="2"/>
      <c r="F3080" s="2"/>
      <c r="G3080" s="2"/>
      <c r="H3080" s="2"/>
      <c r="I3080" s="2"/>
      <c r="J3080" s="2"/>
      <c r="K3080" s="7"/>
      <c r="L3080" s="7"/>
      <c r="M3080" s="7"/>
      <c r="N3080" s="7"/>
      <c r="O3080" s="7"/>
      <c r="P3080" s="7"/>
      <c r="Q3080" s="7"/>
      <c r="R3080" s="7"/>
      <c r="S3080" s="7"/>
    </row>
    <row r="3081">
      <c r="A3081" s="2"/>
      <c r="B3081" s="2"/>
      <c r="C3081" s="3"/>
      <c r="D3081" s="2"/>
      <c r="E3081" s="2"/>
      <c r="F3081" s="2"/>
      <c r="G3081" s="2"/>
      <c r="H3081" s="2"/>
      <c r="I3081" s="2"/>
      <c r="J3081" s="2"/>
      <c r="K3081" s="7"/>
      <c r="L3081" s="7"/>
      <c r="M3081" s="7"/>
      <c r="N3081" s="7"/>
      <c r="O3081" s="7"/>
      <c r="P3081" s="7"/>
      <c r="Q3081" s="7"/>
      <c r="R3081" s="7"/>
      <c r="S3081" s="7"/>
    </row>
    <row r="3082">
      <c r="A3082" s="2"/>
      <c r="B3082" s="2"/>
      <c r="C3082" s="3"/>
      <c r="D3082" s="2"/>
      <c r="E3082" s="2"/>
      <c r="F3082" s="2"/>
      <c r="G3082" s="2"/>
      <c r="H3082" s="2"/>
      <c r="I3082" s="2"/>
      <c r="J3082" s="2"/>
      <c r="K3082" s="7"/>
      <c r="L3082" s="7"/>
      <c r="M3082" s="7"/>
      <c r="N3082" s="7"/>
      <c r="O3082" s="7"/>
      <c r="P3082" s="7"/>
      <c r="Q3082" s="7"/>
      <c r="R3082" s="7"/>
      <c r="S3082" s="7"/>
    </row>
    <row r="3083">
      <c r="A3083" s="2"/>
      <c r="B3083" s="2"/>
      <c r="C3083" s="3"/>
      <c r="D3083" s="2"/>
      <c r="E3083" s="2"/>
      <c r="F3083" s="2"/>
      <c r="G3083" s="2"/>
      <c r="H3083" s="2"/>
      <c r="I3083" s="2"/>
      <c r="J3083" s="2"/>
      <c r="K3083" s="7"/>
      <c r="L3083" s="7"/>
      <c r="M3083" s="7"/>
      <c r="N3083" s="7"/>
      <c r="O3083" s="7"/>
      <c r="P3083" s="7"/>
      <c r="Q3083" s="7"/>
      <c r="R3083" s="7"/>
      <c r="S3083" s="7"/>
    </row>
    <row r="3084">
      <c r="A3084" s="2"/>
      <c r="B3084" s="2"/>
      <c r="C3084" s="3"/>
      <c r="D3084" s="2"/>
      <c r="E3084" s="2"/>
      <c r="F3084" s="2"/>
      <c r="G3084" s="2"/>
      <c r="H3084" s="2"/>
      <c r="I3084" s="2"/>
      <c r="J3084" s="2"/>
      <c r="K3084" s="7"/>
      <c r="L3084" s="7"/>
      <c r="M3084" s="7"/>
      <c r="N3084" s="7"/>
      <c r="O3084" s="7"/>
      <c r="P3084" s="7"/>
      <c r="Q3084" s="7"/>
      <c r="R3084" s="7"/>
      <c r="S3084" s="7"/>
    </row>
    <row r="3085">
      <c r="A3085" s="2"/>
      <c r="B3085" s="2"/>
      <c r="C3085" s="3"/>
      <c r="D3085" s="2"/>
      <c r="E3085" s="2"/>
      <c r="F3085" s="2"/>
      <c r="G3085" s="2"/>
      <c r="H3085" s="2"/>
      <c r="I3085" s="2"/>
      <c r="J3085" s="2"/>
      <c r="K3085" s="7"/>
      <c r="L3085" s="7"/>
      <c r="M3085" s="7"/>
      <c r="N3085" s="7"/>
      <c r="O3085" s="7"/>
      <c r="P3085" s="7"/>
      <c r="Q3085" s="7"/>
      <c r="R3085" s="7"/>
      <c r="S3085" s="7"/>
    </row>
    <row r="3086">
      <c r="A3086" s="2"/>
      <c r="B3086" s="2"/>
      <c r="C3086" s="3"/>
      <c r="D3086" s="2"/>
      <c r="E3086" s="2"/>
      <c r="F3086" s="2"/>
      <c r="G3086" s="2"/>
      <c r="H3086" s="2"/>
      <c r="I3086" s="2"/>
      <c r="J3086" s="2"/>
      <c r="K3086" s="7"/>
      <c r="L3086" s="7"/>
      <c r="M3086" s="7"/>
      <c r="N3086" s="7"/>
      <c r="O3086" s="7"/>
      <c r="P3086" s="7"/>
      <c r="Q3086" s="7"/>
      <c r="R3086" s="7"/>
      <c r="S3086" s="7"/>
    </row>
    <row r="3087">
      <c r="A3087" s="2"/>
      <c r="B3087" s="2"/>
      <c r="C3087" s="3"/>
      <c r="D3087" s="2"/>
      <c r="E3087" s="2"/>
      <c r="F3087" s="2"/>
      <c r="G3087" s="2"/>
      <c r="H3087" s="2"/>
      <c r="I3087" s="2"/>
      <c r="J3087" s="2"/>
      <c r="K3087" s="7"/>
      <c r="L3087" s="7"/>
      <c r="M3087" s="7"/>
      <c r="N3087" s="7"/>
      <c r="O3087" s="7"/>
      <c r="P3087" s="7"/>
      <c r="Q3087" s="7"/>
      <c r="R3087" s="7"/>
      <c r="S3087" s="7"/>
    </row>
    <row r="3088">
      <c r="A3088" s="2"/>
      <c r="B3088" s="2"/>
      <c r="C3088" s="3"/>
      <c r="D3088" s="2"/>
      <c r="E3088" s="2"/>
      <c r="F3088" s="2"/>
      <c r="G3088" s="2"/>
      <c r="H3088" s="2"/>
      <c r="I3088" s="2"/>
      <c r="J3088" s="2"/>
      <c r="K3088" s="7"/>
      <c r="L3088" s="7"/>
      <c r="M3088" s="7"/>
      <c r="N3088" s="7"/>
      <c r="O3088" s="7"/>
      <c r="P3088" s="7"/>
      <c r="Q3088" s="7"/>
      <c r="R3088" s="7"/>
      <c r="S3088" s="7"/>
    </row>
    <row r="3089">
      <c r="A3089" s="2"/>
      <c r="B3089" s="2"/>
      <c r="C3089" s="3"/>
      <c r="D3089" s="2"/>
      <c r="E3089" s="2"/>
      <c r="F3089" s="2"/>
      <c r="G3089" s="2"/>
      <c r="H3089" s="2"/>
      <c r="I3089" s="2"/>
      <c r="J3089" s="2"/>
      <c r="K3089" s="7"/>
      <c r="L3089" s="7"/>
      <c r="M3089" s="7"/>
      <c r="N3089" s="7"/>
      <c r="O3089" s="7"/>
      <c r="P3089" s="7"/>
      <c r="Q3089" s="7"/>
      <c r="R3089" s="7"/>
      <c r="S3089" s="7"/>
    </row>
    <row r="3090">
      <c r="A3090" s="2"/>
      <c r="B3090" s="2"/>
      <c r="C3090" s="3"/>
      <c r="D3090" s="2"/>
      <c r="E3090" s="2"/>
      <c r="F3090" s="2"/>
      <c r="G3090" s="2"/>
      <c r="H3090" s="2"/>
      <c r="I3090" s="2"/>
      <c r="J3090" s="2"/>
      <c r="K3090" s="7"/>
      <c r="L3090" s="7"/>
      <c r="M3090" s="7"/>
      <c r="N3090" s="7"/>
      <c r="O3090" s="7"/>
      <c r="P3090" s="7"/>
      <c r="Q3090" s="7"/>
      <c r="R3090" s="7"/>
      <c r="S3090" s="7"/>
    </row>
    <row r="3091">
      <c r="A3091" s="2"/>
      <c r="B3091" s="2"/>
      <c r="C3091" s="3"/>
      <c r="D3091" s="2"/>
      <c r="E3091" s="2"/>
      <c r="F3091" s="2"/>
      <c r="G3091" s="2"/>
      <c r="H3091" s="2"/>
      <c r="I3091" s="2"/>
      <c r="J3091" s="2"/>
      <c r="K3091" s="7"/>
      <c r="L3091" s="7"/>
      <c r="M3091" s="7"/>
      <c r="N3091" s="7"/>
      <c r="O3091" s="7"/>
      <c r="P3091" s="7"/>
      <c r="Q3091" s="7"/>
      <c r="R3091" s="7"/>
      <c r="S3091" s="7"/>
    </row>
    <row r="3092">
      <c r="A3092" s="2"/>
      <c r="B3092" s="2"/>
      <c r="C3092" s="3"/>
      <c r="D3092" s="2"/>
      <c r="E3092" s="2"/>
      <c r="F3092" s="2"/>
      <c r="G3092" s="2"/>
      <c r="H3092" s="2"/>
      <c r="I3092" s="2"/>
      <c r="J3092" s="2"/>
      <c r="K3092" s="7"/>
      <c r="L3092" s="7"/>
      <c r="M3092" s="7"/>
      <c r="N3092" s="7"/>
      <c r="O3092" s="7"/>
      <c r="P3092" s="7"/>
      <c r="Q3092" s="7"/>
      <c r="R3092" s="7"/>
      <c r="S3092" s="7"/>
    </row>
    <row r="3093">
      <c r="A3093" s="2"/>
      <c r="B3093" s="2"/>
      <c r="C3093" s="3"/>
      <c r="D3093" s="2"/>
      <c r="E3093" s="2"/>
      <c r="F3093" s="2"/>
      <c r="G3093" s="2"/>
      <c r="H3093" s="2"/>
      <c r="I3093" s="2"/>
      <c r="J3093" s="2"/>
      <c r="K3093" s="7"/>
      <c r="L3093" s="7"/>
      <c r="M3093" s="7"/>
      <c r="N3093" s="7"/>
      <c r="O3093" s="7"/>
      <c r="P3093" s="7"/>
      <c r="Q3093" s="7"/>
      <c r="R3093" s="7"/>
      <c r="S3093" s="7"/>
    </row>
    <row r="3094">
      <c r="A3094" s="2"/>
      <c r="B3094" s="2"/>
      <c r="C3094" s="3"/>
      <c r="D3094" s="2"/>
      <c r="E3094" s="2"/>
      <c r="F3094" s="2"/>
      <c r="G3094" s="2"/>
      <c r="H3094" s="2"/>
      <c r="I3094" s="2"/>
      <c r="J3094" s="2"/>
      <c r="K3094" s="7"/>
      <c r="L3094" s="7"/>
      <c r="M3094" s="7"/>
      <c r="N3094" s="7"/>
      <c r="O3094" s="7"/>
      <c r="P3094" s="7"/>
      <c r="Q3094" s="7"/>
      <c r="R3094" s="7"/>
      <c r="S3094" s="7"/>
    </row>
    <row r="3095">
      <c r="A3095" s="2"/>
      <c r="B3095" s="2"/>
      <c r="C3095" s="3"/>
      <c r="D3095" s="2"/>
      <c r="E3095" s="2"/>
      <c r="F3095" s="2"/>
      <c r="G3095" s="2"/>
      <c r="H3095" s="2"/>
      <c r="I3095" s="2"/>
      <c r="J3095" s="2"/>
      <c r="K3095" s="7"/>
      <c r="L3095" s="7"/>
      <c r="M3095" s="7"/>
      <c r="N3095" s="7"/>
      <c r="O3095" s="7"/>
      <c r="P3095" s="7"/>
      <c r="Q3095" s="7"/>
      <c r="R3095" s="7"/>
      <c r="S3095" s="7"/>
    </row>
    <row r="3096">
      <c r="A3096" s="2"/>
      <c r="B3096" s="2"/>
      <c r="C3096" s="3"/>
      <c r="D3096" s="2"/>
      <c r="E3096" s="2"/>
      <c r="F3096" s="2"/>
      <c r="G3096" s="2"/>
      <c r="H3096" s="2"/>
      <c r="I3096" s="2"/>
      <c r="J3096" s="2"/>
      <c r="K3096" s="7"/>
      <c r="L3096" s="7"/>
      <c r="M3096" s="7"/>
      <c r="N3096" s="7"/>
      <c r="O3096" s="7"/>
      <c r="P3096" s="7"/>
      <c r="Q3096" s="7"/>
      <c r="R3096" s="7"/>
      <c r="S3096" s="7"/>
    </row>
    <row r="3097">
      <c r="A3097" s="2"/>
      <c r="B3097" s="2"/>
      <c r="C3097" s="3"/>
      <c r="D3097" s="2"/>
      <c r="E3097" s="2"/>
      <c r="F3097" s="2"/>
      <c r="G3097" s="2"/>
      <c r="H3097" s="2"/>
      <c r="I3097" s="2"/>
      <c r="J3097" s="2"/>
      <c r="K3097" s="7"/>
      <c r="L3097" s="7"/>
      <c r="M3097" s="7"/>
      <c r="N3097" s="7"/>
      <c r="O3097" s="7"/>
      <c r="P3097" s="7"/>
      <c r="Q3097" s="7"/>
      <c r="R3097" s="7"/>
      <c r="S3097" s="7"/>
    </row>
    <row r="3098">
      <c r="A3098" s="2"/>
      <c r="B3098" s="2"/>
      <c r="C3098" s="3"/>
      <c r="D3098" s="2"/>
      <c r="E3098" s="2"/>
      <c r="F3098" s="2"/>
      <c r="G3098" s="2"/>
      <c r="H3098" s="2"/>
      <c r="I3098" s="2"/>
      <c r="J3098" s="2"/>
      <c r="K3098" s="7"/>
      <c r="L3098" s="7"/>
      <c r="M3098" s="7"/>
      <c r="N3098" s="7"/>
      <c r="O3098" s="7"/>
      <c r="P3098" s="7"/>
      <c r="Q3098" s="7"/>
      <c r="R3098" s="7"/>
      <c r="S3098" s="7"/>
    </row>
    <row r="3099">
      <c r="A3099" s="2"/>
      <c r="B3099" s="2"/>
      <c r="C3099" s="3"/>
      <c r="D3099" s="2"/>
      <c r="E3099" s="2"/>
      <c r="F3099" s="2"/>
      <c r="G3099" s="2"/>
      <c r="H3099" s="2"/>
      <c r="I3099" s="2"/>
      <c r="J3099" s="2"/>
      <c r="K3099" s="7"/>
      <c r="L3099" s="7"/>
      <c r="M3099" s="7"/>
      <c r="N3099" s="7"/>
      <c r="O3099" s="7"/>
      <c r="P3099" s="7"/>
      <c r="Q3099" s="7"/>
      <c r="R3099" s="7"/>
      <c r="S3099" s="7"/>
    </row>
    <row r="3100">
      <c r="A3100" s="2"/>
      <c r="B3100" s="2"/>
      <c r="C3100" s="3"/>
      <c r="D3100" s="2"/>
      <c r="E3100" s="2"/>
      <c r="F3100" s="2"/>
      <c r="G3100" s="2"/>
      <c r="H3100" s="2"/>
      <c r="I3100" s="2"/>
      <c r="J3100" s="2"/>
      <c r="K3100" s="7"/>
      <c r="L3100" s="7"/>
      <c r="M3100" s="7"/>
      <c r="N3100" s="7"/>
      <c r="O3100" s="7"/>
      <c r="P3100" s="7"/>
      <c r="Q3100" s="7"/>
      <c r="R3100" s="7"/>
      <c r="S3100" s="7"/>
    </row>
    <row r="3101">
      <c r="A3101" s="2"/>
      <c r="B3101" s="2"/>
      <c r="C3101" s="3"/>
      <c r="D3101" s="2"/>
      <c r="E3101" s="2"/>
      <c r="F3101" s="2"/>
      <c r="G3101" s="2"/>
      <c r="H3101" s="2"/>
      <c r="I3101" s="2"/>
      <c r="J3101" s="2"/>
      <c r="K3101" s="7"/>
      <c r="L3101" s="7"/>
      <c r="M3101" s="7"/>
      <c r="N3101" s="7"/>
      <c r="O3101" s="7"/>
      <c r="P3101" s="7"/>
      <c r="Q3101" s="7"/>
      <c r="R3101" s="7"/>
      <c r="S3101" s="7"/>
    </row>
    <row r="3102">
      <c r="A3102" s="2"/>
      <c r="B3102" s="2"/>
      <c r="C3102" s="3"/>
      <c r="D3102" s="2"/>
      <c r="E3102" s="2"/>
      <c r="F3102" s="2"/>
      <c r="G3102" s="2"/>
      <c r="H3102" s="2"/>
      <c r="I3102" s="2"/>
      <c r="J3102" s="2"/>
      <c r="K3102" s="7"/>
      <c r="L3102" s="7"/>
      <c r="M3102" s="7"/>
      <c r="N3102" s="7"/>
      <c r="O3102" s="7"/>
      <c r="P3102" s="7"/>
      <c r="Q3102" s="7"/>
      <c r="R3102" s="7"/>
      <c r="S3102" s="7"/>
    </row>
    <row r="3103">
      <c r="A3103" s="2"/>
      <c r="B3103" s="2"/>
      <c r="C3103" s="3"/>
      <c r="D3103" s="2"/>
      <c r="E3103" s="2"/>
      <c r="F3103" s="2"/>
      <c r="G3103" s="2"/>
      <c r="H3103" s="2"/>
      <c r="I3103" s="2"/>
      <c r="J3103" s="2"/>
      <c r="K3103" s="7"/>
      <c r="L3103" s="7"/>
      <c r="M3103" s="7"/>
      <c r="N3103" s="7"/>
      <c r="O3103" s="7"/>
      <c r="P3103" s="7"/>
      <c r="Q3103" s="7"/>
      <c r="R3103" s="7"/>
      <c r="S3103" s="7"/>
    </row>
    <row r="3104">
      <c r="A3104" s="2"/>
      <c r="B3104" s="2"/>
      <c r="C3104" s="3"/>
      <c r="D3104" s="2"/>
      <c r="E3104" s="2"/>
      <c r="F3104" s="2"/>
      <c r="G3104" s="2"/>
      <c r="H3104" s="2"/>
      <c r="I3104" s="2"/>
      <c r="J3104" s="2"/>
      <c r="K3104" s="7"/>
      <c r="L3104" s="7"/>
      <c r="M3104" s="7"/>
      <c r="N3104" s="7"/>
      <c r="O3104" s="7"/>
      <c r="P3104" s="7"/>
      <c r="Q3104" s="7"/>
      <c r="R3104" s="7"/>
      <c r="S3104" s="7"/>
    </row>
    <row r="3105">
      <c r="A3105" s="2"/>
      <c r="B3105" s="2"/>
      <c r="C3105" s="3"/>
      <c r="D3105" s="2"/>
      <c r="E3105" s="2"/>
      <c r="F3105" s="2"/>
      <c r="G3105" s="2"/>
      <c r="H3105" s="2"/>
      <c r="I3105" s="2"/>
      <c r="J3105" s="2"/>
      <c r="K3105" s="7"/>
      <c r="L3105" s="7"/>
      <c r="M3105" s="7"/>
      <c r="N3105" s="7"/>
      <c r="O3105" s="7"/>
      <c r="P3105" s="7"/>
      <c r="Q3105" s="7"/>
      <c r="R3105" s="7"/>
      <c r="S3105" s="7"/>
    </row>
    <row r="3106">
      <c r="A3106" s="2"/>
      <c r="B3106" s="2"/>
      <c r="C3106" s="3"/>
      <c r="D3106" s="2"/>
      <c r="E3106" s="2"/>
      <c r="F3106" s="2"/>
      <c r="G3106" s="2"/>
      <c r="H3106" s="2"/>
      <c r="I3106" s="2"/>
      <c r="J3106" s="2"/>
      <c r="K3106" s="7"/>
      <c r="L3106" s="7"/>
      <c r="M3106" s="7"/>
      <c r="N3106" s="7"/>
      <c r="O3106" s="7"/>
      <c r="P3106" s="7"/>
      <c r="Q3106" s="7"/>
      <c r="R3106" s="7"/>
      <c r="S3106" s="7"/>
    </row>
    <row r="3107">
      <c r="A3107" s="2"/>
      <c r="B3107" s="2"/>
      <c r="C3107" s="3"/>
      <c r="D3107" s="2"/>
      <c r="E3107" s="2"/>
      <c r="F3107" s="2"/>
      <c r="G3107" s="2"/>
      <c r="H3107" s="2"/>
      <c r="I3107" s="2"/>
      <c r="J3107" s="2"/>
      <c r="K3107" s="7"/>
      <c r="L3107" s="7"/>
      <c r="M3107" s="7"/>
      <c r="N3107" s="7"/>
      <c r="O3107" s="7"/>
      <c r="P3107" s="7"/>
      <c r="Q3107" s="7"/>
      <c r="R3107" s="7"/>
      <c r="S3107" s="7"/>
    </row>
    <row r="3108">
      <c r="A3108" s="2"/>
      <c r="B3108" s="2"/>
      <c r="C3108" s="3"/>
      <c r="D3108" s="2"/>
      <c r="E3108" s="2"/>
      <c r="F3108" s="2"/>
      <c r="G3108" s="2"/>
      <c r="H3108" s="2"/>
      <c r="I3108" s="2"/>
      <c r="J3108" s="2"/>
      <c r="K3108" s="7"/>
      <c r="L3108" s="7"/>
      <c r="M3108" s="7"/>
      <c r="N3108" s="7"/>
      <c r="O3108" s="7"/>
      <c r="P3108" s="7"/>
      <c r="Q3108" s="7"/>
      <c r="R3108" s="7"/>
      <c r="S3108" s="7"/>
    </row>
    <row r="3109">
      <c r="A3109" s="2"/>
      <c r="B3109" s="2"/>
      <c r="C3109" s="3"/>
      <c r="D3109" s="2"/>
      <c r="E3109" s="2"/>
      <c r="F3109" s="2"/>
      <c r="G3109" s="2"/>
      <c r="H3109" s="2"/>
      <c r="I3109" s="2"/>
      <c r="J3109" s="2"/>
      <c r="K3109" s="7"/>
      <c r="L3109" s="7"/>
      <c r="M3109" s="7"/>
      <c r="N3109" s="7"/>
      <c r="O3109" s="7"/>
      <c r="P3109" s="7"/>
      <c r="Q3109" s="7"/>
      <c r="R3109" s="7"/>
      <c r="S3109" s="7"/>
    </row>
    <row r="3110">
      <c r="A3110" s="2"/>
      <c r="B3110" s="2"/>
      <c r="C3110" s="3"/>
      <c r="D3110" s="2"/>
      <c r="E3110" s="2"/>
      <c r="F3110" s="2"/>
      <c r="G3110" s="2"/>
      <c r="H3110" s="2"/>
      <c r="I3110" s="2"/>
      <c r="J3110" s="2"/>
      <c r="K3110" s="7"/>
      <c r="L3110" s="7"/>
      <c r="M3110" s="7"/>
      <c r="N3110" s="7"/>
      <c r="O3110" s="7"/>
      <c r="P3110" s="7"/>
      <c r="Q3110" s="7"/>
      <c r="R3110" s="7"/>
      <c r="S3110" s="7"/>
    </row>
    <row r="3111">
      <c r="A3111" s="2"/>
      <c r="B3111" s="2"/>
      <c r="C3111" s="3"/>
      <c r="D3111" s="2"/>
      <c r="E3111" s="2"/>
      <c r="F3111" s="2"/>
      <c r="G3111" s="2"/>
      <c r="H3111" s="2"/>
      <c r="I3111" s="2"/>
      <c r="J3111" s="2"/>
      <c r="K3111" s="7"/>
      <c r="L3111" s="7"/>
      <c r="M3111" s="7"/>
      <c r="N3111" s="7"/>
      <c r="O3111" s="7"/>
      <c r="P3111" s="7"/>
      <c r="Q3111" s="7"/>
      <c r="R3111" s="7"/>
      <c r="S3111" s="7"/>
    </row>
    <row r="3112">
      <c r="A3112" s="2"/>
      <c r="B3112" s="2"/>
      <c r="C3112" s="3"/>
      <c r="D3112" s="2"/>
      <c r="E3112" s="2"/>
      <c r="F3112" s="2"/>
      <c r="G3112" s="2"/>
      <c r="H3112" s="2"/>
      <c r="I3112" s="2"/>
      <c r="J3112" s="2"/>
      <c r="K3112" s="7"/>
      <c r="L3112" s="7"/>
      <c r="M3112" s="7"/>
      <c r="N3112" s="7"/>
      <c r="O3112" s="7"/>
      <c r="P3112" s="7"/>
      <c r="Q3112" s="7"/>
      <c r="R3112" s="7"/>
      <c r="S3112" s="7"/>
    </row>
    <row r="3113">
      <c r="A3113" s="2"/>
      <c r="B3113" s="2"/>
      <c r="C3113" s="3"/>
      <c r="D3113" s="2"/>
      <c r="E3113" s="2"/>
      <c r="F3113" s="2"/>
      <c r="G3113" s="2"/>
      <c r="H3113" s="2"/>
      <c r="I3113" s="2"/>
      <c r="J3113" s="2"/>
      <c r="K3113" s="7"/>
      <c r="L3113" s="7"/>
      <c r="M3113" s="7"/>
      <c r="N3113" s="7"/>
      <c r="O3113" s="7"/>
      <c r="P3113" s="7"/>
      <c r="Q3113" s="7"/>
      <c r="R3113" s="7"/>
      <c r="S3113" s="7"/>
    </row>
    <row r="3114">
      <c r="A3114" s="2"/>
      <c r="B3114" s="2"/>
      <c r="C3114" s="3"/>
      <c r="D3114" s="2"/>
      <c r="E3114" s="2"/>
      <c r="F3114" s="2"/>
      <c r="G3114" s="2"/>
      <c r="H3114" s="2"/>
      <c r="I3114" s="2"/>
      <c r="J3114" s="2"/>
      <c r="K3114" s="7"/>
      <c r="L3114" s="7"/>
      <c r="M3114" s="7"/>
      <c r="N3114" s="7"/>
      <c r="O3114" s="7"/>
      <c r="P3114" s="7"/>
      <c r="Q3114" s="7"/>
      <c r="R3114" s="7"/>
      <c r="S3114" s="7"/>
    </row>
    <row r="3115">
      <c r="A3115" s="2"/>
      <c r="B3115" s="2"/>
      <c r="C3115" s="3"/>
      <c r="D3115" s="2"/>
      <c r="E3115" s="2"/>
      <c r="F3115" s="2"/>
      <c r="G3115" s="2"/>
      <c r="H3115" s="2"/>
      <c r="I3115" s="2"/>
      <c r="J3115" s="2"/>
      <c r="K3115" s="7"/>
      <c r="L3115" s="7"/>
      <c r="M3115" s="7"/>
      <c r="N3115" s="7"/>
      <c r="O3115" s="7"/>
      <c r="P3115" s="7"/>
      <c r="Q3115" s="7"/>
      <c r="R3115" s="7"/>
      <c r="S3115" s="7"/>
    </row>
    <row r="3116">
      <c r="A3116" s="2"/>
      <c r="B3116" s="2"/>
      <c r="C3116" s="3"/>
      <c r="D3116" s="2"/>
      <c r="E3116" s="2"/>
      <c r="F3116" s="2"/>
      <c r="G3116" s="2"/>
      <c r="H3116" s="2"/>
      <c r="I3116" s="2"/>
      <c r="J3116" s="2"/>
      <c r="K3116" s="7"/>
      <c r="L3116" s="7"/>
      <c r="M3116" s="7"/>
      <c r="N3116" s="7"/>
      <c r="O3116" s="7"/>
      <c r="P3116" s="7"/>
      <c r="Q3116" s="7"/>
      <c r="R3116" s="7"/>
      <c r="S3116" s="7"/>
    </row>
    <row r="3117">
      <c r="A3117" s="2"/>
      <c r="B3117" s="2"/>
      <c r="C3117" s="3"/>
      <c r="D3117" s="2"/>
      <c r="E3117" s="2"/>
      <c r="F3117" s="2"/>
      <c r="G3117" s="2"/>
      <c r="H3117" s="2"/>
      <c r="I3117" s="2"/>
      <c r="J3117" s="2"/>
      <c r="K3117" s="7"/>
      <c r="L3117" s="7"/>
      <c r="M3117" s="7"/>
      <c r="N3117" s="7"/>
      <c r="O3117" s="7"/>
      <c r="P3117" s="7"/>
      <c r="Q3117" s="7"/>
      <c r="R3117" s="7"/>
      <c r="S3117" s="7"/>
    </row>
    <row r="3118">
      <c r="A3118" s="2"/>
      <c r="B3118" s="2"/>
      <c r="C3118" s="3"/>
      <c r="D3118" s="2"/>
      <c r="E3118" s="2"/>
      <c r="F3118" s="2"/>
      <c r="G3118" s="2"/>
      <c r="H3118" s="2"/>
      <c r="I3118" s="2"/>
      <c r="J3118" s="2"/>
      <c r="K3118" s="7"/>
      <c r="L3118" s="7"/>
      <c r="M3118" s="7"/>
      <c r="N3118" s="7"/>
      <c r="O3118" s="7"/>
      <c r="P3118" s="7"/>
      <c r="Q3118" s="7"/>
      <c r="R3118" s="7"/>
      <c r="S3118" s="7"/>
    </row>
    <row r="3119">
      <c r="A3119" s="2"/>
      <c r="B3119" s="2"/>
      <c r="C3119" s="3"/>
      <c r="D3119" s="2"/>
      <c r="E3119" s="2"/>
      <c r="F3119" s="2"/>
      <c r="G3119" s="2"/>
      <c r="H3119" s="2"/>
      <c r="I3119" s="2"/>
      <c r="J3119" s="2"/>
      <c r="K3119" s="7"/>
      <c r="L3119" s="7"/>
      <c r="M3119" s="7"/>
      <c r="N3119" s="7"/>
      <c r="O3119" s="7"/>
      <c r="P3119" s="7"/>
      <c r="Q3119" s="7"/>
      <c r="R3119" s="7"/>
      <c r="S3119" s="7"/>
    </row>
    <row r="3120">
      <c r="A3120" s="2"/>
      <c r="B3120" s="2"/>
      <c r="C3120" s="3"/>
      <c r="D3120" s="2"/>
      <c r="E3120" s="2"/>
      <c r="F3120" s="2"/>
      <c r="G3120" s="2"/>
      <c r="H3120" s="2"/>
      <c r="I3120" s="2"/>
      <c r="J3120" s="2"/>
      <c r="K3120" s="7"/>
      <c r="L3120" s="7"/>
      <c r="M3120" s="7"/>
      <c r="N3120" s="7"/>
      <c r="O3120" s="7"/>
      <c r="P3120" s="7"/>
      <c r="Q3120" s="7"/>
      <c r="R3120" s="7"/>
      <c r="S3120" s="7"/>
    </row>
    <row r="3121">
      <c r="A3121" s="2"/>
      <c r="B3121" s="2"/>
      <c r="C3121" s="3"/>
      <c r="D3121" s="2"/>
      <c r="E3121" s="2"/>
      <c r="F3121" s="2"/>
      <c r="G3121" s="2"/>
      <c r="H3121" s="2"/>
      <c r="I3121" s="2"/>
      <c r="J3121" s="2"/>
      <c r="K3121" s="7"/>
      <c r="L3121" s="7"/>
      <c r="M3121" s="7"/>
      <c r="N3121" s="7"/>
      <c r="O3121" s="7"/>
      <c r="P3121" s="7"/>
      <c r="Q3121" s="7"/>
      <c r="R3121" s="7"/>
      <c r="S3121" s="7"/>
    </row>
    <row r="3122">
      <c r="A3122" s="2"/>
      <c r="B3122" s="2"/>
      <c r="C3122" s="3"/>
      <c r="D3122" s="2"/>
      <c r="E3122" s="2"/>
      <c r="F3122" s="2"/>
      <c r="G3122" s="2"/>
      <c r="H3122" s="2"/>
      <c r="I3122" s="2"/>
      <c r="J3122" s="2"/>
      <c r="K3122" s="7"/>
      <c r="L3122" s="7"/>
      <c r="M3122" s="7"/>
      <c r="N3122" s="7"/>
      <c r="O3122" s="7"/>
      <c r="P3122" s="7"/>
      <c r="Q3122" s="7"/>
      <c r="R3122" s="7"/>
      <c r="S3122" s="7"/>
    </row>
    <row r="3123">
      <c r="A3123" s="2"/>
      <c r="B3123" s="2"/>
      <c r="C3123" s="3"/>
      <c r="D3123" s="2"/>
      <c r="E3123" s="2"/>
      <c r="F3123" s="2"/>
      <c r="G3123" s="2"/>
      <c r="H3123" s="2"/>
      <c r="I3123" s="2"/>
      <c r="J3123" s="2"/>
      <c r="K3123" s="7"/>
      <c r="L3123" s="7"/>
      <c r="M3123" s="7"/>
      <c r="N3123" s="7"/>
      <c r="O3123" s="7"/>
      <c r="P3123" s="7"/>
      <c r="Q3123" s="7"/>
      <c r="R3123" s="7"/>
      <c r="S3123" s="7"/>
    </row>
    <row r="3124">
      <c r="A3124" s="2"/>
      <c r="B3124" s="2"/>
      <c r="C3124" s="3"/>
      <c r="D3124" s="2"/>
      <c r="E3124" s="2"/>
      <c r="F3124" s="2"/>
      <c r="G3124" s="2"/>
      <c r="H3124" s="2"/>
      <c r="I3124" s="2"/>
      <c r="J3124" s="2"/>
      <c r="K3124" s="7"/>
      <c r="L3124" s="7"/>
      <c r="M3124" s="7"/>
      <c r="N3124" s="7"/>
      <c r="O3124" s="7"/>
      <c r="P3124" s="7"/>
      <c r="Q3124" s="7"/>
      <c r="R3124" s="7"/>
      <c r="S3124" s="7"/>
    </row>
    <row r="3125">
      <c r="A3125" s="2"/>
      <c r="B3125" s="2"/>
      <c r="C3125" s="3"/>
      <c r="D3125" s="2"/>
      <c r="E3125" s="2"/>
      <c r="F3125" s="2"/>
      <c r="G3125" s="2"/>
      <c r="H3125" s="2"/>
      <c r="I3125" s="2"/>
      <c r="J3125" s="2"/>
      <c r="K3125" s="7"/>
      <c r="L3125" s="7"/>
      <c r="M3125" s="7"/>
      <c r="N3125" s="7"/>
      <c r="O3125" s="7"/>
      <c r="P3125" s="7"/>
      <c r="Q3125" s="7"/>
      <c r="R3125" s="7"/>
      <c r="S3125" s="7"/>
    </row>
    <row r="3126">
      <c r="A3126" s="2"/>
      <c r="B3126" s="2"/>
      <c r="C3126" s="3"/>
      <c r="D3126" s="2"/>
      <c r="E3126" s="2"/>
      <c r="F3126" s="2"/>
      <c r="G3126" s="2"/>
      <c r="H3126" s="2"/>
      <c r="I3126" s="2"/>
      <c r="J3126" s="2"/>
      <c r="K3126" s="7"/>
      <c r="L3126" s="7"/>
      <c r="M3126" s="7"/>
      <c r="N3126" s="7"/>
      <c r="O3126" s="7"/>
      <c r="P3126" s="7"/>
      <c r="Q3126" s="7"/>
      <c r="R3126" s="7"/>
      <c r="S3126" s="7"/>
    </row>
    <row r="3127">
      <c r="A3127" s="2"/>
      <c r="B3127" s="2"/>
      <c r="C3127" s="3"/>
      <c r="D3127" s="2"/>
      <c r="E3127" s="2"/>
      <c r="F3127" s="2"/>
      <c r="G3127" s="2"/>
      <c r="H3127" s="2"/>
      <c r="I3127" s="2"/>
      <c r="J3127" s="2"/>
      <c r="K3127" s="7"/>
      <c r="L3127" s="7"/>
      <c r="M3127" s="7"/>
      <c r="N3127" s="7"/>
      <c r="O3127" s="7"/>
      <c r="P3127" s="7"/>
      <c r="Q3127" s="7"/>
      <c r="R3127" s="7"/>
      <c r="S3127" s="7"/>
    </row>
    <row r="3128">
      <c r="A3128" s="2"/>
      <c r="B3128" s="2"/>
      <c r="C3128" s="3"/>
      <c r="D3128" s="2"/>
      <c r="E3128" s="2"/>
      <c r="F3128" s="2"/>
      <c r="G3128" s="2"/>
      <c r="H3128" s="2"/>
      <c r="I3128" s="2"/>
      <c r="J3128" s="2"/>
      <c r="K3128" s="7"/>
      <c r="L3128" s="7"/>
      <c r="M3128" s="7"/>
      <c r="N3128" s="7"/>
      <c r="O3128" s="7"/>
      <c r="P3128" s="7"/>
      <c r="Q3128" s="7"/>
      <c r="R3128" s="7"/>
      <c r="S3128" s="7"/>
    </row>
    <row r="3129">
      <c r="A3129" s="2"/>
      <c r="B3129" s="2"/>
      <c r="C3129" s="3"/>
      <c r="D3129" s="2"/>
      <c r="E3129" s="2"/>
      <c r="F3129" s="2"/>
      <c r="G3129" s="2"/>
      <c r="H3129" s="2"/>
      <c r="I3129" s="2"/>
      <c r="J3129" s="2"/>
      <c r="K3129" s="7"/>
      <c r="L3129" s="7"/>
      <c r="M3129" s="7"/>
      <c r="N3129" s="7"/>
      <c r="O3129" s="7"/>
      <c r="P3129" s="7"/>
      <c r="Q3129" s="7"/>
      <c r="R3129" s="7"/>
      <c r="S3129" s="7"/>
    </row>
    <row r="3130">
      <c r="A3130" s="2"/>
      <c r="B3130" s="2"/>
      <c r="C3130" s="3"/>
      <c r="D3130" s="2"/>
      <c r="E3130" s="2"/>
      <c r="F3130" s="2"/>
      <c r="G3130" s="2"/>
      <c r="H3130" s="2"/>
      <c r="I3130" s="2"/>
      <c r="J3130" s="2"/>
      <c r="K3130" s="7"/>
      <c r="L3130" s="7"/>
      <c r="M3130" s="7"/>
      <c r="N3130" s="7"/>
      <c r="O3130" s="7"/>
      <c r="P3130" s="7"/>
      <c r="Q3130" s="7"/>
      <c r="R3130" s="7"/>
      <c r="S3130" s="7"/>
    </row>
    <row r="3131">
      <c r="A3131" s="2"/>
      <c r="B3131" s="2"/>
      <c r="C3131" s="3"/>
      <c r="D3131" s="2"/>
      <c r="E3131" s="2"/>
      <c r="F3131" s="2"/>
      <c r="G3131" s="2"/>
      <c r="H3131" s="2"/>
      <c r="I3131" s="2"/>
      <c r="J3131" s="2"/>
      <c r="K3131" s="7"/>
      <c r="L3131" s="7"/>
      <c r="M3131" s="7"/>
      <c r="N3131" s="7"/>
      <c r="O3131" s="7"/>
      <c r="P3131" s="7"/>
      <c r="Q3131" s="7"/>
      <c r="R3131" s="7"/>
      <c r="S3131" s="7"/>
    </row>
    <row r="3132">
      <c r="A3132" s="2"/>
      <c r="B3132" s="2"/>
      <c r="C3132" s="3"/>
      <c r="D3132" s="2"/>
      <c r="E3132" s="2"/>
      <c r="F3132" s="2"/>
      <c r="G3132" s="2"/>
      <c r="H3132" s="2"/>
      <c r="I3132" s="2"/>
      <c r="J3132" s="2"/>
      <c r="K3132" s="7"/>
      <c r="L3132" s="7"/>
      <c r="M3132" s="7"/>
      <c r="N3132" s="7"/>
      <c r="O3132" s="7"/>
      <c r="P3132" s="7"/>
      <c r="Q3132" s="7"/>
      <c r="R3132" s="7"/>
      <c r="S3132" s="7"/>
    </row>
    <row r="3133">
      <c r="A3133" s="2"/>
      <c r="B3133" s="2"/>
      <c r="C3133" s="3"/>
      <c r="D3133" s="2"/>
      <c r="E3133" s="2"/>
      <c r="F3133" s="2"/>
      <c r="G3133" s="2"/>
      <c r="H3133" s="2"/>
      <c r="I3133" s="2"/>
      <c r="J3133" s="2"/>
      <c r="K3133" s="7"/>
      <c r="L3133" s="7"/>
      <c r="M3133" s="7"/>
      <c r="N3133" s="7"/>
      <c r="O3133" s="7"/>
      <c r="P3133" s="7"/>
      <c r="Q3133" s="7"/>
      <c r="R3133" s="7"/>
      <c r="S3133" s="7"/>
    </row>
    <row r="3134">
      <c r="A3134" s="2"/>
      <c r="B3134" s="2"/>
      <c r="C3134" s="3"/>
      <c r="D3134" s="2"/>
      <c r="E3134" s="2"/>
      <c r="F3134" s="2"/>
      <c r="G3134" s="2"/>
      <c r="H3134" s="2"/>
      <c r="I3134" s="2"/>
      <c r="J3134" s="2"/>
      <c r="K3134" s="7"/>
      <c r="L3134" s="7"/>
      <c r="M3134" s="7"/>
      <c r="N3134" s="7"/>
      <c r="O3134" s="7"/>
      <c r="P3134" s="7"/>
      <c r="Q3134" s="7"/>
      <c r="R3134" s="7"/>
      <c r="S3134" s="7"/>
    </row>
    <row r="3135">
      <c r="A3135" s="2"/>
      <c r="B3135" s="2"/>
      <c r="C3135" s="3"/>
      <c r="D3135" s="2"/>
      <c r="E3135" s="2"/>
      <c r="F3135" s="2"/>
      <c r="G3135" s="2"/>
      <c r="H3135" s="2"/>
      <c r="I3135" s="2"/>
      <c r="J3135" s="2"/>
      <c r="K3135" s="7"/>
      <c r="L3135" s="7"/>
      <c r="M3135" s="7"/>
      <c r="N3135" s="7"/>
      <c r="O3135" s="7"/>
      <c r="P3135" s="7"/>
      <c r="Q3135" s="7"/>
      <c r="R3135" s="7"/>
      <c r="S3135" s="7"/>
    </row>
    <row r="3136">
      <c r="A3136" s="2"/>
      <c r="B3136" s="2"/>
      <c r="C3136" s="3"/>
      <c r="D3136" s="2"/>
      <c r="E3136" s="2"/>
      <c r="F3136" s="2"/>
      <c r="G3136" s="2"/>
      <c r="H3136" s="2"/>
      <c r="I3136" s="2"/>
      <c r="J3136" s="2"/>
      <c r="K3136" s="7"/>
      <c r="L3136" s="7"/>
      <c r="M3136" s="7"/>
      <c r="N3136" s="7"/>
      <c r="O3136" s="7"/>
      <c r="P3136" s="7"/>
      <c r="Q3136" s="7"/>
      <c r="R3136" s="7"/>
      <c r="S3136" s="7"/>
    </row>
    <row r="3137">
      <c r="A3137" s="2"/>
      <c r="B3137" s="2"/>
      <c r="C3137" s="3"/>
      <c r="D3137" s="2"/>
      <c r="E3137" s="2"/>
      <c r="F3137" s="2"/>
      <c r="G3137" s="2"/>
      <c r="H3137" s="2"/>
      <c r="I3137" s="2"/>
      <c r="J3137" s="2"/>
      <c r="K3137" s="7"/>
      <c r="L3137" s="7"/>
      <c r="M3137" s="7"/>
      <c r="N3137" s="7"/>
      <c r="O3137" s="7"/>
      <c r="P3137" s="7"/>
      <c r="Q3137" s="7"/>
      <c r="R3137" s="7"/>
      <c r="S3137" s="7"/>
    </row>
    <row r="3138">
      <c r="A3138" s="2"/>
      <c r="B3138" s="2"/>
      <c r="C3138" s="3"/>
      <c r="D3138" s="2"/>
      <c r="E3138" s="2"/>
      <c r="F3138" s="2"/>
      <c r="G3138" s="2"/>
      <c r="H3138" s="2"/>
      <c r="I3138" s="2"/>
      <c r="J3138" s="2"/>
      <c r="K3138" s="7"/>
      <c r="L3138" s="7"/>
      <c r="M3138" s="7"/>
      <c r="N3138" s="7"/>
      <c r="O3138" s="7"/>
      <c r="P3138" s="7"/>
      <c r="Q3138" s="7"/>
      <c r="R3138" s="7"/>
      <c r="S3138" s="7"/>
    </row>
    <row r="3139">
      <c r="A3139" s="2"/>
      <c r="B3139" s="2"/>
      <c r="C3139" s="3"/>
      <c r="D3139" s="2"/>
      <c r="E3139" s="2"/>
      <c r="F3139" s="2"/>
      <c r="G3139" s="2"/>
      <c r="H3139" s="2"/>
      <c r="I3139" s="2"/>
      <c r="J3139" s="2"/>
      <c r="K3139" s="7"/>
      <c r="L3139" s="7"/>
      <c r="M3139" s="7"/>
      <c r="N3139" s="7"/>
      <c r="O3139" s="7"/>
      <c r="P3139" s="7"/>
      <c r="Q3139" s="7"/>
      <c r="R3139" s="7"/>
      <c r="S3139" s="7"/>
    </row>
    <row r="3140">
      <c r="A3140" s="2"/>
      <c r="B3140" s="2"/>
      <c r="C3140" s="3"/>
      <c r="D3140" s="2"/>
      <c r="E3140" s="2"/>
      <c r="F3140" s="2"/>
      <c r="G3140" s="2"/>
      <c r="H3140" s="2"/>
      <c r="I3140" s="2"/>
      <c r="J3140" s="2"/>
      <c r="K3140" s="7"/>
      <c r="L3140" s="7"/>
      <c r="M3140" s="7"/>
      <c r="N3140" s="7"/>
      <c r="O3140" s="7"/>
      <c r="P3140" s="7"/>
      <c r="Q3140" s="7"/>
      <c r="R3140" s="7"/>
      <c r="S3140" s="7"/>
    </row>
    <row r="3141">
      <c r="A3141" s="2"/>
      <c r="B3141" s="2"/>
      <c r="C3141" s="3"/>
      <c r="D3141" s="2"/>
      <c r="E3141" s="2"/>
      <c r="F3141" s="2"/>
      <c r="G3141" s="2"/>
      <c r="H3141" s="2"/>
      <c r="I3141" s="2"/>
      <c r="J3141" s="2"/>
      <c r="K3141" s="7"/>
      <c r="L3141" s="7"/>
      <c r="M3141" s="7"/>
      <c r="N3141" s="7"/>
      <c r="O3141" s="7"/>
      <c r="P3141" s="7"/>
      <c r="Q3141" s="7"/>
      <c r="R3141" s="7"/>
      <c r="S3141" s="7"/>
    </row>
    <row r="3142">
      <c r="A3142" s="2"/>
      <c r="B3142" s="2"/>
      <c r="C3142" s="3"/>
      <c r="D3142" s="2"/>
      <c r="E3142" s="2"/>
      <c r="F3142" s="2"/>
      <c r="G3142" s="2"/>
      <c r="H3142" s="2"/>
      <c r="I3142" s="2"/>
      <c r="J3142" s="2"/>
      <c r="K3142" s="7"/>
      <c r="L3142" s="7"/>
      <c r="M3142" s="7"/>
      <c r="N3142" s="7"/>
      <c r="O3142" s="7"/>
      <c r="P3142" s="7"/>
      <c r="Q3142" s="7"/>
      <c r="R3142" s="7"/>
      <c r="S3142" s="7"/>
    </row>
    <row r="3143">
      <c r="A3143" s="2"/>
      <c r="B3143" s="2"/>
      <c r="C3143" s="3"/>
      <c r="D3143" s="2"/>
      <c r="E3143" s="2"/>
      <c r="F3143" s="2"/>
      <c r="G3143" s="2"/>
      <c r="H3143" s="2"/>
      <c r="I3143" s="2"/>
      <c r="J3143" s="2"/>
      <c r="K3143" s="7"/>
      <c r="L3143" s="7"/>
      <c r="M3143" s="7"/>
      <c r="N3143" s="7"/>
      <c r="O3143" s="7"/>
      <c r="P3143" s="7"/>
      <c r="Q3143" s="7"/>
      <c r="R3143" s="7"/>
      <c r="S3143" s="7"/>
    </row>
    <row r="3144">
      <c r="A3144" s="2"/>
      <c r="B3144" s="2"/>
      <c r="C3144" s="3"/>
      <c r="D3144" s="2"/>
      <c r="E3144" s="2"/>
      <c r="F3144" s="2"/>
      <c r="G3144" s="2"/>
      <c r="H3144" s="2"/>
      <c r="I3144" s="2"/>
      <c r="J3144" s="2"/>
      <c r="K3144" s="7"/>
      <c r="L3144" s="7"/>
      <c r="M3144" s="7"/>
      <c r="N3144" s="7"/>
      <c r="O3144" s="7"/>
      <c r="P3144" s="7"/>
      <c r="Q3144" s="7"/>
      <c r="R3144" s="7"/>
      <c r="S3144" s="7"/>
    </row>
    <row r="3145">
      <c r="A3145" s="2"/>
      <c r="B3145" s="2"/>
      <c r="C3145" s="3"/>
      <c r="D3145" s="2"/>
      <c r="E3145" s="2"/>
      <c r="F3145" s="2"/>
      <c r="G3145" s="2"/>
      <c r="H3145" s="2"/>
      <c r="I3145" s="2"/>
      <c r="J3145" s="2"/>
      <c r="K3145" s="7"/>
      <c r="L3145" s="7"/>
      <c r="M3145" s="7"/>
      <c r="N3145" s="7"/>
      <c r="O3145" s="7"/>
      <c r="P3145" s="7"/>
      <c r="Q3145" s="7"/>
      <c r="R3145" s="7"/>
      <c r="S3145" s="7"/>
    </row>
    <row r="3146">
      <c r="A3146" s="2"/>
      <c r="B3146" s="2"/>
      <c r="C3146" s="3"/>
      <c r="D3146" s="2"/>
      <c r="E3146" s="2"/>
      <c r="F3146" s="2"/>
      <c r="G3146" s="2"/>
      <c r="H3146" s="2"/>
      <c r="I3146" s="2"/>
      <c r="J3146" s="2"/>
      <c r="K3146" s="7"/>
      <c r="L3146" s="7"/>
      <c r="M3146" s="7"/>
      <c r="N3146" s="7"/>
      <c r="O3146" s="7"/>
      <c r="P3146" s="7"/>
      <c r="Q3146" s="7"/>
      <c r="R3146" s="7"/>
      <c r="S3146" s="7"/>
    </row>
    <row r="3147">
      <c r="A3147" s="2"/>
      <c r="B3147" s="2"/>
      <c r="C3147" s="3"/>
      <c r="D3147" s="2"/>
      <c r="E3147" s="2"/>
      <c r="F3147" s="2"/>
      <c r="G3147" s="2"/>
      <c r="H3147" s="2"/>
      <c r="I3147" s="2"/>
      <c r="J3147" s="2"/>
      <c r="K3147" s="7"/>
      <c r="L3147" s="7"/>
      <c r="M3147" s="7"/>
      <c r="N3147" s="7"/>
      <c r="O3147" s="7"/>
      <c r="P3147" s="7"/>
      <c r="Q3147" s="7"/>
      <c r="R3147" s="7"/>
      <c r="S3147" s="7"/>
    </row>
    <row r="3148">
      <c r="A3148" s="2"/>
      <c r="B3148" s="2"/>
      <c r="C3148" s="3"/>
      <c r="D3148" s="2"/>
      <c r="E3148" s="2"/>
      <c r="F3148" s="2"/>
      <c r="G3148" s="2"/>
      <c r="H3148" s="2"/>
      <c r="I3148" s="2"/>
      <c r="J3148" s="2"/>
      <c r="K3148" s="7"/>
      <c r="L3148" s="7"/>
      <c r="M3148" s="7"/>
      <c r="N3148" s="7"/>
      <c r="O3148" s="7"/>
      <c r="P3148" s="7"/>
      <c r="Q3148" s="7"/>
      <c r="R3148" s="7"/>
      <c r="S3148" s="7"/>
    </row>
    <row r="3149">
      <c r="A3149" s="2"/>
      <c r="B3149" s="2"/>
      <c r="C3149" s="3"/>
      <c r="D3149" s="2"/>
      <c r="E3149" s="2"/>
      <c r="F3149" s="2"/>
      <c r="G3149" s="2"/>
      <c r="H3149" s="2"/>
      <c r="I3149" s="2"/>
      <c r="J3149" s="2"/>
      <c r="K3149" s="7"/>
      <c r="L3149" s="7"/>
      <c r="M3149" s="7"/>
      <c r="N3149" s="7"/>
      <c r="O3149" s="7"/>
      <c r="P3149" s="7"/>
      <c r="Q3149" s="7"/>
      <c r="R3149" s="7"/>
      <c r="S3149" s="7"/>
    </row>
    <row r="3150">
      <c r="A3150" s="2"/>
      <c r="B3150" s="2"/>
      <c r="C3150" s="3"/>
      <c r="D3150" s="2"/>
      <c r="E3150" s="2"/>
      <c r="F3150" s="2"/>
      <c r="G3150" s="2"/>
      <c r="H3150" s="2"/>
      <c r="I3150" s="2"/>
      <c r="J3150" s="2"/>
      <c r="K3150" s="7"/>
      <c r="L3150" s="7"/>
      <c r="M3150" s="7"/>
      <c r="N3150" s="7"/>
      <c r="O3150" s="7"/>
      <c r="P3150" s="7"/>
      <c r="Q3150" s="7"/>
      <c r="R3150" s="7"/>
      <c r="S3150" s="7"/>
    </row>
    <row r="3151">
      <c r="A3151" s="2"/>
      <c r="B3151" s="2"/>
      <c r="C3151" s="3"/>
      <c r="D3151" s="2"/>
      <c r="E3151" s="2"/>
      <c r="F3151" s="2"/>
      <c r="G3151" s="2"/>
      <c r="H3151" s="2"/>
      <c r="I3151" s="2"/>
      <c r="J3151" s="2"/>
      <c r="K3151" s="7"/>
      <c r="L3151" s="7"/>
      <c r="M3151" s="7"/>
      <c r="N3151" s="7"/>
      <c r="O3151" s="7"/>
      <c r="P3151" s="7"/>
      <c r="Q3151" s="7"/>
      <c r="R3151" s="7"/>
      <c r="S3151" s="7"/>
    </row>
    <row r="3152">
      <c r="A3152" s="2"/>
      <c r="B3152" s="2"/>
      <c r="C3152" s="3"/>
      <c r="D3152" s="2"/>
      <c r="E3152" s="2"/>
      <c r="F3152" s="2"/>
      <c r="G3152" s="2"/>
      <c r="H3152" s="2"/>
      <c r="I3152" s="2"/>
      <c r="J3152" s="2"/>
      <c r="K3152" s="7"/>
      <c r="L3152" s="7"/>
      <c r="M3152" s="7"/>
      <c r="N3152" s="7"/>
      <c r="O3152" s="7"/>
      <c r="P3152" s="7"/>
      <c r="Q3152" s="7"/>
      <c r="R3152" s="7"/>
      <c r="S3152" s="7"/>
    </row>
    <row r="3153">
      <c r="A3153" s="2"/>
      <c r="B3153" s="2"/>
      <c r="C3153" s="3"/>
      <c r="D3153" s="2"/>
      <c r="E3153" s="2"/>
      <c r="F3153" s="2"/>
      <c r="G3153" s="2"/>
      <c r="H3153" s="2"/>
      <c r="I3153" s="2"/>
      <c r="J3153" s="2"/>
      <c r="K3153" s="7"/>
      <c r="L3153" s="7"/>
      <c r="M3153" s="7"/>
      <c r="N3153" s="7"/>
      <c r="O3153" s="7"/>
      <c r="P3153" s="7"/>
      <c r="Q3153" s="7"/>
      <c r="R3153" s="7"/>
      <c r="S3153" s="7"/>
    </row>
    <row r="3154">
      <c r="A3154" s="2"/>
      <c r="B3154" s="2"/>
      <c r="C3154" s="3"/>
      <c r="D3154" s="2"/>
      <c r="E3154" s="2"/>
      <c r="F3154" s="2"/>
      <c r="G3154" s="2"/>
      <c r="H3154" s="2"/>
      <c r="I3154" s="2"/>
      <c r="J3154" s="2"/>
      <c r="K3154" s="7"/>
      <c r="L3154" s="7"/>
      <c r="M3154" s="7"/>
      <c r="N3154" s="7"/>
      <c r="O3154" s="7"/>
      <c r="P3154" s="7"/>
      <c r="Q3154" s="7"/>
      <c r="R3154" s="7"/>
      <c r="S3154" s="7"/>
    </row>
    <row r="3155">
      <c r="A3155" s="2"/>
      <c r="B3155" s="2"/>
      <c r="C3155" s="3"/>
      <c r="D3155" s="2"/>
      <c r="E3155" s="2"/>
      <c r="F3155" s="2"/>
      <c r="G3155" s="2"/>
      <c r="H3155" s="2"/>
      <c r="I3155" s="2"/>
      <c r="J3155" s="2"/>
      <c r="K3155" s="7"/>
      <c r="L3155" s="7"/>
      <c r="M3155" s="7"/>
      <c r="N3155" s="7"/>
      <c r="O3155" s="7"/>
      <c r="P3155" s="7"/>
      <c r="Q3155" s="7"/>
      <c r="R3155" s="7"/>
      <c r="S3155" s="7"/>
    </row>
    <row r="3156">
      <c r="A3156" s="2"/>
      <c r="B3156" s="2"/>
      <c r="C3156" s="3"/>
      <c r="D3156" s="2"/>
      <c r="E3156" s="2"/>
      <c r="F3156" s="2"/>
      <c r="G3156" s="2"/>
      <c r="H3156" s="2"/>
      <c r="I3156" s="2"/>
      <c r="J3156" s="2"/>
      <c r="K3156" s="7"/>
      <c r="L3156" s="7"/>
      <c r="M3156" s="7"/>
      <c r="N3156" s="7"/>
      <c r="O3156" s="7"/>
      <c r="P3156" s="7"/>
      <c r="Q3156" s="7"/>
      <c r="R3156" s="7"/>
      <c r="S3156" s="7"/>
    </row>
    <row r="3157">
      <c r="A3157" s="2"/>
      <c r="B3157" s="2"/>
      <c r="C3157" s="3"/>
      <c r="D3157" s="2"/>
      <c r="E3157" s="2"/>
      <c r="F3157" s="2"/>
      <c r="G3157" s="2"/>
      <c r="H3157" s="2"/>
      <c r="I3157" s="2"/>
      <c r="J3157" s="2"/>
      <c r="K3157" s="7"/>
      <c r="L3157" s="7"/>
      <c r="M3157" s="7"/>
      <c r="N3157" s="7"/>
      <c r="O3157" s="7"/>
      <c r="P3157" s="7"/>
      <c r="Q3157" s="7"/>
      <c r="R3157" s="7"/>
      <c r="S3157" s="7"/>
    </row>
    <row r="3158">
      <c r="A3158" s="2"/>
      <c r="B3158" s="2"/>
      <c r="C3158" s="3"/>
      <c r="D3158" s="2"/>
      <c r="E3158" s="2"/>
      <c r="F3158" s="2"/>
      <c r="G3158" s="2"/>
      <c r="H3158" s="2"/>
      <c r="I3158" s="2"/>
      <c r="J3158" s="2"/>
      <c r="K3158" s="7"/>
      <c r="L3158" s="7"/>
      <c r="M3158" s="7"/>
      <c r="N3158" s="7"/>
      <c r="O3158" s="7"/>
      <c r="P3158" s="7"/>
      <c r="Q3158" s="7"/>
      <c r="R3158" s="7"/>
      <c r="S3158" s="7"/>
    </row>
    <row r="3159">
      <c r="A3159" s="2"/>
      <c r="B3159" s="2"/>
      <c r="C3159" s="3"/>
      <c r="D3159" s="2"/>
      <c r="E3159" s="2"/>
      <c r="F3159" s="2"/>
      <c r="G3159" s="2"/>
      <c r="H3159" s="2"/>
      <c r="I3159" s="2"/>
      <c r="J3159" s="2"/>
      <c r="K3159" s="7"/>
      <c r="L3159" s="7"/>
      <c r="M3159" s="7"/>
      <c r="N3159" s="7"/>
      <c r="O3159" s="7"/>
      <c r="P3159" s="7"/>
      <c r="Q3159" s="7"/>
      <c r="R3159" s="7"/>
      <c r="S3159" s="7"/>
    </row>
    <row r="3160">
      <c r="A3160" s="2"/>
      <c r="B3160" s="2"/>
      <c r="C3160" s="3"/>
      <c r="D3160" s="2"/>
      <c r="E3160" s="2"/>
      <c r="F3160" s="2"/>
      <c r="G3160" s="2"/>
      <c r="H3160" s="2"/>
      <c r="I3160" s="2"/>
      <c r="J3160" s="2"/>
      <c r="K3160" s="7"/>
      <c r="L3160" s="7"/>
      <c r="M3160" s="7"/>
      <c r="N3160" s="7"/>
      <c r="O3160" s="7"/>
      <c r="P3160" s="7"/>
      <c r="Q3160" s="7"/>
      <c r="R3160" s="7"/>
      <c r="S3160" s="7"/>
    </row>
    <row r="3161">
      <c r="A3161" s="2"/>
      <c r="B3161" s="2"/>
      <c r="C3161" s="3"/>
      <c r="D3161" s="2"/>
      <c r="E3161" s="2"/>
      <c r="F3161" s="2"/>
      <c r="G3161" s="2"/>
      <c r="H3161" s="2"/>
      <c r="I3161" s="2"/>
      <c r="J3161" s="2"/>
      <c r="K3161" s="7"/>
      <c r="L3161" s="7"/>
      <c r="M3161" s="7"/>
      <c r="N3161" s="7"/>
      <c r="O3161" s="7"/>
      <c r="P3161" s="7"/>
      <c r="Q3161" s="7"/>
      <c r="R3161" s="7"/>
      <c r="S3161" s="7"/>
    </row>
    <row r="3162">
      <c r="A3162" s="2"/>
      <c r="B3162" s="2"/>
      <c r="C3162" s="3"/>
      <c r="D3162" s="2"/>
      <c r="E3162" s="2"/>
      <c r="F3162" s="2"/>
      <c r="G3162" s="2"/>
      <c r="H3162" s="2"/>
      <c r="I3162" s="2"/>
      <c r="J3162" s="2"/>
      <c r="K3162" s="7"/>
      <c r="L3162" s="7"/>
      <c r="M3162" s="7"/>
      <c r="N3162" s="7"/>
      <c r="O3162" s="7"/>
      <c r="P3162" s="7"/>
      <c r="Q3162" s="7"/>
      <c r="R3162" s="7"/>
      <c r="S3162" s="7"/>
    </row>
    <row r="3163">
      <c r="A3163" s="2"/>
      <c r="B3163" s="2"/>
      <c r="C3163" s="3"/>
      <c r="D3163" s="2"/>
      <c r="E3163" s="2"/>
      <c r="F3163" s="2"/>
      <c r="G3163" s="2"/>
      <c r="H3163" s="2"/>
      <c r="I3163" s="2"/>
      <c r="J3163" s="2"/>
      <c r="K3163" s="7"/>
      <c r="L3163" s="7"/>
      <c r="M3163" s="7"/>
      <c r="N3163" s="7"/>
      <c r="O3163" s="7"/>
      <c r="P3163" s="7"/>
      <c r="Q3163" s="7"/>
      <c r="R3163" s="7"/>
      <c r="S3163" s="7"/>
    </row>
    <row r="3164">
      <c r="A3164" s="2"/>
      <c r="B3164" s="2"/>
      <c r="C3164" s="3"/>
      <c r="D3164" s="2"/>
      <c r="E3164" s="2"/>
      <c r="F3164" s="2"/>
      <c r="G3164" s="2"/>
      <c r="H3164" s="2"/>
      <c r="I3164" s="2"/>
      <c r="J3164" s="2"/>
      <c r="K3164" s="7"/>
      <c r="L3164" s="7"/>
      <c r="M3164" s="7"/>
      <c r="N3164" s="7"/>
      <c r="O3164" s="7"/>
      <c r="P3164" s="7"/>
      <c r="Q3164" s="7"/>
      <c r="R3164" s="7"/>
      <c r="S3164" s="7"/>
    </row>
    <row r="3165">
      <c r="A3165" s="2"/>
      <c r="B3165" s="2"/>
      <c r="C3165" s="3"/>
      <c r="D3165" s="2"/>
      <c r="E3165" s="2"/>
      <c r="F3165" s="2"/>
      <c r="G3165" s="2"/>
      <c r="H3165" s="2"/>
      <c r="I3165" s="2"/>
      <c r="J3165" s="2"/>
      <c r="K3165" s="7"/>
      <c r="L3165" s="7"/>
      <c r="M3165" s="7"/>
      <c r="N3165" s="7"/>
      <c r="O3165" s="7"/>
      <c r="P3165" s="7"/>
      <c r="Q3165" s="7"/>
      <c r="R3165" s="7"/>
      <c r="S3165" s="7"/>
    </row>
    <row r="3166">
      <c r="A3166" s="2"/>
      <c r="B3166" s="2"/>
      <c r="C3166" s="3"/>
      <c r="D3166" s="2"/>
      <c r="E3166" s="2"/>
      <c r="F3166" s="2"/>
      <c r="G3166" s="2"/>
      <c r="H3166" s="2"/>
      <c r="I3166" s="2"/>
      <c r="J3166" s="2"/>
      <c r="K3166" s="7"/>
      <c r="L3166" s="7"/>
      <c r="M3166" s="7"/>
      <c r="N3166" s="7"/>
      <c r="O3166" s="7"/>
      <c r="P3166" s="7"/>
      <c r="Q3166" s="7"/>
      <c r="R3166" s="7"/>
      <c r="S3166" s="7"/>
    </row>
    <row r="3167">
      <c r="A3167" s="2"/>
      <c r="B3167" s="2"/>
      <c r="C3167" s="3"/>
      <c r="D3167" s="2"/>
      <c r="E3167" s="2"/>
      <c r="F3167" s="2"/>
      <c r="G3167" s="2"/>
      <c r="H3167" s="2"/>
      <c r="I3167" s="2"/>
      <c r="J3167" s="2"/>
      <c r="K3167" s="7"/>
      <c r="L3167" s="7"/>
      <c r="M3167" s="7"/>
      <c r="N3167" s="7"/>
      <c r="O3167" s="7"/>
      <c r="P3167" s="7"/>
      <c r="Q3167" s="7"/>
      <c r="R3167" s="7"/>
      <c r="S3167" s="7"/>
    </row>
    <row r="3168">
      <c r="A3168" s="2"/>
      <c r="B3168" s="2"/>
      <c r="C3168" s="3"/>
      <c r="D3168" s="2"/>
      <c r="E3168" s="2"/>
      <c r="F3168" s="2"/>
      <c r="G3168" s="2"/>
      <c r="H3168" s="2"/>
      <c r="I3168" s="2"/>
      <c r="J3168" s="2"/>
      <c r="K3168" s="7"/>
      <c r="L3168" s="7"/>
      <c r="M3168" s="7"/>
      <c r="N3168" s="7"/>
      <c r="O3168" s="7"/>
      <c r="P3168" s="7"/>
      <c r="Q3168" s="7"/>
      <c r="R3168" s="7"/>
      <c r="S3168" s="7"/>
    </row>
    <row r="3169">
      <c r="A3169" s="2"/>
      <c r="B3169" s="2"/>
      <c r="C3169" s="3"/>
      <c r="D3169" s="2"/>
      <c r="E3169" s="2"/>
      <c r="F3169" s="2"/>
      <c r="G3169" s="2"/>
      <c r="H3169" s="2"/>
      <c r="I3169" s="2"/>
      <c r="J3169" s="2"/>
      <c r="K3169" s="7"/>
      <c r="L3169" s="7"/>
      <c r="M3169" s="7"/>
      <c r="N3169" s="7"/>
      <c r="O3169" s="7"/>
      <c r="P3169" s="7"/>
      <c r="Q3169" s="7"/>
      <c r="R3169" s="7"/>
      <c r="S3169" s="7"/>
    </row>
    <row r="3170">
      <c r="A3170" s="2"/>
      <c r="B3170" s="2"/>
      <c r="C3170" s="3"/>
      <c r="D3170" s="2"/>
      <c r="E3170" s="2"/>
      <c r="F3170" s="2"/>
      <c r="G3170" s="2"/>
      <c r="H3170" s="2"/>
      <c r="I3170" s="2"/>
      <c r="J3170" s="2"/>
      <c r="K3170" s="7"/>
      <c r="L3170" s="7"/>
      <c r="M3170" s="7"/>
      <c r="N3170" s="7"/>
      <c r="O3170" s="7"/>
      <c r="P3170" s="7"/>
      <c r="Q3170" s="7"/>
      <c r="R3170" s="7"/>
      <c r="S3170" s="7"/>
    </row>
    <row r="3171">
      <c r="A3171" s="2"/>
      <c r="B3171" s="2"/>
      <c r="C3171" s="3"/>
      <c r="D3171" s="2"/>
      <c r="E3171" s="2"/>
      <c r="F3171" s="2"/>
      <c r="G3171" s="2"/>
      <c r="H3171" s="2"/>
      <c r="I3171" s="2"/>
      <c r="J3171" s="2"/>
      <c r="K3171" s="7"/>
      <c r="L3171" s="7"/>
      <c r="M3171" s="7"/>
      <c r="N3171" s="7"/>
      <c r="O3171" s="7"/>
      <c r="P3171" s="7"/>
      <c r="Q3171" s="7"/>
      <c r="R3171" s="7"/>
      <c r="S3171" s="7"/>
    </row>
    <row r="3172">
      <c r="A3172" s="2"/>
      <c r="B3172" s="2"/>
      <c r="C3172" s="3"/>
      <c r="D3172" s="2"/>
      <c r="E3172" s="2"/>
      <c r="F3172" s="2"/>
      <c r="G3172" s="2"/>
      <c r="H3172" s="2"/>
      <c r="I3172" s="2"/>
      <c r="J3172" s="2"/>
      <c r="K3172" s="7"/>
      <c r="L3172" s="7"/>
      <c r="M3172" s="7"/>
      <c r="N3172" s="7"/>
      <c r="O3172" s="7"/>
      <c r="P3172" s="7"/>
      <c r="Q3172" s="7"/>
      <c r="R3172" s="7"/>
      <c r="S3172" s="7"/>
    </row>
    <row r="3173">
      <c r="A3173" s="2"/>
      <c r="B3173" s="2"/>
      <c r="C3173" s="3"/>
      <c r="D3173" s="2"/>
      <c r="E3173" s="2"/>
      <c r="F3173" s="2"/>
      <c r="G3173" s="2"/>
      <c r="H3173" s="2"/>
      <c r="I3173" s="2"/>
      <c r="J3173" s="2"/>
      <c r="K3173" s="7"/>
      <c r="L3173" s="7"/>
      <c r="M3173" s="7"/>
      <c r="N3173" s="7"/>
      <c r="O3173" s="7"/>
      <c r="P3173" s="7"/>
      <c r="Q3173" s="7"/>
      <c r="R3173" s="7"/>
      <c r="S3173" s="7"/>
    </row>
    <row r="3174">
      <c r="A3174" s="2"/>
      <c r="B3174" s="2"/>
      <c r="C3174" s="3"/>
      <c r="D3174" s="2"/>
      <c r="E3174" s="2"/>
      <c r="F3174" s="2"/>
      <c r="G3174" s="2"/>
      <c r="H3174" s="2"/>
      <c r="I3174" s="2"/>
      <c r="J3174" s="2"/>
      <c r="K3174" s="7"/>
      <c r="L3174" s="7"/>
      <c r="M3174" s="7"/>
      <c r="N3174" s="7"/>
      <c r="O3174" s="7"/>
      <c r="P3174" s="7"/>
      <c r="Q3174" s="7"/>
      <c r="R3174" s="7"/>
      <c r="S3174" s="7"/>
    </row>
    <row r="3175">
      <c r="A3175" s="2"/>
      <c r="B3175" s="2"/>
      <c r="C3175" s="3"/>
      <c r="D3175" s="2"/>
      <c r="E3175" s="2"/>
      <c r="F3175" s="2"/>
      <c r="G3175" s="2"/>
      <c r="H3175" s="2"/>
      <c r="I3175" s="2"/>
      <c r="J3175" s="2"/>
      <c r="K3175" s="7"/>
      <c r="L3175" s="7"/>
      <c r="M3175" s="7"/>
      <c r="N3175" s="7"/>
      <c r="O3175" s="7"/>
      <c r="P3175" s="7"/>
      <c r="Q3175" s="7"/>
      <c r="R3175" s="7"/>
      <c r="S3175" s="7"/>
    </row>
    <row r="3176">
      <c r="A3176" s="2"/>
      <c r="B3176" s="2"/>
      <c r="C3176" s="3"/>
      <c r="D3176" s="2"/>
      <c r="E3176" s="2"/>
      <c r="F3176" s="2"/>
      <c r="G3176" s="2"/>
      <c r="H3176" s="2"/>
      <c r="I3176" s="2"/>
      <c r="J3176" s="2"/>
      <c r="K3176" s="7"/>
      <c r="L3176" s="7"/>
      <c r="M3176" s="7"/>
      <c r="N3176" s="7"/>
      <c r="O3176" s="7"/>
      <c r="P3176" s="7"/>
      <c r="Q3176" s="7"/>
      <c r="R3176" s="7"/>
      <c r="S3176" s="7"/>
    </row>
    <row r="3177">
      <c r="A3177" s="2"/>
      <c r="B3177" s="2"/>
      <c r="C3177" s="3"/>
      <c r="D3177" s="2"/>
      <c r="E3177" s="2"/>
      <c r="F3177" s="2"/>
      <c r="G3177" s="2"/>
      <c r="H3177" s="2"/>
      <c r="I3177" s="2"/>
      <c r="J3177" s="2"/>
      <c r="K3177" s="7"/>
      <c r="L3177" s="7"/>
      <c r="M3177" s="7"/>
      <c r="N3177" s="7"/>
      <c r="O3177" s="7"/>
      <c r="P3177" s="7"/>
      <c r="Q3177" s="7"/>
      <c r="R3177" s="7"/>
      <c r="S3177" s="7"/>
    </row>
    <row r="3178">
      <c r="A3178" s="2"/>
      <c r="B3178" s="2"/>
      <c r="C3178" s="3"/>
      <c r="D3178" s="2"/>
      <c r="E3178" s="2"/>
      <c r="F3178" s="2"/>
      <c r="G3178" s="2"/>
      <c r="H3178" s="2"/>
      <c r="I3178" s="2"/>
      <c r="J3178" s="2"/>
      <c r="K3178" s="7"/>
      <c r="L3178" s="7"/>
      <c r="M3178" s="7"/>
      <c r="N3178" s="7"/>
      <c r="O3178" s="7"/>
      <c r="P3178" s="7"/>
      <c r="Q3178" s="7"/>
      <c r="R3178" s="7"/>
      <c r="S3178" s="7"/>
    </row>
    <row r="3179">
      <c r="A3179" s="2"/>
      <c r="B3179" s="2"/>
      <c r="C3179" s="3"/>
      <c r="D3179" s="2"/>
      <c r="E3179" s="2"/>
      <c r="F3179" s="2"/>
      <c r="G3179" s="2"/>
      <c r="H3179" s="2"/>
      <c r="I3179" s="2"/>
      <c r="J3179" s="2"/>
      <c r="K3179" s="7"/>
      <c r="L3179" s="7"/>
      <c r="M3179" s="7"/>
      <c r="N3179" s="7"/>
      <c r="O3179" s="7"/>
      <c r="P3179" s="7"/>
      <c r="Q3179" s="7"/>
      <c r="R3179" s="7"/>
      <c r="S3179" s="7"/>
    </row>
    <row r="3180">
      <c r="A3180" s="2"/>
      <c r="B3180" s="2"/>
      <c r="C3180" s="3"/>
      <c r="D3180" s="2"/>
      <c r="E3180" s="2"/>
      <c r="F3180" s="2"/>
      <c r="G3180" s="2"/>
      <c r="H3180" s="2"/>
      <c r="I3180" s="2"/>
      <c r="J3180" s="2"/>
      <c r="K3180" s="7"/>
      <c r="L3180" s="7"/>
      <c r="M3180" s="7"/>
      <c r="N3180" s="7"/>
      <c r="O3180" s="7"/>
      <c r="P3180" s="7"/>
      <c r="Q3180" s="7"/>
      <c r="R3180" s="7"/>
      <c r="S3180" s="7"/>
    </row>
    <row r="3181">
      <c r="A3181" s="2"/>
      <c r="B3181" s="2"/>
      <c r="C3181" s="3"/>
      <c r="D3181" s="2"/>
      <c r="E3181" s="2"/>
      <c r="F3181" s="2"/>
      <c r="G3181" s="2"/>
      <c r="H3181" s="2"/>
      <c r="I3181" s="2"/>
      <c r="J3181" s="2"/>
      <c r="K3181" s="7"/>
      <c r="L3181" s="7"/>
      <c r="M3181" s="7"/>
      <c r="N3181" s="7"/>
      <c r="O3181" s="7"/>
      <c r="P3181" s="7"/>
      <c r="Q3181" s="7"/>
      <c r="R3181" s="7"/>
      <c r="S3181" s="7"/>
    </row>
    <row r="3182">
      <c r="A3182" s="2"/>
      <c r="B3182" s="2"/>
      <c r="C3182" s="3"/>
      <c r="D3182" s="2"/>
      <c r="E3182" s="2"/>
      <c r="F3182" s="2"/>
      <c r="G3182" s="2"/>
      <c r="H3182" s="2"/>
      <c r="I3182" s="2"/>
      <c r="J3182" s="2"/>
      <c r="K3182" s="7"/>
      <c r="L3182" s="7"/>
      <c r="M3182" s="7"/>
      <c r="N3182" s="7"/>
      <c r="O3182" s="7"/>
      <c r="P3182" s="7"/>
      <c r="Q3182" s="7"/>
      <c r="R3182" s="7"/>
      <c r="S3182" s="7"/>
    </row>
    <row r="3183">
      <c r="A3183" s="2"/>
      <c r="B3183" s="2"/>
      <c r="C3183" s="3"/>
      <c r="D3183" s="2"/>
      <c r="E3183" s="2"/>
      <c r="F3183" s="2"/>
      <c r="G3183" s="2"/>
      <c r="H3183" s="2"/>
      <c r="I3183" s="2"/>
      <c r="J3183" s="2"/>
      <c r="K3183" s="7"/>
      <c r="L3183" s="7"/>
      <c r="M3183" s="7"/>
      <c r="N3183" s="7"/>
      <c r="O3183" s="7"/>
      <c r="P3183" s="7"/>
      <c r="Q3183" s="7"/>
      <c r="R3183" s="7"/>
      <c r="S3183" s="7"/>
    </row>
    <row r="3184">
      <c r="A3184" s="2"/>
      <c r="B3184" s="2"/>
      <c r="C3184" s="3"/>
      <c r="D3184" s="2"/>
      <c r="E3184" s="2"/>
      <c r="F3184" s="2"/>
      <c r="G3184" s="2"/>
      <c r="H3184" s="2"/>
      <c r="I3184" s="2"/>
      <c r="J3184" s="2"/>
      <c r="K3184" s="7"/>
      <c r="L3184" s="7"/>
      <c r="M3184" s="7"/>
      <c r="N3184" s="7"/>
      <c r="O3184" s="7"/>
      <c r="P3184" s="7"/>
      <c r="Q3184" s="7"/>
      <c r="R3184" s="7"/>
      <c r="S3184" s="7"/>
    </row>
    <row r="3185">
      <c r="A3185" s="2"/>
      <c r="B3185" s="2"/>
      <c r="C3185" s="3"/>
      <c r="D3185" s="2"/>
      <c r="E3185" s="2"/>
      <c r="F3185" s="2"/>
      <c r="G3185" s="2"/>
      <c r="H3185" s="2"/>
      <c r="I3185" s="2"/>
      <c r="J3185" s="2"/>
      <c r="K3185" s="7"/>
      <c r="L3185" s="7"/>
      <c r="M3185" s="7"/>
      <c r="N3185" s="7"/>
      <c r="O3185" s="7"/>
      <c r="P3185" s="7"/>
      <c r="Q3185" s="7"/>
      <c r="R3185" s="7"/>
      <c r="S3185" s="7"/>
    </row>
    <row r="3186">
      <c r="A3186" s="2"/>
      <c r="B3186" s="2"/>
      <c r="C3186" s="3"/>
      <c r="D3186" s="2"/>
      <c r="E3186" s="2"/>
      <c r="F3186" s="2"/>
      <c r="G3186" s="2"/>
      <c r="H3186" s="2"/>
      <c r="I3186" s="2"/>
      <c r="J3186" s="2"/>
      <c r="K3186" s="7"/>
      <c r="L3186" s="7"/>
      <c r="M3186" s="7"/>
      <c r="N3186" s="7"/>
      <c r="O3186" s="7"/>
      <c r="P3186" s="7"/>
      <c r="Q3186" s="7"/>
      <c r="R3186" s="7"/>
      <c r="S3186" s="7"/>
    </row>
    <row r="3187">
      <c r="A3187" s="2"/>
      <c r="B3187" s="2"/>
      <c r="C3187" s="3"/>
      <c r="D3187" s="2"/>
      <c r="E3187" s="2"/>
      <c r="F3187" s="2"/>
      <c r="G3187" s="2"/>
      <c r="H3187" s="2"/>
      <c r="I3187" s="2"/>
      <c r="J3187" s="2"/>
      <c r="K3187" s="7"/>
      <c r="L3187" s="7"/>
      <c r="M3187" s="7"/>
      <c r="N3187" s="7"/>
      <c r="O3187" s="7"/>
      <c r="P3187" s="7"/>
      <c r="Q3187" s="7"/>
      <c r="R3187" s="7"/>
      <c r="S3187" s="7"/>
    </row>
    <row r="3188">
      <c r="A3188" s="2"/>
      <c r="B3188" s="2"/>
      <c r="C3188" s="3"/>
      <c r="D3188" s="2"/>
      <c r="E3188" s="2"/>
      <c r="F3188" s="2"/>
      <c r="G3188" s="2"/>
      <c r="H3188" s="2"/>
      <c r="I3188" s="2"/>
      <c r="J3188" s="2"/>
      <c r="K3188" s="7"/>
      <c r="L3188" s="7"/>
      <c r="M3188" s="7"/>
      <c r="N3188" s="7"/>
      <c r="O3188" s="7"/>
      <c r="P3188" s="7"/>
      <c r="Q3188" s="7"/>
      <c r="R3188" s="7"/>
      <c r="S3188" s="7"/>
    </row>
    <row r="3189">
      <c r="A3189" s="2"/>
      <c r="B3189" s="2"/>
      <c r="C3189" s="3"/>
      <c r="D3189" s="2"/>
      <c r="E3189" s="2"/>
      <c r="F3189" s="2"/>
      <c r="G3189" s="2"/>
      <c r="H3189" s="2"/>
      <c r="I3189" s="2"/>
      <c r="J3189" s="2"/>
      <c r="K3189" s="7"/>
      <c r="L3189" s="7"/>
      <c r="M3189" s="7"/>
      <c r="N3189" s="7"/>
      <c r="O3189" s="7"/>
      <c r="P3189" s="7"/>
      <c r="Q3189" s="7"/>
      <c r="R3189" s="7"/>
      <c r="S3189" s="7"/>
    </row>
    <row r="3190">
      <c r="A3190" s="2"/>
      <c r="B3190" s="2"/>
      <c r="C3190" s="3"/>
      <c r="D3190" s="2"/>
      <c r="E3190" s="2"/>
      <c r="F3190" s="2"/>
      <c r="G3190" s="2"/>
      <c r="H3190" s="2"/>
      <c r="I3190" s="2"/>
      <c r="J3190" s="2"/>
      <c r="K3190" s="7"/>
      <c r="L3190" s="7"/>
      <c r="M3190" s="7"/>
      <c r="N3190" s="7"/>
      <c r="O3190" s="7"/>
      <c r="P3190" s="7"/>
      <c r="Q3190" s="7"/>
      <c r="R3190" s="7"/>
      <c r="S3190" s="7"/>
    </row>
    <row r="3191">
      <c r="A3191" s="2"/>
      <c r="B3191" s="2"/>
      <c r="C3191" s="3"/>
      <c r="D3191" s="2"/>
      <c r="E3191" s="2"/>
      <c r="F3191" s="2"/>
      <c r="G3191" s="2"/>
      <c r="H3191" s="2"/>
      <c r="I3191" s="2"/>
      <c r="J3191" s="2"/>
      <c r="K3191" s="7"/>
      <c r="L3191" s="7"/>
      <c r="M3191" s="7"/>
      <c r="N3191" s="7"/>
      <c r="O3191" s="7"/>
      <c r="P3191" s="7"/>
      <c r="Q3191" s="7"/>
      <c r="R3191" s="7"/>
      <c r="S3191" s="7"/>
    </row>
    <row r="3192">
      <c r="A3192" s="2"/>
      <c r="B3192" s="2"/>
      <c r="C3192" s="3"/>
      <c r="D3192" s="2"/>
      <c r="E3192" s="2"/>
      <c r="F3192" s="2"/>
      <c r="G3192" s="2"/>
      <c r="H3192" s="2"/>
      <c r="I3192" s="2"/>
      <c r="J3192" s="2"/>
      <c r="K3192" s="7"/>
      <c r="L3192" s="7"/>
      <c r="M3192" s="7"/>
      <c r="N3192" s="7"/>
      <c r="O3192" s="7"/>
      <c r="P3192" s="7"/>
      <c r="Q3192" s="7"/>
      <c r="R3192" s="7"/>
      <c r="S3192" s="7"/>
    </row>
    <row r="3193">
      <c r="A3193" s="2"/>
      <c r="B3193" s="2"/>
      <c r="C3193" s="3"/>
      <c r="D3193" s="2"/>
      <c r="E3193" s="2"/>
      <c r="F3193" s="2"/>
      <c r="G3193" s="2"/>
      <c r="H3193" s="2"/>
      <c r="I3193" s="2"/>
      <c r="J3193" s="2"/>
      <c r="K3193" s="7"/>
      <c r="L3193" s="7"/>
      <c r="M3193" s="7"/>
      <c r="N3193" s="7"/>
      <c r="O3193" s="7"/>
      <c r="P3193" s="7"/>
      <c r="Q3193" s="7"/>
      <c r="R3193" s="7"/>
      <c r="S3193" s="7"/>
    </row>
    <row r="3194">
      <c r="A3194" s="2"/>
      <c r="B3194" s="2"/>
      <c r="C3194" s="3"/>
      <c r="D3194" s="2"/>
      <c r="E3194" s="2"/>
      <c r="F3194" s="2"/>
      <c r="G3194" s="2"/>
      <c r="H3194" s="2"/>
      <c r="I3194" s="2"/>
      <c r="J3194" s="2"/>
      <c r="K3194" s="7"/>
      <c r="L3194" s="7"/>
      <c r="M3194" s="7"/>
      <c r="N3194" s="7"/>
      <c r="O3194" s="7"/>
      <c r="P3194" s="7"/>
      <c r="Q3194" s="7"/>
      <c r="R3194" s="7"/>
      <c r="S3194" s="7"/>
    </row>
    <row r="3195">
      <c r="A3195" s="2"/>
      <c r="B3195" s="2"/>
      <c r="C3195" s="3"/>
      <c r="D3195" s="2"/>
      <c r="E3195" s="2"/>
      <c r="F3195" s="2"/>
      <c r="G3195" s="2"/>
      <c r="H3195" s="2"/>
      <c r="I3195" s="2"/>
      <c r="J3195" s="2"/>
      <c r="K3195" s="7"/>
      <c r="L3195" s="7"/>
      <c r="M3195" s="7"/>
      <c r="N3195" s="7"/>
      <c r="O3195" s="7"/>
      <c r="P3195" s="7"/>
      <c r="Q3195" s="7"/>
      <c r="R3195" s="7"/>
      <c r="S3195" s="7"/>
    </row>
    <row r="3196">
      <c r="A3196" s="2"/>
      <c r="B3196" s="2"/>
      <c r="C3196" s="3"/>
      <c r="D3196" s="2"/>
      <c r="E3196" s="2"/>
      <c r="F3196" s="2"/>
      <c r="G3196" s="2"/>
      <c r="H3196" s="2"/>
      <c r="I3196" s="2"/>
      <c r="J3196" s="2"/>
      <c r="K3196" s="7"/>
      <c r="L3196" s="7"/>
      <c r="M3196" s="7"/>
      <c r="N3196" s="7"/>
      <c r="O3196" s="7"/>
      <c r="P3196" s="7"/>
      <c r="Q3196" s="7"/>
      <c r="R3196" s="7"/>
      <c r="S3196" s="7"/>
    </row>
    <row r="3197">
      <c r="A3197" s="2"/>
      <c r="B3197" s="2"/>
      <c r="C3197" s="3"/>
      <c r="D3197" s="2"/>
      <c r="E3197" s="2"/>
      <c r="F3197" s="2"/>
      <c r="G3197" s="2"/>
      <c r="H3197" s="2"/>
      <c r="I3197" s="2"/>
      <c r="J3197" s="2"/>
      <c r="K3197" s="7"/>
      <c r="L3197" s="7"/>
      <c r="M3197" s="7"/>
      <c r="N3197" s="7"/>
      <c r="O3197" s="7"/>
      <c r="P3197" s="7"/>
      <c r="Q3197" s="7"/>
      <c r="R3197" s="7"/>
      <c r="S3197" s="7"/>
    </row>
    <row r="3198">
      <c r="A3198" s="2"/>
      <c r="B3198" s="2"/>
      <c r="C3198" s="3"/>
      <c r="D3198" s="2"/>
      <c r="E3198" s="2"/>
      <c r="F3198" s="2"/>
      <c r="G3198" s="2"/>
      <c r="H3198" s="2"/>
      <c r="I3198" s="2"/>
      <c r="J3198" s="2"/>
      <c r="K3198" s="7"/>
      <c r="L3198" s="7"/>
      <c r="M3198" s="7"/>
      <c r="N3198" s="7"/>
      <c r="O3198" s="7"/>
      <c r="P3198" s="7"/>
      <c r="Q3198" s="7"/>
      <c r="R3198" s="7"/>
      <c r="S3198" s="7"/>
    </row>
    <row r="3199">
      <c r="A3199" s="2"/>
      <c r="B3199" s="2"/>
      <c r="C3199" s="3"/>
      <c r="D3199" s="2"/>
      <c r="E3199" s="2"/>
      <c r="F3199" s="2"/>
      <c r="G3199" s="2"/>
      <c r="H3199" s="2"/>
      <c r="I3199" s="2"/>
      <c r="J3199" s="2"/>
      <c r="K3199" s="7"/>
      <c r="L3199" s="7"/>
      <c r="M3199" s="7"/>
      <c r="N3199" s="7"/>
      <c r="O3199" s="7"/>
      <c r="P3199" s="7"/>
      <c r="Q3199" s="7"/>
      <c r="R3199" s="7"/>
      <c r="S3199" s="7"/>
    </row>
    <row r="3200">
      <c r="A3200" s="2"/>
      <c r="B3200" s="2"/>
      <c r="C3200" s="3"/>
      <c r="D3200" s="2"/>
      <c r="E3200" s="2"/>
      <c r="F3200" s="2"/>
      <c r="G3200" s="2"/>
      <c r="H3200" s="2"/>
      <c r="I3200" s="2"/>
      <c r="J3200" s="2"/>
      <c r="K3200" s="7"/>
      <c r="L3200" s="7"/>
      <c r="M3200" s="7"/>
      <c r="N3200" s="7"/>
      <c r="O3200" s="7"/>
      <c r="P3200" s="7"/>
      <c r="Q3200" s="7"/>
      <c r="R3200" s="7"/>
      <c r="S3200" s="7"/>
    </row>
    <row r="3201">
      <c r="A3201" s="2"/>
      <c r="B3201" s="2"/>
      <c r="C3201" s="3"/>
      <c r="D3201" s="2"/>
      <c r="E3201" s="2"/>
      <c r="F3201" s="2"/>
      <c r="G3201" s="2"/>
      <c r="H3201" s="2"/>
      <c r="I3201" s="2"/>
      <c r="J3201" s="2"/>
      <c r="K3201" s="7"/>
      <c r="L3201" s="7"/>
      <c r="M3201" s="7"/>
      <c r="N3201" s="7"/>
      <c r="O3201" s="7"/>
      <c r="P3201" s="7"/>
      <c r="Q3201" s="7"/>
      <c r="R3201" s="7"/>
      <c r="S3201" s="7"/>
    </row>
  </sheetData>
  <hyperlinks>
    <hyperlink ref="A545" display="GROUPE PAREDES" r:id="rId1"/>
    <hyperlink ref="H734" display="midsun@iprimus.com.au" r:id="rId2"/>
    <hyperlink ref="H2200" display="porselen@ttnet.net.tr" r:id="rId3"/>
    <hyperlink ref="H2432" display="begr8t@yahoo.com" r:id="rId4"/>
    <hyperlink ref="A169" display="BUNSL" r:id="rId5"/>
    <hyperlink ref="H33" display="zenbash@yahoo.com" r:id="rId6"/>
    <hyperlink ref="A192" display="AL AMIN A IMPORT &amp; EXPORT ESR" r:id="rId7"/>
    <hyperlink ref="A1805" display="SOFTOYS" r:id="rId8"/>
    <hyperlink ref="A1367" display="CONSTRUCTION COMPANY NO 8" r:id="rId9"/>
    <hyperlink ref="D2049" display="http://www.asiacomb.com.cn" r:id="rId10"/>
    <hyperlink ref="H1977" display="eastar@ttnet.net.tr" r:id="rId11"/>
    <hyperlink ref="A1275" display="ALABAMA INTER-FOREST" r:id="rId12"/>
    <hyperlink ref="C1806" display="http://www.ahm.co.nz" r:id="rId13"/>
    <hyperlink ref="A181" display="P PATEL GROUP" r:id="rId14"/>
    <hyperlink ref="A46" display="KRB ENTERPRISES" r:id="rId15"/>
    <hyperlink ref="H2257" display="info@roelens.com" r:id="rId16"/>
    <hyperlink ref="H1661" display="mail@harrispaper.com.au" r:id="rId17"/>
    <hyperlink ref="C2567" display="http://www.axiomintl.com" r:id="rId18"/>
    <hyperlink ref="A31" display="BATTELE" r:id="rId19"/>
    <hyperlink ref="A281" display="THE RIDGE" r:id="rId20"/>
    <hyperlink ref="H694" display="x.wu@moebel-ludwig.at" r:id="rId21"/>
    <hyperlink ref="C2102" display="http://www.aifa.com.bn" r:id="rId22"/>
    <hyperlink ref="H829" display="afriad@aferitrade.com" r:id="rId23"/>
    <hyperlink ref="D2041" display="http://www.marukai.com" r:id="rId24"/>
    <hyperlink ref="A443" display="ACTION QUEST (INTERNATIONAL)" r:id="rId25"/>
    <hyperlink ref="A986" display="FADE PORCELLANE" r:id="rId26"/>
    <hyperlink ref="A1564" display="ARMAGNAC LARRESSINGLE" r:id="rId27"/>
    <hyperlink ref="H1443" display="verdy@mail.com" r:id="rId28"/>
    <hyperlink ref="C1069" display="http://www.qataroilandgasdirectory.com" r:id="rId29"/>
    <hyperlink ref="C1253" display="http://www.cristaldeboheme.fr" r:id="rId30"/>
    <hyperlink ref="B2070" display="CANADIAN UNIFORM" r:id="rId31"/>
    <hyperlink ref="H278" display="info@tiger.nl" r:id="rId32"/>
    <hyperlink ref="A309" display="KADA BRIGITTA-ROMANA" r:id="rId33"/>
    <hyperlink ref="A2476" display="CHARTER INTERNATIONAL" r:id="rId34"/>
    <hyperlink ref="C1406" display="http://www.altikon.dk" r:id="rId35"/>
    <hyperlink ref="C991" display="http://www.jeromecompany.com" r:id="rId36"/>
    <hyperlink ref="C381" display="http://www.lutet.com" r:id="rId37"/>
    <hyperlink ref="H1747" display="fazsha@hotmail.com" r:id="rId38"/>
    <hyperlink ref="A261" display="MP INDUSTRIES" r:id="rId39"/>
    <hyperlink ref="H2321" display="sdg78@sdg.fr" r:id="rId40"/>
    <hyperlink ref="H2557" display="edfort@edfort.com.br" r:id="rId41"/>
    <hyperlink ref="C1436" display="http://www.elektroskandia.fi" r:id="rId42"/>
    <hyperlink ref="C1589" display="http://www.fratellibertone.it" r:id="rId43"/>
    <hyperlink ref="H1837" display="kangli@singnet.com.sg" r:id="rId44"/>
    <hyperlink ref="C2111" display="http://www.alef-to-tav.com" r:id="rId45"/>
    <hyperlink ref="C1288" display="http://www.yesyeschina.com" r:id="rId46"/>
    <hyperlink ref="H292" display="sue@schultzsupply.com" r:id="rId47"/>
    <hyperlink ref="A784" display="HIGHLANDS INTERNATIONAL ====NINGBO OFFICE" r:id="rId48"/>
    <hyperlink ref="A15" display="A T L HOLDING" r:id="rId49"/>
    <hyperlink ref="H1626" display="policze@ap-int.com" r:id="rId50"/>
    <hyperlink ref="C185" display="http://www.era.fr" r:id="rId51"/>
    <hyperlink ref="C1444" display="http://www.atani.it" r:id="rId52"/>
    <hyperlink ref="A209" display="AERO MANUFACTURING" r:id="rId53"/>
    <hyperlink ref="A2442" display="BHI" r:id="rId54"/>
    <hyperlink ref="H1796" display="jonnyyan@hotmail.com" r:id="rId55"/>
    <hyperlink ref="A1270" display="CT HONG KONG" r:id="rId56"/>
    <hyperlink ref="C1727" display="http://www.sps.sa" r:id="rId57"/>
    <hyperlink ref="C440" display="http://www.fnapp.fr" r:id="rId58"/>
    <hyperlink ref="C1090" display="http://www.asiaworld-expo.com" r:id="rId59"/>
    <hyperlink ref="A1138" display="AVAX" r:id="rId60"/>
    <hyperlink ref="C2278" display="http://www.kyvas.com" r:id="rId61"/>
    <hyperlink ref="H2562" display="alice.liu@aa.com" r:id="rId62"/>
    <hyperlink ref="C2280" display="http://www.newkingstonfashion.com" r:id="rId63"/>
    <hyperlink ref="A1145" display="DALBEL OCCHIALI" r:id="rId64"/>
    <hyperlink ref="D2031" display="http://www.imperialfashion.com" r:id="rId65"/>
    <hyperlink ref="H248" display="export@zxi.com.cn" r:id="rId66"/>
    <hyperlink ref="C889" display="http://www.tradesources.com" r:id="rId67"/>
    <hyperlink ref="H799" display="hkg00019@infotokyo.ne.jp" r:id="rId68"/>
    <hyperlink ref="A1698" display="SELVEL (HONG KONG)" r:id="rId69"/>
    <hyperlink ref="A1845" display="DACAPO SILVER" r:id="rId70"/>
    <hyperlink ref="C1656" display="http://www.bobendixen.dk" r:id="rId71"/>
    <hyperlink ref="C2410" display="http://www.bmg.es" r:id="rId72"/>
    <hyperlink ref="A2277" display="HONEGMELL INDUSTRIES" r:id="rId73"/>
    <hyperlink ref="H1127" display="sakabe@cretom.co" r:id="rId74"/>
    <hyperlink ref="A641" display="MUL-T-SECURITY (PARENT CO: BENESON HOLDINGS" r:id="rId75"/>
    <hyperlink ref="H2300" display="lingner@ix.net.com.com" r:id="rId76"/>
    <hyperlink ref="C1749" display="http://www.lampsrl.it" r:id="rId77"/>
    <hyperlink ref="H146" display="joyce@richjoy.com" r:id="rId78"/>
    <hyperlink ref="A767" display="GAUTZSCH GMBH &amp;" r:id="rId79"/>
    <hyperlink ref="H1930" display="info@alma-tec.com" r:id="rId80"/>
    <hyperlink ref="A1723" display="SAMMY" r:id="rId81"/>
    <hyperlink ref="C684" display="http://www.brandpartner.se" r:id="rId82"/>
    <hyperlink ref="A565" display="SINO EGYPT TRADING" r:id="rId83"/>
    <hyperlink ref="H843" display="info@bestwaytoys.com" r:id="rId84"/>
    <hyperlink ref="A1445" display="RGL-ASSOCIATES" r:id="rId85"/>
    <hyperlink ref="C819" display="http://www.tactdc.com.hk" r:id="rId86"/>
    <hyperlink ref="A793" display="HANYVIN" r:id="rId87"/>
    <hyperlink ref="H1562" display="exel@alles.or.jp" r:id="rId88"/>
    <hyperlink ref="B2003" display="BASTIONI CANADA" r:id="rId89"/>
    <hyperlink ref="I2075" display="linfeng@ite.net" r:id="rId90"/>
    <hyperlink ref="C2167" display="http://www.offratel.nc" r:id="rId91"/>
    <hyperlink ref="A1291" display="OLE HICKORY PITS" r:id="rId92"/>
    <hyperlink ref="H1414" display="mohbulbol@gawab.com" r:id="rId93"/>
    <hyperlink ref="B2029" display="D NACSON" r:id="rId94"/>
    <hyperlink ref="A914" display="DECANOVA" r:id="rId95"/>
    <hyperlink ref="A910" display="BRAND PARTNER" r:id="rId96"/>
    <hyperlink ref="A2350" display="M/S DOLPHIN POWERTRONICS" r:id="rId97"/>
    <hyperlink ref="D2035" display="http://www.planetelektronik.com.tr" r:id="rId98"/>
    <hyperlink ref="A1728" display="AARSTAD" r:id="rId99"/>
    <hyperlink ref="H915" display="crownceram@yahoo.com" r:id="rId100"/>
    <hyperlink ref="H2533" display="aldoco@netvigator.com" r:id="rId101"/>
    <hyperlink ref="H2163" display="arenthon@easynet.fr" r:id="rId102"/>
    <hyperlink ref="A1758" display="GUNTERS &amp; MEUSER" r:id="rId103"/>
    <hyperlink ref="H659" display="dovester@cura.net" r:id="rId104"/>
    <hyperlink ref="H208" display="kasugaco@apricot.ocn.ne.jp" r:id="rId105"/>
    <hyperlink ref="C1271" display="http://www.ipromoworx.com" r:id="rId106"/>
    <hyperlink ref="A1964" display="MAZZOCCHI A" r:id="rId107"/>
    <hyperlink ref="H815" display="mail@adv-imports.com" r:id="rId108"/>
    <hyperlink ref="H480" display="brian.heminger@anchorhocking.com" r:id="rId109"/>
    <hyperlink ref="C544" display="http://www.potscompany.com" r:id="rId110"/>
    <hyperlink ref="C748" display="http://www.orange.ocn.ne.jp" r:id="rId111"/>
    <hyperlink ref="H1449" display="tomasnunez@msn.com" r:id="rId112"/>
    <hyperlink ref="B2014" display="PAN-PACIFIC TRADING" r:id="rId113"/>
    <hyperlink ref="H1363" display="eugene.yang@beverlyhangers.com.hk" r:id="rId114"/>
    <hyperlink ref="A524" display="HUARUN APPLIANCE" r:id="rId115"/>
    <hyperlink ref="C1998" display="http://www.sunoceans.com" r:id="rId116"/>
    <hyperlink ref="H934" display="info@ankas.dk" r:id="rId117"/>
    <hyperlink ref="A492" display="THE SEIVER RAHA EST" r:id="rId118"/>
    <hyperlink ref="C1684" display="http://www.changan.net" r:id="rId119"/>
    <hyperlink ref="C275" display="http://www.kimshome.com" r:id="rId120"/>
    <hyperlink ref="H466" display="huppe-france@wanadoo.fr" r:id="rId121"/>
    <hyperlink ref="A1499" display="HAWKO TRADING" r:id="rId122"/>
    <hyperlink ref="A1257" display="THE HHONG KONG AND CHINA GAS" r:id="rId123"/>
    <hyperlink ref="A2318" display="BASS S C" r:id="rId124"/>
    <hyperlink ref="H1083" display="nd@euromic.dk" r:id="rId125"/>
    <hyperlink ref="C1876" display="http://www.bedbath.com" r:id="rId126"/>
    <hyperlink ref="H1354" display="neelint@vsnl.com" r:id="rId127"/>
    <hyperlink ref="D2047" display="http://www.sesj.co.jp" r:id="rId128"/>
    <hyperlink ref="H411" display="ligexp@aol.com" r:id="rId129"/>
    <hyperlink ref="C349" display="http://www.justinhouse.co.uk" r:id="rId130"/>
    <hyperlink ref="H2415" display="alfaida@tri.net.sa" r:id="rId131"/>
    <hyperlink ref="C2539" display="http://www.todaytex.com" r:id="rId132"/>
    <hyperlink ref="C1839" display="http://www.russellfood.com" r:id="rId133"/>
    <hyperlink ref="A2176" display="HIMI" r:id="rId134"/>
    <hyperlink ref="A125" display="ARGUS ETIKETTEN" r:id="rId135"/>
    <hyperlink ref="A1837" display="KANG LI FAR EAST" r:id="rId136"/>
    <hyperlink ref="A298" display="TNATEESH" r:id="rId137"/>
    <hyperlink ref="H1433" display="kurt@grillpod.com" r:id="rId138"/>
    <hyperlink ref="C593" display="http://www.howardsilvers.com.au" r:id="rId139"/>
    <hyperlink ref="A1880" display="GISHPUPPY" r:id="rId140"/>
    <hyperlink ref="C208" display="http://www.kasugaco.com" r:id="rId141"/>
    <hyperlink ref="A2401" display="3NA" r:id="rId142"/>
    <hyperlink ref="C2466" display="http://www.tec.cl" r:id="rId143"/>
    <hyperlink ref="C1855" display="http://www.simplyenterprising.com" r:id="rId144"/>
    <hyperlink ref="H635" display="kanchgharindia@vsnl.com" r:id="rId145"/>
    <hyperlink ref="H1537" display="gama_ferrer@hotmail.com" r:id="rId146"/>
    <hyperlink ref="H1987" display="australianaproducts@ausinfo.com.au" r:id="rId147"/>
    <hyperlink ref="A650" display="ASTEG (WA) - ALLTOOLS" r:id="rId148"/>
    <hyperlink ref="A1018" display="HIGHLANDS INTERNATIONAL ====NINGBO OFFICE" r:id="rId149"/>
    <hyperlink ref="C1222" display="http://www.idpny.com" r:id="rId150"/>
    <hyperlink ref="C1091" display="http://www.aito.co.jp" r:id="rId151"/>
    <hyperlink ref="H1593" display="hkexim@netvigator.com" r:id="rId152"/>
    <hyperlink ref="A1055" display="CTIS GROUP" r:id="rId153"/>
    <hyperlink ref="A803" display="ARNOS AUSTRALIA" r:id="rId154"/>
    <hyperlink ref="C1038" display="http://www.advantex.net" r:id="rId155"/>
    <hyperlink ref="A409" display="ESTARTECH" r:id="rId156"/>
    <hyperlink ref="A245" display="STEFANI AUSTRALASIA" r:id="rId157"/>
    <hyperlink ref="A587" display="ADRIONDACK GLASSWORKS" r:id="rId158"/>
    <hyperlink ref="H2513" display="kikuji@dj.mbn.or.jp" r:id="rId159"/>
    <hyperlink ref="H29" display="info@dickomat.se" r:id="rId160"/>
    <hyperlink ref="H89" display="superson@superson.com.hk" r:id="rId161"/>
    <hyperlink ref="C739" display="http://www.netvision.co.il" r:id="rId162"/>
    <hyperlink ref="A2114" display="TOMTOM REKLAMEPRODUKTER" r:id="rId163"/>
    <hyperlink ref="C1938" display="http://www.accu-serv.com" r:id="rId164"/>
    <hyperlink ref="C2598" display="http://www.morosi-comm.it" r:id="rId165"/>
    <hyperlink ref="I2097" display="batfer@libero.it" r:id="rId166"/>
    <hyperlink ref="A2562" display="AMERICAN AIRLINES" r:id="rId167"/>
    <hyperlink ref="H2109" display="contact@mabondefamille.fr" r:id="rId168"/>
    <hyperlink ref="A824" display="JORDAN NARROW FABRIC" r:id="rId169"/>
    <hyperlink ref="A7" display="PARADAISE" r:id="rId170"/>
    <hyperlink ref="B2048" display="GOLDEN FASHION ENTERPRISE" r:id="rId171"/>
    <hyperlink ref="H1110" display="sscom@pworld.net.ph" r:id="rId172"/>
    <hyperlink ref="A486" display="MINDSPROUT TECHNOLOGIES" r:id="rId173"/>
    <hyperlink ref="C655" display="http://www.aeys1.com" r:id="rId174"/>
    <hyperlink ref="H2361" display="bernd.labugger@schenker.at" r:id="rId175"/>
    <hyperlink ref="H1088" display="odsnv@ods.be" r:id="rId176"/>
    <hyperlink ref="H174" display="shoghi@inso_ate.co" r:id="rId177"/>
    <hyperlink ref="H2417" display="alpscal@vsnl.net.in" r:id="rId178"/>
    <hyperlink ref="A2360" display="SANG WHA" r:id="rId179"/>
    <hyperlink ref="A147" display="ILKO HONG KONG" r:id="rId180"/>
    <hyperlink ref="I2079" display="aronpd@mb.infoweb.ne.jp" r:id="rId181"/>
    <hyperlink ref="H554" display="shawnxiao@china.com" r:id="rId182"/>
    <hyperlink ref="H1269" display="edward_sc@hotmail.com" r:id="rId183"/>
    <hyperlink ref="A1707" display="ANCHOR EQUIPMENT" r:id="rId184"/>
    <hyperlink ref="H619" display="ralph@idpny.com" r:id="rId185"/>
    <hyperlink ref="H2601" display="doggy15@empal.com" r:id="rId186"/>
    <hyperlink ref="A1325" display="DAR AL-FAJR TRADING EST" r:id="rId187"/>
    <hyperlink ref="A908" display="AL SEGAEY" r:id="rId188"/>
    <hyperlink ref="A1043" display="MADAR ALSHEFA EST" r:id="rId189"/>
    <hyperlink ref="C1657" display="http://www.pyramidimpex.com" r:id="rId190"/>
    <hyperlink ref="H1274" display="nobisandprince@yahoo.com" r:id="rId191"/>
    <hyperlink ref="H450" display="art@allrightsales.com" r:id="rId192"/>
    <hyperlink ref="H2430" display="davidboilen@deltechusa.com" r:id="rId193"/>
    <hyperlink ref="C860" display="http://www.ambaflatwares.com" r:id="rId194"/>
    <hyperlink ref="H1612" display="nonk_anil@yahoo.com" r:id="rId195"/>
    <hyperlink ref="A2215" display="HERMAN ENGELMANN GREENHOUSES" r:id="rId196"/>
    <hyperlink ref="H1945" display="rinquin65@hotmail.com" r:id="rId197"/>
    <hyperlink ref="A1577" display="BOYD AT GRAHAMS" r:id="rId198"/>
    <hyperlink ref="C1440" display="http://www.eclipsegroup.org" r:id="rId199"/>
    <hyperlink ref="H2206" display="hnh69@hanmail.net" r:id="rId200"/>
    <hyperlink ref="A815" display="ACCENTS DE VILLE IMPORTS" r:id="rId201"/>
    <hyperlink ref="C2321" display="http://www.sdg.fr" r:id="rId202"/>
    <hyperlink ref="C2267" display="http://www.avard-industries.com.au" r:id="rId203"/>
    <hyperlink ref="C2393" display="http://www.cpe.it" r:id="rId204"/>
    <hyperlink ref="H1371" display="almalki_bashar@hotmail.com" r:id="rId205"/>
    <hyperlink ref="H1893" display="info@gellbergab.se" r:id="rId206"/>
    <hyperlink ref="B2083" display="MYSTERY GROUP" r:id="rId207"/>
    <hyperlink ref="H1775" display="hnh69@hanmail.net" r:id="rId208"/>
    <hyperlink ref="H233" display="sales@genetic-group.com" r:id="rId209"/>
    <hyperlink ref="C740" display="http://www.cedar.brook.bc.ca" r:id="rId210"/>
    <hyperlink ref="A1709" display="FOODAIDS" r:id="rId211"/>
    <hyperlink ref="C873" display="http://www.bellevuebotanical.org" r:id="rId212"/>
    <hyperlink ref="H2275" display="conway@conwaystore.com" r:id="rId213"/>
    <hyperlink ref="C1712" display="http://www.hsmp.com" r:id="rId214"/>
    <hyperlink ref="H1531" display="bcchafer@netvigator.com" r:id="rId215"/>
    <hyperlink ref="A406" display="SHIZUOKA KAPPABASHI SHIMMURA SHOTEN" r:id="rId216"/>
    <hyperlink ref="A1672" display="KELLY CATERING EQUIPMENT SERVICES" r:id="rId217"/>
    <hyperlink ref="A2132" display="NADA IMPORT &amp; EXPORT" r:id="rId218"/>
    <hyperlink ref="A271" display="THE TIENGHAN TRADING" r:id="rId219"/>
    <hyperlink ref="H2104" display="embassycorp@ameritech.net" r:id="rId220"/>
    <hyperlink ref="H1165" display="pw-international@wanadoo.fr" r:id="rId221"/>
    <hyperlink ref="H228" display="abey@abey.com.au" r:id="rId222"/>
    <hyperlink ref="H213" display="ellim@ellimtrade.com" r:id="rId223"/>
    <hyperlink ref="H820" display="jas@sakszl.com" r:id="rId224"/>
    <hyperlink ref="A1339" display="INTERNATIONAL SMART SOURCING" r:id="rId225"/>
    <hyperlink ref="A1207" display="ADMEA" r:id="rId226"/>
    <hyperlink ref="C1600" display="http://www.ease-e-load.co.uk" r:id="rId227"/>
    <hyperlink ref="C50" display="http://www.ew.esselgroup.com" r:id="rId228"/>
    <hyperlink ref="H1818" display="baggy@skynet.be" r:id="rId229"/>
    <hyperlink ref="C1715" display="http://www.k3p.com" r:id="rId230"/>
    <hyperlink ref="A491" display="PASIFIK GRUP ITHALAT VE IHRACAT LTD STI" r:id="rId231"/>
    <hyperlink ref="C1671" display="http://www.peaktop-la.com" r:id="rId232"/>
    <hyperlink ref="A1937" display="CONFORT DELTA" r:id="rId233"/>
    <hyperlink ref="C1156" display="http://www.pineconehill.com" r:id="rId234"/>
    <hyperlink ref="H981" display="bibiblackburn@hotmail.com" r:id="rId235"/>
    <hyperlink ref="A382" display="JAY EMM INDUSTRIES" r:id="rId236"/>
    <hyperlink ref="A84" display="JUAN C URIARTE REPRESENTACIONES" r:id="rId237"/>
    <hyperlink ref="A70" display="PLANO MOLDING" r:id="rId238"/>
    <hyperlink ref="A2549" display="CHINA LUOHE YILI ARTEX INC USA BRANCH" r:id="rId239"/>
    <hyperlink ref="A627" display="TOP SEDIA" r:id="rId240"/>
    <hyperlink ref="C277" display="http://www.darlinghome.com" r:id="rId241"/>
    <hyperlink ref="H40" display="qais_@hotmail.com" r:id="rId242"/>
    <hyperlink ref="A68" display="NOVA CUCINA 2" r:id="rId243"/>
    <hyperlink ref="C1721" display="http://www.paykel.co.nz" r:id="rId244"/>
    <hyperlink ref="H12" display="supersafe100@hotmail.com" r:id="rId245"/>
    <hyperlink ref="H640" display="lala8849@yahoo.com" r:id="rId246"/>
    <hyperlink ref="H1078" display="talalghandour@abudawood.com" r:id="rId247"/>
    <hyperlink ref="C547" display="http://www.horwood.co.uk" r:id="rId248"/>
    <hyperlink ref="D2085" display="http://www.ichibancda.com" r:id="rId249"/>
    <hyperlink ref="C436" display="http://www.ambaware.com" r:id="rId250"/>
    <hyperlink ref="A1794" display="ROBBINS IND" r:id="rId251"/>
    <hyperlink ref="A2254" display="ISEKYU" r:id="rId252"/>
    <hyperlink ref="I2017" display="bc@bellacenter.dk" r:id="rId253"/>
    <hyperlink ref="A564" display="PRISMASLEX" r:id="rId254"/>
    <hyperlink ref="H2243" display="mpapa@.brainchildgroup.com" r:id="rId255"/>
    <hyperlink ref="H1310" display="almstnew@aol.com" r:id="rId256"/>
    <hyperlink ref="H1436" display="etunimi.sukunimi@elektroskandia.fi" r:id="rId257"/>
    <hyperlink ref="C356" display="http://www.easterntrading.net" r:id="rId258"/>
    <hyperlink ref="H1206" display="info@technilevage.be" r:id="rId259"/>
    <hyperlink ref="A1927" display="SULEIMAN YOUSEF HAYAJNEH" r:id="rId260"/>
    <hyperlink ref="A2182" display="DON BEE INVESTMENT" r:id="rId261"/>
    <hyperlink ref="A102" display="A V O INTERNATIONAL" r:id="rId262"/>
    <hyperlink ref="A508" display="ALEXANDER SCHNEIDER" r:id="rId263"/>
    <hyperlink ref="A2179" display="SUPREME PAPER AND PLASTIC" r:id="rId264"/>
    <hyperlink ref="C1434" display="http://www.bigroc.com.br" r:id="rId265"/>
    <hyperlink ref="A2490" display="A TOP TECHNOLOGY" r:id="rId266"/>
    <hyperlink ref="A99" display="BRENNAN" r:id="rId267"/>
    <hyperlink ref="A1824" display="CHRISTAKOS E &amp; CO O E" r:id="rId268"/>
    <hyperlink ref="H2287" display="chawla@zajil.net" r:id="rId269"/>
    <hyperlink ref="C961" display="http://www.plankeukens.nl" r:id="rId270"/>
    <hyperlink ref="A1245" display="FUJIWARA SHOJI" r:id="rId271"/>
    <hyperlink ref="C1872" display="http://www.rourkes.co.uk" r:id="rId272"/>
    <hyperlink ref="C400" display="http://www.branded.se" r:id="rId273"/>
    <hyperlink ref="C473" display="http://www.robertdunlop.com.au" r:id="rId274"/>
    <hyperlink ref="A1465" display="SOUL SISTAS STUDIO" r:id="rId275"/>
    <hyperlink ref="A2174" display="ALL SEASONS MARKETING" r:id="rId276"/>
    <hyperlink ref="I2038" display="daghish55@hotmail.com" r:id="rId277"/>
    <hyperlink ref="A2326" display="GOURMENT WORLD TRADE" r:id="rId278"/>
    <hyperlink ref="A1273" display="TAKKU NAKASHIGE" r:id="rId279"/>
    <hyperlink ref="C925" display="http://www.apadana.com" r:id="rId280"/>
    <hyperlink ref="H2396" display="danzakie@aol.com" r:id="rId281"/>
    <hyperlink ref="D2054" display="http://www.soreau.fr" r:id="rId282"/>
    <hyperlink ref="C539" display="http://www.santatrading.com" r:id="rId283"/>
    <hyperlink ref="C460" display="http://www.garwick.corp.com.hk" r:id="rId284"/>
    <hyperlink ref="A1088" display="O-D-S" r:id="rId285"/>
    <hyperlink ref="A1401" display="FENPORT TRADING" r:id="rId286"/>
    <hyperlink ref="A1458" display="SANA ENTERPRISES" r:id="rId287"/>
    <hyperlink ref="H969" display="firpo@cyber.net.pk" r:id="rId288"/>
    <hyperlink ref="A525" display="SANKO KENSO" r:id="rId289"/>
    <hyperlink ref="C416" display="http://www.gbgaslighter.com" r:id="rId290"/>
    <hyperlink ref="A915" display="PT CROWN PORCELAIN" r:id="rId291"/>
    <hyperlink ref="H725" display="adrian.botterell@churchillchina.plc.uk" r:id="rId292"/>
    <hyperlink ref="H330" display="www.johnflin@msn.com" r:id="rId293"/>
    <hyperlink ref="A2410" display="BMG ARIOLA" r:id="rId294"/>
    <hyperlink ref="C1257" display="http://www.towngas.com" r:id="rId295"/>
    <hyperlink ref="A350" display="168" r:id="rId296"/>
    <hyperlink ref="A2125" display="NEW CENTURY TRADING" r:id="rId297"/>
    <hyperlink ref="A1694" display="ARTEFACT" r:id="rId298"/>
    <hyperlink ref="C445" display="http://www.johnfowlerholidays.com" r:id="rId299"/>
    <hyperlink ref="A2554" display="ILMAKUNNAS" r:id="rId300"/>
    <hyperlink ref="H2433" display="pmw20@hotmail.com" r:id="rId301"/>
    <hyperlink ref="A93" display="CALIFORNIA RED" r:id="rId302"/>
    <hyperlink ref="A1939" display="CREATILES AVIATION SERVICES" r:id="rId303"/>
    <hyperlink ref="H1502" display="afshs@yahoo.com" r:id="rId304"/>
    <hyperlink ref="H2589" display="imexcel@pd.jaring.my" r:id="rId305"/>
    <hyperlink ref="H668" display="matthewho@formcase.com" r:id="rId306"/>
    <hyperlink ref="A468" display="CALLENS LESAGE" r:id="rId307"/>
    <hyperlink ref="B2023" display="TANAKASEI" r:id="rId308"/>
    <hyperlink ref="A1223" display="ALLIED MARKETING GROUP" r:id="rId309"/>
    <hyperlink ref="A1827" display="BIOPERFECT MKT" r:id="rId310"/>
    <hyperlink ref="H837" display="paulise@netvigator.com" r:id="rId311"/>
    <hyperlink ref="C1550" display="http://www.sannet.ne.jp" r:id="rId312"/>
    <hyperlink ref="H1284" display="astrabon@singnet.com.sg" r:id="rId313"/>
    <hyperlink ref="H667" display="export@orval-creations.com" r:id="rId314"/>
    <hyperlink ref="C729" display="http://www.howardsilvers.com.au" r:id="rId315"/>
    <hyperlink ref="A2290" display="KOYO" r:id="rId316"/>
    <hyperlink ref="A1294" display="BOIS TECHNOLOGIES (P)" r:id="rId317"/>
    <hyperlink ref="A1443" display="BOER INTERNATIONAL" r:id="rId318"/>
    <hyperlink ref="A1383" display="BARRY &amp; ASSOCIATES" r:id="rId319"/>
    <hyperlink ref="H2223" display="smjawad@edsamail.com.ph" r:id="rId320"/>
    <hyperlink ref="H2176" display="jarce@socal.rr.com" r:id="rId321"/>
    <hyperlink ref="H1382" display="pronachai@hotmail.com" r:id="rId322"/>
    <hyperlink ref="A1391" display="EXCELLENT CERAMIC" r:id="rId323"/>
    <hyperlink ref="H2441" display="ajt@cyber.net.pk" r:id="rId324"/>
    <hyperlink ref="I2096" display="kerryluo@eika.es" r:id="rId325"/>
    <hyperlink ref="A1230" display="KTC MARINE SERVICES" r:id="rId326"/>
    <hyperlink ref="A1448" display="GLOBAL RESOURCES" r:id="rId327"/>
    <hyperlink ref="H467" display="knives@nwknives.com" r:id="rId328"/>
    <hyperlink ref="H1416" display="enquiries@cape-warwick.co.uk" r:id="rId329"/>
    <hyperlink ref="A1213" display="TOP AWARD" r:id="rId330"/>
    <hyperlink ref="C1750" display="http://www.shupaschups.fr" r:id="rId331"/>
    <hyperlink ref="C2485" display="http://www.distantshoresimports.com" r:id="rId332"/>
    <hyperlink ref="A2112" display="P J TRADING COMPANY (PVT)" r:id="rId333"/>
    <hyperlink ref="A113" display="AMBIENCE INTERNATIONAL" r:id="rId334"/>
    <hyperlink ref="C95" display="http://www.akora.com.tr" r:id="rId335"/>
    <hyperlink ref="A861" display="PREMIERE PRODUCTS" r:id="rId336"/>
    <hyperlink ref="C1165" display="http://www.pwinternational.fr" r:id="rId337"/>
    <hyperlink ref="H2439" display="bct@buj.co.uk" r:id="rId338"/>
    <hyperlink ref="A140" display="SHUSEIDO" r:id="rId339"/>
    <hyperlink ref="H879" display="bank_kinetic@hotmail.com" r:id="rId340"/>
    <hyperlink ref="C1278" display="http://www.grandchef.ca" r:id="rId341"/>
    <hyperlink ref="A1233" display="J E Z INTERNATIONAL TRADING" r:id="rId342"/>
    <hyperlink ref="A626" display="OOTO UKICHI SHOTEN" r:id="rId343"/>
    <hyperlink ref="A150" display="INTERNATIONAL AA GROUP OF COMPANIES" r:id="rId344"/>
    <hyperlink ref="H643" display="altekpk@fsd.comsats.net.pk" r:id="rId345"/>
    <hyperlink ref="D2023" display="http://www.hkg.odm.ne.jp" r:id="rId346"/>
    <hyperlink ref="H1886" display="sitaldasons@hotmail.com" r:id="rId347"/>
    <hyperlink ref="C2338" display="http://www.sla.net.au" r:id="rId348"/>
    <hyperlink ref="C930" display="http://www.bulgari.com" r:id="rId349"/>
    <hyperlink ref="H1322" display="cpi@frii.com" r:id="rId350"/>
    <hyperlink ref="C1238" display="http://www.heslops.com" r:id="rId351"/>
    <hyperlink ref="A2317" display="A-TOP" r:id="rId352"/>
    <hyperlink ref="A1236" display="THOMAS REGOUT INTERNATIONAL" r:id="rId353"/>
    <hyperlink ref="H2315" display="malbader@qualitynet.net" r:id="rId354"/>
    <hyperlink ref="C843" display="http://www.bestwaytoys.com" r:id="rId355"/>
    <hyperlink ref="H858" display="gallery.nordic@scandecor-as.no" r:id="rId356"/>
    <hyperlink ref="H822" display="douglas@coralwave.com" r:id="rId357"/>
    <hyperlink ref="H105" display="sales@partyden.co.uk" r:id="rId358"/>
    <hyperlink ref="H1305" display="info@skruvmaskin.se" r:id="rId359"/>
    <hyperlink ref="C826" display="http://www.swedol.se" r:id="rId360"/>
    <hyperlink ref="H2271" display="graf@bmfbestecke.de" r:id="rId361"/>
    <hyperlink ref="C2105" display="http://www.abudawoodksa.com" r:id="rId362"/>
    <hyperlink ref="A2133" display="MIELE ITALIA" r:id="rId363"/>
    <hyperlink ref="H1997" display="fernandocamarena@fercama.com.mx" r:id="rId364"/>
    <hyperlink ref="H507" display="toselvig@online.no" r:id="rId365"/>
    <hyperlink ref="C849" display="http://www.pasifikgrup.com" r:id="rId366"/>
    <hyperlink ref="H68" display="info@novacucina.com" r:id="rId367"/>
    <hyperlink ref="C598" display="http://www.thefourwinds.com" r:id="rId368"/>
    <hyperlink ref="H1412" display="rocklandwholesale@shaw.ca" r:id="rId369"/>
    <hyperlink ref="C1311" display="http://www.leopold-vienna.com" r:id="rId370"/>
    <hyperlink ref="B2080" display="T &amp; G WOODWARE" r:id="rId371"/>
    <hyperlink ref="C1837" display="http://www.kangli.com.sg" r:id="rId372"/>
    <hyperlink ref="A2458" display="HARVEST MANAGEMENT CONSULTANTS" r:id="rId373"/>
    <hyperlink ref="C318" display="http://www.premiereq.com" r:id="rId374"/>
    <hyperlink ref="A1488" display="ALLWAY TRADING" r:id="rId375"/>
    <hyperlink ref="H634" display="rocketkitchens@yahoo.com" r:id="rId376"/>
    <hyperlink ref="B2100" display="LEON &amp; FASHION" r:id="rId377"/>
    <hyperlink ref="A851" display="E-STEEL GLOBAL MARKETING" r:id="rId378"/>
    <hyperlink ref="A1953" display="DAVTRADE PACIFIC PACIFIC" r:id="rId379"/>
    <hyperlink ref="H95" display="ykiroglu@akora.com.tr" r:id="rId380"/>
    <hyperlink ref="H93" display="ckcheung@california-red.com" r:id="rId381"/>
    <hyperlink ref="C1500" display="http://www.blchainrai.com" r:id="rId382"/>
    <hyperlink ref="C1894" display="http://www.kowa.com.hk" r:id="rId383"/>
    <hyperlink ref="H2273" display="en125@wanadoo.fr" r:id="rId384"/>
    <hyperlink ref="A1769" display="SIA HUAT" r:id="rId385"/>
    <hyperlink ref="A1202" display="RED SILK TRADING" r:id="rId386"/>
    <hyperlink ref="H366" display="info@jansen.de" r:id="rId387"/>
    <hyperlink ref="C1291" display="http://www.olehickorypits.com" r:id="rId388"/>
    <hyperlink ref="A2153" display="JULIAN GRAVES" r:id="rId389"/>
    <hyperlink ref="H1768" display="bokken@bokken.no" r:id="rId390"/>
    <hyperlink ref="H1289" display="ibis5@telus.net" r:id="rId391"/>
    <hyperlink ref="A1188" display="SHREE SECOTAR REFURBISHM SRVC" r:id="rId392"/>
    <hyperlink ref="A222" display="TAMIYACHU" r:id="rId393"/>
    <hyperlink ref="C2142" display="http://www.oshinimport.com" r:id="rId394"/>
    <hyperlink ref="H2443" display="info@carbomboniere.it" r:id="rId395"/>
    <hyperlink ref="H2377" display="creative-collections@xtra.co.nz" r:id="rId396"/>
    <hyperlink ref="C2232" display="http://www.nisshoji.co.jp" r:id="rId397"/>
    <hyperlink ref="H1786" display="morris@biztime.com.hk" r:id="rId398"/>
    <hyperlink ref="A521" display="D LIGHTS" r:id="rId399"/>
    <hyperlink ref="C450" display="http://www.allrightsales.com" r:id="rId400"/>
    <hyperlink ref="H2351" display="infosparkle@netivigator.com" r:id="rId401"/>
    <hyperlink ref="A1079" display="NEW WORLD TRADING" r:id="rId402"/>
    <hyperlink ref="H1859" display="hatcohk@netvigator.com" r:id="rId403"/>
    <hyperlink ref="C94" display="http://www.stks.ru" r:id="rId404"/>
    <hyperlink ref="C238" display="http://www.shlhk.com" r:id="rId405"/>
    <hyperlink ref="C1898" display="http://www.anodica.com" r:id="rId406"/>
    <hyperlink ref="H1191" display="info@setocraft.co" r:id="rId407"/>
    <hyperlink ref="A500" display="BMTC / HOME CENTER" r:id="rId408"/>
    <hyperlink ref="A1437" display="KARMANWALA HARD WARE STORE" r:id="rId409"/>
    <hyperlink ref="C1783" display="http://www.giftlines.com.au" r:id="rId410"/>
    <hyperlink ref="H1948" display="al-amal@egyptmail.com" r:id="rId411"/>
    <hyperlink ref="C44" display="http://www.plasty-m.pl" r:id="rId412"/>
    <hyperlink ref="A1616" display="RICHELL" r:id="rId413"/>
    <hyperlink ref="A52" display="BP INDUSTRIES" r:id="rId414"/>
    <hyperlink ref="H760" display="betlancorp@aol.com" r:id="rId415"/>
    <hyperlink ref="C105" display="http://www.partyden.co.uk" r:id="rId416"/>
    <hyperlink ref="A234" display="AMERICAN LINCOLN NORGE" r:id="rId417"/>
    <hyperlink ref="C1389" display="http://www.yumurcakoyuncak.com.tr" r:id="rId418"/>
    <hyperlink ref="H2118" display="selassiea2000@yahoo.com" r:id="rId419"/>
    <hyperlink ref="H1033" display="brian@chupwo.com" r:id="rId420"/>
    <hyperlink ref="H2145" display="adrian@vivamas.com" r:id="rId421"/>
    <hyperlink ref="A10" display="SATYA INTERNATIONAL" r:id="rId422"/>
    <hyperlink ref="H322" display="asiacentral@globalnet.au" r:id="rId423"/>
    <hyperlink ref="C1706" display="http://www.changan.net" r:id="rId424"/>
    <hyperlink ref="A799" display="HAKUGEN" r:id="rId425"/>
    <hyperlink ref="C1479" display="http://www.eximin.net" r:id="rId426"/>
    <hyperlink ref="H2411" display="airtac@kavosh.net" r:id="rId427"/>
    <hyperlink ref="C1141" display="http://www.tradesources.com" r:id="rId428"/>
    <hyperlink ref="H1666" display="chester@hotmail.com" r:id="rId429"/>
    <hyperlink ref="A1894" display="KOWA ASIA" r:id="rId430"/>
    <hyperlink ref="A1766" display="BERGEN" r:id="rId431"/>
    <hyperlink ref="H1330" display="eafco@hotmail.com" r:id="rId432"/>
    <hyperlink ref="B2011" display="ONE-99SHOP" r:id="rId433"/>
    <hyperlink ref="H526" display="trefilov@lancord.ru" r:id="rId434"/>
    <hyperlink ref="A1858" display="HF CYKLER" r:id="rId435"/>
    <hyperlink ref="H1208" display="post@lagerteknikk.no" r:id="rId436"/>
    <hyperlink ref="C1522" display="http://www.2cln.com" r:id="rId437"/>
    <hyperlink ref="C248" display="http://www.zxi.com.cn" r:id="rId438"/>
    <hyperlink ref="A1947" display="BANCA MONTE DEI PASCHI DI SIENA S P A - HONG KONG BRANCH" r:id="rId439"/>
    <hyperlink ref="H1558" display="bagnallsfuels@yahoo.co.uk" r:id="rId440"/>
    <hyperlink ref="H2289" display="flwco@netvigator.com" r:id="rId441"/>
    <hyperlink ref="A1159" display="AFFARS &amp; BUTIKSMASKINER G SEIDEFORS AB FORSALJNINGS" r:id="rId442"/>
    <hyperlink ref="H1299" display="info@lacri.net" r:id="rId443"/>
    <hyperlink ref="A372" display="MONDO JOLLY" r:id="rId444"/>
    <hyperlink ref="H1411" display="info@koolschijn.nl" r:id="rId445"/>
    <hyperlink ref="H629" display="luciahuiking@hotmail.com" r:id="rId446"/>
    <hyperlink ref="H2577" display="info@stabilus.com" r:id="rId447"/>
    <hyperlink ref="A652" display="RAHMER GMBH &amp;" r:id="rId448"/>
    <hyperlink ref="H462" display="ahmed@kitkat.co" r:id="rId449"/>
    <hyperlink ref="H1298" display="marchilos@hotmail.com" r:id="rId450"/>
    <hyperlink ref="A730" display="HOMEMAKER HARDWARE SUPPLIES" r:id="rId451"/>
    <hyperlink ref="A2379" display="NIKO S EXPORT &amp; IMPORT" r:id="rId452"/>
    <hyperlink ref="C674" display="http://www.idsmarketing.com" r:id="rId453"/>
    <hyperlink ref="A2366" display="FMJ PLASTICS (PVT)" r:id="rId454"/>
    <hyperlink ref="A2530" display="OTORI KENZAI" r:id="rId455"/>
    <hyperlink ref="A2311" display="THE ASON PRODUCTS" r:id="rId456"/>
    <hyperlink ref="A255" display="PART-NEK YENI EKONOMI VE BILISIM TEKNOLOJILERI DANISMANLIGI ORGANIZASYON VE ULUSLARARSI TICARET LTD STI" r:id="rId457"/>
    <hyperlink ref="C2437" display="http://www.saville.co.uk" r:id="rId458"/>
    <hyperlink ref="H416" display="gbgaslighter@yahoo.co.in" r:id="rId459"/>
    <hyperlink ref="C1398" display="http://www.sanwatsusho-global.com" r:id="rId460"/>
    <hyperlink ref="C2508" display="http://www.prestige-es.com" r:id="rId461"/>
    <hyperlink ref="A1790" display="SHARPWELL TECHNOLOGY" r:id="rId462"/>
    <hyperlink ref="H1680" display="km2@km2inc.com" r:id="rId463"/>
    <hyperlink ref="H1778" display="amui-ya@crux.ocn.ne.jp" r:id="rId464"/>
    <hyperlink ref="C2446" display="http://www.schoenhuber.com" r:id="rId465"/>
    <hyperlink ref="C2257" display="http://www.roelens.com" r:id="rId466"/>
    <hyperlink ref="A2589" display="IMEXCEL SDN" r:id="rId467"/>
    <hyperlink ref="A1004" display="THE AGENCY COMPANY OF NZ" r:id="rId468"/>
    <hyperlink ref="B2072" display="OLIVER ENTERPRISES" r:id="rId469"/>
    <hyperlink ref="H203" display="ssrathi@india.com" r:id="rId470"/>
    <hyperlink ref="A999" display="TASTE OF AMERICA S L" r:id="rId471"/>
    <hyperlink ref="C39" display="http://www.titan.ocn.ne.jp" r:id="rId472"/>
    <hyperlink ref="A691" display="SPURRY &amp; ASSOCS" r:id="rId473"/>
    <hyperlink ref="C564" display="http://www.prismaslex.com" r:id="rId474"/>
    <hyperlink ref="A1076" display="METALO STUDIO" r:id="rId475"/>
    <hyperlink ref="H368" display="panamas@centrin.net.id" r:id="rId476"/>
    <hyperlink ref="D2026" display="http://www.bellemonde.com" r:id="rId477"/>
    <hyperlink ref="H1573" display="roger@arcadiaconcepts.com" r:id="rId478"/>
    <hyperlink ref="C903" display="http://www.rahmer.com" r:id="rId479"/>
    <hyperlink ref="H945" display="guruover@yahoo.com" r:id="rId480"/>
    <hyperlink ref="A1799" display="GRUPO TRIPLASA" r:id="rId481"/>
    <hyperlink ref="A1490" display="TARAVERA SHOJI" r:id="rId482"/>
    <hyperlink ref="A385" display="SHICHIKUYA" r:id="rId483"/>
    <hyperlink ref="H178" display="jhara@premiereq.com" r:id="rId484"/>
    <hyperlink ref="A2138" display="R P B YASH OVERSEAS" r:id="rId485"/>
    <hyperlink ref="C1955" display="http://www.ipacitaly.it" r:id="rId486"/>
    <hyperlink ref="H1684" display="chishing@changan.net" r:id="rId487"/>
    <hyperlink ref="A1864" display="ARR SEEVAL" r:id="rId488"/>
    <hyperlink ref="I2049" display="mrhk-2@asiacomb.com.cn" r:id="rId489"/>
    <hyperlink ref="H901" display="sales@altrend.co.nz" r:id="rId490"/>
    <hyperlink ref="H2420" display="info@bravoport.com.hk" r:id="rId491"/>
    <hyperlink ref="C892" display="http://www.argos-hygiene.fr" r:id="rId492"/>
    <hyperlink ref="C178" display="http://www.premiereq.com" r:id="rId493"/>
    <hyperlink ref="H2574" display="info@haverbeck.cl" r:id="rId494"/>
    <hyperlink ref="C418" display="http://www.nourakish.com" r:id="rId495"/>
    <hyperlink ref="C2244" display="http://www.bal.com" r:id="rId496"/>
    <hyperlink ref="A1186" display="SHOWA SHOKAI" r:id="rId497"/>
    <hyperlink ref="B2019" display="MKS AUSTRIA VERTRIEBS" r:id="rId498"/>
    <hyperlink ref="C328" display="http://www.ridge.com" r:id="rId499"/>
    <hyperlink ref="C1079" display="http://www.163.net" r:id="rId500"/>
    <hyperlink ref="A442" display="HAGENS BOUWMATERIALEN" r:id="rId501"/>
    <hyperlink ref="A603" display="S S COMMERCIAL" r:id="rId502"/>
    <hyperlink ref="H724" display="info@ankas.dk" r:id="rId503"/>
    <hyperlink ref="A751" display="H S ENTERPRISE" r:id="rId504"/>
    <hyperlink ref="A1156" display="PINE CONE HILL" r:id="rId505"/>
    <hyperlink ref="A992" display="SOINIC" r:id="rId506"/>
    <hyperlink ref="A243" display="PRASH TRADING" r:id="rId507"/>
    <hyperlink ref="H2575" display="baudoinbv@wxs.nl" r:id="rId508"/>
    <hyperlink ref="H878" display="gelondre@yahoo.com" r:id="rId509"/>
    <hyperlink ref="H280" display="regalgifts@regalllc.com" r:id="rId510"/>
    <hyperlink ref="C123" display="http://www.berimuller.nl" r:id="rId511"/>
    <hyperlink ref="H1705" display="rajjain760@yahoo.co.in" r:id="rId512"/>
    <hyperlink ref="C2143" display="http://www.eico.dk" r:id="rId513"/>
    <hyperlink ref="C2187" display="http://www.gellbergab.se" r:id="rId514"/>
    <hyperlink ref="C752" display="http://www.bambuhome.com" r:id="rId515"/>
    <hyperlink ref="A2325" display="PAN-PACIFIC TRADING" r:id="rId516"/>
    <hyperlink ref="A614" display="J E Z INTERNATIONAL TRADING" r:id="rId517"/>
    <hyperlink ref="H620" display="bstark@alliedmarketinggroup.com" r:id="rId518"/>
    <hyperlink ref="A1134" display="RICH HONOUR ENTERPRISE" r:id="rId519"/>
    <hyperlink ref="A1319" display="REMCO INDUSTRIES INTERNATIONAL" r:id="rId520"/>
    <hyperlink ref="A2375" display="MEDIA TECHNOLOGY" r:id="rId521"/>
    <hyperlink ref="A2169" display="B &amp; J SOLID" r:id="rId522"/>
    <hyperlink ref="A1333" display="A PAPAZIAN ET FILS" r:id="rId523"/>
    <hyperlink ref="A1649" display="GLOBAL IMPEX" r:id="rId524"/>
    <hyperlink ref="A707" display="P3 INTERNATIONAL" r:id="rId525"/>
    <hyperlink ref="A2484" display="GLOBAL LINK MARKETING" r:id="rId526"/>
    <hyperlink ref="D2032" display="http://www.brabo-pack.nl" r:id="rId527"/>
    <hyperlink ref="A153" display="CATHAY PROSPER INT L" r:id="rId528"/>
    <hyperlink ref="A2370" display="AL-ASHMAR TRADING &amp; INDUSTRY P L C" r:id="rId529"/>
    <hyperlink ref="A1144" display="ARGOS COFIDAVE" r:id="rId530"/>
    <hyperlink ref="A1477" display="ROSENTHAL FRANCE" r:id="rId531"/>
    <hyperlink ref="H1176" display="silicon@regolo.it" r:id="rId532"/>
    <hyperlink ref="H1109" display="eu_um.brella@hotmail.com" r:id="rId533"/>
    <hyperlink ref="B2075" display="CHANGCHIN-INC" r:id="rId534"/>
    <hyperlink ref="H300" display="nandanan@landmarkgroupco.com" r:id="rId535"/>
    <hyperlink ref="H1272" display="info@solimpeks.com" r:id="rId536"/>
    <hyperlink ref="A2467" display="BELLSOUTH COMUNICACIONES" r:id="rId537"/>
    <hyperlink ref="H1609" display="tinjin@seed.net" r:id="rId538"/>
    <hyperlink ref="C623" display="http://www.megafonemkt.com.br" r:id="rId539"/>
    <hyperlink ref="H2272" display="post@premie-ringen.no" r:id="rId540"/>
    <hyperlink ref="A1759" display="ANKIT IMPEX" r:id="rId541"/>
    <hyperlink ref="A600" display="DRAGON TREASUREHOUSE INTERNATIONAL" r:id="rId542"/>
    <hyperlink ref="H2203" display="dwongsj@yahoo.com" r:id="rId543"/>
    <hyperlink ref="C2423" display="http://www.asiaticgroup.com.sg" r:id="rId544"/>
    <hyperlink ref="A1342" display="GUANGZHOU DELONG BATHROOM" r:id="rId545"/>
    <hyperlink ref="C1349" display="http://www.bi-ro.dk" r:id="rId546"/>
    <hyperlink ref="H1377" display="dgulen@inoksan.com.tr" r:id="rId547"/>
    <hyperlink ref="C2554" display="http://www.ilmakunnas.com" r:id="rId548"/>
    <hyperlink ref="C386" display="http://www.bermabru.be" r:id="rId549"/>
    <hyperlink ref="H1357" display="oferadiv@inter.net" r:id="rId550"/>
    <hyperlink ref="A1365" display="JEN LIAN INDUSTRY (M) SDN" r:id="rId551"/>
    <hyperlink ref="A280" display="REGAL" r:id="rId552"/>
    <hyperlink ref="H1890" display="bhacker@herlitzpbs.com" r:id="rId553"/>
    <hyperlink ref="C1491" display="http://www.impactproducts.com" r:id="rId554"/>
    <hyperlink ref="C1314" display="http://www.megasantamaria.com" r:id="rId555"/>
    <hyperlink ref="C622" display="http://www.norvark.dk" r:id="rId556"/>
    <hyperlink ref="C1369" display="http://www.adola.nl" r:id="rId557"/>
    <hyperlink ref="C2562" display="http://www.aa.com" r:id="rId558"/>
    <hyperlink ref="A282" display="MYTRA" r:id="rId559"/>
    <hyperlink ref="A1323" display="ALESSI" r:id="rId560"/>
    <hyperlink ref="H693" display="happyllent@yahoo.com" r:id="rId561"/>
    <hyperlink ref="B2062" display="KOWA ASIA" r:id="rId562"/>
    <hyperlink ref="H207" display="keydici@hotmail.com" r:id="rId563"/>
    <hyperlink ref="A229" display="NIHON HANGA BODO" r:id="rId564"/>
    <hyperlink ref="C192" display="http://www.dataxpress.com.eg" r:id="rId565"/>
    <hyperlink ref="A2173" display="KITA" r:id="rId566"/>
    <hyperlink ref="H1643" display="meteplast@mete.com.tr" r:id="rId567"/>
    <hyperlink ref="C188" display="http://www.cambridgesilversmiths.com" r:id="rId568"/>
    <hyperlink ref="C2220" display="http://www.espritetlevin.com" r:id="rId569"/>
    <hyperlink ref="H1462" display="kpm@alghaem.com" r:id="rId570"/>
    <hyperlink ref="C1973" display="http://www.mystery.ru" r:id="rId571"/>
    <hyperlink ref="C2584" display="http://www.i-manila.com.ph" r:id="rId572"/>
    <hyperlink ref="A625" display="GLOBAL DEVELOPMENT (HK)" r:id="rId573"/>
    <hyperlink ref="A2546" display="PANASONIC NEW ZEALAND" r:id="rId574"/>
    <hyperlink ref="A2249" display="ALEMDAR HEDIYELIK ESYA TIC LTD STI" r:id="rId575"/>
    <hyperlink ref="C1650" display="http://www.setrans.com" r:id="rId576"/>
    <hyperlink ref="H979" display="hcallau@scbbs.net" r:id="rId577"/>
    <hyperlink ref="A578" display="NISHIKO" r:id="rId578"/>
    <hyperlink ref="C945" display="http://www.guruoverseas.com" r:id="rId579"/>
    <hyperlink ref="H2451" display="unfullkr@hotmail.com" r:id="rId580"/>
    <hyperlink ref="A1326" display="AQUARIUS BATH FASHIONS" r:id="rId581"/>
    <hyperlink ref="A1706" display="CANVAN" r:id="rId582"/>
    <hyperlink ref="C1118" display="http://www.nica.de" r:id="rId583"/>
    <hyperlink ref="H889" display="beelam@tradesources.com" r:id="rId584"/>
    <hyperlink ref="A2250" display="ADVANCED AFFILIATES" r:id="rId585"/>
    <hyperlink ref="H473" display="klatbt@big.net.au" r:id="rId586"/>
    <hyperlink ref="H2447" display="bogojs@netian.com" r:id="rId587"/>
    <hyperlink ref="A2432" display="CHINA ONSITE" r:id="rId588"/>
    <hyperlink ref="C1929" display="http://www.insightkenya.com" r:id="rId589"/>
    <hyperlink ref="H2453" display="import@jawoll.de" r:id="rId590"/>
    <hyperlink ref="H17" display="newyork@argents.com" r:id="rId591"/>
    <hyperlink ref="C366" display="http://www.jansen.de" r:id="rId592"/>
    <hyperlink ref="C1884" display="http://www.lux-tolls.de" r:id="rId593"/>
    <hyperlink ref="H2542" display="bayyantr@netvigator.com" r:id="rId594"/>
    <hyperlink ref="H1143" display="christian.puening@gautzsch.de" r:id="rId595"/>
    <hyperlink ref="A1511" display="AL-FAISAL GENERAL TRADING" r:id="rId596"/>
    <hyperlink ref="A785" display="MARLOW INTERNATIONAL" r:id="rId597"/>
    <hyperlink ref="C1954" display="http://www.asiacomb.com.cn" r:id="rId598"/>
    <hyperlink ref="C132" display="http://www.bribus.nl" r:id="rId599"/>
    <hyperlink ref="A283" display="CREATIVE ARTS" r:id="rId600"/>
    <hyperlink ref="H1244" display="hk@citygalerien.de" r:id="rId601"/>
    <hyperlink ref="A686" display="AMERICAN BEST COFFEE" r:id="rId602"/>
    <hyperlink ref="A357" display="DUCKWALL ALCO STORES" r:id="rId603"/>
    <hyperlink ref="H2367" display="sokim2@hotmail.com" r:id="rId604"/>
    <hyperlink ref="B2087" display="CHUAN YI TRADING" r:id="rId605"/>
    <hyperlink ref="H2402" display="fting@banta.com" r:id="rId606"/>
    <hyperlink ref="A895" display="TEZUKA SHOJI" r:id="rId607"/>
    <hyperlink ref="A450" display="ALL RIGHT SALES" r:id="rId608"/>
    <hyperlink ref="A135" display="COLIMAN" r:id="rId609"/>
    <hyperlink ref="I2078" display="p.fadel@quasarelectronics.it" r:id="rId610"/>
    <hyperlink ref="H265" display="kalpower@vsnl.net" r:id="rId611"/>
    <hyperlink ref="C2565" display="http://www.col.com.np" r:id="rId612"/>
    <hyperlink ref="A662" display="OY HEDI" r:id="rId613"/>
    <hyperlink ref="A1307" display="DSX INTERNATIONAL" r:id="rId614"/>
    <hyperlink ref="C1874" display="http://www.sda-distributors.co.uk" r:id="rId615"/>
    <hyperlink ref="C2478" display="http://www.usaypage.com" r:id="rId616"/>
    <hyperlink ref="H818" display="aerymate@mseed.net" r:id="rId617"/>
    <hyperlink ref="A1048" display="ECOMEDICA" r:id="rId618"/>
    <hyperlink ref="H2581" display="ciron@ms14.hi.net.net" r:id="rId619"/>
    <hyperlink ref="C2407" display="http://www.kmscissors.com" r:id="rId620"/>
    <hyperlink ref="H2205" display="dhsalhion@aol.com" r:id="rId621"/>
    <hyperlink ref="A98" display="FERRINO" r:id="rId622"/>
    <hyperlink ref="H2378" display="email@lianfood.com" r:id="rId623"/>
    <hyperlink ref="A414" display="METAALWARENFABRIEK BLOZO" r:id="rId624"/>
    <hyperlink ref="H1807" display="amer@mail.kaseilights.com" r:id="rId625"/>
    <hyperlink ref="A817" display="HESLOP" r:id="rId626"/>
    <hyperlink ref="C2239" display="http://www.nipponkoa.co.jp" r:id="rId627"/>
    <hyperlink ref="H1050" display="douglas@coralwave.com" r:id="rId628"/>
    <hyperlink ref="C68" display="http://www.novacucina.com" r:id="rId629"/>
    <hyperlink ref="H1241" display="ghandhara_estate@hotmail.com" r:id="rId630"/>
    <hyperlink ref="A2172" display="AL AWANY ESSA BINLADEN ORG BR" r:id="rId631"/>
    <hyperlink ref="A1974" display="LA PRIMULA" r:id="rId632"/>
    <hyperlink ref="A2565" display="B&amp;B MAUFACTURING INDUSTRIES P" r:id="rId633"/>
    <hyperlink ref="H826" display="bengtolof.thorn@swedol.se" r:id="rId634"/>
    <hyperlink ref="H679" display="alu@toennjes.de" r:id="rId635"/>
    <hyperlink ref="H2363" display="csindust@ms38.hinet.net" r:id="rId636"/>
    <hyperlink ref="A737" display="ARANG CHEMICAL GROUP" r:id="rId637"/>
    <hyperlink ref="B2040" display="PURI FURNITURE" r:id="rId638"/>
    <hyperlink ref="H1897" display="akltd@otenet.gr" r:id="rId639"/>
    <hyperlink ref="H2190" display="fimtec@fimtec.pl" r:id="rId640"/>
    <hyperlink ref="C1679" display="http://www.nadel.uk.com" r:id="rId641"/>
    <hyperlink ref="C494" display="http://www.pittsburghimprinting.com" r:id="rId642"/>
    <hyperlink ref="A688" display="LEVEL ENTERPRISES" r:id="rId643"/>
    <hyperlink ref="C1944" display="http://www.marukai.com" r:id="rId644"/>
    <hyperlink ref="A2309" display="GIFTLINES" r:id="rId645"/>
    <hyperlink ref="C868" display="http://www.tingstad.se" r:id="rId646"/>
    <hyperlink ref="C16" display="http://www.rsw-group.co.uk" r:id="rId647"/>
    <hyperlink ref="H2552" display="info@edco.nl" r:id="rId648"/>
    <hyperlink ref="C799" display="http://www.hakugen.co.jp" r:id="rId649"/>
    <hyperlink ref="C2514" display="http://www.hkltammela.fi" r:id="rId650"/>
    <hyperlink ref="H527" display="alex@emiplastic.com" r:id="rId651"/>
    <hyperlink ref="H2245" display="sales@rewonline.com" r:id="rId652"/>
    <hyperlink ref="A1127" display="CRETOM" r:id="rId653"/>
    <hyperlink ref="A334" display="CREATIVE ARTS" r:id="rId654"/>
    <hyperlink ref="A422" display="ALNEGMA" r:id="rId655"/>
    <hyperlink ref="C754" display="http://www.bdonline.com" r:id="rId656"/>
    <hyperlink ref="C1023" display="http://www.regentbelt.co.uk" r:id="rId657"/>
    <hyperlink ref="A969" display="KAMRAN ENTERPRISES" r:id="rId658"/>
    <hyperlink ref="A1418" display="A M C INTERNATIONAL" r:id="rId659"/>
    <hyperlink ref="A379" display="CWS FRANCE" r:id="rId660"/>
    <hyperlink ref="C1061" display="http://www.bekoma.nl" r:id="rId661"/>
    <hyperlink ref="H324" display="limingzhou@yahoo.com" r:id="rId662"/>
    <hyperlink ref="C2557" display="http://www.edfort.com.br" r:id="rId663"/>
    <hyperlink ref="I2067" display="shifunga@hotmail.com" r:id="rId664"/>
    <hyperlink ref="A832" display="INTEPLAST GROUP LTD / IBS" r:id="rId665"/>
    <hyperlink ref="C1224" display="http://www.adv-imports.com" r:id="rId666"/>
    <hyperlink ref="H706" display="palampotteries@hotmail.com" r:id="rId667"/>
    <hyperlink ref="A1253" display="CRISTAL DE BOHEME" r:id="rId668"/>
    <hyperlink ref="A2429" display="ROBERT S FURNITURE" r:id="rId669"/>
    <hyperlink ref="A1893" display="GELLBERG" r:id="rId670"/>
    <hyperlink ref="A1467" display="HONG KONG WEIGHING EQUIPMENT" r:id="rId671"/>
    <hyperlink ref="C2495" display="http://www.thekingdomofcrystal.com" r:id="rId672"/>
    <hyperlink ref="A594" display="AERA WARENHANDELS" r:id="rId673"/>
    <hyperlink ref="I2035" display="telli@planetelektronik.com.tr" r:id="rId674"/>
    <hyperlink ref="H476" display="ninaenterprises@juno.com" r:id="rId675"/>
    <hyperlink ref="A1180" display="HUNZA PROPERTIES BERHAD" r:id="rId676"/>
    <hyperlink ref="A321" display="OLYMPIC" r:id="rId677"/>
    <hyperlink ref="C449" display="http://www.caresotech.com" r:id="rId678"/>
    <hyperlink ref="H150" display="x_h_yang@hotmail.com" r:id="rId679"/>
    <hyperlink ref="A339" display="SURYA STEEL" r:id="rId680"/>
    <hyperlink ref="H1946" display="daesan2100@hotmail.com" r:id="rId681"/>
    <hyperlink ref="H1138" display="avax@avaxdeco.gr" r:id="rId682"/>
    <hyperlink ref="H846" display="villeminot@villeminot.fr" r:id="rId683"/>
    <hyperlink ref="A1863" display="FRUTA PAO ARTE E DECORACAO" r:id="rId684"/>
    <hyperlink ref="A233" display="GENETIC GROUP" r:id="rId685"/>
    <hyperlink ref="H2468" display="f.lebris@bretagne-international.com" r:id="rId686"/>
    <hyperlink ref="C2150" display="http://www.maximumgifts.net" r:id="rId687"/>
    <hyperlink ref="H223" display="prince-elio-est@hotmail.com" r:id="rId688"/>
    <hyperlink ref="A146" display="RICH &amp; JOY" r:id="rId689"/>
    <hyperlink ref="A21" display="OY HERES" r:id="rId690"/>
    <hyperlink ref="H1309" display="oceanmarketing@pacific.com.sg" r:id="rId691"/>
    <hyperlink ref="H147" display="ilkohk@pacific.net.hk" r:id="rId692"/>
    <hyperlink ref="H1089" display="chris.chan@archonlab.com" r:id="rId693"/>
    <hyperlink ref="A1802" display="LANDRY &amp; ASSOCIATES" r:id="rId694"/>
    <hyperlink ref="H1258" display="wilsoncz@hotmail.com" r:id="rId695"/>
    <hyperlink ref="H764" display="info@tecnogas.it" r:id="rId696"/>
    <hyperlink ref="A1796" display="JONYYAN S L" r:id="rId697"/>
    <hyperlink ref="A870" display="SHOPPE INTERNATIONAL" r:id="rId698"/>
    <hyperlink ref="A285" display="DOVE MANAGEMENT" r:id="rId699"/>
    <hyperlink ref="H2193" display="bellevuegifts@batelnet.bs" r:id="rId700"/>
    <hyperlink ref="C1413" display="http://www.miron.com.hk" r:id="rId701"/>
    <hyperlink ref="C741" display="http://www.primotex.com" r:id="rId702"/>
    <hyperlink ref="A1474" display="KAFFEKOMPANIET" r:id="rId703"/>
    <hyperlink ref="H854" display="ecco@ecco.co.nz" r:id="rId704"/>
    <hyperlink ref="A1566" display="BTF CONSEIL" r:id="rId705"/>
    <hyperlink ref="C2320" display="http://www.sharpwell.com" r:id="rId706"/>
    <hyperlink ref="A1025" display="B H P INDUSTRIES" r:id="rId707"/>
    <hyperlink ref="H1887" display="jarce@socal.rr.com" r:id="rId708"/>
    <hyperlink ref="C140" display="http://www.shuseido.co.jp" r:id="rId709"/>
    <hyperlink ref="C2110" display="http://www.pigmentfrance.com" r:id="rId710"/>
    <hyperlink ref="C2156" display="http://www.sotal-win.at" r:id="rId711"/>
    <hyperlink ref="A1681" display="HILL WORLDWIDE" r:id="rId712"/>
    <hyperlink ref="C1897" display="http://www.google.com.au" r:id="rId713"/>
    <hyperlink ref="A1508" display="CREACIONES INFANTILES LA CIGUENA" r:id="rId714"/>
    <hyperlink ref="B2025" display="DISTRIBUIDORA PUIG CHILE LIMITADA" r:id="rId715"/>
    <hyperlink ref="A1664" display="NILE EXPORT" r:id="rId716"/>
    <hyperlink ref="H625" display="sales@global-88.com" r:id="rId717"/>
    <hyperlink ref="A2604" display="GADE EBBESEN" r:id="rId718"/>
    <hyperlink ref="H2413" display="cygarlic@biznetvigator.com" r:id="rId719"/>
    <hyperlink ref="A2573" display="SEMBERG &amp;" r:id="rId720"/>
    <hyperlink ref="C1719" display="http://www.shiningbrights.com" r:id="rId721"/>
    <hyperlink ref="A1591" display="ALAN SUPPLIES" r:id="rId722"/>
    <hyperlink ref="H602" display="brian@chupwo.com" r:id="rId723"/>
    <hyperlink ref="H1637" display="abito@earthlink.com" r:id="rId724"/>
    <hyperlink ref="A732" display="M C WALKER" r:id="rId725"/>
    <hyperlink ref="A1989" display="GLASSWARE &amp; CHINA IMPORTS" r:id="rId726"/>
    <hyperlink ref="A365" display="G B GAS LIGHTER INDUSTRIES" r:id="rId727"/>
    <hyperlink ref="H2588" display="atlanticlinktours@yahoo.com" r:id="rId728"/>
    <hyperlink ref="A777" display="SIGHT STUDIO" r:id="rId729"/>
    <hyperlink ref="A351" display="CAIMANA" r:id="rId730"/>
    <hyperlink ref="A1139" display="SANYO IRELAND" r:id="rId731"/>
    <hyperlink ref="C697" display="http://www.alaskagift.com" r:id="rId732"/>
    <hyperlink ref="A1281" display="JYSK LINEN N FURNITURE" r:id="rId733"/>
    <hyperlink ref="H2130" display="ko@scar.com.hk" r:id="rId734"/>
    <hyperlink ref="C2489" display="http://www.onecoast.com" r:id="rId735"/>
    <hyperlink ref="A1357" display="AHRON MAPOT" r:id="rId736"/>
    <hyperlink ref="H1591" display="alansup@netvigator.com" r:id="rId737"/>
    <hyperlink ref="C495" display="http://www.picnictime.com" r:id="rId738"/>
    <hyperlink ref="A55" display="FIDUS INNREDNING" r:id="rId739"/>
    <hyperlink ref="H2284" display="fine_reach@mail.hongkong.com" r:id="rId740"/>
    <hyperlink ref="A1973" display="MYSTERY GROUP" r:id="rId741"/>
    <hyperlink ref="A2495" display="THE KINGDOM OF CRYSTAL" r:id="rId742"/>
    <hyperlink ref="H110" display="bp@traderthailand.com" r:id="rId743"/>
    <hyperlink ref="H2240" display="legrand@netvigator.com" r:id="rId744"/>
    <hyperlink ref="A452" display="EUROPEAN FLOWER DESIGN" r:id="rId745"/>
    <hyperlink ref="H2404" display="clight@hol.gr" r:id="rId746"/>
    <hyperlink ref="C326" display="http://www.garudaoverseas.com" r:id="rId747"/>
    <hyperlink ref="A693" display="JACK BASKET IMPORTS" r:id="rId748"/>
    <hyperlink ref="H1325" display="daral_fajar1@hotmail.com" r:id="rId749"/>
    <hyperlink ref="C363" display="http://www.blozo.nl" r:id="rId750"/>
    <hyperlink ref="H1759" display="ankitgroup@vsnl.net" r:id="rId751"/>
    <hyperlink ref="A925" display="ARANG CHEMICAL GROUP" r:id="rId752"/>
    <hyperlink ref="H1043" display="madar_alshefa@hotmail.com" r:id="rId753"/>
    <hyperlink ref="A501" display="PUEBLO HOTEL" r:id="rId754"/>
    <hyperlink ref="H271" display="ktc@aol.com" r:id="rId755"/>
    <hyperlink ref="C252" display="http://www.steps.dk" r:id="rId756"/>
    <hyperlink ref="A1022" display="LYDIA S HOUSE" r:id="rId757"/>
    <hyperlink ref="C1494" display="http://www.citechco.net" r:id="rId758"/>
    <hyperlink ref="H2107" display="cancominternational@telus.net" r:id="rId759"/>
    <hyperlink ref="H1461" display="info@fiege.com" r:id="rId760"/>
    <hyperlink ref="A2116" display="ALANKAR PACKERS" r:id="rId761"/>
    <hyperlink ref="C798" display="http://www.evecom.ma" r:id="rId762"/>
    <hyperlink ref="A259" display="A S DECORATION" r:id="rId763"/>
    <hyperlink ref="H339" display="vishal_ratta@indialines.com" r:id="rId764"/>
    <hyperlink ref="A941" display="FERRAGENS NEGRAO COMERCIAL" r:id="rId765"/>
    <hyperlink ref="H1316" display="samchuhk@hotmail.com" r:id="rId766"/>
    <hyperlink ref="C15" display="http://www.freeler.nl" r:id="rId767"/>
    <hyperlink ref="A1907" display="ATLANTA TRADING CENTER" r:id="rId768"/>
    <hyperlink ref="C901" display="http://www.altrend.co.nz" r:id="rId769"/>
    <hyperlink ref="A2422" display="ONE-99SHOP" r:id="rId770"/>
    <hyperlink ref="H1871" display="malhexpo@ndf.vsnl.net.in" r:id="rId771"/>
    <hyperlink ref="C805" display="http://www.primulator.no" r:id="rId772"/>
    <hyperlink ref="C633" display="http://www.cagsanmerdiven.com" r:id="rId773"/>
    <hyperlink ref="H962" display="post@ea.no" r:id="rId774"/>
    <hyperlink ref="C1404" display="http://www.sievers-ravenborg.de" r:id="rId775"/>
    <hyperlink ref="A495" display="PICNIC TIME" r:id="rId776"/>
    <hyperlink ref="H532" display="bank_kinetic@hotmail.com" r:id="rId777"/>
    <hyperlink ref="H1752" display="starlinkhl@netvigator.com" r:id="rId778"/>
    <hyperlink ref="A333" display="BENIX &amp;" r:id="rId779"/>
    <hyperlink ref="C323" display="http://www.hinet.net.au" r:id="rId780"/>
    <hyperlink ref="A349" display="JUST IN HOUSE" r:id="rId781"/>
    <hyperlink ref="H1446" display="edfaedi@tin.it" r:id="rId782"/>
    <hyperlink ref="C1025" display="http://www.siren.ocn.ne.jp" r:id="rId783"/>
    <hyperlink ref="A681" display="ONOFF INTERNATIONAL" r:id="rId784"/>
    <hyperlink ref="D2075" display="http://www.ite.net" r:id="rId785"/>
    <hyperlink ref="C1075" display="http://www.id-sight.com" r:id="rId786"/>
    <hyperlink ref="A670" display="AUXIMECA FILTERS" r:id="rId787"/>
    <hyperlink ref="H5" display="issamnas@dm.net" r:id="rId788"/>
    <hyperlink ref="A1476" display="JEUNE INTERNATIONAL" r:id="rId789"/>
    <hyperlink ref="H350" display="blink_wish@yahoo.com" r:id="rId790"/>
    <hyperlink ref="C2307" display="http://www.reliance.co.jp" r:id="rId791"/>
    <hyperlink ref="A2583" display="GADE EBBESEN" r:id="rId792"/>
    <hyperlink ref="C1530" display="http://www.lgbeslag.dk" r:id="rId793"/>
    <hyperlink ref="C2309" display="http://www.giftlines.com.au" r:id="rId794"/>
    <hyperlink ref="C1977" display="http://www.eastar.com.tr" r:id="rId795"/>
    <hyperlink ref="A498" display="F LLI TAVIANI" r:id="rId796"/>
    <hyperlink ref="H618" display="damo@soundslikehome.com.au" r:id="rId797"/>
    <hyperlink ref="H2389" display="dickyho@axa-xx.com" r:id="rId798"/>
    <hyperlink ref="C89" display="http://www.superson.com.hk" r:id="rId799"/>
    <hyperlink ref="A37" display="ALITOYS" r:id="rId800"/>
    <hyperlink ref="C1128" display="http://www.sanipousse.com" r:id="rId801"/>
    <hyperlink ref="H1597" display="kakou.i@d6.dion.ne.jp" r:id="rId802"/>
    <hyperlink ref="H243" display="prash@bol.net.in" r:id="rId803"/>
    <hyperlink ref="I2011" display="nanz@one-99shop.com" r:id="rId804"/>
    <hyperlink ref="C129" display="http://www.tee.gr" r:id="rId805"/>
    <hyperlink ref="A190" display="BRADLEY FIXTURES" r:id="rId806"/>
    <hyperlink ref="C808" display="http://www.ican.net" r:id="rId807"/>
    <hyperlink ref="A128" display="HIP FUNG IND" r:id="rId808"/>
    <hyperlink ref="H336" display="angellachey@angella.net" r:id="rId809"/>
    <hyperlink ref="C971" display="http://www.hedi.fi" r:id="rId810"/>
    <hyperlink ref="H1981" display="starlinkhl@netvigator.com" r:id="rId811"/>
    <hyperlink ref="C2164" display="http://www.gishpuppy.com" r:id="rId812"/>
    <hyperlink ref="H2446" display="info@schoenhuber.com" r:id="rId813"/>
    <hyperlink ref="C523" display="http://www.longwarjournal.org" r:id="rId814"/>
    <hyperlink ref="H2136" display="fernandocamarena@fercama.com.mx" r:id="rId815"/>
    <hyperlink ref="H1146" display="gpg@pozzighislanzoni.it" r:id="rId816"/>
    <hyperlink ref="C796" display="http://www.epm.net.co" r:id="rId817"/>
    <hyperlink ref="A2384" display="TOC TIC" r:id="rId818"/>
    <hyperlink ref="C2574" display="http://www.haverbeck.cl" r:id="rId819"/>
    <hyperlink ref="H353" display="david.morris@franke.com" r:id="rId820"/>
    <hyperlink ref="H1118" display="verkauf@nica.de" r:id="rId821"/>
    <hyperlink ref="A2538" display="HITECH AUTOPARTS" r:id="rId822"/>
    <hyperlink ref="C1366" display="http://www.sitcoimporting.com" r:id="rId823"/>
    <hyperlink ref="H1928" display="brindford8@pacific.net.sg" r:id="rId824"/>
    <hyperlink ref="A2109" display="MAISON DE FAMILLE" r:id="rId825"/>
    <hyperlink ref="B2095" display="MULTI TECH(STRONG RISE) IND" r:id="rId826"/>
    <hyperlink ref="A1579" display="AGENCIA Y COMERCIAL ALMIJAR" r:id="rId827"/>
    <hyperlink ref="D2011" display="http://www.one-99shop.com" r:id="rId828"/>
    <hyperlink ref="H905" display="frank.holter@aks-innredning.no" r:id="rId829"/>
    <hyperlink ref="H1708" display="hwltwn@hillworldwide.com" r:id="rId830"/>
    <hyperlink ref="A822" display="APPLIANCE SERVICE" r:id="rId831"/>
    <hyperlink ref="C379" display="http://www.hts.com" r:id="rId832"/>
    <hyperlink ref="H2570" display="govorkov@allpack.ru" r:id="rId833"/>
    <hyperlink ref="H2541" display="h2028@ms16.hinet.net" r:id="rId834"/>
    <hyperlink ref="H445" display="zoubobo@hotmail.com" r:id="rId835"/>
    <hyperlink ref="H2222" display="manuflauriers@wanadoo.fr" r:id="rId836"/>
    <hyperlink ref="C1992" display="http://www.abbottcollection.com" r:id="rId837"/>
    <hyperlink ref="A2223" display="BUKHARA CARPET CENTER" r:id="rId838"/>
    <hyperlink ref="A94" display="JSC STKS" r:id="rId839"/>
    <hyperlink ref="A1285" display="LEIFHEIT" r:id="rId840"/>
    <hyperlink ref="C1210" display="http://www.vtc.edu.hk" r:id="rId841"/>
    <hyperlink ref="C391" display="http://www.pol-china.com" r:id="rId842"/>
    <hyperlink ref="C530" display="http://www.sdr.fi" r:id="rId843"/>
    <hyperlink ref="H1042" display="brian.wiegers@kohls.com" r:id="rId844"/>
    <hyperlink ref="C131" display="http://www.holtsublimation.com" r:id="rId845"/>
    <hyperlink ref="C1195" display="http://www.gillette.com" r:id="rId846"/>
    <hyperlink ref="A1724" display="HAJJOU TRADE" r:id="rId847"/>
    <hyperlink ref="C2298" display="http://www.hatmail.com" r:id="rId848"/>
    <hyperlink ref="H1804" display="sevenmileent@aol.com" r:id="rId849"/>
    <hyperlink ref="A619" display="INTEGRATED DESIGN PRODUCTS" r:id="rId850"/>
    <hyperlink ref="C266" display="http://www.crealogos.be" r:id="rId851"/>
    <hyperlink ref="A1438" display="SEUSAHA SENDIRIAN BERHAD" r:id="rId852"/>
    <hyperlink ref="C680" display="http://www.gocobian.co.kr" r:id="rId853"/>
    <hyperlink ref="C2593" display="http://www.pioneerintertradeindia.com" r:id="rId854"/>
    <hyperlink ref="H739" display="ags@netvision.co" r:id="rId855"/>
    <hyperlink ref="A194" display="OY BANG &amp; OLUFSEN" r:id="rId856"/>
    <hyperlink ref="H2414" display="castleco@netvigator.com" r:id="rId857"/>
    <hyperlink ref="A1174" display="GEARED" r:id="rId858"/>
    <hyperlink ref="H2208" display="scheurich@scheurich.de" r:id="rId859"/>
    <hyperlink ref="A454" display="AGENCJA HANDLOWA UNO S J" r:id="rId860"/>
    <hyperlink ref="D2097" display="http://www.batfer.it" r:id="rId861"/>
    <hyperlink ref="A744" display="AATO" r:id="rId862"/>
    <hyperlink ref="A2471" display="THE SULTAN CENTER" r:id="rId863"/>
    <hyperlink ref="A1534" display="CEORA INDUSTRIES" r:id="rId864"/>
    <hyperlink ref="C1170" display="http://www.kahramanhediyelik.com" r:id="rId865"/>
    <hyperlink ref="A2524" display="MARRAKECH REAL ESTATE HOLDING" r:id="rId866"/>
    <hyperlink ref="A213" display="ELLIM TRADE" r:id="rId867"/>
    <hyperlink ref="A1635" display="PLIEGER" r:id="rId868"/>
    <hyperlink ref="C2121" display="http://www.newcreation.com.hk" r:id="rId869"/>
    <hyperlink ref="A129" display="ABAKO A KANAKOPOULOS" r:id="rId870"/>
    <hyperlink ref="A413" display="GEOBRA BRANDSTAETTER GMBH &amp;" r:id="rId871"/>
    <hyperlink ref="H2558" display="info@karina.corp.com.hk" r:id="rId872"/>
    <hyperlink ref="A1916" display="NUSANTARA TIN" r:id="rId873"/>
    <hyperlink ref="H1460" display="binks@netasia.net" r:id="rId874"/>
    <hyperlink ref="A1714" display="BULVAR YAPI MALZ SAN TIC LTD STI" r:id="rId875"/>
    <hyperlink ref="A217" display="PACIFIC PRODUCTS INTERNATIONAL" r:id="rId876"/>
    <hyperlink ref="A2282" display="BOKKEN A S" r:id="rId877"/>
    <hyperlink ref="A1471" display="B&amp;G" r:id="rId878"/>
    <hyperlink ref="H1892" display="hubsdad@aol.com" r:id="rId879"/>
    <hyperlink ref="H2445" display="hprd11@tp.sanyei.com" r:id="rId880"/>
    <hyperlink ref="H1003" display="info@beck-grosskuechen.de" r:id="rId881"/>
    <hyperlink ref="C2394" display="http://www.mbspimport.com.au" r:id="rId882"/>
    <hyperlink ref="C1175" display="http://www.kebi.com" r:id="rId883"/>
    <hyperlink ref="A649" display="EVERGREEN ENTERPRISES" r:id="rId884"/>
    <hyperlink ref="H1809" display="crestyle@ms9.hinet.net" r:id="rId885"/>
    <hyperlink ref="H1157" display="annakongca@yahoo.ca" r:id="rId886"/>
    <hyperlink ref="C1380" display="http://www.allmetalproducts.com.au" r:id="rId887"/>
    <hyperlink ref="H1234" display="shahin.n@sbcglobal.net" r:id="rId888"/>
    <hyperlink ref="A2217" display="COCOARIMA" r:id="rId889"/>
    <hyperlink ref="C1259" display="http://www.clickta.com" r:id="rId890"/>
    <hyperlink ref="H1733" display="dammyb@hotmail.com" r:id="rId891"/>
    <hyperlink ref="A388" display="BETTER TRACE" r:id="rId892"/>
    <hyperlink ref="A1882" display="AL-WASSEL TRADING" r:id="rId893"/>
    <hyperlink ref="H1489" display="michelle@remalux.nl" r:id="rId894"/>
    <hyperlink ref="H464" display="m_farrell@browneco.com" r:id="rId895"/>
    <hyperlink ref="C630" display="http://www.rabcofoodservice.com" r:id="rId896"/>
    <hyperlink ref="A39" display="ART MOMOSE" r:id="rId897"/>
    <hyperlink ref="H2152" display="egreatindia@yahoo.com" r:id="rId898"/>
    <hyperlink ref="C364" display="http://www.daoud.com" r:id="rId899"/>
    <hyperlink ref="C1982" display="http://www.hozan.co.jp" r:id="rId900"/>
    <hyperlink ref="C2235" display="http://www.fmail.vnn.vn" r:id="rId901"/>
    <hyperlink ref="H22" display="greenware@greenware-international.com" r:id="rId902"/>
    <hyperlink ref="A198" display="DAMSEL FINLAND" r:id="rId903"/>
    <hyperlink ref="C245" display="http://www.stefani.com.au" r:id="rId904"/>
    <hyperlink ref="A237" display="BATARNI FOR TRADING&amp;INDUSTRY" r:id="rId905"/>
    <hyperlink ref="A1757" display="CIT ARTECH" r:id="rId906"/>
    <hyperlink ref="A2262" display="KLICK" r:id="rId907"/>
    <hyperlink ref="H2555" display="info@benchmade.com" r:id="rId908"/>
    <hyperlink ref="C409" display="http://www.estartech.com" r:id="rId909"/>
    <hyperlink ref="A474" display="CUISINES SCHMIDT" r:id="rId910"/>
    <hyperlink ref="A597" display="CAFE MART" r:id="rId911"/>
    <hyperlink ref="A800" display="BIG SWALLOW" r:id="rId912"/>
    <hyperlink ref="C1282" display="http://www.novasanit.fr" r:id="rId913"/>
    <hyperlink ref="A1991" display="MIELE ITALIA" r:id="rId914"/>
    <hyperlink ref="C1368" display="http://www.jet-win.biz" r:id="rId915"/>
    <hyperlink ref="A2187" display="GELLBERG" r:id="rId916"/>
    <hyperlink ref="A1818" display="BAGGY" r:id="rId917"/>
    <hyperlink ref="A1498" display="BONADI" r:id="rId918"/>
    <hyperlink ref="A701" display="LANCASTER COLONY CORP (PTY)" r:id="rId919"/>
    <hyperlink ref="A2357" display="S K L" r:id="rId920"/>
    <hyperlink ref="H1918" display="info@tg-woodware.com" r:id="rId921"/>
    <hyperlink ref="H842" display="sales@ejh.co.uk" r:id="rId922"/>
    <hyperlink ref="C2499" display="http://www.waltdisney.com" r:id="rId923"/>
    <hyperlink ref="H1300" display="noll@eircom.net" r:id="rId924"/>
    <hyperlink ref="H1365" display="jenlian53@hotmail.com" r:id="rId925"/>
    <hyperlink ref="H1560" display="info@lifting-gear.co.nz" r:id="rId926"/>
    <hyperlink ref="A1920" display="CRYSTAL SPARKLE" r:id="rId927"/>
    <hyperlink ref="A2221" display="BIG ERIC S REST SUPPLIES" r:id="rId928"/>
    <hyperlink ref="C2378" display="http://www.lianfood.com" r:id="rId929"/>
    <hyperlink ref="C1682" display="http://www.milltecindia.com" r:id="rId930"/>
    <hyperlink ref="C1642" display="http://www.restonlloyd.com" r:id="rId931"/>
    <hyperlink ref="H524" display="joe@huarun.us" r:id="rId932"/>
    <hyperlink ref="A1265" display="ALL AMERICAN HOT DOG" r:id="rId933"/>
    <hyperlink ref="A1165" display="PW INTERNATIONAL" r:id="rId934"/>
    <hyperlink ref="A57" display="BAEKO-MUENCHEN" r:id="rId935"/>
    <hyperlink ref="C359" display="http://www.artshoppe.net" r:id="rId936"/>
    <hyperlink ref="C1895" display="http://www.eljefestaqueria.com" r:id="rId937"/>
    <hyperlink ref="A1722" display="ALEMDAR HEDIYELIK ESYA TIC LTD STI" r:id="rId938"/>
    <hyperlink ref="C115" display="http://www.equus.com.hk" r:id="rId939"/>
    <hyperlink ref="H1709" display="foodaids@hclinfinet.com" r:id="rId940"/>
    <hyperlink ref="A2164" display="GISHPUPPY" r:id="rId941"/>
    <hyperlink ref="C2524" display="http://www.mreh-marrakechimmobiler.com" r:id="rId942"/>
    <hyperlink ref="C334" display="http://www.creativeartsinc.com" r:id="rId943"/>
    <hyperlink ref="A215" display="BOON SENG (KUCHING) SDN" r:id="rId944"/>
    <hyperlink ref="C1208" display="http://www.lagerteknikk.no" r:id="rId945"/>
    <hyperlink ref="A1310" display="ALMOST NEW &amp; NEW RESTAURANT" r:id="rId946"/>
    <hyperlink ref="A1461" display="FIEGE GROUP" r:id="rId947"/>
    <hyperlink ref="A911" display="BOUTIQUE VAN DEURS" r:id="rId948"/>
    <hyperlink ref="H688" display="cy.rus@levelgifts.com" r:id="rId949"/>
    <hyperlink ref="A1867" display="THE STRATA GROUP" r:id="rId950"/>
    <hyperlink ref="H2125" display="dwongsj@yahoo.com" r:id="rId951"/>
    <hyperlink ref="A2244" display="BAL" r:id="rId952"/>
    <hyperlink ref="A527" display="EMI PLASTIC" r:id="rId953"/>
    <hyperlink ref="A585" display="BASYN" r:id="rId954"/>
    <hyperlink ref="A112" display="A B E COANEY CATERING EQUIPMENT" r:id="rId955"/>
    <hyperlink ref="H50" display="kavitagoel@ew.esselgroup.com" r:id="rId956"/>
    <hyperlink ref="H1802" display="alandry@winning.com" r:id="rId957"/>
    <hyperlink ref="A1312" display="B6" r:id="rId958"/>
    <hyperlink ref="C1303" display="http://www.cerf-dellier.com" r:id="rId959"/>
    <hyperlink ref="H1296" display="wechslers@aol.com" r:id="rId960"/>
    <hyperlink ref="A1330" display="AL GHONAIM" r:id="rId961"/>
    <hyperlink ref="C1866" display="http://www.ecua.net.ec" r:id="rId962"/>
    <hyperlink ref="A242" display="SHRIJI KRUPA" r:id="rId963"/>
    <hyperlink ref="H1547" display="dmp@lynx.net" r:id="rId964"/>
    <hyperlink ref="H944" display="rachels@bambuhome.com" r:id="rId965"/>
    <hyperlink ref="A1052" display="AHMAD M ALKHATIB" r:id="rId966"/>
    <hyperlink ref="C618" display="http://www.soundslikehome.com.au" r:id="rId967"/>
    <hyperlink ref="H2448" display="kchkch10@hotmail.com" r:id="rId968"/>
    <hyperlink ref="I2071" display="bj@kingsgun.com" r:id="rId969"/>
    <hyperlink ref="A620" display="ALLIED MARKETING GROUP" r:id="rId970"/>
    <hyperlink ref="I2014" display="jenny_wangqi@hotmail.com" r:id="rId971"/>
    <hyperlink ref="C1374" display="http://www.rovalma.com" r:id="rId972"/>
    <hyperlink ref="H35" display="impdept@bellaflor.de" r:id="rId973"/>
    <hyperlink ref="A965" display="CANCER RESEARCH UK" r:id="rId974"/>
    <hyperlink ref="C1903" display="http://www.ite.net" r:id="rId975"/>
    <hyperlink ref="C84" display="http://www.uriarte.com.ar" r:id="rId976"/>
    <hyperlink ref="H175" display="wangyi820@hotmail.com" r:id="rId977"/>
    <hyperlink ref="C1239" display="http://www.mseed.net.tw" r:id="rId978"/>
    <hyperlink ref="A2480" display="CIM PLASTIQUES" r:id="rId979"/>
    <hyperlink ref="H1230" display="ktc@xtra.co.nz" r:id="rId980"/>
    <hyperlink ref="H1806" display="enquiries@ahm.co.nz" r:id="rId981"/>
    <hyperlink ref="H1682" display="rajjain760@yahoo.co.in" r:id="rId982"/>
    <hyperlink ref="H318" display="jhara@premiereq.com" r:id="rId983"/>
    <hyperlink ref="C1250" display="http://www.jansendak.nl" r:id="rId984"/>
    <hyperlink ref="H1030" display="tromsmar@aol.com" r:id="rId985"/>
    <hyperlink ref="A1608" display="BASK" r:id="rId986"/>
    <hyperlink ref="C2500" display="http://www.housewares.org" r:id="rId987"/>
    <hyperlink ref="A1623" display="TAIYO &amp; KOYU" r:id="rId988"/>
    <hyperlink ref="C1098" display="http://www.bardwilhome.com" r:id="rId989"/>
    <hyperlink ref="C307" display="http://www.bunsl.nl" r:id="rId990"/>
    <hyperlink ref="H1466" display="sales@parmco.co.nz" r:id="rId991"/>
    <hyperlink ref="H49" display="solene@palaisdesthes.com" r:id="rId992"/>
    <hyperlink ref="A1084" display="MORAD YOUSUF BEHBEHANI EST" r:id="rId993"/>
    <hyperlink ref="H419" display="panamas@centrin.net.id" r:id="rId994"/>
    <hyperlink ref="A605" display="N FASOULIOTIS &amp; SONS" r:id="rId995"/>
    <hyperlink ref="A1182" display="PT ASABA INDUSTRY" r:id="rId996"/>
    <hyperlink ref="C1529" display="http://www.kaiserkraft.com" r:id="rId997"/>
    <hyperlink ref="H2471" display="andrea@sultan-center.com" r:id="rId998"/>
    <hyperlink ref="C306" display="http://www.albakeurope.com" r:id="rId999"/>
    <hyperlink ref="A1665" display="SAGETRA" r:id="rId1000"/>
    <hyperlink ref="H1400" display="richard@award.co.nz" r:id="rId1001"/>
    <hyperlink ref="C781" display="http://www.abudawood.com" r:id="rId1002"/>
    <hyperlink ref="H1654" display="sales@bbn.co.uk" r:id="rId1003"/>
    <hyperlink ref="C1999" display="http://www.china-forever.com" r:id="rId1004"/>
    <hyperlink ref="A1068" display="FORTAL" r:id="rId1005"/>
    <hyperlink ref="A433" display="MERCHANDISE CONNECTION INTERNATIONAL" r:id="rId1006"/>
    <hyperlink ref="A1810" display="999 TEXTILE" r:id="rId1007"/>
    <hyperlink ref="A1293" display="VENTURE IRRESISTIBLE" r:id="rId1008"/>
    <hyperlink ref="A2396" display="MOH ENTERPRISES" r:id="rId1009"/>
    <hyperlink ref="H357" display="cbrussow@duckwall.com" r:id="rId1010"/>
    <hyperlink ref="H402" display="fern@sri.lanka.net" r:id="rId1011"/>
    <hyperlink ref="A665" display="SANIFLO" r:id="rId1012"/>
    <hyperlink ref="A773" display="M C" r:id="rId1013"/>
    <hyperlink ref="H795" display="bhasin@siren.ocn.ne.jp" r:id="rId1014"/>
    <hyperlink ref="H1852" display="mnkhk@hkstar.com" r:id="rId1015"/>
    <hyperlink ref="C939" display="http://www.orange.ocn.ne.jp" r:id="rId1016"/>
    <hyperlink ref="H1660" display="baraq-zb@inter.net" r:id="rId1017"/>
    <hyperlink ref="H2285" display="hachehab@t-net.com" r:id="rId1018"/>
    <hyperlink ref="C1463" display="http://www.celulosasvascas.com" r:id="rId1019"/>
    <hyperlink ref="D2056" display="http://www.herlitz.de" r:id="rId1020"/>
    <hyperlink ref="C21" display="http://www.heres.fi" r:id="rId1021"/>
    <hyperlink ref="C2535" display="http://www.ta-petro.com" r:id="rId1022"/>
    <hyperlink ref="C951" display="http://www.mandarin.edu.hk" r:id="rId1023"/>
    <hyperlink ref="C1015" display="http://www.imporx.com" r:id="rId1024"/>
    <hyperlink ref="H1351" display="amson@netvigator.com" r:id="rId1025"/>
    <hyperlink ref="C190" display="http://www.bradleycorp.com" r:id="rId1026"/>
    <hyperlink ref="A1590" display="FUJISHO" r:id="rId1027"/>
    <hyperlink ref="C2237" display="http://www.wanadooadsl.net" r:id="rId1028"/>
    <hyperlink ref="H613" display="madar_alshefa@hotmail.com" r:id="rId1029"/>
    <hyperlink ref="A2369" display="BERUVI" r:id="rId1030"/>
    <hyperlink ref="A726" display="CHINA BUSINESS SOURCES" r:id="rId1031"/>
    <hyperlink ref="C1777" display="http://www.illy.com" r:id="rId1032"/>
    <hyperlink ref="H2586" display="metos.norway@metos.com" r:id="rId1033"/>
    <hyperlink ref="A2427" display="BELLA CENTER" r:id="rId1034"/>
    <hyperlink ref="A752" display="BAMBU" r:id="rId1035"/>
    <hyperlink ref="A1086" display="BESTCO FUEL INJECTION PUMP SERVICE" r:id="rId1036"/>
    <hyperlink ref="A968" display="SANYO EJENSHI" r:id="rId1037"/>
    <hyperlink ref="A2481" display="LUSTERWARE" r:id="rId1038"/>
    <hyperlink ref="A269" display="AIPI" r:id="rId1039"/>
    <hyperlink ref="C2155" display="http://www.senet.com.au" r:id="rId1040"/>
    <hyperlink ref="H321" display="olympic@olympic-as.dk" r:id="rId1041"/>
    <hyperlink ref="A2197" display="SHISHIKURAYAHEI SHOTEN" r:id="rId1042"/>
    <hyperlink ref="A1539" display="HOME AND GARDEN PARTY" r:id="rId1043"/>
    <hyperlink ref="C1989" display="http://www.glasswareandchina.com.au" r:id="rId1044"/>
    <hyperlink ref="A1561" display="ORCHARD INTERNATIONAL" r:id="rId1045"/>
    <hyperlink ref="C392" display="http://www.reell.nl" r:id="rId1046"/>
    <hyperlink ref="A1103" display="SJOELIE &amp; BIRCH" r:id="rId1047"/>
    <hyperlink ref="H2323" display="fufuliu@hotmail.com" r:id="rId1048"/>
    <hyperlink ref="H1023" display="sales@regentbelt.co.uk" r:id="rId1049"/>
    <hyperlink ref="C2329" display="http://www.swisssiam.com" r:id="rId1050"/>
    <hyperlink ref="A1518" display="AL-ADALEH INVESTMENT &amp; HOUSEHOLD EQUIPMENT" r:id="rId1051"/>
    <hyperlink ref="A158" display="ROYAL DOULTON USA" r:id="rId1052"/>
    <hyperlink ref="A672" display="HAJI GARMENTS" r:id="rId1053"/>
    <hyperlink ref="H663" display="alanhnw@yahoo.com" r:id="rId1054"/>
    <hyperlink ref="H1579" display="almijar@simon.intertel.hn" r:id="rId1055"/>
    <hyperlink ref="C1223" display="http://www.alliedmarketinggroup.com" r:id="rId1056"/>
    <hyperlink ref="A1531" display="BEST CHOICE M&amp;P" r:id="rId1057"/>
    <hyperlink ref="A1754" display="KYVAS" r:id="rId1058"/>
    <hyperlink ref="C23" display="http://www.sankeido.co.jp" r:id="rId1059"/>
    <hyperlink ref="H657" display="mudiyang@xtra.co.nz" r:id="rId1060"/>
    <hyperlink ref="B2039" display="S D A DISTRIBUTORS" r:id="rId1061"/>
    <hyperlink ref="A59" display="KNW TRADE" r:id="rId1062"/>
    <hyperlink ref="H1204" display="max@imagemrio.com.br" r:id="rId1063"/>
    <hyperlink ref="C2353" display="http://www.schurinventure.com" r:id="rId1064"/>
    <hyperlink ref="H1861" display="bonnyeze@yahoo.com" r:id="rId1065"/>
    <hyperlink ref="A1366" display="SITCO IMPORTING" r:id="rId1066"/>
    <hyperlink ref="H1815" display="sales@trempest.com.hk" r:id="rId1067"/>
    <hyperlink ref="H1335" display="raydar@pacific.net.hk" r:id="rId1068"/>
    <hyperlink ref="C1514" display="http://www.tma-draft.kiev.ua" r:id="rId1069"/>
    <hyperlink ref="A535" display="TREND &amp;" r:id="rId1070"/>
    <hyperlink ref="H509" display="premiere@premiereproducts.co.uk" r:id="rId1071"/>
    <hyperlink ref="C394" display="http://www.nyc.odn.ne.jp" r:id="rId1072"/>
    <hyperlink ref="H1601" display="office@planwell.com.hk" r:id="rId1073"/>
    <hyperlink ref="C744" display="http://www.msc.biglobe.ne.jp" r:id="rId1074"/>
    <hyperlink ref="A1478" display="HSIN KUANG RESTAURANT" r:id="rId1075"/>
    <hyperlink ref="A1520" display="AD PRINT" r:id="rId1076"/>
    <hyperlink ref="C2316" display="http://www.fonghua.com.hk" r:id="rId1077"/>
    <hyperlink ref="A1962" display="MEIFENG INDUSTRIAL (HK)" r:id="rId1078"/>
    <hyperlink ref="A684" display="BRAND PARTNER" r:id="rId1079"/>
    <hyperlink ref="C1537" display="http://www.gamatrading.com.br" r:id="rId1080"/>
    <hyperlink ref="C1328" display="http://www.sprintvac.co.uk" r:id="rId1081"/>
    <hyperlink ref="A2441" display="AL-JASIM TRADERS" r:id="rId1082"/>
    <hyperlink ref="A155" display="TRADING EUROPEAN" r:id="rId1083"/>
    <hyperlink ref="C403" display="http://www.fivestarprofessional.com" r:id="rId1084"/>
    <hyperlink ref="C725" display="http://www.churchillchina.plc.uk" r:id="rId1085"/>
    <hyperlink ref="A104" display="ADVANCE GLORY ENTERPRISES" r:id="rId1086"/>
    <hyperlink ref="A402" display="LANKA DECALS (PVT)" r:id="rId1087"/>
    <hyperlink ref="A1653" display="BENSUS INTERNATIONAL" r:id="rId1088"/>
    <hyperlink ref="C963" display="http://www.advancedclean.co.nz" r:id="rId1089"/>
    <hyperlink ref="C1740" display="http://www.klick.com" r:id="rId1090"/>
    <hyperlink ref="A354" display="SAM HWA TRADING" r:id="rId1091"/>
    <hyperlink ref="C1590" display="http://www.fujisho.jp" r:id="rId1092"/>
    <hyperlink ref="A592" display="AL MEDINA BUSINESS ESTABLISHMENTS" r:id="rId1093"/>
    <hyperlink ref="A253" display="AGGARWAL AGENCIES" r:id="rId1094"/>
    <hyperlink ref="H1432" display="ccstrade@singnet.com.sg" r:id="rId1095"/>
    <hyperlink ref="C1653" display="http://www.bensus.ca" r:id="rId1096"/>
    <hyperlink ref="C467" display="http://www.nwknives.com" r:id="rId1097"/>
    <hyperlink ref="H1362" display="info@jctd.co" r:id="rId1098"/>
    <hyperlink ref="C2234" display="http://www.eico.dk" r:id="rId1099"/>
    <hyperlink ref="H2454" display="c.boche@sesane-france.fr" r:id="rId1100"/>
    <hyperlink ref="H438" display="terrychan@aol.com" r:id="rId1101"/>
    <hyperlink ref="H2279" display="paakoss@aol.com" r:id="rId1102"/>
    <hyperlink ref="C1270" display="http://www.hongkongnewbritain.com" r:id="rId1103"/>
    <hyperlink ref="H2598" display="buyers@morosicommerciale.it" r:id="rId1104"/>
    <hyperlink ref="C1139" display="http://www.sanyo.ie" r:id="rId1105"/>
    <hyperlink ref="A439" display="PT KARYA HIDUP" r:id="rId1106"/>
    <hyperlink ref="H1130" display="aktiva@aktivaplus.com" r:id="rId1107"/>
    <hyperlink ref="H1132" display="lantind@aol.com" r:id="rId1108"/>
    <hyperlink ref="H529" display="ron@hometon.com" r:id="rId1109"/>
    <hyperlink ref="A2123" display="SHUN SANG (HK)" r:id="rId1110"/>
    <hyperlink ref="A41" display="AMSIE CLASSIQUE (THAILAND)" r:id="rId1111"/>
    <hyperlink ref="H2139" display="fartes.to@fartes.com" r:id="rId1112"/>
    <hyperlink ref="A1136" display="HNK FOODSERVICE" r:id="rId1113"/>
    <hyperlink ref="A1524" display="ATL INTERNATIONAL" r:id="rId1114"/>
    <hyperlink ref="C2347" display="http://www.crplastic.com" r:id="rId1115"/>
    <hyperlink ref="H792" display="louisbot202@37.com" r:id="rId1116"/>
    <hyperlink ref="H946" display="rdserve1@hotmail.com" r:id="rId1117"/>
    <hyperlink ref="I2099" display="gama_ferrer@hotmail.com" r:id="rId1118"/>
    <hyperlink ref="H261" display="mptrdgmi@netvigator.com" r:id="rId1119"/>
    <hyperlink ref="A919" display="ANATOLIA TILE" r:id="rId1120"/>
    <hyperlink ref="H1009" display="mclimited@ctimail.com" r:id="rId1121"/>
    <hyperlink ref="A1318" display="GEN MED TOURS" r:id="rId1122"/>
    <hyperlink ref="A159" display="SHREE STEELS" r:id="rId1123"/>
    <hyperlink ref="A1559" display="ALSHOWIHDI" r:id="rId1124"/>
    <hyperlink ref="C1280" display="http://www.indiamart.com" r:id="rId1125"/>
    <hyperlink ref="A1719" display="SHINING BRIGHTS INC H K OFFICE" r:id="rId1126"/>
    <hyperlink ref="A1775" display="H&amp;H INTERNATIONAL" r:id="rId1127"/>
    <hyperlink ref="B2065" display="CHOICE COOKWARE &amp; TABLEWARE" r:id="rId1128"/>
    <hyperlink ref="C447" display="http://www.caldarellas.com" r:id="rId1129"/>
    <hyperlink ref="A1710" display="A K I" r:id="rId1130"/>
    <hyperlink ref="C824" display="http://www.manneh.com.jo" r:id="rId1131"/>
    <hyperlink ref="A1783" display="GIFTLINES" r:id="rId1132"/>
    <hyperlink ref="H845" display="tahirkhan009@hotmail.com" r:id="rId1133"/>
    <hyperlink ref="H421" display="post@ms-belysning.no" r:id="rId1134"/>
    <hyperlink ref="H673" display="fydsa@netvigator.com" r:id="rId1135"/>
    <hyperlink ref="C1146" display="http://www.pozzighislanzoni.it" r:id="rId1136"/>
    <hyperlink ref="H515" display="antonchu@softhome.net" r:id="rId1137"/>
    <hyperlink ref="A2407" display="KANGMIN MATEL ART FLY" r:id="rId1138"/>
    <hyperlink ref="C475" display="http://www.tdctrade.com" r:id="rId1139"/>
    <hyperlink ref="A1131" display="BEVTEC" r:id="rId1140"/>
    <hyperlink ref="H2286" display="crossleyrtr@zoom.co.uk" r:id="rId1141"/>
    <hyperlink ref="H1339" display="frank@smart-sourcing.com" r:id="rId1142"/>
    <hyperlink ref="H1368" display="jetwinhk@netvigator.com" r:id="rId1143"/>
    <hyperlink ref="A394" display="CHUBU KOGYO" r:id="rId1144"/>
    <hyperlink ref="C2590" display="http://www.hoifung.com" r:id="rId1145"/>
    <hyperlink ref="A2504" display="DONGGUAN(QING XI)DECFAIR METAL &amp; PLASTIC FTY" r:id="rId1146"/>
    <hyperlink ref="H412" display="daesong_py@hotmail.com" r:id="rId1147"/>
    <hyperlink ref="A366" display="JANSEN GMBH U" r:id="rId1148"/>
    <hyperlink ref="H256" display="bss@ihug.co.nz" r:id="rId1149"/>
    <hyperlink ref="A396" display="AL SHOWAIB TRADING CO;L L C" r:id="rId1150"/>
    <hyperlink ref="A2192" display="ANODICA TREVIGIANA" r:id="rId1151"/>
    <hyperlink ref="C2146" display="http://www.wanadooadsl.net" r:id="rId1152"/>
    <hyperlink ref="A2486" display="ANG NGEE SENG IMPORT &amp; EXPORT" r:id="rId1153"/>
    <hyperlink ref="H849" display="v.levin@pasifikgrup.com" r:id="rId1154"/>
    <hyperlink ref="C514" display="http://www.tingstad.se" r:id="rId1155"/>
    <hyperlink ref="A1009" display="M C" r:id="rId1156"/>
    <hyperlink ref="H177" display="mphbs@pd.jaring.my" r:id="rId1157"/>
    <hyperlink ref="A306" display="ALCANITAL SERVICES" r:id="rId1158"/>
    <hyperlink ref="A2000" display="AKIBA SHOTEN" r:id="rId1159"/>
    <hyperlink ref="A1336" display="SUNNY GENERAL TRADING" r:id="rId1160"/>
    <hyperlink ref="C1908" display="http://www.smg-group.de" r:id="rId1161"/>
    <hyperlink ref="C468" display="http://www.callens-lesage.fr" r:id="rId1162"/>
    <hyperlink ref="A946" display="RD TECHNOSYS" r:id="rId1163"/>
    <hyperlink ref="H397" display="suzuco@ka2.so-net.ne.jp" r:id="rId1164"/>
    <hyperlink ref="H2418" display="davie@jumbobase.com.hk" r:id="rId1165"/>
    <hyperlink ref="H1344" display="cesimco@adinet.com.uy" r:id="rId1166"/>
    <hyperlink ref="C1964" display="http://www.mazzocchi.net" r:id="rId1167"/>
    <hyperlink ref="H1746" display="linea@linea2000.be" r:id="rId1168"/>
    <hyperlink ref="H856" display="citystar@pacific.net.sg" r:id="rId1169"/>
    <hyperlink ref="A961" display="PLAN KEUKENS" r:id="rId1170"/>
    <hyperlink ref="A177" display="METRO PREMIUMS HOUSE SENDIRIAN BERHAD" r:id="rId1171"/>
    <hyperlink ref="A912" display="A A J GENERAL TRADING &amp; CONTRACTS" r:id="rId1172"/>
    <hyperlink ref="A757" display="METMIN SERVICES" r:id="rId1173"/>
    <hyperlink ref="A2113" display="3 OCEANS ENTERPRISE" r:id="rId1174"/>
    <hyperlink ref="H1133" display="sky_land@emirates.net" r:id="rId1175"/>
    <hyperlink ref="H2343" display="padisa@sinfo.net" r:id="rId1176"/>
    <hyperlink ref="H1653" display="izzy@bensus.ca" r:id="rId1177"/>
    <hyperlink ref="H1381" display="nakajima@nambeibussan.co" r:id="rId1178"/>
    <hyperlink ref="H1588" display="shivaberlin@t-online.de" r:id="rId1179"/>
    <hyperlink ref="C2208" display="http://www.scheurich.de" r:id="rId1180"/>
    <hyperlink ref="C2194" display="http://www.bttb.net.bd" r:id="rId1181"/>
    <hyperlink ref="A1415" display="KOOK JIN TRADING" r:id="rId1182"/>
    <hyperlink ref="H1996" display="baywatch@giasmd01.vsnl.net.in" r:id="rId1183"/>
    <hyperlink ref="I2086" display="flage@flage.no" r:id="rId1184"/>
    <hyperlink ref="A1106" display="HAKUGEN" r:id="rId1185"/>
    <hyperlink ref="A2157" display="SOHO" r:id="rId1186"/>
    <hyperlink ref="A1092" display="SHUN HOA TRADING" r:id="rId1187"/>
    <hyperlink ref="A841" display="HAPPY GIFT STORE-523" r:id="rId1188"/>
    <hyperlink ref="A951" display="MANDARIN" r:id="rId1189"/>
    <hyperlink ref="A2" display="PARAGON HOME CENTER" r:id="rId1190"/>
    <hyperlink ref="A771" display="SOBOND ASIA PACIFIC" r:id="rId1191"/>
    <hyperlink ref="A1173" display="MARLOW INTERNATIONAL" r:id="rId1192"/>
    <hyperlink ref="H796" display="fangerencia@epm.net.co" r:id="rId1193"/>
    <hyperlink ref="H255" display="ocakir@partnecglobal.com" r:id="rId1194"/>
    <hyperlink ref="A2264" display="DAITONA GENERAL TRADING" r:id="rId1195"/>
    <hyperlink ref="H126" display="altafpanja@hotmail.com" r:id="rId1196"/>
    <hyperlink ref="B2057" display="J B PROMOTIONS AND DISTRIBUTION" r:id="rId1197"/>
    <hyperlink ref="C2454" display="http://www.sesane-france.fr" r:id="rId1198"/>
    <hyperlink ref="C1473" display="http://www.china-foundation.com" r:id="rId1199"/>
    <hyperlink ref="A1705" display="KISHORE INDUSTRIES" r:id="rId1200"/>
    <hyperlink ref="A1176" display="SILICON" r:id="rId1201"/>
    <hyperlink ref="H758" display="cigc@pacific.net.ph" r:id="rId1202"/>
    <hyperlink ref="C1968" display="http://www.bintzsupply.com" r:id="rId1203"/>
    <hyperlink ref="I2029" display="zhengminhua@hotmail.com" r:id="rId1204"/>
    <hyperlink ref="H824" display="michel@manneh.com.jo" r:id="rId1205"/>
    <hyperlink ref="C2154" display="http://www.sam-e.co.kr" r:id="rId1206"/>
    <hyperlink ref="A1246" display="ANGLO-SWISS TRADING CO (HK)" r:id="rId1207"/>
    <hyperlink ref="A853" display="ROSTI (INCASE)" r:id="rId1208"/>
    <hyperlink ref="H778" display="f.medina@metalostudio.com" r:id="rId1209"/>
    <hyperlink ref="H646" display="kolibri@vip.fi" r:id="rId1210"/>
    <hyperlink ref="A1522" display="GENERAL UNITED" r:id="rId1211"/>
    <hyperlink ref="A1201" display="IQBAL GROUP OF COMPANIES" r:id="rId1212"/>
    <hyperlink ref="H606" display="aflasanitari@ae.net.sa" r:id="rId1213"/>
    <hyperlink ref="H354" display="wenbypark2007@yahoo.co" r:id="rId1214"/>
    <hyperlink ref="C854" display="http://www.ecco.co.nz" r:id="rId1215"/>
    <hyperlink ref="A1032" display="SMALL ENTERPRISE OTID" r:id="rId1216"/>
    <hyperlink ref="C1310" display="http://www.almostnewandnew.com" r:id="rId1217"/>
    <hyperlink ref="A1643" display="METE PLASTIK SANAYI VE TICARET A S" r:id="rId1218"/>
    <hyperlink ref="A1529" display="KAISER &amp; KRAFT" r:id="rId1219"/>
    <hyperlink ref="H2356" display="abushukur@hotmail.com" r:id="rId1220"/>
    <hyperlink ref="C2443" display="http://www.carbomboniere.it" r:id="rId1221"/>
    <hyperlink ref="H166" display="fvglobalpromo@cable.net.co" r:id="rId1222"/>
    <hyperlink ref="C1267" display="http://www.sajonia.com" r:id="rId1223"/>
    <hyperlink ref="C1234" display="http://www.globalexchange.org" r:id="rId1224"/>
    <hyperlink ref="C1542" display="http://www.proprietarytrade.com" r:id="rId1225"/>
    <hyperlink ref="C829" display="http://www.eferitrade.com" r:id="rId1226"/>
    <hyperlink ref="H1514" display="etumanova@tma-draft.kiev.ua" r:id="rId1227"/>
    <hyperlink ref="A1856" display="GOLD CITY FURNITURE" r:id="rId1228"/>
    <hyperlink ref="A2147" display="KELLY INTERNATIONAL TRADING" r:id="rId1229"/>
    <hyperlink ref="H2337" display="info@sim-metal-enclosures.it" r:id="rId1230"/>
    <hyperlink ref="A1512" display="SUN YEAR" r:id="rId1231"/>
    <hyperlink ref="H2332" display="furnco@furnco.se" r:id="rId1232"/>
    <hyperlink ref="H798" display="t.dibs@evecom.ma" r:id="rId1233"/>
    <hyperlink ref="A1390" display="HK CATERING MANAGEMENT" r:id="rId1234"/>
    <hyperlink ref="C437" display="http://www.autopride.cn" r:id="rId1235"/>
    <hyperlink ref="H1486" display="nitin@puravankara.com" r:id="rId1236"/>
    <hyperlink ref="A724" display="ANDERSEN &amp; NIELSEN KOEBENHAVN" r:id="rId1237"/>
    <hyperlink ref="C2104" display="http://www.embassy-int.com" r:id="rId1238"/>
    <hyperlink ref="A866" display="TLC INTL TRADING" r:id="rId1239"/>
    <hyperlink ref="A1637" display="ABITO" r:id="rId1240"/>
    <hyperlink ref="A801" display="DRACO INDUSTRIAL" r:id="rId1241"/>
    <hyperlink ref="A2361" display="SCHENNER GESMBH" r:id="rId1242"/>
    <hyperlink ref="H1343" display="edutex@streamyx.com" r:id="rId1243"/>
    <hyperlink ref="H1931" display="info@saturnia.net" r:id="rId1244"/>
    <hyperlink ref="C433" display="http://www.merchandiseconn.com" r:id="rId1245"/>
    <hyperlink ref="A2367" display="HAPPY HOME INDUSTRY" r:id="rId1246"/>
    <hyperlink ref="H1481" display="parts@georgestock.co.nz" r:id="rId1247"/>
    <hyperlink ref="H715" display="frankwang@stny.rr.com" r:id="rId1248"/>
    <hyperlink ref="A549" display="INTERCOM" r:id="rId1249"/>
    <hyperlink ref="A58" display="ORIENTAL SOURCE" r:id="rId1250"/>
    <hyperlink ref="C2304" display="http://www.castilian.com" r:id="rId1251"/>
    <hyperlink ref="H903" display="herm.rahmer@t-online.de" r:id="rId1252"/>
    <hyperlink ref="H1566" display="btfconseil@aol.com" r:id="rId1253"/>
    <hyperlink ref="C1088" display="http://www.ods.be" r:id="rId1254"/>
    <hyperlink ref="H611" display="verkauf@nica.de" r:id="rId1255"/>
    <hyperlink ref="C1767" display="http://www.bbr.com.hk" r:id="rId1256"/>
    <hyperlink ref="C1418" display="http://www.lttnet.net" r:id="rId1257"/>
    <hyperlink ref="H533" display="barter@barterhk.com" r:id="rId1258"/>
    <hyperlink ref="A974" display="LARKSPUR TRADING" r:id="rId1259"/>
    <hyperlink ref="A1376" display="BALZARE EUROPA S L" r:id="rId1260"/>
    <hyperlink ref="H2528" display="monpal@crest.ocn.ne.jp" r:id="rId1261"/>
    <hyperlink ref="A2473" display="MARTINSEN" r:id="rId1262"/>
    <hyperlink ref="C2376" display="http://www.hoffmann-group.com" r:id="rId1263"/>
    <hyperlink ref="I2004" display="garvin@fps.com.hk" r:id="rId1264"/>
    <hyperlink ref="A1126" display="KIG" r:id="rId1265"/>
    <hyperlink ref="C1693" display="http://www.clerys.ie" r:id="rId1266"/>
    <hyperlink ref="C2461" display="http://www.lenfex.com" r:id="rId1267"/>
    <hyperlink ref="A573" display="CHINA TRADE PARK" r:id="rId1268"/>
    <hyperlink ref="H2492" display="pirozzi@charter.net" r:id="rId1269"/>
    <hyperlink ref="H893" display="hilda@adspechk.com" r:id="rId1270"/>
    <hyperlink ref="A1537" display="GAMA COMERCIAL IMPORTADORA E EXPORTADORA" r:id="rId1271"/>
    <hyperlink ref="A83" display="BAMBOO FLOORING HAWAII" r:id="rId1272"/>
    <hyperlink ref="A1584" display="HOMEWELL" r:id="rId1273"/>
    <hyperlink ref="C1790" display="http://www.sharpwell.com" r:id="rId1274"/>
    <hyperlink ref="C2274" display="http://www.oman.com.tw" r:id="rId1275"/>
    <hyperlink ref="C795" display="http://www.siren.ocn.ne.jp" r:id="rId1276"/>
    <hyperlink ref="A954" display="H S TRADING" r:id="rId1277"/>
    <hyperlink ref="A802" display="IVEX" r:id="rId1278"/>
    <hyperlink ref="A2194" display="AHMED HOSSAIN ARMS" r:id="rId1279"/>
    <hyperlink ref="C489" display="http://www.club.internet.fr" r:id="rId1280"/>
    <hyperlink ref="A2240" display="LE GRAND INTERNATIONAL" r:id="rId1281"/>
    <hyperlink ref="A1521" display="OZEKI" r:id="rId1282"/>
    <hyperlink ref="A276" display="REPLACEMENTS" r:id="rId1283"/>
    <hyperlink ref="H266" display="marie.vermeire@crealogos.be" r:id="rId1284"/>
    <hyperlink ref="A1221" display="SARANT INTERNATIONAL COMMODITIES" r:id="rId1285"/>
    <hyperlink ref="H1621" display="info@talusproducts.com" r:id="rId1286"/>
    <hyperlink ref="C1557" display="http://www.mxn.mesh.ne.jp" r:id="rId1287"/>
    <hyperlink ref="A384" display="COMERCIAL AYSEN" r:id="rId1288"/>
    <hyperlink ref="A1729" display="MALROY PRODUCTS (DUDLEY)LTD" r:id="rId1289"/>
    <hyperlink ref="C608" display="http://www.deelint.com" r:id="rId1290"/>
    <hyperlink ref="A563" display="KUNBROWN VENTURES" r:id="rId1291"/>
    <hyperlink ref="C1744" display="http://www.vasia.com" r:id="rId1292"/>
    <hyperlink ref="H1792" display="midfa@pacific.net.sg" r:id="rId1293"/>
    <hyperlink ref="C99" display="http://www.brennaninc.com" r:id="rId1294"/>
    <hyperlink ref="A1900" display="FAVOUR DEVELOPMENT" r:id="rId1295"/>
    <hyperlink ref="A2310" display="R MICHAEL TRADING" r:id="rId1296"/>
    <hyperlink ref="C2516" display="http://www.jumbokorea.co.kr" r:id="rId1297"/>
    <hyperlink ref="C2296" display="http://www.tradeholding.net" r:id="rId1298"/>
    <hyperlink ref="H1345" display="jcworldbell@yahoo.com" r:id="rId1299"/>
    <hyperlink ref="A1006" display="ACSEED" r:id="rId1300"/>
    <hyperlink ref="A595" display="PT MITRAGUNA KENCANAMULIA" r:id="rId1301"/>
    <hyperlink ref="A1486" display="PURVANKARA PROJECTS" r:id="rId1302"/>
    <hyperlink ref="A1573" display="DENNIS GREEN" r:id="rId1303"/>
    <hyperlink ref="H1944" display="kimura@marukai.com" r:id="rId1304"/>
    <hyperlink ref="H761" display="disl@sify.com" r:id="rId1305"/>
    <hyperlink ref="A1914" display="SHISHIKURAYAHEI SHOTEN" r:id="rId1306"/>
    <hyperlink ref="H709" display="alraef@go.com.jo" r:id="rId1307"/>
    <hyperlink ref="C206" display="http://www.graffiti.com.ve" r:id="rId1308"/>
    <hyperlink ref="A1222" display="INTEGRATED DESIGN PRODUCTS" r:id="rId1309"/>
    <hyperlink ref="A557" display="TECHNOCARNE" r:id="rId1310"/>
    <hyperlink ref="A2373" display="BAN HONG COMPANY (PTE)" r:id="rId1311"/>
    <hyperlink ref="C165" display="http://www.hanilmanpower.com" r:id="rId1312"/>
    <hyperlink ref="A645" display="MAJESTIC GIFTS" r:id="rId1313"/>
    <hyperlink ref="A533" display="BARTER (HK)" r:id="rId1314"/>
    <hyperlink ref="A1069" display="K-4 TRADING &amp; CONTRACTING" r:id="rId1315"/>
    <hyperlink ref="I2059" display="firma_torah@yahoo.com" r:id="rId1316"/>
    <hyperlink ref="C2131" display="http://www.jtekt.com" r:id="rId1317"/>
    <hyperlink ref="H1826" display="sales@richimports.com" r:id="rId1318"/>
    <hyperlink ref="H1519" display="tathingl@netvigator.com" r:id="rId1319"/>
    <hyperlink ref="H1936" display="roseangel.xia@metro-mgb.com.cn" r:id="rId1320"/>
    <hyperlink ref="A2342" display="HARTMAN PACIFIC" r:id="rId1321"/>
    <hyperlink ref="C378" display="http://www.att.ne.jp" r:id="rId1322"/>
    <hyperlink ref="H185" display="srlera@wanadoo.fr" r:id="rId1323"/>
    <hyperlink ref="C970" display="http://www.directship.ca" r:id="rId1324"/>
    <hyperlink ref="A1309" display="OCEAN MARKETING AGENCY" r:id="rId1325"/>
    <hyperlink ref="C2543" display="http://www.fordcohk.com" r:id="rId1326"/>
    <hyperlink ref="C1137" display="http://www.aprilia.no" r:id="rId1327"/>
    <hyperlink ref="H1631" display="dan.lavelle@import-traders.com" r:id="rId1328"/>
    <hyperlink ref="B2054" display="SOCIETE G SOREAU" r:id="rId1329"/>
    <hyperlink ref="H1419" display="simon.sa" r:id="rId1330"/>
    <hyperlink ref="C2390" display="http://www.basketkorea.com" r:id="rId1331"/>
    <hyperlink ref="A2265" display="SHARPER IMAGE" r:id="rId1332"/>
    <hyperlink ref="H2551" display="akhilswaroop@hotmail.com" r:id="rId1333"/>
    <hyperlink ref="C2387" display="http://www.fidalgo.net" r:id="rId1334"/>
    <hyperlink ref="A882" display="LUZO FOODSERVICE" r:id="rId1335"/>
    <hyperlink ref="A839" display="KARLSTEDT" r:id="rId1336"/>
    <hyperlink ref="H1518" display="aladaleh_co@hotmail.com" r:id="rId1337"/>
    <hyperlink ref="H860" display="sales@ambaflatwares.com" r:id="rId1338"/>
    <hyperlink ref="H1925" display="bakereurope@kohlereurope.com" r:id="rId1339"/>
    <hyperlink ref="A1504" display="LUCCA DEVELOPMENT" r:id="rId1340"/>
    <hyperlink ref="A1581" display="BURTON MCCALL" r:id="rId1341"/>
    <hyperlink ref="H872" display="luinljubo@yahoo.com" r:id="rId1342"/>
    <hyperlink ref="A505" display="CAPITAL MFG" r:id="rId1343"/>
    <hyperlink ref="A1151" display="GOLDEN BAKE" r:id="rId1344"/>
    <hyperlink ref="A2389" display="AXA" r:id="rId1345"/>
    <hyperlink ref="C1474" display="http://www.kaffekompaniet.se" r:id="rId1346"/>
    <hyperlink ref="I2027" display="kraftland@eth.net" r:id="rId1347"/>
    <hyperlink ref="A717" display="SANDY EXPORTS" r:id="rId1348"/>
    <hyperlink ref="A1466" display="PARMCO SALES" r:id="rId1349"/>
    <hyperlink ref="A1932" display="C H M" r:id="rId1350"/>
    <hyperlink ref="C589" display="http://www.gwentmortgage.co.uk" r:id="rId1351"/>
    <hyperlink ref="H2537" display="andy@tfchen.com" r:id="rId1352"/>
    <hyperlink ref="A2266" display="KENNEDY INTERNATIONAL" r:id="rId1353"/>
    <hyperlink ref="A1895" display="EL JEFE" r:id="rId1354"/>
    <hyperlink ref="C2113" display="http://www.usaypage.com" r:id="rId1355"/>
    <hyperlink ref="A581" display="BERGMANN TECHNISCHE MAATSCHAPPIJ" r:id="rId1356"/>
    <hyperlink ref="H2333" display="grdengraces@earthlink.net" r:id="rId1357"/>
    <hyperlink ref="H1428" display="gulal@ttnet.net.tr" r:id="rId1358"/>
    <hyperlink ref="A2216" display="BADER AL-MULLA &amp; BROS CO W L L" r:id="rId1359"/>
    <hyperlink ref="A2598" display="MOROSI COMMERCIALE" r:id="rId1360"/>
    <hyperlink ref="H25" display="melkman@melkman.nl" r:id="rId1361"/>
    <hyperlink ref="H1194" display="coxtrade@yahoo.com.hk" r:id="rId1362"/>
    <hyperlink ref="H1435" display="info@posteneger.nl" r:id="rId1363"/>
    <hyperlink ref="C373" display="http://www.so-net.com.hk" r:id="rId1364"/>
    <hyperlink ref="C1008" display="http://www.ob.aitai.ne.jp" r:id="rId1365"/>
    <hyperlink ref="C1838" display="http://www.elifekey.com" r:id="rId1366"/>
    <hyperlink ref="A296" display="ARTISSIMO DESIGNS" r:id="rId1367"/>
    <hyperlink ref="H303" display="fvglobalpromo@cable.net.co" r:id="rId1368"/>
    <hyperlink ref="C2339" display="http://www.tri-tool.com" r:id="rId1369"/>
    <hyperlink ref="A1715" display="KRAFT 3P" r:id="rId1370"/>
    <hyperlink ref="C2351" display="http://www.netivigator.com" r:id="rId1371"/>
    <hyperlink ref="C2559" display="http://www.infinituscorp.com" r:id="rId1372"/>
    <hyperlink ref="H1769" display="inquire@siahuat.com.sg" r:id="rId1373"/>
    <hyperlink ref="H610" display="khandeiwal_r@indiatimes.com" r:id="rId1374"/>
    <hyperlink ref="C1344" display="http://www.cesimcosa.com" r:id="rId1375"/>
    <hyperlink ref="C837" display="http://www.jmp.com.hk" r:id="rId1376"/>
    <hyperlink ref="C257" display="http://www.canvaslms.com" r:id="rId1377"/>
    <hyperlink ref="C959" display="http://www.houston.rr.com" r:id="rId1378"/>
    <hyperlink ref="C1956" display="http://www.sger.fr" r:id="rId1379"/>
    <hyperlink ref="H899" display="chinatrips@hotmail.com" r:id="rId1380"/>
    <hyperlink ref="A380" display="RAHMOUNI EL GHALI" r:id="rId1381"/>
    <hyperlink ref="C346" display="http://www.snaidero.it" r:id="rId1382"/>
    <hyperlink ref="A1576" display="AL HAFFAR TRADING" r:id="rId1383"/>
    <hyperlink ref="H2188" display="vol@singnet.com.sg" r:id="rId1384"/>
    <hyperlink ref="A530" display="ALFAMAN" r:id="rId1385"/>
    <hyperlink ref="C453" display="http://www.nivel.e.telefonica.net" r:id="rId1386"/>
    <hyperlink ref="C876" display="http://www.hometon.com" r:id="rId1387"/>
    <hyperlink ref="A2219" display="ROBBINS IND" r:id="rId1388"/>
    <hyperlink ref="C1846" display="http://www.stationeryworld.com" r:id="rId1389"/>
    <hyperlink ref="C2568" display="http://www.chenhao.com.tw" r:id="rId1390"/>
    <hyperlink ref="A1462" display="AL GHAEM GENERAL TRADING" r:id="rId1391"/>
    <hyperlink ref="C2231" display="http://www.infoweb.abs.net" r:id="rId1392"/>
    <hyperlink ref="A2423" display="CHOO SOON LEE" r:id="rId1393"/>
    <hyperlink ref="H779" display="cn_wwh@hotmail.com" r:id="rId1394"/>
    <hyperlink ref="C355" display="http://www.alpswirerope.com" r:id="rId1395"/>
    <hyperlink ref="I2085" display="contacto@ichibancda.com" r:id="rId1396"/>
    <hyperlink ref="B2012" display="ROECHLING ENGINEERED PLASTICS" r:id="rId1397"/>
    <hyperlink ref="C546" display="http://www.livheart.co.jp" r:id="rId1398"/>
    <hyperlink ref="A2535" display="TA OR" r:id="rId1399"/>
    <hyperlink ref="A359" display="ARTISSIMO DESIGNS" r:id="rId1400"/>
    <hyperlink ref="C194" display="http://www.bang-olufsen.com" r:id="rId1401"/>
    <hyperlink ref="C389" display="http://www.brabantia.com" r:id="rId1402"/>
    <hyperlink ref="A1995" display="BIGWOOD" r:id="rId1403"/>
    <hyperlink ref="A2245" display="RESTAURANT EQUIPMENT WORLD" r:id="rId1404"/>
    <hyperlink ref="A1058" display="NAMBA" r:id="rId1405"/>
    <hyperlink ref="A2439" display="BRITAIN CHINA TRADING" r:id="rId1406"/>
    <hyperlink ref="A2167" display="EURAPAC TRADING" r:id="rId1407"/>
    <hyperlink ref="C2295" display="http://www.sanco.co.nz" r:id="rId1408"/>
    <hyperlink ref="C1390" display="http://www.hkcatering.com" r:id="rId1409"/>
    <hyperlink ref="A1690" display="LAUNCHWORKS" r:id="rId1410"/>
    <hyperlink ref="H1668" display="eric@crystalbydesign.com" r:id="rId1411"/>
    <hyperlink ref="C226" display="http://www.giffits.de" r:id="rId1412"/>
    <hyperlink ref="H2475" display="lorna@e-mack.com" r:id="rId1413"/>
    <hyperlink ref="H157" display="sales@eskymart.com" r:id="rId1414"/>
    <hyperlink ref="A87" display="PAPOTTI RINO" r:id="rId1415"/>
    <hyperlink ref="H1156" display="info@pineconehill.com" r:id="rId1416"/>
    <hyperlink ref="C1103" display="http://www.aahlsell.no" r:id="rId1417"/>
    <hyperlink ref="I2032" display="sales@brabo-pack.nl" r:id="rId1418"/>
    <hyperlink ref="C979" display="http://www.scbbs.net" r:id="rId1419"/>
    <hyperlink ref="H119" display="sodeifi@va-tin.com" r:id="rId1420"/>
    <hyperlink ref="A702" display="INTELY RISING INT L" r:id="rId1421"/>
    <hyperlink ref="H102" display="amy_wu@iravo.com" r:id="rId1422"/>
    <hyperlink ref="A694" display="K LUDWIG" r:id="rId1423"/>
    <hyperlink ref="A2270" display="BIOTRADE" r:id="rId1424"/>
    <hyperlink ref="A2163" display="ARENTHON" r:id="rId1425"/>
    <hyperlink ref="B2068" display="MANAGEMENT ASSOCIATES INTERNATIONAL - M A I" r:id="rId1426"/>
    <hyperlink ref="C1713" display="http://www.nortesco.com" r:id="rId1427"/>
    <hyperlink ref="H1835" display="mjpromotions@charter.net" r:id="rId1428"/>
    <hyperlink ref="B2026" display="BELLEMONDE" r:id="rId1429"/>
    <hyperlink ref="A2412" display="BRETT SUPPLIES" r:id="rId1430"/>
    <hyperlink ref="H1911" display="agrocarelimited@hotmail.com" r:id="rId1431"/>
    <hyperlink ref="H775" display="info@pineconehill.com" r:id="rId1432"/>
    <hyperlink ref="A1919" display="SAMBRO INTERNATIONAL" r:id="rId1433"/>
    <hyperlink ref="H393" display="mail@boorwerk.nl" r:id="rId1434"/>
    <hyperlink ref="H669" display="utensils@hahsbros.com" r:id="rId1435"/>
    <hyperlink ref="C1788" display="http://www.exoticangel.com" r:id="rId1436"/>
    <hyperlink ref="D2009" display="http://www.bosettimarella.it" r:id="rId1437"/>
    <hyperlink ref="A405" display="SEALING DEVICES" r:id="rId1438"/>
    <hyperlink ref="C627" display="http://www.crabo.com" r:id="rId1439"/>
    <hyperlink ref="A2566" display="CONSULATE GENERAL OF THE STATE OF KUWAIT" r:id="rId1440"/>
    <hyperlink ref="A1225" display="AL FARID" r:id="rId1441"/>
    <hyperlink ref="H1665" display="admin@sagetra.com" r:id="rId1442"/>
    <hyperlink ref="A1184" display="BEVOLA" r:id="rId1443"/>
    <hyperlink ref="A876" display="HOMETON SOURCING" r:id="rId1444"/>
    <hyperlink ref="A1732" display="SUN FOR INDUSTRIES" r:id="rId1445"/>
    <hyperlink ref="A2508" display="FABRICADOS INOXIDABLES" r:id="rId1446"/>
    <hyperlink ref="H2602" display="mori@sbaltd.com" r:id="rId1447"/>
    <hyperlink ref="H1662" display="abood37sa@yahoo.com" r:id="rId1448"/>
    <hyperlink ref="A712" display="N T SINGAPORE" r:id="rId1449"/>
    <hyperlink ref="A2294" display="PIZZA PIZZA" r:id="rId1450"/>
    <hyperlink ref="C652" display="http://www.rahmer.com" r:id="rId1451"/>
    <hyperlink ref="A54" display="S VAN DUIN HANDELSONDERNEMING" r:id="rId1452"/>
    <hyperlink ref="H1291" display="main@olehickorypits.com" r:id="rId1453"/>
    <hyperlink ref="A361" display="KOREA DAESONG JEGU TRADING" r:id="rId1454"/>
    <hyperlink ref="A1833" display="QUASAR ELECTRONICS" r:id="rId1455"/>
    <hyperlink ref="C659" display="http://www.cura.net" r:id="rId1456"/>
    <hyperlink ref="C1753" display="http://www.airtelmail.com" r:id="rId1457"/>
    <hyperlink ref="C362" display="http://www.playmobil.de" r:id="rId1458"/>
    <hyperlink ref="A1303" display="CERF-DELLIER" r:id="rId1459"/>
    <hyperlink ref="A2140" display="AMARILO INDUSTRIES" r:id="rId1460"/>
    <hyperlink ref="C1053" display="http://www.tecnogas.it" r:id="rId1461"/>
    <hyperlink ref="A929" display="PRIMOTEX" r:id="rId1462"/>
    <hyperlink ref="C235" display="http://www.bonettispa.it" r:id="rId1463"/>
    <hyperlink ref="H776" display="vcampuzano@viancamarketing.com" r:id="rId1464"/>
    <hyperlink ref="A2166" display="AL-WASSEL TRADING" r:id="rId1465"/>
    <hyperlink ref="A1540" display="DICKSON ENTERPRISE" r:id="rId1466"/>
    <hyperlink ref="H1342" display="cho@mainplan.com.hk" r:id="rId1467"/>
    <hyperlink ref="H2296" display="roshdel@netvigator.com" r:id="rId1468"/>
    <hyperlink ref="A697" display="JC MARKETING" r:id="rId1469"/>
    <hyperlink ref="C1508" display="http://www.laciguena.com" r:id="rId1470"/>
    <hyperlink ref="H2480" display="efilliard@cimplast.com" r:id="rId1471"/>
    <hyperlink ref="C390" display="http://www.selasih.com.my" r:id="rId1472"/>
    <hyperlink ref="A2299" display="AL-HARAMEN KITCHENS GROUP" r:id="rId1473"/>
    <hyperlink ref="H1912" display="alwahabtradingco@hotmail.com" r:id="rId1474"/>
    <hyperlink ref="A270" display="FRANK SHOPPING" r:id="rId1475"/>
    <hyperlink ref="A584" display="QUINNSPARES" r:id="rId1476"/>
    <hyperlink ref="C1858" display="http://www.bikeattitude.dk" r:id="rId1477"/>
    <hyperlink ref="A2237" display="DIVINO SABAT" r:id="rId1478"/>
    <hyperlink ref="A519" display="AKESUKIT EXPRESS AND TRAVEL" r:id="rId1479"/>
    <hyperlink ref="H212" display="farshad@globallaservision.com" r:id="rId1480"/>
    <hyperlink ref="A1276" display="ANGEL STYLE WORLD SYSTEM" r:id="rId1481"/>
    <hyperlink ref="H1196" display="aytas.2002@yahoo.com" r:id="rId1482"/>
    <hyperlink ref="A1017" display="A D BEUK" r:id="rId1483"/>
    <hyperlink ref="A943" display="SUBHASH MARKETING" r:id="rId1484"/>
    <hyperlink ref="H106" display="abc@hotmail.com" r:id="rId1485"/>
    <hyperlink ref="H2561" display="pottery@thowkwang.com.sg" r:id="rId1486"/>
    <hyperlink ref="C2340" display="http://www.maruju.com" r:id="rId1487"/>
    <hyperlink ref="C1574" display="http://www.nichinan.co.jp" r:id="rId1488"/>
    <hyperlink ref="A575" display="ALBA LOCKING PRODUCTS" r:id="rId1489"/>
    <hyperlink ref="A1822" display="LINCOLN" r:id="rId1490"/>
    <hyperlink ref="H2105" display="t.baabbad@abudawoodksa.com" r:id="rId1491"/>
    <hyperlink ref="A2564" display="BC CATERING HERNING" r:id="rId1492"/>
    <hyperlink ref="A510" display="TAM MINH ANH" r:id="rId1493"/>
    <hyperlink ref="H409" display="lindazhu@estartech.com" r:id="rId1494"/>
    <hyperlink ref="C597" display="http://www.cafemart.com" r:id="rId1495"/>
    <hyperlink ref="H1308" display="dufau-france@wanadoo.fr" r:id="rId1496"/>
    <hyperlink ref="H1046" display="asmac_alsh@yahoo.com" r:id="rId1497"/>
    <hyperlink ref="A667" display="ORVAL CREATIONS" r:id="rId1498"/>
    <hyperlink ref="H2234" display="salg@eico.dk" r:id="rId1499"/>
    <hyperlink ref="H2162" display="apple@i-next.net" r:id="rId1500"/>
    <hyperlink ref="C584" display="http://www.quinnspares.ie" r:id="rId1501"/>
    <hyperlink ref="H767" display="christian.puening@gautzsch.de" r:id="rId1502"/>
    <hyperlink ref="A1717" display="ORTHOS (ENGINEERING)" r:id="rId1503"/>
    <hyperlink ref="C2160" display="http://www.alfatechniek.com" r:id="rId1504"/>
    <hyperlink ref="H1967" display="zssaleh@hotmail.com" r:id="rId1505"/>
    <hyperlink ref="B2091" display="AL DAN TRADING LOS ANGELES" r:id="rId1506"/>
    <hyperlink ref="C1707" display="http://www.anchorequipment.com" r:id="rId1507"/>
    <hyperlink ref="C1003" display="http://www.beck-grosskuechen.de" r:id="rId1508"/>
    <hyperlink ref="A2158" display="B G INTERNATIONAL (HK)" r:id="rId1509"/>
    <hyperlink ref="H378" display="oak@tke.att.ne.jp" r:id="rId1510"/>
    <hyperlink ref="C1331" display="http://www.hildebrandt-emballage.dk" r:id="rId1511"/>
    <hyperlink ref="C833" display="http://www.magnorthamerica.com" r:id="rId1512"/>
    <hyperlink ref="C42" display="http://www.futuris.com.au" r:id="rId1513"/>
    <hyperlink ref="C1367" display="http://www.per8.com" r:id="rId1514"/>
    <hyperlink ref="C818" display="http://www.mseed.net.tw" r:id="rId1515"/>
    <hyperlink ref="A1776" display="FUNG LIN WAH ENTERPRISE" r:id="rId1516"/>
    <hyperlink ref="H2365" display="info@overtoom.com" r:id="rId1517"/>
    <hyperlink ref="H497" display="bs.import@swissonline.ch" r:id="rId1518"/>
    <hyperlink ref="A420" display="OSKARIN HELAT" r:id="rId1519"/>
    <hyperlink ref="A664" display="A LASSONDE" r:id="rId1520"/>
    <hyperlink ref="A464" display="BROWNE &amp;" r:id="rId1521"/>
    <hyperlink ref="C2297" display="http://www.infonegocio.net.pe" r:id="rId1522"/>
    <hyperlink ref="H1833" display="p.fadel@quasarelectronics.it" r:id="rId1523"/>
    <hyperlink ref="H1847" display="bruynzeelboz@bruynzeel.com" r:id="rId1524"/>
    <hyperlink ref="C2112" display="http://www.pjtravels.com" r:id="rId1525"/>
    <hyperlink ref="C775" display="http://www.pineconehill.com" r:id="rId1526"/>
    <hyperlink ref="C1970" display="http://www.aronkasei.co.jp" r:id="rId1527"/>
    <hyperlink ref="A303" display="GLOBAL PROMOTION" r:id="rId1528"/>
    <hyperlink ref="C2365" display="http://www.overtoom.nl" r:id="rId1529"/>
    <hyperlink ref="A2213" display="BFTS" r:id="rId1530"/>
    <hyperlink ref="H2249" display="nedimalem@yahoo.com" r:id="rId1531"/>
    <hyperlink ref="A1727" display="AL SALEM LIGHT INDUSTRIES" r:id="rId1532"/>
    <hyperlink ref="H79" display="info@forshedaverken.se" r:id="rId1533"/>
    <hyperlink ref="C1269" display="http://www.comfortinc.us" r:id="rId1534"/>
    <hyperlink ref="H852" display="evelyn.white@grecoframe.com" r:id="rId1535"/>
    <hyperlink ref="H2384" display="jazzhairgroup@aol.com" r:id="rId1536"/>
    <hyperlink ref="A1300" display="SEAMUS DURACK MANUFACTURING" r:id="rId1537"/>
    <hyperlink ref="H474" display="cuisines.schmidt@salm.fr" r:id="rId1538"/>
    <hyperlink ref="A1220" display="CHANDRANEEL INTERNATIONAL" r:id="rId1539"/>
    <hyperlink ref="A1828" display="FRANKE ROESTVRIJSTAAL NED" r:id="rId1540"/>
    <hyperlink ref="H2514" display="tammela@hkltammela.fi" r:id="rId1541"/>
    <hyperlink ref="H39" display="a-momose@titan.ocn.ne.jp" r:id="rId1542"/>
    <hyperlink ref="C927" display="http://www.netvision.co.il" r:id="rId1543"/>
    <hyperlink ref="C1596" display="http://www.europe-import.com" r:id="rId1544"/>
    <hyperlink ref="H189" display="grl.meubles@wanadoo.fr" r:id="rId1545"/>
    <hyperlink ref="H1482" display="fohfohpl@singnet.com.sg" r:id="rId1546"/>
    <hyperlink ref="A262" display="SUNDAY PAINT" r:id="rId1547"/>
    <hyperlink ref="A1386" display="IAN KEI HOU" r:id="rId1548"/>
    <hyperlink ref="A2183" display="HENDRIK VEDER" r:id="rId1549"/>
    <hyperlink ref="H1780" display="market@newwaly.com" r:id="rId1550"/>
    <hyperlink ref="A1627" display="ALLYSONS GROUP" r:id="rId1551"/>
    <hyperlink ref="A2293" display="NUOVA CRUMIERE SCRL" r:id="rId1552"/>
    <hyperlink ref="A1034" display="N FASOULIOTIS &amp; SONS" r:id="rId1553"/>
    <hyperlink ref="A1605" display="LAMMERT FURNITURE" r:id="rId1554"/>
    <hyperlink ref="A29" display="SVENSKA DRICKOMAT" r:id="rId1555"/>
    <hyperlink ref="A979" display="SAN JUAN HOGAR" r:id="rId1556"/>
    <hyperlink ref="A916" display="MALHI TRADING" r:id="rId1557"/>
    <hyperlink ref="C1507" display="http://www.richardson-jp.com" r:id="rId1558"/>
    <hyperlink ref="A1836" display="A&amp;C TUKETIM MALLARI PAZ SAN TIC LTD STI" r:id="rId1559"/>
    <hyperlink ref="A2500" display="PLATERIA POLANCO" r:id="rId1560"/>
    <hyperlink ref="A38" display="MALMBERGS ELEKTRISKE" r:id="rId1561"/>
    <hyperlink ref="H2251" display="bpkadmia@netvigator.com" r:id="rId1562"/>
    <hyperlink ref="A200" display="AETERNUM" r:id="rId1563"/>
    <hyperlink ref="A1115" display="SINIC PRIVATE" r:id="rId1564"/>
    <hyperlink ref="A27" display="GLOBAL IMPORTS / EXPORTS" r:id="rId1565"/>
    <hyperlink ref="A1601" display="PLANWELL TRADING" r:id="rId1566"/>
    <hyperlink ref="C1677" display="http://www.amway-ca.com" r:id="rId1567"/>
    <hyperlink ref="A987" display="SINTEX NYLON AND COTTON PRODUCTS (PTE)" r:id="rId1568"/>
    <hyperlink ref="H870" display="admin@shoppebaroda.com" r:id="rId1569"/>
    <hyperlink ref="C56" display="http://www.truserv.com" r:id="rId1570"/>
    <hyperlink ref="C1870" display="http://www.busybody.co.uk" r:id="rId1571"/>
    <hyperlink ref="A806" display="AZURE COMMUNICATION SERVICES" r:id="rId1572"/>
    <hyperlink ref="H2504" display="edward234432@yahoo.com.hk" r:id="rId1573"/>
    <hyperlink ref="C1936" display="http://www.metro-mgb.com.cn" r:id="rId1574"/>
    <hyperlink ref="H2103" display="limogetoumic.madronet@wanadoo.fr" r:id="rId1575"/>
    <hyperlink ref="C1255" display="http://www.maru-kin.co.jp" r:id="rId1576"/>
    <hyperlink ref="C578" display="http://www.k-nishiko.co.jp" r:id="rId1577"/>
    <hyperlink ref="A1346" display="BODUM (UK)" r:id="rId1578"/>
    <hyperlink ref="H1882" display="masaexpo@qualitynet.net" r:id="rId1579"/>
    <hyperlink ref="H1490" display="farmhous@rr.iij4u.or.jp" r:id="rId1580"/>
    <hyperlink ref="A1091" display="AITO" r:id="rId1581"/>
    <hyperlink ref="A2578" display="JEWEL IMPEX" r:id="rId1582"/>
    <hyperlink ref="A2586" display="HACKMAN METOS" r:id="rId1583"/>
    <hyperlink ref="H840" display="aiea@sbcglobal.net" r:id="rId1584"/>
    <hyperlink ref="H1677" display="br_acl@amway.com" r:id="rId1585"/>
    <hyperlink ref="C1921" display="http://www.blhanly.ie" r:id="rId1586"/>
    <hyperlink ref="A1669" display="ATMACA ELEKTRONIK SAN LTD STI" r:id="rId1587"/>
    <hyperlink ref="H1646" display="toyoimpex@yahoo.co.in" r:id="rId1588"/>
    <hyperlink ref="A1617" display="AIFA SDN" r:id="rId1589"/>
    <hyperlink ref="H1993" display="gmacrae@shaw.ca" r:id="rId1590"/>
    <hyperlink ref="H2485" display="charles@distantshoresimports.com" r:id="rId1591"/>
    <hyperlink ref="C718" display="http://www.technocarne.com" r:id="rId1592"/>
    <hyperlink ref="H1955" display="guido@ipacitaly.it" r:id="rId1593"/>
    <hyperlink ref="H855" display="fullin@onebb.com" r:id="rId1594"/>
    <hyperlink ref="C1922" display="http://www.gustafsblom.se" r:id="rId1595"/>
    <hyperlink ref="A2372" display="MUELLER" r:id="rId1596"/>
    <hyperlink ref="C1327" display="http://www.sultankaffe.com" r:id="rId1597"/>
    <hyperlink ref="C918" display="http://www.toprent.dk" r:id="rId1598"/>
    <hyperlink ref="A132" display="BRIBUS" r:id="rId1599"/>
    <hyperlink ref="H18" display="alsharkcheese@hot.com" r:id="rId1600"/>
    <hyperlink ref="C1013" display="http://www.adspechk.com" r:id="rId1601"/>
    <hyperlink ref="A2128" display="LA ECONOMICA AGENCIA MERZ" r:id="rId1602"/>
    <hyperlink ref="C942" display="http://www.ap.to" r:id="rId1603"/>
    <hyperlink ref="H2328" display="tannermelanie@yahoo.com" r:id="rId1604"/>
    <hyperlink ref="I2082" display="quixsltd@yahoo.co.uk" r:id="rId1605"/>
    <hyperlink ref="C70" display="http://www.planomolding.com" r:id="rId1606"/>
    <hyperlink ref="A1885" display="SPILLWELL ENGINEERING ENT" r:id="rId1607"/>
    <hyperlink ref="A360" display="LIGHTHOUSE EXPRESS" r:id="rId1608"/>
    <hyperlink ref="A1990" display="NADA IMPORT &amp; EXPORT" r:id="rId1609"/>
    <hyperlink ref="H1415" display="kook1006@hanmail.net" r:id="rId1610"/>
    <hyperlink ref="C1081" display="http://www.belgoconcept.com" r:id="rId1611"/>
    <hyperlink ref="H155" display="eurotec-import@wanadoo.fr" r:id="rId1612"/>
    <hyperlink ref="H2238" display="kellyintl@ctimail3.com" r:id="rId1613"/>
    <hyperlink ref="A770" display="CIA COM ALIMENTACAO MAQUINAS U" r:id="rId1614"/>
    <hyperlink ref="I2062" display="a_fujii@kowa.com.hk" r:id="rId1615"/>
    <hyperlink ref="A544" display="POTS" r:id="rId1616"/>
    <hyperlink ref="C138" display="http://www.essentech.co.kr" r:id="rId1617"/>
    <hyperlink ref="A2434" display="MOELLER &amp; LANDSCHULTZ" r:id="rId1618"/>
    <hyperlink ref="H877" display="peter.zschauer@sdr.fi" r:id="rId1619"/>
    <hyperlink ref="A637" display="ANT TRADING" r:id="rId1620"/>
    <hyperlink ref="C1378" display="http://www.opulencetrading.com" r:id="rId1621"/>
    <hyperlink ref="A720" display="NOBLE GATEWAY SDN" r:id="rId1622"/>
    <hyperlink ref="H1278" display="info@grandchef.ca" r:id="rId1623"/>
    <hyperlink ref="A1095" display="KOREA COMMITTEE FOR PROMOTION OF EXTERNAL ECONOMIC COOPERATION" r:id="rId1624"/>
    <hyperlink ref="C1246" display="http://www.anglo-swiss.com.hk" r:id="rId1625"/>
    <hyperlink ref="H452" display="horie@flower-goods.co" r:id="rId1626"/>
    <hyperlink ref="H1029" display="wp@brigitte-geschenke.de" r:id="rId1627"/>
    <hyperlink ref="A2273" display="H O D" r:id="rId1628"/>
    <hyperlink ref="C2159" display="http://www.atoy.fi" r:id="rId1629"/>
    <hyperlink ref="A980" display="TAMJIN TRADING" r:id="rId1630"/>
    <hyperlink ref="H1902" display="aquatecpk@yahoo.com" r:id="rId1631"/>
    <hyperlink ref="A2134" display="ABBOTT OF ENGLAND" r:id="rId1632"/>
    <hyperlink ref="H1444" display="info@atani.it" r:id="rId1633"/>
    <hyperlink ref="A341" display="GRUPO RHOINTER" r:id="rId1634"/>
    <hyperlink ref="C1247" display="http://www.oe-jp.com" r:id="rId1635"/>
    <hyperlink ref="H807" display="trustee@ms24.hinet.net" r:id="rId1636"/>
    <hyperlink ref="A1489" display="REMALUX" r:id="rId1637"/>
    <hyperlink ref="A2211" display="PLATNER &amp; ALTER" r:id="rId1638"/>
    <hyperlink ref="C789" display="http://www.imagemrio.com.br" r:id="rId1639"/>
    <hyperlink ref="C1958" display="http://www.scam-sas.it" r:id="rId1640"/>
    <hyperlink ref="A630" display="RABCO FOODSERVICE" r:id="rId1641"/>
    <hyperlink ref="A2107" display="CANCOM INTERNATIONAL" r:id="rId1642"/>
    <hyperlink ref="C665" display="http://www.saniflo.se" r:id="rId1643"/>
    <hyperlink ref="H1590" display="fujisho@netvigator.com" r:id="rId1644"/>
    <hyperlink ref="C1466" display="http://www.parmco.co.nz" r:id="rId1645"/>
    <hyperlink ref="C1347" display="http://www.minerva-enterprise.com" r:id="rId1646"/>
    <hyperlink ref="A274" display="PAL S PIZZA &amp; BURGER HUT" r:id="rId1647"/>
    <hyperlink ref="H923" display="fujimi-tk@mx4.et.tiki.ne.jp" r:id="rId1648"/>
    <hyperlink ref="A116" display="JD &amp; ASSOCIATES" r:id="rId1649"/>
    <hyperlink ref="C345" display="http://www.mail.wbs.ne.jp" r:id="rId1650"/>
    <hyperlink ref="A2252" display="AARSTAD" r:id="rId1651"/>
    <hyperlink ref="A1059" display="ALI ABDULWAHAB SONS &amp;" r:id="rId1652"/>
    <hyperlink ref="H745" display="aqhandi@bigpond.net.au" r:id="rId1653"/>
    <hyperlink ref="A2591" display="CHERAVATTANA" r:id="rId1654"/>
    <hyperlink ref="C2582" display="http://www.andinanet.net" r:id="rId1655"/>
    <hyperlink ref="C1377" display="http://www.inoksan.com.tr" r:id="rId1656"/>
    <hyperlink ref="A528" display="J-ME" r:id="rId1657"/>
    <hyperlink ref="A1227" display="GRUPO PRIMAVERA" r:id="rId1658"/>
    <hyperlink ref="A2235" display="HONG PHUONG THAO" r:id="rId1659"/>
    <hyperlink ref="C660" display="http://www.aksinnredning.no" r:id="rId1660"/>
    <hyperlink ref="H1288" display="hkc@hk.linkage.net" r:id="rId1661"/>
    <hyperlink ref="A319" display="RUSHBROOKES" r:id="rId1662"/>
    <hyperlink ref="C2570" display="http://www.allpack.ru" r:id="rId1663"/>
    <hyperlink ref="A60" display="GEMWARE( THE IDEA GROUP" r:id="rId1664"/>
    <hyperlink ref="A2206" display="H&amp;H INTERNATIONAL" r:id="rId1665"/>
    <hyperlink ref="A1340" display="L &amp; R ENTERPRISES" r:id="rId1666"/>
    <hyperlink ref="H1543" display="leonco@ms19.hinet.net" r:id="rId1667"/>
    <hyperlink ref="A23" display="SANKEIDO SEIKA" r:id="rId1668"/>
    <hyperlink ref="C923" display="http://www.fujimi-sangyo.jp" r:id="rId1669"/>
    <hyperlink ref="C2447" display="http://www.zangbogo.com" r:id="rId1670"/>
    <hyperlink ref="A1923" display="LAI MAN KEI HABERDASHERY" r:id="rId1671"/>
    <hyperlink ref="H1166" display="mugea@balship.com.tr" r:id="rId1672"/>
    <hyperlink ref="A188" display="CAMBRIDGE SILVERSMITHS" r:id="rId1673"/>
    <hyperlink ref="H1900" display="twothhousandcn@hotmail.com" r:id="rId1674"/>
    <hyperlink ref="I2093" display="elke.wendel@kaiserkraft.com" r:id="rId1675"/>
    <hyperlink ref="A1267" display="SAJONIA" r:id="rId1676"/>
    <hyperlink ref="H3" display="emarisad@yahoo.com" r:id="rId1677"/>
    <hyperlink ref="A947" display="GOODBRIDGE (HK)" r:id="rId1678"/>
    <hyperlink ref="A558" display="ROYS INDUSTRIAL" r:id="rId1679"/>
    <hyperlink ref="A2336" display="DADABA ENT" r:id="rId1680"/>
    <hyperlink ref="C601" display="http://www.cso.at" r:id="rId1681"/>
    <hyperlink ref="H1990" display="alaanada@hotmail.com" r:id="rId1682"/>
    <hyperlink ref="H1090" display="info@asiaworld-expo.com" r:id="rId1683"/>
    <hyperlink ref="H2295" display="mel@sanco.co.nz" r:id="rId1684"/>
    <hyperlink ref="C2228" display="http://www.parthlink.net" r:id="rId1685"/>
    <hyperlink ref="A2362" display="L H C" r:id="rId1686"/>
    <hyperlink ref="I2042" display="infovgnl@nl.piping.georgfischer.com" r:id="rId1687"/>
    <hyperlink ref="H2158" display="bginternational@21cn.com" r:id="rId1688"/>
    <hyperlink ref="C54" display="http://www.dorma.com" r:id="rId1689"/>
    <hyperlink ref="H1160" display="cn_wwh@hotmail.com" r:id="rId1690"/>
    <hyperlink ref="B2052" display="OPNATE INTERNATIONAL" r:id="rId1691"/>
    <hyperlink ref="C1047" display="http://www.berjaya-steel.com.my" r:id="rId1692"/>
    <hyperlink ref="H544" display="dviejo@potscompany.com" r:id="rId1693"/>
    <hyperlink ref="A1826" display="RICH IMPORTS" r:id="rId1694"/>
    <hyperlink ref="A1010" display="ALUSA" r:id="rId1695"/>
    <hyperlink ref="C1021" display="http://www.russellwill.com" r:id="rId1696"/>
    <hyperlink ref="H1526" display="selvacreation@wanadoo.fr" r:id="rId1697"/>
    <hyperlink ref="C1615" display="http://www.suprememetal.com" r:id="rId1698"/>
    <hyperlink ref="A746" display="GUANGZHOU C P T MOLDS CO;LTD" r:id="rId1699"/>
    <hyperlink ref="C1420" display="http://www.wind.ne.jp" r:id="rId1700"/>
    <hyperlink ref="A1725" display="ADVANCED AFFILIATES" r:id="rId1701"/>
    <hyperlink ref="A736" display="MEKANO-PLAST" r:id="rId1702"/>
    <hyperlink ref="C1616" display="http://www.richell.co.jp" r:id="rId1703"/>
    <hyperlink ref="H375" display="money@eureka.lk" r:id="rId1704"/>
    <hyperlink ref="C2134" display="http://www.abbottcollection.com" r:id="rId1705"/>
    <hyperlink ref="A654" display="MARUMASA SHOJI" r:id="rId1706"/>
    <hyperlink ref="C1648" display="http://www.fwb.co.uk" r:id="rId1707"/>
    <hyperlink ref="A239" display="USAREFI" r:id="rId1708"/>
    <hyperlink ref="I2043" display="info@prdcorp.com" r:id="rId1709"/>
    <hyperlink ref="H426" display="allen_sheirman@yahoo.com" r:id="rId1710"/>
    <hyperlink ref="C420" display="http://www.oskarinhelat.fi" r:id="rId1711"/>
    <hyperlink ref="H2281" display="info@cookking.com" r:id="rId1712"/>
    <hyperlink ref="B2073" display="SYS GENERAL MERCHANDISE" r:id="rId1713"/>
    <hyperlink ref="A196" display="PALLMARC INVESTMENTS" r:id="rId1714"/>
    <hyperlink ref="C1358" display="http://www.jubatraders.com" r:id="rId1715"/>
    <hyperlink ref="A393" display="BOORWERK" r:id="rId1716"/>
    <hyperlink ref="A754" display="AL MEDINA BUSINESS ESTABLISHMENTS" r:id="rId1717"/>
    <hyperlink ref="C432" display="http://www.luck-at.com" r:id="rId1718"/>
    <hyperlink ref="A1114" display="DEELINT" r:id="rId1719"/>
    <hyperlink ref="C57" display="http://www.baekomuenchen.de" r:id="rId1720"/>
    <hyperlink ref="C2416" display="http://www.benmart.corp.com.hk" r:id="rId1721"/>
    <hyperlink ref="H1378" display="opt88888@netvigator.com" r:id="rId1722"/>
    <hyperlink ref="A503" display="ESTRELA AMERICA DO SUL" r:id="rId1723"/>
    <hyperlink ref="C22" display="http://www.greenware-international.com.tw" r:id="rId1724"/>
    <hyperlink ref="H2372" display="juergen.werbitzky@mueller.de" r:id="rId1725"/>
    <hyperlink ref="C1847" display="http://www.bruynzeelkeuken.nl" r:id="rId1726"/>
    <hyperlink ref="A621" display="CMT INTERNATIONAL" r:id="rId1727"/>
    <hyperlink ref="H1405" display="ejmt@fells.co.uk" r:id="rId1728"/>
    <hyperlink ref="C682" display="http://www.fade.sm" r:id="rId1729"/>
    <hyperlink ref="C721" display="http://www.rheita.com" r:id="rId1730"/>
    <hyperlink ref="A313" display="IDOSHO" r:id="rId1731"/>
    <hyperlink ref="H311" display="janewang@sprint.ca" r:id="rId1732"/>
    <hyperlink ref="C1180" display="http://www.hunzagroup.com" r:id="rId1733"/>
    <hyperlink ref="A2335" display="PORPPIAH ENTERPRISE" r:id="rId1734"/>
    <hyperlink ref="A631" display="DP DIFFUSION" r:id="rId1735"/>
    <hyperlink ref="H2487" display="dih@cbn.net.id" r:id="rId1736"/>
    <hyperlink ref="H1774" display="dhsalhion@aol.com" r:id="rId1737"/>
    <hyperlink ref="H2327" display="cappobros@senet.com.au" r:id="rId1738"/>
    <hyperlink ref="A1446" display="SUDHAUS ITALIANA" r:id="rId1739"/>
    <hyperlink ref="H1814" display="kita-co@mqc.biglobe.ne.jp" r:id="rId1740"/>
    <hyperlink ref="A187" display="T T 国际贸易公司" r:id="rId1741"/>
    <hyperlink ref="A1028" display="EVE COMMUNICATION" r:id="rId1742"/>
    <hyperlink ref="A2115" display="EIGHT &amp; EIGHT SUPERMARKET" r:id="rId1743"/>
    <hyperlink ref="H1445" display="rgl1515@pacbell.net" r:id="rId1744"/>
    <hyperlink ref="A322" display="GOOD LIVING GLOBAL" r:id="rId1745"/>
    <hyperlink ref="C236" display="http://www.bangkoksiam.com" r:id="rId1746"/>
    <hyperlink ref="A1041" display="ARNOS AUSTRALIA" r:id="rId1747"/>
    <hyperlink ref="D2055" display="http://www.mail.koc.net" r:id="rId1748"/>
    <hyperlink ref="A1931" display="SATURNIA" r:id="rId1749"/>
    <hyperlink ref="A1801" display="ENTERPRISE UN-LTD" r:id="rId1750"/>
    <hyperlink ref="H1730" display="metlonpune@yahoo.com" r:id="rId1751"/>
    <hyperlink ref="C724" display="http://www.ankas.dk" r:id="rId1752"/>
    <hyperlink ref="C811" display="http://www.kedaung.com" r:id="rId1753"/>
    <hyperlink ref="H198" display="damsel@damsel.fi" r:id="rId1754"/>
    <hyperlink ref="H482" display="thomasirvine@aol.com" r:id="rId1755"/>
    <hyperlink ref="A576" display="DIVINE FAVOURE ENTERPRISE" r:id="rId1756"/>
    <hyperlink ref="H1124" display="skyson85@hotmail.com" r:id="rId1757"/>
    <hyperlink ref="C2114" display="http://www.tomtom.no" r:id="rId1758"/>
    <hyperlink ref="H42" display="information@futuris.com.au" r:id="rId1759"/>
    <hyperlink ref="H1731" display="mkawai@isekyu-jp.com" r:id="rId1760"/>
    <hyperlink ref="C1260" display="http://www.medleysupply.com" r:id="rId1761"/>
    <hyperlink ref="A1012" display="RPC TEDECO GIZEH" r:id="rId1762"/>
    <hyperlink ref="C786" display="http://www.pm.net.my" r:id="rId1763"/>
    <hyperlink ref="C1225" display="http://www.alfaridhospital.com" r:id="rId1764"/>
    <hyperlink ref="I2018" display="tannermelanie@yahoo.com" r:id="rId1765"/>
    <hyperlink ref="H365" display="gbgaslighter@yahoo.co.in" r:id="rId1766"/>
    <hyperlink ref="H1724" display="m-hajjou@scs-net.org" r:id="rId1767"/>
    <hyperlink ref="A1844" display="QUIXS" r:id="rId1768"/>
    <hyperlink ref="C141" display="http://www.nesma.net.sa" r:id="rId1769"/>
    <hyperlink ref="A1130" display="AKTIVA PLUS" r:id="rId1770"/>
    <hyperlink ref="H1970" display="aronpd@mb.infoweb.ne.jp" r:id="rId1771"/>
    <hyperlink ref="H883" display="jrahm@cox.net" r:id="rId1772"/>
    <hyperlink ref="A502" display="CHRISS-VENTURES" r:id="rId1773"/>
    <hyperlink ref="C728" display="http://www.paredes.fr" r:id="rId1774"/>
    <hyperlink ref="C1078" display="http://www.abudawood.com" r:id="rId1775"/>
    <hyperlink ref="A25" display="MELKMAN &amp; ZN BV W" r:id="rId1776"/>
    <hyperlink ref="H1341" display="holly.kw@msa.hinet.net" r:id="rId1777"/>
    <hyperlink ref="C1448" display="http://www.global-greatway.com" r:id="rId1778"/>
    <hyperlink ref="H1883" display="kerry_tin@yahoo.com" r:id="rId1779"/>
    <hyperlink ref="H104" display="advanceglory@yahoo.com" r:id="rId1780"/>
    <hyperlink ref="C662" display="http://www.hedi.fi" r:id="rId1781"/>
    <hyperlink ref="H839" display="info@cwkarlstedt.se" r:id="rId1782"/>
    <hyperlink ref="H2292" display="dtsarg@speedy.com.ar" r:id="rId1783"/>
    <hyperlink ref="A2438" display="GSAB-MABU" r:id="rId1784"/>
    <hyperlink ref="A2444" display="DSK BUILDING SERVICES" r:id="rId1785"/>
    <hyperlink ref="D2037" display="http://www.pizziaredamenti.it" r:id="rId1786"/>
    <hyperlink ref="H703" display="malhi8@hotmail.com" r:id="rId1787"/>
    <hyperlink ref="A2352" display="SS STORKJOEKKEN" r:id="rId1788"/>
    <hyperlink ref="A905" display="A-K-S INNREDNING" r:id="rId1789"/>
    <hyperlink ref="H2385" display="fsjessy2001@yahoo.co.uk" r:id="rId1790"/>
    <hyperlink ref="H1113" display="aflasanitari@ae.net.sa" r:id="rId1791"/>
    <hyperlink ref="A990" display="PALAM POTTERIES" r:id="rId1792"/>
    <hyperlink ref="C1121" display="http://www.dream.com" r:id="rId1793"/>
    <hyperlink ref="A1247" display="ORIENTAL ENTERPRISE" r:id="rId1794"/>
    <hyperlink ref="H1232" display="lotusgarden.eunice@gmail.com" r:id="rId1795"/>
    <hyperlink ref="H1496" display="akhnaten3@yahoo.com" r:id="rId1796"/>
    <hyperlink ref="A1072" display="A &amp; E PRODUCTS GROUP" r:id="rId1797"/>
    <hyperlink ref="H1370" display="ss100@naver.com" r:id="rId1798"/>
    <hyperlink ref="C1381" display="http://www.nambeibussan.co.jp" r:id="rId1799"/>
    <hyperlink ref="A2386" display="S &amp; P" r:id="rId1800"/>
    <hyperlink ref="A1122" display="HOLM CHENG ENTERPRISE" r:id="rId1801"/>
    <hyperlink ref="H1256" display="etorto@taurus.es" r:id="rId1802"/>
    <hyperlink ref="A272" display="FUJILINK NATIONAL" r:id="rId1803"/>
    <hyperlink ref="A1552" display="FORDSOME ELECTRONIC" r:id="rId1804"/>
    <hyperlink ref="A2175" display="H G LESSER &amp; R F PAVEY" r:id="rId1805"/>
    <hyperlink ref="A469" display="OLLATT SONS" r:id="rId1806"/>
    <hyperlink ref="H1954" display="mrhk-2@asiacomb.com.cn" r:id="rId1807"/>
    <hyperlink ref="H109" display="tkbk222@aol.com" r:id="rId1808"/>
    <hyperlink ref="A427" display="OUTIMAT-DRILFIX" r:id="rId1809"/>
    <hyperlink ref="C1335" display="http://www.raydar.com.hk" r:id="rId1810"/>
    <hyperlink ref="C1243" display="http://www.grupointeca.com" r:id="rId1811"/>
    <hyperlink ref="H90" display="boldwood@boldwood.com" r:id="rId1812"/>
    <hyperlink ref="A266" display="CREALOGOS" r:id="rId1813"/>
    <hyperlink ref="H2550" display="ooztay@yahoo.com" r:id="rId1814"/>
    <hyperlink ref="H1005" display="dora@kirans.com.hk" r:id="rId1815"/>
    <hyperlink ref="H2450" display="jumbo@vsnl.com" r:id="rId1816"/>
    <hyperlink ref="A1936" display="METRO GROUP BUYING HK LIMITED SHANGHAI REPRESENTATIVE OFFICE" r:id="rId1817"/>
    <hyperlink ref="C875" display="http://www.emiplastic.com" r:id="rId1818"/>
    <hyperlink ref="H914" display="info@deca.be" r:id="rId1819"/>
    <hyperlink ref="A704" display="SOCIETE INDUSTRIEL BRUNO RICHARD" r:id="rId1820"/>
    <hyperlink ref="C1262" display="http://www.vairo.com" r:id="rId1821"/>
    <hyperlink ref="A460" display="GARWICK ENTERPRISES" r:id="rId1822"/>
    <hyperlink ref="H974" display="eddie.trinh@larkspur.com.hk" r:id="rId1823"/>
    <hyperlink ref="A2263" display="CAMPBELL &amp; COOKE" r:id="rId1824"/>
    <hyperlink ref="C625" display="http://www.global-88.com" r:id="rId1825"/>
    <hyperlink ref="B2077" display="SANADA MACHINE" r:id="rId1826"/>
    <hyperlink ref="A1792" display="MIDFA" r:id="rId1827"/>
    <hyperlink ref="A615" display="GLOBAL EXCHANGE" r:id="rId1828"/>
    <hyperlink ref="A2331" display="ALMACEN MERYLAN" r:id="rId1829"/>
    <hyperlink ref="H605" display="nfasouliotis@cytanet.com.cy" r:id="rId1830"/>
    <hyperlink ref="C2214" display="http://www.biztime.com.hk" r:id="rId1831"/>
    <hyperlink ref="D2051" display="http://www.lajoie.co" r:id="rId1832"/>
    <hyperlink ref="H948" display="AA105010@cookpower.com" r:id="rId1833"/>
    <hyperlink ref="A759" display="BELRIVE" r:id="rId1834"/>
    <hyperlink ref="A628" display="RAINBOW WHOLESALE" r:id="rId1835"/>
    <hyperlink ref="A65" display="PAGLIER SELL SYSTEM" r:id="rId1836"/>
    <hyperlink ref="A1023" display="REGENT BELT" r:id="rId1837"/>
    <hyperlink ref="H2479" display="stafwrldmkt@aol.com" r:id="rId1838"/>
    <hyperlink ref="H1773" display="chawla@zajil.net" r:id="rId1839"/>
    <hyperlink ref="A2222" display="MANUFACTURE DES LAURIERS" r:id="rId1840"/>
    <hyperlink ref="A320" display="TIGER NEDERLAND" r:id="rId1841"/>
    <hyperlink ref="H296" display="callas@artshoppe.net" r:id="rId1842"/>
    <hyperlink ref="H1645" display="info@scavolini.com" r:id="rId1843"/>
    <hyperlink ref="A1049" display="ADVERTISING EDGE" r:id="rId1844"/>
    <hyperlink ref="C278" display="http://www.tiger.nl" r:id="rId1845"/>
    <hyperlink ref="H2463" display="ri@ri-lund.se" r:id="rId1846"/>
    <hyperlink ref="C1782" display="http://www.bercato.se" r:id="rId1847"/>
    <hyperlink ref="H2154" display="ceoshkim@sam-e.co" r:id="rId1848"/>
    <hyperlink ref="C2399" display="http://www.macyscanbies.com" r:id="rId1849"/>
    <hyperlink ref="A157" display="ESKYMART" r:id="rId1850"/>
    <hyperlink ref="A362" display="GEOBRA BRANDSTAETTER GMBH &amp;" r:id="rId1851"/>
    <hyperlink ref="C2139" display="http://www.fartes.com" r:id="rId1852"/>
    <hyperlink ref="H1385" display="heechang@163169.net" r:id="rId1853"/>
    <hyperlink ref="C463" display="http://www.metrogas.cl" r:id="rId1854"/>
    <hyperlink ref="H2354" display="marks@eureka.lk" r:id="rId1855"/>
    <hyperlink ref="H2599" display="fremartinc@yahoo.com" r:id="rId1856"/>
    <hyperlink ref="H1857" display="ddumas@sefama.fr" r:id="rId1857"/>
    <hyperlink ref="H129" display="dkana@tee.gr" r:id="rId1858"/>
    <hyperlink ref="H2596" display="eagleston@powerline.com.hk" r:id="rId1859"/>
    <hyperlink ref="A481" display="RUCANOR EUROPE" r:id="rId1860"/>
    <hyperlink ref="C121" display="http://www.atlasglobal.com.hk" r:id="rId1861"/>
    <hyperlink ref="H933" display="aato@msc.biglobe.ne.jp" r:id="rId1862"/>
    <hyperlink ref="A1216" display="HANYVIN" r:id="rId1863"/>
    <hyperlink ref="A263" display="SHIMIZU TABLE WARE" r:id="rId1864"/>
    <hyperlink ref="C1114" display="http://www.deelint.com" r:id="rId1865"/>
    <hyperlink ref="C1145" display="http://www.dalbel.it" r:id="rId1866"/>
    <hyperlink ref="A1969" display="ADAMANT MERKSYSTEM" r:id="rId1867"/>
    <hyperlink ref="A195" display="KUOHAN" r:id="rId1868"/>
    <hyperlink ref="H441" display="mf_saleh68@hotmail.com" r:id="rId1869"/>
    <hyperlink ref="A2408" display="AMERICAN FOOD EQUIPMENT" r:id="rId1870"/>
    <hyperlink ref="A1305" display="SKRUV &amp; MASKIN I LAHOLM" r:id="rId1871"/>
    <hyperlink ref="H1943" display="daghish55@hotmail.com" r:id="rId1872"/>
    <hyperlink ref="C832" display="http://www.ibsbags.com" r:id="rId1873"/>
    <hyperlink ref="H1848" display="info@robertho.com.sg" r:id="rId1874"/>
    <hyperlink ref="A927" display="A G S AGILATSYSTEMS" r:id="rId1875"/>
    <hyperlink ref="H1667" display="aalkhalil@zol.co" r:id="rId1876"/>
    <hyperlink ref="A1663" display="DENZEY INDUSTRIAL" r:id="rId1877"/>
    <hyperlink ref="A1423" display="MIR KNIGI" r:id="rId1878"/>
    <hyperlink ref="A534" display="ALADDIN INDUSTRIES" r:id="rId1879"/>
    <hyperlink ref="A2397" display="BEST VALUE SOURCING" r:id="rId1880"/>
    <hyperlink ref="C2192" display="http://www.anodica.com" r:id="rId1881"/>
    <hyperlink ref="H2382" display="sales@sdb-industries.nl" r:id="rId1882"/>
    <hyperlink ref="H1276" display="akindotun@yahoo.com" r:id="rId1883"/>
    <hyperlink ref="C575" display="http://www.alba.co.il" r:id="rId1884"/>
    <hyperlink ref="I2073" display="bo_sun@msn.com" r:id="rId1885"/>
    <hyperlink ref="H463" display="jdidier@metrogas.cl" r:id="rId1886"/>
    <hyperlink ref="H1356" display="cmathews@alltrista.com" r:id="rId1887"/>
    <hyperlink ref="A768" display="BEKOMA HANDELSONDERNEMING" r:id="rId1888"/>
    <hyperlink ref="A109" display="U K I INTERNATIONAL" r:id="rId1889"/>
    <hyperlink ref="B2027" display="KRSFT LAND (INDIA)" r:id="rId1890"/>
    <hyperlink ref="H885" display="info@cadro.de" r:id="rId1891"/>
    <hyperlink ref="A81" display="SUPERSTOCK IMPORTS" r:id="rId1892"/>
    <hyperlink ref="B2005" display="DORICH &amp; WATKIN" r:id="rId1893"/>
    <hyperlink ref="C580" display="http://www.rkkosaka.co.jp" r:id="rId1894"/>
    <hyperlink ref="A900" display="RHOMBUS GRAPPLE" r:id="rId1895"/>
    <hyperlink ref="C1910" display="http://www.batelnet.bs" r:id="rId1896"/>
    <hyperlink ref="A363" display="METAALWARENFABRIEK BLOZO" r:id="rId1897"/>
    <hyperlink ref="H1491" display="april@impactproducts.com" r:id="rId1898"/>
    <hyperlink ref="A2572" display="MARUGO" r:id="rId1899"/>
    <hyperlink ref="H594" display="helehli@famousforever.com" r:id="rId1900"/>
    <hyperlink ref="A1755" display="CROSS-COUNTRY TRADING" r:id="rId1901"/>
    <hyperlink ref="A1604" display="BORSTLAP" r:id="rId1902"/>
    <hyperlink ref="H1552" display="fordsome@netvigator.com" r:id="rId1903"/>
    <hyperlink ref="H2464" display="noabortion@aol.com" r:id="rId1904"/>
    <hyperlink ref="H1209" display="greg@advantageglobal.com" r:id="rId1905"/>
    <hyperlink ref="H1803" display="paul.ck.chan@aticohk.com" r:id="rId1906"/>
    <hyperlink ref="A2487" display="IRWANTO HADIWIDJAJA &amp; PARTNER" r:id="rId1907"/>
    <hyperlink ref="C72" display="http://www.socofren.com" r:id="rId1908"/>
    <hyperlink ref="A513" display="FARAVEL" r:id="rId1909"/>
    <hyperlink ref="H1096" display="paulchanhkg@sohu.com" r:id="rId1910"/>
    <hyperlink ref="H2375" display="dzunghd@trithuc.net" r:id="rId1911"/>
    <hyperlink ref="A880" display="BARTER (HK)" r:id="rId1912"/>
    <hyperlink ref="H904" display="sindby@sindby.dk" r:id="rId1913"/>
    <hyperlink ref="B2015" display="GOURMENT WORLD TRADE" r:id="rId1914"/>
    <hyperlink ref="H662" display="hedi@hedi.fi" r:id="rId1915"/>
    <hyperlink ref="C1888" display="http://www.lajoie.co" r:id="rId1916"/>
    <hyperlink ref="C1848" display="http://www.robertho.com.sg" r:id="rId1917"/>
    <hyperlink ref="C1036" display="http://www.jhchardware.com" r:id="rId1918"/>
    <hyperlink ref="A86" display="NORCON DISTRIBUTING" r:id="rId1919"/>
    <hyperlink ref="D2022" display="http://www.deltechusa.com" r:id="rId1920"/>
    <hyperlink ref="A407" display="168" r:id="rId1921"/>
    <hyperlink ref="A2198" display="ADMIRAL SANGYO" r:id="rId1922"/>
    <hyperlink ref="H1554" display="easepoly@netvigator.com" r:id="rId1923"/>
    <hyperlink ref="C1563" display="http://www.arab.net.sa" r:id="rId1924"/>
    <hyperlink ref="A1403" display="DEXTELLE INTERNATIONAL" r:id="rId1925"/>
    <hyperlink ref="A2421" display="KITCHERAMA TRADING" r:id="rId1926"/>
    <hyperlink ref="C522" display="http://www.brownjordan.com" r:id="rId1927"/>
    <hyperlink ref="A2575" display="BAUDOIN" r:id="rId1928"/>
    <hyperlink ref="H1706" display="chishing@changan.net" r:id="rId1929"/>
    <hyperlink ref="A2413" display="ROYAL RICH (CHINA)" r:id="rId1930"/>
    <hyperlink ref="H1940" display="izumi@dagashiya.co" r:id="rId1931"/>
    <hyperlink ref="A1030" display="TRANSMAR" r:id="rId1932"/>
    <hyperlink ref="A62" display="HOVILA" r:id="rId1933"/>
    <hyperlink ref="A685" display="LEE-HOPE INTERNATIONAL" r:id="rId1934"/>
    <hyperlink ref="A164" display="ASAHI &amp;" r:id="rId1935"/>
    <hyperlink ref="C1109" display="http://www.udyogvartha.com" r:id="rId1936"/>
    <hyperlink ref="C1370" display="http://www.beshouse.co.kr" r:id="rId1937"/>
    <hyperlink ref="B2058" display="A BIT OF THE BIZARRE" r:id="rId1938"/>
    <hyperlink ref="A212" display="FARZAD YAGHOUTI" r:id="rId1939"/>
    <hyperlink ref="A1565" display="GENERAL FAIR" r:id="rId1940"/>
    <hyperlink ref="A548" display="SECURIKEY" r:id="rId1941"/>
    <hyperlink ref="H661" display="nabyle-souami@hotmail.com" r:id="rId1942"/>
    <hyperlink ref="C2341" display="http://www.certex.se" r:id="rId1943"/>
    <hyperlink ref="C2417" display="http://www.vsnl.net.in" r:id="rId1944"/>
    <hyperlink ref="H1529" display="elke.wendel@kaiserkraft.com" r:id="rId1945"/>
    <hyperlink ref="C2408" display="http://www.americanfoodequipment.com" r:id="rId1946"/>
    <hyperlink ref="C1688" display="http://www.corinthianframes.com" r:id="rId1947"/>
    <hyperlink ref="A1469" display="MODAEXIM" r:id="rId1948"/>
    <hyperlink ref="A1862" display="SANG METAL LAMPS FTY" r:id="rId1949"/>
    <hyperlink ref="A2105" display="AL RAYA MARKETING" r:id="rId1950"/>
    <hyperlink ref="A973" display="INT AVIONICS SERVICE" r:id="rId1951"/>
    <hyperlink ref="H1215" display="kuntals10@hotmail.com" r:id="rId1952"/>
    <hyperlink ref="B2051" display="LAJOIE" r:id="rId1953"/>
    <hyperlink ref="A1493" display="EURASIA CONSULTANCY SERVICES" r:id="rId1954"/>
    <hyperlink ref="A1648" display="F W B PRODUCTS" r:id="rId1955"/>
    <hyperlink ref="A1661" display="HARRIS PAPER" r:id="rId1956"/>
    <hyperlink ref="C2310" display="http://www.techinfo.com.au" r:id="rId1957"/>
    <hyperlink ref="A210" display="FLO VENDING" r:id="rId1958"/>
    <hyperlink ref="A386" display="BERMABRU" r:id="rId1959"/>
    <hyperlink ref="A1196" display="AYTAS ZUCCACIYE" r:id="rId1960"/>
    <hyperlink ref="H2112" display="p.jpand.uk@slt.net.lk" r:id="rId1961"/>
    <hyperlink ref="H122" display="gasuca@cantv.net" r:id="rId1962"/>
    <hyperlink ref="H487" display="tahirkhan009@hotmail.com" r:id="rId1963"/>
    <hyperlink ref="C2581" display="http://www.ms14.hi.net.net" r:id="rId1964"/>
    <hyperlink ref="A611" display="NICA KARL GRANICA GMBH+CO" r:id="rId1965"/>
    <hyperlink ref="H660" display="frank.holter@aks-innredning.no" r:id="rId1966"/>
    <hyperlink ref="A2288" display="SURINDERA PRODUCTS" r:id="rId1967"/>
    <hyperlink ref="A1582" display="ADRIA" r:id="rId1968"/>
    <hyperlink ref="H1681" display="hwltwn@hillworldwide.com" r:id="rId1969"/>
    <hyperlink ref="C80" display="http://www.zaz.com.br" r:id="rId1970"/>
    <hyperlink ref="A1243" display="CERAMIC TILE" r:id="rId1971"/>
    <hyperlink ref="A2511" display="COLONIAL TIN WORKS" r:id="rId1972"/>
    <hyperlink ref="C285" display="http://www.netcabo.pt" r:id="rId1973"/>
    <hyperlink ref="A1362" display="JC TRADING" r:id="rId1974"/>
    <hyperlink ref="A2289" display="FUNG LIN WAH ENTERPRISE" r:id="rId1975"/>
    <hyperlink ref="I2024" display="roseangel.xia@metro-mgb.com.cn" r:id="rId1976"/>
    <hyperlink ref="C2555" display="http://www.benchmade.com" r:id="rId1977"/>
    <hyperlink ref="H897" display="agrotrop@ghana.com" r:id="rId1978"/>
    <hyperlink ref="C2473" display="http://www.lindrupmartinsen.no" r:id="rId1979"/>
    <hyperlink ref="A1335" display="RAYDAR TRADING (INTERNATIONAL)" r:id="rId1980"/>
    <hyperlink ref="A848" display="S S EQUIPMENT(EM) SDN" r:id="rId1981"/>
    <hyperlink ref="C952" display="http://www.utinet.com" r:id="rId1982"/>
    <hyperlink ref="A690" display="DECANOVA" r:id="rId1983"/>
    <hyperlink ref="C2170" display="http://www.mail.cscoms.com" r:id="rId1984"/>
    <hyperlink ref="H593" display="swhelan@howardsilvers.com.au" r:id="rId1985"/>
    <hyperlink ref="A1851" display="DOLLAR MANIA STORES" r:id="rId1986"/>
    <hyperlink ref="C863" display="http://www.europackaging.co.uk" r:id="rId1987"/>
    <hyperlink ref="I2056" display="bhacker@herlitzpbs.com" r:id="rId1988"/>
    <hyperlink ref="A894" display="TRISHLA DISTRIBUTORS" r:id="rId1989"/>
    <hyperlink ref="C976" display="http://www.bart.nl" r:id="rId1990"/>
    <hyperlink ref="H2565" display="abagaria@col.com" r:id="rId1991"/>
    <hyperlink ref="H802" display="itrigo@ivexhk.com" r:id="rId1992"/>
    <hyperlink ref="H1777" display="illycaffe-france@illy.fr" r:id="rId1993"/>
    <hyperlink ref="A1852" display="RONDOR MANUFACTURING" r:id="rId1994"/>
    <hyperlink ref="C1130" display="http://www.aktivaplus.com" r:id="rId1995"/>
    <hyperlink ref="H695" display="shunfai@netvigator.com" r:id="rId1996"/>
    <hyperlink ref="A788" display="ALFA INTERNATIONAL" r:id="rId1997"/>
    <hyperlink ref="A1097" display="BEYOND LIGHTING &amp; MANUFACTURING PTE LTD (SINGAPORE)" r:id="rId1998"/>
    <hyperlink ref="H536" display="a.chrifi@wanadoo.fr" r:id="rId1999"/>
    <hyperlink ref="H403" display="mickbrazel@bigpond.com.au" r:id="rId2000"/>
    <hyperlink ref="A376" display="HA-NA TRADING" r:id="rId2001"/>
    <hyperlink ref="H1211" display="steve@khck.net" r:id="rId2002"/>
    <hyperlink ref="A2304" display="CASTILIAN IMPORTS" r:id="rId2003"/>
    <hyperlink ref="H929" display="sales-se@primotex.com" r:id="rId2004"/>
    <hyperlink ref="A133" display="POSTERNAK BAUER ASSOCIATES" r:id="rId2005"/>
    <hyperlink ref="H1697" display="moritaco@aol.com" r:id="rId2006"/>
    <hyperlink ref="H151" display="nk1507@netvigator.com" r:id="rId2007"/>
    <hyperlink ref="C933" display="http://www.msc.biglobe.ne.jp" r:id="rId2008"/>
    <hyperlink ref="A1105" display="M M EXPORTS" r:id="rId2009"/>
    <hyperlink ref="C1065" display="http://www.viancamarketing.com" r:id="rId2010"/>
    <hyperlink ref="H1106" display="hkg00019@infotokyo.ne.jp" r:id="rId2011"/>
    <hyperlink ref="H644" display="tcatetn@hotmail.com" r:id="rId2012"/>
    <hyperlink ref="C1875" display="http://www.regencymarketing.com" r:id="rId2013"/>
    <hyperlink ref="A1750" display="SHUPA SCHUPS FRANCE" r:id="rId2014"/>
    <hyperlink ref="C2406" display="http://www.lowincomepropertymanagement.com" r:id="rId2015"/>
    <hyperlink ref="A1592" display="LEE MENG BROS(S)" r:id="rId2016"/>
    <hyperlink ref="A638" display="ADVAN APPAREL" r:id="rId2017"/>
    <hyperlink ref="C2334" display="http://www.abc.com.sg" r:id="rId2018"/>
    <hyperlink ref="H1246" display="sales@anglo-swiss.com.hk" r:id="rId2019"/>
    <hyperlink ref="A2605" display="ANG S TEXTILE &amp; GEN MDSE" r:id="rId2020"/>
    <hyperlink ref="A1718" display="PIRSUMY ARNON" r:id="rId2021"/>
    <hyperlink ref="H580" display="sugimoto@rkkosaka.co" r:id="rId2022"/>
    <hyperlink ref="C992" display="http://www.salaamat.com" r:id="rId2023"/>
    <hyperlink ref="A2139" display="FARTES" r:id="rId2024"/>
    <hyperlink ref="A2595" display="AMKO IMP Y EXP" r:id="rId2025"/>
    <hyperlink ref="H1380" display="info@allmetalproducts.com.au" r:id="rId2026"/>
    <hyperlink ref="H2204" display="web-sales@bbr.com.hk" r:id="rId2027"/>
    <hyperlink ref="A536" display="CA EXPORT" r:id="rId2028"/>
    <hyperlink ref="A1668" display="CRYSTAL BY DESIGN" r:id="rId2029"/>
    <hyperlink ref="C1803" display="http://www.aticointernational.com" r:id="rId2030"/>
    <hyperlink ref="C263" display="http://www.shimizu-tableware.co.jp" r:id="rId2031"/>
    <hyperlink ref="A1652" display="BERTRAMS" r:id="rId2032"/>
    <hyperlink ref="A1117" display="IVEX" r:id="rId2033"/>
    <hyperlink ref="A432" display="AZUMA INDUSTRIAL" r:id="rId2034"/>
    <hyperlink ref="C1355" display="http://www.pnpflowers.com" r:id="rId2035"/>
    <hyperlink ref="A2337" display="S I M" r:id="rId2036"/>
    <hyperlink ref="H1384" display="josuh@cbn.net.id" r:id="rId2037"/>
    <hyperlink ref="H1512" display="sunyear@all.at" r:id="rId2038"/>
    <hyperlink ref="H117" display="import@porticob2b.com" r:id="rId2039"/>
    <hyperlink ref="D2080" display="http://www.tg-woodware.com" r:id="rId2040"/>
    <hyperlink ref="H1548" display="supermer.its@msn.com" r:id="rId2041"/>
    <hyperlink ref="C2217" display="http://www.equal2.freeserve.co.uk" r:id="rId2042"/>
    <hyperlink ref="A953" display="ID EXPORT" r:id="rId2043"/>
    <hyperlink ref="A1551" display="KEIPP ELEKTRO-BAU-TECHNIK" r:id="rId2044"/>
    <hyperlink ref="A698" display="COSTAR ENTERPRISES" r:id="rId2045"/>
    <hyperlink ref="C1108" display="http://www.amap.co.za" r:id="rId2046"/>
    <hyperlink ref="A490" display="S S EQUIPMENT(EM) SDN" r:id="rId2047"/>
    <hyperlink ref="B2006" display="GREAT RISING INTERNATIONAL CO LTD LIAISION OFFICE(SHANGHAI)" r:id="rId2048"/>
    <hyperlink ref="C17" display="http://www.argents.com" r:id="rId2049"/>
    <hyperlink ref="C1396" display="http://www.arcticrefrigeration.net" r:id="rId2050"/>
    <hyperlink ref="H1000" display="gzexportsources@hotmail.com" r:id="rId2051"/>
    <hyperlink ref="C2107" display="http://www.cancominternational.com" r:id="rId2052"/>
    <hyperlink ref="A22" display="GREENWARE INTERNATIONAL" r:id="rId2053"/>
    <hyperlink ref="C1934" display="http://www.kimassi.ol.jp" r:id="rId2054"/>
    <hyperlink ref="A2231" display="AMARILO INDUSTRIES" r:id="rId2055"/>
    <hyperlink ref="H1927" display="samo1307@hotmail.com" r:id="rId2056"/>
    <hyperlink ref="H2540" display="dave.kirpal@ntlworld.com" r:id="rId2057"/>
    <hyperlink ref="H1480" display="kingbears@ms37.hinet.net" r:id="rId2058"/>
    <hyperlink ref="A1546" display="AAT SALES" r:id="rId2059"/>
    <hyperlink ref="A931" display="CHURCHILL CHINA" r:id="rId2060"/>
    <hyperlink ref="A2529" display="SHIN IL TRADE" r:id="rId2061"/>
    <hyperlink ref="A304" display="ST CLOUD RESTAURANT" r:id="rId2062"/>
    <hyperlink ref="C1297" display="http://www.alescon.nl" r:id="rId2063"/>
    <hyperlink ref="A1120" display="BANNVALLEY" r:id="rId2064"/>
    <hyperlink ref="A1988" display="BAADER CANADA" r:id="rId2065"/>
    <hyperlink ref="H1001" display="samuela_cs@yahoo.com" r:id="rId2066"/>
    <hyperlink ref="C1306" display="http://www.dbentoby.com" r:id="rId2067"/>
    <hyperlink ref="C1006" display="http://www.odessa-t.co.jp" r:id="rId2068"/>
    <hyperlink ref="H538" display="kamilbrothers@hotmail.com" r:id="rId2069"/>
    <hyperlink ref="A183" display="ALKAL WOOD INDUSTRIES" r:id="rId2070"/>
    <hyperlink ref="A1820" display="WOOD &amp; SCHERER GBR" r:id="rId2071"/>
    <hyperlink ref="H334" display="creatarts@yahoo.com" r:id="rId2072"/>
    <hyperlink ref="A1104" display="JACK ENTERPRISE" r:id="rId2073"/>
    <hyperlink ref="A1843" display="BRASS CRAFT MFG" r:id="rId2074"/>
    <hyperlink ref="A1111" display="PREMIER RADIATOR" r:id="rId2075"/>
    <hyperlink ref="A1847" display="BRUYNZEEL KEUKENS &amp; KASTEN" r:id="rId2076"/>
    <hyperlink ref="H1816" display="pat@jackalopesf.com" r:id="rId2077"/>
    <hyperlink ref="C280" display="http://www.regalllc.com" r:id="rId2078"/>
    <hyperlink ref="A829" display="AFERIAD IMPORT EXPORT" r:id="rId2079"/>
    <hyperlink ref="C2507" display="http://www.suessco.de" r:id="rId2080"/>
    <hyperlink ref="I2083" display="elena.parfiyanovich@mystery.ru" r:id="rId2081"/>
    <hyperlink ref="C397" display="http://www.ka2.so-net.ne.jp" r:id="rId2082"/>
    <hyperlink ref="A1612" display="NEW CHAND NARENDAR KUMAR" r:id="rId2083"/>
    <hyperlink ref="C1720" display="http://www.bonaco.com" r:id="rId2084"/>
    <hyperlink ref="H444" display="ab&amp;d@evvivaonline.com" r:id="rId2085"/>
    <hyperlink ref="B2043" display="PACIFIC RESTAURANT DESIGN &amp; EQUIPMENT" r:id="rId2086"/>
    <hyperlink ref="C1037" display="http://www.k-onishimd.co.jp" r:id="rId2087"/>
    <hyperlink ref="A2475" display="MACK RESTAURANT EQUIPMENT" r:id="rId2088"/>
    <hyperlink ref="H1905" display="info@pichk.com" r:id="rId2089"/>
    <hyperlink ref="H1698" display="selvel@netvigator.com" r:id="rId2090"/>
    <hyperlink ref="C1048" display="http://www.intel.nett.com" r:id="rId2091"/>
    <hyperlink ref="H570" display="wendyshen@aol.com" r:id="rId2092"/>
    <hyperlink ref="H165" display="hyun2911@hanilmanpower.com" r:id="rId2093"/>
    <hyperlink ref="H363" display="info@blozo.nl" r:id="rId2094"/>
    <hyperlink ref="H1229" display="michel@manneh.com.jo" r:id="rId2095"/>
    <hyperlink ref="A646" display="SUOMEN KOLIBRI" r:id="rId2096"/>
    <hyperlink ref="C2513" display="http://www.dj.mbn.or.jp" r:id="rId2097"/>
    <hyperlink ref="C2597" display="http://www.singaporean.com.sg" r:id="rId2098"/>
    <hyperlink ref="H919" display="info@anaoliatile.com" r:id="rId2099"/>
    <hyperlink ref="A855" display="FULL IN INT L DEVELOPMENT" r:id="rId2100"/>
    <hyperlink ref="A2588" display="SAHID PLAZA ENT" r:id="rId2101"/>
    <hyperlink ref="A2587" display="AIM HONG KONG" r:id="rId2102"/>
    <hyperlink ref="A1349" display="BI-RO" r:id="rId2103"/>
    <hyperlink ref="H1726" display="bpkadmia@netvigator.com" r:id="rId2104"/>
    <hyperlink ref="H786" display="bestco@pm.net.my" r:id="rId2105"/>
    <hyperlink ref="C2317" display="http://www.atop21.co.kr" r:id="rId2106"/>
    <hyperlink ref="C2275" display="http://www.conwaystore.com" r:id="rId2107"/>
    <hyperlink ref="A1846" display="MADHU TRADING" r:id="rId2108"/>
    <hyperlink ref="A661" display="GROUPE SALAM" r:id="rId2109"/>
    <hyperlink ref="C1736" display="http://www.artwellhk.com" r:id="rId2110"/>
    <hyperlink ref="A826" display="SWEDOL" r:id="rId2111"/>
    <hyperlink ref="C1699" display="http://www.saudi.net.sa" r:id="rId2112"/>
    <hyperlink ref="H2495" display="tkoc2001@yahoo.com" r:id="rId2113"/>
    <hyperlink ref="H2102" display="aifabru@brunet.bn" r:id="rId2114"/>
    <hyperlink ref="H171" display="holdjill@ozemail.com.au" r:id="rId2115"/>
    <hyperlink ref="A562" display="CHIEF RIGHT" r:id="rId2116"/>
    <hyperlink ref="H1810" display="swinkkk@mail.cscoms.com" r:id="rId2117"/>
    <hyperlink ref="C425" display="http://www.cameo.ca" r:id="rId2118"/>
    <hyperlink ref="C587" display="http://www.stny.rr.com" r:id="rId2119"/>
    <hyperlink ref="A165" display="HANIL MAN POWER" r:id="rId2120"/>
    <hyperlink ref="A790" display="MEDISERVE" r:id="rId2121"/>
    <hyperlink ref="A798" display="EVE COMMUNICATION" r:id="rId2122"/>
    <hyperlink ref="H454" display="uno@uno.com.pl" r:id="rId2123"/>
    <hyperlink ref="C1302" display="http://www.abletrade.net" r:id="rId2124"/>
    <hyperlink ref="A1975" display="JCA TRADING SDN" r:id="rId2125"/>
    <hyperlink ref="H1287" display="peter@garth.com.au" r:id="rId2126"/>
    <hyperlink ref="A1611" display="GULISTAN DEKAL SAN A S" r:id="rId2127"/>
    <hyperlink ref="C1960" display="http://www.logainm.ie" r:id="rId2128"/>
    <hyperlink ref="H2553" display="cas.carg@petitprix.net" r:id="rId2129"/>
    <hyperlink ref="A105" display="PARTY DEN" r:id="rId2130"/>
    <hyperlink ref="A1255" display="MARUKIN" r:id="rId2131"/>
    <hyperlink ref="H1220" display="cklad@vsnl.com" r:id="rId2132"/>
    <hyperlink ref="A2279" display="CROSS-COUNTRY TRADING" r:id="rId2133"/>
    <hyperlink ref="A1908" display="SMG GROUP" r:id="rId2134"/>
    <hyperlink ref="H1182" display="htaslim@asaba.co.id" r:id="rId2135"/>
    <hyperlink ref="C1814" display="http://www.kita.co.jp" r:id="rId2136"/>
    <hyperlink ref="A2256" display="KHERAJ" r:id="rId2137"/>
    <hyperlink ref="C1140" display="http://www.idealhomerange.com" r:id="rId2138"/>
    <hyperlink ref="A749" display="NODAKO" r:id="rId2139"/>
    <hyperlink ref="B2047" display="SHOEI SHOJI" r:id="rId2140"/>
    <hyperlink ref="H440" display="gregory.dufour@fnapp.fr" r:id="rId2141"/>
    <hyperlink ref="H1596" display="jean.roatta@europe-import.fr" r:id="rId2142"/>
    <hyperlink ref="H148" display="scanag@scanag.dk" r:id="rId2143"/>
    <hyperlink ref="A2469" display="ANDERSON FITTING" r:id="rId2144"/>
    <hyperlink ref="H1592" display="danielc@leemeng.com.sg" r:id="rId2145"/>
    <hyperlink ref="H1456" display="calranch@yahoo.com" r:id="rId2146"/>
    <hyperlink ref="H2159" display="atoy@atoy.fi" r:id="rId2147"/>
    <hyperlink ref="A2355" display="SHERRY S (WHOLESALE)" r:id="rId2148"/>
    <hyperlink ref="H484" display="info@microtechniek.nl" r:id="rId2149"/>
    <hyperlink ref="A121" display="ATLAS GLOBAL (HK)" r:id="rId2150"/>
    <hyperlink ref="A1884" display="LUX GMBH &amp;" r:id="rId2151"/>
    <hyperlink ref="A353" display="FRANKE COMMERCIAL SYSTEMS" r:id="rId2152"/>
    <hyperlink ref="A1240" display="PT VISHAL SAMPURNA JAYA" r:id="rId2153"/>
    <hyperlink ref="H670" display="info@auximeca.be" r:id="rId2154"/>
    <hyperlink ref="H2227" display="ahaipl@hotmail.com" r:id="rId2155"/>
    <hyperlink ref="C2354" display="http://www.markstrading.com" r:id="rId2156"/>
    <hyperlink ref="H697" display="denise@alaskagift.com" r:id="rId2157"/>
    <hyperlink ref="A889" display="CYBER SOURCES" r:id="rId2158"/>
    <hyperlink ref="H684" display="fredrik.lindman@brandpartner.se" r:id="rId2159"/>
    <hyperlink ref="A1753" display="HONEGMELL INDUSTRIES" r:id="rId2160"/>
    <hyperlink ref="B2067" display="SHING FUNG TAI" r:id="rId2161"/>
    <hyperlink ref="A404" display="ENTERPRISE FRANK" r:id="rId2162"/>
    <hyperlink ref="A2218" display="SOTUCOR CANADA" r:id="rId2163"/>
    <hyperlink ref="C1403" display="http://www.dextelle.com" r:id="rId2164"/>
    <hyperlink ref="A1910" display="BELLEVUE GIFTS &amp; SUPPLIES" r:id="rId2165"/>
    <hyperlink ref="C228" display="http://www.abey.com.au" r:id="rId2166"/>
    <hyperlink ref="A1160" display="CAVALIER RESOURCES" r:id="rId2167"/>
    <hyperlink ref="H2603" display="mek861@hotmail.com" r:id="rId2168"/>
    <hyperlink ref="A1067" display="BERCELI USA" r:id="rId2169"/>
    <hyperlink ref="H2326" display="gourmentworld88@yahoo.com" r:id="rId2170"/>
    <hyperlink ref="C731" display="http://www.parstechnic.com" r:id="rId2171"/>
    <hyperlink ref="C1107" display="http://www.chinaexpander.com" r:id="rId2172"/>
    <hyperlink ref="H495" display="picnictime@earthlink.net" r:id="rId2173"/>
    <hyperlink ref="C712" display="http://www.nitori.co.jp" r:id="rId2174"/>
    <hyperlink ref="C2185" display="http://www.imtiazbros.com" r:id="rId2175"/>
    <hyperlink ref="A1135" display="MAYA S GIFT EMPORIUM" r:id="rId2176"/>
    <hyperlink ref="A316" display="ERGOMAXX INDIA" r:id="rId2177"/>
    <hyperlink ref="H114" display="sujanigroup@yahoo.com" r:id="rId2178"/>
    <hyperlink ref="H2133" display="info@mieleitalia.it" r:id="rId2179"/>
    <hyperlink ref="C2122" display="http://www.asianchoice.com.hk" r:id="rId2180"/>
    <hyperlink ref="H896" display="htrading@prodigy.net.mx" r:id="rId2181"/>
    <hyperlink ref="H382" display="amanjolly@hotmail.com" r:id="rId2182"/>
    <hyperlink ref="A663" display="HENG CHEE TONG TRADING SDN" r:id="rId2183"/>
    <hyperlink ref="A852" display="GRECO FRAME &amp;" r:id="rId2184"/>
    <hyperlink ref="H1619" display="embassycorp@ameritech.net" r:id="rId2185"/>
    <hyperlink ref="A2364" display="ANTUMONI" r:id="rId2186"/>
    <hyperlink ref="C340" display="http://www.wanadoopro.ma" r:id="rId2187"/>
    <hyperlink ref="A1463" display="CELULOSAS VASCAS S L" r:id="rId2188"/>
    <hyperlink ref="A1436" display="ELEKTROSKANDIA" r:id="rId2189"/>
    <hyperlink ref="A921" display="MODEEP IMPORT &amp; EXPORT" r:id="rId2190"/>
    <hyperlink ref="A2599" display="FREMART" r:id="rId2191"/>
    <hyperlink ref="A517" display="ASIAN AMERICAN SOURCING" r:id="rId2192"/>
    <hyperlink ref="H215" display="lhngo@boonseng.com" r:id="rId2193"/>
    <hyperlink ref="C1176" display="http://www.regolo.it" r:id="rId2194"/>
    <hyperlink ref="C615" display="http://www.globalexchange.org" r:id="rId2195"/>
    <hyperlink ref="A8" display="ALLSTATE SALES" r:id="rId2196"/>
    <hyperlink ref="A1950" display="AARDEWERKFABRIEK DEN DAAS" r:id="rId2197"/>
    <hyperlink ref="A231" display="SAN REMO MACARONI COMPANY PROPRIETARY" r:id="rId2198"/>
    <hyperlink ref="D2066" display="http://www.163.com" r:id="rId2199"/>
    <hyperlink ref="A182" display="BARGAIN DOLLAR" r:id="rId2200"/>
    <hyperlink ref="H61" display="intertriad@wanadoo.fr" r:id="rId2201"/>
    <hyperlink ref="A2377" display="GIFTED LINES" r:id="rId2202"/>
    <hyperlink ref="C201" display="http://www.candlelight.co.uk" r:id="rId2203"/>
    <hyperlink ref="A945" display="GURUOVERSEAS" r:id="rId2204"/>
    <hyperlink ref="C1930" display="http://www.alma-tec.com" r:id="rId2205"/>
    <hyperlink ref="A1924" display="KINGSONIC" r:id="rId2206"/>
    <hyperlink ref="H1971" display="t-p@yahoo.com" r:id="rId2207"/>
    <hyperlink ref="H1715" display="info@k3p.com" r:id="rId2208"/>
    <hyperlink ref="H2310" display="rmichaeltrading@techinfo.com.au" r:id="rId2209"/>
    <hyperlink ref="H1570" display="shinichi_kiuchi@nt.takashimaya.co" r:id="rId2210"/>
    <hyperlink ref="C855" display="http://www.onebb.com" r:id="rId2211"/>
    <hyperlink ref="H1347" display="minervahk@hotmail.com" r:id="rId2212"/>
    <hyperlink ref="H214" display="loy-amit@argal.co" r:id="rId2213"/>
    <hyperlink ref="A1831" display="SHANDONG MACHINERY U" r:id="rId2214"/>
    <hyperlink ref="A1756" display="NILEA" r:id="rId2215"/>
    <hyperlink ref="A854" display="ECCO (NEW ZEALAND)" r:id="rId2216"/>
    <hyperlink ref="C611" display="http://www.nica.de" r:id="rId2217"/>
    <hyperlink ref="H505" display="dchan56@aol.com" r:id="rId2218"/>
    <hyperlink ref="H1076" display="f.medina@metalostudio.com" r:id="rId2219"/>
    <hyperlink ref="A985" display="ONOFF INTERNATIONAL" r:id="rId2220"/>
    <hyperlink ref="A1752" display="STAR LINK HOLDINGS" r:id="rId2221"/>
    <hyperlink ref="B2099" display="GAMA COMERCIAL IMPORTADORA E EXPORTADORA" r:id="rId2222"/>
    <hyperlink ref="A1485" display="IMACO" r:id="rId2223"/>
    <hyperlink ref="H1776" display="flwco@netvigator.com" r:id="rId2224"/>
    <hyperlink ref="A1042" display="KOHL S" r:id="rId2225"/>
    <hyperlink ref="A2108" display="HAWA AGENTURER" r:id="rId2226"/>
    <hyperlink ref="A1412" display="ROCKLAND WHOLESALE" r:id="rId2227"/>
    <hyperlink ref="A632" display="THE BLADE SHOPPE" r:id="rId2228"/>
    <hyperlink ref="C90" display="http://www.boldwood.com" r:id="rId2229"/>
    <hyperlink ref="C93" display="http://www.california-red.com" r:id="rId2230"/>
    <hyperlink ref="H2518" display="maico@maico.com" r:id="rId2231"/>
    <hyperlink ref="C2247" display="http://www.ec-red.com" r:id="rId2232"/>
    <hyperlink ref="A2446" display="SCHOENHUBER J" r:id="rId2233"/>
    <hyperlink ref="C1512" display="http://www.all.at" r:id="rId2234"/>
    <hyperlink ref="C255" display="http://www.partnecglobal.com" r:id="rId2235"/>
    <hyperlink ref="A2466" display="TEC HARSEIM" r:id="rId2236"/>
    <hyperlink ref="C1460" display="http://www.netasia.net" r:id="rId2237"/>
    <hyperlink ref="A883" display="CCR MARKETING" r:id="rId2238"/>
    <hyperlink ref="H2349" display="bmastro@kenney.com" r:id="rId2239"/>
    <hyperlink ref="H493" display="evin@ihlas.net.tr" r:id="rId2240"/>
    <hyperlink ref="C254" display="http://www.corten.com.sg" r:id="rId2241"/>
    <hyperlink ref="C831" display="http://www.rucanor.com" r:id="rId2242"/>
    <hyperlink ref="C885" display="http://www.cadro.de" r:id="rId2243"/>
    <hyperlink ref="A942" display="H S ENTERPRISE" r:id="rId2244"/>
    <hyperlink ref="A326" display="GARUDA OVERSEAS" r:id="rId2245"/>
    <hyperlink ref="A644" display="AMERICAN DESIGNS" r:id="rId2246"/>
    <hyperlink ref="A1684" display="CANVAN" r:id="rId2247"/>
    <hyperlink ref="H226" display="info@giffits.de" r:id="rId2248"/>
    <hyperlink ref="H1598" display="erik.wirdheim@duni.com" r:id="rId2249"/>
    <hyperlink ref="C1941" display="http://www.grobo.io" r:id="rId2250"/>
    <hyperlink ref="A795" display="B H P INDUSTRIES" r:id="rId2251"/>
    <hyperlink ref="C764" display="http://www.tecnogas.it" r:id="rId2252"/>
    <hyperlink ref="A2424" display="SEMYA MMG" r:id="rId2253"/>
    <hyperlink ref="H1610" display="royalfashion@hotmail.com" r:id="rId2254"/>
    <hyperlink ref="H1217" display="ericalai@netvigator.com" r:id="rId2255"/>
    <hyperlink ref="H202" display="hadarax@hotmail.com" r:id="rId2256"/>
    <hyperlink ref="A1297" display="ALESCON" r:id="rId2257"/>
    <hyperlink ref="A2339" display="TRI-TOOLS" r:id="rId2258"/>
    <hyperlink ref="D2069" display="http://www.ejourney.com" r:id="rId2259"/>
    <hyperlink ref="A290" display="THE UNCLE TOBY S" r:id="rId2260"/>
    <hyperlink ref="A2143" display="EICO TRADING" r:id="rId2261"/>
    <hyperlink ref="A944" display="BAMBU" r:id="rId2262"/>
    <hyperlink ref="C267" display="http://www.news-banner.com" r:id="rId2263"/>
    <hyperlink ref="H2590" display="hoifung@hoifung.com" r:id="rId2264"/>
    <hyperlink ref="A1442" display="KING SANG PLASTIC &amp; METAL PRODUCT" r:id="rId2265"/>
    <hyperlink ref="H2511" display="clederer312@aol.com" r:id="rId2266"/>
    <hyperlink ref="H1498" display="n.kalas@home.nl" r:id="rId2267"/>
    <hyperlink ref="H2476" display="winsomeha@hotmail.com" r:id="rId2268"/>
    <hyperlink ref="C782" display="http://www.kahramanhediyelik.com" r:id="rId2269"/>
    <hyperlink ref="A2497" display="REVLON CANADA" r:id="rId2270"/>
    <hyperlink ref="A1510" display="NISHIKAWA SHOTEN" r:id="rId2271"/>
    <hyperlink ref="H809" display="skyson85@hotmail.com" r:id="rId2272"/>
    <hyperlink ref="H735" display="noblexp@gmail.com" r:id="rId2273"/>
    <hyperlink ref="H712" display="liuting@nitorish.com" r:id="rId2274"/>
    <hyperlink ref="H530" display="peter.zschauer@sdr.fi" r:id="rId2275"/>
    <hyperlink ref="C1492" display="http://www.lambertframe.com" r:id="rId2276"/>
    <hyperlink ref="H1501" display="mail@jrrtrading.com.au" r:id="rId2277"/>
    <hyperlink ref="A1029" display="BRIGITTE-GESCHENKE" r:id="rId2278"/>
    <hyperlink ref="H1743" display="lrosesf@pacbell.net" r:id="rId2279"/>
    <hyperlink ref="H231" display="recieption@san-remo.com.au" r:id="rId2280"/>
    <hyperlink ref="C1272" display="http://www.solimpeks.com" r:id="rId2281"/>
    <hyperlink ref="C110" display="http://www.traderthailand.com" r:id="rId2282"/>
    <hyperlink ref="A2127" display="SCHEURICH GMBH &amp;" r:id="rId2283"/>
    <hyperlink ref="H853" display="receptie@til.rosti.com" r:id="rId2284"/>
    <hyperlink ref="C553" display="http://www.jaeggi.com" r:id="rId2285"/>
    <hyperlink ref="H307" display="info@bunsl.nl" r:id="rId2286"/>
    <hyperlink ref="A1610" display="ROYAL FASHION ACCESSORIES" r:id="rId2287"/>
    <hyperlink ref="C2262" display="http://www.klick.com" r:id="rId2288"/>
    <hyperlink ref="H1451" display="rheebruce@hotmail.com" r:id="rId2289"/>
    <hyperlink ref="C1691" display="http://www.epicureaneurope.co.uk" r:id="rId2290"/>
    <hyperlink ref="B2010" display="KCF PRODUCTS" r:id="rId2291"/>
    <hyperlink ref="A2505" display="ESSEN ALUMINO" r:id="rId2292"/>
    <hyperlink ref="H51" display="bevhillsintl@mindspring.com" r:id="rId2293"/>
    <hyperlink ref="A89" display="SUPERSON" r:id="rId2294"/>
    <hyperlink ref="C1793" display="http://www.aktraders.co" r:id="rId2295"/>
    <hyperlink ref="H787" display="silicon@regolo.it" r:id="rId2296"/>
    <hyperlink ref="H1922" display="post@gustafsblom.se" r:id="rId2297"/>
    <hyperlink ref="H721" display="info@rheita.com" r:id="rId2298"/>
    <hyperlink ref="A311" display="G&amp;S UNIVERSAL" r:id="rId2299"/>
    <hyperlink ref="A1629" display="ALCATEL USA" r:id="rId2300"/>
    <hyperlink ref="H1099" display="wolfnora5@hotmail.com" r:id="rId2301"/>
    <hyperlink ref="H859" display="kpny1357@aol.com" r:id="rId2302"/>
    <hyperlink ref="C1878" display="http://www.bindgeorgfischer.nl" r:id="rId2303"/>
    <hyperlink ref="H1822" display="lincoln@amarnani.com" r:id="rId2304"/>
    <hyperlink ref="C2402" display="http://www.banta.com" r:id="rId2305"/>
    <hyperlink ref="A2312" display="SMILERS BUYING OFFICE" r:id="rId2306"/>
    <hyperlink ref="A2241" display="SEVEN OCEAN IMPEX (H K )" r:id="rId2307"/>
    <hyperlink ref="A2521" display="RENAB I GOTEBORG" r:id="rId2308"/>
    <hyperlink ref="C1625" display="http://www.mediaparks.de" r:id="rId2309"/>
    <hyperlink ref="H1895" display="blirny@hotmail.com" r:id="rId2310"/>
    <hyperlink ref="A1380" display="ALL METAL PRODUCTS" r:id="rId2311"/>
    <hyperlink ref="A1941" display="GROBO" r:id="rId2312"/>
    <hyperlink ref="H127" display="karimgillani@rogers.com" r:id="rId2313"/>
    <hyperlink ref="A1232" display="LOTUSGARDEN" r:id="rId2314"/>
    <hyperlink ref="C768" display="http://www.bekoma.nl" r:id="rId2315"/>
    <hyperlink ref="C1461" display="http://www.fiege.com" r:id="rId2316"/>
    <hyperlink ref="A1239" display="ALLIANCE MERCANTILE" r:id="rId2317"/>
    <hyperlink ref="H328" display="chester1122@yahoo.com" r:id="rId2318"/>
    <hyperlink ref="C2313" display="http://www.rwbeaty.com" r:id="rId2319"/>
    <hyperlink ref="A1061" display="BEKOMA HANDELSONDERNEMING" r:id="rId2320"/>
    <hyperlink ref="A994" display="AL-RAEF INDUSTRIAL &amp; TRADING" r:id="rId2321"/>
    <hyperlink ref="H149" display="afakiizca@hotmail.com" r:id="rId2322"/>
    <hyperlink ref="A1320" display="LIK SENG HONG" r:id="rId2323"/>
    <hyperlink ref="A355" display="ALPS WIRE ROPE" r:id="rId2324"/>
    <hyperlink ref="A225" display="SHALL WIN TRADING" r:id="rId2325"/>
    <hyperlink ref="A1162" display="SARL SELVID" r:id="rId2326"/>
    <hyperlink ref="C2364" display="http://www.a.itlbd.net" r:id="rId2327"/>
    <hyperlink ref="H927" display="ags@netvision.co" r:id="rId2328"/>
    <hyperlink ref="H2218" display="sotucor@yahoo.com" r:id="rId2329"/>
    <hyperlink ref="H2482" display="ackshayvashee@earthlink.net" r:id="rId2330"/>
    <hyperlink ref="I2090" display="info@nuovo-design.nl" r:id="rId2331"/>
    <hyperlink ref="C548" display="http://www.securikey.co.uk" r:id="rId2332"/>
    <hyperlink ref="C533" display="http://www.barterhk.com" r:id="rId2333"/>
    <hyperlink ref="H1408" display="info@lagrangenv.com" r:id="rId2334"/>
    <hyperlink ref="A555" display="BERGLE GMBH &amp;" r:id="rId2335"/>
    <hyperlink ref="C2517" display="http://www.triton.de" r:id="rId2336"/>
    <hyperlink ref="C2168" display="http://www.bombayduck.com" r:id="rId2337"/>
    <hyperlink ref="H472" display="angiewh_lam@tainam.com.hk" r:id="rId2338"/>
    <hyperlink ref="H952" display="fdltd@utinet.com" r:id="rId2339"/>
    <hyperlink ref="A1560" display="HOWARD MATERIAL HANDLING" r:id="rId2340"/>
    <hyperlink ref="A203" display="LATA ENGINEERING" r:id="rId2341"/>
    <hyperlink ref="H1018" display="rosen@nbip.net" r:id="rId2342"/>
    <hyperlink ref="H2520" display="ronaldtse88@hotmail.com" r:id="rId2343"/>
    <hyperlink ref="C2306" display="http://www.newwaly.com" r:id="rId2344"/>
    <hyperlink ref="A629" display="CHINA TRADE PARK" r:id="rId2345"/>
    <hyperlink ref="A1808" display="RCICC" r:id="rId2346"/>
    <hyperlink ref="H1686" display="chuanyi@pacific.net.sg" r:id="rId2347"/>
    <hyperlink ref="H2201" display="management@protecta.gr" r:id="rId2348"/>
    <hyperlink ref="H2268" display="etl-neuhaus@t-online.de" r:id="rId2349"/>
    <hyperlink ref="H2346" display="sales@mrj.co.uk" r:id="rId2350"/>
    <hyperlink ref="A108" display="ROMANOWSKI DESIGN" r:id="rId2351"/>
    <hyperlink ref="A1645" display="SCAVOLINI" r:id="rId2352"/>
    <hyperlink ref="A90" display="BOLDWOOD(CANADA)" r:id="rId2353"/>
    <hyperlink ref="A288" display="ETERNAL BLAZE ENTERPRISE" r:id="rId2354"/>
    <hyperlink ref="H277" display="sales@darlinghome.com" r:id="rId2355"/>
    <hyperlink ref="A1720" display="BONA" r:id="rId2356"/>
    <hyperlink ref="I2034" display="ahmad_bahadori2003@yahoo.com" r:id="rId2357"/>
    <hyperlink ref="H2244" display="bal@bal.com" r:id="rId2358"/>
    <hyperlink ref="H2191" display="nimish_kanoi@vsnl.net" r:id="rId2359"/>
    <hyperlink ref="H631" display="dp-agence@wanadoo.fr" r:id="rId2360"/>
    <hyperlink ref="A529" display="HOMETON SOURCING" r:id="rId2361"/>
    <hyperlink ref="C1393" display="http://www.bastide.fr" r:id="rId2362"/>
    <hyperlink ref="I2003" display="bastioni@pronet.hu" r:id="rId2363"/>
    <hyperlink ref="A2328" display="BASKET RACK" r:id="rId2364"/>
    <hyperlink ref="A2406" display="REN APPLI TAX PARTNERS" r:id="rId2365"/>
    <hyperlink ref="C1885" display="http://www.spillwell.com" r:id="rId2366"/>
    <hyperlink ref="C678" display="http://www.diamondstarglass.com" r:id="rId2367"/>
    <hyperlink ref="C69" display="http://www.cal3.vsnl.net.in" r:id="rId2368"/>
    <hyperlink ref="C1487" display="http://www.net2000.com.au" r:id="rId2369"/>
    <hyperlink ref="A2550" display="M OSMAN TRADING" r:id="rId2370"/>
    <hyperlink ref="A206" display="DISTRIBUIDORA ALGALOPE" r:id="rId2371"/>
    <hyperlink ref="A2243" display="BRAINCHILD GROUP" r:id="rId2372"/>
    <hyperlink ref="H1242" display="gow168@hotmail.com" r:id="rId2373"/>
    <hyperlink ref="A252" display="STEPS" r:id="rId2374"/>
    <hyperlink ref="A1475" display="BRC COMMERCIAL KITCHENS" r:id="rId2375"/>
    <hyperlink ref="H976" display="flapdisc@bart.nl" r:id="rId2376"/>
    <hyperlink ref="A1454" display="E C GROUPS" r:id="rId2377"/>
    <hyperlink ref="H46" display="krb@brain.net.pk" r:id="rId2378"/>
    <hyperlink ref="H2258" display="mail@artwellhk.com" r:id="rId2379"/>
    <hyperlink ref="A1369" display="ADOLA" r:id="rId2380"/>
    <hyperlink ref="A808" display="S T S IMPORT &amp; EXPORT" r:id="rId2381"/>
    <hyperlink ref="C292" display="http://www.schultzsupply.com" r:id="rId2382"/>
    <hyperlink ref="A1368" display="JETWIN HOUSEWARE" r:id="rId2383"/>
    <hyperlink ref="C594" display="http://www.famousforever.com" r:id="rId2384"/>
    <hyperlink ref="C847" display="http://www.club.internet.fr" r:id="rId2385"/>
    <hyperlink ref="A307" display="BUNSL" r:id="rId2386"/>
    <hyperlink ref="A2512" display="SALEH A AL-GHAMDI TRADING EST" r:id="rId2387"/>
    <hyperlink ref="A1109" display="ENGINEERS UDYOG" r:id="rId2388"/>
    <hyperlink ref="A1738" display="BARCELONA M FRAU" r:id="rId2389"/>
    <hyperlink ref="D2036" display="http://www.grobo.io" r:id="rId2390"/>
    <hyperlink ref="H1779" display="baywatch@giasmd01.vsnl.net.in" r:id="rId2391"/>
    <hyperlink ref="H355" display="alpswire@msn.com" r:id="rId2392"/>
    <hyperlink ref="A2515" display="NEVA ENTERPRISE" r:id="rId2393"/>
    <hyperlink ref="C98" display="http://www.ferrino.it" r:id="rId2394"/>
    <hyperlink ref="A124" display="G &amp; D KOUKOULAKIS BROS" r:id="rId2395"/>
    <hyperlink ref="A1027" display="BENNIS-ARNHEM" r:id="rId2396"/>
    <hyperlink ref="A998" display="NANDA EXPORTS" r:id="rId2397"/>
    <hyperlink ref="A1133" display="CHINESE SKY LAND TRADING" r:id="rId2398"/>
    <hyperlink ref="A48" display="HENWI" r:id="rId2399"/>
    <hyperlink ref="C1026" display="http://www.epm.net.co" r:id="rId2400"/>
    <hyperlink ref="H539" display="santa@intergate.bc.ca" r:id="rId2401"/>
    <hyperlink ref="A1797" display="BY DESIGN" r:id="rId2402"/>
    <hyperlink ref="C455" display="http://www.niggemann.com" r:id="rId2403"/>
    <hyperlink ref="A1651" display="SUNTRY GROUP" r:id="rId2404"/>
    <hyperlink ref="A2177" display="OSWALT RESTAURANT" r:id="rId2405"/>
    <hyperlink ref="D2057" display="http://www.btclick.com" r:id="rId2406"/>
    <hyperlink ref="B2053" display="BOSC ET COMPAGNIE" r:id="rId2407"/>
    <hyperlink ref="C2272" display="http://www.premie-ringen.no" r:id="rId2408"/>
    <hyperlink ref="A1878" display="GEORG FISCHER" r:id="rId2409"/>
    <hyperlink ref="H2438" display="kontakt.gsab@gsab-mabu.se" r:id="rId2410"/>
    <hyperlink ref="C1394" display="http://www.golden-furniture.net" r:id="rId2411"/>
    <hyperlink ref="A448" display="NIROSOL" r:id="rId2412"/>
    <hyperlink ref="A604" display="HYSTERIC GLAMOUR SDN" r:id="rId2413"/>
    <hyperlink ref="C1113" display="http://www.ae.net.sa" r:id="rId2414"/>
    <hyperlink ref="A1338" display="FRIENDSHIP" r:id="rId2415"/>
    <hyperlink ref="C1709" display="http://www.hclinfinet.com" r:id="rId2416"/>
    <hyperlink ref="A1891" display="MBC" r:id="rId2417"/>
    <hyperlink ref="C1632" display="http://www.charlesyutraining.com.hk" r:id="rId2418"/>
    <hyperlink ref="H1757" display="c.itart@sympatico.ca" r:id="rId2419"/>
    <hyperlink ref="H1503" display="johnhoganmcc@eircom.net" r:id="rId2420"/>
    <hyperlink ref="A1740" display="KLICK" r:id="rId2421"/>
    <hyperlink ref="A1815" display="LANEFORD INVESTMENT" r:id="rId2422"/>
    <hyperlink ref="H498" display="toscanvetro.taviani@libero.it" r:id="rId2423"/>
    <hyperlink ref="C817" display="http://www.heslops.com" r:id="rId2424"/>
    <hyperlink ref="A2275" display="TARGET" r:id="rId2425"/>
    <hyperlink ref="A2560" display="VAC RENE JUNOD" r:id="rId2426"/>
    <hyperlink ref="H383" display="khaled.mobarak@hotmail.com" r:id="rId2427"/>
    <hyperlink ref="H1982" display="e-mail:exp@hozan.co" r:id="rId2428"/>
    <hyperlink ref="A2307" display="RELIANCE" r:id="rId2429"/>
    <hyperlink ref="C1966" display="http://www.ipoh.it" r:id="rId2430"/>
    <hyperlink ref="C2001" display="http://www.kosmex.de" r:id="rId2431"/>
    <hyperlink ref="C702" display="http://www.intely.com.tw" r:id="rId2432"/>
    <hyperlink ref="H1248" display="jrahm@laidlawcorp.com" r:id="rId2433"/>
    <hyperlink ref="A2321" display="SECODIG" r:id="rId2434"/>
    <hyperlink ref="C842" display="http://www.specialistbeverages.com" r:id="rId2435"/>
    <hyperlink ref="H2" display="zcohen1@nyc.rr.com" r:id="rId2436"/>
    <hyperlink ref="A556" display="SANDY EXPORTS" r:id="rId2437"/>
    <hyperlink ref="A743" display="EXPORT IMPORT TRADE D O O" r:id="rId2438"/>
    <hyperlink ref="H1107" display="expo@chinaexpander.com" r:id="rId2439"/>
    <hyperlink ref="A1228" display="MANE IBERICA" r:id="rId2440"/>
    <hyperlink ref="A1093" display="ANETSUTO" r:id="rId2441"/>
    <hyperlink ref="H304" display="stcloudrest@hotmail.com" r:id="rId2442"/>
    <hyperlink ref="C1979" display="http://www.l-supply.co.jp" r:id="rId2443"/>
    <hyperlink ref="A91" display="DISCEL" r:id="rId2444"/>
    <hyperlink ref="C1807" display="http://www.kaseilights.com" r:id="rId2445"/>
    <hyperlink ref="H911" display="c-olesen@post.tele.dk" r:id="rId2446"/>
    <hyperlink ref="H2409" display="import@karkkainen.com" r:id="rId2447"/>
    <hyperlink ref="A2516" display="KOREA HOME SHOPPING" r:id="rId2448"/>
    <hyperlink ref="H2567" display="chad@axiomintl.com" r:id="rId2449"/>
    <hyperlink ref="H823" display="kminter88@hotmail.com" r:id="rId2450"/>
    <hyperlink ref="A1014" display="TRISHLA DISTRIBUTORS" r:id="rId2451"/>
    <hyperlink ref="H1530" display="lgbeslag@lgbeslag.com" r:id="rId2452"/>
    <hyperlink ref="A1237" display="JACCARD TOKYO" r:id="rId2453"/>
    <hyperlink ref="H2309" display="info@giftlines.com.au" r:id="rId2454"/>
    <hyperlink ref="H1293" display="subtlecui@yahoo.com" r:id="rId2455"/>
    <hyperlink ref="C2219" display="http://www.kitchenart.com" r:id="rId2456"/>
    <hyperlink ref="A1777" display="ILLYCAFFE FRANCE" r:id="rId2457"/>
    <hyperlink ref="H235" display="bongross@tiscali.it" r:id="rId2458"/>
    <hyperlink ref="A1244" display="CITY GALERIE" r:id="rId2459"/>
    <hyperlink ref="H2381" display="khnk152@batelco.com.bh" r:id="rId2460"/>
    <hyperlink ref="C577" display="http://www.jensen.com.hk" r:id="rId2461"/>
    <hyperlink ref="H621" display="cmtintlltd@yahoo.com" r:id="rId2462"/>
    <hyperlink ref="H2194" display="agrocarelimited@hotmail.com" r:id="rId2463"/>
    <hyperlink ref="H701" display="camellotdist@ipromise.com.au" r:id="rId2464"/>
    <hyperlink ref="H801" display="info@dracoind.com" r:id="rId2465"/>
    <hyperlink ref="A1329" display="EKA DAYA" r:id="rId2466"/>
    <hyperlink ref="A2191" display="GANESHBARI TRADEXPORT" r:id="rId2467"/>
    <hyperlink ref="C714" display="http://www.securikey.co.uk" r:id="rId2468"/>
    <hyperlink ref="H1963" display="hveder@wxs.nl" r:id="rId2469"/>
    <hyperlink ref="H30" display="carolleeyp@hotmail.com" r:id="rId2470"/>
    <hyperlink ref="C1338" display="http://www.hanami.co.th" r:id="rId2471"/>
    <hyperlink ref="D2043" display="http://www.prdcorp.com" r:id="rId2472"/>
    <hyperlink ref="B2018" display="BASKET RACK" r:id="rId2473"/>
    <hyperlink ref="A666" display="P T GOLDEN EST ENTERPRISE" r:id="rId2474"/>
    <hyperlink ref="I2092" display="aalight@asiaaccess.net" r:id="rId2475"/>
    <hyperlink ref="C2391" display="http://www.knitmesh.com" r:id="rId2476"/>
    <hyperlink ref="C1978" display="http://www.lampsrl.it" r:id="rId2477"/>
    <hyperlink ref="H283" display="creatarts@yahoo.com" r:id="rId2478"/>
    <hyperlink ref="H2403" display="annw@creativedis.com.hk" r:id="rId2479"/>
    <hyperlink ref="H1652" display="muewler@bertrams.de" r:id="rId2480"/>
    <hyperlink ref="A1841" display="CHINA EXPORT UND IMPORT CONSULT" r:id="rId2481"/>
    <hyperlink ref="A553" display="JAEGGI &amp; SONS" r:id="rId2482"/>
    <hyperlink ref="C1301" display="http://www.harrisscarfe.com.au" r:id="rId2483"/>
    <hyperlink ref="H1832" display="michael@euroasia.com.au" r:id="rId2484"/>
    <hyperlink ref="C701" display="http://www.ipromise.com.au" r:id="rId2485"/>
    <hyperlink ref="A480" display="ANCHOR HOCKING" r:id="rId2486"/>
    <hyperlink ref="C1030" display="http://www.transmar.net" r:id="rId2487"/>
    <hyperlink ref="A166" display="GLOBAL PROMOTION" r:id="rId2488"/>
    <hyperlink ref="A1449" display="ADVANTIXX" r:id="rId2489"/>
    <hyperlink ref="H62" display="myynti@hovila.fi" r:id="rId2490"/>
    <hyperlink ref="C691" display="http://www.spurry.net" r:id="rId2491"/>
    <hyperlink ref="A103" display="TILIA" r:id="rId2492"/>
    <hyperlink ref="C2382" display="http://www.sdb-industries.nl" r:id="rId2493"/>
    <hyperlink ref="A2425" display="PICA TRADE" r:id="rId2494"/>
    <hyperlink ref="C1995" display="http://www.crux.ocn.ne.jp" r:id="rId2495"/>
    <hyperlink ref="A107" display="KIRK &amp; MATZ" r:id="rId2496"/>
    <hyperlink ref="A1153" display="ALTREND INTERNATIONAL" r:id="rId2497"/>
    <hyperlink ref="H2407" display="kmshuhua@pub.zhongshan.gd.cn" r:id="rId2498"/>
    <hyperlink ref="H100" display="orrsent@netvigator.com" r:id="rId2499"/>
    <hyperlink ref="B2004" display="FAMOUS PACIFIC SHIPPING (HK)" r:id="rId2500"/>
    <hyperlink ref="A134" display="ENGENHARIA LEI-TECH" r:id="rId2501"/>
    <hyperlink ref="A2149" display="LE GRAND INTERNATIONAL" r:id="rId2502"/>
    <hyperlink ref="A461" display="MAESTRO STORKJOEKKEN" r:id="rId2503"/>
    <hyperlink ref="A1748" display="OMAN CUTLERY" r:id="rId2504"/>
    <hyperlink ref="A126" display="BILAL TRADERS" r:id="rId2505"/>
    <hyperlink ref="B2050" display="SGER" r:id="rId2506"/>
    <hyperlink ref="A1625" display="KANDERS ELEKTROHANDELSGESELLSCHAFT GMBH &amp;" r:id="rId2507"/>
    <hyperlink ref="C1486" display="http://www.puravankara.com" r:id="rId2508"/>
    <hyperlink ref="H1394" display="mahmoodsakhi@yahoo.com" r:id="rId2509"/>
    <hyperlink ref="A493" display="PASIFIK TEKSTIL MAKINA SAN VE TIC LTD STI" r:id="rId2510"/>
    <hyperlink ref="C518" display="http://www.shoppebaroda.com" r:id="rId2511"/>
    <hyperlink ref="C1899" display="http://www.163.com" r:id="rId2512"/>
    <hyperlink ref="C1266" display="http://www.rinnai.co.kr" r:id="rId2513"/>
    <hyperlink ref="C2292" display="http://www.dtsarg.com" r:id="rId2514"/>
    <hyperlink ref="H475" display="agl@tdctrade.com" r:id="rId2515"/>
    <hyperlink ref="A1765" display="GLASSWARE &amp; CHINA IMPORTS" r:id="rId2516"/>
    <hyperlink ref="D2005" display="http://www.ec-red.com" r:id="rId2517"/>
    <hyperlink ref="A769" display="DALBEL OCCHIALI" r:id="rId2518"/>
    <hyperlink ref="H1915" display="admiral@mx3.alpha-web.ne.jp" r:id="rId2519"/>
    <hyperlink ref="C2308" display="http://www.bercato.se" r:id="rId2520"/>
    <hyperlink ref="H2486" display="raymond@suntex.com.sg" r:id="rId2521"/>
    <hyperlink ref="A123" display="BERT MULLER/DELI XL" r:id="rId2522"/>
    <hyperlink ref="A550" display="BELRIVE" r:id="rId2523"/>
    <hyperlink ref="A95" display="AKORA TEKNOLOJI PAZARLAMA VE" r:id="rId2524"/>
    <hyperlink ref="A1782" display="BERCATO" r:id="rId2525"/>
    <hyperlink ref="C1248" display="http://www.laidlawcorp.com" r:id="rId2526"/>
    <hyperlink ref="H2585" display="alc@time.net.my" r:id="rId2527"/>
    <hyperlink ref="H407" display="blink_wish@yahoo.com" r:id="rId2528"/>
    <hyperlink ref="H2214" display="morris@biztime.com.hk" r:id="rId2529"/>
    <hyperlink ref="A2152" display="E GREAT (INDIA) &amp;" r:id="rId2530"/>
    <hyperlink ref="C1859" display="http://www.hatcocorp.com" r:id="rId2531"/>
    <hyperlink ref="H2278" display="chum2@kyvas.com" r:id="rId2532"/>
    <hyperlink ref="C1891" display="http://www.energolux.ru" r:id="rId2533"/>
    <hyperlink ref="A2260" display="BARCELONA M FRAU" r:id="rId2534"/>
    <hyperlink ref="H2146" display="rcm179@wanadooadsl.net" r:id="rId2535"/>
    <hyperlink ref="C1060" display="http://www.flatware.ru" r:id="rId2536"/>
    <hyperlink ref="A567" display="ACE IMPORTS" r:id="rId2537"/>
    <hyperlink ref="A833" display="MAG NORTH AMERICA" r:id="rId2538"/>
    <hyperlink ref="H746" display="jcvincent@yahoo.com.cn" r:id="rId2539"/>
    <hyperlink ref="C2388" display="http://www.cuisipro.com" r:id="rId2540"/>
    <hyperlink ref="H887" display="taste@infonegocio.com" r:id="rId2541"/>
    <hyperlink ref="H1418" display="almadina@lttnet.net" r:id="rId2542"/>
    <hyperlink ref="A257" display="CONTENT IMPORTS" r:id="rId2543"/>
    <hyperlink ref="H757" display="shawnxiao@china.com" r:id="rId2544"/>
    <hyperlink ref="H2412" display="brettsupplies@iol.ie" r:id="rId2545"/>
    <hyperlink ref="H1015" display="sissonimports@imporx.com" r:id="rId2546"/>
    <hyperlink ref="C2201" display="http://www.protecta.gr" r:id="rId2547"/>
    <hyperlink ref="H1155" display="info@kingstars.com" r:id="rId2548"/>
    <hyperlink ref="C2449" display="http://www.fonestyle.com" r:id="rId2549"/>
    <hyperlink ref="A43" display="SUN FORTUNE GROUP INTERNATIONAL HOLDING INVESTMENT" r:id="rId2550"/>
    <hyperlink ref="C125" display="http://www.v.nl" r:id="rId2551"/>
    <hyperlink ref="A2195" display="AL WAHAB TRADING" r:id="rId2552"/>
    <hyperlink ref="A1683" display="FOODAIDS" r:id="rId2553"/>
    <hyperlink ref="H1989" display="peter@glasswareandchina.com.au" r:id="rId2554"/>
    <hyperlink ref="H790" display="jakumabor@msn.com" r:id="rId2555"/>
    <hyperlink ref="A787" display="SILICON" r:id="rId2556"/>
    <hyperlink ref="C1832" display="http://www.euroasia.com.au" r:id="rId2557"/>
    <hyperlink ref="H1608" display="aalight@asiaaccess.net" r:id="rId2558"/>
    <hyperlink ref="A807" display="HOLM CHENG ENTERPRISE" r:id="rId2559"/>
    <hyperlink ref="A338" display="ING MAREK LOSTICKY AML" r:id="rId2560"/>
    <hyperlink ref="H2276" display="i-key@china.com" r:id="rId2561"/>
    <hyperlink ref="C2415" display="http://www.tri.net.sa" r:id="rId2562"/>
    <hyperlink ref="A1807" display="CS INTERNATIONAL" r:id="rId2563"/>
    <hyperlink ref="H2449" display="fonestyle@aol.com" r:id="rId2564"/>
    <hyperlink ref="H80" display="drugstore@zaz.com.br" r:id="rId2565"/>
    <hyperlink ref="B2042" display="GEORG FISCHER" r:id="rId2566"/>
    <hyperlink ref="H732" display="hbennit@gwentmortgage.co.uk" r:id="rId2567"/>
    <hyperlink ref="H862" display="info@karmaglobal.com" r:id="rId2568"/>
    <hyperlink ref="H551" display="liuting@nitorish.com" r:id="rId2569"/>
    <hyperlink ref="C2599" display="http://www.fremartautogroup.com" r:id="rId2570"/>
    <hyperlink ref="A957" display="TRADING ZHOU (GRUPPO)" r:id="rId2571"/>
    <hyperlink ref="C1172" display="http://www.amazingmortgage.net" r:id="rId2572"/>
    <hyperlink ref="C2422" display="http://www.one-99shop.com" r:id="rId2573"/>
    <hyperlink ref="H781" display="talalghandour@abudawood.com" r:id="rId2574"/>
    <hyperlink ref="H1659" display="etdean@yahoo.com" r:id="rId2575"/>
    <hyperlink ref="A2283" display="SIA HUAT" r:id="rId2576"/>
    <hyperlink ref="A1538" display="ELSY BEST ENT (WEST AFRICA)" r:id="rId2577"/>
    <hyperlink ref="A1411" display="KOOLSCHIJN DELFT" r:id="rId2578"/>
    <hyperlink ref="H1492" display="lambert@lambertframe.com" r:id="rId2579"/>
    <hyperlink ref="C1805" display="http://www.ty.com" r:id="rId2580"/>
    <hyperlink ref="H825" display="bevtec@bevtec.no" r:id="rId2581"/>
    <hyperlink ref="A507" display="SELVIG" r:id="rId2582"/>
    <hyperlink ref="H1275" display="alabamainterforest@earthlink.net" r:id="rId2583"/>
    <hyperlink ref="H548" display="enquiries@securikey.co.uk" r:id="rId2584"/>
    <hyperlink ref="H513" display="hvabbasi@aol.com" r:id="rId2585"/>
    <hyperlink ref="H1849" display="takahi@singnet.com.sg" r:id="rId2586"/>
    <hyperlink ref="A964" display="OYANAGI SANGYO" r:id="rId2587"/>
    <hyperlink ref="D2070" display="http://www.culimited.com" r:id="rId2588"/>
    <hyperlink ref="H332" display="dag@mytra.no" r:id="rId2589"/>
    <hyperlink ref="C14" display="http://www.hermelinhandels.se" r:id="rId2590"/>
    <hyperlink ref="A1737" display="FANADEK" r:id="rId2591"/>
    <hyperlink ref="C788" display="http://www.alfaco.com" r:id="rId2592"/>
    <hyperlink ref="H1508" display="colchonesdecuna@terra.es" r:id="rId2593"/>
    <hyperlink ref="C2475" display="http://www.e-mack.com" r:id="rId2594"/>
    <hyperlink ref="A831" display="RUCANOR EUROPE" r:id="rId2595"/>
    <hyperlink ref="H217" display="www.sales@advancedelectricscooters.com" r:id="rId2596"/>
    <hyperlink ref="A1673" display="CHEUNG HING TRADING" r:id="rId2597"/>
    <hyperlink ref="D2050" display="http://www.sger.fr" r:id="rId2598"/>
    <hyperlink ref="A2255" display="SUN FOR INDUSTRIES" r:id="rId2599"/>
    <hyperlink ref="A819" display="SINO TOINT" r:id="rId2600"/>
    <hyperlink ref="H1222" display="ralph@idpny.com" r:id="rId2601"/>
    <hyperlink ref="A860" display="AMBA OVERSEAS" r:id="rId2602"/>
    <hyperlink ref="C27" display="http://www.global-exports.co.za" r:id="rId2603"/>
    <hyperlink ref="C512" display="http://www.europackaging.co.uk" r:id="rId2604"/>
    <hyperlink ref="C295" display="http://www.atmartlomousa.com" r:id="rId2605"/>
    <hyperlink ref="C1083" display="http://www.euromic.dk" r:id="rId2606"/>
    <hyperlink ref="A1744" display="ADVENTURE IMPORT-EXPORT" r:id="rId2607"/>
    <hyperlink ref="H1553" display="maimoon_household@yahoo.co.uk" r:id="rId2608"/>
    <hyperlink ref="A1081" display="BELGO CONCEPT" r:id="rId2609"/>
    <hyperlink ref="H535" display="jspenkelink@trendenco.nl" r:id="rId2610"/>
    <hyperlink ref="H136" display="kathryn@everlastingcorp.com.cn" r:id="rId2611"/>
    <hyperlink ref="C891" display="http://www.flatware.ru" r:id="rId2612"/>
    <hyperlink ref="D2003" display="http://www.pronet.hu" r:id="rId2613"/>
    <hyperlink ref="H289" display="nostaal@online.no" r:id="rId2614"/>
    <hyperlink ref="C2389" display="http://www.axa-steel.com" r:id="rId2615"/>
    <hyperlink ref="A160" display="JOYSTAR INTERNATIONAL" r:id="rId2616"/>
    <hyperlink ref="C1099" display="http://www.allindiagrocers.com" r:id="rId2617"/>
    <hyperlink ref="H2143" display="salg@eico.dk" r:id="rId2618"/>
    <hyperlink ref="H591" display="gryan@asiapacificbrands.com.au" r:id="rId2619"/>
    <hyperlink ref="A2577" display="STABILUS" r:id="rId2620"/>
    <hyperlink ref="A748" display="CENTRAL PARK OKAYAMA VIEW HOTEL" r:id="rId2621"/>
    <hyperlink ref="H935" display="jcvincent@yahoo.com.cn" r:id="rId2622"/>
    <hyperlink ref="A1102" display="AGROLOGIC SDN" r:id="rId2623"/>
    <hyperlink ref="C2486" display="http://www.suntex.com.sg" r:id="rId2624"/>
    <hyperlink ref="H2175" display="sales@leonardo.co.uk" r:id="rId2625"/>
    <hyperlink ref="C2196" display="http://www.finemark.com.au" r:id="rId2626"/>
    <hyperlink ref="C1735" display="http://www.kheraj.com" r:id="rId2627"/>
    <hyperlink ref="C527" display="http://www.emiplastic.com" r:id="rId2628"/>
    <hyperlink ref="H2185" display="ibsl@sltnet.lk" r:id="rId2629"/>
    <hyperlink ref="C162" display="http://www.hyper.gr" r:id="rId2630"/>
    <hyperlink ref="B2074" display="AQUA TEC SYSTEMS" r:id="rId2631"/>
    <hyperlink ref="B2061" display="RUARTE INTERNATIONAL" r:id="rId2632"/>
    <hyperlink ref="H2512" display="eafco@hotmail.com" r:id="rId2633"/>
    <hyperlink ref="A1981" display="STAR LINK HOLDINGS" r:id="rId2634"/>
    <hyperlink ref="C428" display="http://www.utel.net.ua" r:id="rId2635"/>
    <hyperlink ref="A1451" display="AMERIKO TRADING" r:id="rId2636"/>
    <hyperlink ref="A963" display="ADVANCED INTERNATIONAL CLEANING SYSTEMS (NZ)" r:id="rId2637"/>
    <hyperlink ref="A1363" display="BEVERLY COAT HANGER" r:id="rId2638"/>
    <hyperlink ref="A2201" display="PROTECTA" r:id="rId2639"/>
    <hyperlink ref="H376" display="hanakr88@hotmail.com" r:id="rId2640"/>
    <hyperlink ref="H159" display="amitgoel_ss@yahoo.com" r:id="rId2641"/>
    <hyperlink ref="H220" display="femi.obileye@executiveclass.net" r:id="rId2642"/>
    <hyperlink ref="H1937" display="confortdelta@uolsinectis.com" r:id="rId2643"/>
    <hyperlink ref="A647" display="INSPIRATION HOLLAND" r:id="rId2644"/>
    <hyperlink ref="C2509" display="http://www.kabani.in" r:id="rId2645"/>
    <hyperlink ref="H1964" display="info5@mazzocchi.net" r:id="rId2646"/>
    <hyperlink ref="A739" display="A G S AGILATSYSTEMS" r:id="rId2647"/>
    <hyperlink ref="C656" display="http://www.thebuzzgroup.com" r:id="rId2648"/>
    <hyperlink ref="A1142" display="RIPLEY DEPARTMENT STORES" r:id="rId2649"/>
    <hyperlink ref="C305" display="http://www.dorma.com" r:id="rId2650"/>
    <hyperlink ref="H317" display="mphbs@pd.jaring.my" r:id="rId2651"/>
    <hyperlink ref="H1333" display="info@papazian.fr" r:id="rId2652"/>
    <hyperlink ref="H978" display="danchi-j@tsubame.or.jp" r:id="rId2653"/>
    <hyperlink ref="A1361" display="FAR FRANCE" r:id="rId2654"/>
    <hyperlink ref="C2374" display="http://www.essaplast.com" r:id="rId2655"/>
    <hyperlink ref="A1519" display="TAT HING INTERNATIONAL" r:id="rId2656"/>
    <hyperlink ref="I2088" display="debsagye@telconet.net" r:id="rId2657"/>
    <hyperlink ref="A136" display="EVERLASTING ENTERPRISE" r:id="rId2658"/>
    <hyperlink ref="C949" display="http://www.bbq-valve.com" r:id="rId2659"/>
    <hyperlink ref="A423" display="CANE AND REED TRADING" r:id="rId2660"/>
    <hyperlink ref="C377" display="http://www.landmarkgroupco.com" r:id="rId2661"/>
    <hyperlink ref="A546" display="LIV HEART" r:id="rId2662"/>
    <hyperlink ref="A1746" display="LINEA 2000" r:id="rId2663"/>
    <hyperlink ref="C1539" display="http://www.hgpcorp.net" r:id="rId2664"/>
    <hyperlink ref="B2093" display="KAISER &amp; KRAFT" r:id="rId2665"/>
    <hyperlink ref="H714" display="enquiries@securikey.co.uk" r:id="rId2666"/>
    <hyperlink ref="A230" display="RAYCO ENTERPRISE" r:id="rId2667"/>
    <hyperlink ref="A731" display="PARS TECHNIC" r:id="rId2668"/>
    <hyperlink ref="A2274" display="OMAN CUTLERY" r:id="rId2669"/>
    <hyperlink ref="C413" display="http://www.playmobil.de" r:id="rId2670"/>
    <hyperlink ref="A256" display="BARTON SOUND SYSTEMS" r:id="rId2671"/>
    <hyperlink ref="C851" display="http://www.bell.com.ph" r:id="rId2672"/>
    <hyperlink ref="A1613" display="MULTI TECH(STRONG RISE) IND" r:id="rId2673"/>
    <hyperlink ref="H2374" display="info@essaplast.com" r:id="rId2674"/>
    <hyperlink ref="A49" display="LE PALAIS DES THES" r:id="rId2675"/>
    <hyperlink ref="A797" display="BENNIS-ARNHEM" r:id="rId2676"/>
    <hyperlink ref="A1241" display="GHANDHARA TRADING" r:id="rId2677"/>
    <hyperlink ref="H1894" display="a_fujii@kowa.com.hk" r:id="rId2678"/>
    <hyperlink ref="C511" display="http://www.archiesonline.com" r:id="rId2679"/>
    <hyperlink ref="H1896" display="fimtec@fimtec.pl" r:id="rId2680"/>
    <hyperlink ref="A935" display="GUANGZHOU C P T MOLDS CO;LTD" r:id="rId2681"/>
    <hyperlink ref="H1352" display="skyhope2@biznetvigator.com" r:id="rId2682"/>
    <hyperlink ref="C551" display="http://www.nitori.co.jp" r:id="rId2683"/>
    <hyperlink ref="A1482" display="FOH FOH CO (PTE)" r:id="rId2684"/>
    <hyperlink ref="A2161" display="DUJONESCO VENTURES" r:id="rId2685"/>
    <hyperlink ref="H2568" display="chcxm@public.xm.fj.cn" r:id="rId2686"/>
    <hyperlink ref="B2098" display="SHEHDAH HARB AL-QUISIEYHA" r:id="rId2687"/>
    <hyperlink ref="A955" display="TOP SEDIA" r:id="rId2688"/>
    <hyperlink ref="A1181" display="CREATIVE PRODUCTS TECHNOLOGY" r:id="rId2689"/>
    <hyperlink ref="C2162" display="http://www.i-next.net" r:id="rId2690"/>
    <hyperlink ref="C2468" display="http://www.bretagne-international.com" r:id="rId2691"/>
    <hyperlink ref="H2569" display="hksid02@yahoo.fr" r:id="rId2692"/>
    <hyperlink ref="A875" display="EMI PLASTIC" r:id="rId2693"/>
    <hyperlink ref="H2283" display="inquire@siahuat.com.sg" r:id="rId2694"/>
    <hyperlink ref="C120" display="http://www.ihkltd.com" r:id="rId2695"/>
    <hyperlink ref="C454" display="http://www.uno.com.pl" r:id="rId2696"/>
    <hyperlink ref="C638" display="http://www.luck.ocn.ne.jp" r:id="rId2697"/>
    <hyperlink ref="A275" display="KIM S HOME CENTER" r:id="rId2698"/>
    <hyperlink ref="A1620" display="SUNPOWER TRADING" r:id="rId2699"/>
    <hyperlink ref="C2457" display="http://www.thenortheastgroup.com" r:id="rId2700"/>
    <hyperlink ref="A511" display="ARCHIES" r:id="rId2701"/>
    <hyperlink ref="H982" display="david@diamondstarglass.com" r:id="rId2702"/>
    <hyperlink ref="A1308" display="MAISON DUFAU AMEUBLEMENT" r:id="rId2703"/>
    <hyperlink ref="A1721" display="PAYKEL" r:id="rId2704"/>
    <hyperlink ref="A2576" display="COMPUTERHOME" r:id="rId2705"/>
    <hyperlink ref="H2470" display="taisei@empal.com" r:id="rId2706"/>
    <hyperlink ref="H1048" display="akron@intelnett.com" r:id="rId2707"/>
    <hyperlink ref="H2582" display="bagant@andinanet.net" r:id="rId2708"/>
    <hyperlink ref="A1657" display="PYRAMID IMPEX" r:id="rId2709"/>
    <hyperlink ref="A1516" display="7 DRAGON" r:id="rId2710"/>
    <hyperlink ref="C2552" display="http://www.kinzo.com" r:id="rId2711"/>
    <hyperlink ref="A599" display="NOBLE GATEWAY SDN" r:id="rId2712"/>
    <hyperlink ref="A909" display="AICARSA HONGKONG REPRESENTATIVE OFFICE" r:id="rId2713"/>
    <hyperlink ref="A966" display="J&amp;Y ERADAT" r:id="rId2714"/>
    <hyperlink ref="H785" display="cboucher@leedsworld.com" r:id="rId2715"/>
    <hyperlink ref="A2338" display="SYLVANIA LIGHTING INTERNATIONAL" r:id="rId2716"/>
    <hyperlink ref="A1731" display="ISEKYU" r:id="rId2717"/>
    <hyperlink ref="H590" display="betlancorp@aol.com" r:id="rId2718"/>
    <hyperlink ref="A2344" display="PARISA STORE" r:id="rId2719"/>
    <hyperlink ref="H1071" display="info@sasivarna.com" r:id="rId2720"/>
    <hyperlink ref="H2108" display="info@hawa.se" r:id="rId2721"/>
    <hyperlink ref="H2178" display="info@scam-sas.it" r:id="rId2722"/>
    <hyperlink ref="C998" display="http://www.nandaoverseas.com" r:id="rId2723"/>
    <hyperlink ref="A538" display="KAMIL BROTHERS" r:id="rId2724"/>
    <hyperlink ref="A250" display="FOUNTON TRADING" r:id="rId2725"/>
    <hyperlink ref="C519" display="http://www.thailand.com" r:id="rId2726"/>
    <hyperlink ref="C2401" display="http://www.intracom.net.lb" r:id="rId2727"/>
    <hyperlink ref="C2236" display="http://www.vivamas.com" r:id="rId2728"/>
    <hyperlink ref="D2094" display="http://www.lgbeslag.dk" r:id="rId2729"/>
    <hyperlink ref="C1067" display="http://www.berceliusa.com" r:id="rId2730"/>
    <hyperlink ref="H1500" display="j.itu@blchainrai.com" r:id="rId2731"/>
    <hyperlink ref="B2034" display="S A B CO IMP AND EXP" r:id="rId2732"/>
    <hyperlink ref="A1388" display="DUPONT" r:id="rId2733"/>
    <hyperlink ref="A2297" display="ANTHAIX S A C" r:id="rId2734"/>
    <hyperlink ref="H2334" display="sales@abc.com.sg" r:id="rId2735"/>
    <hyperlink ref="A455" display="FRANKEN" r:id="rId2736"/>
    <hyperlink ref="H1958" display="info@scam-sas.it" r:id="rId2737"/>
    <hyperlink ref="A2501" display="ELNIELY TRADING &amp; INDUSTRIAL" r:id="rId2738"/>
    <hyperlink ref="A648" display="SAN SENG" r:id="rId2739"/>
    <hyperlink ref="H254" display="corten@singnet.com.sg" r:id="rId2740"/>
    <hyperlink ref="H1324" display="ajmiller@ms15.hinet.net" r:id="rId2741"/>
    <hyperlink ref="C1346" display="http://www.bodum.com" r:id="rId2742"/>
    <hyperlink ref="A438" display="THE NEW WORLD GROUP" r:id="rId2743"/>
    <hyperlink ref="H642" display="info@cooksons.com" r:id="rId2744"/>
    <hyperlink ref="H164" display="ac1asahi@osk.threewebnet.or.jp" r:id="rId2745"/>
    <hyperlink ref="C1427" display="http://www.limeks.com.tr" r:id="rId2746"/>
    <hyperlink ref="C568" display="http://www.carpigiani.it" r:id="rId2747"/>
    <hyperlink ref="A2437" display="SAVILLE AUDIO VISUAL" r:id="rId2748"/>
    <hyperlink ref="A1292" display="CORPORATION FABEL" r:id="rId2749"/>
    <hyperlink ref="H534" display="sales@aladdineurope.co.uk" r:id="rId2750"/>
    <hyperlink ref="C813" display="http://www.cretom.co.jp" r:id="rId2751"/>
    <hyperlink ref="H884" display="santa@intergate.bc.ca" r:id="rId2752"/>
    <hyperlink ref="C1759" display="http://www.ankitimpex.in" r:id="rId2753"/>
    <hyperlink ref="A221" display="C THAI ROONG LTD PART" r:id="rId2754"/>
    <hyperlink ref="C2126" display="http://www.australianaproducts.com.au" r:id="rId2755"/>
    <hyperlink ref="C908" display="http://www.gne.com.eg" r:id="rId2756"/>
    <hyperlink ref="A2374" display="ESSAPLAST" r:id="rId2757"/>
    <hyperlink ref="H1285" display="alexander.oetken@leifheit.com" r:id="rId2758"/>
    <hyperlink ref="H1175" display="s1m1kang@kebi.com" r:id="rId2759"/>
    <hyperlink ref="A2403" display="CREATIVE DISTRIBUTORS" r:id="rId2760"/>
    <hyperlink ref="A1639" display="CHARLES CHABAUD" r:id="rId2761"/>
    <hyperlink ref="C2377" display="http://www.aps.edu" r:id="rId2762"/>
    <hyperlink ref="C922" display="http://www.shopnorthern.com" r:id="rId2763"/>
    <hyperlink ref="A268" display="PIKE PLACE GIFTS" r:id="rId2764"/>
    <hyperlink ref="A836" display="LILLEHAMMER STORKJOEKKENSENTER" r:id="rId2765"/>
    <hyperlink ref="A1735" display="KHERAJ" r:id="rId2766"/>
    <hyperlink ref="A1915" display="ADMIRAL SANGYO" r:id="rId2767"/>
    <hyperlink ref="C521" display="http://www.bellevuebotanical.org" r:id="rId2768"/>
    <hyperlink ref="H2138" display="ahaipl@hotmail.com" r:id="rId2769"/>
    <hyperlink ref="A185" display="ERA" r:id="rId2770"/>
    <hyperlink ref="A1892" display="A BIT OF THE BIZARRE" r:id="rId2771"/>
    <hyperlink ref="C2436" display="http://www.shtelcom.com" r:id="rId2772"/>
    <hyperlink ref="H2437" display="sales@saville.co.uk" r:id="rId2773"/>
    <hyperlink ref="A1175" display="TIME WORLD" r:id="rId2774"/>
    <hyperlink ref="H76" display="alkawthan2003@yahoo.com" r:id="rId2775"/>
    <hyperlink ref="H45" display="info@candide.fr" r:id="rId2776"/>
    <hyperlink ref="H540" display="info@cadro.de" r:id="rId2777"/>
    <hyperlink ref="B2071" display="BONAKA JAPAN" r:id="rId2778"/>
    <hyperlink ref="H2506" display="igeco@igeco.fr" r:id="rId2779"/>
    <hyperlink ref="A260" display="GLOBAL ADVANTAGE" r:id="rId2780"/>
    <hyperlink ref="H1396" display="arctic@vci.net" r:id="rId2781"/>
    <hyperlink ref="C1231" display="http://www.lucas.com.sg" r:id="rId2782"/>
    <hyperlink ref="A1110" display="S S COMMERCIAL" r:id="rId2783"/>
    <hyperlink ref="I2084" display="jcagroup@tm.net.my" r:id="rId2784"/>
    <hyperlink ref="H2235" display="nativina@fmail.vnn.vn" r:id="rId2785"/>
    <hyperlink ref="H1556" display="mail@laltex.com" r:id="rId2786"/>
    <hyperlink ref="H275" display="cyndikim@hotmail.com" r:id="rId2787"/>
    <hyperlink ref="H1136" display="vincenthowe@yahoo.com" r:id="rId2788"/>
    <hyperlink ref="C2397" display="http://www.fmcg-trades.com" r:id="rId2789"/>
    <hyperlink ref="C653" display="http://www.sindby.dk" r:id="rId2790"/>
    <hyperlink ref="C417" display="http://www.jansen.de" r:id="rId2791"/>
    <hyperlink ref="H2461" display="info@lenfex.com" r:id="rId2792"/>
    <hyperlink ref="C986" display="http://www.fade.sm" r:id="rId2793"/>
    <hyperlink ref="C209" display="http://www.aeromfg.com" r:id="rId2794"/>
    <hyperlink ref="H1141" display="beelam@tradesources.com" r:id="rId2795"/>
    <hyperlink ref="A476" display="NINA ENTERPRISES USA" r:id="rId2796"/>
    <hyperlink ref="A1879" display="AGROINDUSTRIA WASIL" r:id="rId2797"/>
    <hyperlink ref="H559" display="disl@sify.com" r:id="rId2798"/>
    <hyperlink ref="H2001" display="eraim1@yahoo.de" r:id="rId2799"/>
    <hyperlink ref="A668" display="FORMCASE (AUSTRALIA)" r:id="rId2800"/>
    <hyperlink ref="A1849" display="MIDOM INDUSTRIES" r:id="rId2801"/>
    <hyperlink ref="C884" display="http://www.santatrading.com" r:id="rId2802"/>
    <hyperlink ref="A2242" display="SREE VYBHAV IMPEX" r:id="rId2803"/>
    <hyperlink ref="A1444" display="ATANI" r:id="rId2804"/>
    <hyperlink ref="A1636" display="LIEBECK CHEM" r:id="rId2805"/>
    <hyperlink ref="A1768" display="BOKKEN A S" r:id="rId2806"/>
    <hyperlink ref="C839" display="http://www.karlstedt.se" r:id="rId2807"/>
    <hyperlink ref="A170" display="G&amp;S UNIVERSAL" r:id="rId2808"/>
    <hyperlink ref="H2397" display="cvl@fmcg-trades.com" r:id="rId2809"/>
    <hyperlink ref="A1965" display="BHAN FAH IMPORT EXPORT" r:id="rId2810"/>
    <hyperlink ref="H763" display="info@alkaso.com" r:id="rId2811"/>
    <hyperlink ref="C2403" display="http://www.creativedis.com.hk" r:id="rId2812"/>
    <hyperlink ref="H1153" display="sales@altrend.co.nz" r:id="rId2813"/>
    <hyperlink ref="C135" display="http://www.montevideo.com.uy" r:id="rId2814"/>
    <hyperlink ref="H891" display="vevevich@dol.ru" r:id="rId2815"/>
    <hyperlink ref="A2559" display="IINFINITUS" r:id="rId2816"/>
    <hyperlink ref="H1581" display="davidm@burton-mccall.co.uk" r:id="rId2817"/>
    <hyperlink ref="A343" display="JOHN ARTIS" r:id="rId2818"/>
    <hyperlink ref="H1205" display="gavinbao@yahoo.com" r:id="rId2819"/>
    <hyperlink ref="A1819" display="ABBEY CARPET" r:id="rId2820"/>
    <hyperlink ref="A390" display="SELASIH EKSCLUSIF SDN" r:id="rId2821"/>
    <hyperlink ref="H386" display="info@bermabru.be" r:id="rId2822"/>
    <hyperlink ref="C737" display="http://www.apadana.com" r:id="rId2823"/>
    <hyperlink ref="H1069" display="k4@qualitynet.net" r:id="rId2824"/>
    <hyperlink ref="A2571" display="EXTRA TRADING" r:id="rId2825"/>
    <hyperlink ref="C973" display="http://www.riswmond-air-service.nl" r:id="rId2826"/>
    <hyperlink ref="C861" display="http://www.premiereproducts.co.uk" r:id="rId2827"/>
    <hyperlink ref="H987" display="sintex@sintex.com.sg" r:id="rId2828"/>
    <hyperlink ref="C2465" display="http://www.greensq.com" r:id="rId2829"/>
    <hyperlink ref="C443" display="http://www.action-quest.com" r:id="rId2830"/>
    <hyperlink ref="H750" display="joelk@negrao.com" r:id="rId2831"/>
    <hyperlink ref="H308" display="elippman@planomolding.com" r:id="rId2832"/>
    <hyperlink ref="C958" display="http://www.blr.vsnl.net.in" r:id="rId2833"/>
    <hyperlink ref="H722" display="gryan@asiapacificbrands.com.au" r:id="rId2834"/>
    <hyperlink ref="C646" display="http://www.kolibri-shop.com" r:id="rId2835"/>
    <hyperlink ref="H1422" display="sunwave@hknet.com" r:id="rId2836"/>
    <hyperlink ref="H132" display="info@bribus.nl" r:id="rId2837"/>
    <hyperlink ref="C496" display="http://www.asia99.com" r:id="rId2838"/>
    <hyperlink ref="H326" display="info@garudaoverseas.com" r:id="rId2839"/>
    <hyperlink ref="C302" display="http://www.hanilmanpower.com" r:id="rId2840"/>
    <hyperlink ref="C18" display="http://www.hot.com" r:id="rId2841"/>
    <hyperlink ref="H478" display="phil@filzer.com" r:id="rId2842"/>
    <hyperlink ref="H888" display="dora@kirans.com.hk" r:id="rId2843"/>
    <hyperlink ref="A1793" display="A K TRADERS" r:id="rId2844"/>
    <hyperlink ref="C1603" display="http://www.bantafoods.com" r:id="rId2845"/>
    <hyperlink ref="H740" display="cbguangzhou@cedar.brook.bc.ca" r:id="rId2846"/>
    <hyperlink ref="A949" display="BIG TORCH COPERATION" r:id="rId2847"/>
    <hyperlink ref="A459" display="SUNDERLAND INDUSTRIES" r:id="rId2848"/>
    <hyperlink ref="A1876" display="BED BATH &amp; BEYOND" r:id="rId2849"/>
    <hyperlink ref="H1154" display="chishing@changan.net" r:id="rId2850"/>
    <hyperlink ref="C1746" display="http://www.linea2000.be" r:id="rId2851"/>
    <hyperlink ref="H58" display="tripac@netvigator.com" r:id="rId2852"/>
    <hyperlink ref="C102" display="http://www.iravo.com" r:id="rId2853"/>
    <hyperlink ref="C1489" display="http://www.remalux.nl" r:id="rId2854"/>
    <hyperlink ref="H399" display="sue@schultzsupply.com" r:id="rId2855"/>
    <hyperlink ref="A1772" display="R T R SALES AGENCY" r:id="rId2856"/>
    <hyperlink ref="C2151" display="http://www.pauldequidt.com" r:id="rId2857"/>
    <hyperlink ref="C2301" display="http://www.preciousuae.com" r:id="rId2858"/>
    <hyperlink ref="C1987" display="http://www.australianaproducts.com.au" r:id="rId2859"/>
    <hyperlink ref="H1410" display="hokomo@hotmail.com" r:id="rId2860"/>
    <hyperlink ref="H70" display="elippman@planomolding.com" r:id="rId2861"/>
    <hyperlink ref="C528" display="http://www.j-me.co.uk" r:id="rId2862"/>
    <hyperlink ref="A1337" display="HIROKA" r:id="rId2863"/>
    <hyperlink ref="A254" display="CORTEN FURNITURE" r:id="rId2864"/>
    <hyperlink ref="A522" display="BROWN JORDAN INTERNATIONAL" r:id="rId2865"/>
    <hyperlink ref="A1430" display="AMAN GROUP SERNICE CAR" r:id="rId2866"/>
    <hyperlink ref="H1713" display="phess@nortesco.com" r:id="rId2867"/>
    <hyperlink ref="H788" display="roger@alfaco.com" r:id="rId2868"/>
    <hyperlink ref="H2264" display="ahmadaly@daitona.com" r:id="rId2869"/>
    <hyperlink ref="A2461" display="LENFEX GROUP" r:id="rId2870"/>
    <hyperlink ref="C212" display="http://www.globallaservision.com" r:id="rId2871"/>
    <hyperlink ref="A232" display="ERIC HON &amp;" r:id="rId2872"/>
    <hyperlink ref="C2553" display="http://www.petitprix.net" r:id="rId2873"/>
    <hyperlink ref="I2037" display="info@pizziaredamenti.it" r:id="rId2874"/>
    <hyperlink ref="C2395" display="http://www.polarrefrigerationdenver.com" r:id="rId2875"/>
    <hyperlink ref="B2035" display="PLANET ELECTRONICS" r:id="rId2876"/>
    <hyperlink ref="H2532" display="info@agaria.se" r:id="rId2877"/>
    <hyperlink ref="A1322" display="CHINA PRODUCTS" r:id="rId2878"/>
    <hyperlink ref="H325" display="ctelefonica@treunic.cl" r:id="rId2879"/>
    <hyperlink ref="A447" display="CALDARELLA S RESTAURANT" r:id="rId2880"/>
    <hyperlink ref="A1250" display="JANSEN DAK EN WANDSYSTEMEN" r:id="rId2881"/>
    <hyperlink ref="B2024" display="METRO GROUP BUYING HK LIMITED SHANGHAI REPRESENTATIVE OFFICE" r:id="rId2882"/>
    <hyperlink ref="H370" display="post@ms-belysning.no" r:id="rId2883"/>
    <hyperlink ref="C353" display="http://www.franke.com" r:id="rId2884"/>
    <hyperlink ref="A1861" display="BONNEK INT NIG" r:id="rId2885"/>
    <hyperlink ref="A1282" display="NOVASANIT" r:id="rId2886"/>
    <hyperlink ref="B2009" display="BOSETTI - MARELLA" r:id="rId2887"/>
    <hyperlink ref="A2555" display="BENCHMADE KNIFE" r:id="rId2888"/>
    <hyperlink ref="H2580" display="jchf@famadich.cl" r:id="rId2889"/>
    <hyperlink ref="C853" display="http://www.rosti.com" r:id="rId2890"/>
    <hyperlink ref="A1596" display="EUROPE IMPORT" r:id="rId2891"/>
    <hyperlink ref="B2055" display="ISIK ITHALAT IHRACAT PAZARLAMA SAN TIC LTD STI" r:id="rId2892"/>
    <hyperlink ref="A1015" display="SISSON IMPORTS" r:id="rId2893"/>
    <hyperlink ref="H98" display="e.faletto@ferrino.it" r:id="rId2894"/>
    <hyperlink ref="A437" display="C&amp;J INTERNATIONAL TRADING" r:id="rId2895"/>
    <hyperlink ref="H2322" display="cparisi@netvigator.com" r:id="rId2896"/>
    <hyperlink ref="C710" display="http://www.cameo.ca" r:id="rId2897"/>
    <hyperlink ref="H1417" display="info@patchrubber.co.nz" r:id="rId2898"/>
    <hyperlink ref="A1248" display="LAIDLAW" r:id="rId2899"/>
    <hyperlink ref="H1717" display="sales.orthos@dial.pipex.com" r:id="rId2900"/>
    <hyperlink ref="H1771" display="hachehab@t-net.com" r:id="rId2901"/>
    <hyperlink ref="A152" display="ABAS AGENCIES" r:id="rId2902"/>
    <hyperlink ref="H1429" display="gulpak@nexlinx.net.pk" r:id="rId2903"/>
    <hyperlink ref="C2265" display="http://www.sharperimage.com" r:id="rId2904"/>
    <hyperlink ref="H1973" display="elena.parfiyanovich@mystery.ru" r:id="rId2905"/>
    <hyperlink ref="A1375" display="JAVA ENTERPRISES" r:id="rId2906"/>
    <hyperlink ref="A1662" display="GOLDEN IDEAS T E" r:id="rId2907"/>
    <hyperlink ref="C1864" display="http://www.md3.vsnl.net.in" r:id="rId2908"/>
    <hyperlink ref="C308" display="http://www.planomolding.com" r:id="rId2909"/>
    <hyperlink ref="A1063" display="LINCRAFT" r:id="rId2910"/>
    <hyperlink ref="A1251" display="THRIFTY PAPER" r:id="rId2911"/>
    <hyperlink ref="H1334" display="ajoui@cyber.net.pk" r:id="rId2912"/>
    <hyperlink ref="H549" display="intercom@gnet.tn" r:id="rId2913"/>
    <hyperlink ref="A997" display="WORLDWIDE IPEX" r:id="rId2914"/>
    <hyperlink ref="C1484" display="http://www.zanlink.com" r:id="rId2915"/>
    <hyperlink ref="H2325" display="jenny_wangqi@hotmail.com" r:id="rId2916"/>
    <hyperlink ref="A435" display="MALTCENTRALEN" r:id="rId2917"/>
    <hyperlink ref="C1696" display="http://www.pasani.net" r:id="rId2918"/>
    <hyperlink ref="C1668" display="http://www.crystalbydesign.com" r:id="rId2919"/>
    <hyperlink ref="C534" display="http://www.aladdineurope.co.uk" r:id="rId2920"/>
    <hyperlink ref="H881" display="sales@aladdineurope.co.uk" r:id="rId2921"/>
    <hyperlink ref="H1976" display="contacto@ichibancda.com" r:id="rId2922"/>
    <hyperlink ref="H931" display="adrian.botterell@churchillchina.plc.uk" r:id="rId2923"/>
    <hyperlink ref="A763" display="ALKASO INTERENATIONAL" r:id="rId2924"/>
    <hyperlink ref="C2186" display="http://www.robb.co.uk" r:id="rId2925"/>
    <hyperlink ref="H338" display="kzavodna@aml-czech.cz" r:id="rId2926"/>
    <hyperlink ref="A1231" display="LUCAS FOODS (ASIA)" r:id="rId2927"/>
    <hyperlink ref="B2085" display="ICHIBAN CENTRO DE ASESORES" r:id="rId2928"/>
    <hyperlink ref="A2253" display="METLON ENGINEERS" r:id="rId2929"/>
    <hyperlink ref="D2071" display="http://www.kingsgun.com" r:id="rId2930"/>
    <hyperlink ref="H422" display="abdallateef@hotmail.com" r:id="rId2931"/>
    <hyperlink ref="A1416" display="CAPE WARWICK" r:id="rId2932"/>
    <hyperlink ref="A1352" display="SKYHOPE INT L TRADING" r:id="rId2933"/>
    <hyperlink ref="A1940" display="IZUMICREATION" r:id="rId2934"/>
    <hyperlink ref="C1019" display="http://www.conforama.fr" r:id="rId2935"/>
    <hyperlink ref="H34" display="ae-europe@wxs.nl" r:id="rId2936"/>
    <hyperlink ref="A2390" display="HANSOL DECO" r:id="rId2937"/>
    <hyperlink ref="C888" display="http://www.kirans.com.hk" r:id="rId2938"/>
    <hyperlink ref="C175" display="http://www.kthairimports.com" r:id="rId2939"/>
    <hyperlink ref="A1751" display="PICTURE GALLERIES" r:id="rId2940"/>
    <hyperlink ref="A24" display="TRUST-MART GROUP" r:id="rId2941"/>
    <hyperlink ref="H939" display="advgroup@orange.ocn.ne.jp" r:id="rId2942"/>
    <hyperlink ref="A1696" display="ECOPAK DISTRIBUTING" r:id="rId2943"/>
    <hyperlink ref="A734" display="DRAGON TREASUREHOUSE INTERNATIONAL" r:id="rId2944"/>
    <hyperlink ref="B2046" display="RCICC" r:id="rId2945"/>
    <hyperlink ref="A430" display="SUPER BIEN" r:id="rId2946"/>
    <hyperlink ref="C550" display="http://www.belrive.eu" r:id="rId2947"/>
    <hyperlink ref="H1539" display="wwright@hgpcorp.net" r:id="rId2948"/>
    <hyperlink ref="A1447" display="HUAS TRADING" r:id="rId2949"/>
    <hyperlink ref="A740" display="CEDAR BROOK" r:id="rId2950"/>
    <hyperlink ref="A2308" display="BERCATO" r:id="rId2951"/>
    <hyperlink ref="C1816" display="http://www.jackalopesf.com" r:id="rId2952"/>
    <hyperlink ref="A1212" display="BERGOUIST IMPORTS" r:id="rId2953"/>
    <hyperlink ref="H1841" display="j.sterzinger@web.de" r:id="rId2954"/>
    <hyperlink ref="A515" display="A ANAT" r:id="rId2955"/>
    <hyperlink ref="A1602" display="OLD LINE" r:id="rId2956"/>
    <hyperlink ref="H622" display="norvark@os.dk" r:id="rId2957"/>
    <hyperlink ref="H221" display="ctroong@loxinfo.co" r:id="rId2958"/>
    <hyperlink ref="C117" display="http://www.porticob2b.com" r:id="rId2959"/>
    <hyperlink ref="H64" display="info@inoxmare.it" r:id="rId2960"/>
    <hyperlink ref="C1402" display="http://www.b-grow.com" r:id="rId2961"/>
    <hyperlink ref="A1881" display="ANG NGEE SENG IMPORT &amp; EXPORT" r:id="rId2962"/>
    <hyperlink ref="H1694" display="commercial@artefact-diana.com" r:id="rId2963"/>
    <hyperlink ref="A1441" display="ACHIM IMPORTING" r:id="rId2964"/>
    <hyperlink ref="H720" display="noble88@pd.jaring.my" r:id="rId2965"/>
    <hyperlink ref="A1249" display="SAVD FRANOR" r:id="rId2966"/>
    <hyperlink ref="A774" display="ALUSA" r:id="rId2967"/>
    <hyperlink ref="C452" display="http://www.flower-goods.co.jp" r:id="rId2968"/>
    <hyperlink ref="A554" display="METMIN SERVICES" r:id="rId2969"/>
    <hyperlink ref="C1521" display="http://www.ozeki.co.jp" r:id="rId2970"/>
    <hyperlink ref="H1569" display="info@singerequipment.com" r:id="rId2971"/>
    <hyperlink ref="D2099" display="http://www.gamatrading.com.br" r:id="rId2972"/>
    <hyperlink ref="A2404" display="CANDLELIGHT" r:id="rId2973"/>
    <hyperlink ref="I2031" display="shuchiu@hkbn.net" r:id="rId2974"/>
    <hyperlink ref="H1957" display="info@oswalt-okc.com" r:id="rId2975"/>
    <hyperlink ref="C1499" display="http://www.hawko.com" r:id="rId2976"/>
    <hyperlink ref="H555" display="e_duess.bergle@addcom.de" r:id="rId2977"/>
    <hyperlink ref="H1991" display="info@mieleitalia.it" r:id="rId2978"/>
    <hyperlink ref="A1073" display="AIYA" r:id="rId2979"/>
    <hyperlink ref="C2243" display="http://www.brainchildgroup.com" r:id="rId2980"/>
    <hyperlink ref="A1734" display="LINMAC TRADING" r:id="rId2981"/>
    <hyperlink ref="H1364" display="agrimpex@mos.com" r:id="rId2982"/>
    <hyperlink ref="H138" display="essentech@yahoo.co" r:id="rId2983"/>
    <hyperlink ref="A656" display="THE BUZZ GROUP" r:id="rId2984"/>
    <hyperlink ref="H1361" display="farfr@club-internet.fr" r:id="rId2985"/>
    <hyperlink ref="C2372" display="http://www.mueller.de" r:id="rId2986"/>
    <hyperlink ref="H1236" display="sales@tregout.nl" r:id="rId2987"/>
    <hyperlink ref="A902" display="SUN HING DEVELOPMENT" r:id="rId2988"/>
    <hyperlink ref="A758" display="CHAMPION INTERLINK" r:id="rId2989"/>
    <hyperlink ref="A1259" display="A" r:id="rId2990"/>
    <hyperlink ref="C1458" display="http://www.sana-enterprises.com" r:id="rId2991"/>
    <hyperlink ref="A1279" display="TAISHAN WONG KOK USA" r:id="rId2992"/>
    <hyperlink ref="A1528" display="UNITED TRADERS / BANGLADESH COMMODITIES" r:id="rId2993"/>
    <hyperlink ref="A2110" display="PIGMENT" r:id="rId2994"/>
    <hyperlink ref="A69" display="BIPIN CHANDRA &amp;" r:id="rId2995"/>
    <hyperlink ref="H500" display="ramzisolh@homecenter.com.sa" r:id="rId2996"/>
    <hyperlink ref="D2078" display="http://www.quasarelectronics.it" r:id="rId2997"/>
    <hyperlink ref="H2230" display="fartes.to@fartes.com" r:id="rId2998"/>
    <hyperlink ref="H1729" display="mhadley@malroyco.freeserve.co.uk" r:id="rId2999"/>
    <hyperlink ref="C1969" display="http://www.adamant.se" r:id="rId3000"/>
    <hyperlink ref="A1396" display="ARCTIC REFRIGERATION" r:id="rId3001"/>
    <hyperlink ref="A1899" display="JIRAM PHILIPPINES" r:id="rId3002"/>
    <hyperlink ref="H1766" display="info@cookking.com" r:id="rId3003"/>
    <hyperlink ref="C965" display="http://www.cancerresearchuk.org" r:id="rId3004"/>
    <hyperlink ref="C2442" display="http://www.bhi-group.com" r:id="rId3005"/>
    <hyperlink ref="H1101" display="oceanban@netvigator.com" r:id="rId3006"/>
    <hyperlink ref="H1951" display="alawany@rediffmail.com" r:id="rId3007"/>
    <hyperlink ref="H144" display="gandhi@adinet.com.uy" r:id="rId3008"/>
    <hyperlink ref="H1393" display="bastide@bastide.fr" r:id="rId3009"/>
    <hyperlink ref="A373" display="CANE AND REED TRADING" r:id="rId3010"/>
    <hyperlink ref="H2270" display="biotrade@prodigy.net.mx" r:id="rId3011"/>
    <hyperlink ref="A884" display="SANTA TRADING (CANADA)" r:id="rId3012"/>
    <hyperlink ref="H241" display="ianp@playcorp.com.au" r:id="rId3013"/>
    <hyperlink ref="H451" display="info@gross-muggensturm.de" r:id="rId3014"/>
    <hyperlink ref="I2094" display="lgbeslag@lgbeslag.com" r:id="rId3015"/>
    <hyperlink ref="H937" display="colinw@chinabiz88.com" r:id="rId3016"/>
    <hyperlink ref="H286" display="lineaverde@snaidero.it" r:id="rId3017"/>
    <hyperlink ref="H729" display="swhelan@howardsilvers.com.au" r:id="rId3018"/>
    <hyperlink ref="D2082" display="http://www.quixs.net" r:id="rId3019"/>
    <hyperlink ref="H224" display="maxmate@maxmate.com" r:id="rId3020"/>
    <hyperlink ref="C2580" display="http://www.famadich.cl" r:id="rId3021"/>
    <hyperlink ref="A1839" display="RUSSELL FOOD EQUIPMENT" r:id="rId3022"/>
    <hyperlink ref="H1170" display="kahramanh@e-kolay.net" r:id="rId3023"/>
    <hyperlink ref="H2269" display="kh_zahran_oep@yahoo.com" r:id="rId3024"/>
    <hyperlink ref="H2155" display="cappobros@senet.com.au" r:id="rId3025"/>
    <hyperlink ref="H1311" display="fholst@leopold-vienna.de" r:id="rId3026"/>
    <hyperlink ref="C52" display="http://www.bpindustriesinc.net" r:id="rId3027"/>
    <hyperlink ref="H804" display="ericalai@netvigator.com" r:id="rId3028"/>
    <hyperlink ref="H2293" display="crumiere@noicom.net" r:id="rId3029"/>
    <hyperlink ref="A1317" display="CORPO&amp;CO" r:id="rId3030"/>
    <hyperlink ref="C2204" display="http://www.bbr.com.hk" r:id="rId3031"/>
    <hyperlink ref="H783" display="info@beukhoreca.nl" r:id="rId3032"/>
    <hyperlink ref="C1073" display="http://www.gungfu.com" r:id="rId3033"/>
    <hyperlink ref="H1359" display="info@ourlittleshop.com" r:id="rId3034"/>
    <hyperlink ref="A141" display="ADI AL ASAADI TRADING EST" r:id="rId3035"/>
    <hyperlink ref="A1099" display="INDIA GROCERS" r:id="rId3036"/>
    <hyperlink ref="A167" display="ST CLOUD RESTAURANT" r:id="rId3037"/>
    <hyperlink ref="H1207" display="fabiola.varela@admea.com" r:id="rId3038"/>
    <hyperlink ref="C1155" display="http://www.kingstars.com" r:id="rId3039"/>
    <hyperlink ref="H1137" display="tore@aprilia.no" r:id="rId3040"/>
    <hyperlink ref="C1765" display="http://www.glasswareandchina.com.au" r:id="rId3041"/>
    <hyperlink ref="C241" display="http://www.playcorp.com.au" r:id="rId3042"/>
    <hyperlink ref="H958" display="bvabng@blr.vsnl.net.in" r:id="rId3043"/>
    <hyperlink ref="A50" display="FAB 5 BRANDWAGON" r:id="rId3044"/>
    <hyperlink ref="C1029" display="http://www.brigitte-geschenke.de" r:id="rId3045"/>
    <hyperlink ref="H1315" display="salah_hafez@hotmail.com" r:id="rId3046"/>
    <hyperlink ref="C1211" display="http://www.khck.net" r:id="rId3047"/>
    <hyperlink ref="A1901" display="NUOVA SAIST" r:id="rId3048"/>
    <hyperlink ref="A151" display="HUNG" r:id="rId3049"/>
    <hyperlink ref="H521" display="rkhadria@hotmail.com" r:id="rId3050"/>
    <hyperlink ref="H2424" display="alexd@mgroup.dp.ua" r:id="rId3051"/>
    <hyperlink ref="A1670" display="GLOBAL TRADE" r:id="rId3052"/>
    <hyperlink ref="C2440" display="http://www.lanecapt.com.hk" r:id="rId3053"/>
    <hyperlink ref="A617" display="THOMAS REGOUT INTERNATIONAL" r:id="rId3054"/>
    <hyperlink ref="C1173" display="http://www.marlowint.com" r:id="rId3055"/>
    <hyperlink ref="C2" display="http://www.paragonhomecenter.com" r:id="rId3056"/>
    <hyperlink ref="A1472" display="AIR BIZ" r:id="rId3057"/>
    <hyperlink ref="H986" display="marketing@fade.sm" r:id="rId3058"/>
    <hyperlink ref="A1495" display="TRISPEC COMMUNICATIONS" r:id="rId3059"/>
    <hyperlink ref="A446" display="ATLANTIC" r:id="rId3060"/>
    <hyperlink ref="C1766" display="http://www.cookking.com" r:id="rId3061"/>
    <hyperlink ref="H6" display="info@trainingpro.hk" r:id="rId3062"/>
    <hyperlink ref="C37" display="http://www.hk.super.net" r:id="rId3063"/>
    <hyperlink ref="A1942" display="PIZZI" r:id="rId3064"/>
    <hyperlink ref="H1719" display="frank.levis@shiningbrights.com" r:id="rId3065"/>
    <hyperlink ref="A938" display="CARL S BAZAAR" r:id="rId3066"/>
    <hyperlink ref="A2585" display="AW ELECTRICAL AIR CONDITIONING SDN" r:id="rId3067"/>
    <hyperlink ref="G697" display="ALASKAGIFT.COM" r:id="rId3068"/>
    <hyperlink ref="A873" display="D LIGHTS" r:id="rId3069"/>
    <hyperlink ref="B2079" display="ARONKASEI" r:id="rId3070"/>
    <hyperlink ref="H2531" display="adamoli@resineadamoli.it" r:id="rId3071"/>
    <hyperlink ref="A1955" display="IPAC" r:id="rId3072"/>
    <hyperlink ref="A823" display="KM INTER-MARKETING SDN" r:id="rId3073"/>
    <hyperlink ref="H2192" display="info@anodica.it" r:id="rId3074"/>
    <hyperlink ref="A622" display="NORVARK EMBALLAGER" r:id="rId3075"/>
    <hyperlink ref="C2322" display="http://www.netvigator.com" r:id="rId3076"/>
    <hyperlink ref="A368" display="PT PANAMAS MITRA INTI LESTARI" r:id="rId3077"/>
    <hyperlink ref="A843" display="BESTWAY (H K) TOYS" r:id="rId3078"/>
    <hyperlink ref="A960" display="ALL JAPAN WHOLESALERS ASSOCIATION" r:id="rId3079"/>
    <hyperlink ref="H1546" display="aat@aatsales.com" r:id="rId3080"/>
    <hyperlink ref="A2229" display="SOUSSAN ARTICLES MENAGERS" r:id="rId3081"/>
    <hyperlink ref="A593" display="HOWARD SILVERS" r:id="rId3082"/>
    <hyperlink ref="A1791" display="SCAEX INTER MIDI PYRENEES" r:id="rId3083"/>
    <hyperlink ref="C2481" display="http://www.iids.com" r:id="rId3084"/>
    <hyperlink ref="C1045" display="http://www.soundslikehome.com.au" r:id="rId3085"/>
    <hyperlink ref="H279" display="bilal_pty@hotmail.com" r:id="rId3086"/>
    <hyperlink ref="C152" display="http://www.odi.org" r:id="rId3087"/>
    <hyperlink ref="H2477" display="christinema@cpco.com.hk" r:id="rId3088"/>
    <hyperlink ref="H2129" display="sppl@mail.com" r:id="rId3089"/>
    <hyperlink ref="C730" display="http://www.ms45.hi.net.net" r:id="rId3090"/>
    <hyperlink ref="C1149" display="http://www.ghana.com" r:id="rId3091"/>
    <hyperlink ref="C1197" display="http://www.saigonnet.vn" r:id="rId3092"/>
    <hyperlink ref="H101" display="soldoga@wanadoo.fr" r:id="rId3093"/>
    <hyperlink ref="H2290" display="koyocom@ss5.inet-osaka.or.jp" r:id="rId3094"/>
    <hyperlink ref="C2318" display="http://www.it.pl" r:id="rId3095"/>
    <hyperlink ref="C62" display="http://www.hovila.fi" r:id="rId3096"/>
    <hyperlink ref="A926" display="MEERA TRADING AGENCY" r:id="rId3097"/>
    <hyperlink ref="A1886" display="SITALDASONS INTERNATIONAL" r:id="rId3098"/>
    <hyperlink ref="A813" display="CRETOM" r:id="rId3099"/>
    <hyperlink ref="C757" display="http://www.metminservices.com" r:id="rId3100"/>
    <hyperlink ref="H225" display="shallwinco@hotmail.com" r:id="rId3101"/>
    <hyperlink ref="H1772" display="crossleyrtr@zoom.co.uk" r:id="rId3102"/>
    <hyperlink ref="A323" display="BERRIMA GALLERIES" r:id="rId3103"/>
    <hyperlink ref="C972" display="http://www.api.net.au" r:id="rId3104"/>
    <hyperlink ref="C871" display="http://www.thailand.com" r:id="rId3105"/>
    <hyperlink ref="C1000" display="http://www.export-sources.com" r:id="rId3106"/>
    <hyperlink ref="H1636" display="liebeck@liebeck.dk" r:id="rId3107"/>
    <hyperlink ref="A1888" display="LAJOIE" r:id="rId3108"/>
    <hyperlink ref="H2508" display="fainosa@allakis.es" r:id="rId3109"/>
    <hyperlink ref="C1880" display="http://www.gishpuppy.com" r:id="rId3110"/>
    <hyperlink ref="A191" display="DAIVIE EXPORTS" r:id="rId3111"/>
    <hyperlink ref="D2083" display="http://www.mystery.ru" r:id="rId3112"/>
    <hyperlink ref="C804" display="http://www.neway8.com" r:id="rId3113"/>
    <hyperlink ref="H1323" display="pub@alessi.it" r:id="rId3114"/>
    <hyperlink ref="A1795" display="L ESPRIT ET LE VIN" r:id="rId3115"/>
    <hyperlink ref="C1237" display="http://www.tokyo.email.ne.jp" r:id="rId3116"/>
    <hyperlink ref="C309" display="http://www.kada.at" r:id="rId3117"/>
    <hyperlink ref="H682" display="marketing@fade.sm" r:id="rId3118"/>
    <hyperlink ref="H1473" display="ben@china-foundation.com" r:id="rId3119"/>
    <hyperlink ref="C446" display="http://www.atlantic-inc.com" r:id="rId3120"/>
    <hyperlink ref="A1934" display="ARAKI SHOJI" r:id="rId3121"/>
    <hyperlink ref="A1272" display="SOLIMPEKS ENERJI GIDA TURIZM SAN TIC A S" r:id="rId3122"/>
    <hyperlink ref="A2144" display="HONG PHUONG THAO" r:id="rId3123"/>
    <hyperlink ref="C937" display="http://www.chinabiz88.com" r:id="rId3124"/>
    <hyperlink ref="A1113" display="AFLA A AL-KHALEEGE GROUP" r:id="rId3125"/>
    <hyperlink ref="A2189" display="KINGSHALL HOLDINGS" r:id="rId3126"/>
    <hyperlink ref="C1560" display="http://www.lifting-gear.co.nz" r:id="rId3127"/>
    <hyperlink ref="H1119" display="james@earthnymph.com.au" r:id="rId3128"/>
    <hyperlink ref="A518" display="SHOPPE INTERNATIONAL" r:id="rId3129"/>
    <hyperlink ref="C2210" display="http://www.titandonna.com" r:id="rId3130"/>
    <hyperlink ref="H153" display="cathayprosper@hotmail.com" r:id="rId3131"/>
    <hyperlink ref="H972" display="api.medical@api.net.au" r:id="rId3132"/>
    <hyperlink ref="H362" display="gl@playmobil.de" r:id="rId3133"/>
    <hyperlink ref="C85" display="http://www.adax.dk" r:id="rId3134"/>
    <hyperlink ref="C771" display="http://www.sobond.com" r:id="rId3135"/>
    <hyperlink ref="C415" display="http://www.daoud.com" r:id="rId3136"/>
    <hyperlink ref="A1060" display="KREDO TRADE" r:id="rId3137"/>
    <hyperlink ref="H2140" display="amarilo@infoweb.abs.net" r:id="rId3138"/>
    <hyperlink ref="C2477" display="http://www.cpco.com.hk" r:id="rId3139"/>
    <hyperlink ref="C1751" display="http://www.picturegalleriesinc.com" r:id="rId3140"/>
    <hyperlink ref="C1028" display="http://www.evecom.ma" r:id="rId3141"/>
    <hyperlink ref="C2256" display="http://www.kheraj.com" r:id="rId3142"/>
    <hyperlink ref="C2345" display="http://www.krigsvoll.no" r:id="rId3143"/>
    <hyperlink ref="A1377" display="INOKSAN KITCHEN INDUSTRY &amp; TRADE" r:id="rId3144"/>
    <hyperlink ref="C2522" display="http://www.alhamawiusa.com" r:id="rId3145"/>
    <hyperlink ref="C2431" display="http://www.ar-srl.com" r:id="rId3146"/>
    <hyperlink ref="A2440" display="LANE CAPITAL" r:id="rId3147"/>
    <hyperlink ref="C1506" display="http://www.alel-tp.com" r:id="rId3148"/>
    <hyperlink ref="H1086" display="bestco@pm.net.my" r:id="rId3149"/>
    <hyperlink ref="C1372" display="http://www.mail.matav.hu" r:id="rId3150"/>
    <hyperlink ref="A1172" display="AMAZING TECH" r:id="rId3151"/>
    <hyperlink ref="A1409" display="OBERON DESIGN" r:id="rId3152"/>
    <hyperlink ref="C2471" display="http://www.sultan-center.com" r:id="rId3153"/>
    <hyperlink ref="A2509" display="KABANI CROCKERY CENTRE" r:id="rId3154"/>
    <hyperlink ref="A251" display="A-U CONSTRUCTION" r:id="rId3155"/>
    <hyperlink ref="A1036" display="J H C HARDWARE" r:id="rId3156"/>
    <hyperlink ref="A993" display="ALL SMART SDN" r:id="rId3157"/>
    <hyperlink ref="H156" display="info@servequip.ie" r:id="rId3158"/>
    <hyperlink ref="A1100" display="MARCILLE" r:id="rId3159"/>
    <hyperlink ref="H1950" display="info@aardewerkfabriek.nl" r:id="rId3160"/>
    <hyperlink ref="A1302" display="&#10;SAUDARA SALES AND SERVICES SDN" r:id="rId3161"/>
    <hyperlink ref="H1877" display="info@prdcorp.com" r:id="rId3162"/>
    <hyperlink ref="A342" display="IMPARATOR ELEKTRONIK BILISIM VE DIS TICARET LTD STI" r:id="rId3163"/>
    <hyperlink ref="A2492" display="PIROZZI &amp; ASSOCIATES" r:id="rId3164"/>
    <hyperlink ref="H910" display="fredrik.lindman@brandpartner.se" r:id="rId3165"/>
    <hyperlink ref="A598" display="FOUR WINDS" r:id="rId3166"/>
    <hyperlink ref="A1252" display="SARA LEE BRANDED UPPAREL SWEDEN" r:id="rId3167"/>
    <hyperlink ref="A71" display="KADA BRIGITTA-ROMANA" r:id="rId3168"/>
    <hyperlink ref="H302" display="hyun2911@hanilmanpower.com" r:id="rId3169"/>
    <hyperlink ref="H1855" display="paula_chiu@iprimus.com.au" r:id="rId3170"/>
    <hyperlink ref="H912" display="alshareef_gaza@p-i-s.com" r:id="rId3171"/>
    <hyperlink ref="C1932" display="http://www.chm.iol.ie" r:id="rId3172"/>
    <hyperlink ref="H1387" display="kaihing@kaihing.com.hk" r:id="rId3173"/>
    <hyperlink ref="A489" display="SOMAPACK" r:id="rId3174"/>
    <hyperlink ref="H744" display="aato@msc.biglobe.ne.jp" r:id="rId3175"/>
    <hyperlink ref="C1228" display="http://www.mane.com" r:id="rId3176"/>
    <hyperlink ref="H195" display="gerami@kuohan.com" r:id="rId3177"/>
    <hyperlink ref="A1870" display="BUSYBODY PRODUCTS" r:id="rId3178"/>
    <hyperlink ref="H2144" display="nativina@fmail.vnn.vn" r:id="rId3179"/>
    <hyperlink ref="H568" display="michaellu@carpigiani.it" r:id="rId3180"/>
    <hyperlink ref="H924" display="amy@ep.esselgroup.com" r:id="rId3181"/>
    <hyperlink ref="H2195" display="alwahabtradingco@hotmail.com" r:id="rId3182"/>
    <hyperlink ref="C1106" display="http://www.hakugen.co.jp" r:id="rId3183"/>
    <hyperlink ref="A683" display="BETA IMPORT EXPORT" r:id="rId3184"/>
    <hyperlink ref="H1261" display="simonm@devon-ceramics.co.uk" r:id="rId3185"/>
    <hyperlink ref="H2120" display="dcna@netvigator.com" r:id="rId3186"/>
    <hyperlink ref="H41" display="michael@amsie.com" r:id="rId3187"/>
    <hyperlink ref="I2063" display="sales@richimports.com" r:id="rId3188"/>
    <hyperlink ref="A1066" display="BROOKS (NORWICH)" r:id="rId3189"/>
    <hyperlink ref="C2605" display="http://www.i-manila.com.ph" r:id="rId3190"/>
    <hyperlink ref="H9" display="webmaster@hntour.net" r:id="rId3191"/>
    <hyperlink ref="C329" display="http://www.apconline.com" r:id="rId3192"/>
    <hyperlink ref="A2148" display="NIPPONKOA INSURANCE" r:id="rId3193"/>
    <hyperlink ref="A2225" display="ENTERPRISE UN-LTD" r:id="rId3194"/>
    <hyperlink ref="A1549" display="ADVENTURE BAGS" r:id="rId3195"/>
    <hyperlink ref="C1575" display="http://www.infotel.it" r:id="rId3196"/>
    <hyperlink ref="C707" display="http://www.p3intl.com" r:id="rId3197"/>
    <hyperlink ref="C1692" display="http://www.decorexi.co.uk" r:id="rId3198"/>
    <hyperlink ref="A1689" display="NUOVO DESIGN" r:id="rId3199"/>
    <hyperlink ref="H2319" display="sunnykit@aol.com" r:id="rId3200"/>
    <hyperlink ref="C651" display="http://www.kahma.co.jp" r:id="rId3201"/>
    <hyperlink ref="C431" display="http://www.almoayyad.com" r:id="rId3202"/>
    <hyperlink ref="A2433" display="RYAN IMPORT/EXPOT" r:id="rId3203"/>
    <hyperlink ref="H1823" display="emreide@mail.koc.net" r:id="rId3204"/>
    <hyperlink ref="H2121" display="eric@newcreation.com.hk" r:id="rId3205"/>
    <hyperlink ref="C284" display="http://www.indialines.com" r:id="rId3206"/>
    <hyperlink ref="H648" display="sansenco@singnet.com.sg" r:id="rId3207"/>
    <hyperlink ref="A1168" display="GERN GLAS" r:id="rId3208"/>
    <hyperlink ref="A204" display="SHIMOMURA IND" r:id="rId3209"/>
    <hyperlink ref="A850" display="TIGER" r:id="rId3210"/>
    <hyperlink ref="H557" display="technocarne@wanadoo.fr" r:id="rId3211"/>
    <hyperlink ref="H2242" display="sreevybhav@vsnl.com" r:id="rId3212"/>
    <hyperlink ref="A838" display="OHNUKI" r:id="rId3213"/>
    <hyperlink ref="D2072" display="http://www.oliver.com.hk" r:id="rId3214"/>
    <hyperlink ref="A2387" display="ALLSOP" r:id="rId3215"/>
    <hyperlink ref="C2225" display="http://www.enterpriseunltd.london" r:id="rId3216"/>
    <hyperlink ref="C1497" display="http://www.lcsenterprise.com.sg" r:id="rId3217"/>
    <hyperlink ref="H84" display="mateo@uriarte.com.ar" r:id="rId3218"/>
    <hyperlink ref="C711" display="http://www.livheart.co.jp" r:id="rId3219"/>
    <hyperlink ref="A541" display="SV LINEA TRADE" r:id="rId3220"/>
    <hyperlink ref="A1679" display="JACK NADEL" r:id="rId3221"/>
    <hyperlink ref="I2006" display="leoliucn@ms58.hinet.net" r:id="rId3222"/>
    <hyperlink ref="C834" display="http://www.keylimeproducts.com" r:id="rId3223"/>
    <hyperlink ref="A1982" display="HOZAN TOOL IND" r:id="rId3224"/>
    <hyperlink ref="A1929" display="DIGO EMPORIUM" r:id="rId3225"/>
    <hyperlink ref="H1340" display="msm.ith@navajomfg.com" r:id="rId3226"/>
    <hyperlink ref="H1787" display="malbader@qualitynet.net" r:id="rId3227"/>
    <hyperlink ref="A862" display="KARMA GLOBAL" r:id="rId3228"/>
    <hyperlink ref="A2522" display="AL-HAMWI" r:id="rId3229"/>
    <hyperlink ref="A451" display="GROSS ENERGIETECHNIK" r:id="rId3230"/>
    <hyperlink ref="H1722" display="nedimalem@yahoo.com" r:id="rId3231"/>
    <hyperlink ref="A218" display="BELGIUM CONVEYOR SERVICES - B M" r:id="rId3232"/>
    <hyperlink ref="H2352" display="trbraat@online.no" r:id="rId3233"/>
    <hyperlink ref="C1464" display="http://www.supplyside.com" r:id="rId3234"/>
    <hyperlink ref="I2072" display="timleung@oliver.com.hk" r:id="rId3235"/>
    <hyperlink ref="H1494" display="abedcom@citechco.net" r:id="rId3236"/>
    <hyperlink ref="C1786" display="http://www.biztime.com.hk" r:id="rId3237"/>
    <hyperlink ref="H1983" display="mark.krymalowski@asiagateway.co.uk" r:id="rId3238"/>
    <hyperlink ref="A1452" display="HONG KONG JIN KE DA INDUSTRIAL" r:id="rId3239"/>
    <hyperlink ref="H201" display="claudia.huang@candlelight.co.uk" r:id="rId3240"/>
    <hyperlink ref="C763" display="http://www.alkaso.com" r:id="rId3241"/>
    <hyperlink ref="A2479" display="STAFFORD WORLDWIDE MARKETING" r:id="rId3242"/>
    <hyperlink ref="C1879" display="http://www.wasil.cl" r:id="rId3243"/>
    <hyperlink ref="A2464" display="THE LITTLE MOP SHOP" r:id="rId3244"/>
    <hyperlink ref="A1428" display="GULAL HIRDAVAT SAN VE TIC A S" r:id="rId3245"/>
    <hyperlink ref="H2177" display="info@oswalt-okc.com" r:id="rId3246"/>
    <hyperlink ref="I2061" display="bonis@hanafos.com" r:id="rId3247"/>
    <hyperlink ref="H512" display="craig.muir@europackaging.co.uk" r:id="rId3248"/>
    <hyperlink ref="H2597" display="joseph-chew@singaporean.com.sg" r:id="rId3249"/>
    <hyperlink ref="C291" display="http://www.brinkindustrial.com" r:id="rId3250"/>
    <hyperlink ref="H690" display="info@deca.be" r:id="rId3251"/>
    <hyperlink ref="H1469" display="pareekraksha@rediffmail.com" r:id="rId3252"/>
    <hyperlink ref="H1262" display="raul@vairo.com" r:id="rId3253"/>
    <hyperlink ref="H876" display="ron@hometon.com" r:id="rId3254"/>
    <hyperlink ref="C106" display="http://www.abc.com.hk" r:id="rId3255"/>
    <hyperlink ref="C1716" display="http://www.rossana.com" r:id="rId3256"/>
    <hyperlink ref="A1691" display="EPICUREAN EUROPE" r:id="rId3257"/>
    <hyperlink ref="A2503" display="CRESKO" r:id="rId3258"/>
    <hyperlink ref="H1267" display="sajonia@sajonia.com" r:id="rId3259"/>
    <hyperlink ref="H2452" display="info@preferredmktg.com" r:id="rId3260"/>
    <hyperlink ref="H10" display="maharaja@hotmail.com" r:id="rId3261"/>
    <hyperlink ref="H160" display="joystar@netvigator.com" r:id="rId3262"/>
    <hyperlink ref="C300" display="http://www.landmarkgroupco.com" r:id="rId3263"/>
    <hyperlink ref="H1571" display="dion@email18.com" r:id="rId3264"/>
    <hyperlink ref="C65" display="http://www.paglieri.com" r:id="rId3265"/>
    <hyperlink ref="C858" display="http://www.scandecor.no" r:id="rId3266"/>
    <hyperlink ref="C501" display="http://www.restaurantsupplypueblo.com" r:id="rId3267"/>
    <hyperlink ref="A2496" display="INTERNATIONAL IMPORTERS ALLIANCE" r:id="rId3268"/>
    <hyperlink ref="D2034" display="http://www.sab-cn.com" r:id="rId3269"/>
    <hyperlink ref="A78" display="TADA PLA" r:id="rId3270"/>
    <hyperlink ref="C136" display="http://www.everlastingcorp.com.cn" r:id="rId3271"/>
    <hyperlink ref="H2232" display="traders@nisshoji.co" r:id="rId3272"/>
    <hyperlink ref="H443" display="info@action-quest.com" r:id="rId3273"/>
    <hyperlink ref="C427" display="http://www.outimat-drilfix.com" r:id="rId3274"/>
    <hyperlink ref="A51" display="BEVERLY HILLS INTERNATIONAL" r:id="rId3275"/>
    <hyperlink ref="A721" display="RHEITA-KRAUTKRAEMER" r:id="rId3276"/>
    <hyperlink ref="A2146" display="DIVINO SABAT" r:id="rId3277"/>
    <hyperlink ref="C620" display="http://www.alliedmarketinggroup.com" r:id="rId3278"/>
    <hyperlink ref="H238" display="debbiemn@shlhk.com" r:id="rId3279"/>
    <hyperlink ref="H1656" display="bo@bobendixen.dk" r:id="rId3280"/>
    <hyperlink ref="A705" display="NORTHERN RESPONSE (INTERNATION AL)" r:id="rId3281"/>
    <hyperlink ref="A579" display="SAFIBROS TRADING" r:id="rId3282"/>
    <hyperlink ref="A514" display="AB TINGSTAD PAPPER" r:id="rId3283"/>
    <hyperlink ref="A1005" display="KIRANS IMPEX (H K )" r:id="rId3284"/>
    <hyperlink ref="C975" display="http://www.sethotelrimini.com" r:id="rId3285"/>
    <hyperlink ref="A226" display="GIFFITS" r:id="rId3286"/>
    <hyperlink ref="C1640" display="http://www.meiliang.com" r:id="rId3287"/>
    <hyperlink ref="H600" display="midsun@iprimus.com.au" r:id="rId3288"/>
    <hyperlink ref="A509" display="PREMIERE PRODUCTS" r:id="rId3289"/>
    <hyperlink ref="A1624" display="DCM JAPAN" r:id="rId3290"/>
    <hyperlink ref="A1556" display="LALTEX &amp;" r:id="rId3291"/>
    <hyperlink ref="H908" display="sagaey@gne.com.eg" r:id="rId3292"/>
    <hyperlink ref="A2286" display="R T R SALES AGENCY" r:id="rId3293"/>
    <hyperlink ref="C1717" display="http://www.orthos.uk.com" r:id="rId3294"/>
    <hyperlink ref="H1019" display="angelwu@conforama.com.cn" r:id="rId3295"/>
    <hyperlink ref="C529" display="http://www.hometon.com" r:id="rId3296"/>
    <hyperlink ref="H1123" display="713546@ican.net" r:id="rId3297"/>
    <hyperlink ref="H2306" display="market@newwaly.com" r:id="rId3298"/>
    <hyperlink ref="H1586" display="haider15@omantel.net" r:id="rId3299"/>
    <hyperlink ref="H74" display="angela.lam@disney.com" r:id="rId3300"/>
    <hyperlink ref="C1214" display="http://www.mediserve.info" r:id="rId3301"/>
    <hyperlink ref="A2292" display="DANDT" r:id="rId3302"/>
    <hyperlink ref="C2206" display="http://www.feliz-fashion.com" r:id="rId3303"/>
    <hyperlink ref="H250" display="jeansone@yahoo.com" r:id="rId3304"/>
    <hyperlink ref="A2212" display="ATLANTIS ENTERPRISES" r:id="rId3305"/>
    <hyperlink ref="H2498" display="info@protempo.nl" r:id="rId3306"/>
    <hyperlink ref="C1748" display="http://www.oman.com.tw" r:id="rId3307"/>
    <hyperlink ref="C726" display="http://www.chinabiz88.com" r:id="rId3308"/>
    <hyperlink ref="C1184" display="http://www.bevola.dk" r:id="rId3309"/>
    <hyperlink ref="A1460" display="ALITALIA COMMERCIAL" r:id="rId3310"/>
    <hyperlink ref="A1883" display="GALLEON ASIA" r:id="rId3311"/>
    <hyperlink ref="A397" display="SUZUKI BUSSAN" r:id="rId3312"/>
    <hyperlink ref="H1567" display="info@clearwaterbath.co.nz" r:id="rId3313"/>
    <hyperlink ref="C1313" display="http://www.royalplastics.com" r:id="rId3314"/>
    <hyperlink ref="A227" display="TRADING POST" r:id="rId3315"/>
    <hyperlink ref="C1681" display="http://www.hillworldwide.com.tw" r:id="rId3316"/>
    <hyperlink ref="A1621" display="TALUS" r:id="rId3317"/>
    <hyperlink ref="A765" display="RIPLEY DEPARTMENT STORES" r:id="rId3318"/>
    <hyperlink ref="C1524" display="http://www.atech.ie" r:id="rId3319"/>
    <hyperlink ref="H1891" display="marketing@energolux.ru" r:id="rId3320"/>
    <hyperlink ref="A719" display="REUVEN MOSHE MANUFACTURE &amp; MARKETING PACKAGE PRODUCTS" r:id="rId3321"/>
    <hyperlink ref="C351" display="http://www.caimana.com" r:id="rId3322"/>
    <hyperlink ref="A674" display="IDS (HONG KONG)" r:id="rId3323"/>
    <hyperlink ref="A899" display="GOLDEN BAKE" r:id="rId3324"/>
    <hyperlink ref="A1978" display="LAMP" r:id="rId3325"/>
    <hyperlink ref="A1185" display="GAP (SIMEX TRADER)" r:id="rId3326"/>
    <hyperlink ref="H1386" display="iankeehou@hotmail.com" r:id="rId3327"/>
    <hyperlink ref="A1917" display="ETCETERAS" r:id="rId3328"/>
    <hyperlink ref="A2451" display="UNIFULL" r:id="rId3329"/>
    <hyperlink ref="A2494" display="BIFURESUTO" r:id="rId3330"/>
    <hyperlink ref="C10" display="http://www.satyainternational.in" r:id="rId3331"/>
    <hyperlink ref="H2231" display="amarilo@infoweb.abs.net" r:id="rId3332"/>
    <hyperlink ref="C1582" display="http://www.adria.co.il" r:id="rId3333"/>
    <hyperlink ref="A1277" display="GOLDEN VICTORIA" r:id="rId3334"/>
    <hyperlink ref="H1108" display="marketing1@amap.co" r:id="rId3335"/>
    <hyperlink ref="C2332" display="http://www.furnco.se" r:id="rId3336"/>
    <hyperlink ref="C769" display="http://www.dalbel.it" r:id="rId3337"/>
    <hyperlink ref="I2013" display="bairmktg@billsouth.net" r:id="rId3338"/>
    <hyperlink ref="A1053" display="TECNOGAS" r:id="rId3339"/>
    <hyperlink ref="A1235" display="BAKER S BEST / B E S T" r:id="rId3340"/>
    <hyperlink ref="H1910" display="bellevuegifts@batelnet.bs" r:id="rId3341"/>
    <hyperlink ref="C2251" display="http://www.baccarat.fr" r:id="rId3342"/>
    <hyperlink ref="H666" display="pt6218@tpts5.seed.net" r:id="rId3343"/>
    <hyperlink ref="A1543" display="LEON &amp; FASHION" r:id="rId3344"/>
    <hyperlink ref="C658" display="http://www.homtomi.com" r:id="rId3345"/>
    <hyperlink ref="A1019" display="CONFORAMA TRADING LTD SHENZHEN REPRESENTATIVE OFFICE" r:id="rId3346"/>
    <hyperlink ref="C1991" display="http://www.mieleitalia.it" r:id="rId3347"/>
    <hyperlink ref="H371" display="abdallateef@hotmail.com" r:id="rId3348"/>
    <hyperlink ref="A428" display="EXPROMT" r:id="rId3349"/>
    <hyperlink ref="I2020" display="furnco@furnco.se" r:id="rId3350"/>
    <hyperlink ref="C948" display="http://www.cookpower.com.tw" r:id="rId3351"/>
    <hyperlink ref="C1097" display="http://www.beyondlighting.com" r:id="rId3352"/>
    <hyperlink ref="H989" display="d.hennick@comcast.net" r:id="rId3353"/>
    <hyperlink ref="H1649" display="anandharmeet@yahoo.com" r:id="rId3354"/>
    <hyperlink ref="A1170" display="KAHRAMAN HEDIYELIK ESYA SANAYII VE TICARET LIMITED SIRKETI" r:id="rId3355"/>
    <hyperlink ref="H811" display="carina@kedaung.com" r:id="rId3356"/>
    <hyperlink ref="H1978" display="barbara@lampsrl.it" r:id="rId3357"/>
    <hyperlink ref="C2254" display="http://www.isekyu-jp.com" r:id="rId3358"/>
    <hyperlink ref="H461" display="firma@maestro-storkjokken.no" r:id="rId3359"/>
    <hyperlink ref="A2199" display="NUSANTARA TIN" r:id="rId3360"/>
    <hyperlink ref="H563" display="kunbrown@yahoo.com" r:id="rId3361"/>
    <hyperlink ref="H2587" display="chris@interpro.com.hk" r:id="rId3362"/>
    <hyperlink ref="A972" display="API MEDICAL" r:id="rId3363"/>
    <hyperlink ref="A2594" display="SUNRISE WORLDWIDE TRADING" r:id="rId3364"/>
    <hyperlink ref="H245" display="marcelo@stefani.com.au" r:id="rId3365"/>
    <hyperlink ref="A436" display="AMBAWARE PRODUCE" r:id="rId3366"/>
    <hyperlink ref="C2463" display="http://www.ri-lund.se" r:id="rId3367"/>
    <hyperlink ref="C176" display="http://www.ergomaxx.com" r:id="rId3368"/>
    <hyperlink ref="A2534" display="SOURCERITE INTERNATIONAL" r:id="rId3369"/>
    <hyperlink ref="C2558" display="http://www.karina.corp.com.hk" r:id="rId3370"/>
    <hyperlink ref="A2200" display="A&amp;C TUKETIM MALLARI PAZ SAN TIC LTD STI" r:id="rId3371"/>
    <hyperlink ref="H616" display="info@bakersbestinc.com" r:id="rId3372"/>
    <hyperlink ref="C218" display="http://www.bmcs.be" r:id="rId3373"/>
    <hyperlink ref="H1956" display="raffaelesger@wanadoo.fr" r:id="rId3374"/>
    <hyperlink ref="A265" display="GLOBAL EXIMS" r:id="rId3375"/>
    <hyperlink ref="C1942" display="http://www.pizziaredamenti.it" r:id="rId3376"/>
    <hyperlink ref="A609" display="K ONISHI M D" r:id="rId3377"/>
    <hyperlink ref="C1573" display="http://www.arcadiaconcepts.com" r:id="rId3378"/>
    <hyperlink ref="A1402" display="HANWA-SHOKO" r:id="rId3379"/>
    <hyperlink ref="H1115" display="khandeiwal_r@indiatimes.com" r:id="rId3380"/>
    <hyperlink ref="A727" display="SUBHASH MARKETING" r:id="rId3381"/>
    <hyperlink ref="A1429" display="ARGEE ENTERPRISES &amp; RIJAZ ENTERPRISES" r:id="rId3382"/>
    <hyperlink ref="C919" display="http://www.anatoliatile.com" r:id="rId3383"/>
    <hyperlink ref="C1213" display="http://www.fedrigonitopaward.com" r:id="rId3384"/>
    <hyperlink ref="H1493" display="eurasia2@netvigator.com" r:id="rId3385"/>
    <hyperlink ref="A2584" display="ANG S TEXTILE &amp; GEN MDSE" r:id="rId3386"/>
    <hyperlink ref="C1924" display="http://www.kinstron.com" r:id="rId3387"/>
    <hyperlink ref="C1933" display="http://www.sakuramas-int.com" r:id="rId3388"/>
    <hyperlink ref="H1195" display="leena_syrjala@gillette.com" r:id="rId3389"/>
    <hyperlink ref="C474" display="http://www.salm.fr" r:id="rId3390"/>
    <hyperlink ref="H623" display="proconsultbr@yahoo.com.br" r:id="rId3391"/>
    <hyperlink ref="A1385" display="HEE CHANG TRADING" r:id="rId3392"/>
    <hyperlink ref="A18" display="AL-SHARK INDUSTRY &amp; TRADING" r:id="rId3393"/>
    <hyperlink ref="A1660" display="BARAQ Z B (1986) PLASTIC &amp; MARKETING" r:id="rId3394"/>
    <hyperlink ref="H2274" display="michelle@oman.com" r:id="rId3395"/>
    <hyperlink ref="B2036" display="GROBO" r:id="rId3396"/>
    <hyperlink ref="C2411" display="http://www.kavosh.net" r:id="rId3397"/>
    <hyperlink ref="C1821" display="http://www.soreau.fr" r:id="rId3398"/>
    <hyperlink ref="A2104" display="EMBASSY INTERNATIONAL" r:id="rId3399"/>
    <hyperlink ref="H489" display="e.mail_somapack@club.internet.fr" r:id="rId3400"/>
    <hyperlink ref="C2127" display="http://www.scheurich.de" r:id="rId3401"/>
    <hyperlink ref="H1689" display="info@nuovo-design.nl" r:id="rId3402"/>
    <hyperlink ref="A885" display="CADRO" r:id="rId3403"/>
    <hyperlink ref="C590" display="http://www.betlan.com" r:id="rId3404"/>
    <hyperlink ref="C617" display="http://www.thomasregout.com" r:id="rId3405"/>
    <hyperlink ref="A1968" display="BINTZ RESTAURANT" r:id="rId3406"/>
    <hyperlink ref="D2090" display="http://www.nuovo-design.nl" r:id="rId3407"/>
    <hyperlink ref="H1524" display="lihairong@eircom.net" r:id="rId3408"/>
    <hyperlink ref="H2217" display="omar@equal2.freeserve.co.uk" r:id="rId3409"/>
    <hyperlink ref="A292" display="SCHULTZ" r:id="rId3410"/>
    <hyperlink ref="H94" display="dolnik@stks.ru" r:id="rId3411"/>
    <hyperlink ref="H1908" display="office@smg-group.de" r:id="rId3412"/>
    <hyperlink ref="A1634" display="OSAKA MATUURA" r:id="rId3413"/>
    <hyperlink ref="H1583" display="swinc@swanson.co" r:id="rId3414"/>
    <hyperlink ref="C1050" display="http://www.coralwave.com" r:id="rId3415"/>
    <hyperlink ref="A1379" display="PROVENTES" r:id="rId3416"/>
    <hyperlink ref="A1295" display="PACIFIC BRIGHTEN" r:id="rId3417"/>
    <hyperlink ref="H1790" display="ester@sharpwell.com" r:id="rId3418"/>
    <hyperlink ref="A976" display="BENELUX ABRASSIVES" r:id="rId3419"/>
    <hyperlink ref="A856" display="ECCM INDUSTRIES" r:id="rId3420"/>
    <hyperlink ref="A1798" display="NAM C KIM WHOLESALE" r:id="rId3421"/>
    <hyperlink ref="A2190" display="FIMTEC-POLSKA" r:id="rId3422"/>
    <hyperlink ref="A834" display="KEYLIME PRODUCTS &amp; TROPICAL TREASURES" r:id="rId3423"/>
    <hyperlink ref="A1381" display="NAMBEI BUSSAN" r:id="rId3424"/>
    <hyperlink ref="H483" display="keylime@keylimeproducts.com" r:id="rId3425"/>
    <hyperlink ref="C1066" display="http://www.ptsbrooks.co.uk" r:id="rId3426"/>
    <hyperlink ref="C1622" display="http://www.cornell-trading.com" r:id="rId3427"/>
    <hyperlink ref="C1020" display="http://www.bd.dk" r:id="rId3428"/>
    <hyperlink ref="I2021" display="b43110@mvg.biglobe.ne.jp" r:id="rId3429"/>
    <hyperlink ref="H2379" display="nikosintl@aol.com" r:id="rId3430"/>
    <hyperlink ref="C2452" display="http://www.preferredmktg.com" r:id="rId3431"/>
    <hyperlink ref="H216" display="claudia@parsons-intl.com.hk" r:id="rId3432"/>
    <hyperlink ref="A590" display="BETLAN" r:id="rId3433"/>
    <hyperlink ref="A936" display="KAUFGUT" r:id="rId3434"/>
    <hyperlink ref="C2130" display="http://www.scar.com.hk" r:id="rId3435"/>
    <hyperlink ref="A2488" display="K T PLASTICS" r:id="rId3436"/>
    <hyperlink ref="C1236" display="http://www.thomasregout.com" r:id="rId3437"/>
    <hyperlink ref="A1399" display="D D INDUSTRIES" r:id="rId3438"/>
    <hyperlink ref="A1865" display="KEYWOOD INTERNATIONAL" r:id="rId3439"/>
    <hyperlink ref="A1726" display="BACCARAT PACIFIC K K HONG KONG" r:id="rId3440"/>
    <hyperlink ref="H1703" display="hgintlco@hugin.com.hk" r:id="rId3441"/>
    <hyperlink ref="C733" display="http://www.karolwestern.com" r:id="rId3442"/>
    <hyperlink ref="C1138" display="http://www.avaxdeco.gr" r:id="rId3443"/>
    <hyperlink ref="A1020" display="BRODRENE DAHL" r:id="rId3444"/>
    <hyperlink ref="C1669" display="http://www.sunnyatmaca.com" r:id="rId3445"/>
    <hyperlink ref="C2290" display="http://www.jtekt.com" r:id="rId3446"/>
    <hyperlink ref="C1191" display="http://www.setocraft.co.jp" r:id="rId3447"/>
    <hyperlink ref="C1157" display="http://www.signaturecrystal.com" r:id="rId3448"/>
    <hyperlink ref="H514" display="johan.bjarneman@tingstad.se" r:id="rId3449"/>
    <hyperlink ref="A118" display="GRAND DISTRIBUTION" r:id="rId3450"/>
    <hyperlink ref="A85" display="ADAX" r:id="rId3451"/>
    <hyperlink ref="H954" display="txstyles@hotmail.com" r:id="rId3452"/>
    <hyperlink ref="A2455" display="JBCL INTERNATIONAL" r:id="rId3453"/>
    <hyperlink ref="A2330" display="SOTAL SPEISEEISMASCHINEN" r:id="rId3454"/>
    <hyperlink ref="H502" display="augchrisven@yahoo.com" r:id="rId3455"/>
    <hyperlink ref="A2122" display="ASIA CHOICE" r:id="rId3456"/>
    <hyperlink ref="C350" display="http://www.168film.com" r:id="rId3457"/>
    <hyperlink ref="H1369" display="adolabv@worldonline.nl" r:id="rId3458"/>
    <hyperlink ref="H1701" display="shankar@baseintltd.com" r:id="rId3459"/>
    <hyperlink ref="A425" display="CAMEO CHINA (CANADA)" r:id="rId3460"/>
    <hyperlink ref="A1687" display="DECORCINTAS" r:id="rId3461"/>
    <hyperlink ref="A718" display="TECHNOCARNE" r:id="rId3462"/>
    <hyperlink ref="H1624" display="oken@hcc5.bai.ne.jp" r:id="rId3463"/>
    <hyperlink ref="H650" display="alltools@rcc.com.au" r:id="rId3464"/>
    <hyperlink ref="A1044" display="BRAND CROP" r:id="rId3465"/>
    <hyperlink ref="A1509" display="T-A CREATION" r:id="rId3466"/>
    <hyperlink ref="A1557" display="TAKEDA" r:id="rId3467"/>
    <hyperlink ref="H2594" display="dy_sunrise@hotmail.com" r:id="rId3468"/>
    <hyperlink ref="D2017" display="http://www.bellacenter.dk" r:id="rId3469"/>
    <hyperlink ref="C1904" display="http://www.libertysurf.se" r:id="rId3470"/>
    <hyperlink ref="C343" display="http://www.john-artis.ltd.uk" r:id="rId3471"/>
    <hyperlink ref="C1152" display="http://www.rhombusgrapple.com" r:id="rId3472"/>
    <hyperlink ref="H2606" display="alc@time.net.my" r:id="rId3473"/>
    <hyperlink ref="C2157" display="http://www.sohorivesign.com" r:id="rId3474"/>
    <hyperlink ref="C1636" display="http://www.liebeck.dk" r:id="rId3475"/>
    <hyperlink ref="H585" display="basynkantoor@proximedia.be" r:id="rId3476"/>
    <hyperlink ref="H925" display="hamgera@apadana.com" r:id="rId3477"/>
    <hyperlink ref="A2545" display="CABFYL FRANCE" r:id="rId3478"/>
    <hyperlink ref="C654" display="http://www.marumasa.co.jp" r:id="rId3479"/>
    <hyperlink ref="C750" display="http://www.negrao.com" r:id="rId3480"/>
    <hyperlink ref="C1395" display="http://www.nordnet.fr" r:id="rId3481"/>
    <hyperlink ref="C1953" display="http://www.europro.be" r:id="rId3482"/>
    <hyperlink ref="H1522" display="biz@2cln.com" r:id="rId3483"/>
    <hyperlink ref="I2068" display="iazuelel@hotmail.com" r:id="rId3484"/>
    <hyperlink ref="B2086" display="FLAGE INTERIOER" r:id="rId3485"/>
    <hyperlink ref="H1572" display="gabem@marinomop.com" r:id="rId3486"/>
    <hyperlink ref="H1467" display="hkwecl@hkscale.com" r:id="rId3487"/>
    <hyperlink ref="C2270" display="http://www.biotrade.shopping" r:id="rId3488"/>
    <hyperlink ref="A642" display="COOKSONS" r:id="rId3489"/>
    <hyperlink ref="A2570" display="ZAO ACD" r:id="rId3490"/>
    <hyperlink ref="H565" display="sinoegypt@link.net" r:id="rId3491"/>
    <hyperlink ref="H784" display="rosen@nbip.net" r:id="rId3492"/>
    <hyperlink ref="A1343" display="EDUTEX TRADING SDN" r:id="rId3493"/>
    <hyperlink ref="C25" display="http://www.melkman.nl" r:id="rId3494"/>
    <hyperlink ref="C1905" display="http://www.pichk.com" r:id="rId3495"/>
    <hyperlink ref="A115" display="EQUUS TRICOTS" r:id="rId3496"/>
    <hyperlink ref="C406" display="http://www.mail.wbs.ne.jp" r:id="rId3497"/>
    <hyperlink ref="C2337" display="http://www.sim-metal-enclosures.it" r:id="rId3498"/>
    <hyperlink ref="A1889" display="SUPREME PAPER AND PLASTIC" r:id="rId3499"/>
    <hyperlink ref="A1541" display="SAMPURNA SERVICES" r:id="rId3500"/>
    <hyperlink ref="H1692" display="sales@decorexi.co.uk" r:id="rId3501"/>
    <hyperlink ref="H2113" display="luinljubo@yahoo.com" r:id="rId3502"/>
    <hyperlink ref="H2122" display="asiamast@asianchoice.com.hk" r:id="rId3503"/>
    <hyperlink ref="C330" display="http://www.linlin.biz" r:id="rId3504"/>
    <hyperlink ref="C2425" display="http://www.picatrade.com" r:id="rId3505"/>
    <hyperlink ref="C931" display="http://www.churchillchina.plc.uk" r:id="rId3506"/>
    <hyperlink ref="A1572" display="MARINO MFG" r:id="rId3507"/>
    <hyperlink ref="B2060" display="SAGA FALABELLA" r:id="rId3508"/>
    <hyperlink ref="C148" display="http://www.scanag.dk" r:id="rId3509"/>
    <hyperlink ref="A1098" display="BARDWIL INDUSTRIES" r:id="rId3510"/>
    <hyperlink ref="H2236" display="adrian@vivamas.com" r:id="rId3511"/>
    <hyperlink ref="A119" display="DALFARD" r:id="rId3512"/>
    <hyperlink ref="C2190" display="http://www.fimtec.pl" r:id="rId3513"/>
    <hyperlink ref="A962" display="ELEKTRO-ARMATUR" r:id="rId3514"/>
    <hyperlink ref="A1742" display="DAITONA GENERAL TRADING" r:id="rId3515"/>
    <hyperlink ref="H698" display="info@costarcookware.com" r:id="rId3516"/>
    <hyperlink ref="A44" display="PLASTY-M HOME PRODUCTS SP Z O O" r:id="rId3517"/>
    <hyperlink ref="A1850" display="INTERNATIONAL SURPLUS CENTER" r:id="rId3518"/>
    <hyperlink ref="H55" display="fidus@fidus.no" r:id="rId3519"/>
    <hyperlink ref="A1077" display="TIPTOP GLOBE" r:id="rId3520"/>
    <hyperlink ref="H743" display="luinljubo@yahoo.com" r:id="rId3521"/>
    <hyperlink ref="A1674" display="NORWOOD" r:id="rId3522"/>
    <hyperlink ref="A317" display="METRO PREMIUMS HOUSE SENDIRIAN BERHAD" r:id="rId3523"/>
    <hyperlink ref="H1063" display="esacher@lincraft.com.au" r:id="rId3524"/>
    <hyperlink ref="A682" display="FADE PORCELLANE" r:id="rId3525"/>
    <hyperlink ref="H1434" display="ailtonw@uol.com.br" r:id="rId3526"/>
    <hyperlink ref="A356" display="EASTERN TRADING" r:id="rId3527"/>
    <hyperlink ref="A959" display="BEIJING IMPORTS" r:id="rId3528"/>
    <hyperlink ref="A1571" display="DION TOYS" r:id="rId3529"/>
    <hyperlink ref="H2357" display="shekel@012.net" r:id="rId3530"/>
    <hyperlink ref="C1405" display="http://www.fells.co.uk" r:id="rId3531"/>
    <hyperlink ref="C644" display="http://www.quiltsbyamericandesigns.com" r:id="rId3532"/>
    <hyperlink ref="H677" display="bibiblackburn@hotmail.com" r:id="rId3533"/>
    <hyperlink ref="H2166" display="masaexpo@qualitynet.net" r:id="rId3534"/>
    <hyperlink ref="A2117" display="ASIA GATEWAY" r:id="rId3535"/>
    <hyperlink ref="A2518" display="MAICO" r:id="rId3536"/>
    <hyperlink ref="C1850" display="http://www.iscwales.co.uk" r:id="rId3537"/>
    <hyperlink ref="C791" display="http://www.kuntals.co.uk" r:id="rId3538"/>
    <hyperlink ref="C1206" display="http://www.technilevage.be" r:id="rId3539"/>
    <hyperlink ref="A56" display="TRU SERV" r:id="rId3540"/>
    <hyperlink ref="C1703" display="http://www.hugin.com.hk" r:id="rId3541"/>
    <hyperlink ref="H707" display="billg@p3intl.com" r:id="rId3542"/>
    <hyperlink ref="C570" display="http://www.flmousa.com" r:id="rId3543"/>
    <hyperlink ref="C1235" display="http://www.bakersbestinc.com" r:id="rId3544"/>
    <hyperlink ref="A539" display="SANTA TRADING (CANADA)" r:id="rId3545"/>
    <hyperlink ref="C2595" display="http://www.netline.cl" r:id="rId3546"/>
    <hyperlink ref="C1385" display="http://www.163169.net" r:id="rId3547"/>
    <hyperlink ref="A1505" display="ADRIAIMPEX" r:id="rId3548"/>
    <hyperlink ref="C35" display="http://www.bellaflor.de" r:id="rId3549"/>
    <hyperlink ref="A47" display="KEEN TIME TRADING" r:id="rId3550"/>
    <hyperlink ref="A330" display="LIN" r:id="rId3551"/>
    <hyperlink ref="A2285" display="CHEHAB &amp; CHERFAN" r:id="rId3552"/>
    <hyperlink ref="A2582" display="BAGANT" r:id="rId3553"/>
    <hyperlink ref="H2311" display="asonpurchase@usa.com" r:id="rId3554"/>
    <hyperlink ref="H936" display="kaufgut@cenida.it" r:id="rId3555"/>
    <hyperlink ref="A1607" display="LOEW-CORNELL" r:id="rId3556"/>
    <hyperlink ref="H2459" display="awireles@aol.com" r:id="rId3557"/>
    <hyperlink ref="A710" display="CAMEO CHINA (CANADA)" r:id="rId3558"/>
    <hyperlink ref="I2044" display="sevenmileent@aol.com" r:id="rId3559"/>
    <hyperlink ref="A1912" display="AL WAHAB TRADING" r:id="rId3560"/>
    <hyperlink ref="C1887" display="http://www.homeloancenter.com" r:id="rId3561"/>
    <hyperlink ref="A1112" display="HYSTERIC GLAMOUR SDN" r:id="rId3562"/>
    <hyperlink ref="A1274" display="NOBIS AND PRINCE" r:id="rId3563"/>
    <hyperlink ref="C276" display="http://www.replacements.com" r:id="rId3564"/>
    <hyperlink ref="A75" display="MOYSON AFTER PRINT" r:id="rId3565"/>
    <hyperlink ref="C914" display="http://www.deca.be" r:id="rId3566"/>
    <hyperlink ref="C2109" display="http://www.mabondefamille.fr" r:id="rId3567"/>
    <hyperlink ref="H1670" display="murat@europe.com" r:id="rId3568"/>
    <hyperlink ref="C2285" display="http://www.t-net.com.lb" r:id="rId3569"/>
    <hyperlink ref="H851" display="benison@bell.com.ph" r:id="rId3570"/>
    <hyperlink ref="C2548" display="http://www.taiga88.com" r:id="rId3571"/>
    <hyperlink ref="A294" display="DIMITRIOS P KARAMALAKOS" r:id="rId3572"/>
    <hyperlink ref="H942" display="hs@ap.to" r:id="rId3573"/>
    <hyperlink ref="A111" display="KIOENIG A S" r:id="rId3574"/>
    <hyperlink ref="C279" display="http://www.smartspeakersweb.com" r:id="rId3575"/>
    <hyperlink ref="A1535" display="GLASSLAM ASIA" r:id="rId3576"/>
    <hyperlink ref="A1140" display="IHR IDEAL HOME RANGE" r:id="rId3577"/>
    <hyperlink ref="A26" display="CROMTEX" r:id="rId3578"/>
    <hyperlink ref="H1933" display="sakura@cbn.net.id" r:id="rId3579"/>
    <hyperlink ref="C325" display="http://www.treunic.cl" r:id="rId3580"/>
    <hyperlink ref="H72" display="socofren@wanadoo.fr" r:id="rId3581"/>
    <hyperlink ref="H406" display="kappcyu@mail.wbs.ne.jp" r:id="rId3582"/>
    <hyperlink ref="A1854" display="AL-HIMSI &amp; QAISIEH CO FOR TRADING &amp; IMPORTING" r:id="rId3583"/>
    <hyperlink ref="H1391" display="eclecl@biznetvigator.com" r:id="rId3584"/>
    <hyperlink ref="A891" display="KREDO TRADE" r:id="rId3585"/>
    <hyperlink ref="A1056" display="KIKKOMAN CORPORATION HONG KONG REPRESENTATIVE OFFICE" r:id="rId3586"/>
    <hyperlink ref="C910" display="http://www.brandpartner.se" r:id="rId3587"/>
    <hyperlink ref="C1734" display="http://www.linmark.com" r:id="rId3588"/>
    <hyperlink ref="A345" display="SHIZUOKA KAPPABASHI SHIMMURA SHOTEN" r:id="rId3589"/>
    <hyperlink ref="A1108" display="AMALGAMATED APPLIANCES" r:id="rId3590"/>
    <hyperlink ref="A516" display="SOEFFING KALTE KLIMA" r:id="rId3591"/>
    <hyperlink ref="H614" display="janice_zh_115@netzero.net" r:id="rId3592"/>
    <hyperlink ref="C1515" display="http://www.bengarabbit.com" r:id="rId3593"/>
    <hyperlink ref="A2236" display="PT MELINDO CIPTA AGUNG" r:id="rId3594"/>
    <hyperlink ref="A2533" display="ALDO" r:id="rId3595"/>
    <hyperlink ref="H457" display="johnuscb@yahoo.com" r:id="rId3596"/>
    <hyperlink ref="H599" display="noble88@pd.jaring.my" r:id="rId3597"/>
    <hyperlink ref="H1247" display="yasuyo@oe-jp.com" r:id="rId3598"/>
    <hyperlink ref="C566" display="http://www.on-line.co.il" r:id="rId3599"/>
    <hyperlink ref="A1353" display="SAGET FRANCOISE" r:id="rId3600"/>
    <hyperlink ref="A411" display="LIGHTHOUSE EXPRESS" r:id="rId3601"/>
    <hyperlink ref="A782" display="KAHRAMAN HEDIYELIK ESYA SANAYII VE TICARET LIMITED SIRKETI" r:id="rId3602"/>
    <hyperlink ref="A2202" display="BOSCH DOMESTIC APPLIANCES" r:id="rId3603"/>
    <hyperlink ref="C1619" display="http://www.embassy-int.com" r:id="rId3604"/>
    <hyperlink ref="A1148" display="HONG TRADING HOUSE" r:id="rId3605"/>
    <hyperlink ref="H1402" display="imai@b-grow.com" r:id="rId3606"/>
    <hyperlink ref="C370" display="http://www.ms-belysning.no" r:id="rId3607"/>
    <hyperlink ref="H2393" display="info@cpe.it" r:id="rId3608"/>
    <hyperlink ref="A189" display="MEUBLES GRL SELECTION" r:id="rId3609"/>
    <hyperlink ref="H1862" display="sales@sangsang.com.hk" r:id="rId3610"/>
    <hyperlink ref="A1784" display="THE ASON PRODUCTS" r:id="rId3611"/>
    <hyperlink ref="H2395" display="polar1@qwest.net" r:id="rId3612"/>
    <hyperlink ref="A2596" display="EAGLESTON ENTERPRISES" r:id="rId3613"/>
    <hyperlink ref="A864" display="FARAVEL" r:id="rId3614"/>
    <hyperlink ref="A1580" display="CANTONI" r:id="rId3615"/>
    <hyperlink ref="C304" display="http://www.scrs.org" r:id="rId3616"/>
    <hyperlink ref="C1218" display="http://www.primulator.no" r:id="rId3617"/>
    <hyperlink ref="C187" display="http://www.ttint.com" r:id="rId3618"/>
    <hyperlink ref="A328" display="THE RIDGE" r:id="rId3619"/>
    <hyperlink ref="H1878" display="infovgnl@nl.piping.georgfischer.com" r:id="rId3620"/>
    <hyperlink ref="A1301" display="HARRIS SCARFE" r:id="rId3621"/>
    <hyperlink ref="A907" display="HAJI GARMENTS" r:id="rId3622"/>
    <hyperlink ref="C315" display="http://www.kthairimports.com" r:id="rId3623"/>
    <hyperlink ref="H1225" display="azemhbd@hotmail.com" r:id="rId3624"/>
    <hyperlink ref="A1107" display="FIRMA HANDLOWA DBM SP Z O O" r:id="rId3625"/>
    <hyperlink ref="H1329" display="setioso_8@hotmail.com" r:id="rId3626"/>
    <hyperlink ref="C1860" display="http://www.s-suzuran.co.jp" r:id="rId3627"/>
    <hyperlink ref="C164" display="http://www.asahi-inter.co.jp" r:id="rId3628"/>
    <hyperlink ref="C1142" display="http://www.ripley.com.pe" r:id="rId3629"/>
    <hyperlink ref="A2171" display="AARDEWERKFABRIEK DEN DAAS" r:id="rId3630"/>
    <hyperlink ref="A2491" display="NARMAH (HK)" r:id="rId3631"/>
    <hyperlink ref="H264" display="dhawans@bellsouth.net" r:id="rId3632"/>
    <hyperlink ref="A236" display="BANGKOK SIAM PRODUCTS (1988)" r:id="rId3633"/>
    <hyperlink ref="A2382" display="SDB INDUSTRIE" r:id="rId3634"/>
    <hyperlink ref="C1379" display="http://www.proventes.com" r:id="rId3635"/>
    <hyperlink ref="A772" display="BROWNING CANADA SPORTS LTD /LTEE" r:id="rId3636"/>
    <hyperlink ref="A228" display="ABEY AUSTRALIA" r:id="rId3637"/>
    <hyperlink ref="A659" display="DOVESTER TRADING" r:id="rId3638"/>
    <hyperlink ref="C572" display="http://www.prestigecosmetics.it" r:id="rId3639"/>
    <hyperlink ref="A412" display="KOREA DAESONG JEGU TRADING" r:id="rId3640"/>
    <hyperlink ref="C1116" display="http://www.dracoind.com" r:id="rId3641"/>
    <hyperlink ref="A1199" display="DEL MONTE FRESH PRODUCE ( HK )" r:id="rId3642"/>
    <hyperlink ref="A2392" display="AVEX EMBALAGENS" r:id="rId3643"/>
    <hyperlink ref="C1754" display="http://www.kyvas.com" r:id="rId3644"/>
    <hyperlink ref="C191" display="http://www.daivie.com" r:id="rId3645"/>
    <hyperlink ref="H1798" display="shyxkoreanboi916@aol.com" r:id="rId3646"/>
    <hyperlink ref="H2342" display="deanb@hartman.com.au" r:id="rId3647"/>
    <hyperlink ref="C2549" display="http://www.lhyili.com" r:id="rId3648"/>
    <hyperlink ref="A1087" display="SILCO (KELIM) A S" r:id="rId3649"/>
    <hyperlink ref="C71" display="http://www.kada.at" r:id="rId3650"/>
    <hyperlink ref="H2180" display="info@crowdedmarket.com.au" r:id="rId3651"/>
    <hyperlink ref="A583" display="HOMEMAKER HARDWARE SUPPLIES" r:id="rId3652"/>
    <hyperlink ref="H827" display="da.jen@msa.hinet.net" r:id="rId3653"/>
    <hyperlink ref="A657" display="PAYLESSK KING" r:id="rId3654"/>
    <hyperlink ref="A1813" display="ALL SEASONS MARKETING" r:id="rId3655"/>
    <hyperlink ref="C2409" display="http://www.karkkainen.com" r:id="rId3656"/>
    <hyperlink ref="A154" display="WHY ME ENT" r:id="rId3657"/>
    <hyperlink ref="B2028" display="RADAD MANUFACTURE &amp; MARKETING" r:id="rId3658"/>
    <hyperlink ref="H1423" display="sinamax@mail.ru" r:id="rId3659"/>
    <hyperlink ref="A168" display="RENO-DEPOT" r:id="rId3660"/>
    <hyperlink ref="H2545" display="cabfyl@oreka.com" r:id="rId3661"/>
    <hyperlink ref="H857" display="carrygolar@eircom.net" r:id="rId3662"/>
    <hyperlink ref="A877" display="ALFAMAN" r:id="rId3663"/>
    <hyperlink ref="A1987" display="AUSTRALIANA PRODUCTS" r:id="rId3664"/>
    <hyperlink ref="C2136" display="http://www.fercama.com.mx" r:id="rId3665"/>
    <hyperlink ref="A1676" display="TIMELESS INTL" r:id="rId3666"/>
    <hyperlink ref="I2089" display="emilioc@corinthianframes.com" r:id="rId3667"/>
    <hyperlink ref="A952" display="FRANCE DECOR" r:id="rId3668"/>
    <hyperlink ref="A537" display="CCR MARKETING" r:id="rId3669"/>
    <hyperlink ref="H1181" display="cpthk@pacific.net.hk" r:id="rId3670"/>
    <hyperlink ref="A689" display="MOHAMMED EXPORT" r:id="rId3671"/>
    <hyperlink ref="H928" display="cbguangzhou@cedar.brook.bc.ca" r:id="rId3672"/>
    <hyperlink ref="A2184" display="MBC" r:id="rId3673"/>
    <hyperlink ref="H414" display="info@blozo.nl" r:id="rId3674"/>
    <hyperlink ref="A1306" display="D BEN-TOBY" r:id="rId3675"/>
    <hyperlink ref="H652" display="herm.rahmer@t-online.de" r:id="rId3676"/>
    <hyperlink ref="A387" display="FAMILY CLOTHING" r:id="rId3677"/>
    <hyperlink ref="H2524" display="and19642003@yahoo.com" r:id="rId3678"/>
    <hyperlink ref="A653" display="SINDBY &amp;" r:id="rId3679"/>
    <hyperlink ref="H2593" display="justinn.sze@gmail.com" r:id="rId3680"/>
    <hyperlink ref="B2044" display="MAC S NO 2 INC A DIVISSION OF SEVEN MILE GROUP" r:id="rId3681"/>
    <hyperlink ref="C893" display="http://www.adspechk.com" r:id="rId3682"/>
    <hyperlink ref="A1513" display="CAFE BAR DANMARK" r:id="rId3683"/>
    <hyperlink ref="A484" display="MICROTECHNIEK" r:id="rId3684"/>
    <hyperlink ref="C2396" display="http://www.mohcars.com" r:id="rId3685"/>
    <hyperlink ref="A2600" display="TAIKO RINZAI CO LTD TOKYO OFFICE" r:id="rId3686"/>
    <hyperlink ref="H2399" display="info@macyscanbies.com" r:id="rId3687"/>
    <hyperlink ref="H16" display="info@rsw-group.co.uk" r:id="rId3688"/>
    <hyperlink ref="H704" display="brunoricha@aol.com" r:id="rId3689"/>
    <hyperlink ref="C399" display="http://www.schultzsupply.com" r:id="rId3690"/>
    <hyperlink ref="I2100" display="leonco@ms19.hinet.net" r:id="rId3691"/>
    <hyperlink ref="A1433" display="GRILL POD" r:id="rId3692"/>
    <hyperlink ref="A1424" display="ALTAWHEED TRADING &amp; CONSTRUCTION CO S A E" r:id="rId3693"/>
    <hyperlink ref="H1454" display="kevinteng@rogers.com" r:id="rId3694"/>
    <hyperlink ref="H2209" display="ko@scar.com.hk" r:id="rId3695"/>
    <hyperlink ref="A559" display="DIESEL STARS" r:id="rId3696"/>
    <hyperlink ref="A143" display="THORNTONS" r:id="rId3697"/>
    <hyperlink ref="H2237" display="rcm179@wanadooadsl.net" r:id="rId3698"/>
    <hyperlink ref="H310" display="info@moyson-afterprint.be" r:id="rId3699"/>
    <hyperlink ref="C2427" display="http://www.bellacenter.dk" r:id="rId3700"/>
    <hyperlink ref="H2460" display="gorient@cyberway.com.sg" r:id="rId3701"/>
    <hyperlink ref="A1619" display="EMBASSY INTERNATIONAL" r:id="rId3702"/>
    <hyperlink ref="H1856" display="twwang@ctimail3.com" r:id="rId3703"/>
    <hyperlink ref="A1959" display="OPNATE INTERNATIONAL" r:id="rId3704"/>
    <hyperlink ref="H1920" display="bonanos@pathfinder.gr" r:id="rId3705"/>
    <hyperlink ref="H257" display="bruceharrison1@hotmail.com" r:id="rId3706"/>
    <hyperlink ref="A1192" display="MARUDHARA MARKETING" r:id="rId3707"/>
    <hyperlink ref="A2580" display="FAMADICH" r:id="rId3708"/>
    <hyperlink ref="H1271" display="jsetton@ipromoworx.com" r:id="rId3709"/>
    <hyperlink ref="H1013" display="hilda@adspechk.com" r:id="rId3710"/>
    <hyperlink ref="A1031" display="ORIENTAL BASE INTERNATIONAL DEV" r:id="rId3711"/>
    <hyperlink ref="A671" display="AVEC LES ANGES INTERNATIONAL" r:id="rId3712"/>
    <hyperlink ref="A1773" display="HAYAT TRADING EST" r:id="rId3713"/>
    <hyperlink ref="C821" display="http://www.mane.com" r:id="rId3714"/>
    <hyperlink ref="C776" display="http://www.viancamarketing.com" r:id="rId3715"/>
    <hyperlink ref="C1215" display="http://www.kuntals.co.uk" r:id="rId3716"/>
    <hyperlink ref="H1332" display="duree28@netvigator.com" r:id="rId3717"/>
    <hyperlink ref="A1890" display="HERLITZ PBS" r:id="rId3718"/>
    <hyperlink ref="H705" display="general@nresponse.com" r:id="rId3719"/>
    <hyperlink ref="A805" display="PRIMULATOR" r:id="rId3720"/>
    <hyperlink ref="H1629" display="tc.jin@yahoo.com" r:id="rId3721"/>
    <hyperlink ref="A1286" display="BEST BUY MARKETING CHAINS" r:id="rId3722"/>
    <hyperlink ref="H143" display="helen.bennett@thorntons.co.uk" r:id="rId3723"/>
    <hyperlink ref="C2119" display="http://www.ah-bolte.dk" r:id="rId3724"/>
    <hyperlink ref="C1997" display="http://www.fercama.com.mx" r:id="rId3725"/>
    <hyperlink ref="C24" display="http://www.trust-mart.com" r:id="rId3726"/>
    <hyperlink ref="C2124" display="http://www.boschappliances.co.uk" r:id="rId3727"/>
    <hyperlink ref="H260" display="kerry@global-advantage-llc.com" r:id="rId3728"/>
    <hyperlink ref="A680" display="GOWON MASS-MERCHANDISING" r:id="rId3729"/>
    <hyperlink ref="A1695" display="AL DAN TRADING LOS ANGELES" r:id="rId3730"/>
    <hyperlink ref="H1618" display="limogetoumic.madronet@wanadoo.fr" r:id="rId3731"/>
    <hyperlink ref="H1875" display="fredromano26@hotmail.com" r:id="rId3732"/>
    <hyperlink ref="H2318" display="pytoni@it.pl" r:id="rId3733"/>
    <hyperlink ref="C571" display="http://www.stawholesale.com" r:id="rId3734"/>
    <hyperlink ref="H941" display="joelk@negrao.com" r:id="rId3735"/>
    <hyperlink ref="H1999" display="2285222@86765.com" r:id="rId3736"/>
    <hyperlink ref="A1671" display="PT INDOGIFTS" r:id="rId3737"/>
    <hyperlink ref="H1478" display="hsinkuang@hsinkuang.com.hk" r:id="rId3738"/>
    <hyperlink ref="A2532" display="AGARIA TRADING" r:id="rId3739"/>
    <hyperlink ref="A523" display="JING-YJ" r:id="rId3740"/>
    <hyperlink ref="A1150" display="J S M ALUMINUM" r:id="rId3741"/>
    <hyperlink ref="A1328" display="SPRINT VACUUM TECHNOLOGIES" r:id="rId3742"/>
    <hyperlink ref="A82" display="SAM TELL &amp; SON" r:id="rId3743"/>
    <hyperlink ref="A441" display="SHAWKAT ABU RAAD FOR TRADE" r:id="rId3744"/>
    <hyperlink ref="H1081" display="d.belpaire@belgoconcept.com" r:id="rId3745"/>
    <hyperlink ref="H867" display="antonchu@softhome.net" r:id="rId3746"/>
    <hyperlink ref="A1747" display="FUTURE TECHNOLOGIES" r:id="rId3747"/>
    <hyperlink ref="A1650" display="SETRANS INTERNATIONAL TRANSPORT" r:id="rId3748"/>
    <hyperlink ref="A449" display="CARESOTECH" r:id="rId3749"/>
    <hyperlink ref="I2057" display="contraband@btclick.com" r:id="rId3750"/>
    <hyperlink ref="H832" display="yehron@fpcusa.com" r:id="rId3751"/>
    <hyperlink ref="A11" display="CHAMPAGNES P &amp; C HEIDSIECK" r:id="rId3752"/>
    <hyperlink ref="A2443" display="CAR BOMBONIERE" r:id="rId3753"/>
    <hyperlink ref="A463" display="METROGAS" r:id="rId3754"/>
    <hyperlink ref="A2251" display="BACCARAT PACIFIC K K HONG KONG" r:id="rId3755"/>
    <hyperlink ref="H2371" display="amyma@europacific.cn" r:id="rId3756"/>
    <hyperlink ref="C2528" display="http://www.crest.ocn.ne.jp" r:id="rId3757"/>
    <hyperlink ref="A1835" display="IMPULSE SALES" r:id="rId3758"/>
    <hyperlink ref="A219" display="COMPUTER PERIPHERALS" r:id="rId3759"/>
    <hyperlink ref="A444" display="AB &amp; D" r:id="rId3760"/>
    <hyperlink ref="A2447" display="BOGO TRADING" r:id="rId3761"/>
    <hyperlink ref="H1827" display="vol@singnet.com.sg" r:id="rId3762"/>
    <hyperlink ref="H752" display="rachels@bambuhome.com" r:id="rId3763"/>
    <hyperlink ref="H921" display="modeep@web.de" r:id="rId3764"/>
    <hyperlink ref="A2567" display="AXIOM INTERNATIONAL" r:id="rId3765"/>
    <hyperlink ref="C555" display="http://www.addcom.de" r:id="rId3766"/>
    <hyperlink ref="C591" display="http://www.asiapacificbrands.com" r:id="rId3767"/>
    <hyperlink ref="H91" display="genovese@guate.net.gt" r:id="rId3768"/>
    <hyperlink ref="A2456" display="SIGEMATSU &amp;" r:id="rId3769"/>
    <hyperlink ref="H900" display="rhombusgrapplechina@gmail.com" r:id="rId3770"/>
    <hyperlink ref="A1659" display="INFINITY HOSPITALITY GROUP" r:id="rId3771"/>
    <hyperlink ref="C1517" display="http://www.american-farms.com" r:id="rId3772"/>
    <hyperlink ref="A818" display="ALLIANCE MERCANTILE" r:id="rId3773"/>
    <hyperlink ref="A171" display="HOLDJILL" r:id="rId3774"/>
    <hyperlink ref="H1727" display="as.kitchen@sps.sa" r:id="rId3775"/>
    <hyperlink ref="H312" display="ikkee@streamyx.com" r:id="rId3776"/>
    <hyperlink ref="A1064" display="SOBOND ASIA PACIFIC" r:id="rId3777"/>
    <hyperlink ref="C2342" display="http://www.hartman.com.au" r:id="rId3778"/>
    <hyperlink ref="H1632" display="karyeeyip@yahoo.com.hk" r:id="rId3779"/>
    <hyperlink ref="A722" display="ASIA PACIFIC BRANDS" r:id="rId3780"/>
    <hyperlink ref="H1121" display="msl.az5@dream.com" r:id="rId3781"/>
    <hyperlink ref="H871" display="akesukit@thailand.com" r:id="rId3782"/>
    <hyperlink ref="C1877" display="http://www.prdcorp.com" r:id="rId3783"/>
    <hyperlink ref="A1395" display="BRASSERIE SAINT SYLVESTRE" r:id="rId3784"/>
    <hyperlink ref="A1195" display="GILLETTE GROUP FINLAND" r:id="rId3785"/>
    <hyperlink ref="H2489" display="david.moses@onecoast.com" r:id="rId3786"/>
    <hyperlink ref="A2405" display="BAN KIM CHUAN ENTERPRISES" r:id="rId3787"/>
    <hyperlink ref="A2420" display="BRAVO PORT" r:id="rId3788"/>
    <hyperlink ref="A2226" display="BECTON DICKINSON &amp;" r:id="rId3789"/>
    <hyperlink ref="A2102" display="AIFA SDN" r:id="rId3790"/>
    <hyperlink ref="H537" display="jrahm@cox.net" r:id="rId3791"/>
    <hyperlink ref="A753" display="GURUOVERSEAS" r:id="rId3792"/>
    <hyperlink ref="H2416" display="benjamin@benmart.corp.com.hk" r:id="rId3793"/>
    <hyperlink ref="H468" display="cmathiot@callens-lesage.fr" r:id="rId3794"/>
    <hyperlink ref="C1579" display="http://www.simon.intertel.hn" r:id="rId3795"/>
    <hyperlink ref="A418" display="NOURA KISH TRADING" r:id="rId3796"/>
    <hyperlink ref="C1363" display="http://www.beverlyhangers.com.hk" r:id="rId3797"/>
    <hyperlink ref="I2010" display="info@kcfproducs.com" r:id="rId3798"/>
    <hyperlink ref="C1680" display="http://www.km2inc.com" r:id="rId3799"/>
    <hyperlink ref="H1292" display="eckartabel@racsa.co" r:id="rId3800"/>
    <hyperlink ref="C639" display="http://www.barnabopietro.it" r:id="rId3801"/>
    <hyperlink ref="C2163" display="http://www.easynet.fr" r:id="rId3802"/>
    <hyperlink ref="A849" display="PASIFIK GRUP ITHALAT VE IHRACAT LTD STI" r:id="rId3803"/>
    <hyperlink ref="C402" display="http://www.fernwoodporcelain.com" r:id="rId3804"/>
    <hyperlink ref="H1614" display="arturo@mitzu.com" r:id="rId3805"/>
    <hyperlink ref="A1550" display="IDEX TRADING" r:id="rId3806"/>
    <hyperlink ref="A1904" display="ALSAFA TRADING FOER PRESENTARTIKLAR" r:id="rId3807"/>
    <hyperlink ref="A40" display="AL GABAS TRADING EST" r:id="rId3808"/>
    <hyperlink ref="C448" display="http://www.nirsol.co.il" r:id="rId3809"/>
    <hyperlink ref="H88" display="t-mitsuda@leadshoji.co" r:id="rId3810"/>
    <hyperlink ref="A137" display="CHEVPAC MACHINERY (NZ)" r:id="rId3811"/>
    <hyperlink ref="A1047" display="BERJAYA STEEEL PRODUCT SDN" r:id="rId3812"/>
    <hyperlink ref="D2024" display="http://www.metro-mgb.com.cn" r:id="rId3813"/>
    <hyperlink ref="A371" display="ALNEGMA" r:id="rId3814"/>
    <hyperlink ref="H971" display="hedi@hedi.fi" r:id="rId3815"/>
    <hyperlink ref="H523" display="lemon-0912@263.net" r:id="rId3816"/>
    <hyperlink ref="C995" display="http://www.kramer.nl" r:id="rId3817"/>
    <hyperlink ref="H349" display="ssilvester@aol.com" r:id="rId3818"/>
    <hyperlink ref="C79" display="http://www.forshedaverken.se" r:id="rId3819"/>
    <hyperlink ref="A186" display="SCHWEISSING" r:id="rId3820"/>
    <hyperlink ref="H2368" display="distribution.edouard@wanadoo.fr" r:id="rId3821"/>
    <hyperlink ref="H2233" display="shawn@oshinimport.com" r:id="rId3822"/>
    <hyperlink ref="A2276" display="I-KEY INDUSTRIAL (HK)" r:id="rId3823"/>
    <hyperlink ref="A2489" display="ONECOAST NETWORK" r:id="rId3824"/>
    <hyperlink ref="A1961" display="BOSC ET COMPAGNIE" r:id="rId3825"/>
    <hyperlink ref="H961" display="info@plankeukens.nl" r:id="rId3826"/>
    <hyperlink ref="C2348" display="http://www.dreamwiz.com" r:id="rId3827"/>
    <hyperlink ref="A1147" display="TEZUKA SHOJI" r:id="rId3828"/>
    <hyperlink ref="C1056" display="http://www.kikkoman.com" r:id="rId3829"/>
    <hyperlink ref="C49" display="http://www.palaisdesthes.com" r:id="rId3830"/>
    <hyperlink ref="A2239" display="NIPPONKOA INSURANCE" r:id="rId3831"/>
    <hyperlink ref="C1996" display="http://www.giasmd01.vsnl.net.in" r:id="rId3832"/>
    <hyperlink ref="H1187" display="orbithandels@bluemail.ch" r:id="rId3833"/>
    <hyperlink ref="A844" display="MINDSPROUT TECHNOLOGIES" r:id="rId3834"/>
    <hyperlink ref="A2457" display="THE NORTHEAST GROUP" r:id="rId3835"/>
    <hyperlink ref="A1206" display="TECHNI-LEVAGE SPRL" r:id="rId3836"/>
    <hyperlink ref="C1455" display="http://www.summit-china.com" r:id="rId3837"/>
    <hyperlink ref="A669" display="HAWORTH TDG" r:id="rId3838"/>
    <hyperlink ref="H356" display="akramabid@yahoo.com" r:id="rId3839"/>
    <hyperlink ref="H1152" display="rhombusgrapplechina@gmail.com" r:id="rId3840"/>
    <hyperlink ref="H1959" display="ornateinternational@rediff.com" r:id="rId3841"/>
    <hyperlink ref="A2238" display="KELLY INTERNATIONAL TRADING" r:id="rId3842"/>
    <hyperlink ref="C157" display="http://www.eskymart.com" r:id="rId3843"/>
    <hyperlink ref="H131" display="cmetts@holtsublimation.com" r:id="rId3844"/>
    <hyperlink ref="H1367" display="per@hcm.vnn.vn" r:id="rId3845"/>
    <hyperlink ref="A1587" display="ANSON AGENCIES" r:id="rId3846"/>
    <hyperlink ref="H1969" display="info@adamant.se" r:id="rId3847"/>
    <hyperlink ref="A35" display="BELLAFLOR INTERNATIONAL HANDELS" r:id="rId3848"/>
    <hyperlink ref="A1078" display="ANASIA" r:id="rId3849"/>
    <hyperlink ref="C732" display="http://www.gwentmortgage.co.uk" r:id="rId3850"/>
    <hyperlink ref="C401" display="http://www.taisun.com.sg" r:id="rId3851"/>
    <hyperlink ref="C2577" display="http://www.stabilus.com" r:id="rId3852"/>
    <hyperlink ref="A1021" display="RUSSELL WILL" r:id="rId3853"/>
    <hyperlink ref="C281" display="http://www.ridge.com" r:id="rId3854"/>
    <hyperlink ref="A814" display="SANIPOUSSE" r:id="rId3855"/>
    <hyperlink ref="H1431" display="nicco852@hotmail.com" r:id="rId3856"/>
    <hyperlink ref="H755" display="lik@centrin.net.id" r:id="rId3857"/>
    <hyperlink ref="C179" display="http://www.zexam.co.uk" r:id="rId3858"/>
    <hyperlink ref="A2499" display="THE WALT DISNEY CO ASIA PACIFIC" r:id="rId3859"/>
    <hyperlink ref="A608" display="DEELINT" r:id="rId3860"/>
    <hyperlink ref="H1430" display="abdurhman114@hotmail.com" r:id="rId3861"/>
    <hyperlink ref="A473" display="R &amp; P R DUNLOP PTY LTD - T/A ROBERT DUNLOP WOODCRAFT" r:id="rId3862"/>
    <hyperlink ref="A2581" display="SHII LONG LIOU ENTERPRISE" r:id="rId3863"/>
    <hyperlink ref="C1570" display="http://www.nt.takashimaya.co.jp" r:id="rId3864"/>
    <hyperlink ref="H2566" display="kusechk@netvigator.com" r:id="rId3865"/>
    <hyperlink ref="A1178" display="UNILOFT" r:id="rId3866"/>
    <hyperlink ref="C1743" display="http://www.sharperimage.com" r:id="rId3867"/>
    <hyperlink ref="C491" display="http://www.pasifikgrup.com" r:id="rId3868"/>
    <hyperlink ref="A2258" display="ARTWELL (HOUSEWARE)" r:id="rId3869"/>
    <hyperlink ref="H1711" display="info@koch-westerburg.de" r:id="rId3870"/>
    <hyperlink ref="A1262" display="ART COLLECTION" r:id="rId3871"/>
    <hyperlink ref="H1095" display="committee850@hotmail.com" r:id="rId3872"/>
    <hyperlink ref="H1328" display="info@sprintvac.co.uk" r:id="rId3873"/>
    <hyperlink ref="C1988" display="http://www.baader.com" r:id="rId3874"/>
    <hyperlink ref="A340" display="AUTO SOUND" r:id="rId3875"/>
    <hyperlink ref="H844" display="mindsproutt@hotmail.com" r:id="rId3876"/>
    <hyperlink ref="A127" display="GILLANI IMPORTERS" r:id="rId3877"/>
    <hyperlink ref="C146" display="http://www.richjoy.com" r:id="rId3878"/>
    <hyperlink ref="A2193" display="BELLEVUE GIFTS &amp; SUPPLIES" r:id="rId3879"/>
    <hyperlink ref="A1615" display="SUPREMETAL" r:id="rId3880"/>
    <hyperlink ref="H2123" display="info@shunsang.com" r:id="rId3881"/>
    <hyperlink ref="I2064" display="shandgmach@aol.com" r:id="rId3882"/>
    <hyperlink ref="A1190" display="AKSOY TEXTILE" r:id="rId3883"/>
    <hyperlink ref="H655" display="aeys88@hotmail.com" r:id="rId3884"/>
    <hyperlink ref="A1868" display="ZIA TRADERS" r:id="rId3885"/>
    <hyperlink ref="A920" display="NISAWA" r:id="rId3886"/>
    <hyperlink ref="H1458" display="sanaent@aol.com" r:id="rId3887"/>
    <hyperlink ref="H251" display="uno097@hotmail.com" r:id="rId3888"/>
    <hyperlink ref="C1911" display="http://www.bttb.net.bd" r:id="rId3889"/>
    <hyperlink ref="A1304" display="OSONO" r:id="rId3890"/>
    <hyperlink ref="C158" display="http://www.royal-doulton.com" r:id="rId3891"/>
    <hyperlink ref="A857" display="TF FLEMING" r:id="rId3892"/>
    <hyperlink ref="A352" display="THOO YEE GEOK EARTHENWARE DEALERS" r:id="rId3893"/>
    <hyperlink ref="H1060" display="vevevich@dol.ru" r:id="rId3894"/>
    <hyperlink ref="C852" display="http://www.grecoframe.com" r:id="rId3895"/>
    <hyperlink ref="C1842" display="http://www.btc-dbglass.com" r:id="rId3896"/>
    <hyperlink ref="A76" display="ALKAWTHAN IMPORT EXPORT" r:id="rId3897"/>
    <hyperlink ref="A1132" display="DJL INTERNATIONAL HOLDINGS" r:id="rId3898"/>
    <hyperlink ref="A374" display="TNATEESH" r:id="rId3899"/>
    <hyperlink ref="A2544" display="BG APPLIANCES" r:id="rId3900"/>
    <hyperlink ref="H573" display="luciahuiking@hotmail.com" r:id="rId3901"/>
    <hyperlink ref="H702" display="charlene@intely.com" r:id="rId3902"/>
    <hyperlink ref="C1168" display="http://www.gernglas.com" r:id="rId3903"/>
    <hyperlink ref="H1829" display="nimish_kanoi@vsnl.net" r:id="rId3904"/>
    <hyperlink ref="A2248" display="GREAT RISING INTERNATIONAL CO LTD LIAISION OFFICE(SHANGHAI)" r:id="rId3905"/>
    <hyperlink ref="H347" display="dsvbs@lycos.com" r:id="rId3906"/>
    <hyperlink ref="C1711" display="http://www.koch-westerburg.de" r:id="rId3907"/>
    <hyperlink ref="H577" display="fanny_l@jensen.com.hk" r:id="rId3908"/>
    <hyperlink ref="C1768" display="http://www.bokken.no" r:id="rId3909"/>
    <hyperlink ref="H511" display="am@archiesonline.com" r:id="rId3910"/>
    <hyperlink ref="H863" display="craig.muir@europackaging.co.uk" r:id="rId3911"/>
    <hyperlink ref="C442" display="http://www.inado.nl" r:id="rId3912"/>
    <hyperlink ref="A1866" display="ALMACEN PROMOCIONES" r:id="rId3913"/>
    <hyperlink ref="C1607" display="http://www.loew-cornell.com" r:id="rId3914"/>
    <hyperlink ref="C778" display="http://www.metalostudio.com" r:id="rId3915"/>
    <hyperlink ref="A2574" display="HAVERBECK Y GERHARD MAQUINARIAS GRAFICAS" r:id="rId3916"/>
    <hyperlink ref="C1629" display="http://www.alcatelusa.com" r:id="rId3917"/>
    <hyperlink ref="A1992" display="ABBOTT OF ENGLAND" r:id="rId3918"/>
    <hyperlink ref="A28" display="JAWA DECORATION" r:id="rId3919"/>
    <hyperlink ref="H674" display="wendy.kwan@idsgroup.com" r:id="rId3920"/>
    <hyperlink ref="A2220" display="L ESPRIT ET LE VIN" r:id="rId3921"/>
    <hyperlink ref="B2007" display="ORTHEX PLAST" r:id="rId3922"/>
    <hyperlink ref="A408" display="LA NICOISE" r:id="rId3923"/>
    <hyperlink ref="H873" display="rkhadria@hotmail.com" r:id="rId3924"/>
    <hyperlink ref="C1167" display="http://www.fastdirections.com" r:id="rId3925"/>
    <hyperlink ref="A2259" display="FANADEK" r:id="rId3926"/>
    <hyperlink ref="A2537" display="SPREADING INTERNATIONAL" r:id="rId3927"/>
    <hyperlink ref="A1803" display="ATICO INT L (HK)" r:id="rId3928"/>
    <hyperlink ref="A984" display="GOWON MASS-MERCHANDISING" r:id="rId3929"/>
    <hyperlink ref="A312" display="IK KEE (1979) TRADING SDN" r:id="rId3930"/>
    <hyperlink ref="H1054" display="mitco@unitel.co" r:id="rId3931"/>
    <hyperlink ref="H1873" display="biarritz@ms25.hinet.net" r:id="rId3932"/>
    <hyperlink ref="A1398" display="SANWA TSUSHO" r:id="rId3933"/>
    <hyperlink ref="H1865" display="keywood@ms13.hinet.net" r:id="rId3934"/>
    <hyperlink ref="A496" display="PANMARK IMPEX" r:id="rId3935"/>
    <hyperlink ref="H2465" display="info@greensq.com" r:id="rId3936"/>
    <hyperlink ref="A1394" display="MAHMOOD SAKHI ALBALUSHI" r:id="rId3937"/>
    <hyperlink ref="A1204" display="IMAGEMRIO" r:id="rId3938"/>
    <hyperlink ref="H1495" display="gcote@trispec.com" r:id="rId3939"/>
    <hyperlink ref="A2365" display="OVERTOOM INTERNATIONAL" r:id="rId3940"/>
    <hyperlink ref="C1892" display="http://www.diredway.com" r:id="rId3941"/>
    <hyperlink ref="H1144" display="argoscofidave@argos-hygiene.fr" r:id="rId3942"/>
    <hyperlink ref="A956" display="RAINBOW WHOLESALE" r:id="rId3943"/>
    <hyperlink ref="B2033" display="SALEH H AL-ATTAS TRADING EST" r:id="rId3944"/>
    <hyperlink ref="C421" display="http://www.ms-belysning.no" r:id="rId3945"/>
    <hyperlink ref="A16" display="FLORISTA INTERNATIONAL" r:id="rId3946"/>
    <hyperlink ref="C1417" display="http://www.patchrubber.co.nz" r:id="rId3947"/>
    <hyperlink ref="H135" display="coliman@montevideo.com.uy" r:id="rId3948"/>
    <hyperlink ref="H1817" display="euro-imex.switzerland@web.de" r:id="rId3949"/>
    <hyperlink ref="C643" display="http://www.fsd.comsats.net.pk" r:id="rId3950"/>
    <hyperlink ref="H384" display="aysen2002@entelchile.net" r:id="rId3951"/>
    <hyperlink ref="A1065" display="PUBLICIDAD Y MERCADEO DE VIANCA" r:id="rId3952"/>
    <hyperlink ref="I2041" display="kimura@marukai.com" r:id="rId3953"/>
    <hyperlink ref="H906" display="alanhnw@yahoo.com" r:id="rId3954"/>
    <hyperlink ref="C2426" display="http://www.nordingpipes.com" r:id="rId3955"/>
    <hyperlink ref="H1463" display="aachen@celulosasvascas.com" r:id="rId3956"/>
    <hyperlink ref="H1025" display="bhasin@siren.ocn.ne.jp" r:id="rId3957"/>
    <hyperlink ref="A2188" display="BIOPERFECT MKT" r:id="rId3958"/>
    <hyperlink ref="A618" display="SOUNDS LIKE HOME" r:id="rId3959"/>
    <hyperlink ref="H947" display="rosebertol@netvigator.com" r:id="rId3960"/>
    <hyperlink ref="H2348" display="artven@dreamwiz.com" r:id="rId3961"/>
    <hyperlink ref="A601" display="SELIN VERTRIEB JOSEF LINDTNER" r:id="rId3962"/>
    <hyperlink ref="H1628" display="anson@hellasnet.gr" r:id="rId3963"/>
    <hyperlink ref="H1174" display="yvonne@geared.net.au" r:id="rId3964"/>
    <hyperlink ref="H1455" display="merch@summit-china.com" r:id="rId3965"/>
    <hyperlink ref="H678" display="david@diamondstarglass.com" r:id="rId3966"/>
    <hyperlink ref="C227" display="http://www.tradingpostuk.com" r:id="rId3967"/>
    <hyperlink ref="A1956" display="SGER" r:id="rId3968"/>
    <hyperlink ref="A1834" display="PROTECTA" r:id="rId3969"/>
    <hyperlink ref="A1877" display="PACIFIC RESTAURANT DESIGN &amp; EQUIPMENT" r:id="rId3970"/>
    <hyperlink ref="C398" display="http://www.atmartlomousa.com" r:id="rId3971"/>
    <hyperlink ref="B2096" display="EIKA S" r:id="rId3972"/>
    <hyperlink ref="H592" display="afaz@bdonline.com" r:id="rId3973"/>
    <hyperlink ref="H2256" display="kheraj@vsnl.com" r:id="rId3974"/>
    <hyperlink ref="A2261" display="SINTIT PLASTIC &amp; LEATHER INDUSTRIES" r:id="rId3975"/>
    <hyperlink ref="C2360" display="http://www.kornet.co.kr" r:id="rId3976"/>
    <hyperlink ref="A485" display="ALEE NAM" r:id="rId3977"/>
    <hyperlink ref="A761" display="DIESEL STARS" r:id="rId3978"/>
    <hyperlink ref="C1663" display="http://www.ms29.hi.net.net" r:id="rId3979"/>
    <hyperlink ref="H1193" display="yamagata@hanadate.co" r:id="rId3980"/>
    <hyperlink ref="A2415" display="AHMAD M J AL-ABRAS FACTORY" r:id="rId3981"/>
    <hyperlink ref="H242" display="dharmeshk@tiscali.co.uk" r:id="rId3982"/>
    <hyperlink ref="H638" display="aishin@luck.ocn.ne.jp" r:id="rId3983"/>
    <hyperlink ref="C1896" display="http://www.fimtec.pl" r:id="rId3984"/>
    <hyperlink ref="A1821" display="SOCIETE G SOREAU" r:id="rId3985"/>
    <hyperlink ref="C904" display="http://www.sindby.dk" r:id="rId3986"/>
    <hyperlink ref="A1287" display="GARTH(CHINA)" r:id="rId3987"/>
    <hyperlink ref="A1859" display="HATCO" r:id="rId3988"/>
    <hyperlink ref="A2126" display="AUSTRALIANA PRODUCTS" r:id="rId3989"/>
    <hyperlink ref="C2490" display="http://www.a-top.com" r:id="rId3990"/>
    <hyperlink ref="C1592" display="http://www.ichibanasia.com.sg" r:id="rId3991"/>
    <hyperlink ref="C1993" display="http://www.stjohnsantiques.com" r:id="rId3992"/>
    <hyperlink ref="H869" display="rshum48@hotmail.com" r:id="rId3993"/>
    <hyperlink ref="A1487" display="DG MACFAM" r:id="rId3994"/>
    <hyperlink ref="I2005" display="dorichja@ec-red.com" r:id="rId3995"/>
    <hyperlink ref="H1528" display="sscommodities@yahoo.com" r:id="rId3996"/>
    <hyperlink ref="H77" display="renatofenzo@cristalart.cl" r:id="rId3997"/>
    <hyperlink ref="A1526" display="SELVA VINYL PLAST" r:id="rId3998"/>
    <hyperlink ref="H649" display="feiqiu@aol.com" r:id="rId3999"/>
    <hyperlink ref="A2380" display="REGAL INC HOLDINGS" r:id="rId4000"/>
    <hyperlink ref="A395" display="IDEAL DESIGN" r:id="rId4001"/>
    <hyperlink ref="H1135" display="anil@mayagift.com" r:id="rId4002"/>
    <hyperlink ref="C74" display="http://www.hongkongdisneyland.com" r:id="rId4003"/>
    <hyperlink ref="H994" display="alraef@go.com.jo" r:id="rId4004"/>
    <hyperlink ref="A327" display="REGAL" r:id="rId4005"/>
    <hyperlink ref="H813" display="sakabe@cretom.co" r:id="rId4006"/>
    <hyperlink ref="H1984" display="dcna@netvigator.com" r:id="rId4007"/>
    <hyperlink ref="C2451" display="http://www.unifull.com" r:id="rId4008"/>
    <hyperlink ref="C878" display="http://www.lopez-vera.com" r:id="rId4009"/>
    <hyperlink ref="C1441" display="http://www.achimonline.com" r:id="rId4010"/>
    <hyperlink ref="D2079" display="http://www.aronkasei.co.jp" r:id="rId4011"/>
    <hyperlink ref="A1413" display="MIRON CONCEPT" r:id="rId4012"/>
    <hyperlink ref="H1062" display="iamtattat@hotmail.com" r:id="rId4013"/>
    <hyperlink ref="A2170" display="999 TEXTILE" r:id="rId4014"/>
    <hyperlink ref="H392" display="reellbv@reell.nl" r:id="rId4015"/>
    <hyperlink ref="A930" display="BULGARI ITALIA" r:id="rId4016"/>
    <hyperlink ref="H2505" display="wi.yasci@essen.com.ar" r:id="rId4017"/>
    <hyperlink ref="A2402" display="BANTA HONG KONG" r:id="rId4018"/>
    <hyperlink ref="C234" display="http://www.lincoln.no" r:id="rId4019"/>
    <hyperlink ref="H1413" display="deven@miron.com.hk" r:id="rId4020"/>
    <hyperlink ref="A830" display="SEO OH" r:id="rId4021"/>
    <hyperlink ref="C1811" display="http://www.sesj.co.jp" r:id="rId4022"/>
    <hyperlink ref="H1589" display="robertone@tin.it" r:id="rId4023"/>
    <hyperlink ref="C2413" display="http://www.royalrich-china.com" r:id="rId4024"/>
    <hyperlink ref="H501" display="order@pueblohotelsupply.com" r:id="rId4025"/>
    <hyperlink ref="H963" display="akl@advancedclean.co.nz" r:id="rId4026"/>
    <hyperlink ref="C500" display="http://www.homecenter.com.sa" r:id="rId4027"/>
    <hyperlink ref="A286" display="SNAIDERO R" r:id="rId4028"/>
    <hyperlink ref="A846" display="SOC RENE VILLEMINOT" r:id="rId4029"/>
    <hyperlink ref="H1998" display="petermao@sunoceans.com" r:id="rId4030"/>
    <hyperlink ref="A552" display="PARS TECHNIC" r:id="rId4031"/>
    <hyperlink ref="D2010" display="http://www.kcfproducts.com" r:id="rId4032"/>
    <hyperlink ref="A1597" display="ABE SHOUTEN" r:id="rId4033"/>
    <hyperlink ref="A1902" display="AQUA TEC SYSTEMS" r:id="rId4034"/>
    <hyperlink ref="A456" display="MUSASHINO KINZOKU KOGYOSHO" r:id="rId4035"/>
    <hyperlink ref="H1450" display="armstrongimport@ozemail.com.au" r:id="rId4036"/>
    <hyperlink ref="A1644" display="SABROS ENTERPRISES" r:id="rId4037"/>
    <hyperlink ref="H1079" display="newworldtrading@bigpond.com.au" r:id="rId4038"/>
    <hyperlink ref="H1761" display="franceaffa@aol.com" r:id="rId4039"/>
    <hyperlink ref="A403" display="5 STAR HOME EXECUTIVES" r:id="rId4040"/>
    <hyperlink ref="H161" display="heroyear@i-cable.com" r:id="rId4041"/>
    <hyperlink ref="H1551" display="keipp@keipp.com" r:id="rId4042"/>
    <hyperlink ref="A1238" display="HESLOP" r:id="rId4043"/>
    <hyperlink ref="A2324" display="F A I M" r:id="rId4044"/>
    <hyperlink ref="H1564" display="papelorey@armagnac-larressingle.com" r:id="rId4045"/>
    <hyperlink ref="A1770" display="FINE RECAH ENTERPRISE" r:id="rId4046"/>
    <hyperlink ref="H765" display="bfernandez@ripley.com.pe" r:id="rId4047"/>
    <hyperlink ref="C1594" display="http://www.bahlsen.co.uk" r:id="rId4048"/>
    <hyperlink ref="C213" display="http://www.ellimtrade.com" r:id="rId4049"/>
    <hyperlink ref="I2098" display="ahmadsq@hotmail.com" r:id="rId4050"/>
    <hyperlink ref="A324" display="LANDHAVEN" r:id="rId4051"/>
    <hyperlink ref="H2491" display="alen@sherav.com.hk" r:id="rId4052"/>
    <hyperlink ref="C2531" display="http://www.resineadamoli.it" r:id="rId4053"/>
    <hyperlink ref="H2364" display="adarsha@aitlbd.net" r:id="rId4054"/>
    <hyperlink ref="C1254" display="http://www.awal.net.net.sa" r:id="rId4055"/>
    <hyperlink ref="H1401" display="ming.y@virgin.net" r:id="rId4056"/>
    <hyperlink ref="A1641" display="OY FINCA" r:id="rId4057"/>
    <hyperlink ref="H1240" display="manuhira@indo.net.id" r:id="rId4058"/>
    <hyperlink ref="C1833" display="http://www.quasarelectronics.it" r:id="rId4059"/>
    <hyperlink ref="A709" display="AL-RAEF INDUSTRIAL &amp; TRADING" r:id="rId4060"/>
    <hyperlink ref="A913" display="LBS DISTRIBUTION" r:id="rId4061"/>
    <hyperlink ref="H1962" display="meifengco@163.com" r:id="rId4062"/>
    <hyperlink ref="C184" display="http://www.w3c.com" r:id="rId4063"/>
    <hyperlink ref="C1758" display="http://www.guntersmeuser.nl" r:id="rId4064"/>
    <hyperlink ref="H2544" display="bgapl@sancharnet.in" r:id="rId4065"/>
    <hyperlink ref="A2449" display="FONESTYLE" r:id="rId4066"/>
    <hyperlink ref="H1671" display="royalheirlooms@aol.com" r:id="rId4067"/>
    <hyperlink ref="C2277" display="http://www.airtelmail.com" r:id="rId4068"/>
    <hyperlink ref="H1919" display="john@sambro.co.uk" r:id="rId4069"/>
    <hyperlink ref="D2006" display="http://www.ms58.hinet.net" r:id="rId4070"/>
    <hyperlink ref="A1470" display="NIHONSHIDA PAMU KOGYO" r:id="rId4071"/>
    <hyperlink ref="A948" display="COOK POWER" r:id="rId4072"/>
    <hyperlink ref="B2049" display="ASIA COMBINE" r:id="rId4073"/>
    <hyperlink ref="H2170" display="swinkkk@mail.cscoms.com" r:id="rId4074"/>
    <hyperlink ref="A1344" display="CESIMCO" r:id="rId4075"/>
    <hyperlink ref="H1690" display="launchworks@pacific.net.sg" r:id="rId4076"/>
    <hyperlink ref="C606" display="http://www.ae.net.sa" r:id="rId4077"/>
    <hyperlink ref="A2510" display="SMITCH INTERNATIONAL" r:id="rId4078"/>
    <hyperlink ref="A2228" display="S &amp; M INTERNATIONAL" r:id="rId4079"/>
    <hyperlink ref="C2532" display="http://www.agaria.se" r:id="rId4080"/>
    <hyperlink ref="C705" display="http://www.shopnorthern.com" r:id="rId4081"/>
    <hyperlink ref="A1085" display="NAIGAI HARDWARE" r:id="rId4082"/>
    <hyperlink ref="C1207" display="http://www.admea.com" r:id="rId4083"/>
    <hyperlink ref="A1909" display="SANADA MACHINE" r:id="rId4084"/>
    <hyperlink ref="H1578" display="myynti@suomenturvalaitepalvelu.fi" r:id="rId4085"/>
    <hyperlink ref="H181" display="pramukhconsultancy@yahoo.co.in" r:id="rId4086"/>
    <hyperlink ref="A2278" display="KYVAS" r:id="rId4087"/>
    <hyperlink ref="A310" display="MOYSON AFTER PRINT" r:id="rId4088"/>
    <hyperlink ref="H711" display="h.kohno@livheart.co.jp" r:id="rId4089"/>
    <hyperlink ref="A2385" display="HHG(UK)LTD" r:id="rId4090"/>
    <hyperlink ref="C2536" display="http://www.srknives.com" r:id="rId4091"/>
    <hyperlink ref="H1947" display="wing.chor@banca.mps.it" r:id="rId4092"/>
    <hyperlink ref="C55" display="http://www.fidusinnredning.no" r:id="rId4093"/>
    <hyperlink ref="A1780" display="NEW WALY INTERIOR PRODUCTS" r:id="rId4094"/>
    <hyperlink ref="A869" display="ASIAN AMERICAN SOURCING" r:id="rId4095"/>
    <hyperlink ref="A1374" display="ROVALMA" r:id="rId4096"/>
    <hyperlink ref="A2547" display="ANZO" r:id="rId4097"/>
    <hyperlink ref="A1703" display="HUGIN INTERNATIONAL" r:id="rId4098"/>
    <hyperlink ref="C2575" display="http://www.baudoin.nl" r:id="rId4099"/>
    <hyperlink ref="A2315" display="MOHAMAD &amp; ABDULLAH AL-BADER" r:id="rId4100"/>
    <hyperlink ref="A148" display="SCANAG" r:id="rId4101"/>
    <hyperlink ref="H1749" display="barbara@lampsrl.it" r:id="rId4102"/>
    <hyperlink ref="A2399" display="TIN YUET FAST FOOD" r:id="rId4103"/>
    <hyperlink ref="H793" display="rivolly@yahoo.com" r:id="rId4104"/>
    <hyperlink ref="C11" display="http://www.remycointreau.com" r:id="rId4105"/>
    <hyperlink ref="A1001" display="CV LINTAS BUANA JAYA" r:id="rId4106"/>
    <hyperlink ref="A981" display="B B" r:id="rId4107"/>
    <hyperlink ref="A1057" display="PAOLA IMPEX" r:id="rId4108"/>
    <hyperlink ref="C28" display="http://www.jedinews.com" r:id="rId4109"/>
    <hyperlink ref="A2371" display="EUROPACIFIC CORPORATION BEIJING REPRESENTATIVE" r:id="rId4110"/>
    <hyperlink ref="C327" display="http://www.regalllc.com" r:id="rId4111"/>
    <hyperlink ref="A1998" display="SUNOCEANS" r:id="rId4112"/>
    <hyperlink ref="C466" display="http://www.huppe.com" r:id="rId4113"/>
    <hyperlink ref="C1431" display="http://www.niccochina.com" r:id="rId4114"/>
    <hyperlink ref="H170" display="janewang@sprint.ca" r:id="rId4115"/>
    <hyperlink ref="C1154" display="http://www.changan.net" r:id="rId4116"/>
    <hyperlink ref="H518" display="admin@shoppebaroda.com" r:id="rId4117"/>
    <hyperlink ref="A88" display="LEAD SHOJI" r:id="rId4118"/>
    <hyperlink ref="A1999" display="FOREVER" r:id="rId4119"/>
    <hyperlink ref="C1536" display="http://www.naber.de" r:id="rId4120"/>
    <hyperlink ref="A2553" display="CARGO" r:id="rId4121"/>
    <hyperlink ref="B2008" display="CASTLE FRANCO" r:id="rId4122"/>
    <hyperlink ref="C912" display="http://www.p-i-s.com" r:id="rId4123"/>
    <hyperlink ref="A741" display="PRIMOTEX" r:id="rId4124"/>
    <hyperlink ref="C882" display="http://www.luzo.com" r:id="rId4125"/>
    <hyperlink ref="H770" display="iamtattat@hotmail.com" r:id="rId4126"/>
    <hyperlink ref="C982" display="http://www.diamondstarglass.com" r:id="rId4127"/>
    <hyperlink ref="H429" display="info@overseasmillwork.com" r:id="rId4128"/>
    <hyperlink ref="C1547" display="http://www.lynx.net" r:id="rId4129"/>
    <hyperlink ref="H465" display="catherinemoutet@wanadoo.fr" r:id="rId4130"/>
    <hyperlink ref="H329" display="parts@apconline.com" r:id="rId4131"/>
    <hyperlink ref="H1167" display="info@fastdirections.com" r:id="rId4132"/>
    <hyperlink ref="A1631" display="IMPORT TRADERS" r:id="rId4133"/>
    <hyperlink ref="H1034" display="nfasouliotis@cytanet.com.cy" r:id="rId4134"/>
    <hyperlink ref="C1275" display="http://www.alabamainterforest.com" r:id="rId4135"/>
    <hyperlink ref="H479" display="vieba@hn.vnn.vn" r:id="rId4136"/>
    <hyperlink ref="H43" display="weimen1682008@yahoo.com.hk" r:id="rId4137"/>
    <hyperlink ref="A1848" display="ROBERT HO &amp; SONS" r:id="rId4138"/>
    <hyperlink ref="C540" display="http://www.cadro.de" r:id="rId4139"/>
    <hyperlink ref="C220" display="http://www.executiveclass.net" r:id="rId4140"/>
    <hyperlink ref="C395" display="http://www.thai.net" r:id="rId4141"/>
    <hyperlink ref="A332" display="MYTRA" r:id="rId4142"/>
    <hyperlink ref="H63" display="alexwu@benico.co" r:id="rId4143"/>
    <hyperlink ref="H1126" display="carina@kedaung.com" r:id="rId4144"/>
    <hyperlink ref="H1872" display="rourkes8@aol.com" r:id="rId4145"/>
    <hyperlink ref="C507" display="http://www.selvigas.no" r:id="rId4146"/>
    <hyperlink ref="C2571" display="http://www.extratrading.com.hk" r:id="rId4147"/>
    <hyperlink ref="A1980" display="PICTURE GALLERIES" r:id="rId4148"/>
    <hyperlink ref="C133" display="http://www.pbarep.com" r:id="rId4149"/>
    <hyperlink ref="H2366" display="fmjp@sltnet.lk" r:id="rId4150"/>
    <hyperlink ref="I2040" display="purifurniture@yahoo.com" r:id="rId4151"/>
    <hyperlink ref="A887" display="TASTE OF AMERICA S L" r:id="rId4152"/>
    <hyperlink ref="H1074" display="renetrani@wanadoo.fr" r:id="rId4153"/>
    <hyperlink ref="H66" display="sibom@rediffmail.com" r:id="rId4154"/>
    <hyperlink ref="C336" display="http://www.angella.net" r:id="rId4155"/>
    <hyperlink ref="H1102" display="agrolog@pd.jaring.my" r:id="rId4156"/>
    <hyperlink ref="A1944" display="MARUKAI" r:id="rId4157"/>
    <hyperlink ref="C1433" display="http://www.grillpod.com" r:id="rId4158"/>
    <hyperlink ref="H1488" display="chris@fuj.itronic.com" r:id="rId4159"/>
    <hyperlink ref="C2282" display="http://www.bokken.no" r:id="rId4160"/>
    <hyperlink ref="A540" display="CADRO" r:id="rId4161"/>
    <hyperlink ref="H816" display="jc1@tokyo.email.ne.jp" r:id="rId4162"/>
    <hyperlink ref="C2281" display="http://www.cookking.com" r:id="rId4163"/>
    <hyperlink ref="H993" display="allsmart@tm.net.my" r:id="rId4164"/>
    <hyperlink ref="C1569" display="http://www.singerequipment.com" r:id="rId4165"/>
    <hyperlink ref="C592" display="http://www.bdonline.com" r:id="rId4166"/>
    <hyperlink ref="A1193" display="HANADATE SANGYO" r:id="rId4167"/>
    <hyperlink ref="D2007" display="http://www.orthex.se" r:id="rId4168"/>
    <hyperlink ref="H2444" display="dkundi@hotmail.com" r:id="rId4169"/>
    <hyperlink ref="A1501" display="J D ADAMS &amp;" r:id="rId4170"/>
    <hyperlink ref="H417" display="info@jansen.de" r:id="rId4171"/>
    <hyperlink ref="H753" display="guruover@yahoo.com" r:id="rId4172"/>
    <hyperlink ref="H747" display="kaufgut@cenida.it" r:id="rId4173"/>
    <hyperlink ref="C2233" display="http://www.oshinimport.com" r:id="rId4174"/>
    <hyperlink ref="A1422" display="SUN WAVE" r:id="rId4175"/>
    <hyperlink ref="H1448" display="bill@global-greatway.com" r:id="rId4176"/>
    <hyperlink ref="A178" display="PREMIER RESTAURANT EQUIPMENT" r:id="rId4177"/>
    <hyperlink ref="H2515" display="abbas10@btopenworld.com" r:id="rId4178"/>
    <hyperlink ref="H284" display="vishal_ratta@indialines.com" r:id="rId4179"/>
    <hyperlink ref="A1194" display="COX TRADING" r:id="rId4180"/>
    <hyperlink ref="C497" display="http://www.swissonline.ch" r:id="rId4181"/>
    <hyperlink ref="A179" display="RUSHBROOKES" r:id="rId4182"/>
    <hyperlink ref="A892" display="ARGOS COFIDAVE" r:id="rId4183"/>
    <hyperlink ref="C1551" display="http://www.keipp.com" r:id="rId4184"/>
    <hyperlink ref="C293" display="http://www.duckwall.com" r:id="rId4185"/>
    <hyperlink ref="H517" display="rshum48@hotmail.com" r:id="rId4186"/>
    <hyperlink ref="A1315" display="ALFA MISR" r:id="rId4187"/>
    <hyperlink ref="H2380" display="aswani@regalhkg.com" r:id="rId4188"/>
    <hyperlink ref="C301" display="http://www.hts.com" r:id="rId4189"/>
    <hyperlink ref="A1875" display="REGENCY MARKETING" r:id="rId4190"/>
    <hyperlink ref="A248" display="GOOD ONE HK" r:id="rId4191"/>
    <hyperlink ref="H1024" display="kbjsb@katrinbj.com" r:id="rId4192"/>
    <hyperlink ref="H2442" display="bruce@bhi-group.com" r:id="rId4193"/>
    <hyperlink ref="A201" display="CANDLELIGHT" r:id="rId4194"/>
    <hyperlink ref="H145" display="post@stera.no" r:id="rId4195"/>
    <hyperlink ref="A1767" display="BERRY BROS &amp; RUDD" r:id="rId4196"/>
    <hyperlink ref="C694" display="http://www.moebel-ludwig.at" r:id="rId4197"/>
    <hyperlink ref="A1434" display="MAMUTE COMERCIO DE FERRAMENTAS" r:id="rId4198"/>
    <hyperlink ref="A2214" display="BIZ TIME" r:id="rId4199"/>
    <hyperlink ref="A331" display="NICE PAPER PRODUCTS FACTORY" r:id="rId4200"/>
    <hyperlink ref="H1114" display="cristinafiorenza@yahoo.com.au" r:id="rId4201"/>
    <hyperlink ref="H1691" display="sales@epicureaneurope.co.uk" r:id="rId4202"/>
    <hyperlink ref="H1231" display="henrywu@lucas.com.sg" r:id="rId4203"/>
    <hyperlink ref="I2055" display="emreide@mail.koc.net" r:id="rId4204"/>
    <hyperlink ref="A901" display="ALTREND INTERNATIONAL" r:id="rId4205"/>
    <hyperlink ref="C1881" display="http://www.anssin.com.sg" r:id="rId4206"/>
    <hyperlink ref="C688" display="http://www.levelgifts.com" r:id="rId4207"/>
    <hyperlink ref="A2472" display="BRONZ MOB SAN VE TIC A S" r:id="rId4208"/>
    <hyperlink ref="A1632" display="SOUL-MATE BOOKSTORE" r:id="rId4209"/>
    <hyperlink ref="A1515" display="BENGA RABBIT" r:id="rId4210"/>
    <hyperlink ref="H1317" display="tokyo@corpo.co" r:id="rId4211"/>
    <hyperlink ref="C1835" display="http://www.mjpromotionalsales.net" r:id="rId4212"/>
    <hyperlink ref="H1483" display="info@neticon.co.uk" r:id="rId4213"/>
    <hyperlink ref="H299" display="money@eureka.lk" r:id="rId4214"/>
    <hyperlink ref="A551" display="N T SINGAPORE" r:id="rId4215"/>
    <hyperlink ref="A2124" display="BOSCH DOMESTIC APPLIANCES" r:id="rId4216"/>
    <hyperlink ref="H1603" display="ebowles@bantafoods.com" r:id="rId4217"/>
    <hyperlink ref="A2271" display="BMF BESTECK UND METALLWAREN" r:id="rId4218"/>
    <hyperlink ref="H603" display="sscom@pworld.net.ph" r:id="rId4219"/>
    <hyperlink ref="A2272" display="PREMIE-RINGEN" r:id="rId4220"/>
    <hyperlink ref="H1424" display="altawheed@altawheedco.com" r:id="rId4221"/>
    <hyperlink ref="A2103" display="MADRONET MAISON" r:id="rId4222"/>
    <hyperlink ref="H949" display="yiwei@bbq-valve.com" r:id="rId4223"/>
    <hyperlink ref="A466" display="HUPPE" r:id="rId4224"/>
    <hyperlink ref="H1754" display="chum2@kyvas.com" r:id="rId4225"/>
    <hyperlink ref="A1263" display="TIMCORP INTL MARKETTING" r:id="rId4226"/>
    <hyperlink ref="H1939" display="cbmhk@netvigator.com" r:id="rId4227"/>
    <hyperlink ref="H471" display="hc-marketing@ikawa.co" r:id="rId4228"/>
    <hyperlink ref="C2400" display="http://www.kshape.com" r:id="rId4229"/>
    <hyperlink ref="C2331" display="http://www.uio.satnet.net" r:id="rId4230"/>
    <hyperlink ref="A1708" display="HILL WORLDWIDE" r:id="rId4231"/>
    <hyperlink ref="A1269" display="HOME COMFORT" r:id="rId4232"/>
    <hyperlink ref="C2294" display="http://www.pizzapizza.ca" r:id="rId4233"/>
    <hyperlink ref="A1957" display="OSWALT RESTAURANT" r:id="rId4234"/>
    <hyperlink ref="H258" display="m_samla2k@hotmail.com" r:id="rId4235"/>
    <hyperlink ref="H1233" display="janice_zh_115@netzero.net" r:id="rId4236"/>
    <hyperlink ref="H2431" display="ar@ar-srl.com" r:id="rId4237"/>
    <hyperlink ref="H75" display="info@moyson-afterprint.be" r:id="rId4238"/>
    <hyperlink ref="A678" display="DIAMOND" r:id="rId4239"/>
    <hyperlink ref="H206" display="ascohen@graffiti.com.ve" r:id="rId4240"/>
    <hyperlink ref="A1977" display="ADIL INDUSTRIAL" r:id="rId4241"/>
    <hyperlink ref="H2394" display="sales@mbspimport.com.au" r:id="rId4242"/>
    <hyperlink ref="A1283" display="SUNDEF METAL SANAYI VE OTOMOTIV TIC LTD STI" r:id="rId4243"/>
    <hyperlink ref="A1356" display="ALLTRISTA CONSUMER PRODUCTS" r:id="rId4244"/>
    <hyperlink ref="C794" display="http://www.katrinbj.com" r:id="rId4245"/>
    <hyperlink ref="H1704" display="magdaguevara@yahoo.com" r:id="rId4246"/>
    <hyperlink ref="A1284" display="ASTRABON (S)" r:id="rId4247"/>
    <hyperlink ref="A1558" display="DIAMOND FUEL SUPPLIES" r:id="rId4248"/>
    <hyperlink ref="H861" display="premiere@premiereproducts.co.uk" r:id="rId4249"/>
    <hyperlink ref="H1699" display="algarawigroup@saudi.net.sa" r:id="rId4250"/>
    <hyperlink ref="C1757" display="http://www.citartech.com" r:id="rId4251"/>
    <hyperlink ref="H995" display="info@kramer.nl" r:id="rId4252"/>
    <hyperlink ref="A2111" display="ALEF TO TAV" r:id="rId4253"/>
    <hyperlink ref="H847" display="e.mail_somapack@club.internet.fr" r:id="rId4254"/>
    <hyperlink ref="C950" display="http://www.nixtrend.com" r:id="rId4255"/>
    <hyperlink ref="H2345" display="anders.krigsvoll@krigsvoll.no" r:id="rId4256"/>
    <hyperlink ref="C393" display="http://www.boorwerk.nl" r:id="rId4257"/>
    <hyperlink ref="A302" display="HANIL MAN POWER" r:id="rId4258"/>
    <hyperlink ref="C1810" display="http://www.mail.cscoms.com" r:id="rId4259"/>
    <hyperlink ref="H587" display="frankwang@stny.rr.com" r:id="rId4260"/>
    <hyperlink ref="C1572" display="http://www.marinomop.com" r:id="rId4261"/>
    <hyperlink ref="A77" display="CRISTALART ART" r:id="rId4262"/>
    <hyperlink ref="H1525" display="sonja@amefa.com.hk" r:id="rId4263"/>
    <hyperlink ref="I2081" display="t-p@yahoo.com" r:id="rId4264"/>
    <hyperlink ref="A180" display="DYO KAPPA" r:id="rId4265"/>
    <hyperlink ref="A156" display="SERVEQUIP" r:id="rId4266"/>
    <hyperlink ref="H1226" display="aldis@tactdc.com.hk" r:id="rId4267"/>
    <hyperlink ref="C787" display="http://www.regolo.it" r:id="rId4268"/>
    <hyperlink ref="A2485" display="DISTANT SHORES IMPORTS" r:id="rId4269"/>
    <hyperlink ref="H1184" display="salg@bevola.dk" r:id="rId4270"/>
    <hyperlink ref="H2298" display="hdubfur@hatmail.com" r:id="rId4271"/>
    <hyperlink ref="C1058" display="http://www.namba.net" r:id="rId4272"/>
    <hyperlink ref="C2346" display="http://www.mrj.co.uk" r:id="rId4273"/>
    <hyperlink ref="A1157" display="ALBERTA SIGNATURE TRADING" r:id="rId4274"/>
    <hyperlink ref="C2453" display="http://www.jawoll.de" r:id="rId4275"/>
    <hyperlink ref="A906" display="HENG CHEE TONG TRADING SDN" r:id="rId4276"/>
    <hyperlink ref="C815" display="http://www.adv-imports.com" r:id="rId4277"/>
    <hyperlink ref="H2312" display="smilers@netvigator.com" r:id="rId4278"/>
    <hyperlink ref="H1179" display="tessile@tin.it" r:id="rId4279"/>
    <hyperlink ref="A1606" display="CHAU SUI TECK SDN" r:id="rId4280"/>
    <hyperlink ref="A1321" display="KITCHEN KORNER (2003)" r:id="rId4281"/>
    <hyperlink ref="C2177" display="http://www.oswalt-okc.com" r:id="rId4282"/>
    <hyperlink ref="H951" display="mandarincompany@yahoo.com.hk" r:id="rId4283"/>
    <hyperlink ref="C64" display="http://www.inoxmare.it" r:id="rId4284"/>
    <hyperlink ref="A1129" display="CMT INTERNATIONAL" r:id="rId4285"/>
    <hyperlink ref="C63" display="http://www.benico.co" r:id="rId4286"/>
    <hyperlink ref="C1203" display="http://www.alfaco.com" r:id="rId4287"/>
    <hyperlink ref="A1874" display="S D A DISTRIBUTORS" r:id="rId4288"/>
    <hyperlink ref="C1004" display="http://www.agencynz.co.nz" r:id="rId4289"/>
    <hyperlink ref="H1994" display="illycaffe-france@illy.fr" r:id="rId4290"/>
    <hyperlink ref="A2257" display="ROELENS" r:id="rId4291"/>
    <hyperlink ref="C1772" display="http://www.zoom.co.uk" r:id="rId4292"/>
    <hyperlink ref="A315" display="KT IMPORTS" r:id="rId4293"/>
    <hyperlink ref="A1457" display="SHADI IMPORT &amp; MARKETING" r:id="rId4294"/>
    <hyperlink ref="B2016" display="METRO UNITED GENERAL TRADING" r:id="rId4295"/>
    <hyperlink ref="H2488" display="ktplastic@yahoo.com" r:id="rId4296"/>
    <hyperlink ref="A1948" display="AL-AMAL FOR IMPORT &amp; EXPORT" r:id="rId4297"/>
    <hyperlink ref="A1711" display="KOCH GMBH &amp;" r:id="rId4298"/>
    <hyperlink ref="H373" display="akg@so-net.com.hk" r:id="rId4299"/>
    <hyperlink ref="C1604" display="http://www.borstlap.com" r:id="rId4300"/>
    <hyperlink ref="H2578" display="bhavin78@yahoo.com" r:id="rId4301"/>
    <hyperlink ref="C214" display="http://www.argal.co.il" r:id="rId4302"/>
    <hyperlink ref="C429" display="http://www.overseasmillwork.com" r:id="rId4303"/>
    <hyperlink ref="D2065" display="http://www.chomette.co.uk" r:id="rId4304"/>
    <hyperlink ref="H1314" display="m.auricio_erazo@megasantamaria.com" r:id="rId4305"/>
    <hyperlink ref="A1628" display="ANSON ANTONIADI" r:id="rId4306"/>
    <hyperlink ref="A1638" display="ETS SL SSAMED" r:id="rId4307"/>
    <hyperlink ref="C670" display="http://www.auximeca.be" r:id="rId4308"/>
    <hyperlink ref="C1769" display="http://www.siahuat.com.sg" r:id="rId4309"/>
    <hyperlink ref="H651" display="info@kahama.co" r:id="rId4310"/>
    <hyperlink ref="H1533" display="freeisland@yahoo.com" r:id="rId4311"/>
    <hyperlink ref="C508" display="http://www.schneider.co.il" r:id="rId4312"/>
    <hyperlink ref="H1161" display="frscom@d1.dion.ne.jp" r:id="rId4313"/>
    <hyperlink ref="C632" display="http://www.bladeshoppe.com" r:id="rId4314"/>
    <hyperlink ref="A2343" display="PANAMERICANA DE DISTRIBUCION" r:id="rId4315"/>
    <hyperlink ref="C153" display="http://www.cathayprosper.com" r:id="rId4316"/>
    <hyperlink ref="H230" display="raycoaga@hkstar.com" r:id="rId4317"/>
    <hyperlink ref="A2314" display="AFT" r:id="rId4318"/>
    <hyperlink ref="C1143" display="http://www.gautzsch.de" r:id="rId4319"/>
    <hyperlink ref="A73" display="ALMACENES LADY LEE" r:id="rId4320"/>
    <hyperlink ref="A1039" display="DIZAS - S &amp; G AGGELOPOULOS" r:id="rId4321"/>
    <hyperlink ref="C2542" display="http://www.banyantree.com" r:id="rId4322"/>
    <hyperlink ref="C1643" display="http://www.mete.com.tr" r:id="rId4323"/>
    <hyperlink ref="A1125" display="ALTO-SHAAM SWITZERLAND" r:id="rId4324"/>
    <hyperlink ref="C1104" display="http://www.jackautomations.com" r:id="rId4325"/>
    <hyperlink ref="A2204" display="BERRY BROS &amp; RUDD" r:id="rId4326"/>
    <hyperlink ref="C1229" display="http://www.manneh.com.jo" r:id="rId4327"/>
    <hyperlink ref="A1588" display="SHIVA HANDELS" r:id="rId4328"/>
    <hyperlink ref="A1080" display="JUSINDO SUMBERPRAKARSA" r:id="rId4329"/>
    <hyperlink ref="A1949" display="IBERO" r:id="rId4330"/>
    <hyperlink ref="A865" display="HIGASHI(H K )CORPORATION" r:id="rId4331"/>
    <hyperlink ref="A2448" display="KCH TECHNOLOGY" r:id="rId4332"/>
    <hyperlink ref="C1252" display="http://www.sara-eu.com" r:id="rId4333"/>
    <hyperlink ref="A144" display="MABO S L" r:id="rId4334"/>
    <hyperlink ref="A1351" display="AMSON" r:id="rId4335"/>
    <hyperlink ref="A1806" display="AHM GROUP" r:id="rId4336"/>
    <hyperlink ref="H1714" display="hs1959@hotmail.com" r:id="rId4337"/>
    <hyperlink ref="A1702" display="LAMMERT FURNITURE" r:id="rId4338"/>
    <hyperlink ref="C1673" display="http://www.chplastic.com" r:id="rId4339"/>
    <hyperlink ref="A602" display="CHIP WO INDUSTRIAL" r:id="rId4340"/>
    <hyperlink ref="A2305" display="SEARS" r:id="rId4341"/>
    <hyperlink ref="I2045" display="rinquin65@hotmail.com" r:id="rId4342"/>
    <hyperlink ref="A2137" display="T P INTERNATIONAL" r:id="rId4343"/>
    <hyperlink ref="H1604" display="sales@borstlap.com" r:id="rId4344"/>
    <hyperlink ref="A988" display="BETA IMPORT EXPORT" r:id="rId4345"/>
    <hyperlink ref="H596" display="cigc@pacific.net.ph" r:id="rId4346"/>
    <hyperlink ref="C2596" display="http://www.powerline-hk.com" r:id="rId4347"/>
    <hyperlink ref="C103" display="http://www.howfitness.com" r:id="rId4348"/>
    <hyperlink ref="H1542" display="joe.mineo@proprietarytrade.com" r:id="rId4349"/>
    <hyperlink ref="H192" display="aminmy@dataxpress.com.eg" r:id="rId4350"/>
    <hyperlink ref="A1554" display="EASE POLY" r:id="rId4351"/>
    <hyperlink ref="H1765" display="peter@glasswareandchina.com.au" r:id="rId4352"/>
    <hyperlink ref="A706" display="PALAM POTTERIES" r:id="rId4353"/>
    <hyperlink ref="C287" display="http://www.justinhouse.co.uk" r:id="rId4354"/>
    <hyperlink ref="H1067" display="inforeq@berceliusa.com" r:id="rId4355"/>
    <hyperlink ref="H2462" display="sales@parrs.co.uk" r:id="rId4356"/>
    <hyperlink ref="A1214" display="MEDISERVE" r:id="rId4357"/>
    <hyperlink ref="A1567" display="CLEARWATER BATHROOM &amp; KITCHEN PRODUCT LTS" r:id="rId4358"/>
    <hyperlink ref="A1817" display="R BALAZI" r:id="rId4359"/>
    <hyperlink ref="A738" display="MEERA TRADING AGENCY" r:id="rId4360"/>
    <hyperlink ref="A1730" display="METLON ENGINEERS" r:id="rId4361"/>
    <hyperlink ref="C1611" display="http://www.gulistandekal.com.tr" r:id="rId4362"/>
    <hyperlink ref="H1006" display="overseasnet@jrsa.or.jp" r:id="rId4363"/>
    <hyperlink ref="H113" display="ambienceint@yahoo.com" r:id="rId4364"/>
    <hyperlink ref="C1775" display="http://www.feliz-fashion.com" r:id="rId4365"/>
    <hyperlink ref="H2149" display="legrand@netvigator.com" r:id="rId4366"/>
    <hyperlink ref="A33" display="ZENBASH BUSINESS SERVICES" r:id="rId4367"/>
    <hyperlink ref="A421" display="METALL-SERVICE" r:id="rId4368"/>
    <hyperlink ref="H2425" display="information@picatrade.com" r:id="rId4369"/>
    <hyperlink ref="H2473" display="post@lindrupmartinsen.no" r:id="rId4370"/>
    <hyperlink ref="H999" display="taste@infonegocio.com" r:id="rId4371"/>
    <hyperlink ref="A810" display="ALTO-SHAAM SWITZERLAND" r:id="rId4372"/>
    <hyperlink ref="C2176" display="http://www.homeloancenter.com" r:id="rId4373"/>
    <hyperlink ref="H2458" display="harvest@macau.ctm.net" r:id="rId4374"/>
    <hyperlink ref="A2414" display="CASTLE FRANCO" r:id="rId4375"/>
    <hyperlink ref="A1480" display="KINGBEAR S IN TL" r:id="rId4376"/>
    <hyperlink ref="C1925" display="http://www.bakerfurniture.com" r:id="rId4377"/>
    <hyperlink ref="A1278" display="DISTRIBUTION GRANDCHEF" r:id="rId4378"/>
    <hyperlink ref="A2482" display="KNK" r:id="rId4379"/>
    <hyperlink ref="H1440" display="suzielee2002@yahoo.com" r:id="rId4380"/>
    <hyperlink ref="A1583" display="SWANSON SHOJI" r:id="rId4381"/>
    <hyperlink ref="H1158" display="info@krefting.de" r:id="rId4382"/>
    <hyperlink ref="H754" display="afaz@bdonline.com" r:id="rId4383"/>
    <hyperlink ref="A1254" display="AB TOYS" r:id="rId4384"/>
    <hyperlink ref="C1845" display="http://www.dacaposilver.se" r:id="rId4385"/>
    <hyperlink ref="A1229" display="JORDAN NARROW FABRIC" r:id="rId4386"/>
    <hyperlink ref="C1022" display="http://www.lydiashouse.org" r:id="rId4387"/>
    <hyperlink ref="A370" display="METALL-SERVICE" r:id="rId4388"/>
    <hyperlink ref="H2359" display="info@outdoorwarehouse.com" r:id="rId4389"/>
    <hyperlink ref="A2394" display="MBSP IMPORT" r:id="rId4390"/>
    <hyperlink ref="H1290" display="tis.beaulieu@wanadoo.fr" r:id="rId4391"/>
    <hyperlink ref="C288" display="http://www.eternal-blaze.com" r:id="rId4392"/>
    <hyperlink ref="H973" display="ias@riswmond-air-service.nl" r:id="rId4393"/>
    <hyperlink ref="H1484" display="majidstore@zanlink.com" r:id="rId4394"/>
    <hyperlink ref="H184" display="ideas@w3c.com" r:id="rId4395"/>
    <hyperlink ref="A2569" display="SARL HK TRADING" r:id="rId4396"/>
    <hyperlink ref="H2316" display="mktg@fonghua.com.hk" r:id="rId4397"/>
    <hyperlink ref="A297" display="MONDO JOLLY" r:id="rId4398"/>
    <hyperlink ref="A300" display="LANDMARK GROUP" r:id="rId4399"/>
    <hyperlink ref="H436" display="ambaware@sbcglobal.net" r:id="rId4400"/>
    <hyperlink ref="C1481" display="http://www.georgestock.co.nz" r:id="rId4401"/>
    <hyperlink ref="H1129" display="cmtintlltd@yahoo.com" r:id="rId4402"/>
    <hyperlink ref="A766" display="NAMBA" r:id="rId4403"/>
    <hyperlink ref="A499" display="LASKARIDIS" r:id="rId4404"/>
    <hyperlink ref="A699" display="HAYEK FOR ENGINEERNIG &amp; TRADING" r:id="rId4405"/>
    <hyperlink ref="C2586" display="http://www.metos.com" r:id="rId4406"/>
    <hyperlink ref="A318" display="PREMIER RESTAURANT EQUIPMENT" r:id="rId4407"/>
    <hyperlink ref="C1012" display="http://www.rpc-tedeco-gizeh.com" r:id="rId4408"/>
    <hyperlink ref="H1389" display="ibrahim@yumurcakoyuncak.com.tr" r:id="rId4409"/>
    <hyperlink ref="H2338" display="nina@sla.net.au" r:id="rId4410"/>
    <hyperlink ref="H1885" display="spillwellengent@hotmail.com" r:id="rId4411"/>
    <hyperlink ref="A1860" display="SUZURAN SHOJI" r:id="rId4412"/>
    <hyperlink ref="H2362" display="buncalvin@hanmail.net" r:id="rId4413"/>
    <hyperlink ref="D2004" display="http://www.fps.com.hk" r:id="rId4414"/>
    <hyperlink ref="C2545" display="http://www.oreka.com" r:id="rId4415"/>
    <hyperlink ref="H391" display="halina@pol-china.com" r:id="rId4416"/>
    <hyperlink ref="A2284" display="FINE RECAH ENTERPRISE" r:id="rId4417"/>
    <hyperlink ref="C137" display="http://www.chevpac.co.nz" r:id="rId4418"/>
    <hyperlink ref="A2205" display="BEATRICE HOME FASHIONS" r:id="rId4419"/>
    <hyperlink ref="A1966" display="IPOH &amp; C" r:id="rId4420"/>
    <hyperlink ref="C1319" display="http://www.remcousa.com" r:id="rId4421"/>
    <hyperlink ref="C1635" display="http://www.plieger.nl" r:id="rId4422"/>
    <hyperlink ref="H1200" display="vdeng@163.com" r:id="rId4423"/>
    <hyperlink ref="H589" display="hbennit@gwentmortgage.co.uk" r:id="rId4424"/>
    <hyperlink ref="A1555" display="SILK ROAD ASSOCIATES" r:id="rId4425"/>
    <hyperlink ref="C430" display="http://www.superbien.com.hk" r:id="rId4426"/>
    <hyperlink ref="A526" display="LANCORD" r:id="rId4427"/>
    <hyperlink ref="H320" display="info@tiger.nl" r:id="rId4428"/>
    <hyperlink ref="H81" display="moni.white@btinternet.com" r:id="rId4429"/>
    <hyperlink ref="H1758" display="info@guntersmeuser.nl" r:id="rId4430"/>
    <hyperlink ref="A2332" display="FURNCO" r:id="rId4431"/>
    <hyperlink ref="C260" display="http://www.global-advantage-llc.com" r:id="rId4432"/>
    <hyperlink ref="C478" display="http://www.filzer.com" r:id="rId4433"/>
    <hyperlink ref="H2501" display="alielnily@yahoo.com" r:id="rId4434"/>
    <hyperlink ref="C2103" display="http://www.limage_toumic_madronet.com" r:id="rId4435"/>
    <hyperlink ref="B2066" display="JIRAM PHILIPPINES" r:id="rId4436"/>
    <hyperlink ref="H808" display="713546@ican.net" r:id="rId4437"/>
    <hyperlink ref="H1527" display="ajacob@skypro.be" r:id="rId4438"/>
    <hyperlink ref="H273" display="hgqing@hotmail.com" r:id="rId4439"/>
    <hyperlink ref="H116" display="jcdybes@cox.net" r:id="rId4440"/>
    <hyperlink ref="A1677" display="AMWAY OF CANADA" r:id="rId4441"/>
    <hyperlink ref="C2530" display="http://www.roto.be" r:id="rId4442"/>
    <hyperlink ref="H1372" display="oneww@mail.matav.hu" r:id="rId4443"/>
    <hyperlink ref="H2422" display="nanz@one-99shop.com" r:id="rId4444"/>
    <hyperlink ref="H1303" display="gatofoly@wanadoo.fr" r:id="rId4445"/>
    <hyperlink ref="H2386" display="sp.co.ltd@hongkong.com" r:id="rId4446"/>
    <hyperlink ref="A120" display="IHK" r:id="rId4447"/>
    <hyperlink ref="A1226" display="SINO TOINT" r:id="rId4448"/>
    <hyperlink ref="A139" display="RUDOLF HOLZMANN" r:id="rId4449"/>
    <hyperlink ref="A1853" display="REYANDJOC" r:id="rId4450"/>
    <hyperlink ref="C588" display="http://www.karolwestern.com" r:id="rId4451"/>
    <hyperlink ref="H179" display="sales@rushbrookes.co.uk" r:id="rId4452"/>
    <hyperlink ref="A2593" display="PIONEER INTERTRADE" r:id="rId4453"/>
    <hyperlink ref="A1764" display="BAADER CANADA" r:id="rId4454"/>
    <hyperlink ref="H696" display="info@harrogate-house.com" r:id="rId4455"/>
    <hyperlink ref="C777" display="http://www.id-sight.com" r:id="rId4456"/>
    <hyperlink ref="C244" display="http://www.ocl.com.hk" r:id="rId4457"/>
    <hyperlink ref="H1251" display="thriftie@aol.com" r:id="rId4458"/>
    <hyperlink ref="A2548" display="TAIGA TARDING" r:id="rId4459"/>
    <hyperlink ref="C687" display="http://www.mobelringen.no" r:id="rId4460"/>
    <hyperlink ref="C2283" display="http://www.siahuat.com.sg" r:id="rId4461"/>
    <hyperlink ref="H909" display="fydsa@netvigator.com" r:id="rId4462"/>
    <hyperlink ref="H1203" display="roger@alfaco.com" r:id="rId4463"/>
    <hyperlink ref="C1655" display="http://www.buningh.nl" r:id="rId4464"/>
    <hyperlink ref="D2089" display="http://www.corinthianframes.com" r:id="rId4465"/>
    <hyperlink ref="H2336" display="sirkwart@hotmail.com" r:id="rId4466"/>
    <hyperlink ref="C583" display="http://www.ms45.hi.net.net" r:id="rId4467"/>
    <hyperlink ref="C2193" display="http://www.batelnet.bs" r:id="rId4468"/>
    <hyperlink ref="H1358" display="juba@vsnl.com" r:id="rId4469"/>
    <hyperlink ref="B2078" display="QUASAR ELECTRONICS" r:id="rId4470"/>
    <hyperlink ref="H1297" display="info@alescon.nl" r:id="rId4471"/>
    <hyperlink ref="A1121" display="AZURE COMMUNICATION SERVICES" r:id="rId4472"/>
    <hyperlink ref="A267" display="REUSSER MARKETIGN" r:id="rId4473"/>
    <hyperlink ref="H1696" display="agutierrez@pasani.net" r:id="rId4474"/>
    <hyperlink ref="A240" display="EURAN KULUTTAJATUOTTEET OY EURA CONSUMER PRODUCTS" r:id="rId4475"/>
    <hyperlink ref="H519" display="akesukit@thailand.com" r:id="rId4476"/>
    <hyperlink ref="A735" display="NOBLE EXPORTS" r:id="rId4477"/>
    <hyperlink ref="H1404" display="info@sievers-ravenborg.de" r:id="rId4478"/>
    <hyperlink ref="A636" display="MEDIALLTECH" r:id="rId4479"/>
    <hyperlink ref="A1163" display="PRESTIGE HAUSHALTSWAREN" r:id="rId4480"/>
    <hyperlink ref="H1755" display="paakoss@aol.com" r:id="rId4481"/>
    <hyperlink ref="H60" display="kskapyak@aol.com" r:id="rId4482"/>
    <hyperlink ref="H780" display="frscom@d1.dion.ne.jp" r:id="rId4483"/>
    <hyperlink ref="C1935" display="http://www.findhotelswebsite.com" r:id="rId4484"/>
    <hyperlink ref="H1425" display="mervfong@ix.netcom.com" r:id="rId4485"/>
    <hyperlink ref="A1713" display="NORTESCO" r:id="rId4486"/>
    <hyperlink ref="H1403" display="richard@dextelle.com" r:id="rId4487"/>
    <hyperlink ref="C1244" display="http://www.citygalerien.de" r:id="rId4488"/>
    <hyperlink ref="H1037" display="t.hosokawa@k-onishimd.co.jp" r:id="rId4489"/>
    <hyperlink ref="H351" display="venta@caimana.com" r:id="rId4490"/>
    <hyperlink ref="A1716" display="ROSSANA RB" r:id="rId4491"/>
    <hyperlink ref="C1412" display="http://www.rocklandbakery.com" r:id="rId4492"/>
    <hyperlink ref="H1210" display="fralclam@vtc.edu.hk" r:id="rId4493"/>
    <hyperlink ref="A2428" display="B G INTERNATIONAL (HK)" r:id="rId4494"/>
    <hyperlink ref="A623" display="MEGAFONE" r:id="rId4495"/>
    <hyperlink ref="A211" display="SOC PRODUITS MARNIER LAPOSTOLLE" r:id="rId4496"/>
    <hyperlink ref="H413" display="gl@playmobil.de" r:id="rId4497"/>
    <hyperlink ref="A1198" display="OTSUKA CHOTARO SHOTEN" r:id="rId4498"/>
    <hyperlink ref="H1679" display="peter.poon@nadel.com" r:id="rId4499"/>
    <hyperlink ref="C2412" display="http://www.brettsupplies.ie" r:id="rId4500"/>
    <hyperlink ref="A1749" display="LAMP" r:id="rId4501"/>
    <hyperlink ref="H2376" display="zhang1016ying@yahoo.com.cn" r:id="rId4502"/>
    <hyperlink ref="H1876" display="melissa.mahnken@bedbath.com" r:id="rId4503"/>
    <hyperlink ref="A287" display="JUST IN HOUSE" r:id="rId4504"/>
    <hyperlink ref="A2431" display="AR" r:id="rId4505"/>
    <hyperlink ref="H2262" display="klickltd@netvigator.com" r:id="rId4506"/>
    <hyperlink ref="C1410" display="http://www.giftpak.com.hk" r:id="rId4507"/>
    <hyperlink ref="B2056" display="HERLITZ PBS" r:id="rId4508"/>
    <hyperlink ref="A1400" display="AWARD APPLIANCES (NZ)" r:id="rId4509"/>
    <hyperlink ref="C2518" display="http://www.maico.com" r:id="rId4510"/>
    <hyperlink ref="C1949" display="http://www.ibero.fi" r:id="rId4511"/>
    <hyperlink ref="C2603" display="http://www.mek.co.kr" r:id="rId4512"/>
    <hyperlink ref="C262" display="http://www.sundaypaint.co.jp" r:id="rId4513"/>
    <hyperlink ref="H361" display="daesong_py@hotmail.com" r:id="rId4514"/>
    <hyperlink ref="C803" display="http://www.arnos.com.au" r:id="rId4515"/>
    <hyperlink ref="H56" display="gmccrear@truserv.com" r:id="rId4516"/>
    <hyperlink ref="A53" display="BODOE KULDETEKNIKK" r:id="rId4517"/>
    <hyperlink ref="A1456" display="CAL RANCH" r:id="rId4518"/>
    <hyperlink ref="C715" display="http://www.stny.rr.com" r:id="rId4519"/>
    <hyperlink ref="I2066" display="jiram_cn@vip.163.com" r:id="rId4520"/>
    <hyperlink ref="A2186" display="ROBB" r:id="rId4521"/>
    <hyperlink ref="A1599" display="EASTERN ELEMENT" r:id="rId4522"/>
    <hyperlink ref="C509" display="http://www.premiereproducts.co.uk" r:id="rId4523"/>
    <hyperlink ref="I2048" display="peer@info.com.ph" r:id="rId4524"/>
    <hyperlink ref="H1168" display="post@gernglas.com" r:id="rId4525"/>
    <hyperlink ref="C785" display="http://www.marlowint.com" r:id="rId4526"/>
    <hyperlink ref="A465" display="TISSAGES MOUTET" r:id="rId4527"/>
    <hyperlink ref="H1406" display="info@altikon.dk" r:id="rId4528"/>
    <hyperlink ref="A996" display="ALKASO INTERENATIONAL" r:id="rId4529"/>
    <hyperlink ref="A881" display="ALADDIN INDUSTRIES" r:id="rId4530"/>
    <hyperlink ref="A1985" display="FRANCE AFFAIRES" r:id="rId4531"/>
    <hyperlink ref="A1397" display="SUNGJIN INTERNATIONAL" r:id="rId4532"/>
    <hyperlink ref="H1283" display="sundef@yahoo.com" r:id="rId4533"/>
    <hyperlink ref="C1299" display="http://www.lacri.net" r:id="rId4534"/>
    <hyperlink ref="A859" display="CERTIFIED BUILDING PROPDUCT" r:id="rId4535"/>
    <hyperlink ref="H2591" display="cheravattana@hotmail.com" r:id="rId4536"/>
    <hyperlink ref="C116" display="http://www.jdasinc.com" r:id="rId4537"/>
    <hyperlink ref="C2248" display="http://www.ms58.hinet.net" r:id="rId4538"/>
    <hyperlink ref="H2187" display="info@gellbergab.se" r:id="rId4539"/>
    <hyperlink ref="C1950" display="http://www.aardewerkfabriek.nl" r:id="rId4540"/>
    <hyperlink ref="H819" display="aldis@tactdc.com.hk" r:id="rId4541"/>
    <hyperlink ref="A2498" display="PROTEMPO" r:id="rId4542"/>
    <hyperlink ref="C480" display="http://www.anchorhocking.com" r:id="rId4543"/>
    <hyperlink ref="H107" display="vhmatz@kirk-matz.com" r:id="rId4544"/>
    <hyperlink ref="A1830" display="KINGSHALL HOLDINGS" r:id="rId4545"/>
    <hyperlink ref="H453" display="nivelmim@nivel.e.telefonica.net" r:id="rId4546"/>
    <hyperlink ref="H428" display="expromt@utel.net.ua" r:id="rId4547"/>
    <hyperlink ref="A2178" display="SCAM" r:id="rId4548"/>
    <hyperlink ref="A673" display="AICARSA HONGKONG REPRESENTATIVE OFFICE" r:id="rId4549"/>
    <hyperlink ref="A917" display="EXCEL INTERNATIONAL VENTURES" r:id="rId4550"/>
    <hyperlink ref="C2209" display="http://www.scar.com.hk" r:id="rId4551"/>
    <hyperlink ref="A1781" display="RELIANCE" r:id="rId4552"/>
    <hyperlink ref="A138" display="ESSENTECH" r:id="rId4553"/>
    <hyperlink ref="A149" display="AFAKIIZ INTERNATIONAL" r:id="rId4554"/>
    <hyperlink ref="H424" display="info@taisun.com.sg" r:id="rId4555"/>
    <hyperlink ref="C1189" display="http://www.polyserv.dp.ua" r:id="rId4556"/>
    <hyperlink ref="C1054" display="http://www.jordanyp.com" r:id="rId4557"/>
    <hyperlink ref="C2221" display="http://www.bigerics.ca" r:id="rId4558"/>
    <hyperlink ref="C820" display="http://www.sakszl.com" r:id="rId4559"/>
    <hyperlink ref="A1809" display="CRE-STYLE" r:id="rId4560"/>
    <hyperlink ref="C1153" display="http://www.altrend.co.nz" r:id="rId4561"/>
    <hyperlink ref="H959" display="fist@houston.rr.com" r:id="rId4562"/>
    <hyperlink ref="A381" display="LUTET" r:id="rId4563"/>
    <hyperlink ref="H1388" display="info@dupont.be" r:id="rId4564"/>
    <hyperlink ref="A1693" display="CLERY &amp; CO (1941)" r:id="rId4565"/>
    <hyperlink ref="H297" display="cvtgd@tiscali.it" r:id="rId4566"/>
    <hyperlink ref="A1921" display="B L HANLY &amp;" r:id="rId4567"/>
    <hyperlink ref="A367" display="NOURA KISH TRADING" r:id="rId4568"/>
    <hyperlink ref="H624" display="onkahk@ctimail3.com" r:id="rId4569"/>
    <hyperlink ref="C240" display="http://www.eurankuluttajatuotteet.fi" r:id="rId4570"/>
    <hyperlink ref="A1464" display="SUPPLY SIDE" r:id="rId4571"/>
    <hyperlink ref="C2472" display="http://www.bronzmobilya.com.tr" r:id="rId4572"/>
    <hyperlink ref="C1583" display="http://www.swanson.co.jp" r:id="rId4573"/>
    <hyperlink ref="C1527" display="http://www.bickleup.be" r:id="rId4574"/>
    <hyperlink ref="A1609" display="TINJIN INDUSTRIAL" r:id="rId4575"/>
    <hyperlink ref="H47" display="keen889@hotmail.com" r:id="rId4576"/>
    <hyperlink ref="A2296" display="ROSHDEL ENTERPRISES" r:id="rId4577"/>
    <hyperlink ref="C1169" display="http://www.ryness.co.uk" r:id="rId4578"/>
    <hyperlink ref="H916" display="malhi8@hotmail.com" r:id="rId4579"/>
    <hyperlink ref="A1686" display="CHUAN YI TRADING" r:id="rId4580"/>
    <hyperlink ref="C2175" display="http://www.leonardo.co.uk" r:id="rId4581"/>
    <hyperlink ref="C2173" display="http://www.kita.co.jp" r:id="rId4582"/>
    <hyperlink ref="I2058" display="hubsdad@aol.com" r:id="rId4583"/>
    <hyperlink ref="C2212" display="http://www.atlantisrestauranteq.com" r:id="rId4584"/>
    <hyperlink ref="C2215" display="http://www.exoticangel.com" r:id="rId4585"/>
    <hyperlink ref="H1442" display="kingsang@public.guangzhou.gd.cn" r:id="rId4586"/>
    <hyperlink ref="C1424" display="http://www.altawheedco.com" r:id="rId4587"/>
    <hyperlink ref="H1149" display="agrotrop@ghana.com" r:id="rId4588"/>
    <hyperlink ref="A1242" display="AA FLOWER CRAFT" r:id="rId4589"/>
    <hyperlink ref="D2019" display="http://www.swisssiam.com" r:id="rId4590"/>
    <hyperlink ref="A977" display="CONNECTION IMPORT ONE" r:id="rId4591"/>
    <hyperlink ref="C126" display="http://www.bilaltraders.com" r:id="rId4592"/>
    <hyperlink ref="H115" display="equus@netvigator.com" r:id="rId4593"/>
    <hyperlink ref="H841" display="xiaobingzs@hotmail.com" r:id="rId4594"/>
    <hyperlink ref="H628" display="rain5767@aol.com" r:id="rId4595"/>
    <hyperlink ref="H121" display="billyw@atlasglobal.com.hk" r:id="rId4596"/>
    <hyperlink ref="A2323" display="BOXWOOD ART" r:id="rId4597"/>
    <hyperlink ref="H337" display="seorim3@yahoo.co" r:id="rId4598"/>
    <hyperlink ref="H2302" display="abl@ndb.vsnl.net.in" r:id="rId4599"/>
    <hyperlink ref="C1472" display="http://www.air-biz.org" r:id="rId4600"/>
    <hyperlink ref="D2042" display="http://www.bindgeorgfischer.nl" r:id="rId4601"/>
    <hyperlink ref="C215" display="http://www.boonseng.com" r:id="rId4602"/>
    <hyperlink ref="A1771" display="CHEHAB &amp; CHERFAN" r:id="rId4603"/>
    <hyperlink ref="C913" display="http://www.lb.sgroup.ca" r:id="rId4604"/>
    <hyperlink ref="A2180" display="CROWDED MARKET INTERNATIONAL" r:id="rId4605"/>
    <hyperlink ref="A1840" display="ASTILLEROS Y MAESTRANZAS DE LA ARMADA ASMAR" r:id="rId4606"/>
    <hyperlink ref="A1585" display="CLEAN MAGMA" r:id="rId4607"/>
    <hyperlink ref="C423" display="http://www.so-net.com.hk" r:id="rId4608"/>
    <hyperlink ref="A445" display="JOHN FOWLER HOLIDAYS" r:id="rId4609"/>
    <hyperlink ref="H448" display="nirosol@walla.co" r:id="rId4610"/>
    <hyperlink ref="C1127" display="http://www.cretom.co.jp" r:id="rId4611"/>
    <hyperlink ref="A596" display="CHAMPION INTERLINK" r:id="rId4612"/>
    <hyperlink ref="A1925" display="BAKER EUROPE" r:id="rId4613"/>
    <hyperlink ref="H488" display="fahad@babatin.com" r:id="rId4614"/>
    <hyperlink ref="A786" display="BESTCO FUEL INJECTION PUMP SERVICE" r:id="rId4615"/>
    <hyperlink ref="H794" display="kbjsb@katrinbj.com" r:id="rId4616"/>
    <hyperlink ref="A675" display="SAN JUAN HOGAR" r:id="rId4617"/>
    <hyperlink ref="H1830" display="avdo@bigpond.net.au" r:id="rId4618"/>
    <hyperlink ref="C531" display="http://www.lopez-vera.com" r:id="rId4619"/>
    <hyperlink ref="A750" display="FERRAGENS NEGRAO COMERCIAL" r:id="rId4620"/>
    <hyperlink ref="A616" display="BAKER S BEST / B E S T" r:id="rId4621"/>
    <hyperlink ref="A1071" display="SASI VARNA" r:id="rId4622"/>
    <hyperlink ref="C2303" display="http://www.algisrl.com" r:id="rId4623"/>
    <hyperlink ref="H737" display="hamgera@apadana.com" r:id="rId4624"/>
    <hyperlink ref="A1762" display="NEW KINGSTON FASHIONS" r:id="rId4625"/>
    <hyperlink ref="A2333" display="GARDEN GRACES" r:id="rId4626"/>
    <hyperlink ref="C1584" display="http://www.homewell-co.com" r:id="rId4627"/>
    <hyperlink ref="C1490" display="http://www.rr.iij4u.or.jp" r:id="rId4628"/>
    <hyperlink ref="A284" display="SURYA STEEL" r:id="rId4629"/>
    <hyperlink ref="H2360" display="swcorp@kornet.co" r:id="rId4630"/>
    <hyperlink ref="A2145" display="PT MELINDO CIPTA AGUNG" r:id="rId4631"/>
    <hyperlink ref="A1954" display="ASIA COMBINE" r:id="rId4632"/>
    <hyperlink ref="H1687" display="debsagye@telconet.net" r:id="rId4633"/>
    <hyperlink ref="H1975" display="jcagroup@tm.net.my" r:id="rId4634"/>
    <hyperlink ref="A1155" display="KINGSTAR SUPPLIES" r:id="rId4635"/>
    <hyperlink ref="D2100" display="http://www.leoncop.com" r:id="rId4636"/>
    <hyperlink ref="A1804" display="MAC S NO 2 INC A DIVISSION OF SEVEN MILE GROUP" r:id="rId4637"/>
    <hyperlink ref="A2348" display="ART VENTURES" r:id="rId4638"/>
    <hyperlink ref="C9" display="http://www.hntour.net" r:id="rId4639"/>
    <hyperlink ref="C1362" display="http://www.jctd.co.jp" r:id="rId4640"/>
    <hyperlink ref="C1549" display="http://www.adventure-bags.com" r:id="rId4641"/>
    <hyperlink ref="A2327" display="CAPPO BROS" r:id="rId4642"/>
    <hyperlink ref="H730" display="homemake@ms45.hi.net.net" r:id="rId4643"/>
    <hyperlink ref="H1366" display="sitcoim@aol.com" r:id="rId4644"/>
    <hyperlink ref="H2126" display="australianaproducts@ausinfo.com.au" r:id="rId4645"/>
    <hyperlink ref="A1871" display="MALBOTRA HANDICRAFTS" r:id="rId4646"/>
    <hyperlink ref="C2148" display="http://www.nipponkoa.co.jp" r:id="rId4647"/>
    <hyperlink ref="C1761" display="http://www.franceaffaires.fr" r:id="rId4648"/>
    <hyperlink ref="A1311" display="LEOPOLD" r:id="rId4649"/>
    <hyperlink ref="H309" display="kada@kada.at" r:id="rId4650"/>
    <hyperlink ref="C1467" display="http://www.hkscale.com" r:id="rId4651"/>
    <hyperlink ref="H249" display="info@influxco.com.hk" r:id="rId4652"/>
    <hyperlink ref="C1221" display="http://www.sarantintl.com" r:id="rId4653"/>
    <hyperlink ref="A1699" display="ABDUL AZIZ AL-MADHI &amp; PARTNER" r:id="rId4654"/>
    <hyperlink ref="H1606" display="pitjin@tm.net.my" r:id="rId4655"/>
    <hyperlink ref="C668" display="http://www.formcase.com" r:id="rId4656"/>
    <hyperlink ref="C75" display="http://www.moyson-afterprint.be" r:id="rId4657"/>
    <hyperlink ref="H499" display="laskarides@otenet.gr" r:id="rId4658"/>
    <hyperlink ref="A1350" display="ALKHANFARI" r:id="rId4659"/>
    <hyperlink ref="H2510" display="smitchinternational@msn.com" r:id="rId4660"/>
    <hyperlink ref="A586" display="NORSON ENGG &amp; ALLIED PRODUCTS (P)" r:id="rId4661"/>
    <hyperlink ref="C747" display="http://www.kaufgut.it" r:id="rId4662"/>
    <hyperlink ref="H2519" display="babar@dhaka.net" r:id="rId4663"/>
    <hyperlink ref="A1654" display="BBN FASTNET (BRADFORD)" r:id="rId4664"/>
    <hyperlink ref="H835" display="shrena1999@yahoo.com" r:id="rId4665"/>
    <hyperlink ref="A202" display="HADARAT" r:id="rId4666"/>
    <hyperlink ref="C1661" display="http://www.harrispaper.com.au" r:id="rId4667"/>
    <hyperlink ref="C2178" display="http://www.scam-sas.it" r:id="rId4668"/>
    <hyperlink ref="H1447" display="rogerzhao@optusnet.com.au" r:id="rId4669"/>
    <hyperlink ref="C783" display="http://www.beukhoreca.nl" r:id="rId4670"/>
    <hyperlink ref="A1348" display="RAMCO TRADING" r:id="rId4671"/>
    <hyperlink ref="H1657" display="mehulmodi68@hotmail.com" r:id="rId4672"/>
    <hyperlink ref="A2527" display="MARTIN YAFFE HONG KONG" r:id="rId4673"/>
    <hyperlink ref="A639" display="BARNABO PIETRO" r:id="rId4674"/>
    <hyperlink ref="A2531" display="RESINE SINTETICHE ADAMOLI" r:id="rId4675"/>
    <hyperlink ref="A714" display="SECURIKEY" r:id="rId4676"/>
    <hyperlink ref="A2519" display="BARUN TRADE INTERNATIONAL" r:id="rId4677"/>
    <hyperlink ref="H1070" display="richard@bromacltd.co.uk" r:id="rId4678"/>
    <hyperlink ref="C1265" display="http://www.allamericanhotdog.org" r:id="rId4679"/>
    <hyperlink ref="H2559" display="frojas@infinituscorp.com" r:id="rId4680"/>
    <hyperlink ref="A462" display="KIT KAT CASH &amp; CARRY" r:id="rId4681"/>
    <hyperlink ref="A1983" display="ASIA GATEWAY" r:id="rId4682"/>
    <hyperlink ref="C1618" display="http://www.limage_toumic_madronet.com" r:id="rId4683"/>
    <hyperlink ref="H491" display="v.levin@pasifikgrup.com" r:id="rId4684"/>
    <hyperlink ref="C561" display="http://www.rheita.com" r:id="rId4685"/>
    <hyperlink ref="H1821" display="stehanie.fegura@soreau.fr" r:id="rId4686"/>
    <hyperlink ref="C612" display="http://www.lucas.com.sg" r:id="rId4687"/>
    <hyperlink ref="A1578" display="SUOMEN TURVALAITEPALVELU" r:id="rId4688"/>
    <hyperlink ref="A711" display="LIV HEART" r:id="rId4689"/>
    <hyperlink ref="C1862" display="http://www.sangsang.com.hk" r:id="rId4690"/>
    <hyperlink ref="C1071" display="http://www.sasivarna.com" r:id="rId4691"/>
    <hyperlink ref="A1473" display="CHINA FOUNDATION INTERNATION" r:id="rId4692"/>
    <hyperlink ref="H1505" display="pliancato@pliancatocasri.it" r:id="rId4693"/>
    <hyperlink ref="A1011" display="BUXTON" r:id="rId4694"/>
    <hyperlink ref="H316" display="chair@eth.net" r:id="rId4695"/>
    <hyperlink ref="A1701" display="BASE INTERNATIONAL" r:id="rId4696"/>
    <hyperlink ref="A932" display="EXPORT IMPORT TRADE D O O" r:id="rId4697"/>
    <hyperlink ref="H836" display="post@lillehammer.no" r:id="rId4698"/>
    <hyperlink ref="C1571" display="http://www.email18.com" r:id="rId4699"/>
    <hyperlink ref="C1628" display="http://www.hellasnet.gr" r:id="rId4700"/>
    <hyperlink ref="A1946" display="DAESAN PROFILE" r:id="rId4701"/>
    <hyperlink ref="A2340" display="MARUJU" r:id="rId4702"/>
    <hyperlink ref="H460" display="lamlin@garwick.corp.com.hk" r:id="rId4703"/>
    <hyperlink ref="C1317" display="http://www.corpo.co.jp" r:id="rId4704"/>
    <hyperlink ref="H1039" display="dizas@hol.gr" r:id="rId4705"/>
    <hyperlink ref="C619" display="http://www.idpny.com" r:id="rId4706"/>
    <hyperlink ref="H992" display="m@salaamat.com" r:id="rId4707"/>
    <hyperlink ref="A1334" display="ABDUL WAHAB JOUI TRADERS" r:id="rId4708"/>
    <hyperlink ref="H2210" display="bwayent@hanmail.net" r:id="rId4709"/>
    <hyperlink ref="H1712" display="jenny@hsmp.com" r:id="rId4710"/>
    <hyperlink ref="A1215" display="KUNTALS" r:id="rId4711"/>
    <hyperlink ref="H2481" display="richard@iids.com" r:id="rId4712"/>
    <hyperlink ref="A643" display="AL KALSOOM INDUSTRIAL" r:id="rId4713"/>
    <hyperlink ref="H1499" display="hawko@pacific.net.sg" r:id="rId4714"/>
    <hyperlink ref="C1957" display="http://www.oswalt-okc.com" r:id="rId4715"/>
    <hyperlink ref="A2601" display="J&amp;J TRADING" r:id="rId4716"/>
    <hyperlink ref="A1832" display="EUROASIA TRADING" r:id="rId4717"/>
    <hyperlink ref="A1026" display="FANTASY TRADING" r:id="rId4718"/>
    <hyperlink ref="A1427" display="LIMEKS DIS TICARET" r:id="rId4719"/>
    <hyperlink ref="A2232" display="DEATH VALLEY" r:id="rId4720"/>
    <hyperlink ref="C1194" display="http://www.coxtradingltd.com" r:id="rId4721"/>
    <hyperlink ref="A982" display="DIAMOND" r:id="rId4722"/>
    <hyperlink ref="C1520" display="http://www.adprint.com.ua" r:id="rId4723"/>
    <hyperlink ref="A197" display="CONSUMER ELECTRONICS TRADAING A S" r:id="rId4724"/>
    <hyperlink ref="H1055" display="ctis_group@hotmail.com" r:id="rId4725"/>
    <hyperlink ref="A776" display="PUBLICIDAD Y MERCADEO DE VIANCA" r:id="rId4726"/>
    <hyperlink ref="H2507" display="info@s#ssco.de" r:id="rId4727"/>
    <hyperlink ref="A2298" display="DOORISMA" r:id="rId4728"/>
    <hyperlink ref="H2341" display="info@certex.se" r:id="rId4729"/>
    <hyperlink ref="H1350" display="almwasil@yahoo.com" r:id="rId4730"/>
    <hyperlink ref="A1903" display="CHANGCHIN-INC" r:id="rId4731"/>
    <hyperlink ref="A1404" display="SIEVERS &amp; RAVENBORG(GMBH &amp; CO )" r:id="rId4732"/>
    <hyperlink ref="C2183" display="http://www.hendrikveder.nl" r:id="rId4733"/>
    <hyperlink ref="C1983" display="http://www.asiagateway.co.uk" r:id="rId4734"/>
    <hyperlink ref="A2233" display="OSHIN IMPORTERS" r:id="rId4735"/>
    <hyperlink ref="A1741" display="CAMPBELL &amp; COOKE" r:id="rId4736"/>
    <hyperlink ref="H1065" display="vcampuzano@viancamarketing.com" r:id="rId4737"/>
    <hyperlink ref="H1427" display="limeks@limeks.com" r:id="rId4738"/>
    <hyperlink ref="H1235" display="info@bakersbestinc.com" r:id="rId4739"/>
    <hyperlink ref="C1049" display="http://www.advedge.com" r:id="rId4740"/>
    <hyperlink ref="C2392" display="http://www.usaypage.com" r:id="rId4741"/>
    <hyperlink ref="H2472" display="pazarlama@bronzmobilya.com.tr" r:id="rId4742"/>
    <hyperlink ref="H267" display="uwr@gmx.ch" r:id="rId4743"/>
    <hyperlink ref="A1051" display="KM INTER-MARKETING SDN" r:id="rId4744"/>
    <hyperlink ref="A2528" display="ENU EICHI SHI" r:id="rId4745"/>
    <hyperlink ref="C139" display="http://www.hdzmann.at" r:id="rId4746"/>
    <hyperlink ref="H1672" display="ces@eilcom.net" r:id="rId4747"/>
    <hyperlink ref="H1116" display="info@dracoind.com" r:id="rId4748"/>
    <hyperlink ref="C1042" display="http://www.kohls.com" r:id="rId4749"/>
    <hyperlink ref="H654" display="info@marumasa.co" r:id="rId4750"/>
    <hyperlink ref="H700" display="naigaidt@mb.infoweb.ne.jp" r:id="rId4751"/>
    <hyperlink ref="A1450" display="ARMSTRONG AGENCIES" r:id="rId4752"/>
    <hyperlink ref="A64" display="NUOVA INOX MARE" r:id="rId4753"/>
    <hyperlink ref="H1277" display="goldenvictoria@iprimus.com.au" r:id="rId4754"/>
    <hyperlink ref="C1624" display="http://www.hcc5.bai.ne.jp" r:id="rId4755"/>
    <hyperlink ref="C1854" display="http://www.firstnet.com.jo" r:id="rId4756"/>
    <hyperlink ref="A61" display="INTERCONTINENTAL TRIAD" r:id="rId4757"/>
    <hyperlink ref="C1701" display="http://www.baseintltd.com" r:id="rId4758"/>
    <hyperlink ref="H2142" display="shawn@oshinimport.com" r:id="rId4759"/>
    <hyperlink ref="H1756" display="nilealtd@cytanet.com.cy" r:id="rId4760"/>
    <hyperlink ref="C1920" display="http://www.pathfinder.gr" r:id="rId4761"/>
    <hyperlink ref="H1197" display="cnfcy@saigonnet.vn" r:id="rId4762"/>
    <hyperlink ref="H2303" display="bferral@tin.it" r:id="rId4763"/>
    <hyperlink ref="A971" display="OY HEDI" r:id="rId4764"/>
    <hyperlink ref="H1477" display="rosenthal-wood@wanadoo.fr" r:id="rId4765"/>
    <hyperlink ref="A2507" display="SUESSCO" r:id="rId4766"/>
    <hyperlink ref="H2213" display="ronald.brons@hotmail.com" r:id="rId4767"/>
    <hyperlink ref="C1002" display="http://www.porkka.no" r:id="rId4768"/>
    <hyperlink ref="H665" display="info@saniflo.se" r:id="rId4769"/>
    <hyperlink ref="A903" display="RAHMER GMBH &amp;" r:id="rId4770"/>
    <hyperlink ref="A1996" display="BAYWATCH IMPEX" r:id="rId4771"/>
    <hyperlink ref="H15" display="atlgroep@freeler.nl" r:id="rId4772"/>
    <hyperlink ref="D2013" display="http://www.billsouth.net" r:id="rId4773"/>
    <hyperlink ref="A2354" display="MARKS VENTURE" r:id="rId4774"/>
    <hyperlink ref="H1068" display="fortal@multi.com.uy" r:id="rId4775"/>
    <hyperlink ref="A1289" display="CREES OF THE WASKAGANISH FIRST NATION" r:id="rId4776"/>
    <hyperlink ref="C1602" display="http://www.oldline.it" r:id="rId4777"/>
    <hyperlink ref="C2585" display="http://www.time.net.my" r:id="rId4778"/>
    <hyperlink ref="A1332" display="DUREE INDUSTRIAL" r:id="rId4779"/>
    <hyperlink ref="A2452" display="PREFERRED MARKETING AGENT" r:id="rId4780"/>
    <hyperlink ref="A2506" display="INSEL GERARD COMMERCIALISATION" r:id="rId4781"/>
    <hyperlink ref="H1026" display="fangerencia@epm.net.co" r:id="rId4782"/>
    <hyperlink ref="A487" display="SHAMS ENTERPRISES" r:id="rId4783"/>
    <hyperlink ref="C962" display="http://www.ea.no" r:id="rId4784"/>
    <hyperlink ref="A896" display="HONG TRADING HOUSE" r:id="rId4785"/>
    <hyperlink ref="C243" display="http://www.prashtrading.com" r:id="rId4786"/>
    <hyperlink ref="A729" display="HOWARD SILVERS" r:id="rId4787"/>
    <hyperlink ref="C316" display="http://www.ergomaxx.com" r:id="rId4788"/>
    <hyperlink ref="A1266" display="HANKUK RINNAI" r:id="rId4789"/>
    <hyperlink ref="A162" display="MINOS" r:id="rId4790"/>
    <hyperlink ref="A1341" display="KAO WEI HOMEWARE" r:id="rId4791"/>
    <hyperlink ref="C2165" display="http://www.howex.com.au" r:id="rId4792"/>
    <hyperlink ref="C2144" display="http://www.fmail.vnn.vn" r:id="rId4793"/>
    <hyperlink ref="C1926" display="http://www.bonchef.com" r:id="rId4794"/>
    <hyperlink ref="A1656" display="BO BENDIXEN GRAPHICS" r:id="rId4795"/>
    <hyperlink ref="H69" display="bipin@cal3.vsnl.net.in" r:id="rId4796"/>
    <hyperlink ref="A1455" display="SUMMIT CHINA HOLDINGS" r:id="rId4797"/>
    <hyperlink ref="A1935" display="AL-SALMAN HOTEL" r:id="rId4798"/>
    <hyperlink ref="C944" display="http://www.bambuhome.com" r:id="rId4799"/>
    <hyperlink ref="H1506" display="rmamtaus@alel-tp.com" r:id="rId4800"/>
    <hyperlink ref="A922" display="NORTHERN RESPONSE (INTERNATION AL)" r:id="rId4801"/>
    <hyperlink ref="H19" display="adnan@bajwa-enterprises.com" r:id="rId4802"/>
    <hyperlink ref="H553" display="j.lamski@jaeggi.com" r:id="rId4803"/>
    <hyperlink ref="A640" display="J&amp;Y ERADAT" r:id="rId4804"/>
    <hyperlink ref="H358" display="dpkco@hol.gr" r:id="rId4805"/>
    <hyperlink ref="H293" display="cbrussow@duckwall.com" r:id="rId4806"/>
    <hyperlink ref="A821" display="MANE IBERICA" r:id="rId4807"/>
    <hyperlink ref="H372" display="cvtgd@tiscali.it" r:id="rId4808"/>
    <hyperlink ref="H244" display="jimmy@ocl.com.hk" r:id="rId4809"/>
    <hyperlink ref="C2273" display="http://www.hod.care" r:id="rId4810"/>
    <hyperlink ref="H545" display="contact@paredes.fr" r:id="rId4811"/>
    <hyperlink ref="H597" display="info@cafemart.com" r:id="rId4812"/>
    <hyperlink ref="A1179" display="OSELLA TESSILE" r:id="rId4813"/>
    <hyperlink ref="C477" display="http://www.muse.ocn.ne.jp" r:id="rId4814"/>
    <hyperlink ref="H1898" display="info@anodica.it" r:id="rId4815"/>
    <hyperlink ref="H8" display="usamfgrep@hotmail.com" r:id="rId4816"/>
    <hyperlink ref="H1250" display="info@jansendak.nl" r:id="rId4817"/>
    <hyperlink ref="H508" display="info@schneider.co" r:id="rId4818"/>
    <hyperlink ref="H1045" display="damo@soundslikehome.com.au" r:id="rId4819"/>
    <hyperlink ref="A1600" display="EASE-E-LOAD TROLLEYS" r:id="rId4820"/>
    <hyperlink ref="H65" display="barbara.balistreri@paglieri.com" r:id="rId4821"/>
    <hyperlink ref="A1208" display="LAGERTEKNIKK NORGE" r:id="rId4822"/>
    <hyperlink ref="H176" display="chair@eth.net" r:id="rId4823"/>
    <hyperlink ref="C107" display="http://www.kirk-matz.com" r:id="rId4824"/>
    <hyperlink ref="H2584" display="asbt@i-manila.com.ph" r:id="rId4825"/>
    <hyperlink ref="C2286" display="http://www.zoom.co.uk" r:id="rId4826"/>
    <hyperlink ref="A1506" display="ALD TRADE PARTNER" r:id="rId4827"/>
    <hyperlink ref="H2530" display="info@roto.be" r:id="rId4828"/>
    <hyperlink ref="A1299" display="LA CRI" r:id="rId4829"/>
    <hyperlink ref="C216" display="http://www.parsons-intl.com.hk" r:id="rId4830"/>
    <hyperlink ref="A417" display="JANSEN GMBH U" r:id="rId4831"/>
    <hyperlink ref="C692" display="http://www.mccsc.edu" r:id="rId4832"/>
    <hyperlink ref="H272" display="new-toys@163.com" r:id="rId4833"/>
    <hyperlink ref="A1154" display="CANVAN" r:id="rId4834"/>
    <hyperlink ref="C2140" display="http://www.infoweb.abs.net" r:id="rId4835"/>
    <hyperlink ref="H717" display="sanimpex@ndb.vsnl.net.in" r:id="rId4836"/>
    <hyperlink ref="C1193" display="http://www.hanadate.co.jp" r:id="rId4837"/>
    <hyperlink ref="H1105" display="dkmutha@mmexports.com" r:id="rId4838"/>
    <hyperlink ref="C1795" display="http://www.espritetlevin.com" r:id="rId4839"/>
    <hyperlink ref="C760" display="http://www.betlan.com" r:id="rId4840"/>
    <hyperlink ref="A299" display="ARRENA INTERNATIONAL TRADING ENTERPRISES" r:id="rId4841"/>
    <hyperlink ref="A2462" display="F PARR" r:id="rId4842"/>
    <hyperlink ref="A2493" display="ADORE REGAL COSTCO" r:id="rId4843"/>
    <hyperlink ref="A2131" display="KOYO" r:id="rId4844"/>
    <hyperlink ref="H543" display="supercitymnl@yahoo.com" r:id="rId4845"/>
    <hyperlink ref="A1922" display="GUSTAFSSONS BLOMSTERODLINGAR" r:id="rId4846"/>
    <hyperlink ref="A1911" display="AHMED HOSSAIN ARMS" r:id="rId4847"/>
    <hyperlink ref="H154" display="sirkwart@hotmail.com" r:id="rId4848"/>
    <hyperlink ref="A1116" display="DRACO INDUSTRIAL" r:id="rId4849"/>
    <hyperlink ref="C1364" display="http://www.mos.com.np" r:id="rId4850"/>
    <hyperlink ref="H2576" display=".comphome@tpg.com..au" r:id="rId4851"/>
    <hyperlink ref="C1917" display="http://www.etceteras.com.hk" r:id="rId4852"/>
    <hyperlink ref="A1183" display="J &amp; M INT L (H K)" r:id="rId4853"/>
    <hyperlink ref="C1089" display="http://www.archonlab.com" r:id="rId4854"/>
    <hyperlink ref="A2230" display="FARTES" r:id="rId4855"/>
    <hyperlink ref="I2080" display="info@tg-woodware.com" r:id="rId4856"/>
    <hyperlink ref="A184" display="AAREN INDUSTRIES" r:id="rId4857"/>
    <hyperlink ref="A1500" display="B L CHAINRAI &amp; CO (NIG)" r:id="rId4858"/>
    <hyperlink ref="H913" display="sreid@lb.sgroup.ca" r:id="rId4859"/>
    <hyperlink ref="H2189" display="avdo@bigpond.net.au" r:id="rId4860"/>
    <hyperlink ref="H11" display="eric.boin@remycointreau.com" r:id="rId4861"/>
    <hyperlink ref="A1000" display="EXPORT SOURCES" r:id="rId4862"/>
    <hyperlink ref="H87" display="papotti.srl@iol.it" r:id="rId4863"/>
    <hyperlink ref="H528" display="jma@j-me.co.uk" r:id="rId4864"/>
    <hyperlink ref="A1484" display="MAJID STORE" r:id="rId4865"/>
    <hyperlink ref="C1541" display="http://www.sampurnaservices.com" r:id="rId4866"/>
    <hyperlink ref="C1555" display="http://www.silkroadassociates.com" r:id="rId4867"/>
    <hyperlink ref="H2400" display="stefano.motta@kshape.com" r:id="rId4868"/>
    <hyperlink ref="H437" display="xjieqiong@hotmail.com" r:id="rId4869"/>
    <hyperlink ref="C628" display="http://www.rainbowwholesale.com" r:id="rId4870"/>
    <hyperlink ref="A1453" display="BONDI BEACH BAG" r:id="rId4871"/>
    <hyperlink ref="C2328" display="http://www.basketrack.com" r:id="rId4872"/>
    <hyperlink ref="H1192" display="marudhara@vsnl.net" r:id="rId4873"/>
    <hyperlink ref="C1556" display="http://www.laltex.com" r:id="rId4874"/>
    <hyperlink ref="A1197" display="CONG TY CRYSTAL THANH PHO HO CHI MINH" r:id="rId4875"/>
    <hyperlink ref="H239" display="rehmanfaizal@aol.com" r:id="rId4876"/>
    <hyperlink ref="C1915" display="http://www.mx3.alpha-web.ne.jp" r:id="rId4877"/>
    <hyperlink ref="B2037" display="PIZZI" r:id="rId4878"/>
    <hyperlink ref="C19" display="http://www.bajwa-enterprises.com" r:id="rId4879"/>
    <hyperlink ref="A199" display="AMERICAN EXHIBITION" r:id="rId4880"/>
    <hyperlink ref="A2185" display="SATELLITE LANKA (PRIVATE)" r:id="rId4881"/>
    <hyperlink ref="A2445" display="SANYEI CORPORATION(TAIWAN)LTD" r:id="rId4882"/>
    <hyperlink ref="C2525" display="http://www.sbaltd.com" r:id="rId4883"/>
    <hyperlink ref="A2388" display="BROWNE &amp;" r:id="rId4884"/>
    <hyperlink ref="H1899" display="jiram_cn@vip.163.com" r:id="rId4885"/>
    <hyperlink ref="C484" display="http://www.microtechniek.nl" r:id="rId4886"/>
    <hyperlink ref="H762" display="fujisho@netvigator.com" r:id="rId4887"/>
    <hyperlink ref="C1144" display="http://www.argos-hygiene.fr" r:id="rId4888"/>
    <hyperlink ref="A2558" display="KARINA (FAR EAST) TRADING" r:id="rId4889"/>
    <hyperlink ref="A2281" display="BERGEN" r:id="rId4890"/>
    <hyperlink ref="B2032" display="BRABO-PACK FRESH FOOD PACKAGING" r:id="rId4891"/>
    <hyperlink ref="A1016" display="ALADDIN TRADING" r:id="rId4892"/>
    <hyperlink ref="C974" display="http://www.larkspur.com.hk" r:id="rId4893"/>
    <hyperlink ref="H1031" display="orientalbase@yahoo.com" r:id="rId4894"/>
    <hyperlink ref="A2597" display="SATS CATERING" r:id="rId4895"/>
    <hyperlink ref="A63" display="BENICO INDURSTRIAL" r:id="rId4896"/>
    <hyperlink ref="A383" display="KHALED ALMOBARAK" r:id="rId4897"/>
    <hyperlink ref="H1648" display="enquiries@fwb.co.uk" r:id="rId4898"/>
    <hyperlink ref="C29" display="http://www.dickomat.se" r:id="rId4899"/>
    <hyperlink ref="C282" display="http://www.mytra.no" r:id="rId4900"/>
    <hyperlink ref="H219" display="annyipsw@hotmail.com" r:id="rId4901"/>
    <hyperlink ref="A1926" display="BON CHEF" r:id="rId4902"/>
    <hyperlink ref="H1901" display="nuovasaist@tin.it" r:id="rId4903"/>
    <hyperlink ref="H1523" display="haller.consulting@t-online.de" r:id="rId4904"/>
    <hyperlink ref="C806" display="http://www.dream.com" r:id="rId4905"/>
    <hyperlink ref="C2108" display="http://www.hawa.se" r:id="rId4906"/>
    <hyperlink ref="C1565" display="http://www.generalfair.com" r:id="rId4907"/>
    <hyperlink ref="A1271" display="IPROMOWORX / 1 800 PREMIUM" r:id="rId4908"/>
    <hyperlink ref="A1143" display="GAUTZSCH GMBH &amp;" r:id="rId4909"/>
    <hyperlink ref="A1439" display="SHOU JIN ENTERPRISES" r:id="rId4910"/>
    <hyperlink ref="A1205" display="GALISON" r:id="rId4911"/>
    <hyperlink ref="A1483" display="POPAT STORE" r:id="rId4912"/>
    <hyperlink ref="C792" display="http://www.jackautomations.com" r:id="rId4913"/>
    <hyperlink ref="C905" display="http://www.aksinnredning.no" r:id="rId4914"/>
    <hyperlink ref="A1003" display="BECK GMBH GROSSKUECHENEINRICH" r:id="rId4915"/>
    <hyperlink ref="A419" display="PT PANAMAS MITRA INTI LESTARI" r:id="rId4916"/>
    <hyperlink ref="D2088" display="http://www.telconet.net" r:id="rId4917"/>
    <hyperlink ref="C1694" display="http://www.artefact-diara.com" r:id="rId4918"/>
    <hyperlink ref="A783" display="A D BEUK" r:id="rId4919"/>
    <hyperlink ref="C2300" display="http://www.devicesinc.net" r:id="rId4920"/>
    <hyperlink ref="C113" display="http://www.ambiencelights.com" r:id="rId4921"/>
    <hyperlink ref="C1745" display="http://www.kennedyinternational.com" r:id="rId4922"/>
    <hyperlink ref="C2242" display="http://www.maximumgifts.net" r:id="rId4923"/>
    <hyperlink ref="A2316" display="FONG HUA CANDLE" r:id="rId4924"/>
    <hyperlink ref="A273" display="RICHWEI INTERPRISE" r:id="rId4925"/>
    <hyperlink ref="A1296" display="REULER ENTERPRISES" r:id="rId4926"/>
    <hyperlink ref="A872" display="EXPORT IMPORT TRADE" r:id="rId4927"/>
    <hyperlink ref="C649" display="http://www.myevergreen.com" r:id="rId4928"/>
    <hyperlink ref="A2135" display="ST JOHN S ANTIQUES" r:id="rId4929"/>
    <hyperlink ref="H1172" display="michael.ma@amazingmortgage.net" r:id="rId4930"/>
    <hyperlink ref="C978" display="http://www.tsubame.or.jp" r:id="rId4931"/>
    <hyperlink ref="B2090" display="NUOVO DESIGN" r:id="rId4932"/>
    <hyperlink ref="C1585" display="http://www.perfire.com" r:id="rId4933"/>
    <hyperlink ref="H2157" display="ychelly@hotmail.com" r:id="rId4934"/>
    <hyperlink ref="A1675" display="BOHEME DOREE" r:id="rId4935"/>
    <hyperlink ref="H1995" display="amui-ya@crux.ocn.ne.jp" r:id="rId4936"/>
    <hyperlink ref="A246" display="PARLAY TRADE CO (HK )" r:id="rId4937"/>
    <hyperlink ref="H1744" display="arnold@vasia.com" r:id="rId4938"/>
    <hyperlink ref="A193" display="PICKMAN S A CERAMICA LA CARTUJA DE SEVILLA" r:id="rId4939"/>
    <hyperlink ref="H128" display="hfindco1@netvigator.com" r:id="rId4940"/>
    <hyperlink ref="C1937" display="http://www.grupodelta.com.ar" r:id="rId4941"/>
    <hyperlink ref="A1838" display="LIFE KEY" r:id="rId4942"/>
    <hyperlink ref="H1513" display="salg@cafebar.dk" r:id="rId4943"/>
    <hyperlink ref="C1478" display="http://www.hsinkuang.com.hk" r:id="rId4944"/>
    <hyperlink ref="H1140" display="info.ihr@t-online.de" r:id="rId4945"/>
    <hyperlink ref="H1906" display="guitia_lenne@grim_import.fr" r:id="rId4946"/>
    <hyperlink ref="H1374" display="comercial@rovalma.com" r:id="rId4947"/>
    <hyperlink ref="C2117" display="http://www.asiagateway.co.uk" r:id="rId4948"/>
    <hyperlink ref="A2470" display="IDEAS TO CREATIONS C0" r:id="rId4949"/>
    <hyperlink ref="D2020" display="http://www.furnco.se" r:id="rId4950"/>
    <hyperlink ref="C780" display="http://www.d1.dion.ne.jp" r:id="rId4951"/>
    <hyperlink ref="C471" display="http://www.ikawa.co.jp" r:id="rId4952"/>
    <hyperlink ref="C1708" display="http://www.hillworldwide.com.tw" r:id="rId4953"/>
    <hyperlink ref="C1893" display="http://www.gellbergab.se" r:id="rId4954"/>
    <hyperlink ref="C929" display="http://www.primotex.com" r:id="rId4955"/>
    <hyperlink ref="A347" display="DSV TRADERS" r:id="rId4956"/>
    <hyperlink ref="A2349" display="KENNEY MANUFACTURING" r:id="rId4957"/>
    <hyperlink ref="B2084" display="JCA TRADING SDN" r:id="rId4958"/>
    <hyperlink ref="H1421" display="yip_joy@hotmail.com" r:id="rId4959"/>
    <hyperlink ref="A1187" display="ORBIT HANDELS" r:id="rId4960"/>
    <hyperlink ref="C333" display="http://www.benixandco.com" r:id="rId4961"/>
    <hyperlink ref="C2260" display="http://www.frau.es" r:id="rId4962"/>
    <hyperlink ref="C969" display="http://www.poboxes.com" r:id="rId4963"/>
    <hyperlink ref="A1626" display="A&amp;P (H K ) ENTERPRISES" r:id="rId4964"/>
    <hyperlink ref="A677" display="B B" r:id="rId4965"/>
    <hyperlink ref="A1685" display="FLAGE INTERIOER" r:id="rId4966"/>
    <hyperlink ref="H2164" display="cantonfairorg.4sg@gishpuppy.com" r:id="rId4967"/>
    <hyperlink ref="H1190" display="aksoytex@e-kolay.net" r:id="rId4968"/>
    <hyperlink ref="H1282" display="novasanit@novasanit.fr" r:id="rId4969"/>
    <hyperlink ref="A161" display="HERO YEAR MFG" r:id="rId4970"/>
    <hyperlink ref="A1432" display="C C S TRADING" r:id="rId4971"/>
    <hyperlink ref="H806" display="msl.az5@dream.com" r:id="rId4972"/>
    <hyperlink ref="A1491" display="IMPACT PRODUCTS" r:id="rId4973"/>
    <hyperlink ref="A589" display="M C WALKER" r:id="rId4974"/>
    <hyperlink ref="H2527" display="myhk4@netvigator.com" r:id="rId4975"/>
    <hyperlink ref="H1122" display="trustee@ms24.hinet.net" r:id="rId4976"/>
    <hyperlink ref="H1568" display="m.aswas@scs-net.org" r:id="rId4977"/>
    <hyperlink ref="C1392" display="http://www.savontv.com" r:id="rId4978"/>
    <hyperlink ref="A415" display="ETS DAOUD" r:id="rId4979"/>
    <hyperlink ref="H169" display="info@bunsl.nl" r:id="rId4980"/>
    <hyperlink ref="C2521" display="http://www.renab.se" r:id="rId4981"/>
    <hyperlink ref="C1264" display="http://www.ikea.fi" r:id="rId4982"/>
    <hyperlink ref="C1119" display="http://www.earthnymph.com.au" r:id="rId4983"/>
    <hyperlink ref="A1191" display="SETO CRAFT" r:id="rId4984"/>
    <hyperlink ref="A1785" display="SMILERS BUYING OFFICE" r:id="rId4985"/>
    <hyperlink ref="A733" display="KAROL WESTERN" r:id="rId4986"/>
    <hyperlink ref="H2110" display="gantzer@pigmentfrance.com" r:id="rId4987"/>
    <hyperlink ref="C1312" display="http://www.b6.dk" r:id="rId4988"/>
    <hyperlink ref="H2543" display="info@fordcohk.com" r:id="rId4989"/>
    <hyperlink ref="H1647" display="sharpelectronic@hotmail.com" r:id="rId4990"/>
    <hyperlink ref="A467" display="NORTHWEST KNIVES &amp; COLLECTIBLE" r:id="rId4991"/>
    <hyperlink ref="C516" display="http://www.soeffing.de" r:id="rId4992"/>
    <hyperlink ref="C816" display="http://www.tokyo.email.ne.jp" r:id="rId4993"/>
    <hyperlink ref="H633" display="oguzcaglayan@cagsanmerdiven.com" r:id="rId4994"/>
    <hyperlink ref="H922" display="general@nresponse.com" r:id="rId4995"/>
    <hyperlink ref="C451" display="http://www.gross-muggensturm.de" r:id="rId4996"/>
    <hyperlink ref="A1167" display="FAST DIRECTIONS" r:id="rId4997"/>
    <hyperlink ref="A2409" display="J KARKKAINEN" r:id="rId4998"/>
    <hyperlink ref="A17" display="ARGENTS AIR EXPRESS" r:id="rId4999"/>
    <hyperlink ref="H199" display="lph08us@yahoo.com" r:id="rId5000"/>
    <hyperlink ref="H2500" display="plateriajack@prodigy.net.mx" r:id="rId5001"/>
    <hyperlink ref="C1564" display="http://www.armagnac-larressingle.com" r:id="rId5002"/>
    <hyperlink ref="A1872" display="B ROURKE &amp;" r:id="rId5003"/>
    <hyperlink ref="A1984" display="DYNASTY CHINA &amp; ARTS" r:id="rId5004"/>
    <hyperlink ref="A2551" display="GOODEARTH EXIM CORPORARTION" r:id="rId5005"/>
    <hyperlink ref="H1474" display="info@kaffekompaniet.se" r:id="rId5006"/>
    <hyperlink ref="A1435" display="POST EN EGER" r:id="rId5007"/>
    <hyperlink ref="A398" display="SHENNY CALIFORNIA" r:id="rId5008"/>
    <hyperlink ref="C198" display="http://www.damsel.fi" r:id="rId5009"/>
    <hyperlink ref="A1898" display="ANODICA TREVIGIANA" r:id="rId5010"/>
    <hyperlink ref="H1825" display="herphys4tade@yahoo.com" r:id="rId5011"/>
    <hyperlink ref="A1210" display="HOSPITALITY INDUSTRY TRAINING AND DEVELOPMENT CENTRE" r:id="rId5012"/>
    <hyperlink ref="H1219" display="briteco_martin@yahoo.com" r:id="rId5013"/>
    <hyperlink ref="H875" display="alex@emiplastic.com" r:id="rId5014"/>
    <hyperlink ref="A329" display="APPLIANCE PARTS CTR" r:id="rId5015"/>
    <hyperlink ref="C616" display="http://www.bakersbestinc.com" r:id="rId5016"/>
    <hyperlink ref="C2467" display="http://www.bellsouth.cl" r:id="rId5017"/>
    <hyperlink ref="A742" display="BULGARI ITALIA" r:id="rId5018"/>
    <hyperlink ref="H342" display="imparatorltd@yahoo.com" r:id="rId5019"/>
    <hyperlink ref="H1223" display="bstark@alliedmarketinggroup.com" r:id="rId5020"/>
    <hyperlink ref="H2571" display="michelle@extratrading.com.hk" r:id="rId5021"/>
    <hyperlink ref="A591" display="ASIA PACIFIC BRANDS" r:id="rId5022"/>
    <hyperlink ref="A2306" display="NEW WALY INTERIOR PRODUCTS" r:id="rId5023"/>
    <hyperlink ref="C1762" display="http://www.newkingstonfashion.com" r:id="rId5024"/>
    <hyperlink ref="H566" display="dorong@on-line.co" r:id="rId5025"/>
    <hyperlink ref="C385" display="http://www.shichikuya.com" r:id="rId5026"/>
    <hyperlink ref="A566" display="ON LINE TRADE &amp; MARKETING" r:id="rId5027"/>
    <hyperlink ref="H388" display="tracesale@hotmail.com" r:id="rId5028"/>
    <hyperlink ref="A1823" display="ISIK ITHALAT IHRACAT PAZARLAMA SAN TIC LTD STI" r:id="rId5029"/>
    <hyperlink ref="A816" display="JACCARD TOKYO" r:id="rId5030"/>
    <hyperlink ref="A792" display="JACK ENTERPRISE" r:id="rId5031"/>
    <hyperlink ref="A1774" display="BEATRICE HOME FASHIONS" r:id="rId5032"/>
    <hyperlink ref="H865" display="pollin@higashi.com.cn" r:id="rId5033"/>
    <hyperlink ref="H2330" display="office@sotal-win.at" r:id="rId5034"/>
    <hyperlink ref="H1767" display="web-sales@bbr.com.hk" r:id="rId5035"/>
    <hyperlink ref="A2268" display="ETL NEUHAUS GMBH &amp;" r:id="rId5036"/>
    <hyperlink ref="H2313" display="beatyequip@aol.com" r:id="rId5037"/>
    <hyperlink ref="C924" display="http://www.esselpropack.com" r:id="rId5038"/>
    <hyperlink ref="A470" display="JCCT RESOURCES" r:id="rId5039"/>
    <hyperlink ref="A1371" display="ORIENT HOUSE FOR DEVELOPMENT &amp; CONSTRUCTION" r:id="rId5040"/>
    <hyperlink ref="D2096" display="http://www.eika.es" r:id="rId5041"/>
    <hyperlink ref="C2314" display="http://www.lecomtoircuisine.com" r:id="rId5042"/>
    <hyperlink ref="C862" display="http://www.karmaglobal.com" r:id="rId5043"/>
    <hyperlink ref="B2064" display="SHANDONG MACHINERY U" r:id="rId5044"/>
    <hyperlink ref="C1609" display="http://www.taiwantiand.com" r:id="rId5045"/>
    <hyperlink ref="A1054" display="MODERN INT L TRADING" r:id="rId5046"/>
    <hyperlink ref="H246" display="coralsj@hotmail.com" r:id="rId5047"/>
    <hyperlink ref="C1857" display="http://www.sefama.fr" r:id="rId5048"/>
    <hyperlink ref="A995" display="T &amp; P KRAMER IMPORTS" r:id="rId5049"/>
    <hyperlink ref="H1507" display="richardson@richardson-jp.com" r:id="rId5050"/>
    <hyperlink ref="C2438" display="http://www.gsab-mabu.se" r:id="rId5051"/>
    <hyperlink ref="C865" display="http://www.higashi.com.cn" r:id="rId5052"/>
    <hyperlink ref="H595" display="lik@centrin.net.id" r:id="rId5053"/>
    <hyperlink ref="A2002" display="SAMARAS BROS O E" r:id="rId5054"/>
    <hyperlink ref="A842" display="EJH SPECIALIST BEVERAGES" r:id="rId5055"/>
    <hyperlink ref="C92" display="http://www.brasstech.com" r:id="rId5056"/>
    <hyperlink ref="A2416" display="BENMART BMT TOOLS" r:id="rId5057"/>
    <hyperlink ref="C1407" display="http://www.skyrise.com.ph" r:id="rId5058"/>
    <hyperlink ref="H340" display=".autosound@wanadoopro.ma" r:id="rId5059"/>
    <hyperlink ref="H1555" display="morton@silkroadassociates.com" r:id="rId5060"/>
    <hyperlink ref="A1928" display="BRINDFORD" r:id="rId5061"/>
    <hyperlink ref="A1074" display="MEUBLES TRANI ET FILS" r:id="rId5062"/>
    <hyperlink ref="C1123" display="http://www.ican.net" r:id="rId5063"/>
    <hyperlink ref="A1816" display="JACKALOPE" r:id="rId5064"/>
    <hyperlink ref="A45" display="CANDIDE" r:id="rId5065"/>
    <hyperlink ref="H1557" display="dongfang@po3.synapse.ne.jp" r:id="rId5066"/>
    <hyperlink ref="A314" display="H SHOGHI &amp; SONS (1996)" r:id="rId5067"/>
    <hyperlink ref="H423" display="akg@so-net.com.hk" r:id="rId5068"/>
    <hyperlink ref="A369" display="OSKARIN HELAT" r:id="rId5069"/>
    <hyperlink ref="A613" display="MADAR ALSHEFA EST" r:id="rId5070"/>
    <hyperlink ref="A989" display="D CHARLES" r:id="rId5071"/>
    <hyperlink ref="A1258" display="NEW WILSON GROUP" r:id="rId5072"/>
    <hyperlink ref="A494" display="PITTSBURGH IMPRINTING" r:id="rId5073"/>
    <hyperlink ref="A2181" display="CHRISTAKOS E &amp; CO O E" r:id="rId5074"/>
    <hyperlink ref="H1960" display="corsun@netvigator.com" r:id="rId5075"/>
    <hyperlink ref="C1890" display="http://www.herlitz.de" r:id="rId5076"/>
    <hyperlink ref="H2171" display="info@aardewerkfabriek.nl" r:id="rId5077"/>
    <hyperlink ref="A1692" display="DECOREXI" r:id="rId5078"/>
    <hyperlink ref="H1472" display="airbizco@netvigator.com" r:id="rId5079"/>
    <hyperlink ref="A1814" display="KITA" r:id="rId5080"/>
    <hyperlink ref="H1053" display="info@tecnogas.it" r:id="rId5081"/>
    <hyperlink ref="A429" display="L&amp;L OVERSEAS MILLWORK" r:id="rId5082"/>
    <hyperlink ref="C41" display="http://www.amsie.com" r:id="rId5083"/>
    <hyperlink ref="A1410" display="GIFTPAK (H K )" r:id="rId5084"/>
    <hyperlink ref="A305" display="S VAN DUIN HANDELSONDERNEMING" r:id="rId5085"/>
    <hyperlink ref="A762" display="CHIEF RIGHT" r:id="rId5086"/>
    <hyperlink ref="C941" display="http://www.negrao.com" r:id="rId5087"/>
    <hyperlink ref="H2212" display="atlantis@atlantisrestauranteq.com" r:id="rId5088"/>
    <hyperlink ref="C1333" display="http://www.papazian.fr" r:id="rId5089"/>
    <hyperlink ref="H2320" display="ester@sharpwell.com" r:id="rId5090"/>
    <hyperlink ref="A122" display="DISTRIBUIDORA GASU" r:id="rId5091"/>
    <hyperlink ref="H2331" display="acaza@uio.satnet.net" r:id="rId5092"/>
    <hyperlink ref="H2427" display="bc@bellacenter.dk" r:id="rId5093"/>
    <hyperlink ref="A1414" display="MOHAMMAD KAMAL BULBOL" r:id="rId5094"/>
    <hyperlink ref="H281" display="chester1122@yahoo.com" r:id="rId5095"/>
    <hyperlink ref="H314" display="shoghi@inso_ate.co" r:id="rId5096"/>
    <hyperlink ref="A2541" display="E CHY DEVELOPMENT" r:id="rId5097"/>
    <hyperlink ref="C2141" display="http://www.nisshoji.co.jp" r:id="rId5098"/>
    <hyperlink ref="A1288" display="KAM YUK ENTERPRISE" r:id="rId5099"/>
    <hyperlink ref="H2225" display="enterprise_unltd@hotmail.com" r:id="rId5100"/>
    <hyperlink ref="C1011" display="http://www.buxtonco.com" r:id="rId5101"/>
    <hyperlink ref="H2132" display="alaanada@hotmail.com" r:id="rId5102"/>
    <hyperlink ref="A863" display="EURO PACKAGING" r:id="rId5103"/>
    <hyperlink ref="C290" display="http://www.uncletobys.com.au" r:id="rId5104"/>
    <hyperlink ref="A100" display="ORRS ENTERPRISE (H K )" r:id="rId5105"/>
    <hyperlink ref="A809" display="SKYSON INVESTMENT" r:id="rId5106"/>
    <hyperlink ref="C224" display="http://www.maxmate.com" r:id="rId5107"/>
    <hyperlink ref="H1836" display="porselen@ttnet.net.tr" r:id="rId5108"/>
    <hyperlink ref="A1503" display="B O D(FARM MACHINERY) LTD REG 291862" r:id="rId5109"/>
    <hyperlink ref="C1442" display="http://www.kingsangplasticfactory.com" r:id="rId5110"/>
    <hyperlink ref="A32" display="A &amp; F EXPORTS" r:id="rId5111"/>
    <hyperlink ref="A1993" display="ST JOHN S ANTIQUES" r:id="rId5112"/>
    <hyperlink ref="C1256" display="http://www.taurus.es" r:id="rId5113"/>
    <hyperlink ref="A1119" display="EARTH NYMPH DESIGN" r:id="rId5114"/>
    <hyperlink ref="A1789" display="BADER AL-MULLA &amp; BROS CO W L L" r:id="rId5115"/>
    <hyperlink ref="C1546" display="http://www.aatsales.com" r:id="rId5116"/>
    <hyperlink ref="A568" display="CARPIGIANI GROUP" r:id="rId5117"/>
    <hyperlink ref="A2579" display="BEHR CLIMATE SYSTEMS" r:id="rId5118"/>
    <hyperlink ref="A1967" display="SYDNEY CARPETS" r:id="rId5119"/>
    <hyperlink ref="H1638" display="dzcomputer@hotmail.com" r:id="rId5120"/>
    <hyperlink ref="C167" display="http://www.scrs.org" r:id="rId5121"/>
    <hyperlink ref="C1010" display="http://www.alusa.cl" r:id="rId5122"/>
    <hyperlink ref="H1201" display="shahqaz1@emirates.net" r:id="rId5123"/>
    <hyperlink ref="H1683" display="foodaids@hclinfinet.com" r:id="rId5124"/>
    <hyperlink ref="H542" display="chin.shangpi@msa.hinet.net" r:id="rId5125"/>
    <hyperlink ref="C1337" display="http://www.hiroka.info" r:id="rId5126"/>
    <hyperlink ref="A569" display="PAUL ROUILLE INTERNATIONAL" r:id="rId5127"/>
    <hyperlink ref="H410" display="josephine.desimpel@chinoh.be" r:id="rId5128"/>
    <hyperlink ref="H1259" display="active_line@clickta.com" r:id="rId5129"/>
    <hyperlink ref="H561" display="info@rheita.com" r:id="rId5130"/>
    <hyperlink ref="C2497" display="http://www.revlon.com" r:id="rId5131"/>
    <hyperlink ref="A2460" display="G ORIENT IMPORT &amp; EXPORT" r:id="rId5132"/>
    <hyperlink ref="A1542" display="GIUSEPPE MINEO" r:id="rId5133"/>
    <hyperlink ref="A1118" display="NICA KARL GRANICA GMBH+CO" r:id="rId5134"/>
    <hyperlink ref="H1640" display="champboxing@yahoo.com" r:id="rId5135"/>
    <hyperlink ref="H134" display="leitech@macau.ctm.net" r:id="rId5136"/>
    <hyperlink ref="C321" display="http://www.olympic-as.dk" r:id="rId5137"/>
    <hyperlink ref="H2114" display="info@tomtom.no" r:id="rId5138"/>
    <hyperlink ref="A624" display="ONKA (H K )" r:id="rId5139"/>
    <hyperlink ref="C2484" display="http://www.globallinkmarketing.com" r:id="rId5140"/>
    <hyperlink ref="C1309" display="http://www.oceanmarketing.com.sg" r:id="rId5141"/>
    <hyperlink ref="A14" display="HERMELIN HANDELS" r:id="rId5142"/>
    <hyperlink ref="C524" display="http://www.huarun.us" r:id="rId5143"/>
    <hyperlink ref="D2039" display="http://www.sda-distributors.co.uk" r:id="rId5144"/>
    <hyperlink ref="H1320" display="liksenghong@hotmail.com" r:id="rId5145"/>
    <hyperlink ref="C1834" display="http://www.protecta.gr" r:id="rId5146"/>
    <hyperlink ref="A1370" display="BE S HOUSE" r:id="rId5147"/>
    <hyperlink ref="C1985" display="http://www.franceaffaires.fr" r:id="rId5148"/>
    <hyperlink ref="A775" display="PINE CONE HILL" r:id="rId5149"/>
    <hyperlink ref="A2395" display="POLAR REFRIGERATION" r:id="rId5150"/>
    <hyperlink ref="H1565" display="contact@generalfair.com" r:id="rId5151"/>
    <hyperlink ref="C1764" display="http://www.baader.com" r:id="rId5152"/>
    <hyperlink ref="H522" display="ccooksey@brownjordan.com" r:id="rId5153"/>
    <hyperlink ref="H531" display="gelondre@yahoo.com" r:id="rId5154"/>
    <hyperlink ref="C2375" display="http://www.trithuc.net" r:id="rId5155"/>
    <hyperlink ref="C108" display="http://www.romanowski-design.de" r:id="rId5156"/>
    <hyperlink ref="C67" display="http://www.albakeurope.com" r:id="rId5157"/>
    <hyperlink ref="C1552" display="http://www.zeitek.com.tw" r:id="rId5158"/>
    <hyperlink ref="A488" display="BABATIN FOR GIFTS" r:id="rId5159"/>
    <hyperlink ref="H965" display="sharron.benaich@cancer.org.uk" r:id="rId5160"/>
    <hyperlink ref="I2023" display="tanakasei@hkg.odm.ne.jp" r:id="rId5161"/>
    <hyperlink ref="H983" display="alu@toennjes.de" r:id="rId5162"/>
    <hyperlink ref="C953" display="http://www.idgroup.it" r:id="rId5163"/>
    <hyperlink ref="C424" display="http://www.taisun.com.sg" r:id="rId5164"/>
    <hyperlink ref="H191" display="info@daivie.com" r:id="rId5165"/>
    <hyperlink ref="H2115" display="di1979@yahoo.com" r:id="rId5166"/>
    <hyperlink ref="A1533" display="FREE ISLAND" r:id="rId5167"/>
    <hyperlink ref="C1201" display="http://www.iqbalgroup.com" r:id="rId5168"/>
    <hyperlink ref="H1459" display="pt_tms@cbn.net.id" r:id="rId5169"/>
    <hyperlink ref="C1608" display="http://www.asiaaccess.net.th" r:id="rId5170"/>
    <hyperlink ref="H1972" display="krisbell@hotmail.com" r:id="rId5171"/>
    <hyperlink ref="B2081" display="TIBA PLAST" r:id="rId5172"/>
    <hyperlink ref="H2390" display="hansol-deco@nate.com" r:id="rId5173"/>
    <hyperlink ref="H1534" display="ikeora@hotmail.com" r:id="rId5174"/>
    <hyperlink ref="A377" display="LANDMARK GROUP" r:id="rId5175"/>
    <hyperlink ref="A1372" display="ONE WORLDWIDE KFT" r:id="rId5176"/>
    <hyperlink ref="A401" display="TAI SUN PAPER PRODUCTS" r:id="rId5177"/>
    <hyperlink ref="C751" display="http://www.ap.to" r:id="rId5178"/>
    <hyperlink ref="C1033" display="http://www.chupwo.com" r:id="rId5179"/>
    <hyperlink ref="C6" display="http://www.trainingpro.hk" r:id="rId5180"/>
    <hyperlink ref="A868" display="AB TINGSTAD PAPPER" r:id="rId5181"/>
    <hyperlink ref="H187" display="koohjh@kornet.net" r:id="rId5182"/>
    <hyperlink ref="H2308" display="pierre@bercato.se" r:id="rId5183"/>
    <hyperlink ref="A1562" display="EXEL" r:id="rId5184"/>
    <hyperlink ref="A20" display="UOINTERNATIONAL" r:id="rId5185"/>
    <hyperlink ref="H431" display="abdulelah@almoayyad.com" r:id="rId5186"/>
    <hyperlink ref="C850" display="http://www.tiger.co.jp" r:id="rId5187"/>
    <hyperlink ref="C1204" display="http://www.imagemrio.com.br" r:id="rId5188"/>
    <hyperlink ref="A2155" display="CAPPO BROS" r:id="rId5189"/>
    <hyperlink ref="C1658" display="http://www.snpalliance.org" r:id="rId5190"/>
    <hyperlink ref="C36" display="http://www.bidvest.com.au" r:id="rId5191"/>
    <hyperlink ref="A2459" display="KASHRI" r:id="rId5192"/>
    <hyperlink ref="A174" display="H SHOGHI &amp; SONS (1996)" r:id="rId5193"/>
    <hyperlink ref="H2549" display="indealinc@crosslink.net" r:id="rId5194"/>
    <hyperlink ref="H601" display="seled@cso.at" r:id="rId5195"/>
    <hyperlink ref="A1906" display="GRIM IMPORTGREEN CARD DECORATION" r:id="rId5196"/>
    <hyperlink ref="C1729" display="http://www.malroy.co.uk" r:id="rId5197"/>
    <hyperlink ref="H1854" display="alkury@firstnet.com.jo" r:id="rId5198"/>
    <hyperlink ref="H1008" display="onwardks@ob.aitai.ne.jp" r:id="rId5199"/>
    <hyperlink ref="A1763" display="ONWARD MULTI-CORP" r:id="rId5200"/>
    <hyperlink ref="C1918" display="http://www.tg-woodware.com" r:id="rId5201"/>
    <hyperlink ref="B2069" display="JACPA CERAMIC" r:id="rId5202"/>
    <hyperlink ref="A2526" display="MEK" r:id="rId5203"/>
    <hyperlink ref="H782" display="kahramanh@e-kolay.net" r:id="rId5204"/>
    <hyperlink ref="H1880" display="cantonfairorg.4sg@gishpuppy.com" r:id="rId5205"/>
    <hyperlink ref="C1654" display="http://www.bbn.co.uk" r:id="rId5206"/>
    <hyperlink ref="H2153" display="ken-sawhney@blueyonder.co.uk" r:id="rId5207"/>
    <hyperlink ref="A1787" display="MOHAMAD &amp; ABDULLAH AL-BADER" r:id="rId5208"/>
    <hyperlink ref="H615" display="shahin.n@sbcglobal.net" r:id="rId5209"/>
    <hyperlink ref="A2359" display="KEEPSAKE IMPORTS" r:id="rId5210"/>
    <hyperlink ref="A344" display="SEALING DEVICES" r:id="rId5211"/>
    <hyperlink ref="A1224" display="ACCENTS DE VILLE IMPORTS" r:id="rId5212"/>
    <hyperlink ref="A2430" display="DELTECH MARKETING" r:id="rId5213"/>
    <hyperlink ref="A247" display="ISHIZUKA GLASS" r:id="rId5214"/>
    <hyperlink ref="A2334" display="ABC INDUSTRIES(S)PTE" r:id="rId5215"/>
    <hyperlink ref="C332" display="http://www.mytra.no" r:id="rId5216"/>
    <hyperlink ref="C936" display="http://www.kaufgut.it" r:id="rId5217"/>
    <hyperlink ref="A2341" display="CERTEX SVENSKA" r:id="rId5218"/>
    <hyperlink ref="A258" display="SHAH GIFT CENTRE" r:id="rId5219"/>
    <hyperlink ref="A1811" display="SHOEI SHOJI" r:id="rId5220"/>
    <hyperlink ref="C1802" display="http://www.winning.com" r:id="rId5221"/>
    <hyperlink ref="C1209" display="http://www.advantageglobal.com" r:id="rId5222"/>
    <hyperlink ref="H1866" display="eminag@ecua.net.ec" r:id="rId5223"/>
    <hyperlink ref="H1270" display="ctgoods@biznetvigator.com" r:id="rId5224"/>
    <hyperlink ref="H1465" display="carverjs@aol.com" r:id="rId5225"/>
    <hyperlink ref="H966" display="lala8849@yahoo.com" r:id="rId5226"/>
    <hyperlink ref="C1205" display="http://www.galagalison.com" r:id="rId5227"/>
    <hyperlink ref="H738" display="piyush_24_2000@yahoo.com" r:id="rId5228"/>
    <hyperlink ref="A2154" display="SAM-E INDUSTRIALS" r:id="rId5229"/>
    <hyperlink ref="H458" display="manneil@sinaman.com" r:id="rId5230"/>
    <hyperlink ref="C1135" display="http://www.mayagift.com" r:id="rId5231"/>
    <hyperlink ref="A582" display="SALIM AL HABASHI" r:id="rId5232"/>
    <hyperlink ref="H723" display="staenterprise@aol.com" r:id="rId5233"/>
    <hyperlink ref="A2513" display="HOSHI GLASSWARE" r:id="rId5234"/>
    <hyperlink ref="A1594" display="BAHLSEN" r:id="rId5235"/>
    <hyperlink ref="C1057" display="http://www.paolaimpex.co.uk" r:id="rId5236"/>
    <hyperlink ref="H1630" display="gspdmagicbox8@cs.com" r:id="rId5237"/>
    <hyperlink ref="A1678" display="ABLE MARKETEERS" r:id="rId5238"/>
    <hyperlink ref="A1327" display="SULTANKAFFE ROSTERI" r:id="rId5239"/>
    <hyperlink ref="C1819" display="http://www.abbeycarpet.com" r:id="rId5240"/>
    <hyperlink ref="A1514" display="IDEAS FACTORY" r:id="rId5241"/>
    <hyperlink ref="C1826" display="http://www.richimports.com" r:id="rId5242"/>
    <hyperlink ref="C1471" display="http://www.bghome.ie" r:id="rId5243"/>
    <hyperlink ref="C1055" display="http://www.ctisgroup.com" r:id="rId5244"/>
    <hyperlink ref="H2521" display="info@renab.se" r:id="rId5245"/>
    <hyperlink ref="A2606" display="AW ELECTRICAL AIR CONDITIONING SDN" r:id="rId5246"/>
    <hyperlink ref="H791" display="kuntals10@hotmail.com" r:id="rId5247"/>
    <hyperlink ref="A80" display="DEX IMP E EXP DE DAI QISHENG" r:id="rId5248"/>
    <hyperlink ref="C1387" display="http://www.kaihing.com.hk" r:id="rId5249"/>
    <hyperlink ref="C369" display="http://www.oskarinhelat.fi" r:id="rId5250"/>
    <hyperlink ref="A101" display="SOLDOGA" r:id="rId5251"/>
    <hyperlink ref="A216" display="HALO" r:id="rId5252"/>
    <hyperlink ref="A238" display="SZE HING LOONG DEVELOPMENT" r:id="rId5253"/>
    <hyperlink ref="C283" display="http://www.creativeartsinc.com" r:id="rId5254"/>
    <hyperlink ref="C609" display="http://www.k-onishimd.co.jp" r:id="rId5255"/>
    <hyperlink ref="C766" display="http://www.namba.net" r:id="rId5256"/>
    <hyperlink ref="C2330" display="http://www.sotal-win.at" r:id="rId5257"/>
    <hyperlink ref="A789" display="IMAGEMRIO" r:id="rId5258"/>
    <hyperlink ref="C200" display="http://www.aeternum.com" r:id="rId5259"/>
    <hyperlink ref="H2117" display="mark.krymalowski@asiagateway.co.uk" r:id="rId5260"/>
    <hyperlink ref="A19" display="BAJWA ENTERPRISES" r:id="rId5261"/>
    <hyperlink ref="A3" display="MICHIGAN TRADE &amp; INVESTMENT" r:id="rId5262"/>
    <hyperlink ref="H656" display="dortiz@thebuzzgroup.com" r:id="rId5263"/>
    <hyperlink ref="H14" display="info@hermelinhandels.se" r:id="rId5264"/>
    <hyperlink ref="B2063" display="RICH IMPORTS" r:id="rId5265"/>
    <hyperlink ref="C2537" display="http://www.tfchen.com.tw" r:id="rId5266"/>
    <hyperlink ref="A205" display="PHILIPS ELECTRONICS IRELAND" r:id="rId5267"/>
    <hyperlink ref="I2054" display="stehanie.fegura@soreau.fr" r:id="rId5268"/>
    <hyperlink ref="H1485" display="imaco@imacosa.com" r:id="rId5269"/>
    <hyperlink ref="C1227" display="http://www.sakszl.com" r:id="rId5270"/>
    <hyperlink ref="A2121" display="NEW CREATION TECH" r:id="rId5271"/>
    <hyperlink ref="H1044" display="auraleigh@micsa.co" r:id="rId5272"/>
    <hyperlink ref="B2088" display="DECORCINTAS" r:id="rId5273"/>
    <hyperlink ref="C91" display="http://www.guate.net.gt" r:id="rId5274"/>
    <hyperlink ref="A1425" display="ADMAGINATION" r:id="rId5275"/>
    <hyperlink ref="A142" display="FABRICA BRILUX" r:id="rId5276"/>
    <hyperlink ref="H547" display="n.coles@horwood.co.uk" r:id="rId5277"/>
    <hyperlink ref="A2196" display="FINEMARK HOMEWARES" r:id="rId5278"/>
    <hyperlink ref="C2202" display="http://www.boschappliances.co.uk" r:id="rId5279"/>
    <hyperlink ref="C2188" display="http://www.bioperfectus.com" r:id="rId5280"/>
    <hyperlink ref="H1923" display="laimankei@hotmail.com" r:id="rId5281"/>
    <hyperlink ref="B2021" display="DAIWA SHOJI" r:id="rId5282"/>
    <hyperlink ref="H360" display="ligexp@aol.com" r:id="rId5283"/>
    <hyperlink ref="H327" display="regalgifts@regalllc.com" r:id="rId5284"/>
    <hyperlink ref="A679" display="TOENNJES GMBH &amp;" r:id="rId5285"/>
    <hyperlink ref="C801" display="http://www.dracoind.com" r:id="rId5286"/>
    <hyperlink ref="C1927" display="http://www.scoop.co.nz" r:id="rId5287"/>
    <hyperlink ref="A1553" display="AL MAIMOON HOUSEHOLD EQUIPMENT TRADING" r:id="rId5288"/>
    <hyperlink ref="A301" display="CWS FRANCE" r:id="rId5289"/>
    <hyperlink ref="A1360" display="BUDGET RESTAURANT" r:id="rId5290"/>
    <hyperlink ref="H609" display="t.hosokawa@k-onishimd.co.jp" r:id="rId5291"/>
    <hyperlink ref="H2455" display="jbcl_usa@yahoo.com" r:id="rId5292"/>
    <hyperlink ref="A1101" display="OCEAN TRADING" r:id="rId5293"/>
    <hyperlink ref="A1417" display="PATCH RUBBER CO AUCKLAND" r:id="rId5294"/>
    <hyperlink ref="A1421" display="K &amp; J" r:id="rId5295"/>
    <hyperlink ref="A1761" display="FRANCE AFFAIRES" r:id="rId5296"/>
    <hyperlink ref="A2160" display="ALFA TECHNIEK" r:id="rId5297"/>
    <hyperlink ref="C1126" display="http://www.kedaung.com" r:id="rId5298"/>
    <hyperlink ref="A2368" display="SODEX DISTRIBUTION EDOUARD" r:id="rId5299"/>
    <hyperlink ref="H404" display="animasaref@yahoo.co.uk" r:id="rId5300"/>
    <hyperlink ref="A696" display="HARROGATE HOUSE" r:id="rId5301"/>
    <hyperlink ref="A391" display="IGMAR SJ" r:id="rId5302"/>
    <hyperlink ref="H1953" display="zhanyonghang@hotmail.com" r:id="rId5303"/>
    <hyperlink ref="A1405" display="J E FELLS AND SONS" r:id="rId5304"/>
    <hyperlink ref="H2304" display="castilian@castilian.com" r:id="rId5305"/>
    <hyperlink ref="A1614" display="GRUPO COMRAP SA DE" r:id="rId5306"/>
    <hyperlink ref="A2520" display="C TSE &amp;" r:id="rId5307"/>
    <hyperlink ref="C357" display="http://www.duckwall.com" r:id="rId5308"/>
    <hyperlink ref="A1298" display="MARCHILO INTERNATIONAL NIG" r:id="rId5309"/>
    <hyperlink ref="C2602" display="http://www.sbaltd.com" r:id="rId5310"/>
    <hyperlink ref="H48" display="henwi-thomas.may@t-online.de" r:id="rId5311"/>
    <hyperlink ref="H1253" display="slanfranchi@cristaldeboheme.fr" r:id="rId5312"/>
    <hyperlink ref="A1736" display="ARTWELL (HOUSEWARE)" r:id="rId5313"/>
    <hyperlink ref="C1705" display="http://www.milltecindia.com" r:id="rId5314"/>
    <hyperlink ref="A1316" display="BILLION CITY INTERNATIONAL ENTERPRISE" r:id="rId5315"/>
    <hyperlink ref="A918" display="TOPRENT-GRUPPEN TOPRENT" r:id="rId5316"/>
    <hyperlink ref="H726" display="colinw@chinabiz88.com" r:id="rId5317"/>
    <hyperlink ref="C1683" display="http://www.hclinfinet.com" r:id="rId5318"/>
    <hyperlink ref="H1199" display="fcheung@yahoo.com" r:id="rId5319"/>
    <hyperlink ref="A2224" display="SHINCHO PLASTIC" r:id="rId5320"/>
    <hyperlink ref="H1834" display="management@protecta.gr" r:id="rId5321"/>
    <hyperlink ref="H2421" display="saldi@emirates.net" r:id="rId5322"/>
    <hyperlink ref="H2172" display="alawany@rediffmail.com" r:id="rId5323"/>
    <hyperlink ref="A655" display="AEYS ASSOCIATES INT L" r:id="rId5324"/>
    <hyperlink ref="H23" display="info@sankeidou.co" r:id="rId5325"/>
    <hyperlink ref="H24" display="amanda@trust-mart.com.cn" r:id="rId5326"/>
    <hyperlink ref="C1117" display="http://www.ivexhk.com" r:id="rId5327"/>
    <hyperlink ref="H510" display="pthanh677@hcm.vnn.vn" r:id="rId5328"/>
    <hyperlink ref="A939" display="CENTRAL PARK OKAYAMA VIEW HOTEL" r:id="rId5329"/>
    <hyperlink ref="H1663" display="denzey@ms29.hi.net.net" r:id="rId5330"/>
    <hyperlink ref="H2131" display="koyocom@ss5.inet-osaka.or.jp" r:id="rId5331"/>
    <hyperlink ref="H1538" display="elsybest@yahoo.com" r:id="rId5332"/>
    <hyperlink ref="I2069" display="jacpa@ejourney.com" r:id="rId5333"/>
    <hyperlink ref="A279" display="TAREK SAKER" r:id="rId5334"/>
    <hyperlink ref="A1905" display="PHOENIX IND" r:id="rId5335"/>
    <hyperlink ref="C60" display="http://www.gemware.com" r:id="rId5336"/>
    <hyperlink ref="A1622" display="CORNELL TRADING" r:id="rId5337"/>
    <hyperlink ref="A1161" display="AICHI SHOKUNIKU SHIJO" r:id="rId5338"/>
    <hyperlink ref="H2161" display="jb16danquah@yahoo.com" r:id="rId5339"/>
    <hyperlink ref="A1971" display="TIBA PLAST" r:id="rId5340"/>
    <hyperlink ref="C1883" display="http://www.mingluji.com" r:id="rId5341"/>
    <hyperlink ref="C2361" display="http://www.schenker.at" r:id="rId5342"/>
    <hyperlink ref="C1697" display="http://www.e-bag-morita.com" r:id="rId5343"/>
    <hyperlink ref="A2381" display="KUMAR S GROUP" r:id="rId5344"/>
    <hyperlink ref="C2482" display="http://www.knkshipping.co.in" r:id="rId5345"/>
    <hyperlink ref="D2063" display="http://www.richimports.com" r:id="rId5346"/>
    <hyperlink ref="A214" display="AMRON ROY L T D" r:id="rId5347"/>
    <hyperlink ref="C1742" display="http://www.daitona.com" r:id="rId5348"/>
    <hyperlink ref="C1171" display="http://www.adriaticfurniture.com.au" r:id="rId5349"/>
    <hyperlink ref="C1174" display="http://www.geared.net.au" r:id="rId5350"/>
    <hyperlink ref="H2423" display="techno@asiaticgroup.com.sg" r:id="rId5351"/>
    <hyperlink ref="C1947" display="http://www.mps.it" r:id="rId5352"/>
    <hyperlink ref="A389" display="BRABANTIA PARIDIS" r:id="rId5353"/>
    <hyperlink ref="A658" display="HOMTOMI" r:id="rId5354"/>
    <hyperlink ref="G2472" display="MOB.SAN.VE" r:id="rId5355"/>
    <hyperlink ref="C1828" display="http://www.franke.com" r:id="rId5356"/>
    <hyperlink ref="A560" display="REUVEN MOSHE MANUFACTURE &amp; MARKETING PACKAGE PRODUCTS" r:id="rId5357"/>
    <hyperlink ref="H232" display="erichonco@netvigator.com" r:id="rId5358"/>
    <hyperlink ref="C1475" display="http://www.brckitchens.com" r:id="rId5359"/>
    <hyperlink ref="H834" display="keylime@keylimeproducts.com" r:id="rId5360"/>
    <hyperlink ref="H953" display="idexport@idgroup.it" r:id="rId5361"/>
    <hyperlink ref="H1017" display="info@beukhoreca.nl" r:id="rId5362"/>
    <hyperlink ref="H494" display="bill@tradewindseyewearc.om" r:id="rId5363"/>
    <hyperlink ref="H2353" display="sit@schur.com" r:id="rId5364"/>
    <hyperlink ref="A176" display="ERGOMAXX INDIA" r:id="rId5365"/>
    <hyperlink ref="C1399" display="http://www.dd-industries.com" r:id="rId5366"/>
    <hyperlink ref="A780" display="AICHI SHOKUNIKU SHIJO" r:id="rId5367"/>
    <hyperlink ref="H477" display="bs-pkg@muse.ocn.ne.jp" r:id="rId5368"/>
    <hyperlink ref="A975" display="SET HOTEL RIMINI" r:id="rId5369"/>
    <hyperlink ref="C700" display="http://www.naigaisizai.co.jp" r:id="rId5370"/>
    <hyperlink ref="C73" display="http://www.ladylee.com" r:id="rId5371"/>
    <hyperlink ref="A241" display="PLAYCORP" r:id="rId5372"/>
    <hyperlink ref="A2001" display="KOSMEX" r:id="rId5373"/>
    <hyperlink ref="C987" display="http://www.sintex.com.sg" r:id="rId5374"/>
    <hyperlink ref="A348" display="MANUFACTURERS AGENCIES NZ" r:id="rId5375"/>
    <hyperlink ref="H1942" display="info@pizziaredamenti.it" r:id="rId5376"/>
    <hyperlink ref="H2387" display="whan@fidalgo.net" r:id="rId5377"/>
    <hyperlink ref="H2182" display="herphys4tade@yahoo.com" r:id="rId5378"/>
    <hyperlink ref="A2474" display="ANAND GIFT" r:id="rId5379"/>
    <hyperlink ref="A2539" display="PT ADICITA PERKASA MANDIRI" r:id="rId5380"/>
    <hyperlink ref="A2345" display="SIVILINGENIOR GISLE KRIGSVOLL" r:id="rId5381"/>
    <hyperlink ref="A1979" display="L" r:id="rId5382"/>
    <hyperlink ref="A2118" display="DAN VENTURES" r:id="rId5383"/>
    <hyperlink ref="C1435" display="http://www.posteneger.nl" r:id="rId5384"/>
    <hyperlink ref="A453" display="PLUS IMPORT GROUP" r:id="rId5385"/>
    <hyperlink ref="H1616" display="kanda@richell.co" r:id="rId5386"/>
    <hyperlink ref="A1313" display="ROYAL PLASTIC" r:id="rId5387"/>
    <hyperlink ref="B2101" display="KHALED AL-HUSAINAN GEN TRAD &amp; CONT EST" r:id="rId5388"/>
    <hyperlink ref="H1173" display="cboucher@leedsworld.com" r:id="rId5389"/>
    <hyperlink ref="H1468" display="btownsend@spire-developmnt.co.uk" r:id="rId5390"/>
    <hyperlink ref="H1254" display="al-shareef@awalnet.net.sa" r:id="rId5391"/>
    <hyperlink ref="A1406" display="ALTIKON" r:id="rId5392"/>
    <hyperlink ref="A2346" display="M R J" r:id="rId5393"/>
    <hyperlink ref="H581" display="info@bergmann-tmy.nl" r:id="rId5394"/>
    <hyperlink ref="A1209" display="ADVANTAGE GLOBAL" r:id="rId5395"/>
    <hyperlink ref="A457" display="GOLDLIGHT TRADING" r:id="rId5396"/>
    <hyperlink ref="A1544" display="HOPIN" r:id="rId5397"/>
    <hyperlink ref="H1476" display="eyuen2000@hotmail.com" r:id="rId5398"/>
    <hyperlink ref="H1535" display="armour@hkstar.com" r:id="rId5399"/>
    <hyperlink ref="C1226" display="http://www.tactdc.com.hk" r:id="rId5400"/>
    <hyperlink ref="C1388" display="http://www.dupont.be" r:id="rId5401"/>
    <hyperlink ref="A2129" display="SURINDERA PRODUCTS" r:id="rId5402"/>
    <hyperlink ref="C2293" display="http://www.noicom.net" r:id="rId5403"/>
    <hyperlink ref="A72" display="SOCOFREN" r:id="rId5404"/>
    <hyperlink ref="H996" display="info@alkaso.com" r:id="rId5405"/>
    <hyperlink ref="C1453" display="http://www.bondibeachbagco.com" r:id="rId5406"/>
    <hyperlink ref="A924" display="ESSEL PROPACK" r:id="rId5407"/>
    <hyperlink ref="C1543" display="http://www.leoncop.com" r:id="rId5408"/>
    <hyperlink ref="A1137" display="HARO SKANDINAVIA" r:id="rId5409"/>
    <hyperlink ref="C1432" display="http://www.cyrstals.com.sg" r:id="rId5410"/>
    <hyperlink ref="H2503" display="graciela@cresko.com" r:id="rId5411"/>
    <hyperlink ref="A1146" display="POZZI GHISLANZONI" r:id="rId5412"/>
    <hyperlink ref="C1477" display="http://www.rosenthal.de" r:id="rId5413"/>
    <hyperlink ref="A1364" display="AKHIL TRADING CONCERN" r:id="rId5414"/>
    <hyperlink ref="H1868" display="mustafaziaa@hotmail.com" r:id="rId5415"/>
    <hyperlink ref="C1285" display="http://www.leifheit.com" r:id="rId5416"/>
    <hyperlink ref="H433" display="kfrf2002@yahoo.com" r:id="rId5417"/>
    <hyperlink ref="A483" display="KEYLIME PRODUCTS &amp; TROPICAL TREASURES" r:id="rId5418"/>
    <hyperlink ref="H252" display="hh@steps.dk" r:id="rId5419"/>
    <hyperlink ref="H583" display="homemake@ms45.hi.net.net" r:id="rId5420"/>
    <hyperlink ref="C870" display="http://www.shoppebaroda.com" r:id="rId5421"/>
    <hyperlink ref="A2468" display="BRETAGNE INTERNATIONAL" r:id="rId5422"/>
    <hyperlink ref="C723" display="http://www.stawholesale.com" r:id="rId5423"/>
    <hyperlink ref="C1483" display="http://www.neticon.co.uk" r:id="rId5424"/>
    <hyperlink ref="C1035" display="http://www.nissen.jp" r:id="rId5425"/>
    <hyperlink ref="A1545" display="NOKEN SANGYO" r:id="rId5426"/>
    <hyperlink ref="H85" display="adax@adax.dk" r:id="rId5427"/>
    <hyperlink ref="A1667" display="SILVERBERG INVESTMENTS" r:id="rId5428"/>
    <hyperlink ref="C2511" display="http://www.colonialtin.com" r:id="rId5429"/>
    <hyperlink ref="H1784" display="asonpurchase@usa.com" r:id="rId5430"/>
    <hyperlink ref="A991" display="JEROME CO WHOLESALE DISTRS" r:id="rId5431"/>
    <hyperlink ref="H282" display="dag@mytra.no" r:id="rId5432"/>
    <hyperlink ref="H2184" display="marketing@energolux.ru" r:id="rId5433"/>
    <hyperlink ref="C1411" display="http://www.koolschijn.nl" r:id="rId5434"/>
    <hyperlink ref="A497" display="B+S IMPORT" r:id="rId5435"/>
    <hyperlink ref="C1931" display="http://www.saturnia.net" r:id="rId5436"/>
    <hyperlink ref="A1945" display="TELEPRODUCTOS DE MEXICO" r:id="rId5437"/>
    <hyperlink ref="A1960" display="CORGARY" r:id="rId5438"/>
    <hyperlink ref="H345" display="kappcyu@mail.wbs.ne.jp" r:id="rId5439"/>
    <hyperlink ref="C2523" display="http://www.atlas-ja.com" r:id="rId5440"/>
    <hyperlink ref="C825" display="http://www.bevtec.no" r:id="rId5441"/>
    <hyperlink ref="H812" display="briteco_martin@yahoo.com" r:id="rId5442"/>
    <hyperlink ref="H1688" display="emilioc@corinthianframes.com" r:id="rId5443"/>
    <hyperlink ref="H658" display="debbie.tremble@homtomi.com" r:id="rId5444"/>
    <hyperlink ref="H1536" display="naber@naber.de" r:id="rId5445"/>
    <hyperlink ref="A1389" display="YUMURCAK OYUNCAK SAN VE TIC LTD STI" r:id="rId5446"/>
    <hyperlink ref="A1536" display="NABER &amp;" r:id="rId5447"/>
    <hyperlink ref="C1426" display="http://www.noloc.nl" r:id="rId5448"/>
    <hyperlink ref="A745" display="CARL S BAZAAR" r:id="rId5449"/>
    <hyperlink ref="A1688" display="CORINTHIAN FRAMES" r:id="rId5450"/>
    <hyperlink ref="A1090" display="ASIAWORLD-EXPO" r:id="rId5451"/>
    <hyperlink ref="A1046" display="AL SHAYJI SUPERMARKET &amp;COCKTAIL CO (ASMAC )" r:id="rId5452"/>
    <hyperlink ref="A2543" display="FORDCO INTERNATIONAL" r:id="rId5453"/>
    <hyperlink ref="H1639" display="charles.chabaud@wanadoo.fr" r:id="rId5454"/>
    <hyperlink ref="A2435" display="D D S VARIETY STORE" r:id="rId5455"/>
    <hyperlink ref="A1256" display="TAURUS" r:id="rId5456"/>
    <hyperlink ref="H1004" display="rexf@agencynz.co.nz" r:id="rId5457"/>
    <hyperlink ref="A308" display="PLANO MOLDING" r:id="rId5458"/>
    <hyperlink ref="H1504" display="luccadev@sinatown.com" r:id="rId5459"/>
    <hyperlink ref="H2168" display="steph@bombayduck.co.uk" r:id="rId5460"/>
    <hyperlink ref="A2246" display="SAMARAS BROS O E" r:id="rId5461"/>
    <hyperlink ref="A967" display="NISSHO IWAI CORPORATION HOKKAIDO BRANCH" r:id="rId5462"/>
    <hyperlink ref="D2062" display="http://www.kowa.com.hk" r:id="rId5463"/>
    <hyperlink ref="A2378" display="LI AN FOODSTUFF" r:id="rId5464"/>
    <hyperlink ref="C1356" display="http://www.alltrista.com" r:id="rId5465"/>
    <hyperlink ref="A1680" display="KM2" r:id="rId5466"/>
    <hyperlink ref="H7" display="keley20002000@yahoo.com" r:id="rId5467"/>
    <hyperlink ref="C650" display="http://www.alltools.com.au" r:id="rId5468"/>
    <hyperlink ref="C696" display="http://www.harrogate-house.com" r:id="rId5469"/>
    <hyperlink ref="C554" display="http://www.metminservices.com" r:id="rId5470"/>
    <hyperlink ref="A2141" display="DEATH VALLEY" r:id="rId5471"/>
    <hyperlink ref="A426" display="ALSHEN" r:id="rId5472"/>
    <hyperlink ref="H36" display="bidvest@bidvest.com.au" r:id="rId5473"/>
    <hyperlink ref="C881" display="http://www.aladdineurope.co.uk" r:id="rId5474"/>
    <hyperlink ref="H1047" display="ckem@tm.net.my" r:id="rId5475"/>
    <hyperlink ref="H892" display="argoscofidave@argos-hygiene.fr" r:id="rId5476"/>
    <hyperlink ref="C1823" display="http://www.mail.koc.net" r:id="rId5477"/>
    <hyperlink ref="C603" display="http://www.sscommercial.com" r:id="rId5478"/>
    <hyperlink ref="A1166" display="BALSHIP HAVA VE DENIZ TASIMCILIK TIC A S" r:id="rId5479"/>
    <hyperlink ref="A692" display="BATCHELOR" r:id="rId5480"/>
    <hyperlink ref="C1376" display="http://www.lycos.co.uk" r:id="rId5481"/>
    <hyperlink ref="H1938" display="customerservice@accu-serv.com" r:id="rId5482"/>
    <hyperlink ref="C319" display="http://www.zexam.co.uk" r:id="rId5483"/>
    <hyperlink ref="C1100" display="http://www.marcille-sa.com" r:id="rId5484"/>
    <hyperlink ref="H1549" display="info@adventurebags.nl" r:id="rId5485"/>
    <hyperlink ref="A1829" display="GANESHBARI TRADEXPORT" r:id="rId5486"/>
    <hyperlink ref="H1243" display="acorrales@grupointeca.com" r:id="rId5487"/>
    <hyperlink ref="A1593" display="HONGKONG EXIM" r:id="rId5488"/>
    <hyperlink ref="C265" display="http://www.aaryaglobalexims.com" r:id="rId5489"/>
    <hyperlink ref="H1221" display="sarant@public.qd.sd.cn" r:id="rId5490"/>
    <hyperlink ref="A1035" display="NISSEN" r:id="rId5491"/>
    <hyperlink ref="C880" display="http://www.barterhk.com" r:id="rId5492"/>
    <hyperlink ref="H1171" display="joed@adriaticfurniture.com.au" r:id="rId5493"/>
    <hyperlink ref="C565" display="http://www.ifmat.org" r:id="rId5494"/>
    <hyperlink ref="B2020" display="FURNCO" r:id="rId5495"/>
    <hyperlink ref="C2380" display="http://www.regalhkg.com" r:id="rId5496"/>
    <hyperlink ref="A532" display="KINETIC TRADING" r:id="rId5497"/>
    <hyperlink ref="H1812" display="peer@info.com.ph" r:id="rId5498"/>
    <hyperlink ref="A1618" display="MADRONET MAISON" r:id="rId5499"/>
    <hyperlink ref="H1584" display="edwinwong@homewell-co.com" r:id="rId5500"/>
    <hyperlink ref="C1101" display="http://www.oceantrading.co.jp" r:id="rId5501"/>
    <hyperlink ref="C2576" display="http://www.computerhome.com.au" r:id="rId5502"/>
    <hyperlink ref="C1553" display="http://www.maimoonhousehold.com" r:id="rId5503"/>
    <hyperlink ref="A1997" display="GRUPO FERCAMA" r:id="rId5504"/>
    <hyperlink ref="H20" display="naranarajp@hotmail.com" r:id="rId5505"/>
    <hyperlink ref="A2280" display="NEW KINGSTON FASHIONS" r:id="rId5506"/>
    <hyperlink ref="C515" display="http://www.softhome.net" r:id="rId5507"/>
    <hyperlink ref="A2313" display="R W BEATY RESTAURANT EQUIPMENT" r:id="rId5508"/>
    <hyperlink ref="H486" display="mindsproutt@hotmail.com" r:id="rId5509"/>
    <hyperlink ref="A708" display="SOINIC" r:id="rId5510"/>
    <hyperlink ref="A1760" display="FINE REACH ENTERPRISE" r:id="rId5511"/>
    <hyperlink ref="H400" display="info@branded.se" r:id="rId5512"/>
    <hyperlink ref="H2106" display="davidson_adex@yahoo.co.uk" r:id="rId5513"/>
    <hyperlink ref="A828" display="SKY OCEAN INTERNATIONAL DEVELOPMENT" r:id="rId5514"/>
    <hyperlink ref="A2234" display="EICO TRADING" r:id="rId5515"/>
    <hyperlink ref="H1319" display="info@remcousa.com" r:id="rId5516"/>
    <hyperlink ref="H1266" display="kr_rinnai@hanmail.net" r:id="rId5517"/>
    <hyperlink ref="A66" display="SIBOM INTERNATIONAL" r:id="rId5518"/>
    <hyperlink ref="H2165" display="max@howex.com.au" r:id="rId5519"/>
    <hyperlink ref="A67" display="ALCANITAL SERVICES" r:id="rId5520"/>
    <hyperlink ref="C1044" display="http://www.micsa.co.za" r:id="rId5521"/>
    <hyperlink ref="A1264" display="IKEA" r:id="rId5522"/>
    <hyperlink ref="A1788" display="HERMAN ENGELMANN GREENHOUSES" r:id="rId5523"/>
    <hyperlink ref="H315" display="wangyi820@hotmail.com" r:id="rId5524"/>
    <hyperlink ref="A399" display="SCHULTZ" r:id="rId5525"/>
    <hyperlink ref="H1850" display="iscwales@aol.com" r:id="rId5526"/>
    <hyperlink ref="H2572" display="marugo@blue.ocn.ne.jp" r:id="rId5527"/>
    <hyperlink ref="C2271" display="http://www.bmfbestecke.de" r:id="rId5528"/>
    <hyperlink ref="B2097" display="BATAZZI NICOLA" r:id="rId5529"/>
    <hyperlink ref="H653" display="sindby@sindby.dk" r:id="rId5530"/>
    <hyperlink ref="A781" display="ANASIA" r:id="rId5531"/>
    <hyperlink ref="H1867" display="stratagroup@att.net" r:id="rId5532"/>
    <hyperlink ref="A2525" display="SBA" r:id="rId5533"/>
    <hyperlink ref="H1838" display="htk@elifekey.com" r:id="rId5534"/>
    <hyperlink ref="C1005" display="http://www.kirans.com.hk" r:id="rId5535"/>
    <hyperlink ref="C367" display="http://www.nourakish.com" r:id="rId5536"/>
    <hyperlink ref="A2165" display="HOWARD EXPORTS" r:id="rId5537"/>
    <hyperlink ref="A1739" display="SINTIT PLASTIC &amp; LEATHER INDUSTRIES" r:id="rId5538"/>
    <hyperlink ref="A825" display="BEVTEC" r:id="rId5539"/>
    <hyperlink ref="I2087" display="chuanyi@pacific.net.sg" r:id="rId5540"/>
    <hyperlink ref="H1585" display="8918perfire@hanmail.net" r:id="rId5541"/>
    <hyperlink ref="A2514" display="TAMMELAMI" r:id="rId5542"/>
    <hyperlink ref="H1112" display="hysteric@streamyx.com" r:id="rId5543"/>
    <hyperlink ref="A1378" display="OPULENCE TRADING" r:id="rId5544"/>
    <hyperlink ref="D2060" display="http://www.sagafalabella.com" r:id="rId5545"/>
    <hyperlink ref="H1312" display="b6@b6.dk" r:id="rId5546"/>
    <hyperlink ref="H1532" display="kerryluo@eika.es" r:id="rId5547"/>
    <hyperlink ref="C735" display="http://www.noble-exports.com" r:id="rId5548"/>
    <hyperlink ref="A1603" display="BANTA FOODS" r:id="rId5549"/>
    <hyperlink ref="H2150" display="sreevybhav@vsnl.com" r:id="rId5550"/>
    <hyperlink ref="A2563" display="RICAMI N B M" r:id="rId5551"/>
    <hyperlink ref="C1778" display="http://www.crux.ocn.ne.jp" r:id="rId5552"/>
    <hyperlink ref="C1422" display="http://www.sunwavecorp.com.hk" r:id="rId5553"/>
    <hyperlink ref="H1515" display="asaf@bengarabbit.com" r:id="rId5554"/>
    <hyperlink ref="A1502" display="ABDEL-FATTAH SHAKHSHIR STORES" r:id="rId5555"/>
    <hyperlink ref="C774" display="http://www.alusa.cl" r:id="rId5556"/>
    <hyperlink ref="H576" display="divinemaker5@yahoo.com" r:id="rId5557"/>
    <hyperlink ref="C567" display="http://www.shelbonanehammond.com.au" r:id="rId5558"/>
    <hyperlink ref="A713" display="NORSON ENGG &amp; ALLIED PRODUCTS (P)" r:id="rId5559"/>
    <hyperlink ref="H1664" display="lee_7@hotmail.com" r:id="rId5560"/>
    <hyperlink ref="A2592" display="PIKE CENTRE" r:id="rId5561"/>
    <hyperlink ref="A1075" display="SIGHT STUDIO" r:id="rId5562"/>
    <hyperlink ref="C196" display="http://www.zgrymonline.com" r:id="rId5563"/>
    <hyperlink ref="A440" display="FNAPP" r:id="rId5564"/>
    <hyperlink ref="A1682" display="KISHORE INDUSTRIES" r:id="rId5565"/>
    <hyperlink ref="A978" display="KEI ENTERPRISE" r:id="rId5566"/>
    <hyperlink ref="C1780" display="http://www.newwaly.com" r:id="rId5567"/>
    <hyperlink ref="H716" display="e_duess.bergle@addcom.de" r:id="rId5568"/>
    <hyperlink ref="H2282" display="bokken@bokken.no" r:id="rId5569"/>
    <hyperlink ref="A1986" display="ONWARD MULTI-CORP" r:id="rId5570"/>
    <hyperlink ref="A392" display="REELL PRECISION MFG" r:id="rId5571"/>
    <hyperlink ref="A651" display="KAHAMA" r:id="rId5572"/>
    <hyperlink ref="B2089" display="CORINTHIAN FRAMES" r:id="rId5573"/>
    <hyperlink ref="C2398" display="http://www.ener.no" r:id="rId5574"/>
    <hyperlink ref="H1189" display="lolga@polyserv.dp.ua" r:id="rId5575"/>
    <hyperlink ref="C2349" display="http://www.kenney.com" r:id="rId5576"/>
    <hyperlink ref="C1348" display="http://www.ramcousa.com" r:id="rId5577"/>
    <hyperlink ref="A2347" display="C R PLASTICS" r:id="rId5578"/>
    <hyperlink ref="H1185" display="gap_ang@hotmail.com" r:id="rId5579"/>
    <hyperlink ref="H1685" display="flage@flage.no" r:id="rId5580"/>
    <hyperlink ref="C1063" display="http://www.lincraft.com.au" r:id="rId5581"/>
    <hyperlink ref="A2227" display="R P B YASH OVERSEAS" r:id="rId5582"/>
    <hyperlink ref="H2525" display="mori@sbaltd.com" r:id="rId5583"/>
    <hyperlink ref="H1831" display="shandgmach@aol.com" r:id="rId5584"/>
    <hyperlink ref="H1563" display="al-saery@arab.net.sa" r:id="rId5585"/>
    <hyperlink ref="A1268" display="THE JOINERY FACTORY" r:id="rId5586"/>
    <hyperlink ref="H341" display="cantra@infonegocio.com" r:id="rId5587"/>
    <hyperlink ref="A547" display="HORWOOD" r:id="rId5588"/>
    <hyperlink ref="C1166" display="http://www.balship.com.tr" r:id="rId5589"/>
    <hyperlink ref="A220" display="EXECUTIVE CLASS" r:id="rId5590"/>
    <hyperlink ref="A904" display="SINDBY &amp;" r:id="rId5591"/>
    <hyperlink ref="I2016" display="mcmkuwait1@hotmail.com" r:id="rId5592"/>
    <hyperlink ref="A1633" display="ENTHEOS EUROPE" r:id="rId5593"/>
    <hyperlink ref="A2119" display="AH BOLTE" r:id="rId5594"/>
    <hyperlink ref="A1169" display="RYNESS ELECTRICAL SUPPLIES" r:id="rId5595"/>
    <hyperlink ref="A1479" display="EXIM INDIA" r:id="rId5596"/>
    <hyperlink ref="A940" display="NODAKO" r:id="rId5597"/>
    <hyperlink ref="H932" display="luinljubo@yahoo.com" r:id="rId5598"/>
    <hyperlink ref="H1673" display="info@chplastic.com" r:id="rId5599"/>
    <hyperlink ref="A867" display="A ANAT" r:id="rId5600"/>
    <hyperlink ref="C88" display="http://www.leadshoji.co.jp" r:id="rId5601"/>
    <hyperlink ref="H2111" display="aleftotav@aol.com" r:id="rId5602"/>
    <hyperlink ref="H27" display="info@global-export.co" r:id="rId5603"/>
    <hyperlink ref="B2041" display="MARUKAI" r:id="rId5604"/>
    <hyperlink ref="H1224" display="mail@adv-imports.com" r:id="rId5605"/>
    <hyperlink ref="A2477" display="CREATIVE PREMIUM DEVELOPMENT" r:id="rId5606"/>
    <hyperlink ref="H1740" display="klickltd@netvigator.com" r:id="rId5607"/>
    <hyperlink ref="H288" display="dickson@eternal-blaze.com" r:id="rId5608"/>
    <hyperlink ref="H2509" display="kabani@vsnl.com" r:id="rId5609"/>
    <hyperlink ref="A890" display="ALI ABDULWAHAB SONS &amp;" r:id="rId5610"/>
    <hyperlink ref="C989" display="http://www.hydrogrill.com" r:id="rId5611"/>
    <hyperlink ref="H2440" display="lanecapt@netvigator.com" r:id="rId5612"/>
    <hyperlink ref="H2523" display="boss@atlas-ja.com" r:id="rId5613"/>
    <hyperlink ref="A879" display="KINETIC TRADING" r:id="rId5614"/>
    <hyperlink ref="A482" display="THE ALLIANCE GROUP INDUSTRIES" r:id="rId5615"/>
    <hyperlink ref="A878" display="DIFERRATTI" r:id="rId5616"/>
    <hyperlink ref="H907" display="akber911@hotmail.com" r:id="rId5617"/>
    <hyperlink ref="C1485" display="http://www.imacosa.com" r:id="rId5618"/>
    <hyperlink ref="C1400" display="http://www.award.co.nz" r:id="rId5619"/>
    <hyperlink ref="C86" display="http://www.norconindustries.com" r:id="rId5620"/>
    <hyperlink ref="A580" display="RUDOLF SHOKAI" r:id="rId5621"/>
    <hyperlink ref="C1287" display="http://www.garth.com.au" r:id="rId5622"/>
    <hyperlink ref="H1783" display="info@giftlines.com.au" r:id="rId5623"/>
    <hyperlink ref="H1142" display="bfernandez@ripley.com.pe" r:id="rId5624"/>
    <hyperlink ref="C231" display="http://www.san-remo.com.au" r:id="rId5625"/>
    <hyperlink ref="A130" display="BANFF" r:id="rId5626"/>
    <hyperlink ref="A1040" display="BIG SWALLOW" r:id="rId5627"/>
    <hyperlink ref="C1633" display="http://www.entheos.co.uk" r:id="rId5628"/>
    <hyperlink ref="A1358" display="JUBA TRADERS" r:id="rId5629"/>
    <hyperlink ref="H558" display="michaelhu8@hotmail.com" r:id="rId5630"/>
    <hyperlink ref="A1373" display="JEBE ENTERPRISES NIGERIA" r:id="rId5631"/>
    <hyperlink ref="C1182" display="http://www.asaba.co.id" r:id="rId5632"/>
    <hyperlink ref="A1658" display="SNP &amp;" r:id="rId5633"/>
    <hyperlink ref="C1383" display="http://www.barry-associates.us" r:id="rId5634"/>
    <hyperlink ref="H1600" display="info@ease-e-load.co.uk" r:id="rId5635"/>
    <hyperlink ref="A1280" display="AGARWAL ENTERPRISES" r:id="rId5636"/>
    <hyperlink ref="A2453" display="J A WOLL HANDEL" r:id="rId5637"/>
    <hyperlink ref="A1598" display="DUNI" r:id="rId5638"/>
    <hyperlink ref="A2376" display="HOFFMANN ASIA" r:id="rId5639"/>
    <hyperlink ref="A2210" display="BROADWAY ENTERPRISES" r:id="rId5640"/>
    <hyperlink ref="A277" display="DARLING HOME" r:id="rId5641"/>
    <hyperlink ref="A2400" display="K &amp; S" r:id="rId5642"/>
    <hyperlink ref="A1530" display="LG BESLAG LENNART GUSTAVSEN" r:id="rId5643"/>
    <hyperlink ref="C249" display="http://www.influxco.com.hk" r:id="rId5644"/>
    <hyperlink ref="A634" display="ROCKET KITCHEN GALLERY" r:id="rId5645"/>
    <hyperlink ref="A1778" display="BIGWOOD" r:id="rId5646"/>
    <hyperlink ref="H1770" display="fine_reach@mail.hongkong.com" r:id="rId5647"/>
    <hyperlink ref="H1805" display="willyvanhove@hotmail.com" r:id="rId5648"/>
    <hyperlink ref="A1062" display="CIA COM ALIMENTACAO MAQUINAS U" r:id="rId5649"/>
    <hyperlink ref="H2317" display="atop@hanafos.com" r:id="rId5650"/>
    <hyperlink ref="C195" display="http://www.kuohan.com" r:id="rId5651"/>
    <hyperlink ref="C1801" display="http://www.enterpriseunltd.london" r:id="rId5652"/>
    <hyperlink ref="A1426" display="NOLOC" r:id="rId5653"/>
    <hyperlink ref="A2454" display="SA MORIN FRERES" r:id="rId5654"/>
    <hyperlink ref="C322" display="http://www.globalnet.au" r:id="rId5655"/>
    <hyperlink ref="A1951" display="AL AWANY ESSA BINLADEN ORG BR" r:id="rId5656"/>
    <hyperlink ref="A1149" display="AGROTROPICS" r:id="rId5657"/>
    <hyperlink ref="H2288" display="sppl@mail.com" r:id="rId5658"/>
    <hyperlink ref="A2561" display="THOW KWANG INDUSTRY" r:id="rId5659"/>
    <hyperlink ref="C261" display="http://www.mp-industries.com" r:id="rId5660"/>
    <hyperlink ref="H1295" display="pacificbrighten@aol.com" r:id="rId5661"/>
    <hyperlink ref="A2552" display="EDCO EINDHOVEN" r:id="rId5662"/>
    <hyperlink ref="H1561" display="vickyopoku1@aol.com" r:id="rId5663"/>
    <hyperlink ref="H2392" display="avextrax@uol.com.br" r:id="rId5664"/>
    <hyperlink ref="H1952" display="sales@leonardo.co.uk" r:id="rId5665"/>
    <hyperlink ref="A1217" display="NEWAY" r:id="rId5666"/>
    <hyperlink ref="H236" display="bkksiam1@samart.co" r:id="rId5667"/>
    <hyperlink ref="H1881" display="anssin@suntex.com.sg" r:id="rId5668"/>
    <hyperlink ref="B2094" display="LG BESLAG LENNART GUSTAVSEN" r:id="rId5669"/>
    <hyperlink ref="A2358" display="S R POTTEN ENTERPRISES" r:id="rId5670"/>
    <hyperlink ref="A207" display="KEYDICI INTERNATIONAL" r:id="rId5671"/>
    <hyperlink ref="B2038" display="ALETEKAL EST" r:id="rId5672"/>
    <hyperlink ref="C239" display="http://www.usarefi.org" r:id="rId5673"/>
    <hyperlink ref="C602" display="http://www.chupwo.com" r:id="rId5674"/>
    <hyperlink ref="C2133" display="http://www.mieleitalia.it" r:id="rId5675"/>
    <hyperlink ref="H346" display="lineaverde@snaidero.it" r:id="rId5676"/>
    <hyperlink ref="H209" display="wphillips@aeromfg.com" r:id="rId5677"/>
    <hyperlink ref="H1763" display="info@oncbbq.com" r:id="rId5678"/>
    <hyperlink ref="A5" display="HALWANI TRADING" r:id="rId5679"/>
    <hyperlink ref="H1148" display="htrading@prodigy.net.mx" r:id="rId5680"/>
    <hyperlink ref="C526" display="http://www.lancord.ru" r:id="rId5681"/>
    <hyperlink ref="A512" display="EURO PACKAGING" r:id="rId5682"/>
    <hyperlink ref="A2351" display="B&amp;J SOLID" r:id="rId5683"/>
    <hyperlink ref="A1970" display="ARONKASEI" r:id="rId5684"/>
    <hyperlink ref="H1511" display="noor2@brain.net.pk" r:id="rId5685"/>
    <hyperlink ref="H2324" display="faimsnc@libero.it" r:id="rId5686"/>
    <hyperlink ref="A898" display="J S M ALUMINUM" r:id="rId5687"/>
    <hyperlink ref="C2561" display="http://www.thowkwang.com.sg" r:id="rId5688"/>
    <hyperlink ref="C1726" display="http://www.baccarat.fr" r:id="rId5689"/>
    <hyperlink ref="A1574" display="NICHINAN SHOKAI" r:id="rId5690"/>
    <hyperlink ref="A820" display="GRUPO PRIMAVERA" r:id="rId5691"/>
    <hyperlink ref="H1858" display="info@hf-c.dk" r:id="rId5692"/>
    <hyperlink ref="H1294" display="mani_jana@yahoo.com" r:id="rId5693"/>
    <hyperlink ref="C1738" display="http://www.frau.es" r:id="rId5694"/>
    <hyperlink ref="H28" display="anwar_abilmona@hotmail.com" r:id="rId5695"/>
    <hyperlink ref="I2060" display="jferrer@sagafalabella.com.pe" r:id="rId5696"/>
    <hyperlink ref="A1933" display="PT SAKURAMAS INTERNUSA SEJAHTERA" r:id="rId5697"/>
    <hyperlink ref="H1904" display="alsafatrading@libertysurf.se" r:id="rId5698"/>
    <hyperlink ref="A1918" display="T &amp; G WOODWARE" r:id="rId5699"/>
    <hyperlink ref="A1354" display="BATRA APPLIANCES" r:id="rId5700"/>
    <hyperlink ref="C1578" display="http://www.suomenturvalaitepalvelu.fi" r:id="rId5701"/>
    <hyperlink ref="H2167" display="eurapac@offratel.nc" r:id="rId5702"/>
    <hyperlink ref="A1525" display="AMEFA INTERNATIONAL" r:id="rId5703"/>
    <hyperlink ref="A687" display="MOEBELRINGEN" r:id="rId5704"/>
    <hyperlink ref="A1647" display="ALMUTAMBAK" r:id="rId5705"/>
    <hyperlink ref="A2557" display="EDFORT" r:id="rId5706"/>
    <hyperlink ref="H1846" display="contact@stationeryworld.com" r:id="rId5707"/>
    <hyperlink ref="C2506" display="http://www.igeco.fr" r:id="rId5708"/>
    <hyperlink ref="A1492" display="LAMBERT OF ARKANSAS" r:id="rId5709"/>
    <hyperlink ref="A1152" display="RHOMBUS GRAPPLE" r:id="rId5710"/>
    <hyperlink ref="H1117" display="itrigo@ivexhk.com" r:id="rId5711"/>
    <hyperlink ref="H1917" display="umesh@etceteras.com.hk" r:id="rId5712"/>
    <hyperlink ref="H2141" display="traders@nisshoji.co" r:id="rId5713"/>
    <hyperlink ref="C82" display="http://www.samtell.com" r:id="rId5714"/>
    <hyperlink ref="C845" display="http://www.samsonsentp.com" r:id="rId5715"/>
    <hyperlink ref="H756" display="intercom@gnet.tn" r:id="rId5716"/>
    <hyperlink ref="C204" display="http://www.shimomura-kojyo.co.jp" r:id="rId5717"/>
    <hyperlink ref="H343" display="agiddings@john-artis.ltd.uk" r:id="rId5718"/>
    <hyperlink ref="C2268" display="http://www.etl-neuhaus.de" r:id="rId5719"/>
    <hyperlink ref="A2556" display="PREKO - LA CIMBALI SPRL" r:id="rId5720"/>
    <hyperlink ref="H1799" display="julioroldan@triplasa.com" r:id="rId5721"/>
    <hyperlink ref="H395" display="luie@thaimail.com" r:id="rId5722"/>
    <hyperlink ref="C2305" display="http://www.sears.ca" r:id="rId5723"/>
    <hyperlink ref="H394" display="inter-tokyo@aa.uno.ne.jp" r:id="rId5724"/>
    <hyperlink ref="A1666" display="RIDGE TRADING" r:id="rId5725"/>
    <hyperlink ref="H1383" display="mike@barry-associates.us" r:id="rId5726"/>
    <hyperlink ref="H2228" display="smusa@parthlink.net" r:id="rId5727"/>
    <hyperlink ref="A223" display="PRINCE ELIO EST" r:id="rId5728"/>
    <hyperlink ref="A6" display="INNOVENTURE TRAINING PRO INTERNATIONAL" r:id="rId5729"/>
    <hyperlink ref="A410" display="CHINOH" r:id="rId5730"/>
    <hyperlink ref="H503" display="america.sul@terra.com.br" r:id="rId5731"/>
    <hyperlink ref="C59" display="http://www.knwtrade.com" r:id="rId5732"/>
    <hyperlink ref="H1049" display="donroe@advedge.com" r:id="rId5733"/>
    <hyperlink ref="H520" display="luinljubo@yahoo.com" r:id="rId5734"/>
    <hyperlink ref="C984" display="http://www.gocobian.co.kr" r:id="rId5735"/>
    <hyperlink ref="C34" display="http://www.ae-industries.com" r:id="rId5736"/>
    <hyperlink ref="A612" display="LUCAS FOODS (ASIA)" r:id="rId5737"/>
    <hyperlink ref="C836" display="http://www.lillehammer.no" r:id="rId5738"/>
    <hyperlink ref="A1569" display="SINGER EQUIPMENT" r:id="rId5739"/>
    <hyperlink ref="A375" display="ARRENA INTERNATIONAL TRADING ENTERPRISES" r:id="rId5740"/>
    <hyperlink ref="C169" display="http://www.bunsl.nl" r:id="rId5741"/>
    <hyperlink ref="A1355" display="PLANTS N PETALS" r:id="rId5742"/>
    <hyperlink ref="C1283" display="http://www.sundef.com" r:id="rId5743"/>
    <hyperlink ref="C2526" display="http://www.mek.co.kr" r:id="rId5744"/>
    <hyperlink ref="A1468" display="SPIRE GROUP" r:id="rId5745"/>
    <hyperlink ref="A676" display="TAMJIN TRADING" r:id="rId5746"/>
    <hyperlink ref="D2018" display="http://www.basketrack.com" r:id="rId5747"/>
    <hyperlink ref="H2183" display="hveder@wxs.nl" r:id="rId5748"/>
    <hyperlink ref="A716" display="BERGLE GMBH &amp;" r:id="rId5749"/>
    <hyperlink ref="H2493" display="arc94545@yahoo.com" r:id="rId5750"/>
    <hyperlink ref="A1497" display="LCS ENTERPRISE" r:id="rId5751"/>
    <hyperlink ref="A1570" display="TAKASHIMAYA" r:id="rId5752"/>
    <hyperlink ref="A1496" display="EBONY DEVELOPEMENT" r:id="rId5753"/>
    <hyperlink ref="H926" display="piyush_24_2000@yahoo.com" r:id="rId5754"/>
    <hyperlink ref="A2590" display="KINWELL ENTERPRISE" r:id="rId5755"/>
    <hyperlink ref="H1452" display="hkjkdco@163.com" r:id="rId5756"/>
    <hyperlink ref="C2123" display="http://www.shunsang.com" r:id="rId5757"/>
    <hyperlink ref="A1745" display="KENNEDY INTERNATIONAL" r:id="rId5758"/>
    <hyperlink ref="A431" display="ALMOAYYAD CO FOR INVESTMENT &amp; DEVELOPMENT" r:id="rId5759"/>
    <hyperlink ref="A30" display="GARYS AUSTRALIA" r:id="rId5760"/>
    <hyperlink ref="H446" display="sunny@atlantic-inc.com" r:id="rId5761"/>
    <hyperlink ref="C461" display="http://www.maestro-storkjokken.no" r:id="rId5762"/>
    <hyperlink ref="H449" display="sally@caresotech.com" r:id="rId5763"/>
    <hyperlink ref="A506" display="OSAKI SHOTEN" r:id="rId5764"/>
    <hyperlink ref="A2151" display="PAUL DEQUIDT TORREFACTEUR" r:id="rId5765"/>
    <hyperlink ref="A1128" display="SANIPOUSSE" r:id="rId5766"/>
    <hyperlink ref="C1340" display="http://www.navajomfg.com" r:id="rId5767"/>
    <hyperlink ref="H485" display="tahsiree@yahoo.com" r:id="rId5768"/>
    <hyperlink ref="C1913" display="http://www.finemark.com.au" r:id="rId5769"/>
    <hyperlink ref="A2295" display="SANCO (NZ)" r:id="rId5770"/>
    <hyperlink ref="H1625" display="info@mediaparks.de" r:id="rId5771"/>
    <hyperlink ref="H1306" display="anthony@dbentoby.com" r:id="rId5772"/>
    <hyperlink ref="A325" display="PRE UNIC" r:id="rId5773"/>
    <hyperlink ref="I2008" display="castleco@netvigator.com" r:id="rId5774"/>
    <hyperlink ref="H2247" display="dorichja@ec-red.com" r:id="rId5775"/>
    <hyperlink ref="C686" display="http://www.deluxecoffeepasta.com" r:id="rId5776"/>
    <hyperlink ref="C1952" display="http://www.leonardo.co.uk" r:id="rId5777"/>
    <hyperlink ref="A278" display="TIGER NEDERLAND" r:id="rId5778"/>
    <hyperlink ref="H2478" display="cht@planet.tn" r:id="rId5779"/>
    <hyperlink ref="A2463" display="ROSTFRIA INREDNINGAR I LUND" r:id="rId5780"/>
    <hyperlink ref="C1261" display="http://www.devon-ceramics.co.uk" r:id="rId5781"/>
    <hyperlink ref="A1211" display="KEE HING CHEUNG KEE" r:id="rId5782"/>
    <hyperlink ref="H2428" display="bginternational@21cn.com" r:id="rId5783"/>
    <hyperlink ref="H1487" display="beach133@net2000.com.au" r:id="rId5784"/>
    <hyperlink ref="H2538" display="geczy@onetel.com" r:id="rId5785"/>
    <hyperlink ref="C867" display="http://www.softhome.net" r:id="rId5786"/>
    <hyperlink ref="C742" display="http://www.bulgari.com" r:id="rId5787"/>
    <hyperlink ref="A520" display="EXPORT IMPORT TRADE" r:id="rId5788"/>
    <hyperlink ref="A477" display="B P AND" r:id="rId5789"/>
    <hyperlink ref="A2363" display="GORGEOUS LABWARE ENT" r:id="rId5790"/>
    <hyperlink ref="C955" display="http://www.crabo.com" r:id="rId5791"/>
    <hyperlink ref="A2247" display="DORICH &amp; WATKIN" r:id="rId5792"/>
    <hyperlink ref="A2136" display="GRUPO FERCAMA" r:id="rId5793"/>
    <hyperlink ref="A1024" display="KATRIN BJ SDN" r:id="rId5794"/>
    <hyperlink ref="C1670" display="http://www.asglobaltrade.com" r:id="rId5795"/>
    <hyperlink ref="C493" display="http://www.ihlas.net.tr" r:id="rId5796"/>
    <hyperlink ref="A542" display="CHIN SHANG PIN ENTERPRISE" r:id="rId5797"/>
    <hyperlink ref="C2587" display="http://www.interpro.com" r:id="rId5798"/>
    <hyperlink ref="C2439" display="http://www.britainchinatrading.com" r:id="rId5799"/>
    <hyperlink ref="H1035" display="nagao_shoji@nissen.co" r:id="rId5800"/>
    <hyperlink ref="H617" display="sales@tregout.nl" r:id="rId5801"/>
    <hyperlink ref="A937" display="CHINA BUSINESS SOURCES" r:id="rId5802"/>
    <hyperlink ref="A574" display="JAMES A GIESECKE" r:id="rId5803"/>
    <hyperlink ref="H1748" display="michelle@oman.com" r:id="rId5804"/>
    <hyperlink ref="A1002" display="PORKKA NORGE" r:id="rId5805"/>
    <hyperlink ref="H1576" display="zcina-bld@usa.net" r:id="rId5806"/>
    <hyperlink ref="C2171" display="http://www.aardewerkfabriek.nl" r:id="rId5807"/>
    <hyperlink ref="C698" display="http://www.costarcookware.com" r:id="rId5808"/>
    <hyperlink ref="C2420" display="http://www.bravoport.com.hk" r:id="rId5809"/>
    <hyperlink ref="A1219" display="BRITE INTERNATIONAL" r:id="rId5810"/>
    <hyperlink ref="C1781" display="http://www.reliance.co.jp" r:id="rId5811"/>
    <hyperlink ref="C464" display="http://www.browneco.com" r:id="rId5812"/>
    <hyperlink ref="H2388" display="m_browne@browneco.com" r:id="rId5813"/>
    <hyperlink ref="C324" display="http://www.landhavenbandb.com" r:id="rId5814"/>
    <hyperlink ref="A747" display="KAUFGUT" r:id="rId5815"/>
    <hyperlink ref="C1177" display="http://www.elrene.com" r:id="rId5816"/>
    <hyperlink ref="A1440" display="ECLIPSE GROUP" r:id="rId5817"/>
    <hyperlink ref="A1958" display="SCAM" r:id="rId5818"/>
    <hyperlink ref="I2052" display="ornateinternational@rediff.com" r:id="rId5819"/>
    <hyperlink ref="A1419" display="A SIMON" r:id="rId5820"/>
    <hyperlink ref="A1164" display="MORIUCHI" r:id="rId5821"/>
    <hyperlink ref="A778" display="METALO STUDIO" r:id="rId5822"/>
    <hyperlink ref="C1468" display="http://www.spire-developmnt.co.uk" r:id="rId5823"/>
    <hyperlink ref="C996" display="http://www.alkaso.com" r:id="rId5824"/>
    <hyperlink ref="H2350" display="dolphin_akhilgupta@hotmail.com" r:id="rId5825"/>
    <hyperlink ref="H2305" display="brian.gerrior@sears.ca" r:id="rId5826"/>
    <hyperlink ref="A1096" display="PAMA RESOURCES" r:id="rId5827"/>
    <hyperlink ref="A796" display="FANTASY TRADING" r:id="rId5828"/>
    <hyperlink ref="A871" display="AKESUKIT EXPRESS AND TRAVEL" r:id="rId5829"/>
    <hyperlink ref="H1929" display="bdodhia@nbi.ispkenya.com" r:id="rId5830"/>
    <hyperlink ref="A2156" display="SOTAL SPEISEEISMASCHINEN" r:id="rId5831"/>
    <hyperlink ref="C911" display="http://www.post.tele.dk" r:id="rId5832"/>
    <hyperlink ref="H2160" display="office@alfatechniek.nl" r:id="rId5833"/>
    <hyperlink ref="C217" display="http://www.advancedelectricscooters.com" r:id="rId5834"/>
    <hyperlink ref="C1963" display="http://www.hendrikveder.nl" r:id="rId5835"/>
    <hyperlink ref="C2503" display="http://www.cresko.com" r:id="rId5836"/>
    <hyperlink ref="C2404" display="http://www.candlelight.gr" r:id="rId5837"/>
    <hyperlink ref="A1082" display="MORNING" r:id="rId5838"/>
    <hyperlink ref="C2135" display="http://www.stjohnsantiques.com" r:id="rId5839"/>
    <hyperlink ref="I2015" display="gourmentworld88@yahoo.com" r:id="rId5840"/>
    <hyperlink ref="D2093" display="http://www.kaiserkraft.com" r:id="rId5841"/>
    <hyperlink ref="H1227" display="jas@sakszl.com" r:id="rId5842"/>
    <hyperlink ref="H1091" display="aitoseto@poppy.ocn.ne.jp" r:id="rId5843"/>
    <hyperlink ref="H1669" display="atmacael@superonline.com" r:id="rId5844"/>
    <hyperlink ref="A2106" display="GOD HOPE INTERPRISE" r:id="rId5845"/>
    <hyperlink ref="B2013" display="BAIR MARKETING" r:id="rId5846"/>
    <hyperlink ref="H1633" display="sales@entheos.co.uk" r:id="rId5847"/>
    <hyperlink ref="C118" display="http://www.granddistribution.net" r:id="rId5848"/>
    <hyperlink ref="A224" display="MAXMATE" r:id="rId5849"/>
    <hyperlink ref="A588" display="KAROL WESTERN" r:id="rId5850"/>
    <hyperlink ref="C481" display="http://www.rucanor.com" r:id="rId5851"/>
    <hyperlink ref="H751" display="hs@ap.to" r:id="rId5852"/>
    <hyperlink ref="A1873" display="BIARRITZ" r:id="rId5853"/>
    <hyperlink ref="C211" display="http://www.grand-marnier.com" r:id="rId5854"/>
    <hyperlink ref="A606" display="AFLA A AL-KHALEEGE GROUP" r:id="rId5855"/>
    <hyperlink ref="C1672" display="http://www.eilcom.net" r:id="rId5856"/>
    <hyperlink ref="H773" display="mclimited@ctimail.com" r:id="rId5857"/>
    <hyperlink ref="C2359" display="http://www.outdoorwarehouse.com" r:id="rId5858"/>
    <hyperlink ref="A572" display="PRESTIGE COSMETICS" r:id="rId5859"/>
    <hyperlink ref="A1347" display="MINERVA ENTERPRISE" r:id="rId5860"/>
    <hyperlink ref="H2267" display="chrisso@avard-industries.com.au" r:id="rId5861"/>
    <hyperlink ref="A2418" display="JUMBO BASE INDUSTRIES" r:id="rId5862"/>
    <hyperlink ref="A2540" display="D J D SUPPLIES" r:id="rId5863"/>
    <hyperlink ref="H880" display="barter@barterhk.com" r:id="rId5864"/>
    <hyperlink ref="A1575" display="MARILA" r:id="rId5865"/>
    <hyperlink ref="A950" display="NIXTREND" r:id="rId5866"/>
    <hyperlink ref="H182" display="zeguan@yahoo.com" r:id="rId5867"/>
    <hyperlink ref="A1331" display="HILDEBRANDT EMBALLAGE" r:id="rId5868"/>
    <hyperlink ref="H2554" display="info@ilmakunnas.com" r:id="rId5869"/>
    <hyperlink ref="A2329" display="MKS AUSTRIA VERTRIEBS" r:id="rId5870"/>
    <hyperlink ref="H108" display="romanowski-design@t-online.de" r:id="rId5871"/>
    <hyperlink ref="C205" display="http://www.philips.ie" r:id="rId5872"/>
    <hyperlink ref="H2119" display="info@ah-bolte.dk" r:id="rId5873"/>
    <hyperlink ref="C934" display="http://www.ankas.dk" r:id="rId5874"/>
    <hyperlink ref="A764" display="TECNOGAS" r:id="rId5875"/>
    <hyperlink ref="C1041" display="http://www.arnos.com.au" r:id="rId5876"/>
    <hyperlink ref="C2153" display="http://www.juliangraves.co.uk" r:id="rId5877"/>
    <hyperlink ref="H1655" display="info@buningh.nl" r:id="rId5878"/>
    <hyperlink ref="C1621" display="http://www.talusproducts.com" r:id="rId5879"/>
    <hyperlink ref="H1180" display="daisyooi@hunzagroup.com" r:id="rId5880"/>
    <hyperlink ref="H2265" display="lrosesf@pacbell.net" r:id="rId5881"/>
    <hyperlink ref="H470" display="caltsai@worldnet.att.net" r:id="rId5882"/>
    <hyperlink ref="A934" display="ANDERSEN &amp; NIELSEN KOEBENHAVN" r:id="rId5883"/>
    <hyperlink ref="H1073" display="catriona@nycmail.com" r:id="rId5884"/>
    <hyperlink ref="A2419" display="P D MUTHI SHANI" r:id="rId5885"/>
    <hyperlink ref="C1820" display="http://www.taj-online.com" r:id="rId5886"/>
    <hyperlink ref="C1359" display="http://www.ourlittleshop.com" r:id="rId5887"/>
    <hyperlink ref="A970" display="DIRECT SHIP CA" r:id="rId5888"/>
    <hyperlink ref="H1782" display="pierre@bercato.se" r:id="rId5889"/>
    <hyperlink ref="C679" display="http://www.toennjes.de" r:id="rId5890"/>
    <hyperlink ref="H319" display="sales@rushbrookes.co.uk" r:id="rId5891"/>
    <hyperlink ref="A1158" display="KREFTING" r:id="rId5892"/>
    <hyperlink ref="A1913" display="FINEMARK HOMEWARES" r:id="rId5893"/>
    <hyperlink ref="A811" display="KIG" r:id="rId5894"/>
    <hyperlink ref="H1407" display="harry@skyrise.com.ph" r:id="rId5895"/>
    <hyperlink ref="A2301" display="PRECIOUS TRADING" r:id="rId5896"/>
    <hyperlink ref="C77" display="http://www.cristalart.com" r:id="rId5897"/>
    <hyperlink ref="H240" display="virpi.makila@euracon.com" r:id="rId5898"/>
    <hyperlink ref="B2045" display="TELEPRODUCTOS DE MEXICO" r:id="rId5899"/>
    <hyperlink ref="H1420" display="tdi-office@zd.wakwak.com" r:id="rId5900"/>
    <hyperlink ref="A1532" display="EIKA S" r:id="rId5901"/>
    <hyperlink ref="A1008" display="ONWARD PRODUCTS" r:id="rId5902"/>
    <hyperlink ref="C2462" display="http://www.parrs.co.uk" r:id="rId5903"/>
    <hyperlink ref="C2546" display="http://www.panasonic.co.nz" r:id="rId5904"/>
    <hyperlink ref="C124" display="http://www.intercreta.gr" r:id="rId5905"/>
    <hyperlink ref="H1874" display="enquiries@sda-distributors.co.uk" r:id="rId5906"/>
    <hyperlink ref="H814" display="sanipousse@wanadoo.fr" r:id="rId5907"/>
    <hyperlink ref="A1481" display="GEORGE STOCK &amp;" r:id="rId5908"/>
    <hyperlink ref="C472" display="http://www.tainam.com.hk" r:id="rId5909"/>
    <hyperlink ref="A933" display="AATO" r:id="rId5910"/>
    <hyperlink ref="H1785" display="smilers@netvigator.com" r:id="rId5911"/>
    <hyperlink ref="A1972" display="EXCLUSIVITY IMPORTS" r:id="rId5912"/>
    <hyperlink ref="H124" display="dimitris@intercreta.gr" r:id="rId5913"/>
    <hyperlink ref="H1100" display="marcillesa@wanadoo.fr" r:id="rId5914"/>
    <hyperlink ref="H687" display="post@mobelringen.no" r:id="rId5915"/>
    <hyperlink ref="C2538" display="http://www.onetel.com" r:id="rId5916"/>
    <hyperlink ref="A2142" display="OSHIN IMPORTERS" r:id="rId5917"/>
    <hyperlink ref="A2542" display="BANYAN TREE" r:id="rId5918"/>
    <hyperlink ref="A2478" display="TAHAR FOURATI IMPORT &amp; EXPORT" r:id="rId5919"/>
    <hyperlink ref="C504" display="http://www.eresmas.com" r:id="rId5920"/>
    <hyperlink ref="H504" display="aqatchsport@eresmas.com" r:id="rId5921"/>
    <hyperlink ref="A4" display="ALMACENES FLAMINGO" r:id="rId5922"/>
    <hyperlink ref="H172" display="ikkee@streamyx.com" r:id="rId5923"/>
    <hyperlink ref="H1965" display="bhanfah@hotmail.com" r:id="rId5924"/>
    <hyperlink ref="H37" display="alltoys@hk.super.net" r:id="rId5925"/>
    <hyperlink ref="A1392" display="NEWKEM INTERNATIONAL" r:id="rId5926"/>
    <hyperlink ref="H604" display="hysteric@streamyx.com" r:id="rId5927"/>
    <hyperlink ref="A1177" display="ELRENE HOME FASHIONS" r:id="rId5928"/>
    <hyperlink ref="A1589" display="FRATELLI BERTONE" r:id="rId5929"/>
    <hyperlink ref="A1382" display="PATTARA PHOLCHAI LTD PART" r:id="rId5930"/>
    <hyperlink ref="A1887" display="HIMI" r:id="rId5931"/>
    <hyperlink ref="H1080" display="jsp962@cbn.net.id" r:id="rId5932"/>
    <hyperlink ref="H2560" display="marius.meijer@vac.ch" r:id="rId5933"/>
    <hyperlink ref="C1844" display="http://www.quixs.net" r:id="rId5934"/>
    <hyperlink ref="H1658" display="chuni9@aol.com" r:id="rId5935"/>
    <hyperlink ref="A1994" display="ILLYCAFFE FRANCE" r:id="rId5936"/>
    <hyperlink ref="C690" display="http://www.deca.be" r:id="rId5937"/>
    <hyperlink ref="A1743" display="SHARPER IMAGE" r:id="rId5938"/>
    <hyperlink ref="A2209" display="SCAR ELECTRONIC" r:id="rId5939"/>
    <hyperlink ref="H938" display="aqhandi@bigpond.net.au" r:id="rId5940"/>
    <hyperlink ref="C664" display="http://www.lassonde.com" r:id="rId5941"/>
    <hyperlink ref="C1994" display="http://www.illy.com" r:id="rId5942"/>
    <hyperlink ref="A1700" display="MEUNIER ET FILS" r:id="rId5943"/>
    <hyperlink ref="D2086" display="http://www.flage.no" r:id="rId5944"/>
    <hyperlink ref="H664" display="croteauc@lassonde.com" r:id="rId5945"/>
    <hyperlink ref="A1640" display="MEI LIANG IMPORTS" r:id="rId5946"/>
    <hyperlink ref="C1976" display="http://www.ichibancda.com" r:id="rId5947"/>
    <hyperlink ref="A2353" display="SCHUR CONSUMER PRODUCTS" r:id="rId5948"/>
    <hyperlink ref="A479" display="VIEBA" r:id="rId5949"/>
    <hyperlink ref="C897" display="http://www.ghana.com" r:id="rId5950"/>
    <hyperlink ref="C814" display="http://www.sanipousse.com" r:id="rId5951"/>
    <hyperlink ref="C675" display="http://www.scbbs.net" r:id="rId5952"/>
    <hyperlink ref="H1839" display="edmonton@russellfood.ca" r:id="rId5953"/>
    <hyperlink ref="A1420" display="TOKYO DIRECT IMPORT CENTER" r:id="rId5954"/>
    <hyperlink ref="C2418" display="http://www.jumbobase.com" r:id="rId5955"/>
    <hyperlink ref="C585" display="http://www.basyn.be" r:id="rId5956"/>
    <hyperlink ref="A434" display="J C OH ENTERPRISES" r:id="rId5957"/>
    <hyperlink ref="A2603" display="MEK" r:id="rId5958"/>
    <hyperlink ref="H556" display="sanimpex@ndb.vsnl.net.in" r:id="rId5959"/>
    <hyperlink ref="A92" display="BRASS TECH-NEWPORT BRASS" r:id="rId5960"/>
    <hyperlink ref="A1712" display="HSG-PRINCESS CHINA" r:id="rId5961"/>
    <hyperlink ref="A364" display="ETS DAOUD" r:id="rId5962"/>
    <hyperlink ref="H1932" display="soleary@chm.iol.ie" r:id="rId5963"/>
    <hyperlink ref="H1183" display="jnmhk@hotmail.com" r:id="rId5964"/>
    <hyperlink ref="A1595" display="ABDULLAH TAYYAR TRAD &amp; CONTR" r:id="rId5965"/>
    <hyperlink ref="H579" display="safibros@hotmail.com" r:id="rId5966"/>
    <hyperlink ref="A471" display="HEART CREATION" r:id="rId5967"/>
    <hyperlink ref="H197" display="rotor1@seznam.cz" r:id="rId5968"/>
    <hyperlink ref="C1794" display="http://www.kitchenart.com" r:id="rId5969"/>
    <hyperlink ref="A96" display="T KOTANI &amp;" r:id="rId5970"/>
    <hyperlink ref="A1855" display="SIMPLY ENTERPRISING" r:id="rId5971"/>
    <hyperlink ref="H1131" display="bevtec@bevtec.no" r:id="rId5972"/>
    <hyperlink ref="A1013" display="ADVERTISING SPECIALTIES" r:id="rId5973"/>
    <hyperlink ref="H2391" display="martyn.cooling@knitmesh.com" r:id="rId5974"/>
    <hyperlink ref="A812" display="BRITE INTERNATIONAL" r:id="rId5975"/>
    <hyperlink ref="H1327" display="info@sultankaffe.com" r:id="rId5976"/>
    <hyperlink ref="C1322" display="http://www.frii.com" r:id="rId5977"/>
    <hyperlink ref="C1626" display="http://www.ap-int.com" r:id="rId5978"/>
    <hyperlink ref="H708" display="m@salaamat.com" r:id="rId5979"/>
    <hyperlink ref="A1200" display="THE HOWARD ELLIOTT COLLECTION" r:id="rId5980"/>
    <hyperlink ref="H396" display="juzar@emirates.net" r:id="rId5981"/>
    <hyperlink ref="C1064" display="http://www.sobond.com" r:id="rId5982"/>
    <hyperlink ref="A249" display="INFLUX BSUINESS DEVELOPMENT" r:id="rId5983"/>
    <hyperlink ref="A1384" display="CITRA LIGHTING" r:id="rId5984"/>
    <hyperlink ref="B2076" display="SANORENJI" r:id="rId5985"/>
    <hyperlink ref="H359" display="callas@artshoppe.net" r:id="rId5986"/>
    <hyperlink ref="A42" display="FUTURIS" r:id="rId5987"/>
    <hyperlink ref="H1497" display="lcstrdg@singnet.com.sg" r:id="rId5988"/>
    <hyperlink ref="H1949" display="pirjo.merio@ibero.fi" r:id="rId5989"/>
    <hyperlink ref="H1985" display="franceaffa@aol.com" r:id="rId5990"/>
    <hyperlink ref="A1218" display="PRIMULATOR" r:id="rId5991"/>
    <hyperlink ref="H1734" display="eric.lau@linmark.com" r:id="rId5992"/>
    <hyperlink ref="I2050" display="raffaelesger@wanadoo.fr" r:id="rId5993"/>
    <hyperlink ref="A13" display="PAP STAR DISPOSABLES" r:id="rId5994"/>
    <hyperlink ref="C2386" display="http://www.spglobal.com" r:id="rId5995"/>
    <hyperlink ref="H285" display="dovemanagement@netcabo.pt" r:id="rId5996"/>
    <hyperlink ref="H2297" display="andreszh88@infonegocio.net.pe" r:id="rId5997"/>
    <hyperlink ref="A291" display="ARTOLA" r:id="rId5998"/>
    <hyperlink ref="A2267" display="A VARD INDUSTRIES" r:id="rId5999"/>
    <hyperlink ref="H685" display="goldenbanayn@hotmail.com" r:id="rId6000"/>
    <hyperlink ref="H26" display="slovig@bigpond.com" r:id="rId6001"/>
    <hyperlink ref="A114" display="SALEM STEEL CENTRE" r:id="rId6002"/>
    <hyperlink ref="C2184" display="http://www.energolux.ru" r:id="rId6003"/>
    <hyperlink ref="C1649" display="http://www.blockmachinesindia.com" r:id="rId6004"/>
    <hyperlink ref="C1456" display="http://www.calranchfood.com" r:id="rId6005"/>
    <hyperlink ref="C1822" display="http://www.amarnani.com" r:id="rId6006"/>
    <hyperlink ref="C1212" display="http://www.bergouistimports.com" r:id="rId6007"/>
    <hyperlink ref="A34" display="AE INDUSTRIES" r:id="rId6008"/>
    <hyperlink ref="H2563" display="ricaminbm@libero.it" r:id="rId6009"/>
    <hyperlink ref="A2319" display="SUNNY INDUSTRIES GROUP" r:id="rId6010"/>
    <hyperlink ref="H1544" display="hopin.gifts@msa.hinet.net" r:id="rId6011"/>
    <hyperlink ref="A1697" display="MORITA &amp;" r:id="rId6012"/>
    <hyperlink ref="H294" display="dpkco@hol.gr" r:id="rId6013"/>
    <hyperlink ref="I2007" display="info@orthex.se" r:id="rId6014"/>
    <hyperlink ref="H2536" display="info@srknives.com" r:id="rId6015"/>
    <hyperlink ref="C722" display="http://www.asiapacificbrands.com" r:id="rId6016"/>
    <hyperlink ref="H1028" display="t.dibs@evecom.ma" r:id="rId6017"/>
    <hyperlink ref="H2502" display="j.mistry@absamail.co.za" r:id="rId6018"/>
    <hyperlink ref="A2320" display="SHARPWELL TECHNOLOGY" r:id="rId6019"/>
    <hyperlink ref="C648" display="http://www.sansengco.com" r:id="rId6020"/>
    <hyperlink ref="C407" display="http://www.168film.com" r:id="rId6021"/>
    <hyperlink ref="H598" display="napierda@xtra.co.nz" r:id="rId6022"/>
    <hyperlink ref="C51" display="http://www.beverlyhillsusa.com" r:id="rId6023"/>
    <hyperlink ref="A1314" display="MEGA SANTA MARIA" r:id="rId6024"/>
    <hyperlink ref="C1631" display="http://www.import-traders.com" r:id="rId6025"/>
    <hyperlink ref="A1045" display="SOUNDS LIKE HOME" r:id="rId6026"/>
    <hyperlink ref="C1161" display="http://www.d1.dion.ne.jp" r:id="rId6027"/>
    <hyperlink ref="A607" display="PREMIER RADIATOR" r:id="rId6028"/>
    <hyperlink ref="A827" display="KINMEN HORNG BO PORCELIAN" r:id="rId6029"/>
    <hyperlink ref="A1779" display="BAYWATCH IMPEX" r:id="rId6030"/>
    <hyperlink ref="C1617" display="http://www.aifa.com.bn" r:id="rId6031"/>
    <hyperlink ref="H2516" display="msbss@unitel.co" r:id="rId6032"/>
    <hyperlink ref="B2030" display="SANWA LEG" r:id="rId6033"/>
    <hyperlink ref="A2159" display="ATOY" r:id="rId6034"/>
    <hyperlink ref="A1857" display="SEFAMA INTERNATIONAL" r:id="rId6035"/>
    <hyperlink ref="C552" display="http://www.parstechnic.com" r:id="rId6036"/>
    <hyperlink ref="C339" display="http://www.indialines.com" r:id="rId6037"/>
    <hyperlink ref="H1202" display="redsilkcom@yahoo.com.hk" r:id="rId6038"/>
    <hyperlink ref="A1089" display="ARCHON INTERNATIONAL" r:id="rId6039"/>
    <hyperlink ref="H675" display="hcallau@scbbs.net" r:id="rId6040"/>
    <hyperlink ref="H1213" display="megatop@entelchile.net" r:id="rId6041"/>
    <hyperlink ref="C1567" display="http://www.clearwaterbath.co.nz" r:id="rId6042"/>
    <hyperlink ref="A346" display="SNAIDERO R" r:id="rId6043"/>
    <hyperlink ref="H1550" display="honesty@sannet.ne.jp" r:id="rId6044"/>
    <hyperlink ref="H699" display="m.f.alhayek@mail.sy" r:id="rId6045"/>
    <hyperlink ref="C145" display="http://www.stera.no" r:id="rId6046"/>
    <hyperlink ref="H1145" display="dalbel@dalbel.it" r:id="rId6047"/>
    <hyperlink ref="H571" display="staenterprise@aol.com" r:id="rId6048"/>
    <hyperlink ref="H2401" display="3na@intracom.net" r:id="rId6049"/>
    <hyperlink ref="C669" display="http://www.hahsbros.com" r:id="rId6050"/>
    <hyperlink ref="A1038" display="ADVANTEX" r:id="rId6051"/>
    <hyperlink ref="C1249" display="http://www.stranore.net" r:id="rId6052"/>
    <hyperlink ref="A897" display="AGROTROPICS" r:id="rId6053"/>
    <hyperlink ref="C414" display="http://www.blozo.nl" r:id="rId6054"/>
    <hyperlink ref="C765" display="http://www.ripley.com.pe" r:id="rId6055"/>
    <hyperlink ref="H1399" display="francis.chow@dd-industries.com" r:id="rId6056"/>
    <hyperlink ref="A2483" display="LIFE DOME" r:id="rId6057"/>
    <hyperlink ref="H1735" display="kheraj@vsnl.com" r:id="rId6058"/>
    <hyperlink ref="A1203" display="ALFA INTERNATIONAL" r:id="rId6059"/>
    <hyperlink ref="C1509" display="http://www.tacreations.com" r:id="rId6060"/>
    <hyperlink ref="H672" display="akber911@hotmail.com" r:id="rId6061"/>
    <hyperlink ref="A888" display="KIRANS IMPEX (H K )" r:id="rId6062"/>
    <hyperlink ref="I2009" display="info@bosettimarella.it" r:id="rId6063"/>
    <hyperlink ref="H574" display="lammyers@aol.com" r:id="rId6064"/>
    <hyperlink ref="H1650" display="sefasoy@setrans.com" r:id="rId6065"/>
    <hyperlink ref="A504" display="ACTIVOS Y SUBASTAS" r:id="rId6066"/>
    <hyperlink ref="C1179" display="http://www.osellatessile.it" r:id="rId6067"/>
    <hyperlink ref="A1527" display="A JACOB-DEGREVE" r:id="rId6068"/>
    <hyperlink ref="A923" display="FUJIMI SANGYO" r:id="rId6069"/>
    <hyperlink ref="A1930" display="AL MA" r:id="rId6070"/>
    <hyperlink ref="C2560" display="http://www.vac.ch" r:id="rId6071"/>
    <hyperlink ref="H4" display="afgerencia@epm.net.co" r:id="rId6072"/>
    <hyperlink ref="C186" display="http://www.roadrunnersathletics.com" r:id="rId6073"/>
    <hyperlink ref="H2147" display="kellyintl@ctimail3.com" r:id="rId6074"/>
    <hyperlink ref="A264" display="FAMILY CLOTHING" r:id="rId6075"/>
    <hyperlink ref="B2017" display="BELLA CENTER" r:id="rId6076"/>
    <hyperlink ref="H167" display="stcloudrest@hotmail.com" r:id="rId6077"/>
    <hyperlink ref="H970" display="sales@directship.ca" r:id="rId6078"/>
    <hyperlink ref="A79" display="FORSHEDAVERKEN" r:id="rId6079"/>
    <hyperlink ref="A1842" display="BTC S DISTRIBUTION CTR" r:id="rId6080"/>
    <hyperlink ref="C557" display="http://www.technocarne.com" r:id="rId6081"/>
    <hyperlink ref="H1120" display="theopieterse@europe.com" r:id="rId6082"/>
    <hyperlink ref="A635" display="KANCH GHAR" r:id="rId6083"/>
    <hyperlink ref="H2595" display="amkoltda@netline.cl" r:id="rId6084"/>
    <hyperlink ref="A779" display="CAVALIER RESOURCES" r:id="rId6085"/>
    <hyperlink ref="D2058" display="http://www.diredway.com" r:id="rId6086"/>
    <hyperlink ref="C581" display="http://www.bergmann-tmy.nl" r:id="rId6087"/>
    <hyperlink ref="A715" display="ADRIONDACK GLASSWORKS" r:id="rId6088"/>
    <hyperlink ref="B2022" display="DELTECH MARKETING" r:id="rId6089"/>
    <hyperlink ref="H741" display="sales-se@primotex.com" r:id="rId6090"/>
    <hyperlink ref="A378" display="OAK" r:id="rId6091"/>
    <hyperlink ref="A847" display="SOMAPACK" r:id="rId6092"/>
    <hyperlink ref="C2578" display="http://www.jewelsteelware.com" r:id="rId6093"/>
    <hyperlink ref="A2162" display="APPLE A DAY" r:id="rId6094"/>
    <hyperlink ref="A874" display="SANKO KENSO" r:id="rId6095"/>
    <hyperlink ref="B2092" display="BASK" r:id="rId6096"/>
    <hyperlink ref="H1426" display="mlinacannata@hotmail.com" r:id="rId6097"/>
    <hyperlink ref="C535" display="http://www.trendenco.nl" r:id="rId6098"/>
    <hyperlink ref="C296" display="http://www.artshoppe.net" r:id="rId6099"/>
    <hyperlink ref="A173" display="IDOSHO" r:id="rId6100"/>
    <hyperlink ref="C2480" display="http://www.cimbaby.com" r:id="rId6101"/>
    <hyperlink ref="H1178" display="uniloft_ltd@yahoo.com" r:id="rId6102"/>
    <hyperlink ref="C487" display="http://www.samsonsentp.com" r:id="rId6103"/>
    <hyperlink ref="A1547" display="NU S TRADING" r:id="rId6104"/>
    <hyperlink ref="C1076" display="http://www.metalostudio.com" r:id="rId6105"/>
    <hyperlink ref="H998" display="nandaexport@satyam.net.in" r:id="rId6106"/>
    <hyperlink ref="C119" display="http://www.va-tin.com" r:id="rId6107"/>
    <hyperlink ref="A2398" display="ENER-PRODUKT" r:id="rId6108"/>
    <hyperlink ref="D2092" display="http://www.asiaaccess.net.th" r:id="rId6109"/>
    <hyperlink ref="C45" display="http://www.candide.fr" r:id="rId6110"/>
    <hyperlink ref="H748" display="advgroup@orange.ocn.ne.jp" r:id="rId6111"/>
    <hyperlink ref="A804" display="NEWAY" r:id="rId6112"/>
    <hyperlink ref="A1896" display="FIMTEC-POLSKA" r:id="rId6113"/>
    <hyperlink ref="H1321" display="kitchenkorner@tstt.net" r:id="rId6114"/>
    <hyperlink ref="H31" display="rafeekeddin817@hotmail.com" r:id="rId6115"/>
    <hyperlink ref="A74" display="HONG KONG DISNEYLAND" r:id="rId6116"/>
    <hyperlink ref="A756" display="INTERCOM" r:id="rId6117"/>
    <hyperlink ref="H1986" display="info@oncbbq.com" r:id="rId6118"/>
    <hyperlink ref="A475" display="ACTUAL GROW" r:id="rId6119"/>
    <hyperlink ref="H2548" display="info@taiga88.com" r:id="rId6120"/>
    <hyperlink ref="A2287" display="HAYAT TRADING EST" r:id="rId6121"/>
    <hyperlink ref="A2502" display="J MISTRY" r:id="rId6122"/>
    <hyperlink ref="C338" display="http://www.aml-czech.cz" r:id="rId6123"/>
    <hyperlink ref="H1409" display="marshall@oberondesign.net" r:id="rId6124"/>
    <hyperlink ref="H162" display="minos@hyper.gr" r:id="rId6125"/>
    <hyperlink ref="A175" display="KT IMPORTS" r:id="rId6126"/>
    <hyperlink ref="C1771" display="http://www.t-net.com.lb" r:id="rId6127"/>
    <hyperlink ref="H1177" display="sabramowitz@elrene.com" r:id="rId6128"/>
    <hyperlink ref="C1495" display="http://www.trispec.com" r:id="rId6129"/>
    <hyperlink ref="H1720" display="bona@bonaco.co" r:id="rId6130"/>
    <hyperlink ref="H1479" display="eximindia@hotmail.com" r:id="rId6131"/>
    <hyperlink ref="H59" display="james_kang@naver.com" r:id="rId6132"/>
    <hyperlink ref="C2424" display="http://www.mgroup.dp.ua" r:id="rId6133"/>
    <hyperlink ref="A1261" display="DEVON CERAMICS" r:id="rId6134"/>
    <hyperlink ref="H645" display="majestic48@aol.com" r:id="rId6135"/>
    <hyperlink ref="A571" display="STA ENTERPRISE" r:id="rId6136"/>
    <hyperlink ref="A2203" display="NEW CENTURY TRADING" r:id="rId6137"/>
    <hyperlink ref="A2269" display="ORGANIZATION FOR ENERGY PLANNING OEP" r:id="rId6138"/>
    <hyperlink ref="A1083" display="EUROMIC" r:id="rId6139"/>
    <hyperlink ref="H1863" display="frutapao@mail.telepac.pt" r:id="rId6140"/>
    <hyperlink ref="H390" display="lausc@selasih.com.my" r:id="rId6141"/>
    <hyperlink ref="C642" display="http://www.cooksons.com" r:id="rId6142"/>
    <hyperlink ref="C410" display="http://www.chinoh.be" r:id="rId6143"/>
    <hyperlink ref="A983" display="TOENNJES GMBH &amp;" r:id="rId6144"/>
    <hyperlink ref="C488" display="http://www.babatin.com" r:id="rId6145"/>
    <hyperlink ref="H323" display="mozart@hinet.net.au" r:id="rId6146"/>
    <hyperlink ref="C2245" display="http://www.restaurantequipment.net" r:id="rId6147"/>
    <hyperlink ref="A2417" display="DIVYA INTERNATIONAL" r:id="rId6148"/>
    <hyperlink ref="A1007" display="BROWNING CANADA SPORTS LTD /LTEE" r:id="rId6149"/>
    <hyperlink ref="C2606" display="http://www.time.net.my" r:id="rId6150"/>
    <hyperlink ref="H975" display="shr@sethotelrimini.com" r:id="rId6151"/>
    <hyperlink ref="A2426" display="NORDING PACIFIC" r:id="rId6152"/>
    <hyperlink ref="A358" display="DIMITRIOS P KARAMALAKOS" r:id="rId6153"/>
    <hyperlink ref="C1665" display="http://www.sagetra.com" r:id="rId6154"/>
    <hyperlink ref="C1323" display="http://www.alessi.com" r:id="rId6155"/>
    <hyperlink ref="H387" display="dhawans@bellsouth.net" r:id="rId6156"/>
    <hyperlink ref="C2145" display="http://www.vivamas.com" r:id="rId6157"/>
    <hyperlink ref="A1548" display="SUPERMERITS SDN" r:id="rId6158"/>
    <hyperlink ref="H562" display="fujisho@netvigator.com" r:id="rId6159"/>
    <hyperlink ref="C917" display="http://www.excelventures.biz" r:id="rId6160"/>
    <hyperlink ref="A835" display="SHRENA ENTERPRISES" r:id="rId6161"/>
    <hyperlink ref="A845" display="SHAMS ENTERPRISES" r:id="rId6162"/>
    <hyperlink ref="B2059" display="FIRMA TORAH" r:id="rId6163"/>
    <hyperlink ref="C1416" display="http://www.cape-warwick.co.uk" r:id="rId6164"/>
    <hyperlink ref="A1431" display="NICCO" r:id="rId6165"/>
    <hyperlink ref="H2135" display="gmacrae@shaw.ca" r:id="rId6166"/>
    <hyperlink ref="C1799" display="http://www.triplasa.com" r:id="rId6167"/>
    <hyperlink ref="A1976" display="ICHIBAN CENTRO DE ASESORES" r:id="rId6168"/>
    <hyperlink ref="A97" display="ALMACEN DE MUEBLES" r:id="rId6169"/>
    <hyperlink ref="A760" display="BETLAN" r:id="rId6170"/>
    <hyperlink ref="H118" display="billyling2001@yahoo.com" r:id="rId6171"/>
    <hyperlink ref="H1397" display="boptist@kornet.net" r:id="rId6172"/>
    <hyperlink ref="A2303" display="AL GI" r:id="rId6173"/>
    <hyperlink ref="A163" display="KJELLSTROM &amp; PERSSON" r:id="rId6174"/>
    <hyperlink ref="A2517" display="TRITON-BELCO" r:id="rId6175"/>
    <hyperlink ref="A1630" display="USA MAGIC BOX" r:id="rId6176"/>
    <hyperlink ref="C1513" display="http://www.cafebar.dk" r:id="rId6177"/>
    <hyperlink ref="A2291" display="T P INTERNATIONAL" r:id="rId6178"/>
    <hyperlink ref="H1617" display="aifabru@brunet.bn" r:id="rId6179"/>
    <hyperlink ref="H1864" display="arrsfy@md3.vsnl.net.in" r:id="rId6180"/>
    <hyperlink ref="H1302" display="senyee@hotmail.com" r:id="rId6181"/>
    <hyperlink ref="A2130" display="SCAR ELECTRONIC" r:id="rId6182"/>
    <hyperlink ref="H612" display="henrywu@lucas.com.sg" r:id="rId6183"/>
    <hyperlink ref="A728" display="GROUPE PAREDES" r:id="rId6184"/>
    <hyperlink ref="C320" display="http://www.tiger.nl" r:id="rId6185"/>
    <hyperlink ref="C802" display="http://www.ivexhk.com" r:id="rId6186"/>
    <hyperlink ref="C2327" display="http://www.senet.com.au" r:id="rId6187"/>
    <hyperlink ref="C1220" display="http://www.chandraneel.com" r:id="rId6188"/>
    <hyperlink ref="A570" display="SHENNY ENTERPRISES" r:id="rId6189"/>
    <hyperlink ref="A2322" display="IN STYLE SEATING" r:id="rId6190"/>
    <hyperlink ref="A244" display="ORIENTAL COLLECTION" r:id="rId6191"/>
    <hyperlink ref="C1685" display="http://www.flage.no" r:id="rId6192"/>
    <hyperlink ref="C1610" display="http://www.hotmail.com.hk" r:id="rId6193"/>
    <hyperlink ref="A1459" display="PT TRI MANDIRI SEJAHTERA" r:id="rId6194"/>
    <hyperlink ref="C545" display="http://www.paredes.fr" r:id="rId6195"/>
    <hyperlink ref="C1779" display="http://www.giasmd01.vsnl.net.in" r:id="rId6196"/>
    <hyperlink ref="H1575" display="marila@infotel.it" r:id="rId6197"/>
    <hyperlink ref="A794" display="KATRIN BJ SDN" r:id="rId6198"/>
    <hyperlink ref="A2602" display="SBA" r:id="rId6199"/>
    <hyperlink ref="A424" display="TAI SUN PAPER PRODUCTS" r:id="rId6200"/>
    <hyperlink ref="C1827" display="http://www.bioperfectus.com" r:id="rId6201"/>
    <hyperlink ref="A837" display="JEAN-MARIE PHARMACAL" r:id="rId6202"/>
    <hyperlink ref="C1409" display="http://www.oberondesign.net" r:id="rId6203"/>
    <hyperlink ref="H377" display="nandanan@landmarkgroupco.com" r:id="rId6204"/>
    <hyperlink ref="C2505" display="http://www.essen.com.ar" r:id="rId6205"/>
    <hyperlink ref="A145" display="DK DIGITAL SYSTEMS" r:id="rId6206"/>
    <hyperlink ref="A1171" display="ADRIATIC FURNITURE IMPORTS" r:id="rId6207"/>
    <hyperlink ref="C83" display="http://www.bambooflooringhawaii.com" r:id="rId6208"/>
    <hyperlink ref="A2383" display="SANTANI" r:id="rId6209"/>
    <hyperlink ref="C1689" display="http://www.nuovo-design.nl" r:id="rId6210"/>
    <hyperlink ref="A235" display="BONETTI" r:id="rId6211"/>
    <hyperlink ref="D2040" display="http://www.purijepara.com" r:id="rId6212"/>
    <hyperlink ref="C1535" display="http://www.glasslam-asia.com" r:id="rId6213"/>
    <hyperlink ref="H1464" display="supplyside@mindspring.com" r:id="rId6214"/>
    <hyperlink ref="C1525" display="http://www.amefa.com" r:id="rId6215"/>
    <hyperlink ref="C636" display="http://www.medialltech.com" r:id="rId6216"/>
    <hyperlink ref="C1731" display="http://www.isekyu-jp.com" r:id="rId6217"/>
    <hyperlink ref="H1968" display="rbrown@bintzsupply.com" r:id="rId6218"/>
    <hyperlink ref="A293" display="DUCKWALL ALCO STORES" r:id="rId6219"/>
    <hyperlink ref="C1980" display="http://www.picturegalleriesinc.com" r:id="rId6220"/>
    <hyperlink ref="D2021" display="http://www.mvg.biglobe.ne.jp" r:id="rId6221"/>
    <hyperlink ref="H496" display="panmark@pacific.net.sg" r:id="rId6222"/>
    <hyperlink ref="A1825" display="DON BEE INVESTMENT" r:id="rId6223"/>
    <hyperlink ref="A2300" display="DEVICES" r:id="rId6224"/>
    <hyperlink ref="C1867" display="http://www.stratagroup.com" r:id="rId6225"/>
    <hyperlink ref="H2169" display="wanghome@netvigator.com" r:id="rId6226"/>
    <hyperlink ref="A1963" display="HENDRIK VEDER" r:id="rId6227"/>
    <hyperlink ref="A172" display="IK KEE (1979) TRADING SDN" r:id="rId6228"/>
    <hyperlink ref="A336" display="ANGELLA TRACING" r:id="rId6229"/>
    <hyperlink ref="H1471" display="acarolan@bghome.ie" r:id="rId6230"/>
    <hyperlink ref="C465" display="http://www.tissages-moutet.com" r:id="rId6231"/>
    <hyperlink ref="H1307" display="dstukel@dsx.com" r:id="rId6232"/>
    <hyperlink ref="H1104" display="louisbot202@37.com" r:id="rId6233"/>
    <hyperlink ref="A893" display="ADVERTISING SPECIALTIES" r:id="rId6234"/>
    <hyperlink ref="A478" display="FILZER ENTERPRISES" r:id="rId6235"/>
    <hyperlink ref="A110" display="BESINESS PARTNER" r:id="rId6236"/>
    <hyperlink ref="H918" display="toprent@toprent.dk" r:id="rId6237"/>
    <hyperlink ref="H1723" display="sammyco_hk@excite.com" r:id="rId6238"/>
    <hyperlink ref="A2302" display="SUNBEAM ELECTRONIC(P)" r:id="rId6239"/>
    <hyperlink ref="H1437" display="imrankhs@hotmail.com" r:id="rId6240"/>
    <hyperlink ref="C2445" display="http://www.tp.sanyei.com.tw" r:id="rId6241"/>
    <hyperlink ref="A531" display="DIFERRATTI" r:id="rId6242"/>
    <hyperlink ref="H1239" display="aerymate@mseed.net" r:id="rId6243"/>
    <hyperlink ref="C2266" display="http://www.kennedyinternational.com" r:id="rId6244"/>
    <hyperlink ref="H1395" display="afourlegnie@nordnet.fr" r:id="rId6245"/>
    <hyperlink ref="A416" display="G B GAS LIGHTER INDUSTRIES" r:id="rId6246"/>
    <hyperlink ref="A1586" display="AL HAIDER TRADING ENT" r:id="rId6247"/>
    <hyperlink ref="H270" display="frankmcmoli@yahoo.com" r:id="rId6248"/>
    <hyperlink ref="C1110" display="http://www.sscommercial.com" r:id="rId6249"/>
    <hyperlink ref="A1938" display="ACCUSERV EQUIPMENT &amp;" r:id="rId6250"/>
    <hyperlink ref="H728" display="contact@paredes.fr" r:id="rId6251"/>
    <hyperlink ref="A2120" display="DYNASTY CHINA &amp; ARTS" r:id="rId6252"/>
    <hyperlink ref="H2254" display="mkawai@isekyu-jp.com" r:id="rId6253"/>
    <hyperlink ref="A1568" display="JALAL TRADING" r:id="rId6254"/>
    <hyperlink ref="C695" display="http://www.photos.yahoo.com" r:id="rId6255"/>
    <hyperlink ref="H1214" display="jakumabor@msn.com" r:id="rId6256"/>
    <hyperlink ref="A335" display="AL ZULFAN ESTABLISHMENT" r:id="rId6257"/>
    <hyperlink ref="H2127" display="scheurich@scheurich.de" r:id="rId6258"/>
    <hyperlink ref="A1290" display="SOC DE TISSAGES BEAULIEU" r:id="rId6259"/>
    <hyperlink ref="C1086" display="http://www.pm.net.my" r:id="rId6260"/>
    <hyperlink ref="A1523" display="AGENTUR HALLER GMBH &amp;" r:id="rId6261"/>
    <hyperlink ref="H1052" display="amawwtusa@yahoo.com" r:id="rId6262"/>
    <hyperlink ref="C1946" display="http://www.daesanprofile.com" r:id="rId6263"/>
    <hyperlink ref="C1131" display="http://www.bevtec.no" r:id="rId6264"/>
    <hyperlink ref="A1345" display="JC WORLD BELL WHOLESALE" r:id="rId6265"/>
    <hyperlink ref="H1390" display="eugenia@.hkcatering.com" r:id="rId6266"/>
    <hyperlink ref="A1952" display="H G LESSER &amp; R F PAVEY" r:id="rId6267"/>
    <hyperlink ref="H1520" display="adprint1@rediffmail.com" r:id="rId6268"/>
    <hyperlink ref="A1408" display="N V LA GRANGE" r:id="rId6269"/>
    <hyperlink ref="H769" display="dalbel@dalbel.it" r:id="rId6270"/>
    <hyperlink ref="H632" display="bladesage@bladeshoppe.com" r:id="rId6271"/>
    <hyperlink ref="H1845" display="dc@dacaposilver.se" r:id="rId6272"/>
    <hyperlink ref="H287" display="ssilvester@aol.com" r:id="rId6273"/>
    <hyperlink ref="C1305" display="http://www.skruvmaskin.se" r:id="rId6274"/>
    <hyperlink ref="C408" display="http://www.lanicoise.com" r:id="rId6275"/>
    <hyperlink ref="A1563" display="AL-SAERY TRADING EST" r:id="rId6276"/>
    <hyperlink ref="C1190" display="http://www.e-kolay.net" r:id="rId6277"/>
    <hyperlink ref="A1517" display="AMERICAN FARMS" r:id="rId6278"/>
    <hyperlink ref="C2572" display="http://www.marugo.com" r:id="rId6279"/>
    <hyperlink ref="H2517" display="triton@triton.de" r:id="rId6280"/>
    <hyperlink ref="C1815" display="http://www.trempest.com.hk" r:id="rId6281"/>
    <hyperlink ref="C767" display="http://www.gautzsch.de" r:id="rId6282"/>
    <hyperlink ref="C1342" display="http://www.mainplan.com.hk" r:id="rId6283"/>
    <hyperlink ref="A1123" display="S T S IMPORT &amp; EXPORT" r:id="rId6284"/>
    <hyperlink ref="A928" display="CEDAR BROOK" r:id="rId6285"/>
    <hyperlink ref="H1373" display="gent2men@yahoo.com" r:id="rId6286"/>
    <hyperlink ref="H608" display="cristinafiorenza@yahoo.com.au" r:id="rId6287"/>
    <hyperlink ref="A1704" display="PHONETEL COMUNICACIONES" r:id="rId6288"/>
    <hyperlink ref="C1637" display="http://www.earthlink.com" r:id="rId6289"/>
    <hyperlink ref="A1869" display="NZA FOOD &amp; TRADING" r:id="rId6290"/>
    <hyperlink ref="H1801" display="enterprise_unltd@hotmail.com" r:id="rId6291"/>
    <hyperlink ref="H1237" display="jc1@tokyo.email.ne.jp" r:id="rId6292"/>
    <hyperlink ref="H120" display="aissoufaly@ihkltd.com" r:id="rId6293"/>
    <hyperlink ref="H1349" display="bi-ro@bi-ro.dk" r:id="rId6294"/>
    <hyperlink ref="A2450" display="JUMB MARKETING" r:id="rId6295"/>
    <hyperlink ref="C462" display="http://www.kitkat.co.za" r:id="rId6296"/>
    <hyperlink ref="H575" display="meir@alba.co" r:id="rId6297"/>
    <hyperlink ref="A1124" display="SKYSON INVESTMENT" r:id="rId6298"/>
    <hyperlink ref="C2198" display="http://www.mx3.alpha-web.ne.jp" r:id="rId6299"/>
    <hyperlink ref="A561" display="RHEITA-KRAUTKRAEMER" r:id="rId6300"/>
    <hyperlink ref="A700" display="NAIGAI SIZAI" r:id="rId6301"/>
    <hyperlink ref="H2526" display="mek861@hotmail.com" r:id="rId6302"/>
    <hyperlink ref="A2168" display="BOMBAY DUCK" r:id="rId6303"/>
    <hyperlink ref="H990" display="palampotteries@hotmail.com" r:id="rId6304"/>
    <hyperlink ref="C1158" display="http://www.krefting.de" r:id="rId6305"/>
    <hyperlink ref="H2151" display="contact@pauldequidt.com" r:id="rId6306"/>
    <hyperlink ref="C2180" display="http://www.crowdedmarket.com.au" r:id="rId6307"/>
    <hyperlink ref="C1307" display="http://www.dsx.com" r:id="rId6308"/>
    <hyperlink ref="A2536" display="S AND R KNIVES" r:id="rId6309"/>
    <hyperlink ref="C1763" display="http://www.broilkingbbq.com" r:id="rId6310"/>
    <hyperlink ref="A1033" display="CHIP WO INDUSTRIAL" r:id="rId6311"/>
    <hyperlink ref="A1507" display="RICHARDSON JAPAN" r:id="rId6312"/>
    <hyperlink ref="C1687" display="http://www.telconet.net" r:id="rId6313"/>
    <hyperlink ref="H1742" display="ahmadaly@daitona.com" r:id="rId6314"/>
    <hyperlink ref="A577" display="JENSEN INDUSTRIAL" r:id="rId6315"/>
    <hyperlink ref="H1599" display="eastern_element@ntlworld.com" r:id="rId6316"/>
    <hyperlink ref="H1844" display="quixsltd@yahoo.co.uk" r:id="rId6317"/>
    <hyperlink ref="C2258" display="http://www.artwellhk.com" r:id="rId6318"/>
    <hyperlink ref="C1339" display="http://www.smart-sourcing.com" r:id="rId6319"/>
    <hyperlink ref="A1733" display="DAMMY GROUPS OF COMPANY INTERNATIONA" r:id="rId6320"/>
    <hyperlink ref="H1151" display="chinatrips@hotmail.com" r:id="rId6321"/>
    <hyperlink ref="D2012" display="http://www.roechling.com" r:id="rId6322"/>
    <hyperlink ref="A2436" display="SHIN HUNG TELECOM" r:id="rId6323"/>
    <hyperlink ref="C790" display="http://www.mediserve.info" r:id="rId6324"/>
    <hyperlink ref="C708" display="http://www.salaamat.com" r:id="rId6325"/>
    <hyperlink ref="A337" display="SEO RIM INDUSTRIAL" r:id="rId6326"/>
    <hyperlink ref="A958" display="B V ASWATHIAH &amp; BROS" r:id="rId6327"/>
    <hyperlink ref="A695" display="SHUN FAI ENTERPRISES" r:id="rId6328"/>
    <hyperlink ref="A1260" display="MEDLEY HOTEL &amp; RESTAURANT" r:id="rId6329"/>
    <hyperlink ref="C900" display="http://www.rhombusgrapple.com" r:id="rId6330"/>
    <hyperlink ref="H2496" display="walchdl@attbi.com" r:id="rId6331"/>
    <hyperlink ref="C846" display="http://www.villeminot.fr" r:id="rId6332"/>
    <hyperlink ref="H401" display="info@taisun.com.sg" r:id="rId6333"/>
    <hyperlink ref="H671" display="alaltd@netvigator.com" r:id="rId6334"/>
    <hyperlink ref="H2198" display="admiral@mx3.alpha-web.ne.jp" r:id="rId6335"/>
    <hyperlink ref="A1094" display="TAKARADA" r:id="rId6336"/>
    <hyperlink ref="A458" display="LEESHIN HOUSEWARE" r:id="rId6337"/>
    <hyperlink ref="C483" display="http://www.keylimeproducts.com" r:id="rId6338"/>
    <hyperlink ref="H2605" display="asbt@i-manila.com.ph" r:id="rId6339"/>
    <hyperlink ref="H1038" display="gregbyers@aol.com" r:id="rId6340"/>
    <hyperlink ref="C1645" display="http://www.scavolini.com" r:id="rId6341"/>
    <hyperlink ref="C1597" display="http://www.d6.dion.ne.jp" r:id="rId6342"/>
    <hyperlink ref="H1979" display="ezvre@l-supply.co" r:id="rId6343"/>
    <hyperlink ref="H1375" display="ptssingapore@pacific.net.sg" r:id="rId6344"/>
    <hyperlink ref="C168" display="http://www.renodopot.com" r:id="rId6345"/>
    <hyperlink ref="A2465" display="GREEN SQUARE ENTERPRISE" r:id="rId6346"/>
    <hyperlink ref="C983" display="http://www.toennjes.de" r:id="rId6347"/>
    <hyperlink ref="H71" display="kada@kada.at" r:id="rId6348"/>
    <hyperlink ref="C233" display="http://www.genetic-group.com" r:id="rId6349"/>
    <hyperlink ref="C753" display="http://www.guruoverseas.com" r:id="rId6350"/>
    <hyperlink ref="H381" display="zoe@lutet.com" r:id="rId6351"/>
    <hyperlink ref="A472" display="TAI NAM INDUSTRIAL" r:id="rId6352"/>
    <hyperlink ref="H268" display="telme48482@yahoo.com" r:id="rId6353"/>
    <hyperlink ref="H1879" display="sac@wasil.cl" r:id="rId6354"/>
    <hyperlink ref="H2156" display="office@sotal-win.at" r:id="rId6355"/>
    <hyperlink ref="I2101" display="khfin@hotmail.com" r:id="rId6356"/>
    <hyperlink ref="C2430" display="http://www.deltechusa.com" r:id="rId6357"/>
    <hyperlink ref="A791" display="KUNTALS" r:id="rId6358"/>
    <hyperlink ref="H1022" display="plhaney123@aol.com" r:id="rId6359"/>
    <hyperlink ref="H1921" display="info@blhanly.ie" r:id="rId6360"/>
    <hyperlink ref="A1234" display="GLOBAL EXCHANGE" r:id="rId6361"/>
    <hyperlink ref="C2498" display="http://www.protempo.nl" r:id="rId6362"/>
    <hyperlink ref="C2230" display="http://www.fartes.com" r:id="rId6363"/>
    <hyperlink ref="H1097" display="beyondlit@hotmail.com" r:id="rId6364"/>
    <hyperlink ref="C667" display="http://www.orval-creations.com" r:id="rId6365"/>
    <hyperlink ref="C1566" display="http://www.btfconseil.com" r:id="rId6366"/>
    <hyperlink ref="C1408" display="http://www.lagrangenv.com" r:id="rId6367"/>
    <hyperlink ref="A1141" display="CYBER SOURCES" r:id="rId6368"/>
    <hyperlink ref="H141" display="al-messila@nesma.net.sa" r:id="rId6369"/>
    <hyperlink ref="A2356" display="ABU SHOKOR" r:id="rId6370"/>
    <hyperlink ref="C716" display="http://www.addcom.de" r:id="rId6371"/>
    <hyperlink ref="A400" display="BRANDED COMMUNICATION" r:id="rId6372"/>
    <hyperlink ref="H1509" display="david@tacreations.com" r:id="rId6373"/>
    <hyperlink ref="A2393" display="C P E" r:id="rId6374"/>
    <hyperlink ref="H1627" display="allysonsinc@aol.com" r:id="rId6375"/>
    <hyperlink ref="C1818" display="http://www.thebaggyofficial.com" r:id="rId6376"/>
    <hyperlink ref="H1607" display="loew-cornell@loew-cornell.com" r:id="rId6377"/>
    <hyperlink ref="A840" display="AMERICAN IMPORT-EXPORT &amp; ASSOCIATES" r:id="rId6378"/>
    <hyperlink ref="A1037" display="K ONISHI M D" r:id="rId6379"/>
    <hyperlink ref="H227" display="john@tradingpostuk.com" r:id="rId6380"/>
    <hyperlink ref="A1050" display="APPLIANCE SERVICE" r:id="rId6381"/>
    <hyperlink ref="C1532" display="http://www.eika.es" r:id="rId6382"/>
    <hyperlink ref="A2207" display="LA ECONOMICA AGENCIA MERZ" r:id="rId6383"/>
    <hyperlink ref="C1437" display="http://www.karmanwala.com" r:id="rId6384"/>
    <hyperlink ref="H2248" display="leoliucn@ms58.hinet.net" r:id="rId6385"/>
    <hyperlink ref="A633" display="CAGSAN SAN MAM IM -ITH &amp; IHR LTD STI" r:id="rId6386"/>
    <hyperlink ref="H73" display="inter@ladylee.com" r:id="rId6387"/>
    <hyperlink ref="A1189" display="POLYMERSERVICE" r:id="rId6388"/>
    <hyperlink ref="C156" display="http://www.servequip.ie" r:id="rId6389"/>
    <hyperlink ref="A858" display="SCANDECOR" r:id="rId6390"/>
    <hyperlink ref="A131" display="HOLT SUBLIMATION PRINTING" r:id="rId6391"/>
    <hyperlink ref="C286" display="http://www.snaidero.it" r:id="rId6392"/>
    <hyperlink ref="C1948" display="http://www.egyptmail.com" r:id="rId6393"/>
    <hyperlink ref="C1581" display="http://www.burton-mccall.co.uk" r:id="rId6394"/>
    <hyperlink ref="C1940" display="http://www.dagashiya.co.jp" r:id="rId6395"/>
    <hyperlink ref="A610" display="SINIC PRIVATE" r:id="rId6396"/>
    <hyperlink ref="A1407" display="SKYRISE" r:id="rId6397"/>
    <hyperlink ref="A1812" display="GOLDEN FASHION ENTERPRISE" r:id="rId6398"/>
    <hyperlink ref="A703" display="MALHI TRADING" r:id="rId6399"/>
    <hyperlink ref="H218" display="mail@bmcs.be" r:id="rId6400"/>
    <hyperlink ref="A723" display="STA ENTERPRISE" r:id="rId6401"/>
    <hyperlink ref="H2539" display="adicita_p_m@yahoo.com" r:id="rId6402"/>
    <hyperlink ref="A289" display="NORSK STAELPRESS" r:id="rId6403"/>
    <hyperlink ref="H789" display="max@imagemrio.com.br" r:id="rId6404"/>
    <hyperlink ref="H997" display="worldwideimpex@hotmail.com" r:id="rId6405"/>
    <hyperlink ref="C1217" display="http://www.neway8.com" r:id="rId6406"/>
    <hyperlink ref="C1505" display="http://www.pliancatocasri.it" r:id="rId6407"/>
    <hyperlink ref="B2082" display="QUIXS" r:id="rId6408"/>
    <hyperlink ref="A12" display="SUPER SAFE KITCHENS" r:id="rId6409"/>
    <hyperlink ref="C956" display="http://www.rainbowwholesale.com" r:id="rId6410"/>
    <hyperlink ref="A1642" display="RESTON LLOYD" r:id="rId6411"/>
    <hyperlink ref="A1070" display="BROMAC UK (IMPORTERS &amp; DISTRIBUTORS)" r:id="rId6412"/>
    <hyperlink ref="A2411" display="AIRTAC ENTERPRISE IRAN BRANCH OFFICE" r:id="rId6413"/>
    <hyperlink ref="C1070" display="http://www.bromacltd.co.uk" r:id="rId6414"/>
    <hyperlink ref="A660" display="A-K-S INNREDNING" r:id="rId6415"/>
    <hyperlink ref="A106" display="ABC" r:id="rId6416"/>
    <hyperlink ref="C877" display="http://www.sdr.fi" r:id="rId6417"/>
    <hyperlink ref="C1986" display="http://www.broilkingbbq.com" r:id="rId6418"/>
    <hyperlink ref="C1562" display="http://www.alles.or.jp" r:id="rId6419"/>
    <hyperlink ref="A1387" display="GOLDKIT" r:id="rId6420"/>
    <hyperlink ref="H1820" display="taj.woodscherer@t-online.de" r:id="rId6421"/>
    <hyperlink ref="A2391" display="KNITMESH" r:id="rId6422"/>
    <hyperlink ref="I2039" display="enquiries@sda-distributors.co.uk" r:id="rId6423"/>
    <hyperlink ref="H864" display="hvabbasi@aol.com" r:id="rId6424"/>
    <hyperlink ref="C310" display="http://www.moyson-afterprint.be" r:id="rId6425"/>
    <hyperlink ref="H636" display="mediallkr@hotmail.com" r:id="rId6426"/>
    <hyperlink ref="H1169" display="sales@ryness.co.uk" r:id="rId6427"/>
    <hyperlink ref="H1257" display="alan.wong@towngas.com" r:id="rId6428"/>
    <hyperlink ref="A725" display="CHURCHILL CHINA" r:id="rId6429"/>
    <hyperlink ref="C822" display="http://www.coralwave.com" r:id="rId6430"/>
    <hyperlink ref="A1786" display="BIZ TIME" r:id="rId6431"/>
    <hyperlink ref="H1376" display="balzare@lycos.co.uk" r:id="rId6432"/>
    <hyperlink ref="I2074" display="aquatecpk@yahoo.com" r:id="rId6433"/>
    <hyperlink ref="A1324" display="PANDEX MERCHANDISE" r:id="rId6434"/>
    <hyperlink ref="H2253" display="metlonpune@yahoo.com" r:id="rId6435"/>
    <hyperlink ref="C2371" display="http://www.europacific.cn" r:id="rId6436"/>
    <hyperlink ref="A1646" display="TRY-STEEL OVERSEAS" r:id="rId6437"/>
    <hyperlink ref="A1359" display="OUR LITTLE SHOP" r:id="rId6438"/>
    <hyperlink ref="H1760" display="fine_reach@mail.hongkong.com" r:id="rId6439"/>
    <hyperlink ref="A755" display="PT MITRAGUNA KENCANAMULIA" r:id="rId6440"/>
    <hyperlink ref="H1907" display="hasanyaseen@hotmail.com" r:id="rId6441"/>
    <hyperlink ref="A208" display="KASUGA &amp;" r:id="rId6442"/>
    <hyperlink ref="C1488" display="http://www.fuj.itronic.com" r:id="rId6443"/>
    <hyperlink ref="A2208" display="SCHEURICH GMBH &amp;" r:id="rId6444"/>
    <hyperlink ref="C1462" display="http://www.alghaem.com" r:id="rId6445"/>
    <hyperlink ref="H1540" display="straightlineconsult@yahoo.com" r:id="rId6446"/>
    <hyperlink ref="C2491" display="http://www.sherav.com.hk" r:id="rId6447"/>
    <hyperlink ref="C13" display="http://www.papstar.com" r:id="rId6448"/>
    <hyperlink ref="C1659" display="http://www.infinityhospitalitygroup.com" r:id="rId6449"/>
    <hyperlink ref="C2264" display="http://www.daitona.com" r:id="rId6450"/>
    <hyperlink ref="H1736" display="mail@artwellhk.com" r:id="rId6451"/>
    <hyperlink ref="A295" display="SHENNY CALIFORNIA" r:id="rId6452"/>
    <hyperlink ref="B2031" display="IMPERIAL" r:id="rId6453"/>
    <hyperlink ref="C435" display="http://www.cleben.dk" r:id="rId6454"/>
    <hyperlink ref="I2026" display="bellemonde@comcast.net" r:id="rId6455"/>
    <hyperlink ref="H1134" display="rhidc@ms26.hinet.net" r:id="rId6456"/>
    <hyperlink ref="H828" display="skyocean@netvigator.com" r:id="rId6457"/>
    <hyperlink ref="H1516" display="bangkokdragon@yahoo.com" r:id="rId6458"/>
    <hyperlink ref="H718" display="technocarne@wanadoo.fr" r:id="rId6459"/>
    <hyperlink ref="A9" display="HAENAEM TRAVEL" r:id="rId6460"/>
    <hyperlink ref="C1652" display="http://www.bertrams.de" r:id="rId6461"/>
    <hyperlink ref="H956" display="rain5767@aol.com" r:id="rId6462"/>
    <hyperlink ref="C759" display="http://www.belrive.eu" r:id="rId6463"/>
    <hyperlink ref="H1541" display="yoganand@sampurnaservices.com" r:id="rId6464"/>
    <hyperlink ref="C928" display="http://www.cedar.brook.bc.ca" r:id="rId6465"/>
    <hyperlink ref="I2022" display="davidboilen@deltechusa.com" r:id="rId6466"/>
    <hyperlink ref="H2173" display="kita-co@mqc.biglobe.ne.jp" r:id="rId6467"/>
    <hyperlink ref="A543" display="LILAND INTERNATIONAL" r:id="rId6468"/>
    <hyperlink ref="H142" display="bwainberg@gmail.com" r:id="rId6469"/>
    <hyperlink ref="C365" display="http://www.gbgaslighter.com" r:id="rId6470"/>
    <hyperlink ref="C1598" display="http://www.duni.com" r:id="rId6471"/>
    <hyperlink ref="H1903" display="linfeng@ite.net" r:id="rId6472"/>
    <hyperlink ref="H977" display="pgiorgcci@yahoo.fr" r:id="rId6473"/>
    <hyperlink ref="A1800" display="SHINCHO PLASTIC" r:id="rId6474"/>
    <hyperlink ref="A117" display="PORTICO" r:id="rId6475"/>
    <hyperlink ref="A36" display="BIDVEST AUSTRALIA" r:id="rId6476"/>
    <hyperlink ref="H200" display="info@aeternum.com" r:id="rId6477"/>
    <hyperlink ref="C1105" display="http://www.mmexports.com" r:id="rId6478"/>
    <hyperlink ref="A2150" display="SREE VYBHAV IMPEX" r:id="rId6479"/>
    <hyperlink ref="C1919" display="http://www.sambro.co.uk" r:id="rId6480"/>
    <hyperlink ref="C1558" display="http://www.bagnalls.net" r:id="rId6481"/>
    <hyperlink ref="A2568" display="CHEN-HAO PLASTIC INDUSTRY" r:id="rId6482"/>
    <hyperlink ref="H868" display="johan.bjarneman@tingstad.se" r:id="rId6483"/>
    <hyperlink ref="H133" display="mp@pbarep.com" r:id="rId6484"/>
    <hyperlink ref="H1051" display="kminter88@hotmail.com" r:id="rId6485"/>
    <hyperlink ref="H1128" display="sanipousse@wanadoo.fr" r:id="rId6486"/>
    <hyperlink ref="H1611" display="exdpt@gulistandekal.com.tr" r:id="rId6487"/>
    <hyperlink ref="A886" display="SV LINEA TRADE" r:id="rId6488"/>
    <hyperlink ref="H957" display="jiabao@libero.it" r:id="rId6489"/>
    <hyperlink ref="C1024" display="http://www.katrinbj.com" r:id="rId6490"/>
    <hyperlink ref="H1216" display="rivolly@yahoo.com" r:id="rId6491"/>
    <hyperlink ref="A1494" display="AFTEX" r:id="rId6492"/>
    <hyperlink ref="C1068" display="http://www.multi.com.uy" r:id="rId6493"/>
    <hyperlink ref="H1853" display="rheny@msn.com" r:id="rId6494"/>
    <hyperlink ref="A1655" display="BUNINGH INTERIEUR" r:id="rId6495"/>
    <hyperlink ref="A1897" display="A KARAGEORGE" r:id="rId6496"/>
    <hyperlink ref="H234" display="american@lincoln.no" r:id="rId6497"/>
    <hyperlink ref="C1017" display="http://www.beukhoreca.nl" r:id="rId6498"/>
    <hyperlink ref="C1601" display="http://www.planwell.com.hk" r:id="rId6499"/>
    <hyperlink ref="A1393" display="BASTIDE ET COMPAGNIE" r:id="rId6500"/>
    <hyperlink ref="C143" display="http://www.thorntons.co.uk" r:id="rId6501"/>
    <hyperlink ref="A1943" display="ALETEKAL EST" r:id="rId6502"/>
    <hyperlink ref="H2483" display="lifedome@yahoo.com" r:id="rId6503"/>
    <hyperlink ref="H546" display="h.kohno@livheart.co.jp" r:id="rId6504"/>
    <hyperlink ref="A2523" display="ATLAS" r:id="rId6505"/>
  </hyperlink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9"/>
    <col collapsed="false" customWidth="true" hidden="false" max="4" min="4" style="0" width="16"/>
    <col collapsed="false" customWidth="true" hidden="false" max="5" min="5" style="0" width="31"/>
    <col collapsed="false" customWidth="true" hidden="false" max="6" min="6" style="0" width="14"/>
    <col collapsed="false" customWidth="true" hidden="false" max="7" min="7" style="0" width="30"/>
    <col collapsed="false" customWidth="true" hidden="false" max="8" min="8" style="0" width="19"/>
    <col collapsed="false" customWidth="true" hidden="false" max="9" min="9" style="0" width="18"/>
    <col collapsed="false" customWidth="true" hidden="false" max="10" min="10" style="0" width="26"/>
    <col collapsed="false" customWidth="true" hidden="false" max="11" min="11" style="0" width="16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5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r="1">
      <c r="A1" s="6" t="str">
        <v>公司名称</v>
      </c>
      <c r="B1" s="6" t="str">
        <v>公司所属国家/地区</v>
      </c>
      <c r="C1" s="6" t="str">
        <v>官网</v>
      </c>
      <c r="D1" s="6" t="str">
        <v>是否专业锅具</v>
      </c>
      <c r="E1" s="6" t="str">
        <v>参展产品类别</v>
      </c>
      <c r="F1" s="6" t="str">
        <v>逛展频次</v>
      </c>
      <c r="G1" s="6" t="str">
        <v>地址</v>
      </c>
      <c r="H1" s="6" t="str">
        <v>联络人</v>
      </c>
      <c r="I1" s="6" t="str">
        <v>联络邮箱</v>
      </c>
      <c r="J1" s="6" t="str">
        <v>联络电话</v>
      </c>
      <c r="K1" s="6" t="str">
        <v>联络电话</v>
      </c>
      <c r="L1" s="1" t="str">
        <v>提单详情信息</v>
      </c>
      <c r="M1" s="1" t="str">
        <v>2025上半年作为采购商身份参加厨具相关展会的公司（全球厨具相关展会）</v>
      </c>
      <c r="N1" s="1"/>
      <c r="O1" s="1"/>
      <c r="P1" s="1"/>
      <c r="Q1" s="1"/>
      <c r="R1" s="1"/>
      <c r="S1" s="1"/>
      <c r="T1" s="1"/>
    </row>
    <row r="2">
      <c r="A2" s="2" t="s">
        <v>2251</v>
      </c>
      <c r="B2" s="2" t="str">
        <v>印度</v>
      </c>
      <c r="C2" s="3" t="s">
        <v>2250</v>
      </c>
      <c r="D2" s="3"/>
      <c r="E2" s="2" t="str">
        <v>个人护理用具,家具,家居装饰品,玻璃工艺品,餐厨用具</v>
      </c>
      <c r="F2" s="2" t="str">
        <v>6次</v>
      </c>
      <c r="G2" s="2" t="str">
        <v>597-598 SHAHBADDAULATPURDELHI BAWANA ROAD ,DELHI-110042INDIA</v>
      </c>
      <c r="H2" s="2" t="str">
        <v>KWOK KA MAN</v>
      </c>
      <c r="I2" s="2" t="s">
        <v>2252</v>
      </c>
      <c r="J2" s="2" t="str">
        <v>+91-11-2326-0134,9811272605,022-026861938,011-232-718-10,044-43831150,+91 98112 72605,+91-98112-72605,+91 11 2327 1810,+91 11 2324 2500,+91 94447 56885</v>
      </c>
      <c r="K2" s="2" t="str">
        <v>91-11-3271218</v>
      </c>
      <c r="L2" s="1"/>
      <c r="M2" s="1"/>
      <c r="N2" s="1"/>
      <c r="O2" s="1"/>
      <c r="P2" s="1"/>
      <c r="Q2" s="1"/>
      <c r="R2" s="1"/>
      <c r="S2" s="1"/>
      <c r="T2" s="1"/>
    </row>
    <row r="3">
      <c r="A3" s="2" t="s">
        <v>5827</v>
      </c>
      <c r="B3" s="2" t="str">
        <v>巴基斯坦</v>
      </c>
      <c r="C3" s="2" t="str">
        <v>--</v>
      </c>
      <c r="D3" s="3"/>
      <c r="E3" s="2" t="str">
        <v>其他,家居用品,餐厨用具</v>
      </c>
      <c r="F3" s="2" t="str">
        <v>7次</v>
      </c>
      <c r="G3" s="2" t="str">
        <v>#33 BLOCK B,SHINWARI MARKET PESHAWAR</v>
      </c>
      <c r="H3" s="2" t="str">
        <v>J.D.SHAH</v>
      </c>
      <c r="I3" s="2" t="s">
        <v>5826</v>
      </c>
      <c r="J3" s="2" t="str">
        <v>+92 42 37634685</v>
      </c>
      <c r="K3" s="2" t="str">
        <v>00-92-91-823657</v>
      </c>
      <c r="L3" s="1"/>
      <c r="M3" s="1"/>
      <c r="N3" s="1"/>
      <c r="O3" s="1"/>
      <c r="P3" s="1"/>
      <c r="Q3" s="1"/>
      <c r="R3" s="1"/>
      <c r="S3" s="1"/>
      <c r="T3" s="1"/>
    </row>
    <row r="4">
      <c r="A4" s="2" t="s">
        <v>1163</v>
      </c>
      <c r="B4" s="2" t="str">
        <v>沙烏地阿拉伯</v>
      </c>
      <c r="C4" s="2" t="str">
        <v>--</v>
      </c>
      <c r="D4" s="3"/>
      <c r="E4" s="2" t="str">
        <v>餐厨用具</v>
      </c>
      <c r="F4" s="2" t="str">
        <v>3次</v>
      </c>
      <c r="G4" s="2" t="str">
        <v>P.O.BOX 3774 DAMMAM 31481</v>
      </c>
      <c r="H4" s="2" t="str">
        <v>OMER BASAREH</v>
      </c>
      <c r="I4" s="2" t="str">
        <v>--</v>
      </c>
      <c r="J4" s="2" t="str">
        <v>00966 3 8322001</v>
      </c>
      <c r="K4" s="2" t="str">
        <v>00966 3 8322005</v>
      </c>
      <c r="L4" s="1"/>
      <c r="M4" s="1"/>
      <c r="N4" s="1"/>
      <c r="O4" s="1"/>
      <c r="P4" s="1"/>
      <c r="Q4" s="1"/>
      <c r="R4" s="1"/>
      <c r="S4" s="1"/>
      <c r="T4" s="1"/>
    </row>
    <row r="5">
      <c r="A5" s="2" t="s">
        <v>5639</v>
      </c>
      <c r="B5" s="2" t="str">
        <v>印度</v>
      </c>
      <c r="C5" s="3" t="s">
        <v>5641</v>
      </c>
      <c r="D5" s="3"/>
      <c r="E5" s="2" t="str">
        <v>餐厨用具</v>
      </c>
      <c r="F5" s="2" t="str">
        <v>6次</v>
      </c>
      <c r="G5" s="2" t="str">
        <v>37,UPPER FLOOR,APOLLO ENCLAVE,MEHSANA-2</v>
      </c>
      <c r="H5" s="2" t="str">
        <v>MUKESH SHARMA</v>
      </c>
      <c r="I5" s="2" t="s">
        <v>5640</v>
      </c>
      <c r="J5" s="2" t="str">
        <v>0091 2762 30009</v>
      </c>
      <c r="K5" s="2" t="str">
        <v>0091 2762 45599</v>
      </c>
      <c r="L5" s="1"/>
      <c r="M5" s="1"/>
      <c r="N5" s="1"/>
      <c r="O5" s="1"/>
      <c r="P5" s="1"/>
      <c r="Q5" s="1"/>
      <c r="R5" s="1"/>
      <c r="S5" s="1"/>
      <c r="T5" s="1"/>
    </row>
    <row r="6">
      <c r="A6" s="2" t="s">
        <v>5545</v>
      </c>
      <c r="B6" s="2" t="str">
        <v>馬來西亞</v>
      </c>
      <c r="C6" s="3" t="s">
        <v>5544</v>
      </c>
      <c r="D6" s="3"/>
      <c r="E6" s="2" t="str">
        <v>餐厨用具</v>
      </c>
      <c r="F6" s="2" t="str">
        <v>6次</v>
      </c>
      <c r="G6" s="2" t="str">
        <v>35,JALAN 5/118C,DESA TUN RAZAK INDUSTRIAL PARK,KUALA LUMPUR</v>
      </c>
      <c r="H6" s="2" t="str">
        <v>CADWARE SDN.BHD.</v>
      </c>
      <c r="I6" s="2" t="s">
        <v>5543</v>
      </c>
      <c r="J6" s="2">
        <f>+1-308-371-7723</f>
      </c>
      <c r="K6" s="2" t="str">
        <v>0060 3 91716951</v>
      </c>
      <c r="L6" s="1"/>
      <c r="M6" s="1"/>
      <c r="N6" s="1"/>
      <c r="O6" s="1"/>
      <c r="P6" s="1"/>
      <c r="Q6" s="1"/>
      <c r="R6" s="1"/>
      <c r="S6" s="1"/>
      <c r="T6" s="1"/>
    </row>
    <row r="7">
      <c r="A7" s="2" t="s">
        <v>5547</v>
      </c>
      <c r="B7" s="2" t="str">
        <v>馬來西亞</v>
      </c>
      <c r="C7" s="2" t="str">
        <v>--</v>
      </c>
      <c r="D7" s="3"/>
      <c r="E7" s="2" t="str">
        <v>卫浴设备,餐厨用具</v>
      </c>
      <c r="F7" s="2" t="str">
        <v>6次</v>
      </c>
      <c r="G7" s="2" t="str">
        <v>6168,JALAN ONG YI HOW,KAWASAN PERINDUSTRIAN TERAS JAYA,13400 BUTTERWORTH,P.W.,W.MALAYSIA</v>
      </c>
      <c r="H7" s="2" t="str">
        <v>LIM KIAN AIK</v>
      </c>
      <c r="I7" s="2" t="s">
        <v>5546</v>
      </c>
      <c r="J7" s="2" t="str">
        <v>0060 4 3249168</v>
      </c>
      <c r="K7" s="2" t="str">
        <v>0060 4 3247168</v>
      </c>
      <c r="L7" s="1"/>
      <c r="M7" s="1"/>
      <c r="N7" s="1"/>
      <c r="O7" s="1"/>
      <c r="P7" s="1"/>
      <c r="Q7" s="1"/>
      <c r="R7" s="1"/>
      <c r="S7" s="1"/>
      <c r="T7" s="1"/>
    </row>
    <row r="8">
      <c r="A8" s="2" t="s">
        <v>850</v>
      </c>
      <c r="B8" s="2" t="str">
        <v>印度</v>
      </c>
      <c r="C8" s="3" t="s">
        <v>851</v>
      </c>
      <c r="D8" s="3"/>
      <c r="E8" s="2" t="str">
        <v>其他,家具,家居装饰品,餐厨用具</v>
      </c>
      <c r="F8" s="2" t="str">
        <v>8次</v>
      </c>
      <c r="G8" s="2" t="str">
        <v>B 7 &amp; 8, Om Sai Ind. Estate, Mira Bhayandar Road, Bhayandar East, Mumbai 401105.</v>
      </c>
      <c r="H8" s="2" t="str">
        <v>Robson Moodley</v>
      </c>
      <c r="I8" s="2" t="s">
        <v>849</v>
      </c>
      <c r="J8" s="2" t="str">
        <v>+91 22 2804 9017</v>
      </c>
      <c r="K8" s="2" t="str">
        <v>91 22 28148610</v>
      </c>
      <c r="L8" s="1"/>
      <c r="M8" s="1"/>
      <c r="N8" s="1"/>
      <c r="O8" s="1"/>
      <c r="P8" s="1"/>
      <c r="Q8" s="1"/>
      <c r="R8" s="1"/>
      <c r="S8" s="1"/>
      <c r="T8" s="1"/>
    </row>
    <row r="9">
      <c r="A9" s="2" t="s">
        <v>3529</v>
      </c>
      <c r="B9" s="2" t="str">
        <v>新加坡</v>
      </c>
      <c r="C9" s="2" t="str">
        <v>--</v>
      </c>
      <c r="D9" s="3"/>
      <c r="E9" s="2" t="str">
        <v>其他,家用电器,电子消费品及信息产品,餐厨用具</v>
      </c>
      <c r="F9" s="2" t="str">
        <v>9次</v>
      </c>
      <c r="G9" s="2" t="str">
        <v>30 LORONG AMPAS #02-01SINGAPORE 328783</v>
      </c>
      <c r="H9" s="2" t="str">
        <v>Tan Kok Boon</v>
      </c>
      <c r="I9" s="2" t="s">
        <v>3530</v>
      </c>
      <c r="J9" s="2" t="str">
        <v>+65 9382 7333</v>
      </c>
      <c r="K9" s="2">
        <v>6564635774</v>
      </c>
      <c r="L9" s="1"/>
      <c r="M9" s="1"/>
      <c r="N9" s="1"/>
      <c r="O9" s="1"/>
      <c r="P9" s="1"/>
      <c r="Q9" s="1"/>
      <c r="R9" s="1"/>
      <c r="S9" s="1"/>
      <c r="T9" s="1"/>
    </row>
    <row r="10">
      <c r="A10" s="2" t="s">
        <v>152</v>
      </c>
      <c r="B10" s="2" t="str">
        <v>馬來西亞</v>
      </c>
      <c r="C10" s="2" t="str">
        <v>--</v>
      </c>
      <c r="D10" s="3"/>
      <c r="E10" s="2" t="s">
        <v>150</v>
      </c>
      <c r="F10" s="2" t="str">
        <v>9次</v>
      </c>
      <c r="G10" s="2" t="str">
        <v>Plaza GM, First Floor, No.1-1, Chowkit,</v>
      </c>
      <c r="H10" s="2" t="str">
        <v>Janice</v>
      </c>
      <c r="I10" s="2" t="s">
        <v>151</v>
      </c>
      <c r="J10" s="2" t="str">
        <v>+60 3-4043 9164</v>
      </c>
      <c r="K10" s="2" t="str">
        <v>0060 3 40434735</v>
      </c>
      <c r="L10" s="1"/>
      <c r="M10" s="1"/>
      <c r="N10" s="1"/>
      <c r="O10" s="1"/>
      <c r="P10" s="1"/>
      <c r="Q10" s="1"/>
      <c r="R10" s="1"/>
      <c r="S10" s="1"/>
      <c r="T10" s="1"/>
    </row>
    <row r="11">
      <c r="A11" s="2" t="s">
        <v>1779</v>
      </c>
      <c r="B11" s="2" t="str">
        <v>尼日利亞</v>
      </c>
      <c r="C11" s="2" t="str">
        <v>--</v>
      </c>
      <c r="D11" s="3"/>
      <c r="E11" s="2" t="str">
        <v>照明产品,玻璃工艺品,电子消费品及信息产品,餐厨用具</v>
      </c>
      <c r="F11" s="2" t="str">
        <v>5次</v>
      </c>
      <c r="G11" s="2" t="str">
        <v>8/9 KUNDILA MARKET,ZARIA ROAD,BOX 10867, KANO,NIGERIA</v>
      </c>
      <c r="H11" s="2" t="str">
        <v>--</v>
      </c>
      <c r="I11" s="2" t="s">
        <v>1780</v>
      </c>
      <c r="J11" s="2" t="str">
        <v>+234 64 661 408</v>
      </c>
      <c r="K11" s="2">
        <v>23464661408</v>
      </c>
      <c r="L11" s="1"/>
      <c r="M11" s="1"/>
      <c r="N11" s="1"/>
      <c r="O11" s="1"/>
      <c r="P11" s="1"/>
      <c r="Q11" s="1"/>
      <c r="R11" s="1"/>
      <c r="S11" s="1"/>
      <c r="T11" s="1"/>
    </row>
    <row r="12">
      <c r="A12" s="2" t="s">
        <v>645</v>
      </c>
      <c r="B12" s="2" t="str">
        <v>印度</v>
      </c>
      <c r="C12" s="3" t="s">
        <v>646</v>
      </c>
      <c r="D12" s="3"/>
      <c r="E12" s="2" t="str">
        <v>餐厨用具</v>
      </c>
      <c r="F12" s="2" t="str">
        <v>3次</v>
      </c>
      <c r="G12" s="2" t="str">
        <v>A- 170 , ASHOK VIHAR , PHASE - I ,DELHI-110052,INDIA</v>
      </c>
      <c r="H12" s="2" t="str">
        <v>--</v>
      </c>
      <c r="I12" s="2" t="s">
        <v>647</v>
      </c>
      <c r="J12" s="2" t="str">
        <v>+91 11 2713 7332</v>
      </c>
      <c r="K12" s="2" t="str">
        <v>91-11-27132442</v>
      </c>
      <c r="L12" s="1"/>
      <c r="M12" s="1"/>
      <c r="N12" s="1"/>
      <c r="O12" s="1"/>
      <c r="P12" s="1"/>
      <c r="Q12" s="1"/>
      <c r="R12" s="1"/>
      <c r="S12" s="1"/>
      <c r="T12" s="1"/>
    </row>
    <row r="13">
      <c r="A13" s="2" t="s">
        <v>5902</v>
      </c>
      <c r="B13" s="2" t="str">
        <v>印度</v>
      </c>
      <c r="C13" s="3" t="s">
        <v>5903</v>
      </c>
      <c r="D13" s="3"/>
      <c r="E13" s="2" t="str">
        <v>玻璃工艺品,餐厨用具</v>
      </c>
      <c r="F13" s="2" t="str">
        <v>8次</v>
      </c>
      <c r="G13" s="2" t="str">
        <v>14,1ST PANJRAPOLE LANE,C.P.TANK RD,INDIA</v>
      </c>
      <c r="H13" s="2" t="str">
        <v>--</v>
      </c>
      <c r="I13" s="2" t="s">
        <v>5901</v>
      </c>
      <c r="J13" s="2" t="str">
        <v>+91 22 2242 0790</v>
      </c>
      <c r="K13" s="2">
        <v>912222420975</v>
      </c>
      <c r="L13" s="1"/>
      <c r="M13" s="1"/>
      <c r="N13" s="1"/>
      <c r="O13" s="1"/>
      <c r="P13" s="1"/>
      <c r="Q13" s="1"/>
      <c r="R13" s="1"/>
      <c r="S13" s="1"/>
      <c r="T13" s="1"/>
    </row>
    <row r="14">
      <c r="A14" s="2" t="s">
        <v>3865</v>
      </c>
      <c r="B14" s="2" t="str">
        <v>印度</v>
      </c>
      <c r="C14" s="2" t="str">
        <v>--</v>
      </c>
      <c r="D14" s="3"/>
      <c r="E14" s="2" t="str">
        <v>其他,办公文具,照明产品,玻璃工艺品,电子电气产品,钟表眼镜,餐厨用具</v>
      </c>
      <c r="F14" s="2" t="str">
        <v>8次</v>
      </c>
      <c r="G14" s="2" t="str">
        <v>B/14, SARVONATI, CAMA LANE,GHATKOPAR (W), MUMBAI,INDIA</v>
      </c>
      <c r="H14" s="2" t="str">
        <v>BIJAL P.UCHAT</v>
      </c>
      <c r="I14" s="2" t="s">
        <v>3864</v>
      </c>
      <c r="J14" s="2" t="str">
        <v>+91 22 2510 4847</v>
      </c>
      <c r="K14" s="2" t="str">
        <v>0091 22 25103416</v>
      </c>
      <c r="L14" s="1"/>
      <c r="M14" s="1"/>
      <c r="N14" s="1"/>
      <c r="O14" s="1"/>
      <c r="P14" s="1"/>
      <c r="Q14" s="1"/>
      <c r="R14" s="1"/>
      <c r="S14" s="1"/>
      <c r="T14" s="1"/>
    </row>
    <row r="15">
      <c r="A15" s="2" t="s">
        <v>7381</v>
      </c>
      <c r="B15" s="2" t="str">
        <v>新加坡</v>
      </c>
      <c r="C15" s="3" t="s">
        <v>7380</v>
      </c>
      <c r="D15" s="3"/>
      <c r="E15" s="2" t="str">
        <v>餐厨用具</v>
      </c>
      <c r="F15" s="2" t="str">
        <v>2次</v>
      </c>
      <c r="G15" s="2" t="str">
        <v>Blk 3,Beach Road #01-4819, 190003, Singapore</v>
      </c>
      <c r="H15" s="2" t="str">
        <v>David Oh</v>
      </c>
      <c r="I15" s="2" t="str">
        <v>--</v>
      </c>
      <c r="J15" s="2" t="str">
        <v>0065 62981234</v>
      </c>
      <c r="K15" s="2" t="str">
        <v>0065 62926967</v>
      </c>
      <c r="L15" s="1"/>
      <c r="M15" s="1"/>
      <c r="N15" s="1"/>
      <c r="O15" s="1"/>
      <c r="P15" s="1"/>
      <c r="Q15" s="1"/>
      <c r="R15" s="1"/>
      <c r="S15" s="1"/>
      <c r="T15" s="1"/>
    </row>
    <row r="16">
      <c r="A16" s="2" t="s">
        <v>1896</v>
      </c>
      <c r="B16" s="2" t="str">
        <v>巴基斯坦</v>
      </c>
      <c r="C16" s="3" t="s">
        <v>1894</v>
      </c>
      <c r="D16" s="3"/>
      <c r="E16" s="2" t="s">
        <v>1893</v>
      </c>
      <c r="F16" s="2" t="str">
        <v>10次</v>
      </c>
      <c r="G16" s="2" t="str">
        <v>22-D, S.I.E. #1,GUJRANWALA(52250),PAKISTAN</v>
      </c>
      <c r="H16" s="2" t="str">
        <v>IRENE LOH</v>
      </c>
      <c r="I16" s="2" t="s">
        <v>1895</v>
      </c>
      <c r="J16" s="2" t="str">
        <v>0092 431 211286</v>
      </c>
      <c r="K16" s="2" t="str">
        <v>0092 431 214975</v>
      </c>
      <c r="L16" s="1"/>
      <c r="M16" s="1"/>
      <c r="N16" s="1"/>
      <c r="O16" s="1"/>
      <c r="P16" s="1"/>
      <c r="Q16" s="1"/>
      <c r="R16" s="1"/>
      <c r="S16" s="1"/>
      <c r="T16" s="1"/>
    </row>
    <row r="17">
      <c r="A17" s="2" t="s">
        <v>7626</v>
      </c>
      <c r="B17" s="2" t="str">
        <v>南非</v>
      </c>
      <c r="C17" s="2" t="str">
        <v>--</v>
      </c>
      <c r="D17" s="3"/>
      <c r="E17" s="2" t="str">
        <v>其他,玻璃工艺品,餐厨用具</v>
      </c>
      <c r="F17" s="2" t="str">
        <v>8次</v>
      </c>
      <c r="G17" s="2" t="str">
        <v>P.O. BOX 39831 BOOYSENS.JOHANNESBURG,2016,SOUTH AFRICA</v>
      </c>
      <c r="H17" s="2" t="str">
        <v>--</v>
      </c>
      <c r="I17" s="2" t="s">
        <v>352</v>
      </c>
      <c r="J17" s="2" t="str">
        <v>+27 11 434 3907</v>
      </c>
      <c r="K17" s="2" t="str">
        <v>11 4344725</v>
      </c>
      <c r="L17" s="1"/>
      <c r="M17" s="1"/>
      <c r="N17" s="1"/>
      <c r="O17" s="1"/>
      <c r="P17" s="1"/>
      <c r="Q17" s="1"/>
      <c r="R17" s="1"/>
      <c r="S17" s="1"/>
      <c r="T17" s="1"/>
    </row>
    <row r="18">
      <c r="A18" s="2" t="s">
        <v>6075</v>
      </c>
      <c r="B18" s="2" t="str">
        <v>南非</v>
      </c>
      <c r="C18" s="3" t="s">
        <v>6074</v>
      </c>
      <c r="D18" s="3"/>
      <c r="E18" s="2" t="str">
        <v>办公文具,照明产品,玻璃工艺品,箱包,鞋,餐厨用具</v>
      </c>
      <c r="F18" s="2" t="str">
        <v>8次</v>
      </c>
      <c r="G18" s="2" t="str">
        <v>1 REDLANDS ROAD MILNERTON CAPE TOWN</v>
      </c>
      <c r="H18" s="2" t="str">
        <v>Dilip .devjani</v>
      </c>
      <c r="I18" s="2">
        <v>14</v>
      </c>
      <c r="J18" s="2" t="str">
        <v>+27 21 424 7227</v>
      </c>
      <c r="K18" s="2">
        <v>27214248714</v>
      </c>
      <c r="L18" s="1"/>
      <c r="M18" s="1"/>
      <c r="N18" s="1"/>
      <c r="O18" s="1"/>
      <c r="P18" s="1"/>
      <c r="Q18" s="1"/>
      <c r="R18" s="1"/>
      <c r="S18" s="1"/>
      <c r="T18" s="1"/>
    </row>
    <row r="19">
      <c r="A19" s="2" t="s">
        <v>7583</v>
      </c>
      <c r="B19" s="2" t="str">
        <v>印度</v>
      </c>
      <c r="C19" s="2" t="str">
        <v>--</v>
      </c>
      <c r="D19" s="3"/>
      <c r="E19" s="2" t="str">
        <v>家用电器,玻璃工艺品,箱包,食品,餐厨用具</v>
      </c>
      <c r="F19" s="2" t="str">
        <v>7次</v>
      </c>
      <c r="G19" s="2" t="str">
        <v>409 KOHAT ENCLAVE PITAM PURADELHI,INDIA</v>
      </c>
      <c r="H19" s="2" t="str">
        <v>Ho Hai Quang</v>
      </c>
      <c r="I19" s="2" t="s">
        <v>7582</v>
      </c>
      <c r="J19" s="2">
        <v>27311968</v>
      </c>
      <c r="K19" s="2">
        <v>27315137</v>
      </c>
      <c r="L19" s="1"/>
      <c r="M19" s="1"/>
      <c r="N19" s="1"/>
      <c r="O19" s="1"/>
      <c r="P19" s="1"/>
      <c r="Q19" s="1"/>
      <c r="R19" s="1"/>
      <c r="S19" s="1"/>
      <c r="T19" s="1"/>
    </row>
    <row r="20">
      <c r="A20" s="2" t="s">
        <v>1849</v>
      </c>
      <c r="B20" s="2" t="str">
        <v>馬來西亞</v>
      </c>
      <c r="C20" s="3" t="s">
        <v>1851</v>
      </c>
      <c r="D20" s="3"/>
      <c r="E20" s="2" t="str">
        <v>办公文具,卫浴设备,大型机械及设备,玩具,礼品及赠品,餐厨用具</v>
      </c>
      <c r="F20" s="2" t="str">
        <v>8次</v>
      </c>
      <c r="G20" s="2" t="str">
        <v>44-B,LEBUH MACALLUM,PENANG</v>
      </c>
      <c r="H20" s="2" t="str">
        <v>ALLAN WS PAK</v>
      </c>
      <c r="I20" s="2" t="s">
        <v>1850</v>
      </c>
      <c r="J20" s="2" t="str">
        <v>+60 4-261 7591</v>
      </c>
      <c r="K20" s="2" t="str">
        <v>0060 3 92228532/92211453</v>
      </c>
      <c r="L20" s="1"/>
      <c r="M20" s="1"/>
      <c r="N20" s="1"/>
      <c r="O20" s="1"/>
      <c r="P20" s="1"/>
      <c r="Q20" s="1"/>
      <c r="R20" s="1"/>
      <c r="S20" s="1"/>
      <c r="T20" s="1"/>
    </row>
    <row r="21">
      <c r="A21" s="2" t="s">
        <v>5927</v>
      </c>
      <c r="B21" s="2" t="str">
        <v>印度</v>
      </c>
      <c r="C21" s="2" t="str">
        <v>--</v>
      </c>
      <c r="D21" s="3"/>
      <c r="E21" s="2" t="str">
        <v>化工产品,家具,玩具,餐厨用具</v>
      </c>
      <c r="F21" s="2" t="str">
        <v>10次</v>
      </c>
      <c r="G21" s="2" t="str">
        <v>E-7, SIDCO FIFTH PHASE, SIPCOT, HOSUR TAMIL NADU STATE</v>
      </c>
      <c r="H21" s="2" t="str">
        <v>C SUBRAMANI</v>
      </c>
      <c r="I21" s="2" t="s">
        <v>5926</v>
      </c>
      <c r="J21" s="2" t="str">
        <v>0091 4344 76495</v>
      </c>
      <c r="K21" s="2" t="str">
        <v>0091 4344 76389</v>
      </c>
      <c r="L21" s="1"/>
      <c r="M21" s="1"/>
      <c r="N21" s="1"/>
      <c r="O21" s="1"/>
      <c r="P21" s="1"/>
      <c r="Q21" s="1"/>
      <c r="R21" s="1"/>
      <c r="S21" s="1"/>
      <c r="T21" s="1"/>
    </row>
    <row r="22">
      <c r="A22" s="2" t="s">
        <v>4031</v>
      </c>
      <c r="B22" s="2" t="str">
        <v>阿聯酋</v>
      </c>
      <c r="C22" s="2" t="str">
        <v>--</v>
      </c>
      <c r="D22" s="3"/>
      <c r="E22" s="2" t="str">
        <v>其他,家具,家用电器,餐厨用具</v>
      </c>
      <c r="F22" s="2" t="str">
        <v>7次</v>
      </c>
      <c r="G22" s="2" t="str">
        <v>P.O.BOX:26937,DUBAI</v>
      </c>
      <c r="H22" s="2" t="str">
        <v>S.M.AIJAZ</v>
      </c>
      <c r="I22" s="2" t="s">
        <v>4032</v>
      </c>
      <c r="J22" s="2" t="str">
        <v>+971 4 223 5077</v>
      </c>
      <c r="K22" s="2" t="str">
        <v>00971 4 2235097</v>
      </c>
      <c r="L22" s="1"/>
      <c r="M22" s="1"/>
      <c r="N22" s="1"/>
      <c r="O22" s="1"/>
      <c r="P22" s="1"/>
      <c r="Q22" s="1"/>
      <c r="R22" s="1"/>
      <c r="S22" s="1"/>
      <c r="T22" s="1"/>
    </row>
    <row r="23">
      <c r="A23" s="2" t="s">
        <v>7875</v>
      </c>
      <c r="B23" s="2" t="str">
        <v>巴基斯坦</v>
      </c>
      <c r="C23" s="2" t="str">
        <v>--</v>
      </c>
      <c r="D23" s="3"/>
      <c r="E23" s="2" t="str">
        <v>建筑及装饰材料,餐厨用具</v>
      </c>
      <c r="F23" s="2" t="str">
        <v>8次</v>
      </c>
      <c r="G23" s="2" t="str">
        <v>23/C SUNSET BOULEWARD PH.II D.H.A KARACHI, PAKISTAN</v>
      </c>
      <c r="H23" s="2" t="str">
        <v>Ludo</v>
      </c>
      <c r="I23" s="2" t="s">
        <v>7876</v>
      </c>
      <c r="J23" s="2">
        <v>92215891913</v>
      </c>
      <c r="K23" s="2">
        <v>92215891360</v>
      </c>
      <c r="L23" s="1"/>
      <c r="M23" s="1"/>
      <c r="N23" s="1"/>
      <c r="O23" s="1"/>
      <c r="P23" s="1"/>
      <c r="Q23" s="1"/>
      <c r="R23" s="1"/>
      <c r="S23" s="1"/>
      <c r="T23" s="1"/>
    </row>
    <row r="24">
      <c r="A24" s="2" t="s">
        <v>2674</v>
      </c>
      <c r="B24" s="2" t="str">
        <v>尼日利亞</v>
      </c>
      <c r="C24" s="2" t="str">
        <v>--</v>
      </c>
      <c r="D24" s="3"/>
      <c r="E24" s="2" t="str">
        <v>餐厨用具</v>
      </c>
      <c r="F24" s="2" t="str">
        <v>6次</v>
      </c>
      <c r="G24" s="2" t="str">
        <v>R2/768 LAGOS LINE MAIN MKT.P.O.BOX 5255 ONITSHA</v>
      </c>
      <c r="H24" s="2" t="str">
        <v>C.N. EKWUOGOR INVESTMENT (NIG) LTD .</v>
      </c>
      <c r="I24" s="2" t="s">
        <v>2675</v>
      </c>
      <c r="J24" s="2" t="str">
        <v>00234 46 213614</v>
      </c>
      <c r="K24" s="2" t="str">
        <v>--</v>
      </c>
      <c r="L24" s="1"/>
      <c r="M24" s="1"/>
      <c r="N24" s="1"/>
      <c r="O24" s="1"/>
      <c r="P24" s="1"/>
      <c r="Q24" s="1"/>
      <c r="R24" s="1"/>
      <c r="S24" s="1"/>
      <c r="T24" s="1"/>
    </row>
    <row r="25">
      <c r="A25" s="2" t="s">
        <v>2405</v>
      </c>
      <c r="B25" s="2" t="str">
        <v>馬來西亞</v>
      </c>
      <c r="C25" s="3" t="s">
        <v>2404</v>
      </c>
      <c r="D25" s="3"/>
      <c r="E25" s="2" t="s">
        <v>2406</v>
      </c>
      <c r="F25" s="2" t="str">
        <v>8次</v>
      </c>
      <c r="G25" s="2" t="str">
        <v>418 LEBUH CHULIA,PENANG,MALAYSIA</v>
      </c>
      <c r="H25" s="2" t="str">
        <v>WONG SOO TEONG,TERRY</v>
      </c>
      <c r="I25" s="2" t="s">
        <v>2407</v>
      </c>
      <c r="J25" s="2" t="str">
        <v>+60 4-262 8535</v>
      </c>
      <c r="K25" s="2" t="str">
        <v>0060 4 2614076/2614746</v>
      </c>
      <c r="L25" s="1"/>
      <c r="M25" s="1"/>
      <c r="N25" s="1"/>
      <c r="O25" s="1"/>
      <c r="P25" s="1"/>
      <c r="Q25" s="1"/>
      <c r="R25" s="1"/>
      <c r="S25" s="1"/>
      <c r="T25" s="1"/>
    </row>
    <row r="26">
      <c r="A26" s="2" t="s">
        <v>7853</v>
      </c>
      <c r="B26" s="2" t="str">
        <v>印度</v>
      </c>
      <c r="C26" s="2" t="str">
        <v>--</v>
      </c>
      <c r="D26" s="3"/>
      <c r="E26" s="2" t="s">
        <v>7854</v>
      </c>
      <c r="F26" s="2" t="str">
        <v>7次</v>
      </c>
      <c r="G26" s="2" t="str">
        <v>A-24, GULMOHAR PARK, 1ST FLOOR,NEW DELHI-110049INDIA</v>
      </c>
      <c r="H26" s="2" t="str">
        <v>Dr Ramesh Kumar Jalan</v>
      </c>
      <c r="I26" s="2" t="s">
        <v>7855</v>
      </c>
      <c r="J26" s="2" t="str">
        <v>+91 11 2653 5920</v>
      </c>
      <c r="K26" s="2">
        <v>911126164367</v>
      </c>
      <c r="L26" s="1"/>
      <c r="M26" s="1"/>
      <c r="N26" s="1"/>
      <c r="O26" s="1"/>
      <c r="P26" s="1"/>
      <c r="Q26" s="1"/>
      <c r="R26" s="1"/>
      <c r="S26" s="1"/>
      <c r="T26" s="1"/>
    </row>
    <row r="27">
      <c r="A27" s="2" t="s">
        <v>167</v>
      </c>
      <c r="B27" s="2" t="str">
        <v>印尼</v>
      </c>
      <c r="C27" s="2" t="str">
        <v>--</v>
      </c>
      <c r="D27" s="3"/>
      <c r="E27" s="2" t="str">
        <v>餐厨用具</v>
      </c>
      <c r="F27" s="2" t="str">
        <v>2次</v>
      </c>
      <c r="G27" s="2" t="str">
        <v>JL.CIOMAS I NO.35 BOGOR JAWA BARAI</v>
      </c>
      <c r="H27" s="2" t="str">
        <v>Mr JUNAEDY TANUJAYA</v>
      </c>
      <c r="I27" s="2" t="str">
        <v>--</v>
      </c>
      <c r="J27" s="2" t="str">
        <v>0062 251 750116</v>
      </c>
      <c r="K27" s="2" t="str">
        <v>0062 251 635734</v>
      </c>
      <c r="L27" s="1"/>
      <c r="M27" s="1"/>
      <c r="N27" s="1"/>
      <c r="O27" s="1"/>
      <c r="P27" s="1"/>
      <c r="Q27" s="1"/>
      <c r="R27" s="1"/>
      <c r="S27" s="1"/>
      <c r="T27" s="1"/>
    </row>
    <row r="28">
      <c r="A28" s="2" t="s">
        <v>6237</v>
      </c>
      <c r="B28" s="2" t="str">
        <v>印度</v>
      </c>
      <c r="C28" s="2" t="str">
        <v>--</v>
      </c>
      <c r="D28" s="3"/>
      <c r="E28" s="2" t="str">
        <v>体育及旅游休闲用品,工艺陶瓷,玻璃工艺品,箱包,鞋,餐厨用具</v>
      </c>
      <c r="F28" s="2" t="str">
        <v>10次</v>
      </c>
      <c r="G28" s="2" t="str">
        <v>8-3-394, Ameerpet, Hyderabad, INDIA</v>
      </c>
      <c r="H28" s="2" t="str">
        <v>--</v>
      </c>
      <c r="I28" s="2" t="s">
        <v>6238</v>
      </c>
      <c r="J28" s="2" t="str">
        <v>+91 40 2373 3639</v>
      </c>
      <c r="K28" s="2" t="str">
        <v>91 40 23733639</v>
      </c>
      <c r="L28" s="1"/>
      <c r="M28" s="1"/>
      <c r="N28" s="1"/>
      <c r="O28" s="1"/>
      <c r="P28" s="1"/>
      <c r="Q28" s="1"/>
      <c r="R28" s="1"/>
      <c r="S28" s="1"/>
      <c r="T28" s="1"/>
    </row>
    <row r="29">
      <c r="A29" s="2" t="s">
        <v>4369</v>
      </c>
      <c r="B29" s="2" t="str">
        <v>泰国</v>
      </c>
      <c r="C29" s="2" t="str">
        <v>--</v>
      </c>
      <c r="D29" s="3"/>
      <c r="E29" s="2" t="str">
        <v>餐厨用具</v>
      </c>
      <c r="F29" s="2" t="str">
        <v>6次</v>
      </c>
      <c r="G29" s="2" t="str">
        <v>44, SUKHUMVIT ROAD SOI 8,BANGKOK</v>
      </c>
      <c r="H29" s="2" t="str">
        <v>JIRASAKDI YUWANAKORN</v>
      </c>
      <c r="I29" s="2" t="str">
        <v>--</v>
      </c>
      <c r="J29" s="2" t="str">
        <v>0066 2 252 6631</v>
      </c>
      <c r="K29" s="2" t="str">
        <v>0066 2 2524139</v>
      </c>
      <c r="L29" s="1"/>
      <c r="M29" s="1"/>
      <c r="N29" s="1"/>
      <c r="O29" s="1"/>
      <c r="P29" s="1"/>
      <c r="Q29" s="1"/>
      <c r="R29" s="1"/>
      <c r="S29" s="1"/>
      <c r="T29" s="1"/>
    </row>
    <row r="30">
      <c r="A30" s="2" t="s">
        <v>4909</v>
      </c>
      <c r="B30" s="2" t="str">
        <v>尼日利亞</v>
      </c>
      <c r="C30" s="2" t="str">
        <v>--</v>
      </c>
      <c r="D30" s="3"/>
      <c r="E30" s="2" t="str">
        <v>个人护理用具,五金,家用电器,家用纺织品,玻璃工艺品,餐厨用具</v>
      </c>
      <c r="F30" s="2" t="str">
        <v>6次</v>
      </c>
      <c r="G30" s="2" t="str">
        <v>6, sholoki street, aguda,surulere.lagos, NIGERIA</v>
      </c>
      <c r="H30" s="2" t="str">
        <v>Peter Yeung</v>
      </c>
      <c r="I30" s="2" t="s">
        <v>4908</v>
      </c>
      <c r="J30" s="2" t="str">
        <v>+234 802 330 7115</v>
      </c>
      <c r="K30" s="2">
        <v>17752954593</v>
      </c>
      <c r="L30" s="1"/>
      <c r="M30" s="1"/>
      <c r="N30" s="1"/>
      <c r="O30" s="1"/>
      <c r="P30" s="1"/>
      <c r="Q30" s="1"/>
      <c r="R30" s="1"/>
      <c r="S30" s="1"/>
      <c r="T30" s="1"/>
    </row>
    <row r="31">
      <c r="A31" s="2" t="s">
        <v>215</v>
      </c>
      <c r="B31" s="2" t="str">
        <v>印尼</v>
      </c>
      <c r="C31" s="2" t="str">
        <v>--</v>
      </c>
      <c r="D31" s="3"/>
      <c r="E31" s="2" t="str">
        <v>体育及旅游休闲用品,其他,家用电器,箱包,鞋,食品,餐厨用具</v>
      </c>
      <c r="F31" s="2" t="str">
        <v>8次</v>
      </c>
      <c r="G31" s="2" t="str">
        <v>JL. PAGARSIH 70 B,BANDUNG 40241,INDONESIA</v>
      </c>
      <c r="H31" s="2" t="str">
        <v>BERNARDO</v>
      </c>
      <c r="I31" s="2" t="s">
        <v>214</v>
      </c>
      <c r="J31" s="2" t="str">
        <v>+62 816-622-977</v>
      </c>
      <c r="K31" s="2">
        <v>6012909</v>
      </c>
      <c r="L31" s="1"/>
      <c r="M31" s="1"/>
      <c r="N31" s="1"/>
      <c r="O31" s="1"/>
      <c r="P31" s="1"/>
      <c r="Q31" s="1"/>
      <c r="R31" s="1"/>
      <c r="S31" s="1"/>
      <c r="T31" s="1"/>
    </row>
    <row r="32">
      <c r="A32" s="2" t="s">
        <v>2624</v>
      </c>
      <c r="B32" s="2" t="str">
        <v>沙烏地阿拉伯</v>
      </c>
      <c r="C32" s="2" t="str">
        <v>--</v>
      </c>
      <c r="D32" s="3"/>
      <c r="E32" s="2" t="s">
        <v>2622</v>
      </c>
      <c r="F32" s="2" t="str">
        <v>8次</v>
      </c>
      <c r="G32" s="2" t="str">
        <v>jedahha/madina street/skap/f5</v>
      </c>
      <c r="H32" s="2" t="str">
        <v>MAZEN AZIZA</v>
      </c>
      <c r="I32" s="2" t="s">
        <v>2623</v>
      </c>
      <c r="J32" s="2">
        <v>96654594414</v>
      </c>
      <c r="K32" s="2">
        <v>96626649080</v>
      </c>
      <c r="L32" s="1"/>
      <c r="M32" s="1"/>
      <c r="N32" s="1"/>
      <c r="O32" s="1"/>
      <c r="P32" s="1"/>
      <c r="Q32" s="1"/>
      <c r="R32" s="1"/>
      <c r="S32" s="1"/>
      <c r="T32" s="1"/>
    </row>
    <row r="33">
      <c r="A33" s="2" t="s">
        <v>4659</v>
      </c>
      <c r="B33" s="2" t="str">
        <v>馬來西亞</v>
      </c>
      <c r="C33" s="3" t="s">
        <v>4657</v>
      </c>
      <c r="D33" s="3"/>
      <c r="E33" s="2" t="str">
        <v>其他,医药保健品及医疗器械,玻璃工艺品,餐厨用具</v>
      </c>
      <c r="F33" s="2" t="str">
        <v>9次</v>
      </c>
      <c r="G33" s="2" t="str">
        <v>LADANG PINJI1, BAHAGIAN SENGAT,31300 KG KEPAYANG,IPOH ,ZPERAK,MALAYSIA</v>
      </c>
      <c r="H33" s="2" t="str">
        <v>Ms. Shideh Safi</v>
      </c>
      <c r="I33" s="2" t="s">
        <v>4658</v>
      </c>
      <c r="J33" s="2" t="str">
        <v>+60 5-357 1712</v>
      </c>
      <c r="K33" s="2" t="str">
        <v>605 3574708</v>
      </c>
      <c r="L33" s="1"/>
      <c r="M33" s="1"/>
      <c r="N33" s="1"/>
      <c r="O33" s="1"/>
      <c r="P33" s="1"/>
      <c r="Q33" s="1"/>
      <c r="R33" s="1"/>
      <c r="S33" s="1"/>
      <c r="T33" s="1"/>
    </row>
    <row r="34">
      <c r="A34" s="2" t="s">
        <v>2553</v>
      </c>
      <c r="B34" s="2" t="str">
        <v>泰国</v>
      </c>
      <c r="C34" s="2" t="str">
        <v>--</v>
      </c>
      <c r="D34" s="3"/>
      <c r="E34" s="2" t="s">
        <v>2554</v>
      </c>
      <c r="F34" s="2" t="str">
        <v>9次</v>
      </c>
      <c r="G34" s="2" t="str">
        <v>16-896 POPULAR CONDOMINIUM T1 BLD.POPULAR ROAD BANMAI PAKKREDNONTHABURI,THAILAND</v>
      </c>
      <c r="H34" s="2" t="str">
        <v>ATA INAN</v>
      </c>
      <c r="I34" s="2" t="s">
        <v>2555</v>
      </c>
      <c r="J34" s="2">
        <v>6690747409</v>
      </c>
      <c r="K34" s="2">
        <v>6629813706</v>
      </c>
      <c r="L34" s="1"/>
      <c r="M34" s="1"/>
      <c r="N34" s="1"/>
      <c r="O34" s="1"/>
      <c r="P34" s="1"/>
      <c r="Q34" s="1"/>
      <c r="R34" s="1"/>
      <c r="S34" s="1"/>
      <c r="T34" s="1"/>
    </row>
    <row r="35">
      <c r="A35" s="2" t="s">
        <v>6469</v>
      </c>
      <c r="B35" s="2" t="str">
        <v>尼日利亞</v>
      </c>
      <c r="C35" s="2" t="str">
        <v>--</v>
      </c>
      <c r="D35" s="3"/>
      <c r="E35" s="2" t="str">
        <v>体育及旅游休闲用品,其他,家用电器,玻璃工艺品,箱包,鞋,餐厨用具</v>
      </c>
      <c r="F35" s="2" t="str">
        <v>10次</v>
      </c>
      <c r="G35" s="2" t="str">
        <v>ind.building.8,koilo street lagos island .lagos, NIGERIA</v>
      </c>
      <c r="H35" s="2" t="str">
        <v>Fred Morad</v>
      </c>
      <c r="I35" s="2">
        <v>14</v>
      </c>
      <c r="J35" s="2" t="str">
        <v>+234 1 266 7686</v>
      </c>
      <c r="K35" s="2">
        <v>917753832705</v>
      </c>
      <c r="L35" s="1"/>
      <c r="M35" s="1"/>
      <c r="N35" s="1"/>
      <c r="O35" s="1"/>
      <c r="P35" s="1"/>
      <c r="Q35" s="1"/>
      <c r="R35" s="1"/>
      <c r="S35" s="1"/>
      <c r="T35" s="1"/>
    </row>
    <row r="36">
      <c r="A36" s="2" t="s">
        <v>2478</v>
      </c>
      <c r="B36" s="2" t="str">
        <v>加納</v>
      </c>
      <c r="C36" s="3" t="s">
        <v>2475</v>
      </c>
      <c r="D36" s="3"/>
      <c r="E36" s="2" t="s">
        <v>2476</v>
      </c>
      <c r="F36" s="2" t="str">
        <v>10次</v>
      </c>
      <c r="G36" s="2" t="str">
        <v>OPP.RANTRA SPEARS LTD,ABOSSEY OKAISTR,P.O.BOX ST 442, STC YARD, ACCRAGHANA</v>
      </c>
      <c r="H36" s="2" t="str">
        <v>Juan Azar</v>
      </c>
      <c r="I36" s="2" t="s">
        <v>2477</v>
      </c>
      <c r="J36" s="2" t="str">
        <v>+233 27 749 5635</v>
      </c>
      <c r="K36" s="2">
        <v>23321228577</v>
      </c>
      <c r="L36" s="1"/>
      <c r="M36" s="1"/>
      <c r="N36" s="1"/>
      <c r="O36" s="1"/>
      <c r="P36" s="1"/>
      <c r="Q36" s="1"/>
      <c r="R36" s="1"/>
      <c r="S36" s="1"/>
      <c r="T36" s="1"/>
    </row>
    <row r="37">
      <c r="A37" s="2" t="s">
        <v>1681</v>
      </c>
      <c r="B37" s="2" t="str">
        <v>印度</v>
      </c>
      <c r="C37" s="2" t="str">
        <v>--</v>
      </c>
      <c r="D37" s="3"/>
      <c r="E37" s="2" t="str">
        <v>其他,餐厨用具</v>
      </c>
      <c r="F37" s="2" t="str">
        <v>8次</v>
      </c>
      <c r="G37" s="2" t="str">
        <v>11, POLLOCK STREET 4TH FLOOR SUITE NO # 6, INDIA</v>
      </c>
      <c r="H37" s="2" t="str">
        <v>David Konja</v>
      </c>
      <c r="I37" s="2" t="s">
        <v>1680</v>
      </c>
      <c r="J37" s="2">
        <v>91332350721</v>
      </c>
      <c r="K37" s="2">
        <v>91332350252</v>
      </c>
      <c r="L37" s="1"/>
      <c r="M37" s="1"/>
      <c r="N37" s="1"/>
      <c r="O37" s="1"/>
      <c r="P37" s="1"/>
      <c r="Q37" s="1"/>
      <c r="R37" s="1"/>
      <c r="S37" s="1"/>
      <c r="T37" s="1"/>
    </row>
    <row r="38">
      <c r="A38" s="2" t="s">
        <v>6628</v>
      </c>
      <c r="B38" s="2" t="str">
        <v>新加坡</v>
      </c>
      <c r="C38" s="2" t="str">
        <v>--</v>
      </c>
      <c r="D38" s="3"/>
      <c r="E38" s="2" t="str">
        <v>五金,卫浴设备,工艺陶瓷,浴室用品,餐厨用具</v>
      </c>
      <c r="F38" s="2" t="str">
        <v>8次</v>
      </c>
      <c r="G38" s="2" t="str">
        <v>63B TEMPLE STREET</v>
      </c>
      <c r="H38" s="2" t="str">
        <v>LIANG YAO QUAN</v>
      </c>
      <c r="I38" s="2" t="s">
        <v>6629</v>
      </c>
      <c r="J38" s="2" t="str">
        <v>0065 62278683</v>
      </c>
      <c r="K38" s="2" t="str">
        <v>0065 62244328</v>
      </c>
      <c r="L38" s="1"/>
      <c r="M38" s="1"/>
      <c r="N38" s="1"/>
      <c r="O38" s="1"/>
      <c r="P38" s="1"/>
      <c r="Q38" s="1"/>
      <c r="R38" s="1"/>
      <c r="S38" s="1"/>
      <c r="T38" s="1"/>
    </row>
    <row r="39">
      <c r="A39" s="2" t="s">
        <v>4846</v>
      </c>
      <c r="B39" s="2" t="str">
        <v>印度</v>
      </c>
      <c r="C39" s="3" t="s">
        <v>4844</v>
      </c>
      <c r="D39" s="3"/>
      <c r="E39" s="2" t="s">
        <v>4845</v>
      </c>
      <c r="F39" s="2" t="str">
        <v>10次</v>
      </c>
      <c r="G39" s="2" t="str">
        <v>201 MAULANA AZAD ROAD,MOOSA BLDG, MUMBAI.,INDIA</v>
      </c>
      <c r="H39" s="2" t="str">
        <v>CHIU PAK DICK</v>
      </c>
      <c r="I39" s="2">
        <v>14</v>
      </c>
      <c r="J39" s="2">
        <v>23083716</v>
      </c>
      <c r="K39" s="2">
        <v>23080426</v>
      </c>
      <c r="L39" s="1"/>
      <c r="M39" s="1"/>
      <c r="N39" s="1"/>
      <c r="O39" s="1"/>
      <c r="P39" s="1"/>
      <c r="Q39" s="1"/>
      <c r="R39" s="1"/>
      <c r="S39" s="1"/>
      <c r="T39" s="1"/>
    </row>
    <row r="40">
      <c r="A40" s="2" t="s">
        <v>2729</v>
      </c>
      <c r="B40" s="2" t="str">
        <v>沙烏地阿拉伯</v>
      </c>
      <c r="C40" s="3" t="s">
        <v>2728</v>
      </c>
      <c r="D40" s="3"/>
      <c r="E40" s="2" t="str">
        <v>办公文具,化工产品,食品,餐厨用具</v>
      </c>
      <c r="F40" s="2" t="str">
        <v>9次</v>
      </c>
      <c r="G40" s="2" t="str">
        <v>P.O.BOX 345 DAMMAM</v>
      </c>
      <c r="H40" s="2" t="str">
        <v>KALID SAEED ALMAHROOS</v>
      </c>
      <c r="I40" s="2" t="s">
        <v>2730</v>
      </c>
      <c r="J40" s="2" t="str">
        <v>+1 415-358-0868</v>
      </c>
      <c r="K40" s="2" t="str">
        <v>00966 3 8390712</v>
      </c>
      <c r="L40" s="1"/>
      <c r="M40" s="1"/>
      <c r="N40" s="1"/>
      <c r="O40" s="1"/>
      <c r="P40" s="1"/>
      <c r="Q40" s="1"/>
      <c r="R40" s="1"/>
      <c r="S40" s="1"/>
      <c r="T40" s="1"/>
    </row>
    <row r="41">
      <c r="A41" s="2" t="s">
        <v>360</v>
      </c>
      <c r="B41" s="2" t="str">
        <v>印度</v>
      </c>
      <c r="C41" s="3" t="s">
        <v>359</v>
      </c>
      <c r="D41" s="3"/>
      <c r="E41" s="2" t="str">
        <v>玩具,玻璃工艺品,礼品及赠品,箱包,餐厨用具</v>
      </c>
      <c r="F41" s="2" t="str">
        <v>6次</v>
      </c>
      <c r="G41" s="2" t="str">
        <v>355 KALIANDAS UDYOG BHAVAN,PRABHADEVI, BOMBAY, 400 025,INDIA</v>
      </c>
      <c r="H41" s="2" t="str">
        <v>KARAN F.JETHWANI</v>
      </c>
      <c r="I41" s="2" t="s">
        <v>358</v>
      </c>
      <c r="J41" s="2" t="str">
        <v>+91 22 2430 1292</v>
      </c>
      <c r="K41" s="2" t="str">
        <v>0091 22 24360432</v>
      </c>
      <c r="L41" s="1"/>
      <c r="M41" s="1"/>
      <c r="N41" s="1"/>
      <c r="O41" s="1"/>
      <c r="P41" s="1"/>
      <c r="Q41" s="1"/>
      <c r="R41" s="1"/>
      <c r="S41" s="1"/>
      <c r="T41" s="1"/>
    </row>
    <row r="42">
      <c r="A42" s="2" t="s">
        <v>2765</v>
      </c>
      <c r="B42" s="2" t="str">
        <v>南非</v>
      </c>
      <c r="C42" s="3" t="s">
        <v>2763</v>
      </c>
      <c r="D42" s="3"/>
      <c r="E42" s="2" t="str">
        <v>建筑及装饰材料,餐厨用具</v>
      </c>
      <c r="F42" s="2" t="str">
        <v>3次</v>
      </c>
      <c r="G42" s="2" t="str">
        <v>1 BRICKFIELD ROAD,MEADOWDALE MALL EDENVALE</v>
      </c>
      <c r="H42" s="2" t="str">
        <v>PAUL FAIRHURST</v>
      </c>
      <c r="I42" s="2" t="s">
        <v>2764</v>
      </c>
      <c r="J42" s="2" t="str">
        <v>+27 12 820 9140</v>
      </c>
      <c r="K42" s="2" t="str">
        <v>0027 11 4567038</v>
      </c>
      <c r="L42" s="1"/>
      <c r="M42" s="1"/>
      <c r="N42" s="1"/>
      <c r="O42" s="1"/>
      <c r="P42" s="1"/>
      <c r="Q42" s="1"/>
      <c r="R42" s="1"/>
      <c r="S42" s="1"/>
      <c r="T42" s="1"/>
    </row>
    <row r="43">
      <c r="A43" s="2" t="s">
        <v>6923</v>
      </c>
      <c r="B43" s="2" t="str">
        <v>印尼</v>
      </c>
      <c r="C43" s="3" t="s">
        <v>6922</v>
      </c>
      <c r="D43" s="3"/>
      <c r="E43" s="2" t="s">
        <v>6924</v>
      </c>
      <c r="F43" s="2" t="str">
        <v>8次</v>
      </c>
      <c r="G43" s="2" t="str">
        <v>Jl. Kenjeran 62</v>
      </c>
      <c r="H43" s="2" t="str">
        <v>Willy Sutanto</v>
      </c>
      <c r="I43" s="2" t="s">
        <v>6925</v>
      </c>
      <c r="J43" s="2" t="str">
        <v>62 31 3711636</v>
      </c>
      <c r="K43" s="2" t="str">
        <v>62 31 3711626</v>
      </c>
      <c r="L43" s="1"/>
      <c r="M43" s="1"/>
      <c r="N43" s="1"/>
      <c r="O43" s="1"/>
      <c r="P43" s="1"/>
      <c r="Q43" s="1"/>
      <c r="R43" s="1"/>
      <c r="S43" s="1"/>
      <c r="T43" s="1"/>
    </row>
    <row r="44">
      <c r="A44" s="2" t="s">
        <v>3087</v>
      </c>
      <c r="B44" s="2" t="str">
        <v>印尼</v>
      </c>
      <c r="C44" s="2" t="str">
        <v>--</v>
      </c>
      <c r="D44" s="3"/>
      <c r="E44" s="2" t="str">
        <v>家具,家用电器,餐厨用具</v>
      </c>
      <c r="F44" s="2" t="str">
        <v>8次</v>
      </c>
      <c r="G44" s="2" t="str">
        <v>JALAN RAYA JEMURSAR NO.33 SURABAYA60237 JAWA TIMURINDONESIA</v>
      </c>
      <c r="H44" s="2" t="str">
        <v>MR.DANNY TAN</v>
      </c>
      <c r="I44" s="2" t="s">
        <v>3086</v>
      </c>
      <c r="J44" s="2" t="str">
        <v>0062 31 8435184</v>
      </c>
      <c r="K44" s="2" t="str">
        <v>0062 31 8490335/8490334</v>
      </c>
      <c r="L44" s="1"/>
      <c r="M44" s="1"/>
      <c r="N44" s="1"/>
      <c r="O44" s="1"/>
      <c r="P44" s="1"/>
      <c r="Q44" s="1"/>
      <c r="R44" s="1"/>
      <c r="S44" s="1"/>
      <c r="T44" s="1"/>
    </row>
    <row r="45">
      <c r="A45" s="2" t="s">
        <v>3120</v>
      </c>
      <c r="B45" s="2" t="str">
        <v>新加坡</v>
      </c>
      <c r="C45" s="2" t="str">
        <v>--</v>
      </c>
      <c r="D45" s="3"/>
      <c r="E45" s="2" t="str">
        <v>园林用品,工艺陶瓷,玻璃工艺品,餐厨用具</v>
      </c>
      <c r="F45" s="2" t="str">
        <v>6次</v>
      </c>
      <c r="G45" s="2" t="str">
        <v>20,Sago Street, 059018, Singapore</v>
      </c>
      <c r="H45" s="2" t="str">
        <v>Yang Shing Chweng</v>
      </c>
      <c r="I45" s="2" t="str">
        <v>--</v>
      </c>
      <c r="J45" s="2" t="str">
        <v>0065 62232748</v>
      </c>
      <c r="K45" s="2" t="str">
        <v>0065 62227937</v>
      </c>
      <c r="L45" s="1"/>
      <c r="M45" s="1"/>
      <c r="N45" s="1"/>
      <c r="O45" s="1"/>
      <c r="P45" s="1"/>
      <c r="Q45" s="1"/>
      <c r="R45" s="1"/>
      <c r="S45" s="1"/>
      <c r="T45" s="1"/>
    </row>
    <row r="46">
      <c r="A46" s="2" t="s">
        <v>716</v>
      </c>
      <c r="B46" s="2" t="str">
        <v>泰国</v>
      </c>
      <c r="C46" s="3" t="s">
        <v>717</v>
      </c>
      <c r="D46" s="3"/>
      <c r="E46" s="2" t="s">
        <v>718</v>
      </c>
      <c r="F46" s="2" t="str">
        <v>11次</v>
      </c>
      <c r="G46" s="2" t="str">
        <v>110/194 EKKACHAI 96 BANGBON BANGKHUNTIAN.BANGKOK.10150 THAILAND., TAHITIISLANDS, THAILAND</v>
      </c>
      <c r="H46" s="2" t="str">
        <v>Andrew Putikotchakorn</v>
      </c>
      <c r="I46" s="2" t="s">
        <v>719</v>
      </c>
      <c r="J46" s="2" t="str">
        <v>(66)0 1836 2606</v>
      </c>
      <c r="K46" s="2" t="str">
        <v>(66)0 2875 3204</v>
      </c>
      <c r="L46" s="1"/>
      <c r="M46" s="1"/>
      <c r="N46" s="1"/>
      <c r="O46" s="1"/>
      <c r="P46" s="1"/>
      <c r="Q46" s="1"/>
      <c r="R46" s="1"/>
      <c r="S46" s="1"/>
      <c r="T46" s="1"/>
    </row>
    <row r="47">
      <c r="A47" s="2" t="s">
        <v>4968</v>
      </c>
      <c r="B47" s="2" t="str">
        <v>印度</v>
      </c>
      <c r="C47" s="3" t="s">
        <v>4967</v>
      </c>
      <c r="D47" s="3"/>
      <c r="E47" s="2" t="s">
        <v>4969</v>
      </c>
      <c r="F47" s="2" t="str">
        <v>8次</v>
      </c>
      <c r="G47" s="2" t="str">
        <v>A-9,HOSIERY COMPLEX,(OPP.N.E.P.Z.)NOIDA PHASE-II,GAUTAM BUDH NAGAR,(U.P.)</v>
      </c>
      <c r="H47" s="2" t="str">
        <v>N.P.SAWHNEY</v>
      </c>
      <c r="I47" s="2" t="s">
        <v>4970</v>
      </c>
      <c r="J47" s="2">
        <f>+91-120-640-3700</f>
      </c>
      <c r="K47" s="2" t="str">
        <v>0091 120 4563658/4563659</v>
      </c>
      <c r="L47" s="1"/>
      <c r="M47" s="1"/>
      <c r="N47" s="1"/>
      <c r="O47" s="1"/>
      <c r="P47" s="1"/>
      <c r="Q47" s="1"/>
      <c r="R47" s="1"/>
      <c r="S47" s="1"/>
      <c r="T47" s="1"/>
    </row>
    <row r="48">
      <c r="A48" s="2" t="s">
        <v>3408</v>
      </c>
      <c r="B48" s="2" t="str">
        <v>印度</v>
      </c>
      <c r="C48" s="3" t="s">
        <v>3406</v>
      </c>
      <c r="D48" s="3"/>
      <c r="E48" s="2" t="str">
        <v>玩具,餐厨用具</v>
      </c>
      <c r="F48" s="2" t="str">
        <v>5次</v>
      </c>
      <c r="G48" s="2" t="str">
        <v>TRIVENI COMPLEX,GOVERDHAN ROAD,MATHURA,U.P.-281004</v>
      </c>
      <c r="H48" s="2" t="str">
        <v>MR.RAJEEV K GARG</v>
      </c>
      <c r="I48" s="2" t="s">
        <v>3407</v>
      </c>
      <c r="J48" s="2" t="str">
        <v>+91 95574 00007</v>
      </c>
      <c r="K48" s="2" t="str">
        <v>0091 565 2504266/2423036/2420736/2423936</v>
      </c>
      <c r="L48" s="1"/>
      <c r="M48" s="1"/>
      <c r="N48" s="1"/>
      <c r="O48" s="1"/>
      <c r="P48" s="1"/>
      <c r="Q48" s="1"/>
      <c r="R48" s="1"/>
      <c r="S48" s="1"/>
      <c r="T48" s="1"/>
    </row>
    <row r="49">
      <c r="A49" s="2" t="s">
        <v>3441</v>
      </c>
      <c r="B49" s="2" t="str">
        <v>印尼</v>
      </c>
      <c r="C49" s="2" t="str">
        <v>--</v>
      </c>
      <c r="D49" s="3"/>
      <c r="E49" s="2" t="str">
        <v>其他,家用电器,服装饰物及配件,箱包,餐厨用具</v>
      </c>
      <c r="F49" s="2" t="str">
        <v>8次</v>
      </c>
      <c r="G49" s="2" t="str">
        <v>CIJERAH WETAN 72BANDUNG 40532INDONESIA</v>
      </c>
      <c r="H49" s="2" t="str">
        <v>Ahmed Hassan Sede</v>
      </c>
      <c r="I49" s="2" t="s">
        <v>3442</v>
      </c>
      <c r="J49" s="2" t="str">
        <v>+62 622 26037601</v>
      </c>
      <c r="K49" s="2" t="str">
        <v>62 22 6010029</v>
      </c>
      <c r="L49" s="1"/>
      <c r="M49" s="1"/>
      <c r="N49" s="1"/>
      <c r="O49" s="1"/>
      <c r="P49" s="1"/>
      <c r="Q49" s="1"/>
      <c r="R49" s="1"/>
      <c r="S49" s="1"/>
      <c r="T49" s="1"/>
    </row>
    <row r="50">
      <c r="A50" s="2" t="s">
        <v>1146</v>
      </c>
      <c r="B50" s="2" t="str">
        <v>菲律賓</v>
      </c>
      <c r="C50" s="3" t="s">
        <v>1143</v>
      </c>
      <c r="D50" s="3"/>
      <c r="E50" s="2" t="s">
        <v>1144</v>
      </c>
      <c r="F50" s="2" t="str">
        <v>7次</v>
      </c>
      <c r="G50" s="2" t="str">
        <v># 10 RESTHAVEN ST., SFDM,QUEZON CITY,PHILIPPINES</v>
      </c>
      <c r="H50" s="2" t="str">
        <v>CHANDRU FMENGHNANI</v>
      </c>
      <c r="I50" s="2" t="s">
        <v>1145</v>
      </c>
      <c r="J50" s="2" t="str">
        <v>(632)3670271</v>
      </c>
      <c r="K50" s="2" t="str">
        <v>(632)3663881</v>
      </c>
      <c r="L50" s="1"/>
      <c r="M50" s="1"/>
      <c r="N50" s="1"/>
      <c r="O50" s="1"/>
      <c r="P50" s="1"/>
      <c r="Q50" s="1"/>
      <c r="R50" s="1"/>
      <c r="S50" s="1"/>
      <c r="T50" s="1"/>
    </row>
    <row r="51">
      <c r="A51" s="2" t="s">
        <v>1019</v>
      </c>
      <c r="B51" s="2" t="str">
        <v>沙烏地阿拉伯</v>
      </c>
      <c r="C51" s="3" t="s">
        <v>1017</v>
      </c>
      <c r="D51" s="3"/>
      <c r="E51" s="2" t="str">
        <v>餐厨用具</v>
      </c>
      <c r="F51" s="2" t="str">
        <v>6次</v>
      </c>
      <c r="G51" s="2" t="str">
        <v>P.O.BOX:197 QATIF</v>
      </c>
      <c r="H51" s="2" t="str">
        <v>ABDULMONEIM ALI AL DAHAN</v>
      </c>
      <c r="I51" s="2" t="s">
        <v>1018</v>
      </c>
      <c r="J51" s="2" t="str">
        <v>00966 3 8300333</v>
      </c>
      <c r="K51" s="2" t="str">
        <v>00966 3 8342616</v>
      </c>
      <c r="L51" s="1"/>
      <c r="M51" s="1"/>
      <c r="N51" s="1"/>
      <c r="O51" s="1"/>
      <c r="P51" s="1"/>
      <c r="Q51" s="1"/>
      <c r="R51" s="1"/>
      <c r="S51" s="1"/>
      <c r="T51" s="1"/>
    </row>
    <row r="52">
      <c r="A52" s="2" t="s">
        <v>3296</v>
      </c>
      <c r="B52" s="2" t="str">
        <v>尼日利亞</v>
      </c>
      <c r="C52" s="2" t="str">
        <v>--</v>
      </c>
      <c r="D52" s="3"/>
      <c r="E52" s="2" t="str">
        <v>玻璃工艺品,餐厨用具</v>
      </c>
      <c r="F52" s="2" t="str">
        <v>7次</v>
      </c>
      <c r="G52" s="2" t="str">
        <v>8, bamgbose off tinubu square lagos, NIGERIA</v>
      </c>
      <c r="H52" s="2" t="str">
        <v>--</v>
      </c>
      <c r="I52" s="2" t="s">
        <v>3295</v>
      </c>
      <c r="J52" s="2" t="str">
        <v>+234 802 322 3658</v>
      </c>
      <c r="K52" s="2" t="str">
        <v>234 1 2641166</v>
      </c>
      <c r="L52" s="1"/>
      <c r="M52" s="1"/>
      <c r="N52" s="1"/>
      <c r="O52" s="1"/>
      <c r="P52" s="1"/>
      <c r="Q52" s="1"/>
      <c r="R52" s="1"/>
      <c r="S52" s="1"/>
      <c r="T52" s="1"/>
    </row>
    <row r="53">
      <c r="A53" s="2" t="s">
        <v>7364</v>
      </c>
      <c r="B53" s="2" t="str">
        <v>巴基斯坦</v>
      </c>
      <c r="C53" s="3" t="s">
        <v>7363</v>
      </c>
      <c r="D53" s="3"/>
      <c r="E53" s="2" t="s">
        <v>7361</v>
      </c>
      <c r="F53" s="2" t="str">
        <v>9次</v>
      </c>
      <c r="G53" s="2" t="str">
        <v>128-IST FLOOR,EDEN CENTER,43-JAIL ROAD,LAHORE</v>
      </c>
      <c r="H53" s="2" t="str">
        <v>Becky Lee</v>
      </c>
      <c r="I53" s="2" t="s">
        <v>7362</v>
      </c>
      <c r="J53" s="2" t="str">
        <v>0092 42 6312115</v>
      </c>
      <c r="K53" s="2" t="str">
        <v>0092 42 5166581</v>
      </c>
      <c r="L53" s="1"/>
      <c r="M53" s="1"/>
      <c r="N53" s="1"/>
      <c r="O53" s="1"/>
      <c r="P53" s="1"/>
      <c r="Q53" s="1"/>
      <c r="R53" s="1"/>
      <c r="S53" s="1"/>
      <c r="T53" s="1"/>
    </row>
    <row r="54">
      <c r="A54" s="2" t="s">
        <v>481</v>
      </c>
      <c r="B54" s="2" t="str">
        <v>印度</v>
      </c>
      <c r="C54" s="2" t="str">
        <v>--</v>
      </c>
      <c r="D54" s="3"/>
      <c r="E54" s="2" t="s">
        <v>479</v>
      </c>
      <c r="F54" s="2" t="str">
        <v>10次</v>
      </c>
      <c r="G54" s="2" t="str">
        <v>A-1/311, SAFDARJUNG ENCLAVE,NEW DELHI-110029,INDIA</v>
      </c>
      <c r="H54" s="2" t="str">
        <v>FAWZI</v>
      </c>
      <c r="I54" s="2" t="s">
        <v>480</v>
      </c>
      <c r="J54" s="2" t="str">
        <v>09111 51652883</v>
      </c>
      <c r="K54" s="2" t="str">
        <v>09111 26194422</v>
      </c>
      <c r="L54" s="1"/>
      <c r="M54" s="1"/>
      <c r="N54" s="1"/>
      <c r="O54" s="1"/>
      <c r="P54" s="1"/>
      <c r="Q54" s="1"/>
      <c r="R54" s="1"/>
      <c r="S54" s="1"/>
      <c r="T54" s="1"/>
    </row>
    <row r="55">
      <c r="A55" s="2" t="s">
        <v>7303</v>
      </c>
      <c r="B55" s="2" t="str">
        <v>泰国</v>
      </c>
      <c r="C55" s="2" t="str">
        <v>--</v>
      </c>
      <c r="D55" s="3"/>
      <c r="E55" s="2" t="str">
        <v>其他,服装饰物及配件,照明产品,玻璃工艺品,餐厨用具</v>
      </c>
      <c r="F55" s="2" t="str">
        <v>5次</v>
      </c>
      <c r="G55" s="2" t="str">
        <v>81 CHAROENAKHON 34,KLONGSARN,BANGKOK,THAILAND</v>
      </c>
      <c r="H55" s="2" t="str">
        <v>JUAN MEZA BALTAZAR</v>
      </c>
      <c r="I55" s="2" t="s">
        <v>7304</v>
      </c>
      <c r="J55" s="2" t="str">
        <v>+66 2 862 4241</v>
      </c>
      <c r="K55" s="2">
        <v>66024379690</v>
      </c>
      <c r="L55" s="1"/>
      <c r="M55" s="1"/>
      <c r="N55" s="1"/>
      <c r="O55" s="1"/>
      <c r="P55" s="1"/>
      <c r="Q55" s="1"/>
      <c r="R55" s="1"/>
      <c r="S55" s="1"/>
      <c r="T55" s="1"/>
    </row>
    <row r="56">
      <c r="A56" s="2" t="s">
        <v>3718</v>
      </c>
      <c r="B56" s="2" t="str">
        <v>埃及</v>
      </c>
      <c r="C56" s="3" t="s">
        <v>3719</v>
      </c>
      <c r="D56" s="3"/>
      <c r="E56" s="2" t="str">
        <v>卫浴设备,家用电器,汽车配件,自行车,餐厨用具</v>
      </c>
      <c r="F56" s="2" t="str">
        <v>3次</v>
      </c>
      <c r="G56" s="2" t="str">
        <v>10,MAHMOUD AZMY STREET ALEXANDRIA</v>
      </c>
      <c r="H56" s="2" t="str">
        <v>EL-SAYED ALY AMMAR</v>
      </c>
      <c r="I56" s="2" t="s">
        <v>3717</v>
      </c>
      <c r="J56" s="2" t="str">
        <v>+20 3 4810610</v>
      </c>
      <c r="K56" s="2" t="str">
        <v>002 3 4861726</v>
      </c>
      <c r="L56" s="1"/>
      <c r="M56" s="1"/>
      <c r="N56" s="1"/>
      <c r="O56" s="1"/>
      <c r="P56" s="1"/>
      <c r="Q56" s="1"/>
      <c r="R56" s="1"/>
      <c r="S56" s="1"/>
      <c r="T56" s="1"/>
    </row>
    <row r="57">
      <c r="A57" s="2" t="s">
        <v>409</v>
      </c>
      <c r="B57" s="2" t="str">
        <v>印尼</v>
      </c>
      <c r="C57" s="2" t="str">
        <v>--</v>
      </c>
      <c r="D57" s="3"/>
      <c r="E57" s="2" t="str">
        <v>餐厨用具</v>
      </c>
      <c r="F57" s="2" t="str">
        <v>5次</v>
      </c>
      <c r="G57" s="2" t="str">
        <v>JL.DAAN MOGOT II BLOK 88 AC,KOMPLEK GOLDEN VILLE JAKARTA BARAT</v>
      </c>
      <c r="H57" s="2" t="str">
        <v>KUSMAN KUSUMO</v>
      </c>
      <c r="I57" s="2" t="s">
        <v>408</v>
      </c>
      <c r="J57" s="2" t="str">
        <v>0062 21 5671173</v>
      </c>
      <c r="K57" s="2" t="str">
        <v>0062 21 5671151</v>
      </c>
      <c r="L57" s="1"/>
      <c r="M57" s="1"/>
      <c r="N57" s="1"/>
      <c r="O57" s="1"/>
      <c r="P57" s="1"/>
      <c r="Q57" s="1"/>
      <c r="R57" s="1"/>
      <c r="S57" s="1"/>
      <c r="T57" s="1"/>
    </row>
    <row r="58">
      <c r="A58" s="2" t="s">
        <v>5564</v>
      </c>
      <c r="B58" s="2" t="str">
        <v>土耳其</v>
      </c>
      <c r="C58" s="2" t="str">
        <v>--</v>
      </c>
      <c r="D58" s="3"/>
      <c r="E58" s="2" t="str">
        <v>家具,家居装饰品,餐厨用具</v>
      </c>
      <c r="F58" s="2" t="str">
        <v>8次</v>
      </c>
      <c r="G58" s="2" t="str">
        <v>IMES E Kapisi Karsisi, Mevdudi Sok. No:40, dudullu-Umraniye, Istanbul, TURKEY</v>
      </c>
      <c r="H58" s="2" t="str">
        <v>JACKY</v>
      </c>
      <c r="I58" s="2" t="s">
        <v>5565</v>
      </c>
      <c r="J58" s="2" t="str">
        <v>+90 216 420 39 75</v>
      </c>
      <c r="K58" s="2" t="str">
        <v>90 216 4203974</v>
      </c>
      <c r="L58" s="1"/>
      <c r="M58" s="1"/>
      <c r="N58" s="1"/>
      <c r="O58" s="1"/>
      <c r="P58" s="1"/>
      <c r="Q58" s="1"/>
      <c r="R58" s="1"/>
      <c r="S58" s="1"/>
      <c r="T58" s="1"/>
    </row>
    <row r="59">
      <c r="A59" s="2" t="s">
        <v>7177</v>
      </c>
      <c r="B59" s="2" t="str">
        <v>巴基斯坦</v>
      </c>
      <c r="C59" s="2" t="str">
        <v>--</v>
      </c>
      <c r="D59" s="3"/>
      <c r="E59" s="2" t="str">
        <v>餐厨用具</v>
      </c>
      <c r="F59" s="2" t="str">
        <v>6次</v>
      </c>
      <c r="G59" s="2" t="str">
        <v>6TH FLOOR SUITE 20-24 R.K.SQUARE EXTENTION,SHAHRAE-E-LIAQUT KARACHI</v>
      </c>
      <c r="H59" s="2" t="str">
        <v>Mr.ZAHID QAMAR</v>
      </c>
      <c r="I59" s="2" t="s">
        <v>7178</v>
      </c>
      <c r="J59" s="2" t="str">
        <v>0092 21 2413742</v>
      </c>
      <c r="K59" s="2" t="str">
        <v>0092 21 2414835/2432878</v>
      </c>
      <c r="L59" s="1"/>
      <c r="M59" s="1"/>
      <c r="N59" s="1"/>
      <c r="O59" s="1"/>
      <c r="P59" s="1"/>
      <c r="Q59" s="1"/>
      <c r="R59" s="1"/>
      <c r="S59" s="1"/>
      <c r="T59" s="1"/>
    </row>
    <row r="60">
      <c r="A60" s="2" t="s">
        <v>5481</v>
      </c>
      <c r="B60" s="2" t="str">
        <v>巴基斯坦</v>
      </c>
      <c r="C60" s="2" t="str">
        <v>--</v>
      </c>
      <c r="D60" s="3"/>
      <c r="E60" s="2" t="str">
        <v>家具,餐厨用具</v>
      </c>
      <c r="F60" s="2" t="str">
        <v>7次</v>
      </c>
      <c r="G60" s="2" t="str">
        <v>A3, A4, A5, BLISS CENTRE,RAJA GHAZANFAR ALI ROAD, KARACHI,PAKISTAN</v>
      </c>
      <c r="H60" s="2" t="str">
        <v>Lisbeth Sibarani</v>
      </c>
      <c r="I60" s="2" t="s">
        <v>5480</v>
      </c>
      <c r="J60" s="2" t="str">
        <v>9221 5651857</v>
      </c>
      <c r="K60" s="2" t="str">
        <v>9221 5672466</v>
      </c>
      <c r="L60" s="1"/>
      <c r="M60" s="1"/>
      <c r="N60" s="1"/>
      <c r="O60" s="1"/>
      <c r="P60" s="1"/>
      <c r="Q60" s="1"/>
      <c r="R60" s="1"/>
      <c r="S60" s="1"/>
      <c r="T60" s="1"/>
    </row>
    <row r="61">
      <c r="A61" s="2" t="s">
        <v>5510</v>
      </c>
      <c r="B61" s="2" t="str">
        <v>尼日利亞</v>
      </c>
      <c r="C61" s="2" t="str">
        <v>--</v>
      </c>
      <c r="D61" s="3"/>
      <c r="E61" s="2" t="str">
        <v>其他,照明产品,餐厨用具</v>
      </c>
      <c r="F61" s="2" t="str">
        <v>8次</v>
      </c>
      <c r="G61" s="2" t="str">
        <v>45, branco street lagos island, NIGERIA</v>
      </c>
      <c r="H61" s="2" t="str">
        <v>ELSA LEE</v>
      </c>
      <c r="I61" s="2" t="s">
        <v>5509</v>
      </c>
      <c r="J61" s="2" t="str">
        <v>+234 1 266 7686</v>
      </c>
      <c r="K61" s="2">
        <v>917753832705</v>
      </c>
      <c r="L61" s="1"/>
      <c r="M61" s="1"/>
      <c r="N61" s="1"/>
      <c r="O61" s="1"/>
      <c r="P61" s="1"/>
      <c r="Q61" s="1"/>
      <c r="R61" s="1"/>
      <c r="S61" s="1"/>
      <c r="T61" s="1"/>
    </row>
    <row r="62">
      <c r="A62" s="2" t="s">
        <v>3574</v>
      </c>
      <c r="B62" s="2" t="str">
        <v>巴基斯坦</v>
      </c>
      <c r="C62" s="2" t="str">
        <v>--</v>
      </c>
      <c r="D62" s="3"/>
      <c r="E62" s="2" t="s">
        <v>3572</v>
      </c>
      <c r="F62" s="2" t="str">
        <v>10次</v>
      </c>
      <c r="G62" s="2" t="str">
        <v>83-Shahrah-e-Quaid-e-Azam</v>
      </c>
      <c r="H62" s="2" t="str">
        <v>Md. Amjad Hussain</v>
      </c>
      <c r="I62" s="2" t="s">
        <v>3573</v>
      </c>
      <c r="J62" s="2" t="str">
        <v>92 42 6371165</v>
      </c>
      <c r="K62" s="2" t="str">
        <v>92 42 6370467</v>
      </c>
      <c r="L62" s="1"/>
      <c r="M62" s="1"/>
      <c r="N62" s="1"/>
      <c r="O62" s="1"/>
      <c r="P62" s="1"/>
      <c r="Q62" s="1"/>
      <c r="R62" s="1"/>
      <c r="S62" s="1"/>
      <c r="T62" s="1"/>
    </row>
    <row r="63">
      <c r="A63" s="2" t="s">
        <v>1858</v>
      </c>
      <c r="B63" s="2" t="str">
        <v>土耳其</v>
      </c>
      <c r="C63" s="2" t="str">
        <v>--</v>
      </c>
      <c r="D63" s="3"/>
      <c r="E63" s="2" t="str">
        <v>餐厨用具</v>
      </c>
      <c r="F63" s="2" t="str">
        <v>5次</v>
      </c>
      <c r="G63" s="2" t="str">
        <v>BAHCEKAPI,YALIKOSKU CAD. LIMAN HAN KAT 3 NO.312 SIRKECI ISTANBUL</v>
      </c>
      <c r="H63" s="2" t="str">
        <v>BIRLIK FOREIGN TRADE CO.,LTD.</v>
      </c>
      <c r="I63" s="2" t="s">
        <v>1859</v>
      </c>
      <c r="J63" s="2" t="str">
        <v>0090 212 5229629</v>
      </c>
      <c r="K63" s="2" t="str">
        <v>0090 212 5116056</v>
      </c>
      <c r="L63" s="1"/>
      <c r="M63" s="1"/>
      <c r="N63" s="1"/>
      <c r="O63" s="1"/>
      <c r="P63" s="1"/>
      <c r="Q63" s="1"/>
      <c r="R63" s="1"/>
      <c r="S63" s="1"/>
      <c r="T63" s="1"/>
    </row>
    <row r="64">
      <c r="A64" s="2" t="s">
        <v>5877</v>
      </c>
      <c r="B64" s="2" t="str">
        <v>印度</v>
      </c>
      <c r="C64" s="2" t="str">
        <v>--</v>
      </c>
      <c r="D64" s="3"/>
      <c r="E64" s="2" t="str">
        <v>体育及旅游休闲用品,家具,家用电器,玻璃工艺品,箱包,鞋,餐厨用具</v>
      </c>
      <c r="F64" s="2" t="str">
        <v>9次</v>
      </c>
      <c r="G64" s="2" t="str">
        <v>42/33,SARVABHOMA NAGAR,IIM POST,BANNERGHATTA RD,BANGALORE 560076,INDIA</v>
      </c>
      <c r="H64" s="2" t="str">
        <v>MAI XUAN MANH</v>
      </c>
      <c r="I64" s="2" t="s">
        <v>5876</v>
      </c>
      <c r="J64" s="2" t="str">
        <v>+91 80 2649 0325</v>
      </c>
      <c r="K64" s="2" t="str">
        <v>91 80 26490319</v>
      </c>
      <c r="L64" s="1"/>
      <c r="M64" s="1"/>
      <c r="N64" s="1"/>
      <c r="O64" s="1"/>
      <c r="P64" s="1"/>
      <c r="Q64" s="1"/>
      <c r="R64" s="1"/>
      <c r="S64" s="1"/>
      <c r="T64" s="1"/>
    </row>
    <row r="65">
      <c r="A65" s="2" t="s">
        <v>340</v>
      </c>
      <c r="B65" s="2" t="str">
        <v>沙烏地阿拉伯</v>
      </c>
      <c r="C65" s="3" t="s">
        <v>342</v>
      </c>
      <c r="D65" s="3"/>
      <c r="E65" s="2" t="str">
        <v>五金,照明产品,玻璃工艺品,电子消费品及信息产品,箱包,餐厨用具</v>
      </c>
      <c r="F65" s="2" t="str">
        <v>9次</v>
      </c>
      <c r="G65" s="2" t="str">
        <v>Khaleeg Center #112 Riyadh, SAUDI ARABIA</v>
      </c>
      <c r="H65" s="2" t="str">
        <v>ana tulia gutierrez</v>
      </c>
      <c r="I65" s="2" t="s">
        <v>341</v>
      </c>
      <c r="J65" s="2">
        <v>96614623049</v>
      </c>
      <c r="K65" s="2">
        <v>96614161947</v>
      </c>
      <c r="L65" s="1"/>
      <c r="M65" s="1"/>
      <c r="N65" s="1"/>
      <c r="O65" s="1"/>
      <c r="P65" s="1"/>
      <c r="Q65" s="1"/>
      <c r="R65" s="1"/>
      <c r="S65" s="1"/>
      <c r="T65" s="1"/>
    </row>
    <row r="66">
      <c r="A66" s="2" t="s">
        <v>7402</v>
      </c>
      <c r="B66" s="2" t="str">
        <v>沙烏地阿拉伯</v>
      </c>
      <c r="C66" s="3" t="s">
        <v>7403</v>
      </c>
      <c r="D66" s="3"/>
      <c r="E66" s="2" t="str">
        <v>其他,餐厨用具</v>
      </c>
      <c r="F66" s="2" t="str">
        <v>5次</v>
      </c>
      <c r="G66" s="2" t="str">
        <v>P.O. BOX 355284,RIYADH-11383,SAUDI ARABIA</v>
      </c>
      <c r="H66" s="2" t="str">
        <v>WISSA H. MICHAEL</v>
      </c>
      <c r="I66" s="2" t="s">
        <v>7404</v>
      </c>
      <c r="J66" s="2" t="str">
        <v>00966 1 2411222 EXT 1110</v>
      </c>
      <c r="K66" s="2" t="str">
        <v>00966 1 2413395</v>
      </c>
      <c r="L66" s="1"/>
      <c r="M66" s="1"/>
      <c r="N66" s="1"/>
      <c r="O66" s="1"/>
      <c r="P66" s="1"/>
      <c r="Q66" s="1"/>
      <c r="R66" s="1"/>
      <c r="S66" s="1"/>
      <c r="T66" s="1"/>
    </row>
    <row r="67">
      <c r="A67" s="2" t="s">
        <v>3835</v>
      </c>
      <c r="B67" s="2" t="str">
        <v>南非</v>
      </c>
      <c r="C67" s="3" t="s">
        <v>3834</v>
      </c>
      <c r="D67" s="3"/>
      <c r="E67" s="2" t="str">
        <v>化工产品,家用电器,餐厨用具</v>
      </c>
      <c r="F67" s="2" t="str">
        <v>9次</v>
      </c>
      <c r="G67" s="2" t="str">
        <v>27 Nourse Avenue, Epping 2, Cape Town 7460, South Africa</v>
      </c>
      <c r="H67" s="2" t="str">
        <v>Julie Gibson</v>
      </c>
      <c r="I67" s="2" t="s">
        <v>3836</v>
      </c>
      <c r="J67" s="2" t="str">
        <v>+27 21 551 5760</v>
      </c>
      <c r="K67" s="2">
        <v>27215511189</v>
      </c>
      <c r="L67" s="1"/>
      <c r="M67" s="1"/>
      <c r="N67" s="1"/>
      <c r="O67" s="1"/>
      <c r="P67" s="1"/>
      <c r="Q67" s="1"/>
      <c r="R67" s="1"/>
      <c r="S67" s="1"/>
      <c r="T67" s="1"/>
    </row>
    <row r="68">
      <c r="A68" s="2" t="s">
        <v>4758</v>
      </c>
      <c r="B68" s="2" t="str">
        <v>馬來西亞</v>
      </c>
      <c r="C68" s="3" t="s">
        <v>4759</v>
      </c>
      <c r="D68" s="3"/>
      <c r="E68" s="2" t="str">
        <v>餐厨用具</v>
      </c>
      <c r="F68" s="2" t="str">
        <v>3次</v>
      </c>
      <c r="G68" s="2" t="str">
        <v>29,JALAN TPP 1/1,TAMAN INDUSTRI PUCHONG,47100 PUCHONG,SELANGOR,SELANGOR D.E.</v>
      </c>
      <c r="H68" s="2" t="str">
        <v>ADDY HKNGIAM</v>
      </c>
      <c r="I68" s="2" t="s">
        <v>4757</v>
      </c>
      <c r="J68" s="2" t="str">
        <v>+60 3-5614 3398</v>
      </c>
      <c r="K68" s="2" t="str">
        <v>0060 3 80621885</v>
      </c>
      <c r="L68" s="1"/>
      <c r="M68" s="1"/>
      <c r="N68" s="1"/>
      <c r="O68" s="1"/>
      <c r="P68" s="1"/>
      <c r="Q68" s="1"/>
      <c r="R68" s="1"/>
      <c r="S68" s="1"/>
      <c r="T68" s="1"/>
    </row>
    <row r="69">
      <c r="A69" s="2" t="s">
        <v>2533</v>
      </c>
      <c r="B69" s="2" t="str">
        <v>馬來西亞</v>
      </c>
      <c r="C69" s="2" t="str">
        <v>--</v>
      </c>
      <c r="D69" s="3"/>
      <c r="E69" s="2" t="s">
        <v>2531</v>
      </c>
      <c r="F69" s="2" t="str">
        <v>10次</v>
      </c>
      <c r="G69" s="2" t="str">
        <v>7A JLN SELAT SELATAN 5A, OFF JLN BANTING, PANDAMARAN, 42000 PORT KLANG,SELANGOR,MALAYSIA</v>
      </c>
      <c r="H69" s="2" t="str">
        <v>MARIA FELIX GARCIA GARCIA</v>
      </c>
      <c r="I69" s="2" t="s">
        <v>2532</v>
      </c>
      <c r="J69" s="2" t="str">
        <v>+60 3-3166 2230</v>
      </c>
      <c r="K69" s="2" t="str">
        <v>0060 3 31662308</v>
      </c>
      <c r="L69" s="1"/>
      <c r="M69" s="1"/>
      <c r="N69" s="1"/>
      <c r="O69" s="1"/>
      <c r="P69" s="1"/>
      <c r="Q69" s="1"/>
      <c r="R69" s="1"/>
      <c r="S69" s="1"/>
      <c r="T69" s="1"/>
    </row>
    <row r="70">
      <c r="A70" s="2" t="s">
        <v>616</v>
      </c>
      <c r="B70" s="2" t="str">
        <v>新加坡</v>
      </c>
      <c r="C70" s="3" t="s">
        <v>617</v>
      </c>
      <c r="D70" s="3"/>
      <c r="E70" s="2" t="str">
        <v>餐厨用具</v>
      </c>
      <c r="F70" s="2" t="str">
        <v>6次</v>
      </c>
      <c r="G70" s="2" t="str">
        <v>Centrepoint, 176,Orchard Road #03-41, 238843, Singapore</v>
      </c>
      <c r="H70" s="2" t="str">
        <v>Ong Radio Service Pte Ltd</v>
      </c>
      <c r="I70" s="2" t="s">
        <v>615</v>
      </c>
      <c r="J70" s="2" t="str">
        <v>+65-6738-0138,+65 6741 3930,+65 6738 0138,+65 6333 1311,+65 6738 8305,+65 6744 9226,+65 6338 1311,+65-6333-1311,+65-6744-9226,+65-6738-8305,+65-6338-1311,+65-6741-3930</v>
      </c>
      <c r="K70" s="2" t="str">
        <v>0065 67388305/67449226</v>
      </c>
      <c r="L70" s="1"/>
      <c r="M70" s="1"/>
      <c r="N70" s="1"/>
      <c r="O70" s="1"/>
      <c r="P70" s="1"/>
      <c r="Q70" s="1"/>
      <c r="R70" s="1"/>
      <c r="S70" s="1"/>
      <c r="T70" s="1"/>
    </row>
    <row r="71">
      <c r="A71" s="2" t="s">
        <v>1957</v>
      </c>
      <c r="B71" s="2" t="str">
        <v>新加坡</v>
      </c>
      <c r="C71" s="3" t="s">
        <v>1956</v>
      </c>
      <c r="D71" s="3"/>
      <c r="E71" s="2" t="str">
        <v>餐厨用具</v>
      </c>
      <c r="F71" s="2" t="str">
        <v>2次</v>
      </c>
      <c r="G71" s="2" t="str">
        <v>60 MARTIN ROAD #01-18 TRADEMART SINGAPORE</v>
      </c>
      <c r="H71" s="2" t="str">
        <v>MR GERARD S NUNIS</v>
      </c>
      <c r="I71" s="2" t="str">
        <v>--</v>
      </c>
      <c r="J71" s="2">
        <f>+34-982-20-71-6</f>
      </c>
      <c r="K71" s="2" t="str">
        <v>0065 67346881</v>
      </c>
      <c r="L71" s="1"/>
      <c r="M71" s="1"/>
      <c r="N71" s="1"/>
      <c r="O71" s="1"/>
      <c r="P71" s="1"/>
      <c r="Q71" s="1"/>
      <c r="R71" s="1"/>
      <c r="S71" s="1"/>
      <c r="T71" s="1"/>
    </row>
    <row r="72">
      <c r="A72" s="2" t="s">
        <v>6217</v>
      </c>
      <c r="B72" s="2" t="str">
        <v>印尼</v>
      </c>
      <c r="C72" s="2" t="str">
        <v>--</v>
      </c>
      <c r="D72" s="3"/>
      <c r="E72" s="2" t="str">
        <v>化工产品,节日用品,餐厨用具</v>
      </c>
      <c r="F72" s="2" t="str">
        <v>7次</v>
      </c>
      <c r="G72" s="2" t="str">
        <v>JL.TERUSAN BANDENGAN UTARA NO.16 KOMPLEK RUKO SOKA 2,BLOK A-18,JAKARTA</v>
      </c>
      <c r="H72" s="2" t="str">
        <v>PT.TRIAS INTERBUANA</v>
      </c>
      <c r="I72" s="2" t="s">
        <v>6216</v>
      </c>
      <c r="J72" s="2" t="str">
        <v>0062 21 6606025</v>
      </c>
      <c r="K72" s="2" t="str">
        <v>0062 21 6606027</v>
      </c>
      <c r="L72" s="1"/>
      <c r="M72" s="1"/>
      <c r="N72" s="1"/>
      <c r="O72" s="1"/>
      <c r="P72" s="1"/>
      <c r="Q72" s="1"/>
      <c r="R72" s="1"/>
      <c r="S72" s="1"/>
      <c r="T72" s="1"/>
    </row>
    <row r="73">
      <c r="A73" s="2" t="s">
        <v>4138</v>
      </c>
      <c r="B73" s="2" t="str">
        <v>印尼</v>
      </c>
      <c r="C73" s="2" t="str">
        <v>--</v>
      </c>
      <c r="D73" s="3"/>
      <c r="E73" s="2" t="str">
        <v>工艺陶瓷,餐厨用具</v>
      </c>
      <c r="F73" s="2" t="str">
        <v>5次</v>
      </c>
      <c r="G73" s="2" t="str">
        <v>JL.MARGOMULYO PERMAI AB 5</v>
      </c>
      <c r="H73" s="2" t="str">
        <v>--</v>
      </c>
      <c r="I73" s="2" t="str">
        <v>--</v>
      </c>
      <c r="J73" s="2" t="str">
        <v>0062 31 7498253</v>
      </c>
      <c r="K73" s="2" t="str">
        <v>0062 31 7498253</v>
      </c>
      <c r="L73" s="1"/>
      <c r="M73" s="1"/>
      <c r="N73" s="1"/>
      <c r="O73" s="1"/>
      <c r="P73" s="1"/>
      <c r="Q73" s="1"/>
      <c r="R73" s="1"/>
      <c r="S73" s="1"/>
      <c r="T73" s="1"/>
    </row>
    <row r="74">
      <c r="A74" s="2" t="s">
        <v>1896</v>
      </c>
      <c r="B74" s="2" t="str">
        <v>巴基斯坦</v>
      </c>
      <c r="C74" s="3" t="s">
        <v>1894</v>
      </c>
      <c r="D74" s="3"/>
      <c r="E74" s="2" t="s">
        <v>1893</v>
      </c>
      <c r="F74" s="2" t="str">
        <v>10次</v>
      </c>
      <c r="G74" s="2" t="str">
        <v>22-D, S.I.E. #1,GUJRANWALA(52250),PAKISTAN</v>
      </c>
      <c r="H74" s="2" t="str">
        <v>IRENE LOH</v>
      </c>
      <c r="I74" s="2" t="s">
        <v>1895</v>
      </c>
      <c r="J74" s="2" t="str">
        <v>0092 431 211286</v>
      </c>
      <c r="K74" s="2" t="str">
        <v>0092 431 214975</v>
      </c>
      <c r="L74" s="1"/>
      <c r="M74" s="1"/>
      <c r="N74" s="1"/>
      <c r="O74" s="1"/>
      <c r="P74" s="1"/>
      <c r="Q74" s="1"/>
      <c r="R74" s="1"/>
      <c r="S74" s="1"/>
      <c r="T74" s="1"/>
    </row>
    <row r="75">
      <c r="A75" s="2" t="s">
        <v>4050</v>
      </c>
      <c r="B75" s="2" t="str">
        <v>馬來西亞</v>
      </c>
      <c r="C75" s="2" t="str">
        <v>--</v>
      </c>
      <c r="D75" s="3"/>
      <c r="E75" s="2" t="s">
        <v>4051</v>
      </c>
      <c r="F75" s="2" t="str">
        <v>10次</v>
      </c>
      <c r="G75" s="2" t="str">
        <v>25,ARMENIAN ST.,10300 PENANGMALAYSIA</v>
      </c>
      <c r="H75" s="2" t="str">
        <v>GOH KHENG LOY</v>
      </c>
      <c r="I75" s="2" t="s">
        <v>4052</v>
      </c>
      <c r="J75" s="2" t="str">
        <v>+60 4-261 5239</v>
      </c>
      <c r="K75" s="2" t="str">
        <v>0060 4 2622152</v>
      </c>
      <c r="L75" s="1"/>
      <c r="M75" s="1"/>
      <c r="N75" s="1"/>
      <c r="O75" s="1"/>
      <c r="P75" s="1"/>
      <c r="Q75" s="1"/>
      <c r="R75" s="1"/>
      <c r="S75" s="1"/>
      <c r="T75" s="1"/>
    </row>
    <row r="76">
      <c r="A76" s="2" t="s">
        <v>4083</v>
      </c>
      <c r="B76" s="2" t="str">
        <v>土耳其</v>
      </c>
      <c r="C76" s="2" t="str">
        <v>--</v>
      </c>
      <c r="D76" s="3"/>
      <c r="E76" s="2" t="str">
        <v>餐厨用具</v>
      </c>
      <c r="F76" s="2" t="str">
        <v>6次</v>
      </c>
      <c r="G76" s="2" t="str">
        <v>KAPAKLI PASAJI KAT:1 NO:204 SANLIURFA</v>
      </c>
      <c r="H76" s="2" t="str">
        <v>KEMAL &amp; MEHMET OTURAKCI</v>
      </c>
      <c r="I76" s="2" t="str">
        <v>--</v>
      </c>
      <c r="J76" s="2" t="str">
        <v>0090 414 2161609</v>
      </c>
      <c r="K76" s="2" t="str">
        <v>0090 414 2163177</v>
      </c>
      <c r="L76" s="1"/>
      <c r="M76" s="1"/>
      <c r="N76" s="1"/>
      <c r="O76" s="1"/>
      <c r="P76" s="1"/>
      <c r="Q76" s="1"/>
      <c r="R76" s="1"/>
      <c r="S76" s="1"/>
      <c r="T76" s="1"/>
    </row>
    <row r="77">
      <c r="A77" s="2" t="s">
        <v>6357</v>
      </c>
      <c r="B77" s="2" t="str">
        <v>新加坡</v>
      </c>
      <c r="C77" s="2" t="str">
        <v>--</v>
      </c>
      <c r="D77" s="3"/>
      <c r="E77" s="2" t="str">
        <v>家具,家居装饰品,食品,餐厨用具</v>
      </c>
      <c r="F77" s="2" t="str">
        <v>8次</v>
      </c>
      <c r="G77" s="2" t="str">
        <v>5 PIONEER SECTOR LANE,SINGAPORE 628323,SINGAPORE</v>
      </c>
      <c r="H77" s="2" t="str">
        <v>Majed K Fataftah</v>
      </c>
      <c r="I77" s="2" t="s">
        <v>6358</v>
      </c>
      <c r="J77" s="2" t="str">
        <v>+65 9687 6434</v>
      </c>
      <c r="K77" s="2" t="str">
        <v>65 62837990</v>
      </c>
      <c r="L77" s="1"/>
      <c r="M77" s="1"/>
      <c r="N77" s="1"/>
      <c r="O77" s="1"/>
      <c r="P77" s="1"/>
      <c r="Q77" s="1"/>
      <c r="R77" s="1"/>
      <c r="S77" s="1"/>
      <c r="T77" s="1"/>
    </row>
    <row r="78">
      <c r="A78" s="2" t="s">
        <v>2</v>
      </c>
      <c r="B78" s="2" t="str">
        <v>新加坡</v>
      </c>
      <c r="C78" s="2" t="str">
        <v>--</v>
      </c>
      <c r="D78" s="3"/>
      <c r="E78" s="2" t="str">
        <v>餐厨用具</v>
      </c>
      <c r="F78" s="2" t="str">
        <v>2次</v>
      </c>
      <c r="G78" s="2" t="str">
        <v>Goldhill Centre, 199,Thomson Road, 307636, Singapore</v>
      </c>
      <c r="H78" s="2" t="str">
        <v>--</v>
      </c>
      <c r="I78" s="2" t="s">
        <v>1</v>
      </c>
      <c r="J78" s="2" t="str">
        <v>0065 63839805</v>
      </c>
      <c r="K78" s="2" t="str">
        <v>0065 63839807</v>
      </c>
      <c r="L78" s="1"/>
      <c r="M78" s="1"/>
      <c r="N78" s="1"/>
      <c r="O78" s="1"/>
      <c r="P78" s="1"/>
      <c r="Q78" s="1"/>
      <c r="R78" s="1"/>
      <c r="S78" s="1"/>
      <c r="T78" s="1"/>
    </row>
    <row r="79">
      <c r="A79" s="2" t="s">
        <v>4417</v>
      </c>
      <c r="B79" s="2" t="str">
        <v>尼日利亞</v>
      </c>
      <c r="C79" s="3" t="s">
        <v>4416</v>
      </c>
      <c r="D79" s="3"/>
      <c r="E79" s="2" t="str">
        <v>其他,化工产品,医药保健品及医疗器械,摩托车,食品,餐厨用具</v>
      </c>
      <c r="F79" s="2" t="str">
        <v>9次</v>
      </c>
      <c r="G79" s="2" t="str">
        <v>35, OFFIN ROAD, OKE-ARIN,LAGOS</v>
      </c>
      <c r="H79" s="2" t="str">
        <v>JUBILEE &amp; ASSOCIATE INDUSTRIES LTD</v>
      </c>
      <c r="I79" s="2" t="s">
        <v>4418</v>
      </c>
      <c r="J79" s="2" t="str">
        <v>+234 1-5150100,09-5150100,+234-7025015920-24,+234 907 655 5350,+234-1-515-0100,+234-702501592024,+234-907-655-5350,+234-1-515-9999</v>
      </c>
      <c r="K79" s="2" t="str">
        <v>00234 1 2661036</v>
      </c>
      <c r="L79" s="1"/>
      <c r="M79" s="1"/>
      <c r="N79" s="1"/>
      <c r="O79" s="1"/>
      <c r="P79" s="1"/>
      <c r="Q79" s="1"/>
      <c r="R79" s="1"/>
      <c r="S79" s="1"/>
      <c r="T79" s="1"/>
    </row>
    <row r="80">
      <c r="A80" s="2" t="s">
        <v>7863</v>
      </c>
      <c r="B80" s="2" t="str">
        <v>沙烏地阿拉伯</v>
      </c>
      <c r="C80" s="2" t="str">
        <v>--</v>
      </c>
      <c r="D80" s="3"/>
      <c r="E80" s="2" t="s">
        <v>7864</v>
      </c>
      <c r="F80" s="2" t="str">
        <v>5次</v>
      </c>
      <c r="G80" s="2" t="str">
        <v>P.O.BOX 9408 RIAYDH 11413 ,SAUDI ARABIA</v>
      </c>
      <c r="H80" s="2" t="str">
        <v>Mario Molina Gonzalez</v>
      </c>
      <c r="I80" s="2" t="s">
        <v>7865</v>
      </c>
      <c r="J80" s="2">
        <v>96612419314</v>
      </c>
      <c r="K80" s="2">
        <v>96612418955</v>
      </c>
      <c r="L80" s="1"/>
      <c r="M80" s="1"/>
      <c r="N80" s="1"/>
      <c r="O80" s="1"/>
      <c r="P80" s="1"/>
      <c r="Q80" s="1"/>
      <c r="R80" s="1"/>
      <c r="S80" s="1"/>
      <c r="T80" s="1"/>
    </row>
    <row r="81">
      <c r="A81" s="2" t="s">
        <v>7845</v>
      </c>
      <c r="B81" s="2" t="str">
        <v>泰国</v>
      </c>
      <c r="C81" s="3" t="s">
        <v>7843</v>
      </c>
      <c r="D81" s="3"/>
      <c r="E81" s="2" t="str">
        <v>家具,家居装饰品,玻璃工艺品,餐厨用具</v>
      </c>
      <c r="F81" s="2" t="str">
        <v>8次</v>
      </c>
      <c r="G81" s="2" t="str">
        <v>155 RAJADAMRI ROAD,BANGKOK 10110,THAILAND</v>
      </c>
      <c r="H81" s="2" t="str">
        <v>Elmar Freyr Vernhardsson</v>
      </c>
      <c r="I81" s="2" t="s">
        <v>7844</v>
      </c>
      <c r="J81" s="2" t="str">
        <v>+66 2 250 1000</v>
      </c>
      <c r="K81" s="2" t="str">
        <v>662 254 5390</v>
      </c>
      <c r="L81" s="1"/>
      <c r="M81" s="1"/>
      <c r="N81" s="1"/>
      <c r="O81" s="1"/>
      <c r="P81" s="1"/>
      <c r="Q81" s="1"/>
      <c r="R81" s="1"/>
      <c r="S81" s="1"/>
      <c r="T81" s="1"/>
    </row>
    <row r="82">
      <c r="A82" s="2" t="s">
        <v>6217</v>
      </c>
      <c r="B82" s="2" t="str">
        <v>印尼</v>
      </c>
      <c r="C82" s="2" t="str">
        <v>--</v>
      </c>
      <c r="D82" s="3"/>
      <c r="E82" s="2" t="str">
        <v>化工产品,节日用品,餐厨用具</v>
      </c>
      <c r="F82" s="2" t="str">
        <v>7次</v>
      </c>
      <c r="G82" s="2" t="str">
        <v>JL.TERUSAN BANDENGAN UTARA NO.16 KOMPLEK RUKO SOKA 2,BLOK A-18,JAKARTA</v>
      </c>
      <c r="H82" s="2" t="str">
        <v>PT.TRIAS INTERBUANA</v>
      </c>
      <c r="I82" s="2" t="s">
        <v>6216</v>
      </c>
      <c r="J82" s="2" t="str">
        <v>0062 21 6606025</v>
      </c>
      <c r="K82" s="2" t="str">
        <v>0062 21 6606027</v>
      </c>
      <c r="L82" s="1"/>
      <c r="M82" s="1"/>
      <c r="N82" s="1"/>
      <c r="O82" s="1"/>
      <c r="P82" s="1"/>
      <c r="Q82" s="1"/>
      <c r="R82" s="1"/>
      <c r="S82" s="1"/>
      <c r="T82" s="1"/>
    </row>
    <row r="83">
      <c r="A83" s="5" t="s">
        <v>4138</v>
      </c>
      <c r="B83" s="5" t="str">
        <v>印尼</v>
      </c>
      <c r="C83" s="5" t="str">
        <v>--</v>
      </c>
      <c r="D83" s="3"/>
      <c r="E83" s="5" t="str">
        <v>工艺陶瓷,餐厨用具</v>
      </c>
      <c r="F83" s="5" t="str">
        <v>5次</v>
      </c>
      <c r="G83" s="5" t="str">
        <v>JL.MARGOMULYO PERMAI AB 5</v>
      </c>
      <c r="H83" s="5" t="str">
        <v>--</v>
      </c>
      <c r="I83" s="5" t="str">
        <v>--</v>
      </c>
      <c r="J83" s="5" t="str">
        <v>0062 31 7498253</v>
      </c>
      <c r="K83" s="5" t="str">
        <v>0062 31 7498253</v>
      </c>
      <c r="L83" s="1"/>
      <c r="M83" s="1"/>
      <c r="N83" s="1"/>
      <c r="O83" s="1"/>
      <c r="P83" s="1"/>
      <c r="Q83" s="1"/>
      <c r="R83" s="1"/>
      <c r="S83" s="1"/>
      <c r="T83" s="1"/>
    </row>
    <row r="84">
      <c r="A84" s="2" t="s">
        <v>340</v>
      </c>
      <c r="B84" s="2" t="str">
        <v>沙烏地阿拉伯</v>
      </c>
      <c r="C84" s="3" t="s">
        <v>342</v>
      </c>
      <c r="D84" s="3"/>
      <c r="E84" s="2" t="str">
        <v>五金,照明产品,玻璃工艺品,电子消费品及信息产品,箱包,餐厨用具</v>
      </c>
      <c r="F84" s="2" t="str">
        <v>9次</v>
      </c>
      <c r="G84" s="2" t="str">
        <v>Khaleeg Center #112 Riyadh, SAUDI ARABIA</v>
      </c>
      <c r="H84" s="2" t="str">
        <v>ana tulia gutierrez</v>
      </c>
      <c r="I84" s="2" t="s">
        <v>341</v>
      </c>
      <c r="J84" s="2">
        <v>96614623049</v>
      </c>
      <c r="K84" s="2">
        <v>96614161947</v>
      </c>
      <c r="L84" s="1"/>
      <c r="M84" s="1"/>
      <c r="N84" s="1"/>
      <c r="O84" s="1"/>
      <c r="P84" s="1"/>
      <c r="Q84" s="1"/>
      <c r="R84" s="1"/>
      <c r="S84" s="1"/>
      <c r="T84" s="1"/>
    </row>
    <row r="85">
      <c r="A85" s="2" t="s">
        <v>2674</v>
      </c>
      <c r="B85" s="2" t="str">
        <v>尼日利亞</v>
      </c>
      <c r="C85" s="2" t="str">
        <v>--</v>
      </c>
      <c r="D85" s="3"/>
      <c r="E85" s="2" t="str">
        <v>餐厨用具</v>
      </c>
      <c r="F85" s="2" t="str">
        <v>6次</v>
      </c>
      <c r="G85" s="2" t="str">
        <v>R2/768 LAGOS LINE MAIN MKT.P.O.BOX 5255 ONITSHA</v>
      </c>
      <c r="H85" s="2" t="str">
        <v>C.N. EKWUOGOR INVESTMENT (NIG) LTD .</v>
      </c>
      <c r="I85" s="2" t="s">
        <v>2675</v>
      </c>
      <c r="J85" s="2" t="str">
        <v>00234 46 213614</v>
      </c>
      <c r="K85" s="2" t="str">
        <v>--</v>
      </c>
      <c r="L85" s="1"/>
      <c r="M85" s="1"/>
      <c r="N85" s="1"/>
      <c r="O85" s="1"/>
      <c r="P85" s="1"/>
      <c r="Q85" s="1"/>
      <c r="R85" s="1"/>
      <c r="S85" s="1"/>
      <c r="T85" s="1"/>
    </row>
    <row r="86">
      <c r="A86" s="2" t="s">
        <v>167</v>
      </c>
      <c r="B86" s="2" t="str">
        <v>印尼</v>
      </c>
      <c r="C86" s="2" t="str">
        <v>--</v>
      </c>
      <c r="D86" s="3"/>
      <c r="E86" s="2" t="str">
        <v>餐厨用具</v>
      </c>
      <c r="F86" s="2" t="str">
        <v>2次</v>
      </c>
      <c r="G86" s="2" t="str">
        <v>JL.CIOMAS I NO.35 BOGOR JAWA BARAI</v>
      </c>
      <c r="H86" s="2" t="str">
        <v>Mr JUNAEDY TANUJAYA</v>
      </c>
      <c r="I86" s="2" t="str">
        <v>--</v>
      </c>
      <c r="J86" s="2" t="str">
        <v>0062 251 750116</v>
      </c>
      <c r="K86" s="2" t="str">
        <v>0062 251 635734</v>
      </c>
      <c r="L86" s="1"/>
      <c r="M86" s="1"/>
      <c r="N86" s="1"/>
      <c r="O86" s="1"/>
      <c r="P86" s="1"/>
      <c r="Q86" s="1"/>
      <c r="R86" s="1"/>
      <c r="S86" s="1"/>
      <c r="T86" s="1"/>
    </row>
    <row r="87">
      <c r="A87" s="2" t="s">
        <v>4534</v>
      </c>
      <c r="B87" s="2" t="str">
        <v>沙烏地阿拉伯</v>
      </c>
      <c r="C87" s="2" t="str">
        <v>--</v>
      </c>
      <c r="D87" s="3"/>
      <c r="E87" s="2" t="s">
        <v>4535</v>
      </c>
      <c r="F87" s="2" t="str">
        <v>6次</v>
      </c>
      <c r="G87" s="2" t="str">
        <v>P.O. BOX- 30080,ALKHOBAR 31952,SAUDI ARABIA</v>
      </c>
      <c r="H87" s="2" t="str">
        <v>rashid alrashid</v>
      </c>
      <c r="I87" s="2" t="s">
        <v>4536</v>
      </c>
      <c r="J87" s="2">
        <v>96638331735</v>
      </c>
      <c r="K87" s="2">
        <v>96638331378</v>
      </c>
      <c r="L87" s="1"/>
      <c r="M87" s="1"/>
      <c r="N87" s="1"/>
      <c r="O87" s="1"/>
      <c r="P87" s="1"/>
      <c r="Q87" s="1"/>
      <c r="R87" s="1"/>
      <c r="S87" s="1"/>
      <c r="T87" s="1"/>
    </row>
    <row r="88">
      <c r="A88" s="2" t="s">
        <v>2533</v>
      </c>
      <c r="B88" s="2" t="str">
        <v>馬來西亞</v>
      </c>
      <c r="C88" s="2" t="str">
        <v>--</v>
      </c>
      <c r="D88" s="3"/>
      <c r="E88" s="2" t="s">
        <v>2531</v>
      </c>
      <c r="F88" s="2" t="str">
        <v>10次</v>
      </c>
      <c r="G88" s="2" t="str">
        <v>7A JLN SELAT SELATAN 5A, OFF JLN BANTING, PANDAMARAN, 42000 PORT KLANG,SELANGOR,MALAYSIA</v>
      </c>
      <c r="H88" s="2" t="str">
        <v>MARIA FELIX GARCIA GARCIA</v>
      </c>
      <c r="I88" s="2" t="s">
        <v>2532</v>
      </c>
      <c r="J88" s="2" t="str">
        <v>+60 3-3166 2230</v>
      </c>
      <c r="K88" s="2" t="str">
        <v>0060 3 31662308</v>
      </c>
      <c r="L88" s="1"/>
      <c r="M88" s="1"/>
      <c r="N88" s="1"/>
      <c r="O88" s="1"/>
      <c r="P88" s="1"/>
      <c r="Q88" s="1"/>
      <c r="R88" s="1"/>
      <c r="S88" s="1"/>
      <c r="T88" s="1"/>
    </row>
    <row r="89">
      <c r="A89" s="2" t="s">
        <v>4939</v>
      </c>
      <c r="B89" s="2" t="str">
        <v>巴基斯坦</v>
      </c>
      <c r="C89" s="3" t="s">
        <v>4937</v>
      </c>
      <c r="D89" s="3"/>
      <c r="E89" s="2" t="str">
        <v>个人护理用具,大型机械及设备,家具,玻璃工艺品,箱包,餐厨用具</v>
      </c>
      <c r="F89" s="2" t="str">
        <v>8次</v>
      </c>
      <c r="G89" s="2" t="str">
        <v>709,Japan Plaza, M.A Jinnah Road,, PAKISTAN</v>
      </c>
      <c r="H89" s="2" t="str">
        <v>Md. Hasan Istiauk</v>
      </c>
      <c r="I89" s="2" t="s">
        <v>4938</v>
      </c>
      <c r="J89" s="2" t="str">
        <v>32720969,+92-21-32737819,32764900,+92-21-32764881,+92 21 32737819,+92 21 32764881,+92-21-32764900,+92-21-32720969,+92-302-8229209</v>
      </c>
      <c r="K89" s="2" t="str">
        <v>92 021 7737819</v>
      </c>
      <c r="L89" s="1"/>
      <c r="M89" s="1"/>
      <c r="N89" s="1"/>
      <c r="O89" s="1"/>
      <c r="P89" s="1"/>
      <c r="Q89" s="1"/>
      <c r="R89" s="1"/>
      <c r="S89" s="1"/>
      <c r="T89" s="1"/>
    </row>
    <row r="90">
      <c r="A90" s="2" t="s">
        <v>616</v>
      </c>
      <c r="B90" s="2" t="str">
        <v>新加坡</v>
      </c>
      <c r="C90" s="3" t="s">
        <v>617</v>
      </c>
      <c r="D90" s="3"/>
      <c r="E90" s="2" t="str">
        <v>餐厨用具</v>
      </c>
      <c r="F90" s="2" t="str">
        <v>6次</v>
      </c>
      <c r="G90" s="2" t="str">
        <v>Centrepoint, 176,Orchard Road #03-41, 238843, Singapore</v>
      </c>
      <c r="H90" s="2" t="str">
        <v>Ong Radio Service Pte Ltd</v>
      </c>
      <c r="I90" s="2" t="s">
        <v>615</v>
      </c>
      <c r="J90" s="2" t="str">
        <v>+65-6738-0138,+65 6741 3930,+65 6738 0138,+65 6333 1311,+65 6738 8305,+65 6744 9226,+65 6338 1311,+65-6333-1311,+65-6744-9226,+65-6738-8305,+65-6338-1311,+65-6741-3930</v>
      </c>
      <c r="K90" s="2" t="str">
        <v>0065 67388305/67449226</v>
      </c>
      <c r="L90" s="1"/>
      <c r="M90" s="1"/>
      <c r="N90" s="1"/>
      <c r="O90" s="1"/>
      <c r="P90" s="1"/>
      <c r="Q90" s="1"/>
      <c r="R90" s="1"/>
      <c r="S90" s="1"/>
      <c r="T90" s="1"/>
    </row>
    <row r="91">
      <c r="A91" s="2" t="s">
        <v>652</v>
      </c>
      <c r="B91" s="2" t="str">
        <v>馬來西亞</v>
      </c>
      <c r="C91" s="2" t="str">
        <v>--</v>
      </c>
      <c r="D91" s="3"/>
      <c r="E91" s="2" t="str">
        <v>家用电器,家用纺织品,玻璃工艺品,餐厨用具</v>
      </c>
      <c r="F91" s="2" t="str">
        <v>8次</v>
      </c>
      <c r="G91" s="2" t="str">
        <v>6, JALAN SG 3/2, TAMAN SRI GOMBAK,68100 BATU CAVES, SELANGOR,MALAYSIA</v>
      </c>
      <c r="H91" s="2" t="str">
        <v>--</v>
      </c>
      <c r="I91" s="2" t="s">
        <v>653</v>
      </c>
      <c r="J91" s="2" t="str">
        <v>+60 3-6188 2072</v>
      </c>
      <c r="K91" s="2">
        <v>60361882071</v>
      </c>
      <c r="L91" s="1"/>
      <c r="M91" s="1"/>
      <c r="N91" s="1"/>
      <c r="O91" s="1"/>
      <c r="P91" s="1"/>
      <c r="Q91" s="1"/>
      <c r="R91" s="1"/>
      <c r="S91" s="1"/>
      <c r="T91" s="1"/>
    </row>
    <row r="92">
      <c r="A92" s="2" t="s">
        <v>2858</v>
      </c>
      <c r="B92" s="2" t="str">
        <v>南非</v>
      </c>
      <c r="C92" s="3" t="s">
        <v>2857</v>
      </c>
      <c r="D92" s="3"/>
      <c r="E92" s="2" t="str">
        <v>餐厨用具</v>
      </c>
      <c r="F92" s="2" t="str">
        <v>4次</v>
      </c>
      <c r="G92" s="2" t="str">
        <v>P.O.BOX 2722,FOURWAYS, 2055,SOUTH AFRICA</v>
      </c>
      <c r="H92" s="2" t="str">
        <v>--</v>
      </c>
      <c r="I92" s="2" t="s">
        <v>2859</v>
      </c>
      <c r="J92" s="2" t="str">
        <v>+27114622250,+27-11-462-2250,+27-11-462-2056,+27 11 462 2250</v>
      </c>
      <c r="K92" s="2" t="str">
        <v>027 11 7051698</v>
      </c>
      <c r="L92" s="1"/>
      <c r="M92" s="1"/>
      <c r="N92" s="1"/>
      <c r="O92" s="1"/>
      <c r="P92" s="1"/>
      <c r="Q92" s="1"/>
      <c r="R92" s="1"/>
      <c r="S92" s="1"/>
      <c r="T92" s="1"/>
    </row>
    <row r="93">
      <c r="A93" s="5" t="s">
        <v>4909</v>
      </c>
      <c r="B93" s="5" t="str">
        <v>尼日利亞</v>
      </c>
      <c r="C93" s="5" t="str">
        <v>--</v>
      </c>
      <c r="D93" s="3"/>
      <c r="E93" s="5" t="str">
        <v>个人护理用具,五金,家用电器,家用纺织品,玻璃工艺品,餐厨用具</v>
      </c>
      <c r="F93" s="5" t="str">
        <v>6次</v>
      </c>
      <c r="G93" s="5" t="str">
        <v>6, sholoki street, aguda,surulere.lagos, NIGERIA</v>
      </c>
      <c r="H93" s="5" t="str">
        <v>Peter Yeung</v>
      </c>
      <c r="I93" s="5" t="s">
        <v>4908</v>
      </c>
      <c r="J93" s="5" t="str">
        <v>+234 802 330 7115</v>
      </c>
      <c r="K93" s="5">
        <v>17752954593</v>
      </c>
      <c r="L93" s="1"/>
      <c r="M93" s="1"/>
      <c r="N93" s="1"/>
      <c r="O93" s="1"/>
      <c r="P93" s="1"/>
      <c r="Q93" s="1"/>
      <c r="R93" s="1"/>
      <c r="S93" s="1"/>
      <c r="T93" s="1"/>
    </row>
    <row r="94">
      <c r="A94" s="2" t="s">
        <v>4758</v>
      </c>
      <c r="B94" s="2" t="str">
        <v>馬來西亞</v>
      </c>
      <c r="C94" s="3" t="s">
        <v>4759</v>
      </c>
      <c r="D94" s="3"/>
      <c r="E94" s="2" t="str">
        <v>餐厨用具</v>
      </c>
      <c r="F94" s="2" t="str">
        <v>3次</v>
      </c>
      <c r="G94" s="2" t="str">
        <v>29,JALAN TPP 1/1,TAMAN INDUSTRI PUCHONG,47100 PUCHONG,SELANGOR,SELANGOR D.E.</v>
      </c>
      <c r="H94" s="2" t="str">
        <v>ADDY HKNGIAM</v>
      </c>
      <c r="I94" s="2" t="s">
        <v>4757</v>
      </c>
      <c r="J94" s="2" t="str">
        <v>+60 3-5614 3398</v>
      </c>
      <c r="K94" s="2" t="str">
        <v>0060 3 80621885</v>
      </c>
      <c r="L94" s="1"/>
      <c r="M94" s="1"/>
      <c r="N94" s="1"/>
      <c r="O94" s="1"/>
      <c r="P94" s="1"/>
      <c r="Q94" s="1"/>
      <c r="R94" s="1"/>
      <c r="S94" s="1"/>
      <c r="T94" s="1"/>
    </row>
    <row r="95">
      <c r="A95" s="2" t="s">
        <v>4786</v>
      </c>
      <c r="B95" s="2" t="str">
        <v>印尼</v>
      </c>
      <c r="C95" s="3" t="s">
        <v>4789</v>
      </c>
      <c r="D95" s="3"/>
      <c r="E95" s="2" t="s">
        <v>4787</v>
      </c>
      <c r="F95" s="2" t="str">
        <v>9次</v>
      </c>
      <c r="G95" s="2" t="str">
        <v>JL.PUCANG ADI 65,SURABAYA</v>
      </c>
      <c r="H95" s="2" t="str">
        <v>Catherine Tai</v>
      </c>
      <c r="I95" s="2" t="s">
        <v>4788</v>
      </c>
      <c r="J95" s="2" t="str">
        <v>+62 623 15014053</v>
      </c>
      <c r="K95" s="2" t="str">
        <v>0062 31 5020543</v>
      </c>
      <c r="L95" s="1"/>
      <c r="M95" s="1"/>
      <c r="N95" s="1"/>
      <c r="O95" s="1"/>
      <c r="P95" s="1"/>
      <c r="Q95" s="1"/>
      <c r="R95" s="1"/>
      <c r="S95" s="1"/>
      <c r="T95" s="1"/>
    </row>
    <row r="96">
      <c r="A96" s="2" t="s">
        <v>5140</v>
      </c>
      <c r="B96" s="2" t="str">
        <v>沙烏地阿拉伯</v>
      </c>
      <c r="C96" s="3" t="s">
        <v>5142</v>
      </c>
      <c r="D96" s="3"/>
      <c r="E96" s="2" t="str">
        <v>其他,办公文具,电子电气产品,餐厨用具</v>
      </c>
      <c r="F96" s="2" t="str">
        <v>9次</v>
      </c>
      <c r="G96" s="2" t="str">
        <v>JEDDAH-AL-HINDAWIA-P.O.BOX 20698 JEDDAH</v>
      </c>
      <c r="H96" s="2" t="str">
        <v>DANIA EST.</v>
      </c>
      <c r="I96" s="2" t="s">
        <v>5141</v>
      </c>
      <c r="J96" s="2" t="str">
        <v>00966 2 6493249</v>
      </c>
      <c r="K96" s="2" t="str">
        <v>00966 2 6493940</v>
      </c>
      <c r="L96" s="1"/>
      <c r="M96" s="1"/>
      <c r="N96" s="1"/>
      <c r="O96" s="1"/>
      <c r="P96" s="1"/>
      <c r="Q96" s="1"/>
      <c r="R96" s="1"/>
      <c r="S96" s="1"/>
      <c r="T96" s="1"/>
    </row>
    <row r="97">
      <c r="A97" s="2" t="s">
        <v>6802</v>
      </c>
      <c r="B97" s="2" t="str">
        <v>印尼</v>
      </c>
      <c r="C97" s="3" t="s">
        <v>6803</v>
      </c>
      <c r="D97" s="3"/>
      <c r="E97" s="2" t="str">
        <v>其他,服装饰物及配件,食品,餐厨用具</v>
      </c>
      <c r="F97" s="2" t="str">
        <v>7次</v>
      </c>
      <c r="G97" s="2" t="str">
        <v>JLN.SETIABUDI NO.144 SEMARANG,INDONESIA</v>
      </c>
      <c r="H97" s="2" t="str">
        <v>Juntika</v>
      </c>
      <c r="I97" s="2" t="s">
        <v>6804</v>
      </c>
      <c r="J97" s="2" t="str">
        <v>+62 622 47464131</v>
      </c>
      <c r="K97" s="2">
        <v>62247464132</v>
      </c>
      <c r="L97" s="1"/>
      <c r="M97" s="1"/>
      <c r="N97" s="1"/>
      <c r="O97" s="1"/>
      <c r="P97" s="1"/>
      <c r="Q97" s="1"/>
      <c r="R97" s="1"/>
      <c r="S97" s="1"/>
      <c r="T97" s="1"/>
    </row>
    <row r="98">
      <c r="A98" s="2" t="s">
        <v>3098</v>
      </c>
      <c r="B98" s="2" t="str">
        <v>印尼</v>
      </c>
      <c r="C98" s="3" t="s">
        <v>3097</v>
      </c>
      <c r="D98" s="3"/>
      <c r="E98" s="2" t="str">
        <v>化工产品,餐厨用具</v>
      </c>
      <c r="F98" s="2" t="str">
        <v>6次</v>
      </c>
      <c r="G98" s="2" t="str">
        <v>JL. HOS COKROAMINOTO 104,JAKARTA PUSAT</v>
      </c>
      <c r="H98" s="2" t="str">
        <v>POERWANTO P</v>
      </c>
      <c r="I98" s="2" t="str">
        <v>--</v>
      </c>
      <c r="J98" s="2" t="str">
        <v>0062 21 330 277</v>
      </c>
      <c r="K98" s="2" t="str">
        <v>0062 21 314 0387</v>
      </c>
      <c r="L98" s="1"/>
      <c r="M98" s="1"/>
      <c r="N98" s="1"/>
      <c r="O98" s="1"/>
      <c r="P98" s="1"/>
      <c r="Q98" s="1"/>
      <c r="R98" s="1"/>
      <c r="S98" s="1"/>
      <c r="T98" s="1"/>
    </row>
    <row r="99">
      <c r="A99" s="2" t="s">
        <v>2989</v>
      </c>
      <c r="B99" s="2" t="str">
        <v>埃及</v>
      </c>
      <c r="C99" s="2" t="str">
        <v>--</v>
      </c>
      <c r="D99" s="3"/>
      <c r="E99" s="2" t="str">
        <v>工艺陶瓷,餐厨用具</v>
      </c>
      <c r="F99" s="2" t="str">
        <v>9次</v>
      </c>
      <c r="G99" s="2" t="str">
        <v>29 EL SHAHEED MOUSTAFA HAFEZ ST.,ELMANSHIA,ALEXANDRIA</v>
      </c>
      <c r="H99" s="2" t="str">
        <v>IBRAHIM FARGHALY SONS CO.</v>
      </c>
      <c r="I99" s="2" t="s">
        <v>2988</v>
      </c>
      <c r="J99" s="2" t="str">
        <v>+20 3 4811736</v>
      </c>
      <c r="K99" s="2" t="str">
        <v>0020 3 4811736/4834592</v>
      </c>
      <c r="L99" s="1"/>
      <c r="M99" s="1"/>
      <c r="N99" s="1"/>
      <c r="O99" s="1"/>
      <c r="P99" s="1"/>
      <c r="Q99" s="1"/>
      <c r="R99" s="1"/>
      <c r="S99" s="1"/>
      <c r="T99" s="1"/>
    </row>
    <row r="100">
      <c r="A100" s="2" t="s">
        <v>2498</v>
      </c>
      <c r="B100" s="2" t="str">
        <v>印度</v>
      </c>
      <c r="C100" s="2" t="str">
        <v>--</v>
      </c>
      <c r="D100" s="3"/>
      <c r="E100" s="2" t="str">
        <v>玩具,礼品及赠品,餐厨用具</v>
      </c>
      <c r="F100" s="2" t="str">
        <v>8次</v>
      </c>
      <c r="G100" s="2" t="str">
        <v>9,DSIDC SHEDS,SCHEME 1,OKHLA INDUSTRIAL AREA,PHASE II</v>
      </c>
      <c r="H100" s="2" t="str">
        <v>HARISH SACHDEVA</v>
      </c>
      <c r="I100" s="2" t="s">
        <v>2499</v>
      </c>
      <c r="J100" s="2">
        <f>+91-261-246-2750</f>
      </c>
      <c r="K100" s="2">
        <v>91</v>
      </c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2" t="s">
        <v>4444</v>
      </c>
      <c r="B101" s="2" t="str">
        <v>新加坡</v>
      </c>
      <c r="C101" s="2" t="str">
        <v>--</v>
      </c>
      <c r="D101" s="3"/>
      <c r="E101" s="2" t="str">
        <v>家具,餐厨用具</v>
      </c>
      <c r="F101" s="2" t="str">
        <v>7次</v>
      </c>
      <c r="G101" s="2" t="str">
        <v>16,SENOKO CRESCENT</v>
      </c>
      <c r="H101" s="2" t="str">
        <v>EU CHENG TEONG</v>
      </c>
      <c r="I101" s="2" t="s">
        <v>4445</v>
      </c>
      <c r="J101" s="2" t="str">
        <v>0065 67591533</v>
      </c>
      <c r="K101" s="2" t="str">
        <v>0065 67591551/67593011</v>
      </c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2" t="s">
        <v>2384</v>
      </c>
      <c r="B102" s="2" t="str">
        <v>巴基斯坦</v>
      </c>
      <c r="C102" s="2" t="str">
        <v>--</v>
      </c>
      <c r="D102" s="3"/>
      <c r="E102" s="2" t="str">
        <v>餐厨用具</v>
      </c>
      <c r="F102" s="2" t="str">
        <v>6次</v>
      </c>
      <c r="G102" s="2" t="str">
        <v>OFFICE # 409-4TH FLOOR,HUSSAIN TRADE CENTRE,ALTAF HUSSAIN ROAD,NEW CHALI KARACHI</v>
      </c>
      <c r="H102" s="2" t="str">
        <v>BASHIR AHMED M.PARYAL</v>
      </c>
      <c r="I102" s="2" t="s">
        <v>2385</v>
      </c>
      <c r="J102" s="2" t="str">
        <v>0092 21 2212772</v>
      </c>
      <c r="K102" s="2" t="str">
        <v>0092 21 2212773</v>
      </c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2" t="s">
        <v>5381</v>
      </c>
      <c r="B103" s="2" t="str">
        <v>加納</v>
      </c>
      <c r="C103" s="2" t="str">
        <v>--</v>
      </c>
      <c r="D103" s="3"/>
      <c r="E103" s="2" t="s">
        <v>5382</v>
      </c>
      <c r="F103" s="2" t="str">
        <v>9次</v>
      </c>
      <c r="G103" s="2" t="str">
        <v>P.O.BOX TN1973, T/NUNGUA ESTATE,GHANA</v>
      </c>
      <c r="H103" s="2" t="str">
        <v>Maxine Rawji</v>
      </c>
      <c r="I103" s="2" t="s">
        <v>5383</v>
      </c>
      <c r="J103" s="2" t="str">
        <v>+233 24 422 0856</v>
      </c>
      <c r="K103" s="2" t="str">
        <v>2233 21 712390</v>
      </c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2" t="s">
        <v>3382</v>
      </c>
      <c r="B104" s="2" t="str">
        <v>土耳其</v>
      </c>
      <c r="C104" s="3" t="s">
        <v>3380</v>
      </c>
      <c r="D104" s="3"/>
      <c r="E104" s="2" t="str">
        <v>餐厨用具</v>
      </c>
      <c r="F104" s="2" t="str">
        <v>7次</v>
      </c>
      <c r="G104" s="2" t="str">
        <v>KIRAC KOYU 2.BOLGE 5.CAD.NO.32 BUYUKCEKMECE/ISTANBUL, TURKEY</v>
      </c>
      <c r="H104" s="2" t="str">
        <v>--</v>
      </c>
      <c r="I104" s="2" t="s">
        <v>3381</v>
      </c>
      <c r="J104" s="2" t="str">
        <v>+90 212 689 56 76</v>
      </c>
      <c r="K104" s="2" t="str">
        <v>90 212 6894525</v>
      </c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2" t="s">
        <v>3345</v>
      </c>
      <c r="B105" s="2" t="str">
        <v>菲律賓</v>
      </c>
      <c r="C105" s="3" t="s">
        <v>3347</v>
      </c>
      <c r="D105" s="3"/>
      <c r="E105" s="2" t="str">
        <v>其他,家具,家居装饰品,玩具,玻璃工艺品,食品,餐厨用具</v>
      </c>
      <c r="F105" s="2" t="str">
        <v>10次</v>
      </c>
      <c r="G105" s="2" t="str">
        <v>50 8TH AVE, WEST GRACE PARKCALOOCAN CITY,PHILIPPINES</v>
      </c>
      <c r="H105" s="2" t="str">
        <v>ANGELI UY SOBREMONTE-TUAZON</v>
      </c>
      <c r="I105" s="2" t="s">
        <v>3346</v>
      </c>
      <c r="J105" s="2" t="str">
        <v>+63 2 323 7777</v>
      </c>
      <c r="K105" s="2" t="str">
        <v>0063 2 3658183</v>
      </c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2" t="s">
        <v>1614</v>
      </c>
      <c r="B106" s="2" t="str">
        <v>印度</v>
      </c>
      <c r="C106" s="2" t="str">
        <v>--</v>
      </c>
      <c r="D106" s="3"/>
      <c r="E106" s="2" t="s">
        <v>1615</v>
      </c>
      <c r="F106" s="2" t="str">
        <v>10次</v>
      </c>
      <c r="G106" s="2" t="str">
        <v>2ND FLOOR, GANDHI CHAMBERS, DANAPITH, BHAVNAGAR 364001</v>
      </c>
      <c r="H106" s="2" t="str">
        <v>Joseph Tsui</v>
      </c>
      <c r="I106" s="2" t="s">
        <v>1616</v>
      </c>
      <c r="J106" s="2" t="str">
        <v>+91 278 241 6007</v>
      </c>
      <c r="K106" s="2" t="str">
        <v>91 278 2521870</v>
      </c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2" t="s">
        <v>3813</v>
      </c>
      <c r="B107" s="2" t="str">
        <v>土耳其</v>
      </c>
      <c r="C107" s="3" t="s">
        <v>3812</v>
      </c>
      <c r="D107" s="3"/>
      <c r="E107" s="2" t="str">
        <v>玩具,餐厨用具</v>
      </c>
      <c r="F107" s="2" t="str">
        <v>8次</v>
      </c>
      <c r="G107" s="2" t="str">
        <v>GAZIOSMANPASA CAD.NO.28 KOYICI-GUNGOREN/ISTANBUL</v>
      </c>
      <c r="H107" s="2" t="str">
        <v>KILER BARGAINING FACILITIES FOOD INDUSTRY &amp; TRADE INC.</v>
      </c>
      <c r="I107" s="2" t="s">
        <v>3811</v>
      </c>
      <c r="J107" s="2" t="str">
        <v>+90 212 677 55 55</v>
      </c>
      <c r="K107" s="2" t="str">
        <v>0090 212 6773555</v>
      </c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2" t="s">
        <v>5647</v>
      </c>
      <c r="B108" s="2" t="str">
        <v>馬來西亞</v>
      </c>
      <c r="C108" s="3" t="s">
        <v>5646</v>
      </c>
      <c r="D108" s="3"/>
      <c r="E108" s="2" t="s">
        <v>5649</v>
      </c>
      <c r="F108" s="2" t="str">
        <v>10次</v>
      </c>
      <c r="G108" s="2" t="str">
        <v>14, JALAN MERANTI, TMN MELODIES,JOHOR BAHRU, JOHOR,MALAYSIA</v>
      </c>
      <c r="H108" s="2" t="str">
        <v>HILDA</v>
      </c>
      <c r="I108" s="2" t="s">
        <v>5648</v>
      </c>
      <c r="J108" s="2" t="str">
        <v>+60 7-333 4305</v>
      </c>
      <c r="K108" s="2" t="str">
        <v>607 3328635</v>
      </c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2" t="s">
        <v>5560</v>
      </c>
      <c r="B109" s="2" t="str">
        <v>南非</v>
      </c>
      <c r="C109" s="2" t="str">
        <v>--</v>
      </c>
      <c r="D109" s="3"/>
      <c r="E109" s="2" t="str">
        <v>餐厨用具</v>
      </c>
      <c r="F109" s="2" t="str">
        <v>7次</v>
      </c>
      <c r="G109" s="2" t="str">
        <v>42 DIANNE RD , OLIVEDALE ,JOHANNESBURG,SOUTH AFRICA</v>
      </c>
      <c r="H109" s="2" t="str">
        <v>--</v>
      </c>
      <c r="I109" s="2" t="s">
        <v>5559</v>
      </c>
      <c r="J109" s="2" t="str">
        <v>+27 11 704 4640</v>
      </c>
      <c r="K109" s="2">
        <v>27114620240</v>
      </c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2" t="s">
        <v>5585</v>
      </c>
      <c r="B110" s="2" t="str">
        <v>印尼</v>
      </c>
      <c r="C110" s="2" t="str">
        <v>--</v>
      </c>
      <c r="D110" s="3"/>
      <c r="E110" s="2" t="str">
        <v>其他,工艺陶瓷,服装饰物及配件,餐厨用具</v>
      </c>
      <c r="F110" s="2" t="str">
        <v>6次</v>
      </c>
      <c r="G110" s="2" t="str">
        <v>JL DURI KENCANA 6 NO.9DURI KEPA (JAKARTA BARAT),INDONESIA</v>
      </c>
      <c r="H110" s="2" t="str">
        <v>GLADYS MOGOLLON</v>
      </c>
      <c r="I110" s="2" t="s">
        <v>5586</v>
      </c>
      <c r="J110" s="2">
        <v>622156965159</v>
      </c>
      <c r="K110" s="2">
        <v>622156965159</v>
      </c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2" t="s">
        <v>6030</v>
      </c>
      <c r="B111" s="2" t="str">
        <v>印度</v>
      </c>
      <c r="C111" s="2" t="str">
        <v>--</v>
      </c>
      <c r="D111" s="3"/>
      <c r="E111" s="2" t="str">
        <v>其他,餐厨用具</v>
      </c>
      <c r="F111" s="2" t="str">
        <v>6次</v>
      </c>
      <c r="G111" s="2" t="str">
        <v>826/A, CHANCHLA BAI COLLEGE ROAD, WRIGHT TOWN, JABALPUR (M.P.)</v>
      </c>
      <c r="H111" s="2" t="str">
        <v>PRADEEP CHADHA</v>
      </c>
      <c r="I111" s="2" t="s">
        <v>6031</v>
      </c>
      <c r="J111" s="2">
        <f>+91-98986-88883</f>
      </c>
      <c r="K111" s="2" t="str">
        <v>0091 761 318924</v>
      </c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2" t="s">
        <v>3583</v>
      </c>
      <c r="B112" s="2" t="str">
        <v>尼日利亞</v>
      </c>
      <c r="C112" s="2" t="str">
        <v>--</v>
      </c>
      <c r="D112" s="3"/>
      <c r="E112" s="2" t="str">
        <v>工艺陶瓷,餐厨用具</v>
      </c>
      <c r="F112" s="2" t="str">
        <v>8次</v>
      </c>
      <c r="G112" s="2" t="str">
        <v>R1/279 MAIN MARKET ONITSHA,ANAMBRA STATE(P.O.BOX 4833)</v>
      </c>
      <c r="H112" s="2" t="str">
        <v>KELUSS NAMEX BUSINESS EMPIRE</v>
      </c>
      <c r="I112" s="2" t="s">
        <v>3582</v>
      </c>
      <c r="J112" s="2" t="str">
        <v>00234 46 250098</v>
      </c>
      <c r="K112" s="2">
        <v>234</v>
      </c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2" t="s">
        <v>1908</v>
      </c>
      <c r="B113" s="2" t="str">
        <v>新加坡</v>
      </c>
      <c r="C113" s="2" t="str">
        <v>--</v>
      </c>
      <c r="D113" s="3"/>
      <c r="E113" s="2" t="str">
        <v>家用纺织品,食品,餐厨用具</v>
      </c>
      <c r="F113" s="2" t="str">
        <v>7次</v>
      </c>
      <c r="G113" s="2" t="str">
        <v>Peninsula Plaza, 111,North Bridge Rd #02-06, 179098, Singapore</v>
      </c>
      <c r="H113" s="2" t="str">
        <v>Aniell Sabhneni</v>
      </c>
      <c r="I113" s="2" t="str">
        <v>--</v>
      </c>
      <c r="J113" s="2" t="str">
        <v>0065 63373347</v>
      </c>
      <c r="K113" s="2" t="str">
        <v>0065 63382037</v>
      </c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2" t="s">
        <v>3941</v>
      </c>
      <c r="B114" s="2" t="str">
        <v>印度</v>
      </c>
      <c r="C114" s="3" t="s">
        <v>3940</v>
      </c>
      <c r="D114" s="3"/>
      <c r="E114" s="2" t="s">
        <v>3938</v>
      </c>
      <c r="F114" s="2" t="str">
        <v>8次</v>
      </c>
      <c r="G114" s="2" t="str">
        <v>PLOT 65 PERUNGUDI INDUSTRIAL ESTATE</v>
      </c>
      <c r="H114" s="2" t="str">
        <v>BO SOSTROM</v>
      </c>
      <c r="I114" s="2" t="s">
        <v>3939</v>
      </c>
      <c r="J114" s="2" t="str">
        <v>+91 44 2496 2793</v>
      </c>
      <c r="K114" s="2" t="str">
        <v>91 44 24961521</v>
      </c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2" t="s">
        <v>5882</v>
      </c>
      <c r="B115" s="2" t="str">
        <v>印度</v>
      </c>
      <c r="C115" s="2" t="str">
        <v>--</v>
      </c>
      <c r="D115" s="3"/>
      <c r="E115" s="2" t="str">
        <v>箱包,鞋,餐厨用具</v>
      </c>
      <c r="F115" s="2" t="str">
        <v>8次</v>
      </c>
      <c r="G115" s="2" t="str">
        <v>A-4, FLAT NO. 35,SHUBH NIKETAN APPTS,PASCHIM VIHAR, NEW DELHI-63,INDIA</v>
      </c>
      <c r="H115" s="2" t="str">
        <v>jimmy</v>
      </c>
      <c r="I115" s="2" t="s">
        <v>5883</v>
      </c>
      <c r="J115" s="2" t="str">
        <v>+91 11 3510 2233</v>
      </c>
      <c r="K115" s="2">
        <v>911125737109</v>
      </c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2" t="s">
        <v>7518</v>
      </c>
      <c r="B116" s="2" t="str">
        <v>泰国</v>
      </c>
      <c r="C116" s="2" t="str">
        <v>--</v>
      </c>
      <c r="D116" s="3"/>
      <c r="E116" s="2" t="str">
        <v>其他,办公文具,电子消费品及信息产品,电子电气产品,餐厨用具</v>
      </c>
      <c r="F116" s="2" t="str">
        <v>7次</v>
      </c>
      <c r="G116" s="2" t="str">
        <v>365/19,SOI PHAYANAK BESIDE ASIA HOTEL,BANGKOK</v>
      </c>
      <c r="H116" s="2" t="str">
        <v>MR.YASSIN ELTYEB</v>
      </c>
      <c r="I116" s="2" t="s">
        <v>7517</v>
      </c>
      <c r="J116" s="2" t="str">
        <v>0066 2 2151530</v>
      </c>
      <c r="K116" s="2" t="str">
        <v>0066 2 2153991</v>
      </c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2" t="s">
        <v>7460</v>
      </c>
      <c r="B117" s="2" t="str">
        <v>巴基斯坦</v>
      </c>
      <c r="C117" s="2" t="str">
        <v>--</v>
      </c>
      <c r="D117" s="3"/>
      <c r="E117" s="2" t="str">
        <v>餐厨用具</v>
      </c>
      <c r="F117" s="2" t="str">
        <v>6次</v>
      </c>
      <c r="G117" s="2" t="str">
        <v>SECOND FLOOR,814-E,NATIONAL BARAH,MARKET SHAHALAM,LAHORE</v>
      </c>
      <c r="H117" s="2" t="str">
        <v>MUHAMMAD ARIF</v>
      </c>
      <c r="I117" s="2" t="s">
        <v>7461</v>
      </c>
      <c r="J117" s="2" t="str">
        <v>0092 42 7638426</v>
      </c>
      <c r="K117" s="2" t="str">
        <v>0092 42 7639865/7671086</v>
      </c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2" t="s">
        <v>5762</v>
      </c>
      <c r="B118" s="2" t="str">
        <v>印度</v>
      </c>
      <c r="C118" s="3" t="s">
        <v>5764</v>
      </c>
      <c r="D118" s="3"/>
      <c r="E118" s="2" t="str">
        <v>玻璃工艺品,餐厨用具</v>
      </c>
      <c r="F118" s="2" t="str">
        <v>6次</v>
      </c>
      <c r="G118" s="2" t="str">
        <v>BLOCK 10 G E, LAXMI MILL COMPUND,ASKTI MILL LANE, DR. E. MOSES ROAD,MAHALAXMI, MUMBAI-400 011.,INDIA</v>
      </c>
      <c r="H118" s="2" t="str">
        <v>--</v>
      </c>
      <c r="I118" s="2" t="s">
        <v>5763</v>
      </c>
      <c r="J118" s="2" t="str">
        <v>+91 22 2493 9435</v>
      </c>
      <c r="K118" s="2" t="str">
        <v>91 22 24937736</v>
      </c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2" t="s">
        <v>3200</v>
      </c>
      <c r="B119" s="2" t="str">
        <v>土耳其</v>
      </c>
      <c r="C119" s="3" t="s">
        <v>3201</v>
      </c>
      <c r="D119" s="3"/>
      <c r="E119" s="2" t="s">
        <v>3198</v>
      </c>
      <c r="F119" s="2" t="str">
        <v>9次</v>
      </c>
      <c r="G119" s="2" t="str">
        <v>ATATURK MAH. GIRNE CAD.NO:45 34750 K. BAKKALKOYISTANBUL,TURKEY</v>
      </c>
      <c r="H119" s="2" t="str">
        <v>Angela Hambi</v>
      </c>
      <c r="I119" s="2" t="s">
        <v>3199</v>
      </c>
      <c r="J119" s="2" t="str">
        <v>+90 216 456 60 60</v>
      </c>
      <c r="K119" s="2">
        <v>902000000000</v>
      </c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2" t="s">
        <v>7442</v>
      </c>
      <c r="B120" s="2" t="str">
        <v>泰国</v>
      </c>
      <c r="C120" s="3" t="s">
        <v>7440</v>
      </c>
      <c r="D120" s="3"/>
      <c r="E120" s="2" t="str">
        <v>餐厨用具</v>
      </c>
      <c r="F120" s="2" t="str">
        <v>8次</v>
      </c>
      <c r="G120" s="2" t="str">
        <v>130,132 CHARANSANITWONG 71,CHARANSANITWONG RD,BANGPLAD,BANGKOK</v>
      </c>
      <c r="H120" s="2" t="str">
        <v>CERA DECOR</v>
      </c>
      <c r="I120" s="2" t="s">
        <v>7441</v>
      </c>
      <c r="J120" s="2" t="str">
        <v>0066 2 4230750</v>
      </c>
      <c r="K120" s="2" t="str">
        <v>0066 2 8803689</v>
      </c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2" t="s">
        <v>7738</v>
      </c>
      <c r="B121" s="2" t="str">
        <v>印尼</v>
      </c>
      <c r="C121" s="2" t="str">
        <v>--</v>
      </c>
      <c r="D121" s="3"/>
      <c r="E121" s="2" t="str">
        <v>其他,家用电器,服装饰物及配件,食品,餐厨用具</v>
      </c>
      <c r="F121" s="2" t="str">
        <v>7次</v>
      </c>
      <c r="G121" s="2" t="str">
        <v>Komp Cempaka Mas Blok N/1</v>
      </c>
      <c r="H121" s="2" t="str">
        <v>Anthony</v>
      </c>
      <c r="I121" s="2" t="s">
        <v>7737</v>
      </c>
      <c r="J121" s="2">
        <v>628158026563</v>
      </c>
      <c r="K121" s="2" t="str">
        <v>006221 4210255</v>
      </c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2" t="s">
        <v>2176</v>
      </c>
      <c r="B122" s="2" t="str">
        <v>沙烏地阿拉伯</v>
      </c>
      <c r="C122" s="3" t="s">
        <v>2174</v>
      </c>
      <c r="D122" s="3"/>
      <c r="E122" s="2" t="str">
        <v>其他,家用电器,工艺陶瓷,照明产品,玻璃工艺品,餐厨用具</v>
      </c>
      <c r="F122" s="2" t="str">
        <v>9次</v>
      </c>
      <c r="G122" s="2" t="str">
        <v>P.O.BOX#10005,RIYADH 11433,SAUDI ARABIA</v>
      </c>
      <c r="H122" s="2" t="str">
        <v>RAZA AHMED FAROOQUI</v>
      </c>
      <c r="I122" s="2" t="s">
        <v>2175</v>
      </c>
      <c r="J122" s="2">
        <v>9664651148</v>
      </c>
      <c r="K122" s="2">
        <v>9664652389</v>
      </c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2" t="s">
        <v>6061</v>
      </c>
      <c r="B123" s="2" t="str">
        <v>印度</v>
      </c>
      <c r="C123" s="2" t="str">
        <v>--</v>
      </c>
      <c r="D123" s="3"/>
      <c r="E123" s="2" t="str">
        <v>家具,家居装饰品,玻璃工艺品,餐厨用具</v>
      </c>
      <c r="F123" s="2" t="str">
        <v>8次</v>
      </c>
      <c r="G123" s="2" t="str">
        <v>7/25A, YUDHISHTER GALI,VISHWAS NAGAR,SHAHDARA,DELHIINDIA</v>
      </c>
      <c r="H123" s="2" t="str">
        <v>Braythyner Alves Bastos</v>
      </c>
      <c r="I123" s="2" t="s">
        <v>6062</v>
      </c>
      <c r="J123" s="2" t="str">
        <v>+91 11 2238 0808</v>
      </c>
      <c r="K123" s="2" t="str">
        <v>0091 11 23868895</v>
      </c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2" t="s">
        <v>2043</v>
      </c>
      <c r="B124" s="2" t="str">
        <v>印度</v>
      </c>
      <c r="C124" s="3" t="s">
        <v>2042</v>
      </c>
      <c r="D124" s="3"/>
      <c r="E124" s="2" t="str">
        <v>玻璃工艺品,餐厨用具</v>
      </c>
      <c r="F124" s="2" t="str">
        <v>2次</v>
      </c>
      <c r="G124" s="2" t="str">
        <v>G-03,'SARJAN PLAZA',100,DR.A.B.ROAD,WORLI,MUMBAI</v>
      </c>
      <c r="H124" s="2" t="str">
        <v>IITENDRA AGARWAL</v>
      </c>
      <c r="I124" s="2" t="s">
        <v>2044</v>
      </c>
      <c r="J124" s="2" t="str">
        <v>+91 22 5660 4050</v>
      </c>
      <c r="K124" s="2" t="str">
        <v>0091 22 24913800</v>
      </c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2" t="s">
        <v>2498</v>
      </c>
      <c r="B125" s="2" t="str">
        <v>印度</v>
      </c>
      <c r="C125" s="2" t="str">
        <v>--</v>
      </c>
      <c r="D125" s="3"/>
      <c r="E125" s="2" t="str">
        <v>玩具,礼品及赠品,餐厨用具</v>
      </c>
      <c r="F125" s="2" t="str">
        <v>8次</v>
      </c>
      <c r="G125" s="2" t="str">
        <v>9,DSIDC SHEDS,SCHEME 1,OKHLA INDUSTRIAL AREA,PHASE II</v>
      </c>
      <c r="H125" s="2" t="str">
        <v>HARISH SACHDEVA</v>
      </c>
      <c r="I125" s="2" t="s">
        <v>2499</v>
      </c>
      <c r="J125" s="2">
        <f>+91-261-246-2750</f>
      </c>
      <c r="K125" s="2">
        <v>91</v>
      </c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2" t="s">
        <v>4444</v>
      </c>
      <c r="B126" s="2" t="str">
        <v>新加坡</v>
      </c>
      <c r="C126" s="2" t="str">
        <v>--</v>
      </c>
      <c r="D126" s="3"/>
      <c r="E126" s="2" t="str">
        <v>家具,餐厨用具</v>
      </c>
      <c r="F126" s="2" t="str">
        <v>7次</v>
      </c>
      <c r="G126" s="2" t="str">
        <v>16,SENOKO CRESCENT</v>
      </c>
      <c r="H126" s="2" t="str">
        <v>EU CHENG TEONG</v>
      </c>
      <c r="I126" s="2" t="s">
        <v>4445</v>
      </c>
      <c r="J126" s="2" t="str">
        <v>0065 67591533</v>
      </c>
      <c r="K126" s="2" t="str">
        <v>0065 67591551/67593011</v>
      </c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2" t="s">
        <v>5140</v>
      </c>
      <c r="B127" s="2" t="str">
        <v>沙烏地阿拉伯</v>
      </c>
      <c r="C127" s="3" t="s">
        <v>5142</v>
      </c>
      <c r="D127" s="3"/>
      <c r="E127" s="2" t="str">
        <v>其他,办公文具,电子电气产品,餐厨用具</v>
      </c>
      <c r="F127" s="2" t="str">
        <v>9次</v>
      </c>
      <c r="G127" s="2" t="str">
        <v>JEDDAH-AL-HINDAWIA-P.O.BOX 20698 JEDDAH</v>
      </c>
      <c r="H127" s="2" t="str">
        <v>DANIA EST.</v>
      </c>
      <c r="I127" s="2" t="s">
        <v>5141</v>
      </c>
      <c r="J127" s="2" t="str">
        <v>00966 2 6493249</v>
      </c>
      <c r="K127" s="2" t="str">
        <v>00966 2 6493940</v>
      </c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2" t="s">
        <v>2384</v>
      </c>
      <c r="B128" s="2" t="str">
        <v>巴基斯坦</v>
      </c>
      <c r="C128" s="2" t="str">
        <v>--</v>
      </c>
      <c r="D128" s="3"/>
      <c r="E128" s="2" t="str">
        <v>餐厨用具</v>
      </c>
      <c r="F128" s="2" t="str">
        <v>6次</v>
      </c>
      <c r="G128" s="2" t="str">
        <v>OFFICE # 409-4TH FLOOR,HUSSAIN TRADE CENTRE,ALTAF HUSSAIN ROAD,NEW CHALI KARACHI</v>
      </c>
      <c r="H128" s="2" t="str">
        <v>BASHIR AHMED M.PARYAL</v>
      </c>
      <c r="I128" s="2" t="s">
        <v>2385</v>
      </c>
      <c r="J128" s="2" t="str">
        <v>0092 21 2212772</v>
      </c>
      <c r="K128" s="2" t="str">
        <v>0092 21 2212773</v>
      </c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2" t="s">
        <v>6319</v>
      </c>
      <c r="B129" s="2" t="str">
        <v>印度</v>
      </c>
      <c r="C129" s="3" t="s">
        <v>6322</v>
      </c>
      <c r="D129" s="3"/>
      <c r="E129" s="2" t="s">
        <v>6320</v>
      </c>
      <c r="F129" s="2" t="str">
        <v>10次</v>
      </c>
      <c r="G129" s="2" t="str">
        <v>102, SHALIMAR MORYA PARK,BEHINDHUYUNDAI SHOWROOM,NEW LINK ROAD,ANDHERI WEST ,MUMBAI 400058INDIA</v>
      </c>
      <c r="H129" s="2" t="str">
        <v>Hendra Yehezkiel Sumartono</v>
      </c>
      <c r="I129" s="2" t="s">
        <v>6321</v>
      </c>
      <c r="J129" s="2" t="str">
        <v>+91 22 2673 3703</v>
      </c>
      <c r="K129" s="2" t="str">
        <v>0091 22 6398059</v>
      </c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2" t="s">
        <v>7813</v>
      </c>
      <c r="B130" s="2" t="str">
        <v>南非</v>
      </c>
      <c r="C130" s="2" t="str">
        <v>--</v>
      </c>
      <c r="D130" s="3"/>
      <c r="E130" s="2" t="str">
        <v>餐厨用具</v>
      </c>
      <c r="F130" s="2" t="str">
        <v>2次</v>
      </c>
      <c r="G130" s="2" t="str">
        <v>72 CENTRAL ROAD FORDSBURG,2092 (P.O.BOX 212 ,CROWN MINES,2025) JOHANNESBURG</v>
      </c>
      <c r="H130" s="2" t="str">
        <v>AMJAD AHMED</v>
      </c>
      <c r="I130" s="2" t="s">
        <v>1993</v>
      </c>
      <c r="J130" s="2" t="str">
        <v>0027 11 8364334</v>
      </c>
      <c r="K130" s="2" t="str">
        <v>0027 11 8349646</v>
      </c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2" t="s">
        <v>2253</v>
      </c>
      <c r="B131" s="2" t="str">
        <v>埃及</v>
      </c>
      <c r="C131" s="2" t="str">
        <v>--</v>
      </c>
      <c r="D131" s="3"/>
      <c r="E131" s="2" t="str">
        <v>餐厨用具</v>
      </c>
      <c r="F131" s="2" t="str">
        <v>2次</v>
      </c>
      <c r="G131" s="2" t="str">
        <v>8,KABWAT EL ZINA HAMMAM EL TALAT,EL AZHAR CAIRO (P.O.BOX:61 EL GHOURIA)</v>
      </c>
      <c r="H131" s="2" t="str">
        <v>ABD EL-AZIZ BOGHDADI</v>
      </c>
      <c r="I131" s="2" t="s">
        <v>2254</v>
      </c>
      <c r="J131" s="2" t="str">
        <v>0020 2 5915709</v>
      </c>
      <c r="K131" s="2" t="str">
        <v>0020 2 5907669/4187363</v>
      </c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2" t="s">
        <v>4667</v>
      </c>
      <c r="B132" s="2" t="str">
        <v>新加坡</v>
      </c>
      <c r="C132" s="3" t="s">
        <v>4666</v>
      </c>
      <c r="D132" s="3"/>
      <c r="E132" s="2" t="str">
        <v>食品,餐厨用具</v>
      </c>
      <c r="F132" s="2" t="str">
        <v>7次</v>
      </c>
      <c r="G132" s="2" t="str">
        <v>300 BALESTIER ROAD,SINGAPORE</v>
      </c>
      <c r="H132" s="2" t="str">
        <v>--</v>
      </c>
      <c r="I132" s="2" t="s">
        <v>4665</v>
      </c>
      <c r="J132" s="2" t="str">
        <v>+65 6352 6283</v>
      </c>
      <c r="K132" s="2">
        <v>63834550</v>
      </c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2" t="s">
        <v>262</v>
      </c>
      <c r="B133" s="2" t="str">
        <v>巴基斯坦</v>
      </c>
      <c r="C133" s="3" t="s">
        <v>259</v>
      </c>
      <c r="D133" s="3"/>
      <c r="E133" s="2" t="s">
        <v>260</v>
      </c>
      <c r="F133" s="2" t="str">
        <v>10次</v>
      </c>
      <c r="G133" s="2" t="str">
        <v>192 C , Block II. PECHS, Karachi - Pakistan</v>
      </c>
      <c r="H133" s="2" t="str">
        <v>DANIEL TOO</v>
      </c>
      <c r="I133" s="2" t="s">
        <v>261</v>
      </c>
      <c r="J133" s="2" t="str">
        <v>+92 922 431546</v>
      </c>
      <c r="K133" s="2">
        <v>92</v>
      </c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2" t="s">
        <v>194</v>
      </c>
      <c r="B134" s="2" t="str">
        <v>泰国</v>
      </c>
      <c r="C134" s="3" t="s">
        <v>193</v>
      </c>
      <c r="D134" s="3"/>
      <c r="E134" s="2" t="str">
        <v>其他,餐厨用具</v>
      </c>
      <c r="F134" s="2" t="str">
        <v>8次</v>
      </c>
      <c r="G134" s="2" t="str">
        <v>12/399 BANGNA-TRAD KM.5 RD.BANGKAEW, BANGPLEEM,SAMUTHPRAKARN , THAILAND</v>
      </c>
      <c r="H134" s="2" t="str">
        <v>PHAIROJ BENJATISMONGKOL</v>
      </c>
      <c r="I134" s="2" t="s">
        <v>192</v>
      </c>
      <c r="J134" s="2" t="str">
        <v>+66 2 399 1192</v>
      </c>
      <c r="K134" s="2" t="str">
        <v>0066 2 3991191/3616705/7430914</v>
      </c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2" t="s">
        <v>107</v>
      </c>
      <c r="B135" s="2" t="str">
        <v>南非</v>
      </c>
      <c r="C135" s="2" t="str">
        <v>--</v>
      </c>
      <c r="D135" s="3"/>
      <c r="E135" s="2" t="str">
        <v>其他,餐厨用具</v>
      </c>
      <c r="F135" s="2" t="str">
        <v>7次</v>
      </c>
      <c r="G135" s="2" t="str">
        <v>P.O.BOX 3465,PIETERMARITZBURG, 3200,SOUTH AFRICA</v>
      </c>
      <c r="H135" s="2" t="str">
        <v>--</v>
      </c>
      <c r="I135" s="2" t="s">
        <v>106</v>
      </c>
      <c r="J135" s="2" t="str">
        <v>+27 33 342 3624</v>
      </c>
      <c r="K135" s="2">
        <v>27333451474</v>
      </c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2" t="s">
        <v>152</v>
      </c>
      <c r="B136" s="2" t="str">
        <v>馬來西亞</v>
      </c>
      <c r="C136" s="2" t="str">
        <v>--</v>
      </c>
      <c r="D136" s="3"/>
      <c r="E136" s="2" t="s">
        <v>150</v>
      </c>
      <c r="F136" s="2" t="str">
        <v>9次</v>
      </c>
      <c r="G136" s="2" t="str">
        <v>Plaza GM, First Floor, No.1-1, Chowkit,</v>
      </c>
      <c r="H136" s="2" t="str">
        <v>Janice</v>
      </c>
      <c r="I136" s="2" t="s">
        <v>151</v>
      </c>
      <c r="J136" s="2" t="str">
        <v>+60 3-4043 9164</v>
      </c>
      <c r="K136" s="2" t="str">
        <v>0060 3 40434735</v>
      </c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2" t="s">
        <v>1779</v>
      </c>
      <c r="B137" s="2" t="str">
        <v>尼日利亞</v>
      </c>
      <c r="C137" s="2" t="str">
        <v>--</v>
      </c>
      <c r="D137" s="3"/>
      <c r="E137" s="2" t="str">
        <v>照明产品,玻璃工艺品,电子消费品及信息产品,餐厨用具</v>
      </c>
      <c r="F137" s="2" t="str">
        <v>5次</v>
      </c>
      <c r="G137" s="2" t="str">
        <v>8/9 KUNDILA MARKET,ZARIA ROAD,BOX 10867, KANO,NIGERIA</v>
      </c>
      <c r="H137" s="2" t="str">
        <v>--</v>
      </c>
      <c r="I137" s="2" t="s">
        <v>1780</v>
      </c>
      <c r="J137" s="2" t="str">
        <v>+234 64 661 408</v>
      </c>
      <c r="K137" s="2">
        <v>23464661408</v>
      </c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2" t="s">
        <v>645</v>
      </c>
      <c r="B138" s="2" t="str">
        <v>印度</v>
      </c>
      <c r="C138" s="3" t="s">
        <v>646</v>
      </c>
      <c r="D138" s="3"/>
      <c r="E138" s="2" t="str">
        <v>餐厨用具</v>
      </c>
      <c r="F138" s="2" t="str">
        <v>3次</v>
      </c>
      <c r="G138" s="2" t="str">
        <v>A- 170 , ASHOK VIHAR , PHASE - I ,DELHI-110052,INDIA</v>
      </c>
      <c r="H138" s="2" t="str">
        <v>--</v>
      </c>
      <c r="I138" s="2" t="s">
        <v>647</v>
      </c>
      <c r="J138" s="2" t="str">
        <v>+91 11 2713 7332</v>
      </c>
      <c r="K138" s="2" t="str">
        <v>91-11-27132442</v>
      </c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2" t="s">
        <v>5902</v>
      </c>
      <c r="B139" s="2" t="str">
        <v>印度</v>
      </c>
      <c r="C139" s="3" t="s">
        <v>5903</v>
      </c>
      <c r="D139" s="3"/>
      <c r="E139" s="2" t="str">
        <v>玻璃工艺品,餐厨用具</v>
      </c>
      <c r="F139" s="2" t="str">
        <v>8次</v>
      </c>
      <c r="G139" s="2" t="str">
        <v>14,1ST PANJRAPOLE LANE,C.P.TANK RD,INDIA</v>
      </c>
      <c r="H139" s="2" t="str">
        <v>--</v>
      </c>
      <c r="I139" s="2" t="s">
        <v>5901</v>
      </c>
      <c r="J139" s="2" t="str">
        <v>+91 22 2242 0790</v>
      </c>
      <c r="K139" s="2">
        <v>912222420975</v>
      </c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2" t="s">
        <v>3865</v>
      </c>
      <c r="B140" s="2" t="str">
        <v>印度</v>
      </c>
      <c r="C140" s="2" t="str">
        <v>--</v>
      </c>
      <c r="D140" s="3"/>
      <c r="E140" s="2" t="str">
        <v>其他,办公文具,照明产品,玻璃工艺品,电子电气产品,钟表眼镜,餐厨用具</v>
      </c>
      <c r="F140" s="2" t="str">
        <v>8次</v>
      </c>
      <c r="G140" s="2" t="str">
        <v>B/14, SARVONATI, CAMA LANE,GHATKOPAR (W), MUMBAI,INDIA</v>
      </c>
      <c r="H140" s="2" t="str">
        <v>BIJAL P.UCHAT</v>
      </c>
      <c r="I140" s="2" t="s">
        <v>3864</v>
      </c>
      <c r="J140" s="2" t="str">
        <v>+91 22 2510 4847</v>
      </c>
      <c r="K140" s="2" t="str">
        <v>0091 22 25103416</v>
      </c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5" t="s">
        <v>481</v>
      </c>
      <c r="B141" s="5" t="str">
        <v>印度</v>
      </c>
      <c r="C141" s="5" t="str">
        <v>--</v>
      </c>
      <c r="D141" s="3"/>
      <c r="E141" s="5" t="s">
        <v>479</v>
      </c>
      <c r="F141" s="5" t="str">
        <v>10次</v>
      </c>
      <c r="G141" s="5" t="str">
        <v>A-1/311, SAFDARJUNG ENCLAVE,NEW DELHI-110029,INDIA</v>
      </c>
      <c r="H141" s="5" t="str">
        <v>FAWZI</v>
      </c>
      <c r="I141" s="5" t="s">
        <v>480</v>
      </c>
      <c r="J141" s="5" t="str">
        <v>09111 51652883</v>
      </c>
      <c r="K141" s="5" t="str">
        <v>09111 26194422</v>
      </c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2" t="s">
        <v>409</v>
      </c>
      <c r="B142" s="2" t="str">
        <v>印尼</v>
      </c>
      <c r="C142" s="2" t="str">
        <v>--</v>
      </c>
      <c r="D142" s="3"/>
      <c r="E142" s="2" t="str">
        <v>餐厨用具</v>
      </c>
      <c r="F142" s="2" t="str">
        <v>5次</v>
      </c>
      <c r="G142" s="2" t="str">
        <v>JL.DAAN MOGOT II BLOK 88 AC,KOMPLEK GOLDEN VILLE JAKARTA BARAT</v>
      </c>
      <c r="H142" s="2" t="str">
        <v>KUSMAN KUSUMO</v>
      </c>
      <c r="I142" s="2" t="s">
        <v>408</v>
      </c>
      <c r="J142" s="2" t="str">
        <v>0062 21 5671173</v>
      </c>
      <c r="K142" s="2" t="str">
        <v>0062 21 5671151</v>
      </c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2" t="s">
        <v>961</v>
      </c>
      <c r="B143" s="2" t="str">
        <v>新加坡</v>
      </c>
      <c r="C143" s="2" t="str">
        <v>--</v>
      </c>
      <c r="D143" s="3"/>
      <c r="E143" s="2" t="str">
        <v>家用电器,玻璃工艺品,食品,餐厨用具</v>
      </c>
      <c r="F143" s="2" t="str">
        <v>8次</v>
      </c>
      <c r="G143" s="2" t="str">
        <v>89 SHORT STREET,#02-16 GOLDEN WALL CENTRE,SINGAPORE 188216.,SINGAPORE</v>
      </c>
      <c r="H143" s="2" t="str">
        <v>Mr Arrey Desmond obenakem</v>
      </c>
      <c r="I143" s="2" t="s">
        <v>962</v>
      </c>
      <c r="J143" s="2" t="str">
        <v>(65)63388428</v>
      </c>
      <c r="K143" s="2" t="str">
        <v>(65)67839916</v>
      </c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2" t="s">
        <v>5639</v>
      </c>
      <c r="B144" s="2" t="str">
        <v>印度</v>
      </c>
      <c r="C144" s="3" t="s">
        <v>5641</v>
      </c>
      <c r="D144" s="3"/>
      <c r="E144" s="2" t="str">
        <v>餐厨用具</v>
      </c>
      <c r="F144" s="2" t="str">
        <v>6次</v>
      </c>
      <c r="G144" s="2" t="str">
        <v>37,UPPER FLOOR,APOLLO ENCLAVE,MEHSANA-2</v>
      </c>
      <c r="H144" s="2" t="str">
        <v>MUKESH SHARMA</v>
      </c>
      <c r="I144" s="2" t="s">
        <v>5640</v>
      </c>
      <c r="J144" s="2" t="str">
        <v>0091 2762 30009</v>
      </c>
      <c r="K144" s="2" t="str">
        <v>0091 2762 45599</v>
      </c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2" t="s">
        <v>5160</v>
      </c>
      <c r="B145" s="2" t="str">
        <v>新加坡</v>
      </c>
      <c r="C145" s="2" t="str">
        <v>--</v>
      </c>
      <c r="D145" s="3"/>
      <c r="E145" s="2" t="str">
        <v>鞋,餐厨用具</v>
      </c>
      <c r="F145" s="2" t="str">
        <v>7次</v>
      </c>
      <c r="G145" s="2" t="str">
        <v>261 OUTRAM RD</v>
      </c>
      <c r="H145" s="2" t="str">
        <v>KIAUW HIN &amp; COMPANY (PTE) LTD</v>
      </c>
      <c r="I145" s="2" t="str">
        <v>--</v>
      </c>
      <c r="J145" s="2">
        <f>+65-6223-9288</f>
      </c>
      <c r="K145" s="2" t="str">
        <v>0065 62243270</v>
      </c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2" t="s">
        <v>5481</v>
      </c>
      <c r="B146" s="2" t="str">
        <v>巴基斯坦</v>
      </c>
      <c r="C146" s="2" t="str">
        <v>--</v>
      </c>
      <c r="D146" s="3"/>
      <c r="E146" s="2" t="str">
        <v>家具,餐厨用具</v>
      </c>
      <c r="F146" s="2" t="str">
        <v>7次</v>
      </c>
      <c r="G146" s="2" t="str">
        <v>A3, A4, A5, BLISS CENTRE,RAJA GHAZANFAR ALI ROAD, KARACHI,PAKISTAN</v>
      </c>
      <c r="H146" s="2" t="str">
        <v>Lisbeth Sibarani</v>
      </c>
      <c r="I146" s="2" t="s">
        <v>5480</v>
      </c>
      <c r="J146" s="2" t="str">
        <v>9221 5651857</v>
      </c>
      <c r="K146" s="2" t="str">
        <v>9221 5672466</v>
      </c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2" t="s">
        <v>850</v>
      </c>
      <c r="B147" s="2" t="str">
        <v>印度</v>
      </c>
      <c r="C147" s="3" t="s">
        <v>851</v>
      </c>
      <c r="D147" s="3"/>
      <c r="E147" s="2" t="str">
        <v>其他,家具,家居装饰品,餐厨用具</v>
      </c>
      <c r="F147" s="2" t="str">
        <v>8次</v>
      </c>
      <c r="G147" s="2" t="str">
        <v>B 7 &amp; 8, Om Sai Ind. Estate, Mira Bhayandar Road, Bhayandar East, Mumbai 401105.</v>
      </c>
      <c r="H147" s="2" t="str">
        <v>Robson Moodley</v>
      </c>
      <c r="I147" s="2" t="s">
        <v>849</v>
      </c>
      <c r="J147" s="2" t="str">
        <v>+91 22 2804 9017</v>
      </c>
      <c r="K147" s="2" t="str">
        <v>91 22 28148610</v>
      </c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2" t="s">
        <v>3529</v>
      </c>
      <c r="B148" s="2" t="str">
        <v>新加坡</v>
      </c>
      <c r="C148" s="2" t="str">
        <v>--</v>
      </c>
      <c r="D148" s="3"/>
      <c r="E148" s="2" t="str">
        <v>其他,家用电器,电子消费品及信息产品,餐厨用具</v>
      </c>
      <c r="F148" s="2" t="str">
        <v>9次</v>
      </c>
      <c r="G148" s="2" t="str">
        <v>30 LORONG AMPAS #02-01SINGAPORE 328783</v>
      </c>
      <c r="H148" s="2" t="str">
        <v>Tan Kok Boon</v>
      </c>
      <c r="I148" s="2" t="s">
        <v>3530</v>
      </c>
      <c r="J148" s="2" t="str">
        <v>+65 9382 7333</v>
      </c>
      <c r="K148" s="2">
        <v>6564635774</v>
      </c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2" t="s">
        <v>1858</v>
      </c>
      <c r="B149" s="2" t="str">
        <v>土耳其</v>
      </c>
      <c r="C149" s="2" t="str">
        <v>--</v>
      </c>
      <c r="D149" s="3"/>
      <c r="E149" s="2" t="str">
        <v>餐厨用具</v>
      </c>
      <c r="F149" s="2" t="str">
        <v>5次</v>
      </c>
      <c r="G149" s="2" t="str">
        <v>BAHCEKAPI,YALIKOSKU CAD. LIMAN HAN KAT 3 NO.312 SIRKECI ISTANBUL</v>
      </c>
      <c r="H149" s="2" t="str">
        <v>BIRLIK FOREIGN TRADE CO.,LTD.</v>
      </c>
      <c r="I149" s="2" t="s">
        <v>1859</v>
      </c>
      <c r="J149" s="2" t="str">
        <v>0090 212 5229629</v>
      </c>
      <c r="K149" s="2" t="str">
        <v>0090 212 5116056</v>
      </c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2" t="s">
        <v>7211</v>
      </c>
      <c r="B150" s="2" t="str">
        <v>新加坡</v>
      </c>
      <c r="C150" s="2" t="str">
        <v>--</v>
      </c>
      <c r="D150" s="3"/>
      <c r="E150" s="2" t="str">
        <v>其他,家具,餐厨用具</v>
      </c>
      <c r="F150" s="2" t="str">
        <v>8次</v>
      </c>
      <c r="G150" s="2" t="str">
        <v>210 LOYANG AVENUE #03-06SINGAPORE 509063,SINGAPORE</v>
      </c>
      <c r="H150" s="2" t="str">
        <v>JORGE RODRIGUEZ</v>
      </c>
      <c r="I150" s="2" t="s">
        <v>7210</v>
      </c>
      <c r="J150" s="2" t="str">
        <v>+65 9008 4127</v>
      </c>
      <c r="K150" s="2" t="str">
        <v>65 65424273</v>
      </c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2" t="s">
        <v>7032</v>
      </c>
      <c r="B151" s="2" t="str">
        <v>加納</v>
      </c>
      <c r="C151" s="2" t="str">
        <v>--</v>
      </c>
      <c r="D151" s="3"/>
      <c r="E151" s="2" t="s">
        <v>7030</v>
      </c>
      <c r="F151" s="2" t="str">
        <v>9次</v>
      </c>
      <c r="G151" s="2" t="str">
        <v>P.O.BOX 8111,ACCRA-NORTH,GHANA-WEST/AFRICA,GHANA</v>
      </c>
      <c r="H151" s="2" t="str">
        <v>--</v>
      </c>
      <c r="I151" s="2" t="s">
        <v>7031</v>
      </c>
      <c r="J151" s="2" t="str">
        <v>233 24 201782</v>
      </c>
      <c r="K151" s="2" t="str">
        <v>233 21 246408</v>
      </c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2" t="s">
        <v>2553</v>
      </c>
      <c r="B152" s="2" t="str">
        <v>泰国</v>
      </c>
      <c r="C152" s="2" t="str">
        <v>--</v>
      </c>
      <c r="D152" s="3"/>
      <c r="E152" s="2" t="s">
        <v>2554</v>
      </c>
      <c r="F152" s="2" t="str">
        <v>9次</v>
      </c>
      <c r="G152" s="2" t="str">
        <v>16-896 POPULAR CONDOMINIUM T1 BLD.POPULAR ROAD BANMAI PAKKREDNONTHABURI,THAILAND</v>
      </c>
      <c r="H152" s="2" t="str">
        <v>ATA INAN</v>
      </c>
      <c r="I152" s="2" t="s">
        <v>2555</v>
      </c>
      <c r="J152" s="2">
        <v>6690747409</v>
      </c>
      <c r="K152" s="2">
        <v>6629813706</v>
      </c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2" t="s">
        <v>2478</v>
      </c>
      <c r="B153" s="2" t="str">
        <v>加納</v>
      </c>
      <c r="C153" s="3" t="s">
        <v>2475</v>
      </c>
      <c r="D153" s="3"/>
      <c r="E153" s="2" t="s">
        <v>2476</v>
      </c>
      <c r="F153" s="2" t="str">
        <v>10次</v>
      </c>
      <c r="G153" s="2" t="str">
        <v>OPP.RANTRA SPEARS LTD,ABOSSEY OKAISTR,P.O.BOX ST 442, STC YARD, ACCRAGHANA</v>
      </c>
      <c r="H153" s="2" t="str">
        <v>Juan Azar</v>
      </c>
      <c r="I153" s="2" t="s">
        <v>2477</v>
      </c>
      <c r="J153" s="2" t="str">
        <v>+233 27 749 5635</v>
      </c>
      <c r="K153" s="2">
        <v>23321228577</v>
      </c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2" t="s">
        <v>5510</v>
      </c>
      <c r="B154" s="2" t="str">
        <v>尼日利亞</v>
      </c>
      <c r="C154" s="2" t="str">
        <v>--</v>
      </c>
      <c r="D154" s="3"/>
      <c r="E154" s="2" t="str">
        <v>其他,照明产品,餐厨用具</v>
      </c>
      <c r="F154" s="2" t="str">
        <v>8次</v>
      </c>
      <c r="G154" s="2" t="str">
        <v>45, branco street lagos island, NIGERIA</v>
      </c>
      <c r="H154" s="2" t="str">
        <v>ELSA LEE</v>
      </c>
      <c r="I154" s="2" t="s">
        <v>5509</v>
      </c>
      <c r="J154" s="2" t="str">
        <v>+234 1 266 7686</v>
      </c>
      <c r="K154" s="2">
        <v>917753832705</v>
      </c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5" t="s">
        <v>7314</v>
      </c>
      <c r="B155" s="5" t="str">
        <v>泰国</v>
      </c>
      <c r="C155" s="4" t="s">
        <v>7317</v>
      </c>
      <c r="D155" s="3"/>
      <c r="E155" s="5" t="s">
        <v>7315</v>
      </c>
      <c r="F155" s="5" t="str">
        <v>8次</v>
      </c>
      <c r="G155" s="5" t="str">
        <v>88 SOI LADPHAO 38,LADPHAO RD.,SAMSENNOEK,HUAI KWANG,BANGKOK, 10320,THAILAND</v>
      </c>
      <c r="H155" s="5" t="str">
        <v>dennis thompson</v>
      </c>
      <c r="I155" s="5" t="s">
        <v>7316</v>
      </c>
      <c r="J155" s="5" t="str">
        <v>+66-2-932-6479,+66 2 932 6476</v>
      </c>
      <c r="K155" s="5" t="str">
        <v>662 02 5139058</v>
      </c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2" t="s">
        <v>5545</v>
      </c>
      <c r="B156" s="2" t="str">
        <v>馬來西亞</v>
      </c>
      <c r="C156" s="3" t="s">
        <v>5544</v>
      </c>
      <c r="D156" s="3"/>
      <c r="E156" s="2" t="str">
        <v>餐厨用具</v>
      </c>
      <c r="F156" s="2" t="str">
        <v>6次</v>
      </c>
      <c r="G156" s="2" t="str">
        <v>35,JALAN 5/118C,DESA TUN RAZAK INDUSTRIAL PARK,KUALA LUMPUR</v>
      </c>
      <c r="H156" s="2" t="str">
        <v>CADWARE SDN.BHD.</v>
      </c>
      <c r="I156" s="2" t="s">
        <v>5543</v>
      </c>
      <c r="J156" s="2">
        <f>+1-308-371-7723</f>
      </c>
      <c r="K156" s="2" t="str">
        <v>0060 3 91716951</v>
      </c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2" t="s">
        <v>5547</v>
      </c>
      <c r="B157" s="2" t="str">
        <v>馬來西亞</v>
      </c>
      <c r="C157" s="2" t="str">
        <v>--</v>
      </c>
      <c r="D157" s="3"/>
      <c r="E157" s="2" t="str">
        <v>卫浴设备,餐厨用具</v>
      </c>
      <c r="F157" s="2" t="str">
        <v>6次</v>
      </c>
      <c r="G157" s="2" t="str">
        <v>6168,JALAN ONG YI HOW,KAWASAN PERINDUSTRIAN TERAS JAYA,13400 BUTTERWORTH,P.W.,W.MALAYSIA</v>
      </c>
      <c r="H157" s="2" t="str">
        <v>LIM KIAN AIK</v>
      </c>
      <c r="I157" s="2" t="s">
        <v>5546</v>
      </c>
      <c r="J157" s="2" t="str">
        <v>0060 4 3249168</v>
      </c>
      <c r="K157" s="2" t="str">
        <v>0060 4 3247168</v>
      </c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2" t="s">
        <v>4968</v>
      </c>
      <c r="B158" s="2" t="str">
        <v>印度</v>
      </c>
      <c r="C158" s="3" t="s">
        <v>4967</v>
      </c>
      <c r="D158" s="3"/>
      <c r="E158" s="2" t="s">
        <v>4969</v>
      </c>
      <c r="F158" s="2" t="str">
        <v>8次</v>
      </c>
      <c r="G158" s="2" t="str">
        <v>A-9,HOSIERY COMPLEX,(OPP.N.E.P.Z.)NOIDA PHASE-II,GAUTAM BUDH NAGAR,(U.P.)</v>
      </c>
      <c r="H158" s="2" t="str">
        <v>N.P.SAWHNEY</v>
      </c>
      <c r="I158" s="2" t="s">
        <v>4970</v>
      </c>
      <c r="J158" s="2">
        <f>+91-120-640-3700</f>
      </c>
      <c r="K158" s="2" t="str">
        <v>0091 120 4563658/4563659</v>
      </c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2" t="s">
        <v>3965</v>
      </c>
      <c r="B159" s="2" t="str">
        <v>印度</v>
      </c>
      <c r="C159" s="3" t="s">
        <v>3964</v>
      </c>
      <c r="D159" s="3"/>
      <c r="E159" s="2" t="str">
        <v>建筑及装饰材料,餐厨用具</v>
      </c>
      <c r="F159" s="2" t="str">
        <v>8次</v>
      </c>
      <c r="G159" s="2" t="str">
        <v>3/405 SUNDEEP ROAD,NEELANKARAI,CHENNAI,600041, INDIA</v>
      </c>
      <c r="H159" s="2" t="str">
        <v>SHIRLEY CHEN</v>
      </c>
      <c r="I159" s="2" t="s">
        <v>3966</v>
      </c>
      <c r="J159" s="2" t="str">
        <v>+91 44 2449 2110</v>
      </c>
      <c r="K159" s="2">
        <v>914424491703</v>
      </c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2" t="s">
        <v>1837</v>
      </c>
      <c r="B160" s="2" t="str">
        <v>泰国</v>
      </c>
      <c r="C160" s="3" t="s">
        <v>1838</v>
      </c>
      <c r="D160" s="3"/>
      <c r="E160" s="2" t="str">
        <v>卫浴设备,家具,餐厨用具</v>
      </c>
      <c r="F160" s="2" t="str">
        <v>3次</v>
      </c>
      <c r="G160" s="2" t="str">
        <v>124 SUTTHISAN ROAD,SAMSAEN NOK,HUAY KWANG,BANGKOK</v>
      </c>
      <c r="H160" s="2" t="str">
        <v>AKEKALUK (ALEX) THONGPIYAPOOM</v>
      </c>
      <c r="I160" s="2" t="s">
        <v>1836</v>
      </c>
      <c r="J160" s="2" t="str">
        <v>+66-227479556,+66-2274795556,+66-2-274-7598,+66 2274795556,+66 2 274 7598</v>
      </c>
      <c r="K160" s="2" t="str">
        <v>0066 2 2747598</v>
      </c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2" t="s">
        <v>3480</v>
      </c>
      <c r="B161" s="2" t="str">
        <v>印度</v>
      </c>
      <c r="C161" s="3" t="s">
        <v>3934</v>
      </c>
      <c r="D161" s="3"/>
      <c r="E161" s="2" t="str">
        <v>餐厨用具</v>
      </c>
      <c r="F161" s="2" t="str">
        <v>3次</v>
      </c>
      <c r="G161" s="2" t="str">
        <v>71 A JAY BHARAT SO. 3 ROAD KHAR(W),MUM- 52.KHAR(W),INDIA</v>
      </c>
      <c r="H161" s="2" t="str">
        <v>--</v>
      </c>
      <c r="I161" s="2" t="s">
        <v>3933</v>
      </c>
      <c r="J161" s="2" t="str">
        <v>--</v>
      </c>
      <c r="K161" s="2" t="str">
        <v>91-22-6134920</v>
      </c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2" t="s">
        <v>1681</v>
      </c>
      <c r="B162" s="2" t="str">
        <v>印度</v>
      </c>
      <c r="C162" s="2" t="str">
        <v>--</v>
      </c>
      <c r="D162" s="3"/>
      <c r="E162" s="2" t="str">
        <v>其他,餐厨用具</v>
      </c>
      <c r="F162" s="2" t="str">
        <v>8次</v>
      </c>
      <c r="G162" s="2" t="str">
        <v>11, POLLOCK STREET 4TH FLOOR SUITE NO # 6, INDIA</v>
      </c>
      <c r="H162" s="2" t="str">
        <v>David Konja</v>
      </c>
      <c r="I162" s="2" t="s">
        <v>1680</v>
      </c>
      <c r="J162" s="2">
        <v>91332350721</v>
      </c>
      <c r="K162" s="2">
        <v>91332350252</v>
      </c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2" t="s">
        <v>2572</v>
      </c>
      <c r="B163" s="2" t="str">
        <v>印度</v>
      </c>
      <c r="C163" s="3" t="s">
        <v>2571</v>
      </c>
      <c r="D163" s="3"/>
      <c r="E163" s="2" t="str">
        <v>卫浴设备,工艺陶瓷,鞋,餐厨用具</v>
      </c>
      <c r="F163" s="2" t="str">
        <v>7次</v>
      </c>
      <c r="G163" s="2" t="str">
        <v>63/3,THE MALL,KANPUR</v>
      </c>
      <c r="H163" s="2" t="str">
        <v>MR.RAJUL BHATIA</v>
      </c>
      <c r="I163" s="2" t="s">
        <v>2573</v>
      </c>
      <c r="J163" s="2" t="str">
        <v>0091 512 22316470</v>
      </c>
      <c r="K163" s="2" t="str">
        <v>0091 512 22314994</v>
      </c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2" t="s">
        <v>182</v>
      </c>
      <c r="B164" s="2" t="str">
        <v>埃及</v>
      </c>
      <c r="C164" s="3" t="s">
        <v>179</v>
      </c>
      <c r="D164" s="3"/>
      <c r="E164" s="2" t="s">
        <v>180</v>
      </c>
      <c r="F164" s="2" t="str">
        <v>11次</v>
      </c>
      <c r="G164" s="2" t="str">
        <v>Apilakatu 2</v>
      </c>
      <c r="H164" s="2" t="str">
        <v>AJAY KUMAR MAHESHWARI</v>
      </c>
      <c r="I164" s="2" t="s">
        <v>181</v>
      </c>
      <c r="J164" s="2" t="str">
        <v>+358 19 535620</v>
      </c>
      <c r="K164" s="2" t="str">
        <v>+358 9 8387 5120</v>
      </c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2" t="s">
        <v>2966</v>
      </c>
      <c r="B165" s="2" t="str">
        <v>印度</v>
      </c>
      <c r="C165" s="2" t="str">
        <v>--</v>
      </c>
      <c r="D165" s="3"/>
      <c r="E165" s="2" t="str">
        <v>五金,其他,卫浴设备,家具,工具,浴室用品,玩具,餐厨用具</v>
      </c>
      <c r="F165" s="2" t="str">
        <v>10次</v>
      </c>
      <c r="G165" s="2" t="str">
        <v>GHAR BASAKE DEKHO BUILDING,PRAHLAND ROAD,RAJKOT,GUJARAT</v>
      </c>
      <c r="H165" s="2" t="str">
        <v>AMIT PANDIT</v>
      </c>
      <c r="I165" s="2" t="s">
        <v>2967</v>
      </c>
      <c r="J165" s="2" t="str">
        <v>0091 281 226646</v>
      </c>
      <c r="K165" s="2" t="str">
        <v>0091 281 607657</v>
      </c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2" t="s">
        <v>7660</v>
      </c>
      <c r="B166" s="2" t="str">
        <v>埃及</v>
      </c>
      <c r="C166" s="3" t="s">
        <v>7658</v>
      </c>
      <c r="D166" s="3"/>
      <c r="E166" s="2" t="str">
        <v>体育及旅游休闲用品,其他,玻璃工艺品,箱包,餐厨用具</v>
      </c>
      <c r="F166" s="2" t="str">
        <v>10次</v>
      </c>
      <c r="G166" s="2" t="str">
        <v>26 EL MADINA EL MONAWARA STMOHANDESSIN,EGYPT</v>
      </c>
      <c r="H166" s="2" t="str">
        <v>--</v>
      </c>
      <c r="I166" s="2" t="s">
        <v>7659</v>
      </c>
      <c r="J166" s="2">
        <v>20123980305</v>
      </c>
      <c r="K166" s="2">
        <v>2023373442</v>
      </c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2" t="s">
        <v>5585</v>
      </c>
      <c r="B167" s="2" t="str">
        <v>印尼</v>
      </c>
      <c r="C167" s="2" t="str">
        <v>--</v>
      </c>
      <c r="D167" s="3"/>
      <c r="E167" s="2" t="str">
        <v>其他,工艺陶瓷,服装饰物及配件,餐厨用具</v>
      </c>
      <c r="F167" s="2" t="str">
        <v>6次</v>
      </c>
      <c r="G167" s="2" t="str">
        <v>JL DURI KENCANA 6 NO.9DURI KEPA (JAKARTA BARAT),INDONESIA</v>
      </c>
      <c r="H167" s="2" t="str">
        <v>GLADYS MOGOLLON</v>
      </c>
      <c r="I167" s="2" t="s">
        <v>5586</v>
      </c>
      <c r="J167" s="2">
        <v>622156965159</v>
      </c>
      <c r="K167" s="2">
        <v>622156965159</v>
      </c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2" t="s">
        <v>6030</v>
      </c>
      <c r="B168" s="2" t="str">
        <v>印度</v>
      </c>
      <c r="C168" s="2" t="str">
        <v>--</v>
      </c>
      <c r="D168" s="3"/>
      <c r="E168" s="2" t="str">
        <v>其他,餐厨用具</v>
      </c>
      <c r="F168" s="2" t="str">
        <v>6次</v>
      </c>
      <c r="G168" s="2" t="str">
        <v>826/A, CHANCHLA BAI COLLEGE ROAD, WRIGHT TOWN, JABALPUR (M.P.)</v>
      </c>
      <c r="H168" s="2" t="str">
        <v>PRADEEP CHADHA</v>
      </c>
      <c r="I168" s="2" t="s">
        <v>6031</v>
      </c>
      <c r="J168" s="2">
        <f>+91-98986-88883</f>
      </c>
      <c r="K168" s="2" t="str">
        <v>0091 761 318924</v>
      </c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2" t="s">
        <v>2005</v>
      </c>
      <c r="B169" s="2" t="str">
        <v>印度</v>
      </c>
      <c r="C169" s="2" t="str">
        <v>--</v>
      </c>
      <c r="D169" s="3"/>
      <c r="E169" s="2" t="str">
        <v>餐厨用具</v>
      </c>
      <c r="F169" s="2" t="str">
        <v>5次</v>
      </c>
      <c r="G169" s="2" t="str">
        <v>BAZAZA BAZAR,KARNAL</v>
      </c>
      <c r="H169" s="2" t="str">
        <v>PARWEEN GUPTA</v>
      </c>
      <c r="I169" s="2" t="str">
        <v>--</v>
      </c>
      <c r="J169" s="2" t="str">
        <v>+91 184 226 2839</v>
      </c>
      <c r="K169" s="2">
        <v>91</v>
      </c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5" t="s">
        <v>97</v>
      </c>
      <c r="B170" s="5" t="str">
        <v>菲律賓</v>
      </c>
      <c r="C170" s="5" t="str">
        <v>--</v>
      </c>
      <c r="D170" s="3"/>
      <c r="E170" s="5" t="s">
        <v>98</v>
      </c>
      <c r="F170" s="5" t="str">
        <v>10次</v>
      </c>
      <c r="G170" s="5" t="str">
        <v>CSI WAREHOUSE CLUB LUCAO DIS.,DAGUPAN CITY 2400,PHILIPPINES</v>
      </c>
      <c r="H170" s="5" t="str">
        <v>Bev Carey</v>
      </c>
      <c r="I170" s="5" t="s">
        <v>99</v>
      </c>
      <c r="J170" s="5" t="str">
        <v>+63 75 522 3174</v>
      </c>
      <c r="K170" s="5" t="str">
        <v>0063 75 5237422</v>
      </c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2" t="s">
        <v>2253</v>
      </c>
      <c r="B171" s="2" t="str">
        <v>埃及</v>
      </c>
      <c r="C171" s="2" t="str">
        <v>--</v>
      </c>
      <c r="D171" s="3"/>
      <c r="E171" s="2" t="str">
        <v>餐厨用具</v>
      </c>
      <c r="F171" s="2" t="str">
        <v>2次</v>
      </c>
      <c r="G171" s="2" t="str">
        <v>8,KABWAT EL ZINA HAMMAM EL TALAT,EL AZHAR CAIRO (P.O.BOX:61 EL GHOURIA)</v>
      </c>
      <c r="H171" s="2" t="str">
        <v>ABD EL-AZIZ BOGHDADI</v>
      </c>
      <c r="I171" s="2" t="s">
        <v>2254</v>
      </c>
      <c r="J171" s="2" t="str">
        <v>0020 2 5915709</v>
      </c>
      <c r="K171" s="2" t="str">
        <v>0020 2 5907669/4187363</v>
      </c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2" t="s">
        <v>6602</v>
      </c>
      <c r="B172" s="2" t="str">
        <v>新加坡</v>
      </c>
      <c r="C172" s="2" t="str">
        <v>--</v>
      </c>
      <c r="D172" s="3"/>
      <c r="E172" s="2" t="str">
        <v>办公文具,照明产品,餐厨用具</v>
      </c>
      <c r="F172" s="2" t="str">
        <v>9次</v>
      </c>
      <c r="G172" s="2" t="str">
        <v>33,Senoko South Road, 758085, Singapore</v>
      </c>
      <c r="H172" s="2" t="str">
        <v>IPP(Singapore)Pte Ltd</v>
      </c>
      <c r="I172" s="2" t="s">
        <v>6603</v>
      </c>
      <c r="J172" s="2" t="str">
        <v>0065 67562188</v>
      </c>
      <c r="K172" s="2" t="str">
        <v>0065 67561828</v>
      </c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2" t="s">
        <v>4808</v>
      </c>
      <c r="B173" s="2" t="str">
        <v>印度</v>
      </c>
      <c r="C173" s="2" t="str">
        <v>--</v>
      </c>
      <c r="D173" s="3"/>
      <c r="E173" s="2" t="s">
        <v>4809</v>
      </c>
      <c r="F173" s="2" t="str">
        <v>9次</v>
      </c>
      <c r="G173" s="2" t="str">
        <v>593-B/3, MEHRAULI,NEW DELHI-110030,INDIA</v>
      </c>
      <c r="H173" s="2" t="str">
        <v>Jerry</v>
      </c>
      <c r="I173" s="2" t="s">
        <v>4810</v>
      </c>
      <c r="J173" s="2" t="str">
        <v>+91 11 2664 3968</v>
      </c>
      <c r="K173" s="2">
        <v>26643968</v>
      </c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2" t="s">
        <v>216</v>
      </c>
      <c r="B174" s="2" t="str">
        <v>新加坡</v>
      </c>
      <c r="C174" s="3" t="s">
        <v>218</v>
      </c>
      <c r="D174" s="3"/>
      <c r="E174" s="2" t="str">
        <v>卫浴设备,餐厨用具</v>
      </c>
      <c r="F174" s="2" t="str">
        <v>9次</v>
      </c>
      <c r="G174" s="2" t="str">
        <v>6B,Orange Grove Road, 258332, Singapore</v>
      </c>
      <c r="H174" s="2" t="str">
        <v>Douglas Benjamin</v>
      </c>
      <c r="I174" s="2" t="s">
        <v>217</v>
      </c>
      <c r="J174" s="2" t="str">
        <v>0065 67370155</v>
      </c>
      <c r="K174" s="2" t="str">
        <v>0065 67379939</v>
      </c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2" t="s">
        <v>2572</v>
      </c>
      <c r="B175" s="2" t="str">
        <v>印度</v>
      </c>
      <c r="C175" s="3" t="s">
        <v>2571</v>
      </c>
      <c r="D175" s="3"/>
      <c r="E175" s="2" t="str">
        <v>卫浴设备,工艺陶瓷,鞋,餐厨用具</v>
      </c>
      <c r="F175" s="2" t="str">
        <v>7次</v>
      </c>
      <c r="G175" s="2" t="str">
        <v>63/3,THE MALL,KANPUR</v>
      </c>
      <c r="H175" s="2" t="str">
        <v>MR.RAJUL BHATIA</v>
      </c>
      <c r="I175" s="2" t="s">
        <v>2573</v>
      </c>
      <c r="J175" s="2" t="str">
        <v>0091 512 22316470</v>
      </c>
      <c r="K175" s="2" t="str">
        <v>0091 512 22314994</v>
      </c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2" t="s">
        <v>182</v>
      </c>
      <c r="B176" s="2" t="str">
        <v>埃及</v>
      </c>
      <c r="C176" s="3" t="s">
        <v>179</v>
      </c>
      <c r="D176" s="3"/>
      <c r="E176" s="2" t="s">
        <v>180</v>
      </c>
      <c r="F176" s="2" t="str">
        <v>11次</v>
      </c>
      <c r="G176" s="2" t="str">
        <v>Apilakatu 2</v>
      </c>
      <c r="H176" s="2" t="str">
        <v>AJAY KUMAR MAHESHWARI</v>
      </c>
      <c r="I176" s="2" t="s">
        <v>181</v>
      </c>
      <c r="J176" s="2" t="str">
        <v>+358 19 535620</v>
      </c>
      <c r="K176" s="2" t="str">
        <v>+358 9 8387 5120</v>
      </c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2" t="s">
        <v>2966</v>
      </c>
      <c r="B177" s="2" t="str">
        <v>印度</v>
      </c>
      <c r="C177" s="2" t="str">
        <v>--</v>
      </c>
      <c r="D177" s="3"/>
      <c r="E177" s="2" t="str">
        <v>五金,其他,卫浴设备,家具,工具,浴室用品,玩具,餐厨用具</v>
      </c>
      <c r="F177" s="2" t="str">
        <v>10次</v>
      </c>
      <c r="G177" s="2" t="str">
        <v>GHAR BASAKE DEKHO BUILDING,PRAHLAND ROAD,RAJKOT,GUJARAT</v>
      </c>
      <c r="H177" s="2" t="str">
        <v>AMIT PANDIT</v>
      </c>
      <c r="I177" s="2" t="s">
        <v>2967</v>
      </c>
      <c r="J177" s="2" t="str">
        <v>0091 281 226646</v>
      </c>
      <c r="K177" s="2" t="str">
        <v>0091 281 607657</v>
      </c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2" t="s">
        <v>2907</v>
      </c>
      <c r="B178" s="2" t="str">
        <v>尼日利亞</v>
      </c>
      <c r="C178" s="2" t="str">
        <v>--</v>
      </c>
      <c r="D178" s="3"/>
      <c r="E178" s="2" t="str">
        <v>家用纺织品,食品,餐厨用具</v>
      </c>
      <c r="F178" s="2" t="str">
        <v>7次</v>
      </c>
      <c r="G178" s="2" t="str">
        <v>Plot 6, Afisman Drive Anifowoshe, Ikeja, Lagos., NIGERIA</v>
      </c>
      <c r="H178" s="2" t="str">
        <v>--</v>
      </c>
      <c r="I178" s="2" t="s">
        <v>2906</v>
      </c>
      <c r="J178" s="2" t="str">
        <v>00 234 8023022881</v>
      </c>
      <c r="K178" s="2" t="str">
        <v>00 234 1 4965437</v>
      </c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2" t="s">
        <v>2005</v>
      </c>
      <c r="B179" s="2" t="str">
        <v>印度</v>
      </c>
      <c r="C179" s="2" t="str">
        <v>--</v>
      </c>
      <c r="D179" s="3"/>
      <c r="E179" s="2" t="str">
        <v>餐厨用具</v>
      </c>
      <c r="F179" s="2" t="str">
        <v>5次</v>
      </c>
      <c r="G179" s="2" t="str">
        <v>BAZAZA BAZAR,KARNAL</v>
      </c>
      <c r="H179" s="2" t="str">
        <v>PARWEEN GUPTA</v>
      </c>
      <c r="I179" s="2" t="str">
        <v>--</v>
      </c>
      <c r="J179" s="2" t="str">
        <v>+91 184 226 2839</v>
      </c>
      <c r="K179" s="2">
        <v>91</v>
      </c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2" t="s">
        <v>97</v>
      </c>
      <c r="B180" s="2" t="str">
        <v>菲律賓</v>
      </c>
      <c r="C180" s="2" t="str">
        <v>--</v>
      </c>
      <c r="D180" s="3"/>
      <c r="E180" s="2" t="s">
        <v>98</v>
      </c>
      <c r="F180" s="2" t="str">
        <v>10次</v>
      </c>
      <c r="G180" s="2" t="str">
        <v>CSI WAREHOUSE CLUB LUCAO DIS.,DAGUPAN CITY 2400,PHILIPPINES</v>
      </c>
      <c r="H180" s="2" t="str">
        <v>Bev Carey</v>
      </c>
      <c r="I180" s="2" t="s">
        <v>99</v>
      </c>
      <c r="J180" s="2" t="str">
        <v>+63 75 522 3174</v>
      </c>
      <c r="K180" s="2" t="str">
        <v>0063 75 5237422</v>
      </c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2" t="s">
        <v>1040</v>
      </c>
      <c r="B181" s="2" t="str">
        <v>印度</v>
      </c>
      <c r="C181" s="2" t="str">
        <v>--</v>
      </c>
      <c r="D181" s="3"/>
      <c r="E181" s="2" t="str">
        <v>餐厨用具</v>
      </c>
      <c r="F181" s="2" t="str">
        <v>6次</v>
      </c>
      <c r="G181" s="2" t="str">
        <v>CURZON COMPLEX 11,BRIGADE ROAD BANGALORE-560001</v>
      </c>
      <c r="H181" s="2" t="str">
        <v>HARPAL SINGH SEHGAL</v>
      </c>
      <c r="I181" s="2" t="s">
        <v>1039</v>
      </c>
      <c r="J181" s="2" t="str">
        <v>0091 80 5583289</v>
      </c>
      <c r="K181" s="2" t="str">
        <v>0091 80 5598051</v>
      </c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5" t="s">
        <v>839</v>
      </c>
      <c r="B182" s="5" t="str">
        <v>泰国</v>
      </c>
      <c r="C182" s="5" t="str">
        <v>--</v>
      </c>
      <c r="D182" s="3"/>
      <c r="E182" s="5" t="str">
        <v>照明产品,餐厨用具</v>
      </c>
      <c r="F182" s="5" t="str">
        <v>5次</v>
      </c>
      <c r="G182" s="5" t="str">
        <v>9/3 MOO 8,SOI WATPRANGUEN, THALINGCHAN-BANGBUATHONG ROAD, BANGYAI, NONTHABURI 11140</v>
      </c>
      <c r="H182" s="5" t="str">
        <v>SOMSAK KIJTURAKUL</v>
      </c>
      <c r="I182" s="5" t="s">
        <v>838</v>
      </c>
      <c r="J182" s="5" t="str">
        <v>0066 2 9039000 4</v>
      </c>
      <c r="K182" s="5" t="str">
        <v>0066 2 9039446 7</v>
      </c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2" t="s">
        <v>3200</v>
      </c>
      <c r="B183" s="2" t="str">
        <v>土耳其</v>
      </c>
      <c r="C183" s="3" t="s">
        <v>3201</v>
      </c>
      <c r="D183" s="3"/>
      <c r="E183" s="2" t="s">
        <v>3198</v>
      </c>
      <c r="F183" s="2" t="str">
        <v>9次</v>
      </c>
      <c r="G183" s="2" t="str">
        <v>ATATURK MAH. GIRNE CAD.NO:45 34750 K. BAKKALKOYISTANBUL,TURKEY</v>
      </c>
      <c r="H183" s="2" t="str">
        <v>Angela Hambi</v>
      </c>
      <c r="I183" s="2" t="s">
        <v>3199</v>
      </c>
      <c r="J183" s="2" t="str">
        <v>+90 216 456 60 60</v>
      </c>
      <c r="K183" s="2">
        <v>902000000000</v>
      </c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2" t="s">
        <v>839</v>
      </c>
      <c r="B184" s="2" t="str">
        <v>泰国</v>
      </c>
      <c r="C184" s="2" t="str">
        <v>--</v>
      </c>
      <c r="D184" s="3"/>
      <c r="E184" s="2" t="str">
        <v>照明产品,餐厨用具</v>
      </c>
      <c r="F184" s="2" t="str">
        <v>5次</v>
      </c>
      <c r="G184" s="2" t="str">
        <v>9/3 MOO 8,SOI WATPRANGUEN, THALINGCHAN-BANGBUATHONG ROAD, BANGYAI, NONTHABURI 11140</v>
      </c>
      <c r="H184" s="2" t="str">
        <v>SOMSAK KIJTURAKUL</v>
      </c>
      <c r="I184" s="2" t="s">
        <v>838</v>
      </c>
      <c r="J184" s="2" t="str">
        <v>0066 2 9039000 4</v>
      </c>
      <c r="K184" s="2" t="str">
        <v>0066 2 9039446 7</v>
      </c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2" t="s">
        <v>5153</v>
      </c>
      <c r="B185" s="2" t="str">
        <v>印度</v>
      </c>
      <c r="C185" s="2" t="str">
        <v>--</v>
      </c>
      <c r="D185" s="3"/>
      <c r="E185" s="2" t="str">
        <v>玻璃工艺品,餐厨用具</v>
      </c>
      <c r="F185" s="2" t="str">
        <v>5次</v>
      </c>
      <c r="G185" s="2" t="str">
        <v>MONARCH RESIDENCY D1 NO. 80, ST. JOHN'S CHURCH ROAD BANGALORE</v>
      </c>
      <c r="H185" s="2" t="str">
        <v>HARVINDER SINGH SEHGAL</v>
      </c>
      <c r="I185" s="2" t="s">
        <v>5154</v>
      </c>
      <c r="J185" s="2" t="str">
        <v>0091 80 5587722</v>
      </c>
      <c r="K185" s="2" t="str">
        <v>0091 80 5587046</v>
      </c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2" t="s">
        <v>3035</v>
      </c>
      <c r="B186" s="2" t="str">
        <v>巴基斯坦</v>
      </c>
      <c r="C186" s="3" t="s">
        <v>3036</v>
      </c>
      <c r="D186" s="3"/>
      <c r="E186" s="2" t="str">
        <v>五金,其他,家具,家居装饰品,工艺陶瓷,建筑及装饰材料,餐厨用具</v>
      </c>
      <c r="F186" s="2" t="str">
        <v>9次</v>
      </c>
      <c r="G186" s="2" t="str">
        <v>2-C, Sunset Commercial Street No. 4, Phase-4, D.H.A. KARACHI, PAKISTAN</v>
      </c>
      <c r="H186" s="2" t="str">
        <v>Deepak</v>
      </c>
      <c r="I186" s="2" t="s">
        <v>3037</v>
      </c>
      <c r="J186" s="2" t="str">
        <v>92 21 5386562</v>
      </c>
      <c r="K186" s="2" t="str">
        <v>92 21 5386358</v>
      </c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2" t="s">
        <v>757</v>
      </c>
      <c r="B187" s="2" t="str">
        <v>埃及</v>
      </c>
      <c r="C187" s="2" t="str">
        <v>--</v>
      </c>
      <c r="D187" s="3"/>
      <c r="E187" s="2" t="str">
        <v>体育及旅游休闲用品,其他,家用电器,玻璃工艺品,箱包,鞋,餐厨用具</v>
      </c>
      <c r="F187" s="2" t="str">
        <v>10次</v>
      </c>
      <c r="G187" s="2" t="str">
        <v>3 ISHAQ ELNADIEM ELLABAN ALEXSANDRIA</v>
      </c>
      <c r="H187" s="2" t="str">
        <v>Cah Schusterman</v>
      </c>
      <c r="I187" s="2" t="s">
        <v>758</v>
      </c>
      <c r="J187" s="2" t="str">
        <v>+20 3 4262122</v>
      </c>
      <c r="K187" s="2" t="str">
        <v>002 03 4276565</v>
      </c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2" t="s">
        <v>6839</v>
      </c>
      <c r="B188" s="2" t="str">
        <v>埃及</v>
      </c>
      <c r="C188" s="2" t="str">
        <v>--</v>
      </c>
      <c r="D188" s="3"/>
      <c r="E188" s="2" t="str">
        <v>餐厨用具</v>
      </c>
      <c r="F188" s="2" t="str">
        <v>5次</v>
      </c>
      <c r="G188" s="2" t="str">
        <v>P.O.B.:457 PORT SAID</v>
      </c>
      <c r="H188" s="2" t="str">
        <v>AHMED J EL-ZEINY</v>
      </c>
      <c r="I188" s="2" t="s">
        <v>6840</v>
      </c>
      <c r="J188" s="2" t="str">
        <v>0020 66 324624</v>
      </c>
      <c r="K188" s="2" t="str">
        <v>0020 66 323666</v>
      </c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2" t="s">
        <v>7087</v>
      </c>
      <c r="B189" s="2" t="str">
        <v>尼日利亞</v>
      </c>
      <c r="C189" s="2" t="str">
        <v>--</v>
      </c>
      <c r="D189" s="3"/>
      <c r="E189" s="2" t="str">
        <v>餐厨用具</v>
      </c>
      <c r="F189" s="2" t="str">
        <v>3次</v>
      </c>
      <c r="G189" s="2" t="str">
        <v>33 DANGE ROAD MABERA E (P.O.BOX 1599)</v>
      </c>
      <c r="H189" s="2" t="str">
        <v>SA'ADA TU ABBAS</v>
      </c>
      <c r="I189" s="2" t="str">
        <v>--</v>
      </c>
      <c r="J189" s="2" t="str">
        <v>00234 60 233665</v>
      </c>
      <c r="K189" s="2" t="str">
        <v>00234 60 233889</v>
      </c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2" t="s">
        <v>3484</v>
      </c>
      <c r="B190" s="2" t="str">
        <v>巴基斯坦</v>
      </c>
      <c r="C190" s="2" t="str">
        <v>--</v>
      </c>
      <c r="D190" s="3"/>
      <c r="E190" s="2" t="str">
        <v>其他,餐厨用具</v>
      </c>
      <c r="F190" s="2" t="str">
        <v>8次</v>
      </c>
      <c r="G190" s="2" t="str">
        <v>H. No: 2/39 sarfaraz Colony Hyderabad, Sindh, PAKISTAN</v>
      </c>
      <c r="H190" s="2" t="str">
        <v>SHIHAB</v>
      </c>
      <c r="I190" s="2" t="s">
        <v>3485</v>
      </c>
      <c r="J190" s="2" t="str">
        <v>+92 300 9272387</v>
      </c>
      <c r="K190" s="2">
        <v>92221611369</v>
      </c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2" t="s">
        <v>6839</v>
      </c>
      <c r="B191" s="2" t="str">
        <v>埃及</v>
      </c>
      <c r="C191" s="2" t="str">
        <v>--</v>
      </c>
      <c r="D191" s="3"/>
      <c r="E191" s="2" t="str">
        <v>餐厨用具</v>
      </c>
      <c r="F191" s="2" t="str">
        <v>5次</v>
      </c>
      <c r="G191" s="2" t="str">
        <v>P.O.B.:457 PORT SAID</v>
      </c>
      <c r="H191" s="2" t="str">
        <v>AHMED J EL-ZEINY</v>
      </c>
      <c r="I191" s="2" t="s">
        <v>6840</v>
      </c>
      <c r="J191" s="2" t="str">
        <v>0020 66 324624</v>
      </c>
      <c r="K191" s="2" t="str">
        <v>0020 66 323666</v>
      </c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2" t="s">
        <v>7087</v>
      </c>
      <c r="B192" s="2" t="str">
        <v>尼日利亞</v>
      </c>
      <c r="C192" s="2" t="str">
        <v>--</v>
      </c>
      <c r="D192" s="3"/>
      <c r="E192" s="2" t="str">
        <v>餐厨用具</v>
      </c>
      <c r="F192" s="2" t="str">
        <v>3次</v>
      </c>
      <c r="G192" s="2" t="str">
        <v>33 DANGE ROAD MABERA E (P.O.BOX 1599)</v>
      </c>
      <c r="H192" s="2" t="str">
        <v>SA'ADA TU ABBAS</v>
      </c>
      <c r="I192" s="2" t="str">
        <v>--</v>
      </c>
      <c r="J192" s="2" t="str">
        <v>00234 60 233665</v>
      </c>
      <c r="K192" s="2" t="str">
        <v>00234 60 233889</v>
      </c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2" t="s">
        <v>3484</v>
      </c>
      <c r="B193" s="2" t="str">
        <v>巴基斯坦</v>
      </c>
      <c r="C193" s="2" t="str">
        <v>--</v>
      </c>
      <c r="D193" s="3"/>
      <c r="E193" s="2" t="str">
        <v>其他,餐厨用具</v>
      </c>
      <c r="F193" s="2" t="str">
        <v>8次</v>
      </c>
      <c r="G193" s="2" t="str">
        <v>H. No: 2/39 sarfaraz Colony Hyderabad, Sindh, PAKISTAN</v>
      </c>
      <c r="H193" s="2" t="str">
        <v>SHIHAB</v>
      </c>
      <c r="I193" s="2" t="s">
        <v>3485</v>
      </c>
      <c r="J193" s="2" t="str">
        <v>+92 300 9272387</v>
      </c>
      <c r="K193" s="2">
        <v>92221611369</v>
      </c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2" t="s">
        <v>3762</v>
      </c>
      <c r="B194" s="2" t="str">
        <v>土耳其</v>
      </c>
      <c r="C194" s="2" t="str">
        <v>--</v>
      </c>
      <c r="D194" s="3"/>
      <c r="E194" s="2" t="str">
        <v>其他,家具,玻璃工艺品,餐厨用具</v>
      </c>
      <c r="F194" s="2" t="str">
        <v>8次</v>
      </c>
      <c r="G194" s="2" t="str">
        <v>SAKIZAGACI CAD.NANE SOK.NO.18/2 TAKSIMISTANBUL,TURKEY</v>
      </c>
      <c r="H194" s="2" t="str">
        <v>Rajendra Agarwal</v>
      </c>
      <c r="I194" s="2" t="s">
        <v>3763</v>
      </c>
      <c r="J194" s="2" t="str">
        <v>+90 212 243 00 73</v>
      </c>
      <c r="K194" s="2" t="str">
        <v>90 212 2445471</v>
      </c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2" t="s">
        <v>7374</v>
      </c>
      <c r="B195" s="2" t="str">
        <v>印尼</v>
      </c>
      <c r="C195" s="3" t="s">
        <v>7376</v>
      </c>
      <c r="D195" s="3"/>
      <c r="E195" s="2" t="str">
        <v>其他,家具,照明产品,食品,餐厨用具</v>
      </c>
      <c r="F195" s="2" t="str">
        <v>8次</v>
      </c>
      <c r="G195" s="2" t="str">
        <v>GREEN GARDEN G4/12A, DAAN MOGOT KM3,JAKARTA 11520,INDONESIA</v>
      </c>
      <c r="H195" s="2" t="str">
        <v>EISA</v>
      </c>
      <c r="I195" s="2" t="s">
        <v>7375</v>
      </c>
      <c r="J195" s="2" t="str">
        <v>+62 622 15819968</v>
      </c>
      <c r="K195" s="2" t="str">
        <v>62 21 5819969</v>
      </c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2" t="s">
        <v>3799</v>
      </c>
      <c r="B196" s="2" t="str">
        <v>阿聯酋</v>
      </c>
      <c r="C196" s="3" t="s">
        <v>3798</v>
      </c>
      <c r="D196" s="3"/>
      <c r="E196" s="2" t="str">
        <v>家具,餐厨用具</v>
      </c>
      <c r="F196" s="2" t="str">
        <v>7次</v>
      </c>
      <c r="G196" s="2" t="str">
        <v>P. BOX 21740SABAKHA BUS STATION SHOP NO:1DEIRA DUBAI.,U.A.E.</v>
      </c>
      <c r="H196" s="2" t="str">
        <v>Debara Ann Lundy</v>
      </c>
      <c r="I196" s="2" t="s">
        <v>3797</v>
      </c>
      <c r="J196" s="2" t="str">
        <v>+971 4 225 8459</v>
      </c>
      <c r="K196" s="2" t="str">
        <v>00971 4 2257470</v>
      </c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2" t="s">
        <v>5731</v>
      </c>
      <c r="B197" s="2" t="str">
        <v>泰国</v>
      </c>
      <c r="C197" s="3" t="s">
        <v>5730</v>
      </c>
      <c r="D197" s="3"/>
      <c r="E197" s="2" t="s">
        <v>5728</v>
      </c>
      <c r="F197" s="2" t="str">
        <v>9次</v>
      </c>
      <c r="G197" s="2" t="str">
        <v>96/27 MOO 9 BANGKHEN, AMPHOE MUANG,NONTHABURI 11000,THAILAND</v>
      </c>
      <c r="H197" s="2" t="str">
        <v>EDWIN WEN</v>
      </c>
      <c r="I197" s="2" t="s">
        <v>5729</v>
      </c>
      <c r="J197" s="2" t="str">
        <v>+66 2 832 1160</v>
      </c>
      <c r="K197" s="2" t="str">
        <v>66-2-8321159</v>
      </c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2" t="s">
        <v>3697</v>
      </c>
      <c r="B198" s="2" t="str">
        <v>巴基斯坦</v>
      </c>
      <c r="C198" s="2" t="str">
        <v>--</v>
      </c>
      <c r="D198" s="3"/>
      <c r="E198" s="2" t="s">
        <v>3695</v>
      </c>
      <c r="F198" s="2" t="str">
        <v>9次</v>
      </c>
      <c r="G198" s="2" t="str">
        <v>NP 13/76 MUAMMAD SHAH STREET JODIA BAZAR KARACHI</v>
      </c>
      <c r="H198" s="2" t="str">
        <v>HOMOUD AL ZAMIL</v>
      </c>
      <c r="I198" s="2" t="s">
        <v>3696</v>
      </c>
      <c r="J198" s="2" t="str">
        <v>92 21 7514546 7524546</v>
      </c>
      <c r="K198" s="2" t="str">
        <v>92 21 7523993</v>
      </c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2" t="s">
        <v>1523</v>
      </c>
      <c r="B199" s="2" t="str">
        <v>印尼</v>
      </c>
      <c r="C199" s="3" t="s">
        <v>1522</v>
      </c>
      <c r="D199" s="3"/>
      <c r="E199" s="2" t="str">
        <v>食品,餐厨用具</v>
      </c>
      <c r="F199" s="2" t="str">
        <v>3次</v>
      </c>
      <c r="G199" s="2" t="str">
        <v>GRAHA CNI KOMPLEK GREEN GARDEN BLOK A-8 NO.1,JL.ARTERI KEDOYA,JAKARTA</v>
      </c>
      <c r="H199" s="2" t="str">
        <v>WONG BOEN TJEN</v>
      </c>
      <c r="I199" s="2" t="s">
        <v>1524</v>
      </c>
      <c r="J199" s="2" t="str">
        <v>061-7957175,+62 812-9044-410,+62 21 5807575</v>
      </c>
      <c r="K199" s="2" t="str">
        <v>0062 21 5805656/5806565</v>
      </c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2" t="s">
        <v>2725</v>
      </c>
      <c r="B200" s="2" t="str">
        <v>馬來西亞</v>
      </c>
      <c r="C200" s="3" t="s">
        <v>2727</v>
      </c>
      <c r="D200" s="3"/>
      <c r="E200" s="2" t="str">
        <v>餐厨用具</v>
      </c>
      <c r="F200" s="2" t="str">
        <v>7次</v>
      </c>
      <c r="G200" s="2" t="str">
        <v>SUITE 10.08, MENARA TREND,JLN BATAI LAUT 4,41300 KLANG, SELANGOR,MALAYSIA</v>
      </c>
      <c r="H200" s="2" t="str">
        <v>--</v>
      </c>
      <c r="I200" s="2" t="s">
        <v>2726</v>
      </c>
      <c r="J200" s="2" t="str">
        <v>+60 3-3344 2094</v>
      </c>
      <c r="K200" s="2" t="str">
        <v>603 33488091</v>
      </c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2" t="s">
        <v>353</v>
      </c>
      <c r="B201" s="2" t="str">
        <v>南非</v>
      </c>
      <c r="C201" s="2" t="str">
        <v>--</v>
      </c>
      <c r="D201" s="3"/>
      <c r="E201" s="2" t="str">
        <v>五金,其他,节日用品,餐厨用具</v>
      </c>
      <c r="F201" s="2" t="str">
        <v>8次</v>
      </c>
      <c r="G201" s="2" t="str">
        <v>P. O. BOX 39831 BOOYSENS,2016 JOHANNESBURG ,SOUTH AFRICA</v>
      </c>
      <c r="H201" s="2" t="str">
        <v>ahsan qureshi</v>
      </c>
      <c r="I201" s="2" t="s">
        <v>352</v>
      </c>
      <c r="J201" s="2" t="str">
        <v>+27 11 434 3907</v>
      </c>
      <c r="K201" s="2" t="str">
        <v>27 11 4344725</v>
      </c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2" t="s">
        <v>6010</v>
      </c>
      <c r="B202" s="2" t="str">
        <v>印度</v>
      </c>
      <c r="C202" s="2" t="str">
        <v>--</v>
      </c>
      <c r="D202" s="3"/>
      <c r="E202" s="2" t="str">
        <v>其他,玻璃工艺品,餐厨用具</v>
      </c>
      <c r="F202" s="2" t="str">
        <v>9次</v>
      </c>
      <c r="G202" s="2" t="str">
        <v>143, BHARAT BUILDING, TELIWARA, SADAR BAZAR,</v>
      </c>
      <c r="H202" s="2" t="str">
        <v>Felicity Feng</v>
      </c>
      <c r="I202" s="2" t="s">
        <v>6009</v>
      </c>
      <c r="J202" s="2">
        <v>23616161</v>
      </c>
      <c r="K202" s="2">
        <v>23626464</v>
      </c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2" t="s">
        <v>1800</v>
      </c>
      <c r="B203" s="2" t="str">
        <v>馬來西亞</v>
      </c>
      <c r="C203" s="3" t="s">
        <v>1801</v>
      </c>
      <c r="D203" s="3"/>
      <c r="E203" s="2" t="str">
        <v>服装饰物及配件,餐厨用具</v>
      </c>
      <c r="F203" s="2" t="str">
        <v>3次</v>
      </c>
      <c r="G203" s="2" t="str">
        <v>67,Lorong Scott, Brickfields, 50470 Kuala Lumpur</v>
      </c>
      <c r="H203" s="2" t="str">
        <v>SANJAY S BAVISI</v>
      </c>
      <c r="I203" s="2" t="s">
        <v>1802</v>
      </c>
      <c r="J203" s="2" t="str">
        <v>+60-3-4041-6415,+60 12-697 9344,+60-12-697-9344,+60-12-692-9344,+60 3-2273 2273</v>
      </c>
      <c r="K203" s="2" t="str">
        <v>0060 3 62722199</v>
      </c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2" t="s">
        <v>7453</v>
      </c>
      <c r="B204" s="2" t="str">
        <v>沙烏地阿拉伯</v>
      </c>
      <c r="C204" s="2" t="str">
        <v>--</v>
      </c>
      <c r="D204" s="3"/>
      <c r="E204" s="2" t="str">
        <v>体育及旅游休闲用品,家具,玻璃工艺品,箱包,鞋,餐厨用具</v>
      </c>
      <c r="F204" s="2" t="str">
        <v>9次</v>
      </c>
      <c r="G204" s="2" t="str">
        <v>Dammam, Al-Qatif - Tarout Road, SAUDI ARABIA</v>
      </c>
      <c r="H204" s="2" t="str">
        <v>JAMAL GHOZI</v>
      </c>
      <c r="I204" s="2" t="s">
        <v>7452</v>
      </c>
      <c r="J204" s="2" t="str">
        <v>966(03)8240354</v>
      </c>
      <c r="K204" s="2" t="str">
        <v>966(03)8236661</v>
      </c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2" t="s">
        <v>3710</v>
      </c>
      <c r="B205" s="2" t="str">
        <v>印度</v>
      </c>
      <c r="C205" s="2" t="str">
        <v>--</v>
      </c>
      <c r="D205" s="3"/>
      <c r="E205" s="2" t="str">
        <v>其他,服装饰物及配件,玩具,箱包,餐厨用具</v>
      </c>
      <c r="F205" s="2" t="str">
        <v>7次</v>
      </c>
      <c r="G205" s="2" t="str">
        <v>19/22 SHAKTI NAGAR DELHI</v>
      </c>
      <c r="H205" s="2" t="str">
        <v>MR.K.R.WADEHRA</v>
      </c>
      <c r="I205" s="2" t="str">
        <v>--</v>
      </c>
      <c r="J205" s="2" t="str">
        <v>0091 11 7434873</v>
      </c>
      <c r="K205" s="2" t="str">
        <v>0091 11 7434873/6277441</v>
      </c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2" t="s">
        <v>3922</v>
      </c>
      <c r="B206" s="2" t="str">
        <v>巴基斯坦</v>
      </c>
      <c r="C206" s="3" t="s">
        <v>3923</v>
      </c>
      <c r="D206" s="3"/>
      <c r="E206" s="2" t="str">
        <v>餐厨用具</v>
      </c>
      <c r="F206" s="2" t="str">
        <v>7次</v>
      </c>
      <c r="G206" s="2" t="str">
        <v>2nd Floor, Tariq Cnter. Opp. Traffic Police Office Stadium Road,Civil Line, PAKISTAN</v>
      </c>
      <c r="H206" s="2" t="str">
        <v>--</v>
      </c>
      <c r="I206" s="2" t="s">
        <v>3924</v>
      </c>
      <c r="J206" s="2">
        <v>9241611902</v>
      </c>
      <c r="K206" s="2">
        <v>9241619509</v>
      </c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2" t="s">
        <v>2121</v>
      </c>
      <c r="B207" s="2" t="str">
        <v>菲律賓</v>
      </c>
      <c r="C207" s="3" t="s">
        <v>2123</v>
      </c>
      <c r="D207" s="3"/>
      <c r="E207" s="2" t="str">
        <v>个人护理用具,体育及旅游休闲用品,家用电器,餐厨用具</v>
      </c>
      <c r="F207" s="2" t="str">
        <v>6次</v>
      </c>
      <c r="G207" s="2" t="str">
        <v>1444-A LEON GUINTO STREETMALATE MANILA,PHILIPPINES</v>
      </c>
      <c r="H207" s="2" t="str">
        <v>Steven</v>
      </c>
      <c r="I207" s="2" t="s">
        <v>2122</v>
      </c>
      <c r="J207" s="2" t="str">
        <v>(632) 5249374</v>
      </c>
      <c r="K207" s="2" t="str">
        <v>(632) 5362406</v>
      </c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2" t="s">
        <v>6100</v>
      </c>
      <c r="B208" s="2" t="str">
        <v>印度</v>
      </c>
      <c r="C208" s="2" t="str">
        <v>--</v>
      </c>
      <c r="D208" s="3"/>
      <c r="E208" s="2" t="s">
        <v>6102</v>
      </c>
      <c r="F208" s="2" t="str">
        <v>8次</v>
      </c>
      <c r="G208" s="2" t="str">
        <v>IIND FLOOR AIWAN-E-GHALIB BUILDINGMATA SUNDRI LANE NEW DELHI,INDIA</v>
      </c>
      <c r="H208" s="2" t="str">
        <v>Lisa Vaai</v>
      </c>
      <c r="I208" s="2" t="s">
        <v>6101</v>
      </c>
      <c r="J208" s="2" t="str">
        <v>+91 11 2323 4391</v>
      </c>
      <c r="K208" s="2" t="str">
        <v>91 011 23232145</v>
      </c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2" t="s">
        <v>84</v>
      </c>
      <c r="B209" s="2" t="str">
        <v>印度</v>
      </c>
      <c r="C209" s="2" t="str">
        <v>--</v>
      </c>
      <c r="D209" s="3"/>
      <c r="E209" s="2" t="str">
        <v>医药保健品及医疗器械,玻璃工艺品,食品,餐厨用具</v>
      </c>
      <c r="F209" s="2" t="str">
        <v>6次</v>
      </c>
      <c r="G209" s="2" t="str">
        <v>GOKULPURA RAMTE RAM ROADGHAZIABAD UTTAR PRADESH 201001,INDIA</v>
      </c>
      <c r="H209" s="2" t="str">
        <v>--</v>
      </c>
      <c r="I209" s="2">
        <v>14</v>
      </c>
      <c r="J209" s="2" t="str">
        <v>+91 120 271 4272</v>
      </c>
      <c r="K209" s="2">
        <v>911202781459</v>
      </c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2" t="s">
        <v>126</v>
      </c>
      <c r="B210" s="2" t="str">
        <v>加納</v>
      </c>
      <c r="C210" s="2" t="str">
        <v>--</v>
      </c>
      <c r="D210" s="3"/>
      <c r="E210" s="2" t="s">
        <v>127</v>
      </c>
      <c r="F210" s="2" t="str">
        <v>9次</v>
      </c>
      <c r="G210" s="2" t="str">
        <v>P.O.BOX 216 DARKUMANACCRA,GHANA</v>
      </c>
      <c r="H210" s="2" t="str">
        <v>SOM P MITTAL</v>
      </c>
      <c r="I210" s="2" t="s">
        <v>128</v>
      </c>
      <c r="J210" s="2" t="str">
        <v>021 307225</v>
      </c>
      <c r="K210" s="2" t="str">
        <v>021 307225</v>
      </c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2" t="s">
        <v>4509</v>
      </c>
      <c r="B211" s="2" t="str">
        <v>菲律賓</v>
      </c>
      <c r="C211" s="3" t="s">
        <v>4507</v>
      </c>
      <c r="D211" s="3"/>
      <c r="E211" s="2" t="str">
        <v>餐厨用具</v>
      </c>
      <c r="F211" s="2" t="str">
        <v>3次</v>
      </c>
      <c r="G211" s="2" t="str">
        <v>2013 General Mascardo St cor.M.Reyes,Bangkal,Makati City</v>
      </c>
      <c r="H211" s="2" t="str">
        <v>MR EDWIN ALCASID</v>
      </c>
      <c r="I211" s="2" t="s">
        <v>4508</v>
      </c>
      <c r="J211" s="2" t="str">
        <v>0063 2 7509796</v>
      </c>
      <c r="K211" s="2" t="str">
        <v>0063 2 8892956</v>
      </c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2" t="s">
        <v>6298</v>
      </c>
      <c r="B212" s="2" t="str">
        <v>泰国</v>
      </c>
      <c r="C212" s="3" t="s">
        <v>6297</v>
      </c>
      <c r="D212" s="3"/>
      <c r="E212" s="2" t="s">
        <v>6296</v>
      </c>
      <c r="F212" s="2" t="str">
        <v>11次</v>
      </c>
      <c r="G212" s="2" t="str">
        <v>#65/502 MOO6 SOI 80/2 EKACHAI RD.BANGBON BANGKOK 10150THAILAND</v>
      </c>
      <c r="H212" s="2" t="str">
        <v>*</v>
      </c>
      <c r="I212" s="2" t="s">
        <v>6295</v>
      </c>
      <c r="J212" s="2" t="str">
        <v>(02)5332026</v>
      </c>
      <c r="K212" s="2" t="str">
        <v>(02)5332133</v>
      </c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2" t="s">
        <v>2797</v>
      </c>
      <c r="B213" s="2" t="str">
        <v>印尼</v>
      </c>
      <c r="C213" s="3" t="s">
        <v>2795</v>
      </c>
      <c r="D213" s="3"/>
      <c r="E213" s="2" t="str">
        <v>五金,其他,家具,家用电器,工具,餐厨用具</v>
      </c>
      <c r="F213" s="2" t="str">
        <v>10次</v>
      </c>
      <c r="G213" s="2" t="str">
        <v>GEDUNG KAWAN LAMA JL.PURI KENCANA NO.1,MERUYA-KEMBANGAN JAKARTA BARAT</v>
      </c>
      <c r="H213" s="2" t="str">
        <v>Aneke Sukiatna</v>
      </c>
      <c r="I213" s="2" t="s">
        <v>2796</v>
      </c>
      <c r="J213" s="2" t="str">
        <v>(62 21)5822222</v>
      </c>
      <c r="K213" s="2" t="str">
        <v>(62 21)5826688</v>
      </c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2" t="s">
        <v>760</v>
      </c>
      <c r="B214" s="2" t="str">
        <v>菲律賓</v>
      </c>
      <c r="C214" s="2" t="str">
        <v>--</v>
      </c>
      <c r="D214" s="3"/>
      <c r="E214" s="2" t="str">
        <v>餐厨用具</v>
      </c>
      <c r="F214" s="2" t="str">
        <v>6次</v>
      </c>
      <c r="G214" s="2" t="str">
        <v>GF,ACTRON BD.,2662 HONDURAS ST,1250 BRGY.SAN ISIDRO,MAKATI CY</v>
      </c>
      <c r="H214" s="2" t="str">
        <v>RESTIE M BENAVIDEZ</v>
      </c>
      <c r="I214" s="2" t="s">
        <v>759</v>
      </c>
      <c r="J214" s="2" t="str">
        <v>0063 2 844 3041</v>
      </c>
      <c r="K214" s="2" t="str">
        <v>0063 2 815 2778</v>
      </c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2" t="s">
        <v>2725</v>
      </c>
      <c r="B215" s="2" t="str">
        <v>馬來西亞</v>
      </c>
      <c r="C215" s="3" t="s">
        <v>2727</v>
      </c>
      <c r="D215" s="3"/>
      <c r="E215" s="2" t="str">
        <v>餐厨用具</v>
      </c>
      <c r="F215" s="2" t="str">
        <v>7次</v>
      </c>
      <c r="G215" s="2" t="str">
        <v>SUITE 10.08, MENARA TREND,JLN BATAI LAUT 4,41300 KLANG, SELANGOR,MALAYSIA</v>
      </c>
      <c r="H215" s="2" t="str">
        <v>--</v>
      </c>
      <c r="I215" s="2" t="s">
        <v>2726</v>
      </c>
      <c r="J215" s="2" t="str">
        <v>+60 3-3344 2094</v>
      </c>
      <c r="K215" s="2" t="str">
        <v>603 33488091</v>
      </c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2" t="s">
        <v>353</v>
      </c>
      <c r="B216" s="2" t="str">
        <v>南非</v>
      </c>
      <c r="C216" s="2" t="str">
        <v>--</v>
      </c>
      <c r="D216" s="3"/>
      <c r="E216" s="2" t="str">
        <v>五金,其他,节日用品,餐厨用具</v>
      </c>
      <c r="F216" s="2" t="str">
        <v>8次</v>
      </c>
      <c r="G216" s="2" t="str">
        <v>P. O. BOX 39831 BOOYSENS,2016 JOHANNESBURG ,SOUTH AFRICA</v>
      </c>
      <c r="H216" s="2" t="str">
        <v>ahsan qureshi</v>
      </c>
      <c r="I216" s="2" t="s">
        <v>352</v>
      </c>
      <c r="J216" s="2" t="str">
        <v>+27 11 434 3907</v>
      </c>
      <c r="K216" s="2" t="str">
        <v>27 11 4344725</v>
      </c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2" t="s">
        <v>6532</v>
      </c>
      <c r="B217" s="2" t="str">
        <v>尼日利亞</v>
      </c>
      <c r="C217" s="2" t="str">
        <v>--</v>
      </c>
      <c r="D217" s="3"/>
      <c r="E217" s="2" t="s">
        <v>6533</v>
      </c>
      <c r="F217" s="2" t="str">
        <v>10次</v>
      </c>
      <c r="G217" s="2" t="str">
        <v>B385 OJO ALABA INTERNATIONAL MARKET,OJO LAGOS,NIGERIA</v>
      </c>
      <c r="H217" s="2" t="str">
        <v>Giulia Santoianni</v>
      </c>
      <c r="I217" s="2" t="s">
        <v>6534</v>
      </c>
      <c r="J217" s="2" t="str">
        <v>234 4812353</v>
      </c>
      <c r="K217" s="2" t="str">
        <v>234 2660794</v>
      </c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2" t="s">
        <v>5051</v>
      </c>
      <c r="B218" s="2" t="str">
        <v>沙烏地阿拉伯</v>
      </c>
      <c r="C218" s="2" t="str">
        <v>--</v>
      </c>
      <c r="D218" s="3"/>
      <c r="E218" s="2" t="str">
        <v>餐厨用具</v>
      </c>
      <c r="F218" s="2" t="str">
        <v>5次</v>
      </c>
      <c r="G218" s="2" t="str">
        <v>P.O.BOX 319,RIYADH</v>
      </c>
      <c r="H218" s="2" t="str">
        <v>ZIAD AL KHATIEB</v>
      </c>
      <c r="I218" s="2" t="str">
        <v>--</v>
      </c>
      <c r="J218" s="2" t="str">
        <v>00966 1 4500050</v>
      </c>
      <c r="K218" s="2" t="str">
        <v>00966 1 4500050</v>
      </c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2" t="s">
        <v>619</v>
      </c>
      <c r="B219" s="2" t="str">
        <v>新加坡</v>
      </c>
      <c r="C219" s="2" t="str">
        <v>--</v>
      </c>
      <c r="D219" s="3"/>
      <c r="E219" s="2" t="str">
        <v>餐厨用具</v>
      </c>
      <c r="F219" s="2" t="str">
        <v>6次</v>
      </c>
      <c r="G219" s="2" t="str">
        <v>City Warehouse, 5,Kaki Bukit Road 2 #02-03, 417839, Singapore</v>
      </c>
      <c r="H219" s="2" t="str">
        <v>--</v>
      </c>
      <c r="I219" s="2" t="s">
        <v>618</v>
      </c>
      <c r="J219" s="2" t="str">
        <v>0065 67458888</v>
      </c>
      <c r="K219" s="2" t="str">
        <v>0065 67442125</v>
      </c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2" t="s">
        <v>1439</v>
      </c>
      <c r="B220" s="2" t="str">
        <v>阿聯酋</v>
      </c>
      <c r="C220" s="2" t="str">
        <v>--</v>
      </c>
      <c r="D220" s="3"/>
      <c r="E220" s="2" t="str">
        <v>家具,家居装饰品,餐厨用具</v>
      </c>
      <c r="F220" s="2" t="str">
        <v>7次</v>
      </c>
      <c r="G220" s="2" t="str">
        <v>P.O.BOX 26539,SHARJAH, UAE,U.A.E.</v>
      </c>
      <c r="H220" s="2" t="str">
        <v>Imran Ghayasuddin</v>
      </c>
      <c r="I220" s="2" t="s">
        <v>1438</v>
      </c>
      <c r="J220" s="2" t="str">
        <v>+971 6 573 6842</v>
      </c>
      <c r="K220" s="2" t="str">
        <v>00971 6 5736843</v>
      </c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2" t="s">
        <v>3943</v>
      </c>
      <c r="B221" s="2" t="str">
        <v>印度</v>
      </c>
      <c r="C221" s="2" t="str">
        <v>--</v>
      </c>
      <c r="D221" s="3"/>
      <c r="E221" s="2" t="str">
        <v>家具,家居用品,餐厨用具</v>
      </c>
      <c r="F221" s="2" t="str">
        <v>7次</v>
      </c>
      <c r="G221" s="2" t="str">
        <v>LADOWALI ROAD,JALANDHAR,PUNJAB</v>
      </c>
      <c r="H221" s="2" t="str">
        <v>MITIAL STEEL WORKS</v>
      </c>
      <c r="I221" s="2" t="s">
        <v>3942</v>
      </c>
      <c r="J221" s="2" t="str">
        <v>0091 181 233887</v>
      </c>
      <c r="K221" s="2" t="str">
        <v>0091 181 457435</v>
      </c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2" t="s">
        <v>1030</v>
      </c>
      <c r="B222" s="2" t="str">
        <v>泰国</v>
      </c>
      <c r="C222" s="3" t="s">
        <v>1027</v>
      </c>
      <c r="D222" s="3"/>
      <c r="E222" s="2" t="s">
        <v>1029</v>
      </c>
      <c r="F222" s="2" t="str">
        <v>11次</v>
      </c>
      <c r="G222" s="2" t="str">
        <v>1 Fortune Tower Bldg., 7th Floor, Ratchdaphisek Rd., Huai Khwang, 10310</v>
      </c>
      <c r="H222" s="2" t="str">
        <v>GAO BO</v>
      </c>
      <c r="I222" s="2" t="s">
        <v>1028</v>
      </c>
      <c r="J222" s="2" t="str">
        <v>+66 66 233 1148</v>
      </c>
      <c r="K222" s="2" t="str">
        <v>0066 2 2236606</v>
      </c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2" t="s">
        <v>943</v>
      </c>
      <c r="B223" s="2" t="str">
        <v>印度</v>
      </c>
      <c r="C223" s="3" t="s">
        <v>942</v>
      </c>
      <c r="D223" s="3"/>
      <c r="E223" s="2" t="str">
        <v>工艺陶瓷,玩具,玻璃工艺品,箱包,食品,餐厨用具</v>
      </c>
      <c r="F223" s="2" t="str">
        <v>8次</v>
      </c>
      <c r="G223" s="2" t="str">
        <v>2, PORTUGUESE CHURCH STREET,1ST FLOOR, KOLKATA-700001,INDIA</v>
      </c>
      <c r="H223" s="2" t="str">
        <v>ALAN ELHAGE</v>
      </c>
      <c r="I223" s="2" t="s">
        <v>944</v>
      </c>
      <c r="J223" s="2" t="str">
        <v>+91 33 2235 4847</v>
      </c>
      <c r="K223" s="2">
        <v>9103322354847</v>
      </c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2" t="s">
        <v>293</v>
      </c>
      <c r="B224" s="2" t="str">
        <v>阿聯酋</v>
      </c>
      <c r="C224" s="3" t="s">
        <v>294</v>
      </c>
      <c r="D224" s="3"/>
      <c r="E224" s="2" t="str">
        <v>家具,家居装饰品,玻璃工艺品,餐厨用具</v>
      </c>
      <c r="F224" s="2" t="str">
        <v>8次</v>
      </c>
      <c r="G224" s="2" t="str">
        <v>Lockport, New York, U.A.E.</v>
      </c>
      <c r="H224" s="2" t="str">
        <v>Jesus Curiel Rojas</v>
      </c>
      <c r="I224" s="2" t="s">
        <v>3208</v>
      </c>
      <c r="J224" s="2" t="str">
        <v>905 670 1556</v>
      </c>
      <c r="K224" s="2" t="str">
        <v>905 670 1531</v>
      </c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2" t="s">
        <v>5051</v>
      </c>
      <c r="B225" s="2" t="str">
        <v>沙烏地阿拉伯</v>
      </c>
      <c r="C225" s="2" t="str">
        <v>--</v>
      </c>
      <c r="D225" s="3"/>
      <c r="E225" s="2" t="str">
        <v>餐厨用具</v>
      </c>
      <c r="F225" s="2" t="str">
        <v>5次</v>
      </c>
      <c r="G225" s="2" t="str">
        <v>P.O.BOX 319,RIYADH</v>
      </c>
      <c r="H225" s="2" t="str">
        <v>ZIAD AL KHATIEB</v>
      </c>
      <c r="I225" s="2" t="str">
        <v>--</v>
      </c>
      <c r="J225" s="2" t="str">
        <v>00966 1 4500050</v>
      </c>
      <c r="K225" s="2" t="str">
        <v>00966 1 4500050</v>
      </c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2" t="s">
        <v>619</v>
      </c>
      <c r="B226" s="2" t="str">
        <v>新加坡</v>
      </c>
      <c r="C226" s="2" t="str">
        <v>--</v>
      </c>
      <c r="D226" s="3"/>
      <c r="E226" s="2" t="str">
        <v>餐厨用具</v>
      </c>
      <c r="F226" s="2" t="str">
        <v>6次</v>
      </c>
      <c r="G226" s="2" t="str">
        <v>City Warehouse, 5,Kaki Bukit Road 2 #02-03, 417839, Singapore</v>
      </c>
      <c r="H226" s="2" t="str">
        <v>--</v>
      </c>
      <c r="I226" s="2" t="s">
        <v>618</v>
      </c>
      <c r="J226" s="2" t="str">
        <v>0065 67458888</v>
      </c>
      <c r="K226" s="2" t="str">
        <v>0065 67442125</v>
      </c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2" t="s">
        <v>5143</v>
      </c>
      <c r="B227" s="2" t="str">
        <v>菲律賓</v>
      </c>
      <c r="C227" s="3" t="s">
        <v>5145</v>
      </c>
      <c r="D227" s="3"/>
      <c r="E227" s="2" t="str">
        <v>餐厨用具</v>
      </c>
      <c r="F227" s="2" t="str">
        <v>5次</v>
      </c>
      <c r="G227" s="2" t="str">
        <v>572-H, PAMPANGA ST., TONDO,MANILA 1013</v>
      </c>
      <c r="H227" s="2" t="str">
        <v>WILFREDO SANTOS</v>
      </c>
      <c r="I227" s="2" t="s">
        <v>5144</v>
      </c>
      <c r="J227" s="2" t="str">
        <v>+63 2 253 8437</v>
      </c>
      <c r="K227" s="2" t="str">
        <v>0063 2 523 9747</v>
      </c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2" t="s">
        <v>6914</v>
      </c>
      <c r="B228" s="2" t="str">
        <v>埃及</v>
      </c>
      <c r="C228" s="2" t="str">
        <v>--</v>
      </c>
      <c r="D228" s="3"/>
      <c r="E228" s="2" t="str">
        <v>办公文具,箱包,餐厨用具</v>
      </c>
      <c r="F228" s="2" t="str">
        <v>3次</v>
      </c>
      <c r="G228" s="2" t="str">
        <v>--</v>
      </c>
      <c r="H228" s="2" t="str">
        <v>JOHANN VARGAS</v>
      </c>
      <c r="I228" s="2" t="s">
        <v>6913</v>
      </c>
      <c r="J228" s="2" t="str">
        <v>+20 2 22711855</v>
      </c>
      <c r="K228" s="2" t="str">
        <v>--</v>
      </c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2" t="s">
        <v>1439</v>
      </c>
      <c r="B229" s="2" t="str">
        <v>阿聯酋</v>
      </c>
      <c r="C229" s="2" t="str">
        <v>--</v>
      </c>
      <c r="D229" s="3"/>
      <c r="E229" s="2" t="str">
        <v>家具,家居装饰品,餐厨用具</v>
      </c>
      <c r="F229" s="2" t="str">
        <v>7次</v>
      </c>
      <c r="G229" s="2" t="str">
        <v>P.O.BOX 26539,SHARJAH, UAE,U.A.E.</v>
      </c>
      <c r="H229" s="2" t="str">
        <v>Imran Ghayasuddin</v>
      </c>
      <c r="I229" s="2" t="s">
        <v>1438</v>
      </c>
      <c r="J229" s="2" t="str">
        <v>+971 6 573 6842</v>
      </c>
      <c r="K229" s="2" t="str">
        <v>00971 6 5736843</v>
      </c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2" t="s">
        <v>5505</v>
      </c>
      <c r="B230" s="2" t="str">
        <v>印度</v>
      </c>
      <c r="C230" s="3" t="s">
        <v>5508</v>
      </c>
      <c r="D230" s="3"/>
      <c r="E230" s="2" t="s">
        <v>5506</v>
      </c>
      <c r="F230" s="2" t="str">
        <v>9次</v>
      </c>
      <c r="G230" s="2" t="str">
        <v>B-1/23, YAMUNA VIHAR,DELHI-53,INDIA</v>
      </c>
      <c r="H230" s="2" t="str">
        <v>Emiliano Bianchi</v>
      </c>
      <c r="I230" s="2" t="s">
        <v>5507</v>
      </c>
      <c r="J230" s="2" t="str">
        <v>+91 11 2391 1052</v>
      </c>
      <c r="K230" s="2" t="str">
        <v>0091 23994190</v>
      </c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2" t="s">
        <v>7150</v>
      </c>
      <c r="B231" s="2" t="str">
        <v>印度</v>
      </c>
      <c r="C231" s="3" t="s">
        <v>7149</v>
      </c>
      <c r="D231" s="3"/>
      <c r="E231" s="2" t="str">
        <v>玻璃工艺品,餐厨用具</v>
      </c>
      <c r="F231" s="2" t="str">
        <v>2次</v>
      </c>
      <c r="G231" s="2" t="str">
        <v>B-19/20,COMMERCE CENTRE,TARDCO,BOMBAY</v>
      </c>
      <c r="H231" s="2" t="str">
        <v>MR SOHIL SHAH</v>
      </c>
      <c r="I231" s="2" t="s">
        <v>7148</v>
      </c>
      <c r="J231" s="2" t="str">
        <v>+91-22-2351-6177,+91-22-2351-2347,+91 22 2351 2347,+91 22 2351 6177</v>
      </c>
      <c r="K231" s="2" t="str">
        <v>0091 22 4932347</v>
      </c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5" t="s">
        <v>5454</v>
      </c>
      <c r="B232" s="5" t="str">
        <v>印度</v>
      </c>
      <c r="C232" s="5" t="str">
        <v>--</v>
      </c>
      <c r="D232" s="3"/>
      <c r="E232" s="5" t="str">
        <v>五金,餐厨用具</v>
      </c>
      <c r="F232" s="5" t="str">
        <v>7次</v>
      </c>
      <c r="G232" s="5" t="str">
        <v>71,CANNING STREET,(BAGREE MARKET) 4TH. FLOOR,ROOM-440 C-BLOCK,KOLKATA</v>
      </c>
      <c r="H232" s="5" t="str">
        <v>GOVIND EXPORTS INTERNATIONAL</v>
      </c>
      <c r="I232" s="5" t="s">
        <v>5453</v>
      </c>
      <c r="J232" s="5">
        <f>+91-98300-38458</f>
      </c>
      <c r="K232" s="5" t="str">
        <v>0091 33 22355626</v>
      </c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2" t="s">
        <v>1298</v>
      </c>
      <c r="B233" s="2" t="str">
        <v>新加坡</v>
      </c>
      <c r="C233" s="2" t="str">
        <v>--</v>
      </c>
      <c r="D233" s="3"/>
      <c r="E233" s="2" t="str">
        <v>餐厨用具</v>
      </c>
      <c r="F233" s="2" t="str">
        <v>2次</v>
      </c>
      <c r="G233" s="2" t="str">
        <v>3 SHENTON WAY #24-02 SHENTON HOUSE</v>
      </c>
      <c r="H233" s="2" t="str">
        <v>MRS ANURAG SHARMA</v>
      </c>
      <c r="I233" s="2" t="s">
        <v>1297</v>
      </c>
      <c r="J233" s="2" t="str">
        <v>0065 62277481</v>
      </c>
      <c r="K233" s="2" t="str">
        <v>0065 62279373</v>
      </c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2" t="s">
        <v>7065</v>
      </c>
      <c r="B234" s="2" t="str">
        <v>印尼</v>
      </c>
      <c r="C234" s="3" t="s">
        <v>7063</v>
      </c>
      <c r="D234" s="3"/>
      <c r="E234" s="2" t="str">
        <v>餐厨用具</v>
      </c>
      <c r="F234" s="2" t="str">
        <v>3次</v>
      </c>
      <c r="G234" s="2" t="str">
        <v>JL.PASAR PAGI NO.28,JAKARTA</v>
      </c>
      <c r="H234" s="2" t="str">
        <v>HENDRA SOETEDJO</v>
      </c>
      <c r="I234" s="2" t="s">
        <v>7064</v>
      </c>
      <c r="J234" s="2" t="str">
        <v>021 6012979</v>
      </c>
      <c r="K234" s="2" t="str">
        <v>0062 21 6916373</v>
      </c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2" t="s">
        <v>3396</v>
      </c>
      <c r="B235" s="2" t="str">
        <v>印尼</v>
      </c>
      <c r="C235" s="2" t="str">
        <v>--</v>
      </c>
      <c r="D235" s="3"/>
      <c r="E235" s="2" t="str">
        <v>其他,家具,箱包,餐厨用具</v>
      </c>
      <c r="F235" s="2" t="str">
        <v>6次</v>
      </c>
      <c r="G235" s="2" t="str">
        <v>JL. LINGJUNGAN III NO. 28 A,TEGAL ALUR,JAKARTA,INDONESIA</v>
      </c>
      <c r="H235" s="2" t="str">
        <v>JACK ZHOU</v>
      </c>
      <c r="I235" s="2" t="s">
        <v>3395</v>
      </c>
      <c r="J235" s="2" t="str">
        <v>+62 622 15559436</v>
      </c>
      <c r="K235" s="2" t="str">
        <v>62 21 5559437</v>
      </c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2" t="s">
        <v>1690</v>
      </c>
      <c r="B236" s="2" t="str">
        <v>沙烏地阿拉伯</v>
      </c>
      <c r="C236" s="2" t="str">
        <v>--</v>
      </c>
      <c r="D236" s="3"/>
      <c r="E236" s="2" t="str">
        <v>五金,其他,家用纺织品,工艺陶瓷,玩具,玻璃工艺品,餐厨用具</v>
      </c>
      <c r="F236" s="2" t="str">
        <v>9次</v>
      </c>
      <c r="G236" s="2" t="str">
        <v>RIYADH, SAUDI ARABIA</v>
      </c>
      <c r="H236" s="2" t="str">
        <v>Abif Chan</v>
      </c>
      <c r="I236" s="2" t="s">
        <v>1691</v>
      </c>
      <c r="J236" s="2">
        <v>96612790227</v>
      </c>
      <c r="K236" s="2">
        <v>96612791995</v>
      </c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2" t="s">
        <v>7443</v>
      </c>
      <c r="B237" s="2" t="str">
        <v>菲律賓</v>
      </c>
      <c r="C237" s="3" t="s">
        <v>7444</v>
      </c>
      <c r="D237" s="3"/>
      <c r="E237" s="2" t="str">
        <v>化工产品,家具,家居用品,工艺陶瓷,玩具,餐厨用具</v>
      </c>
      <c r="F237" s="2" t="str">
        <v>8次</v>
      </c>
      <c r="G237" s="2" t="str">
        <v>RECRAA BLDG.,VITALEZ COMPD. SUCAT RD.,PARANAQUE,METRO MANILA</v>
      </c>
      <c r="H237" s="2" t="str">
        <v>AGNES HERRERA-QUESADA</v>
      </c>
      <c r="I237" s="2" t="s">
        <v>7445</v>
      </c>
      <c r="J237" s="2" t="str">
        <v>0063 2 8257956</v>
      </c>
      <c r="K237" s="2" t="str">
        <v>0063 2 8255289</v>
      </c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2" t="s">
        <v>4204</v>
      </c>
      <c r="B238" s="2" t="str">
        <v>阿聯酋</v>
      </c>
      <c r="C238" s="2" t="str">
        <v>--</v>
      </c>
      <c r="D238" s="3"/>
      <c r="E238" s="2" t="s">
        <v>4202</v>
      </c>
      <c r="F238" s="2" t="str">
        <v>9次</v>
      </c>
      <c r="G238" s="2" t="str">
        <v>SHANGRILA RESIDENCE APARTMENT,1702, SHAIKH ZAYED ROAD, DUBAI,U.A.E.</v>
      </c>
      <c r="H238" s="2" t="str">
        <v>Hossein Labbaf</v>
      </c>
      <c r="I238" s="2" t="s">
        <v>4203</v>
      </c>
      <c r="J238" s="2" t="str">
        <v>+971 4 343 4740</v>
      </c>
      <c r="K238" s="2">
        <v>971503468969</v>
      </c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2" t="s">
        <v>3823</v>
      </c>
      <c r="B239" s="2" t="str">
        <v>土耳其</v>
      </c>
      <c r="C239" s="2" t="str">
        <v>--</v>
      </c>
      <c r="D239" s="3"/>
      <c r="E239" s="2" t="str">
        <v>五金,其他,家用纺织品,工艺陶瓷,餐厨用具</v>
      </c>
      <c r="F239" s="2" t="str">
        <v>9次</v>
      </c>
      <c r="G239" s="2" t="str">
        <v>PETROL OFISI CAD no:13 AMBARLI</v>
      </c>
      <c r="H239" s="2" t="str">
        <v>izzet koncabahar</v>
      </c>
      <c r="I239" s="2" t="s">
        <v>3824</v>
      </c>
      <c r="J239" s="2" t="str">
        <v>90 212 4221080</v>
      </c>
      <c r="K239" s="2" t="str">
        <v>90 212 4220911</v>
      </c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2" t="s">
        <v>5659</v>
      </c>
      <c r="B240" s="2" t="str">
        <v>尼日利亞</v>
      </c>
      <c r="C240" s="2" t="str">
        <v>--</v>
      </c>
      <c r="D240" s="3"/>
      <c r="E240" s="2" t="str">
        <v>其他,服装饰物及配件,箱包,餐厨用具</v>
      </c>
      <c r="F240" s="2" t="str">
        <v>10次</v>
      </c>
      <c r="G240" s="2" t="str">
        <v>17b Lanre Awolokun street Gbagada Phase II Lagos, NIGERIA</v>
      </c>
      <c r="H240" s="2" t="str">
        <v>Mr. Oliver Quingco</v>
      </c>
      <c r="I240" s="2" t="s">
        <v>5660</v>
      </c>
      <c r="J240" s="2" t="str">
        <v>+234 1 266 7684</v>
      </c>
      <c r="K240" s="2">
        <v>12667684</v>
      </c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2" t="s">
        <v>1540</v>
      </c>
      <c r="B241" s="2" t="str">
        <v>印度</v>
      </c>
      <c r="C241" s="3" t="s">
        <v>1541</v>
      </c>
      <c r="D241" s="3"/>
      <c r="E241" s="2" t="str">
        <v>餐厨用具</v>
      </c>
      <c r="F241" s="2" t="str">
        <v>7次</v>
      </c>
      <c r="G241" s="2" t="str">
        <v>J TODI INDUSTRIAL ESTATE,RADHA SWAMY ROAD, BHAYANDAR,DIST. THANE, MAHARASTRA,INDIA</v>
      </c>
      <c r="H241" s="2" t="str">
        <v>--</v>
      </c>
      <c r="I241" s="2" t="s">
        <v>1542</v>
      </c>
      <c r="J241" s="2" t="str">
        <v>+91 22 2814 0913</v>
      </c>
      <c r="K241" s="2">
        <v>912228198227</v>
      </c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2" t="s">
        <v>7548</v>
      </c>
      <c r="B242" s="2" t="str">
        <v>泰国</v>
      </c>
      <c r="C242" s="2" t="str">
        <v>--</v>
      </c>
      <c r="D242" s="3"/>
      <c r="E242" s="2" t="str">
        <v>餐厨用具</v>
      </c>
      <c r="F242" s="2" t="str">
        <v>3次</v>
      </c>
      <c r="G242" s="2" t="str">
        <v>56/101 MOO 6 BAROMRACCHACHONNANEE RD., TALING-CHAN BANGKOK</v>
      </c>
      <c r="H242" s="2" t="str">
        <v>PRASITSINT TANPRASERTSUPA</v>
      </c>
      <c r="I242" s="2" t="s">
        <v>7547</v>
      </c>
      <c r="J242" s="2" t="str">
        <v>0066 2 8841339</v>
      </c>
      <c r="K242" s="2" t="str">
        <v>0066 2 4485299</v>
      </c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5" t="s">
        <v>1812</v>
      </c>
      <c r="B243" s="5" t="str">
        <v>加納</v>
      </c>
      <c r="C243" s="5" t="str">
        <v>--</v>
      </c>
      <c r="D243" s="3"/>
      <c r="E243" s="5" t="s">
        <v>1813</v>
      </c>
      <c r="F243" s="5" t="str">
        <v>6次</v>
      </c>
      <c r="G243" s="5" t="str">
        <v>P. O. BOX KA 30539,KOTOKA-AIRPORT,ACCRA,GHANA</v>
      </c>
      <c r="H243" s="5" t="str">
        <v>Shahjahan Kawsar</v>
      </c>
      <c r="I243" s="5" t="s">
        <v>1814</v>
      </c>
      <c r="J243" s="5">
        <v>23321225735</v>
      </c>
      <c r="K243" s="5">
        <v>23321225735</v>
      </c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2" t="s">
        <v>7464</v>
      </c>
      <c r="B244" s="2" t="str">
        <v>沙烏地阿拉伯</v>
      </c>
      <c r="C244" s="2" t="str">
        <v>--</v>
      </c>
      <c r="D244" s="3"/>
      <c r="E244" s="2" t="s">
        <v>7462</v>
      </c>
      <c r="F244" s="2" t="str">
        <v>10次</v>
      </c>
      <c r="G244" s="2" t="str">
        <v>P.O.BOX NO. 6804</v>
      </c>
      <c r="H244" s="2" t="str">
        <v>MR.AHMAD ASSAFI</v>
      </c>
      <c r="I244" s="2" t="s">
        <v>7463</v>
      </c>
      <c r="J244" s="2" t="str">
        <v>00966 1 4036699</v>
      </c>
      <c r="K244" s="2" t="str">
        <v>00966 1 4025685/4036699</v>
      </c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2" t="s">
        <v>5837</v>
      </c>
      <c r="B245" s="2" t="str">
        <v>尼日利亞</v>
      </c>
      <c r="C245" s="2" t="str">
        <v>--</v>
      </c>
      <c r="D245" s="3"/>
      <c r="E245" s="2" t="str">
        <v>餐厨用具</v>
      </c>
      <c r="F245" s="2" t="str">
        <v>6次</v>
      </c>
      <c r="G245" s="2" t="str">
        <v>D 312 BRIDGE HEAD MARKET ONITSHA (P.O.BOX 33 ORLU IMO STATE)</v>
      </c>
      <c r="H245" s="2" t="str">
        <v>MR.UMUMNA NWABUEZE G</v>
      </c>
      <c r="I245" s="2" t="s">
        <v>5838</v>
      </c>
      <c r="J245" s="2" t="str">
        <v>00234 8033122004</v>
      </c>
      <c r="K245" s="2">
        <v>234</v>
      </c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2" t="s">
        <v>3943</v>
      </c>
      <c r="B246" s="2" t="str">
        <v>印度</v>
      </c>
      <c r="C246" s="2" t="str">
        <v>--</v>
      </c>
      <c r="D246" s="3"/>
      <c r="E246" s="2" t="str">
        <v>家具,家居用品,餐厨用具</v>
      </c>
      <c r="F246" s="2" t="str">
        <v>7次</v>
      </c>
      <c r="G246" s="2" t="str">
        <v>LADOWALI ROAD,JALANDHAR,PUNJAB</v>
      </c>
      <c r="H246" s="2" t="str">
        <v>MITIAL STEEL WORKS</v>
      </c>
      <c r="I246" s="2" t="s">
        <v>3942</v>
      </c>
      <c r="J246" s="2" t="str">
        <v>0091 181 233887</v>
      </c>
      <c r="K246" s="2" t="str">
        <v>0091 181 457435</v>
      </c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2" t="s">
        <v>1030</v>
      </c>
      <c r="B247" s="2" t="str">
        <v>泰国</v>
      </c>
      <c r="C247" s="3" t="s">
        <v>1027</v>
      </c>
      <c r="D247" s="3"/>
      <c r="E247" s="2" t="s">
        <v>1029</v>
      </c>
      <c r="F247" s="2" t="str">
        <v>11次</v>
      </c>
      <c r="G247" s="2" t="str">
        <v>1 Fortune Tower Bldg., 7th Floor, Ratchdaphisek Rd., Huai Khwang, 10310</v>
      </c>
      <c r="H247" s="2" t="str">
        <v>GAO BO</v>
      </c>
      <c r="I247" s="2" t="s">
        <v>1028</v>
      </c>
      <c r="J247" s="2" t="str">
        <v>+66 66 233 1148</v>
      </c>
      <c r="K247" s="2" t="str">
        <v>0066 2 2236606</v>
      </c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2" t="s">
        <v>7722</v>
      </c>
      <c r="B248" s="2" t="str">
        <v>印度</v>
      </c>
      <c r="C248" s="2" t="str">
        <v>--</v>
      </c>
      <c r="D248" s="3"/>
      <c r="E248" s="2" t="s">
        <v>7723</v>
      </c>
      <c r="F248" s="2" t="str">
        <v>10次</v>
      </c>
      <c r="G248" s="2" t="str">
        <v>A-67/17, ZAKIR NAGAR, NEAR SBI,NEW FREINDS COLONY,NEWDELHI-110025,INDIA</v>
      </c>
      <c r="H248" s="2" t="str">
        <v>CHUNG VINH MON</v>
      </c>
      <c r="I248" s="2" t="s">
        <v>7724</v>
      </c>
      <c r="J248" s="2" t="str">
        <v>+91 11 2698 3289</v>
      </c>
      <c r="K248" s="2">
        <v>911126987727</v>
      </c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2" t="s">
        <v>4204</v>
      </c>
      <c r="B249" s="2" t="str">
        <v>阿聯酋</v>
      </c>
      <c r="C249" s="2" t="str">
        <v>--</v>
      </c>
      <c r="D249" s="3"/>
      <c r="E249" s="2" t="s">
        <v>4202</v>
      </c>
      <c r="F249" s="2" t="str">
        <v>9次</v>
      </c>
      <c r="G249" s="2" t="str">
        <v>SHANGRILA RESIDENCE APARTMENT,1702, SHAIKH ZAYED ROAD, DUBAI,U.A.E.</v>
      </c>
      <c r="H249" s="2" t="str">
        <v>Hossein Labbaf</v>
      </c>
      <c r="I249" s="2" t="s">
        <v>4203</v>
      </c>
      <c r="J249" s="2" t="str">
        <v>+971 4 343 4740</v>
      </c>
      <c r="K249" s="2">
        <v>971503468969</v>
      </c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2" t="s">
        <v>3823</v>
      </c>
      <c r="B250" s="2" t="str">
        <v>土耳其</v>
      </c>
      <c r="C250" s="2" t="str">
        <v>--</v>
      </c>
      <c r="D250" s="3"/>
      <c r="E250" s="2" t="str">
        <v>五金,其他,家用纺织品,工艺陶瓷,餐厨用具</v>
      </c>
      <c r="F250" s="2" t="str">
        <v>9次</v>
      </c>
      <c r="G250" s="2" t="str">
        <v>PETROL OFISI CAD no:13 AMBARLI</v>
      </c>
      <c r="H250" s="2" t="str">
        <v>izzet koncabahar</v>
      </c>
      <c r="I250" s="2" t="s">
        <v>3824</v>
      </c>
      <c r="J250" s="2" t="str">
        <v>90 212 4221080</v>
      </c>
      <c r="K250" s="2" t="str">
        <v>90 212 4220911</v>
      </c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2" t="s">
        <v>4878</v>
      </c>
      <c r="B251" s="2" t="str">
        <v>沙烏地阿拉伯</v>
      </c>
      <c r="C251" s="3" t="s">
        <v>4877</v>
      </c>
      <c r="D251" s="3"/>
      <c r="E251" s="2" t="str">
        <v>其他,家用电器,电子电气产品,餐厨用具</v>
      </c>
      <c r="F251" s="2" t="str">
        <v>3次</v>
      </c>
      <c r="G251" s="2" t="str">
        <v>P.O.BOX: 5720,JEDDAH</v>
      </c>
      <c r="H251" s="2" t="str">
        <v>DESHMUKH ANWER KHAN</v>
      </c>
      <c r="I251" s="2" t="s">
        <v>4879</v>
      </c>
      <c r="J251" s="2" t="str">
        <v>00966 2 6636666</v>
      </c>
      <c r="K251" s="2" t="str">
        <v>00966 2 6646111</v>
      </c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2" t="s">
        <v>2443</v>
      </c>
      <c r="B252" s="2" t="str">
        <v>巴基斯坦</v>
      </c>
      <c r="C252" s="3" t="s">
        <v>2446</v>
      </c>
      <c r="D252" s="3"/>
      <c r="E252" s="2" t="s">
        <v>2444</v>
      </c>
      <c r="F252" s="2" t="str">
        <v>9次</v>
      </c>
      <c r="G252" s="2" t="str">
        <v>11 First Floor, G.D.A. Plaza, Civil Line, Gujranwala, PAKISTAN</v>
      </c>
      <c r="H252" s="2" t="str">
        <v>Sedny Alyna Aquino Tevez</v>
      </c>
      <c r="I252" s="2" t="s">
        <v>2445</v>
      </c>
      <c r="J252" s="2" t="str">
        <v>92 431 556790</v>
      </c>
      <c r="K252" s="2" t="str">
        <v>92 431 226214</v>
      </c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2" t="s">
        <v>37</v>
      </c>
      <c r="B253" s="2" t="str">
        <v>印度</v>
      </c>
      <c r="C253" s="2" t="str">
        <v>--</v>
      </c>
      <c r="D253" s="3"/>
      <c r="E253" s="2" t="str">
        <v>五金,工具,餐厨用具</v>
      </c>
      <c r="F253" s="2" t="str">
        <v>7次</v>
      </c>
      <c r="G253" s="2" t="str">
        <v>119/3,RUPAPARI NI POL,INSIDE DARIYAPUR GATE,AHMEDABAD,GUJARAT</v>
      </c>
      <c r="H253" s="2" t="str">
        <v>MR.SUNILKUMAR JAIN</v>
      </c>
      <c r="I253" s="2" t="s">
        <v>38</v>
      </c>
      <c r="J253" s="2" t="str">
        <v>0091 79 2176963</v>
      </c>
      <c r="K253" s="2">
        <v>91</v>
      </c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2" t="s">
        <v>7861</v>
      </c>
      <c r="B254" s="2" t="str">
        <v>新加坡</v>
      </c>
      <c r="C254" s="3" t="s">
        <v>4759</v>
      </c>
      <c r="D254" s="3"/>
      <c r="E254" s="2" t="str">
        <v>餐厨用具</v>
      </c>
      <c r="F254" s="2" t="str">
        <v>5次</v>
      </c>
      <c r="G254" s="2" t="str">
        <v>Tat Ann Building,40 Jalan Pemimpin #03-09</v>
      </c>
      <c r="H254" s="2" t="str">
        <v>TONY QUEK</v>
      </c>
      <c r="I254" s="2" t="s">
        <v>7862</v>
      </c>
      <c r="J254" s="2" t="str">
        <v>+1-303-629-7700,+63 2 833 1080,+65 6222 2732,+94 112 784 365,+95 1 372 323,+852 2147 9090,+971 6 531 4106,+62 21 29378812,+66 2 261 8700,+84 236 3828 338,+62 21 29378811,+66 2 261 7990,+91-97179-93903,+66-2-635-6873,+84-243-9275-384,+84-236-3828-338,+84-243-9275-385,+856-21-254-400,+91-124-429-0200,+1-905-812-1615,+94-11-2-784365,+1-905-812-1616,+852-2147-9000,+94 112 553 457</v>
      </c>
      <c r="K254" s="2" t="str">
        <v>0065 63530595</v>
      </c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2" t="s">
        <v>482</v>
      </c>
      <c r="B255" s="2" t="str">
        <v>馬來西亞</v>
      </c>
      <c r="C255" s="2" t="str">
        <v>--</v>
      </c>
      <c r="D255" s="3"/>
      <c r="E255" s="2" t="str">
        <v>家具,餐厨用具</v>
      </c>
      <c r="F255" s="2" t="str">
        <v>8次</v>
      </c>
      <c r="G255" s="2" t="str">
        <v>NO.41,JALAN JATI S/D 4/5,BANDAR BARU,SRI DAMANSARA,KEPONG K.L.</v>
      </c>
      <c r="H255" s="2" t="str">
        <v>CHEN WEI MIN</v>
      </c>
      <c r="I255" s="2" t="str">
        <v>--</v>
      </c>
      <c r="J255" s="2" t="str">
        <v>0060 3 61404070</v>
      </c>
      <c r="K255" s="2">
        <v>60</v>
      </c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2" t="s">
        <v>2782</v>
      </c>
      <c r="B256" s="2" t="str">
        <v>印度</v>
      </c>
      <c r="C256" s="2" t="str">
        <v>--</v>
      </c>
      <c r="D256" s="3"/>
      <c r="E256" s="2" t="s">
        <v>2780</v>
      </c>
      <c r="F256" s="2" t="str">
        <v>10次</v>
      </c>
      <c r="G256" s="2" t="str">
        <v>BEEMAPALLY, VALLAKKADAVU.P.O,TRIVANDRUM, KERALAINDIA 695008INDIA</v>
      </c>
      <c r="H256" s="2" t="str">
        <v>Henrique Cecco</v>
      </c>
      <c r="I256" s="2" t="s">
        <v>2781</v>
      </c>
      <c r="J256" s="2" t="str">
        <v>+91 471 250 2723</v>
      </c>
      <c r="K256" s="2" t="str">
        <v>0091 471 2506137</v>
      </c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2" t="s">
        <v>334</v>
      </c>
      <c r="B257" s="2" t="str">
        <v>新加坡</v>
      </c>
      <c r="C257" s="2" t="str">
        <v>--</v>
      </c>
      <c r="D257" s="3"/>
      <c r="E257" s="2" t="str">
        <v>照明产品,餐厨用具</v>
      </c>
      <c r="F257" s="2" t="str">
        <v>6次</v>
      </c>
      <c r="G257" s="2" t="str">
        <v>NO.2 JALAN RAJAH #05-04 GOLDEN WALL FLATTED FTY</v>
      </c>
      <c r="H257" s="2" t="str">
        <v>MICHAEL Y.H. KHNG</v>
      </c>
      <c r="I257" s="2" t="s">
        <v>335</v>
      </c>
      <c r="J257" s="2" t="str">
        <v>0065 63528984</v>
      </c>
      <c r="K257" s="2" t="str">
        <v>0065 63522556</v>
      </c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2" t="s">
        <v>5080</v>
      </c>
      <c r="B258" s="2" t="str">
        <v>新加坡</v>
      </c>
      <c r="C258" s="2" t="str">
        <v>--</v>
      </c>
      <c r="D258" s="3"/>
      <c r="E258" s="2" t="str">
        <v>玻璃工艺品,餐厨用具</v>
      </c>
      <c r="F258" s="2" t="str">
        <v>7次</v>
      </c>
      <c r="G258" s="2" t="str">
        <v>BLK 11, KALLANG PLACE #06-09SINGAPORE S339155</v>
      </c>
      <c r="H258" s="2" t="str">
        <v>--</v>
      </c>
      <c r="I258" s="2" t="s">
        <v>5079</v>
      </c>
      <c r="J258" s="2" t="str">
        <v>+65 6293 3277</v>
      </c>
      <c r="K258" s="2">
        <v>63981393</v>
      </c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2" t="s">
        <v>3090</v>
      </c>
      <c r="B259" s="2" t="str">
        <v>沙烏地阿拉伯</v>
      </c>
      <c r="C259" s="2" t="str">
        <v>--</v>
      </c>
      <c r="D259" s="3"/>
      <c r="E259" s="2" t="s">
        <v>3088</v>
      </c>
      <c r="F259" s="2" t="str">
        <v>8次</v>
      </c>
      <c r="G259" s="2" t="str">
        <v>P.O.BOX: 18925 , JEDDAH-21425 ,SAUDI ARABIA</v>
      </c>
      <c r="H259" s="2" t="str">
        <v>Austin Izegwire</v>
      </c>
      <c r="I259" s="2" t="s">
        <v>3089</v>
      </c>
      <c r="J259" s="2" t="str">
        <v>00966 2 6301017</v>
      </c>
      <c r="K259" s="2" t="str">
        <v>00966 2 6322150</v>
      </c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2" t="s">
        <v>6749</v>
      </c>
      <c r="B260" s="2" t="str">
        <v>巴基斯坦</v>
      </c>
      <c r="C260" s="2" t="str">
        <v>--</v>
      </c>
      <c r="D260" s="3"/>
      <c r="E260" s="2" t="str">
        <v>其他,服装饰物及配件,玻璃工艺品,餐厨用具</v>
      </c>
      <c r="F260" s="2" t="str">
        <v>5次</v>
      </c>
      <c r="G260" s="2" t="str">
        <v>NO.5 MOHAMMADI MARKET, LAXMIDAX STREET, KARACHI, PAKISTAN</v>
      </c>
      <c r="H260" s="2" t="str">
        <v>Andre</v>
      </c>
      <c r="I260" s="2" t="s">
        <v>2101</v>
      </c>
      <c r="J260" s="2">
        <v>91212444191</v>
      </c>
      <c r="K260" s="2">
        <v>2444854</v>
      </c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2" t="s">
        <v>737</v>
      </c>
      <c r="B261" s="2" t="str">
        <v>巴基斯坦</v>
      </c>
      <c r="C261" s="3" t="s">
        <v>738</v>
      </c>
      <c r="D261" s="3"/>
      <c r="E261" s="2" t="s">
        <v>739</v>
      </c>
      <c r="F261" s="2" t="str">
        <v>10次</v>
      </c>
      <c r="G261" s="2" t="str">
        <v>d-79 s.i.t.e karchi</v>
      </c>
      <c r="H261" s="2" t="str">
        <v>Hardeep Singh</v>
      </c>
      <c r="I261" s="2" t="s">
        <v>740</v>
      </c>
      <c r="J261" s="2" t="str">
        <v>+92-21-32588640,+92 21 32588640,+92 21 32582588,+92-21-32582588</v>
      </c>
      <c r="K261" s="2" t="str">
        <v>0092 21 2569488</v>
      </c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2" t="s">
        <v>651</v>
      </c>
      <c r="B262" s="2" t="str">
        <v>菲律賓</v>
      </c>
      <c r="C262" s="3" t="s">
        <v>648</v>
      </c>
      <c r="D262" s="3"/>
      <c r="E262" s="2" t="s">
        <v>649</v>
      </c>
      <c r="F262" s="2" t="str">
        <v>11次</v>
      </c>
      <c r="G262" s="2" t="str">
        <v>#87 DOME ST.,BRGY SAN JOSE QUEZON CITY,PHILIPPINES</v>
      </c>
      <c r="H262" s="2" t="str">
        <v>ALLISTER C.LITAM</v>
      </c>
      <c r="I262" s="2" t="s">
        <v>650</v>
      </c>
      <c r="J262" s="2" t="str">
        <v>(045)8931188</v>
      </c>
      <c r="K262" s="2" t="str">
        <v>(045)8930088</v>
      </c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2" t="s">
        <v>4878</v>
      </c>
      <c r="B263" s="2" t="str">
        <v>沙烏地阿拉伯</v>
      </c>
      <c r="C263" s="3" t="s">
        <v>4877</v>
      </c>
      <c r="D263" s="3"/>
      <c r="E263" s="2" t="str">
        <v>其他,家用电器,电子电气产品,餐厨用具</v>
      </c>
      <c r="F263" s="2" t="str">
        <v>3次</v>
      </c>
      <c r="G263" s="2" t="str">
        <v>P.O.BOX: 5720,JEDDAH</v>
      </c>
      <c r="H263" s="2" t="str">
        <v>DESHMUKH ANWER KHAN</v>
      </c>
      <c r="I263" s="2" t="s">
        <v>4879</v>
      </c>
      <c r="J263" s="2" t="str">
        <v>00966 2 6636666</v>
      </c>
      <c r="K263" s="2" t="str">
        <v>00966 2 6646111</v>
      </c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5" t="s">
        <v>4907</v>
      </c>
      <c r="B264" s="5" t="str">
        <v>馬來西亞</v>
      </c>
      <c r="C264" s="4" t="s">
        <v>4905</v>
      </c>
      <c r="D264" s="3"/>
      <c r="E264" s="5" t="str">
        <v>家居装饰品,建筑及装饰材料,玻璃工艺品,餐厨用具</v>
      </c>
      <c r="F264" s="5" t="str">
        <v>5次</v>
      </c>
      <c r="G264" s="5" t="str">
        <v>LOT 22,JALAN TEKNOLOGI,TAMAN SAINS47810 KOTA DAMANSARA,SELANGOR,MALAYSIA</v>
      </c>
      <c r="H264" s="5" t="str">
        <v>ALI</v>
      </c>
      <c r="I264" s="5" t="s">
        <v>4906</v>
      </c>
      <c r="J264" s="5" t="str">
        <v>+60 3-6157 2277</v>
      </c>
      <c r="K264" s="5" t="str">
        <v>603 61572211</v>
      </c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2" t="s">
        <v>3326</v>
      </c>
      <c r="B265" s="2" t="str">
        <v>土耳其</v>
      </c>
      <c r="C265" s="3" t="s">
        <v>3325</v>
      </c>
      <c r="D265" s="3"/>
      <c r="E265" s="2" t="str">
        <v>工艺陶瓷,建筑及装饰材料,照明产品,电子电气产品,餐厨用具</v>
      </c>
      <c r="F265" s="2" t="str">
        <v>3次</v>
      </c>
      <c r="G265" s="2" t="str">
        <v>1379 SOK. 31 ALSANCAK IZMIR</v>
      </c>
      <c r="H265" s="2" t="str">
        <v>CEM ARDA DURMAZ</v>
      </c>
      <c r="I265" s="2" t="s">
        <v>3327</v>
      </c>
      <c r="J265" s="2" t="str">
        <v>+90 212 512 94 28</v>
      </c>
      <c r="K265" s="2" t="str">
        <v>0090 212 3566932</v>
      </c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2" t="s">
        <v>1133</v>
      </c>
      <c r="B266" s="2" t="str">
        <v>馬來西亞</v>
      </c>
      <c r="C266" s="3" t="s">
        <v>1134</v>
      </c>
      <c r="D266" s="3"/>
      <c r="E266" s="2" t="str">
        <v>其他,服装饰物及配件,照明产品,玻璃工艺品,餐厨用具</v>
      </c>
      <c r="F266" s="2" t="str">
        <v>6次</v>
      </c>
      <c r="G266" s="2" t="str">
        <v>27, JLN SS26/13, TMN MAYANG JAYA,47301 P.J. SELANGOR,MALAYSIA</v>
      </c>
      <c r="H266" s="2" t="str">
        <v>Mr. Purushottam Patel</v>
      </c>
      <c r="I266" s="2" t="s">
        <v>1135</v>
      </c>
      <c r="J266" s="2" t="str">
        <v>(603)78032387</v>
      </c>
      <c r="K266" s="2" t="str">
        <v>(603)78034461</v>
      </c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2" t="s">
        <v>4486</v>
      </c>
      <c r="B267" s="2" t="str">
        <v>馬來西亞</v>
      </c>
      <c r="C267" s="3" t="s">
        <v>4487</v>
      </c>
      <c r="D267" s="3"/>
      <c r="E267" s="2" t="str">
        <v>五金,家用电器,工艺陶瓷,餐厨用具</v>
      </c>
      <c r="F267" s="2" t="str">
        <v>3次</v>
      </c>
      <c r="G267" s="2" t="str">
        <v>LOT 15-19,LORONG 3A,KAWASAN PERUSAHAAN CHERAS JAYA,JALAN BALAKONG,CHERAS,SELANGOR</v>
      </c>
      <c r="H267" s="2" t="str">
        <v>LIM KOK ANN</v>
      </c>
      <c r="I267" s="2" t="s">
        <v>4485</v>
      </c>
      <c r="J267" s="2" t="str">
        <v>+60 3-9075 3888</v>
      </c>
      <c r="K267" s="2" t="str">
        <v>0060 3 90751688</v>
      </c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2" t="s">
        <v>6895</v>
      </c>
      <c r="B268" s="2" t="str">
        <v>新加坡</v>
      </c>
      <c r="C268" s="2" t="str">
        <v>--</v>
      </c>
      <c r="D268" s="3"/>
      <c r="E268" s="2" t="s">
        <v>6893</v>
      </c>
      <c r="F268" s="2" t="str">
        <v>8次</v>
      </c>
      <c r="G268" s="2" t="str">
        <v>BLK 3016 BEDOK NORTH AVE 4 EASTECH#06-06, SINGAPORE 489947,SINGAPORE</v>
      </c>
      <c r="H268" s="2" t="str">
        <v>LIAI H.S</v>
      </c>
      <c r="I268" s="2" t="s">
        <v>6894</v>
      </c>
      <c r="J268" s="2" t="str">
        <v>+65 6242 3822</v>
      </c>
      <c r="K268" s="2" t="str">
        <v>065 64480338</v>
      </c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2" t="s">
        <v>5192</v>
      </c>
      <c r="B269" s="2" t="str">
        <v>印度</v>
      </c>
      <c r="C269" s="3" t="s">
        <v>5194</v>
      </c>
      <c r="D269" s="3"/>
      <c r="E269" s="2" t="str">
        <v>工艺陶瓷,照明产品,玻璃工艺品,电子消费品及信息产品,食品,餐厨用具</v>
      </c>
      <c r="F269" s="2" t="str">
        <v>5次</v>
      </c>
      <c r="G269" s="2" t="str">
        <v>119, INDRAPRAKASH BUILDING,21, BARAKHAMBA ROAD, NEW DELHI,INDIA</v>
      </c>
      <c r="H269" s="2" t="str">
        <v>--</v>
      </c>
      <c r="I269" s="2" t="s">
        <v>5193</v>
      </c>
      <c r="J269" s="2" t="str">
        <v>+91 11 5151 9048</v>
      </c>
      <c r="K269" s="2">
        <v>51519048</v>
      </c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2" t="s">
        <v>3209</v>
      </c>
      <c r="B270" s="2" t="str">
        <v>新加坡</v>
      </c>
      <c r="C270" s="3" t="s">
        <v>3211</v>
      </c>
      <c r="D270" s="3"/>
      <c r="E270" s="2" t="str">
        <v>工艺陶瓷,玻璃工艺品,餐厨用具</v>
      </c>
      <c r="F270" s="2" t="str">
        <v>3次</v>
      </c>
      <c r="G270" s="2" t="str">
        <v>SIA SUPPLIES CENTRE,60 LOYANG WAY</v>
      </c>
      <c r="H270" s="2" t="str">
        <v>KOH CHIEW ENG</v>
      </c>
      <c r="I270" s="2" t="s">
        <v>3210</v>
      </c>
      <c r="J270" s="2">
        <f>+65-6541-1085</f>
      </c>
      <c r="K270" s="2" t="str">
        <v>0065 65457531</v>
      </c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2" t="s">
        <v>6852</v>
      </c>
      <c r="B271" s="2" t="str">
        <v>新加坡</v>
      </c>
      <c r="C271" s="2" t="str">
        <v>--</v>
      </c>
      <c r="D271" s="3"/>
      <c r="E271" s="2" t="str">
        <v>其他,卫浴设备,餐厨用具</v>
      </c>
      <c r="F271" s="2" t="str">
        <v>9次</v>
      </c>
      <c r="G271" s="2" t="str">
        <v>Delta House, 2,Alexandra Road #05-04, 159919, Singapore</v>
      </c>
      <c r="H271" s="2" t="str">
        <v>C.Parsram &amp; Co.</v>
      </c>
      <c r="I271" s="2" t="str">
        <v>--</v>
      </c>
      <c r="J271" s="2">
        <f>+65-6474-566</f>
      </c>
      <c r="K271" s="2" t="str">
        <v>0065 62736703</v>
      </c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2" t="s">
        <v>5548</v>
      </c>
      <c r="B272" s="2" t="str">
        <v>泰国</v>
      </c>
      <c r="C272" s="2" t="str">
        <v>--</v>
      </c>
      <c r="D272" s="3"/>
      <c r="E272" s="2" t="str">
        <v>体育及旅游休闲用品,园林用品,玻璃工艺品,箱包,鞋,食品,餐厨用具</v>
      </c>
      <c r="F272" s="2" t="str">
        <v>8次</v>
      </c>
      <c r="G272" s="2" t="str">
        <v>67/50 LARDPRAO 35, LARDPRAO ROAD,LADYAO, JATUCHAK, BANGKOK 10900,THAILAND</v>
      </c>
      <c r="H272" s="2" t="str">
        <v>Mahbubur Rahman.</v>
      </c>
      <c r="I272" s="2" t="s">
        <v>5549</v>
      </c>
      <c r="J272" s="2" t="str">
        <v>+66 2 938 9945</v>
      </c>
      <c r="K272" s="2">
        <v>6629389895</v>
      </c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5" t="s">
        <v>7267</v>
      </c>
      <c r="B273" s="5" t="str">
        <v>沙烏地阿拉伯</v>
      </c>
      <c r="C273" s="5" t="str">
        <v>--</v>
      </c>
      <c r="D273" s="3"/>
      <c r="E273" s="5" t="str">
        <v>家用纺织品,餐厨用具</v>
      </c>
      <c r="F273" s="5" t="str">
        <v>8次</v>
      </c>
      <c r="G273" s="5" t="str">
        <v>P.O.BOX 71028 JEDDAH</v>
      </c>
      <c r="H273" s="5" t="str">
        <v>ABDULLAH N.AL SHAREEF</v>
      </c>
      <c r="I273" s="5" t="s">
        <v>7268</v>
      </c>
      <c r="J273" s="5" t="str">
        <v>00966 2 6454464</v>
      </c>
      <c r="K273" s="5" t="str">
        <v>00966 2 6441627</v>
      </c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2" t="s">
        <v>5500</v>
      </c>
      <c r="B274" s="2" t="str">
        <v>加納</v>
      </c>
      <c r="C274" s="2" t="str">
        <v>--</v>
      </c>
      <c r="D274" s="3"/>
      <c r="E274" s="2" t="s">
        <v>5499</v>
      </c>
      <c r="F274" s="2" t="str">
        <v>9次</v>
      </c>
      <c r="G274" s="2" t="str">
        <v>P.O.BOX 4505 ACCRA,GHANA</v>
      </c>
      <c r="H274" s="2" t="str">
        <v>vivian</v>
      </c>
      <c r="I274" s="2">
        <v>14</v>
      </c>
      <c r="J274" s="2">
        <v>674646</v>
      </c>
      <c r="K274" s="2">
        <v>673332</v>
      </c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2" t="s">
        <v>1387</v>
      </c>
      <c r="B275" s="2" t="str">
        <v>印度</v>
      </c>
      <c r="C275" s="2" t="str">
        <v>--</v>
      </c>
      <c r="D275" s="3"/>
      <c r="E275" s="2" t="str">
        <v>餐厨用具</v>
      </c>
      <c r="F275" s="2" t="str">
        <v>6次</v>
      </c>
      <c r="G275" s="2" t="str">
        <v>B-16,EAST OF KAILASH,NEW DELHI</v>
      </c>
      <c r="H275" s="2" t="str">
        <v>MADAN BEHI</v>
      </c>
      <c r="I275" s="2" t="s">
        <v>1388</v>
      </c>
      <c r="J275" s="2" t="str">
        <v>0091 11 26314471</v>
      </c>
      <c r="K275" s="2" t="str">
        <v>--</v>
      </c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2" t="s">
        <v>3506</v>
      </c>
      <c r="B276" s="2" t="str">
        <v>南非</v>
      </c>
      <c r="C276" s="2" t="str">
        <v>--</v>
      </c>
      <c r="D276" s="3"/>
      <c r="E276" s="2" t="s">
        <v>3504</v>
      </c>
      <c r="F276" s="2" t="str">
        <v>8次</v>
      </c>
      <c r="G276" s="2" t="str">
        <v>236 NOUVELLE,113BLLAIRS DRIVEENORTHRIDING 2158 J.B.,SOUTH AFRICA</v>
      </c>
      <c r="H276" s="2" t="str">
        <v>Geraldine Laudencia</v>
      </c>
      <c r="I276" s="2" t="s">
        <v>3505</v>
      </c>
      <c r="J276" s="2" t="str">
        <v>86 023 68690038</v>
      </c>
      <c r="K276" s="2" t="str">
        <v>86 023 65103447</v>
      </c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2" t="s">
        <v>3223</v>
      </c>
      <c r="B277" s="2" t="str">
        <v>巴基斯坦</v>
      </c>
      <c r="C277" s="3" t="s">
        <v>3224</v>
      </c>
      <c r="D277" s="3"/>
      <c r="E277" s="2" t="str">
        <v>餐厨用具</v>
      </c>
      <c r="F277" s="2" t="str">
        <v>3次</v>
      </c>
      <c r="G277" s="2" t="str">
        <v>OFFICE NO.2, MEZZANINE FLOOR MARIUM SQUARE SC-45,STADIUM ROAD OPP. NATIONAL BANK STADIUM RD. BR. KARACHI</v>
      </c>
      <c r="H277" s="2" t="str">
        <v>SYED AZIZUL HAQ</v>
      </c>
      <c r="I277" s="2" t="str">
        <v>--</v>
      </c>
      <c r="J277" s="2">
        <f>+1-212-812-3392</f>
      </c>
      <c r="K277" s="2" t="str">
        <v>0092 21 4923476</v>
      </c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2" t="s">
        <v>3881</v>
      </c>
      <c r="B278" s="2" t="str">
        <v>印度</v>
      </c>
      <c r="C278" s="2" t="str">
        <v>--</v>
      </c>
      <c r="D278" s="3"/>
      <c r="E278" s="2" t="str">
        <v>建筑及装饰材料,餐厨用具</v>
      </c>
      <c r="F278" s="2" t="str">
        <v>3次</v>
      </c>
      <c r="G278" s="2" t="str">
        <v>6#, Ragavandras Layout 1st cross Behind mangalya sorodya Munikolala, BANGALORE-560 037 INDIA</v>
      </c>
      <c r="H278" s="2" t="str">
        <v>LKChandrasekar</v>
      </c>
      <c r="I278" s="2" t="s">
        <v>3880</v>
      </c>
      <c r="J278" s="2" t="str">
        <v>+91 80 2522 6992</v>
      </c>
      <c r="K278" s="2" t="str">
        <v>91-8028542787</v>
      </c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2" t="s">
        <v>1750</v>
      </c>
      <c r="B279" s="2" t="str">
        <v>尼日利亞</v>
      </c>
      <c r="C279" s="2" t="str">
        <v>--</v>
      </c>
      <c r="D279" s="3"/>
      <c r="E279" s="2" t="str">
        <v>玩具,餐厨用具</v>
      </c>
      <c r="F279" s="2" t="str">
        <v>6次</v>
      </c>
      <c r="G279" s="2" t="str">
        <v>Q4/12 LAGOS LINE ARTICLE</v>
      </c>
      <c r="H279" s="2" t="str">
        <v>NICE STAR INTERNATIONAL LTD.</v>
      </c>
      <c r="I279" s="2" t="str">
        <v>--</v>
      </c>
      <c r="J279" s="2" t="str">
        <v>00234 46 216109</v>
      </c>
      <c r="K279" s="2">
        <v>234</v>
      </c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2" t="s">
        <v>435</v>
      </c>
      <c r="B280" s="2" t="str">
        <v>沙烏地阿拉伯</v>
      </c>
      <c r="C280" s="2" t="str">
        <v>--</v>
      </c>
      <c r="D280" s="3"/>
      <c r="E280" s="2" t="str">
        <v>其他,工艺陶瓷,电子电气产品,餐厨用具</v>
      </c>
      <c r="F280" s="2" t="str">
        <v>5次</v>
      </c>
      <c r="G280" s="2" t="str">
        <v>P.O.BOX: 23268-JEDDAH</v>
      </c>
      <c r="H280" s="2" t="str">
        <v>NAZRUL ISLAM</v>
      </c>
      <c r="I280" s="2" t="s">
        <v>436</v>
      </c>
      <c r="J280" s="2" t="str">
        <v>00966 2 6482920</v>
      </c>
      <c r="K280" s="2" t="str">
        <v>00966 2 6485246</v>
      </c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2" t="s">
        <v>4752</v>
      </c>
      <c r="B281" s="2" t="str">
        <v>尼日利亞</v>
      </c>
      <c r="C281" s="2" t="str">
        <v>--</v>
      </c>
      <c r="D281" s="3"/>
      <c r="E281" s="2" t="str">
        <v>餐厨用具</v>
      </c>
      <c r="F281" s="2" t="str">
        <v>7次</v>
      </c>
      <c r="G281" s="2" t="str">
        <v>28 CHARLSE AVENUE OFF OJO RAOD AJEGUNLE APAPA LAGOS . NIGERIA SHOP 58, NIGERIA</v>
      </c>
      <c r="H281" s="2" t="str">
        <v>--</v>
      </c>
      <c r="I281" s="2" t="s">
        <v>4751</v>
      </c>
      <c r="J281" s="2" t="str">
        <v>+234 803 358 5042</v>
      </c>
      <c r="K281" s="2">
        <v>23480335850</v>
      </c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2" t="s">
        <v>3710</v>
      </c>
      <c r="B282" s="2" t="str">
        <v>印度</v>
      </c>
      <c r="C282" s="2" t="str">
        <v>--</v>
      </c>
      <c r="D282" s="3"/>
      <c r="E282" s="2" t="str">
        <v>其他,服装饰物及配件,玩具,箱包,餐厨用具</v>
      </c>
      <c r="F282" s="2" t="str">
        <v>7次</v>
      </c>
      <c r="G282" s="2" t="str">
        <v>19/22 SHAKTI NAGAR DELHI</v>
      </c>
      <c r="H282" s="2" t="str">
        <v>MR.K.R.WADEHRA</v>
      </c>
      <c r="I282" s="2" t="str">
        <v>--</v>
      </c>
      <c r="J282" s="2" t="str">
        <v>0091 11 7434873</v>
      </c>
      <c r="K282" s="2" t="str">
        <v>0091 11 7434873/6277441</v>
      </c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2" t="s">
        <v>3739</v>
      </c>
      <c r="B283" s="2" t="str">
        <v>沙烏地阿拉伯</v>
      </c>
      <c r="C283" s="3" t="s">
        <v>3740</v>
      </c>
      <c r="D283" s="3"/>
      <c r="E283" s="2" t="str">
        <v>五金,家用电器,餐厨用具</v>
      </c>
      <c r="F283" s="2" t="str">
        <v>3次</v>
      </c>
      <c r="G283" s="2" t="str">
        <v>JEDDAH (P.O.BOX 118747)</v>
      </c>
      <c r="H283" s="2" t="str">
        <v>SAAD NAJA</v>
      </c>
      <c r="I283" s="2" t="s">
        <v>3738</v>
      </c>
      <c r="J283" s="2" t="str">
        <v>+966 12 628 0372,+966 12 574 3610,+966 57 539 7123</v>
      </c>
      <c r="K283" s="2" t="str">
        <v>00966 2 2325559</v>
      </c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2" t="s">
        <v>1990</v>
      </c>
      <c r="B284" s="2" t="str">
        <v>印度</v>
      </c>
      <c r="C284" s="2" t="str">
        <v>--</v>
      </c>
      <c r="D284" s="3"/>
      <c r="E284" s="2" t="str">
        <v>五金,家具,照明产品,餐厨用具</v>
      </c>
      <c r="F284" s="2" t="str">
        <v>9次</v>
      </c>
      <c r="G284" s="2" t="str">
        <v>M.G.ROAD/JEWS STREET JUNCTION,KOCHI</v>
      </c>
      <c r="H284" s="2" t="str">
        <v>MR.MANOJ KUMAR</v>
      </c>
      <c r="I284" s="2" t="s">
        <v>1989</v>
      </c>
      <c r="J284" s="2" t="str">
        <v>+91 484 235 2383</v>
      </c>
      <c r="K284" s="2" t="str">
        <v>0091 484 2380052</v>
      </c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2" t="s">
        <v>6048</v>
      </c>
      <c r="B285" s="2" t="str">
        <v>巴基斯坦</v>
      </c>
      <c r="C285" s="2" t="str">
        <v>--</v>
      </c>
      <c r="D285" s="3"/>
      <c r="E285" s="2" t="s">
        <v>6049</v>
      </c>
      <c r="F285" s="2" t="str">
        <v>7次</v>
      </c>
      <c r="G285" s="2" t="str">
        <v>2/38, Arkay Square, Shahrah-e-Liaquat, Karachi.</v>
      </c>
      <c r="H285" s="2" t="str">
        <v>Heono logoll</v>
      </c>
      <c r="I285" s="2" t="s">
        <v>6050</v>
      </c>
      <c r="J285" s="2" t="str">
        <v>0092 21 2414684</v>
      </c>
      <c r="K285" s="2" t="str">
        <v>0092 21 2421566</v>
      </c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2" t="s">
        <v>5063</v>
      </c>
      <c r="B286" s="2" t="str">
        <v>加納</v>
      </c>
      <c r="C286" s="2" t="str">
        <v>--</v>
      </c>
      <c r="D286" s="3"/>
      <c r="E286" s="2" t="s">
        <v>5064</v>
      </c>
      <c r="F286" s="2" t="str">
        <v>9次</v>
      </c>
      <c r="G286" s="2" t="str">
        <v>P.O.BOX 13755 ,ACCRA CENTRAL,MR MOSHOOD, B,GHANA</v>
      </c>
      <c r="H286" s="2" t="str">
        <v>Frazao Neto</v>
      </c>
      <c r="I286" s="2">
        <v>14</v>
      </c>
      <c r="J286" s="2" t="str">
        <v>+233 24 467 6029</v>
      </c>
      <c r="K286" s="2" t="str">
        <v>233 244 676029</v>
      </c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2" t="s">
        <v>7591</v>
      </c>
      <c r="B287" s="2" t="str">
        <v>尼日利亞</v>
      </c>
      <c r="C287" s="2" t="str">
        <v>--</v>
      </c>
      <c r="D287" s="3"/>
      <c r="E287" s="2" t="s">
        <v>7589</v>
      </c>
      <c r="F287" s="2" t="str">
        <v>9次</v>
      </c>
      <c r="G287" s="2" t="str">
        <v>NIGERIA, NIGERIA</v>
      </c>
      <c r="H287" s="2" t="str">
        <v>Eli Lev</v>
      </c>
      <c r="I287" s="2" t="s">
        <v>7590</v>
      </c>
      <c r="J287" s="2" t="str">
        <v>+234 46 413 238</v>
      </c>
      <c r="K287" s="2" t="str">
        <v>234 015891428</v>
      </c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2" t="s">
        <v>5997</v>
      </c>
      <c r="B288" s="2" t="str">
        <v>印度</v>
      </c>
      <c r="C288" s="3" t="s">
        <v>5998</v>
      </c>
      <c r="D288" s="3"/>
      <c r="E288" s="2" t="s">
        <v>5995</v>
      </c>
      <c r="F288" s="2" t="str">
        <v>10次</v>
      </c>
      <c r="G288" s="2" t="str">
        <v>I-11 MADHPURA MKT SHAHIBAUGH ROADAHMEDABAD,INDIA</v>
      </c>
      <c r="H288" s="2" t="str">
        <v>Cindy Chen</v>
      </c>
      <c r="I288" s="2" t="s">
        <v>5996</v>
      </c>
      <c r="J288" s="2">
        <f>+91-79-2562-2051</f>
      </c>
      <c r="K288" s="2" t="str">
        <v>091 79 5624329</v>
      </c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5" t="s">
        <v>4100</v>
      </c>
      <c r="B289" s="5" t="str">
        <v>尼日利亞</v>
      </c>
      <c r="C289" s="5" t="str">
        <v>--</v>
      </c>
      <c r="D289" s="3"/>
      <c r="E289" s="5" t="s">
        <v>4098</v>
      </c>
      <c r="F289" s="5" t="str">
        <v>8次</v>
      </c>
      <c r="G289" s="5" t="str">
        <v>1-5, ADIJATU ADISA STREET,OFF CELE BUS STOP, EGBE,LAGOSNIGERIA</v>
      </c>
      <c r="H289" s="5" t="str">
        <v>LUIS ROPERO</v>
      </c>
      <c r="I289" s="5" t="s">
        <v>4099</v>
      </c>
      <c r="J289" s="5" t="str">
        <v>+234 1 470 6309</v>
      </c>
      <c r="K289" s="5" t="str">
        <v>234 1 2644821</v>
      </c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2" t="s">
        <v>7562</v>
      </c>
      <c r="B290" s="2" t="str">
        <v>沙烏地阿拉伯</v>
      </c>
      <c r="C290" s="2" t="str">
        <v>--</v>
      </c>
      <c r="D290" s="3"/>
      <c r="E290" s="2" t="str">
        <v>餐厨用具</v>
      </c>
      <c r="F290" s="2" t="str">
        <v>5次</v>
      </c>
      <c r="G290" s="2" t="str">
        <v>P.O.BOX 15310,RIYADH</v>
      </c>
      <c r="H290" s="2" t="str">
        <v>ALI TALEB BIN TALEB</v>
      </c>
      <c r="I290" s="2" t="s">
        <v>7561</v>
      </c>
      <c r="J290" s="2" t="str">
        <v>+966 50 440 3771</v>
      </c>
      <c r="K290" s="2" t="str">
        <v>00966 1 4472016</v>
      </c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2" t="s">
        <v>3935</v>
      </c>
      <c r="B291" s="2" t="str">
        <v>沙烏地阿拉伯</v>
      </c>
      <c r="C291" s="3" t="s">
        <v>3937</v>
      </c>
      <c r="D291" s="3"/>
      <c r="E291" s="2" t="str">
        <v>其他,服装饰物及配件,玻璃工艺品,箱包,鞋,食品,餐厨用具</v>
      </c>
      <c r="F291" s="2" t="str">
        <v>7次</v>
      </c>
      <c r="G291" s="2" t="str">
        <v>P.O.BOX 833 RIYADH 11421,SAUDI ARABIA</v>
      </c>
      <c r="H291" s="2" t="str">
        <v>CS PARK</v>
      </c>
      <c r="I291" s="2" t="s">
        <v>3936</v>
      </c>
      <c r="J291" s="2" t="str">
        <v>+966-11-477-4770,+966-1246000800,+966-6000123800,+44-20-7355-4416,+966-800-124-1010,+966-800-124-2000,+966-1010124800,+966-11-479-7500,+966-11-479-7400,+966-217797911966,+966-11-479-9725,+44-20-7659-8200,+966-12-653-0112,+966-11-838-2000,+966-11-874-9887,+966-11-478-0818,+966-11-477-0608,+966-11-479-7555,+966-11-479-7499,+966-11-838-1010</v>
      </c>
      <c r="K291" s="2">
        <v>96614762583</v>
      </c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2" t="s">
        <v>334</v>
      </c>
      <c r="B292" s="2" t="str">
        <v>新加坡</v>
      </c>
      <c r="C292" s="2" t="str">
        <v>--</v>
      </c>
      <c r="D292" s="3"/>
      <c r="E292" s="2" t="str">
        <v>照明产品,餐厨用具</v>
      </c>
      <c r="F292" s="2" t="str">
        <v>6次</v>
      </c>
      <c r="G292" s="2" t="str">
        <v>NO.2 JALAN RAJAH #05-04 GOLDEN WALL FLATTED FTY</v>
      </c>
      <c r="H292" s="2" t="str">
        <v>MICHAEL Y.H. KHNG</v>
      </c>
      <c r="I292" s="2" t="s">
        <v>335</v>
      </c>
      <c r="J292" s="2" t="str">
        <v>0065 63528984</v>
      </c>
      <c r="K292" s="2" t="str">
        <v>0065 63522556</v>
      </c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2" t="s">
        <v>7814</v>
      </c>
      <c r="B293" s="2" t="str">
        <v>尼日利亞</v>
      </c>
      <c r="C293" s="3" t="s">
        <v>7815</v>
      </c>
      <c r="D293" s="3"/>
      <c r="E293" s="2" t="str">
        <v>个人护理用具,家具,家居装饰品,玻璃工艺品,餐厨用具</v>
      </c>
      <c r="F293" s="2" t="str">
        <v>6次</v>
      </c>
      <c r="G293" s="2" t="str">
        <v>229 IKORODU ROAD, ILUPEJU,LAGOS ,NIGERIA</v>
      </c>
      <c r="H293" s="2" t="str">
        <v>B.K.MATHUR</v>
      </c>
      <c r="I293" s="2" t="s">
        <v>7816</v>
      </c>
      <c r="J293" s="2" t="str">
        <v>24314931538 9</v>
      </c>
      <c r="K293" s="2">
        <v>23414963558</v>
      </c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2" t="s">
        <v>7778</v>
      </c>
      <c r="B294" s="2" t="str">
        <v>印度</v>
      </c>
      <c r="C294" s="2" t="str">
        <v>--</v>
      </c>
      <c r="D294" s="3"/>
      <c r="E294" s="2" t="str">
        <v>大型机械及设备,家用纺织品,餐厨用具</v>
      </c>
      <c r="F294" s="2" t="str">
        <v>9次</v>
      </c>
      <c r="G294" s="2" t="str">
        <v>A-71 WAZIRPUR INDL.AREA,NEW DELHI</v>
      </c>
      <c r="H294" s="2" t="str">
        <v>KESHO RAM INDUSTRIES</v>
      </c>
      <c r="I294" s="2" t="str">
        <v>--</v>
      </c>
      <c r="J294" s="2" t="str">
        <v>0091 11 7223156</v>
      </c>
      <c r="K294" s="2" t="str">
        <v>0091 11 7234935</v>
      </c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2" t="s">
        <v>3022</v>
      </c>
      <c r="B295" s="2" t="str">
        <v>印度</v>
      </c>
      <c r="C295" s="3" t="s">
        <v>3020</v>
      </c>
      <c r="D295" s="3"/>
      <c r="E295" s="2" t="str">
        <v>其他,家居装饰品,餐厨用具</v>
      </c>
      <c r="F295" s="2" t="str">
        <v>3次</v>
      </c>
      <c r="G295" s="2" t="str">
        <v>C-4/89A, LAWRENCE ROAD,NEW DELHI,INDIA</v>
      </c>
      <c r="H295" s="2" t="str">
        <v>ANGELA CHAN</v>
      </c>
      <c r="I295" s="2" t="s">
        <v>3021</v>
      </c>
      <c r="J295" s="2" t="str">
        <v>+91 11 2609 2015</v>
      </c>
      <c r="K295" s="2" t="str">
        <v>0091 11 7490336/26446150</v>
      </c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2" t="s">
        <v>3935</v>
      </c>
      <c r="B296" s="2" t="str">
        <v>沙烏地阿拉伯</v>
      </c>
      <c r="C296" s="3" t="s">
        <v>3937</v>
      </c>
      <c r="D296" s="3"/>
      <c r="E296" s="2" t="str">
        <v>其他,服装饰物及配件,玻璃工艺品,箱包,鞋,食品,餐厨用具</v>
      </c>
      <c r="F296" s="2" t="str">
        <v>7次</v>
      </c>
      <c r="G296" s="2" t="str">
        <v>P.O.BOX 833 RIYADH 11421,SAUDI ARABIA</v>
      </c>
      <c r="H296" s="2" t="str">
        <v>CS PARK</v>
      </c>
      <c r="I296" s="2" t="s">
        <v>3936</v>
      </c>
      <c r="J296" s="2" t="str">
        <v>+966-11-477-4770,+966-1246000800,+966-6000123800,+44-20-7355-4416,+966-800-124-1010,+966-800-124-2000,+966-1010124800,+966-11-479-7500,+966-11-479-7400,+966-217797911966,+966-11-479-9725,+44-20-7659-8200,+966-12-653-0112,+966-11-838-2000,+966-11-874-9887,+966-11-478-0818,+966-11-477-0608,+966-11-479-7555,+966-11-479-7499,+966-11-838-1010</v>
      </c>
      <c r="K296" s="2">
        <v>96614762583</v>
      </c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2" t="s">
        <v>185</v>
      </c>
      <c r="B297" s="2" t="str">
        <v>巴基斯坦</v>
      </c>
      <c r="C297" s="3" t="s">
        <v>183</v>
      </c>
      <c r="D297" s="3"/>
      <c r="E297" s="2" t="str">
        <v>家用电器,玻璃工艺品,食品,餐厨用具</v>
      </c>
      <c r="F297" s="2" t="str">
        <v>8次</v>
      </c>
      <c r="G297" s="2" t="str">
        <v>1424-DHAKA ROAD,QASIM BUILDING,SADAR BAZAR,LAHORE CANTT</v>
      </c>
      <c r="H297" s="2" t="str">
        <v>GHULAM DASTGIR</v>
      </c>
      <c r="I297" s="2" t="s">
        <v>184</v>
      </c>
      <c r="J297" s="2" t="str">
        <v>+92 301 8420186</v>
      </c>
      <c r="K297" s="2" t="str">
        <v>0092 42 6685940</v>
      </c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2" t="s">
        <v>4218</v>
      </c>
      <c r="B298" s="2" t="str">
        <v>印度</v>
      </c>
      <c r="C298" s="3" t="s">
        <v>4220</v>
      </c>
      <c r="D298" s="3"/>
      <c r="E298" s="2" t="str">
        <v>其他,服装饰物及配件,餐厨用具</v>
      </c>
      <c r="F298" s="2" t="str">
        <v>7次</v>
      </c>
      <c r="G298" s="2" t="str">
        <v>389/1 Perundurai Road</v>
      </c>
      <c r="H298" s="2" t="str">
        <v>Shiva Muthusamy</v>
      </c>
      <c r="I298" s="2" t="s">
        <v>4219</v>
      </c>
      <c r="J298" s="2" t="str">
        <v>+91 424 550 1174</v>
      </c>
      <c r="K298" s="2">
        <v>914243100639</v>
      </c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5" t="s">
        <v>2100</v>
      </c>
      <c r="B299" s="5" t="str">
        <v>巴基斯坦</v>
      </c>
      <c r="C299" s="5" t="str">
        <v>--</v>
      </c>
      <c r="D299" s="3"/>
      <c r="E299" s="5" t="str">
        <v>其他,服装饰物及配件,玻璃工艺品,餐厨用具</v>
      </c>
      <c r="F299" s="5" t="str">
        <v>5次</v>
      </c>
      <c r="G299" s="5" t="str">
        <v>NO.5 MOHAMMADI MARKET, LAXMIDAX STREET, KARACHI, PAKISTAN</v>
      </c>
      <c r="H299" s="5" t="str">
        <v>Andre</v>
      </c>
      <c r="I299" s="5" t="s">
        <v>2101</v>
      </c>
      <c r="J299" s="5">
        <v>91212444191</v>
      </c>
      <c r="K299" s="5">
        <v>2444854</v>
      </c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2" t="s">
        <v>185</v>
      </c>
      <c r="B300" s="2" t="str">
        <v>巴基斯坦</v>
      </c>
      <c r="C300" s="3" t="s">
        <v>183</v>
      </c>
      <c r="D300" s="3"/>
      <c r="E300" s="2" t="str">
        <v>家用电器,玻璃工艺品,食品,餐厨用具</v>
      </c>
      <c r="F300" s="2" t="str">
        <v>8次</v>
      </c>
      <c r="G300" s="2" t="str">
        <v>1424-DHAKA ROAD,QASIM BUILDING,SADAR BAZAR,LAHORE CANTT</v>
      </c>
      <c r="H300" s="2" t="str">
        <v>GHULAM DASTGIR</v>
      </c>
      <c r="I300" s="2" t="s">
        <v>184</v>
      </c>
      <c r="J300" s="2" t="str">
        <v>+92 301 8420186</v>
      </c>
      <c r="K300" s="2" t="str">
        <v>0092 42 6685940</v>
      </c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2" t="s">
        <v>4548</v>
      </c>
      <c r="B301" s="2" t="str">
        <v>沙烏地阿拉伯</v>
      </c>
      <c r="C301" s="3" t="s">
        <v>4549</v>
      </c>
      <c r="D301" s="3"/>
      <c r="E301" s="2" t="str">
        <v>其他,家用电器,家用纺织品,玻璃工艺品,箱包,食品,餐厨用具</v>
      </c>
      <c r="F301" s="2" t="str">
        <v>7次</v>
      </c>
      <c r="G301" s="2" t="str">
        <v>P.O.BOX 51250, JEDDAH 21535,KINGDOM OFSAUDI ARABIA</v>
      </c>
      <c r="H301" s="2" t="str">
        <v>Kwan Tuck Chai</v>
      </c>
      <c r="I301" s="2" t="s">
        <v>4550</v>
      </c>
      <c r="J301" s="2">
        <v>96626740555</v>
      </c>
      <c r="K301" s="2">
        <v>96626741670</v>
      </c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2" t="s">
        <v>2525</v>
      </c>
      <c r="B302" s="2" t="str">
        <v>印尼</v>
      </c>
      <c r="C302" s="2" t="str">
        <v>--</v>
      </c>
      <c r="D302" s="3"/>
      <c r="E302" s="2" t="str">
        <v>化工产品,家具,玩具,餐厨用具</v>
      </c>
      <c r="F302" s="2" t="str">
        <v>8次</v>
      </c>
      <c r="G302" s="2" t="str">
        <v>JL.DANAU SUNTER SELATAN RUKO ROYAL SUNTER BLOCK F-46 JAKARTA UTARA</v>
      </c>
      <c r="H302" s="2" t="str">
        <v>MAHENDRA HINGORANI</v>
      </c>
      <c r="I302" s="2" t="s">
        <v>2526</v>
      </c>
      <c r="J302" s="2" t="str">
        <v>0062 21 6509963</v>
      </c>
      <c r="K302" s="2" t="str">
        <v>0062 21 6518927</v>
      </c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2" t="s">
        <v>142</v>
      </c>
      <c r="B303" s="2" t="str">
        <v>尼日利亞</v>
      </c>
      <c r="C303" s="2" t="str">
        <v>--</v>
      </c>
      <c r="D303" s="3"/>
      <c r="E303" s="2" t="str">
        <v>其他,玻璃工艺品,餐厨用具</v>
      </c>
      <c r="F303" s="2" t="str">
        <v>7次</v>
      </c>
      <c r="G303" s="2" t="str">
        <v>114, Last bus-stop, Ipaja, Lagos. P. O. Box 957 Ikorodu, Lagos State, NIGERIA</v>
      </c>
      <c r="H303" s="2" t="str">
        <v>Medeya Mitrofanova</v>
      </c>
      <c r="I303" s="2" t="s">
        <v>143</v>
      </c>
      <c r="J303" s="2" t="str">
        <v>+234 48 033 894</v>
      </c>
      <c r="K303" s="2">
        <v>2882115</v>
      </c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2" t="s">
        <v>1133</v>
      </c>
      <c r="B304" s="2" t="str">
        <v>馬來西亞</v>
      </c>
      <c r="C304" s="3" t="s">
        <v>1134</v>
      </c>
      <c r="D304" s="3"/>
      <c r="E304" s="2" t="str">
        <v>其他,服装饰物及配件,照明产品,玻璃工艺品,餐厨用具</v>
      </c>
      <c r="F304" s="2" t="str">
        <v>6次</v>
      </c>
      <c r="G304" s="2" t="str">
        <v>27, JLN SS26/13, TMN MAYANG JAYA,47301 P.J. SELANGOR,MALAYSIA</v>
      </c>
      <c r="H304" s="2" t="str">
        <v>Mr. Purushottam Patel</v>
      </c>
      <c r="I304" s="2" t="s">
        <v>1135</v>
      </c>
      <c r="J304" s="2" t="str">
        <v>(603)78032387</v>
      </c>
      <c r="K304" s="2" t="str">
        <v>(603)78034461</v>
      </c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2" t="s">
        <v>4486</v>
      </c>
      <c r="B305" s="2" t="str">
        <v>馬來西亞</v>
      </c>
      <c r="C305" s="3" t="s">
        <v>4487</v>
      </c>
      <c r="D305" s="3"/>
      <c r="E305" s="2" t="str">
        <v>五金,家用电器,工艺陶瓷,餐厨用具</v>
      </c>
      <c r="F305" s="2" t="str">
        <v>3次</v>
      </c>
      <c r="G305" s="2" t="str">
        <v>LOT 15-19,LORONG 3A,KAWASAN PERUSAHAAN CHERAS JAYA,JALAN BALAKONG,CHERAS,SELANGOR</v>
      </c>
      <c r="H305" s="2" t="str">
        <v>LIM KOK ANN</v>
      </c>
      <c r="I305" s="2" t="s">
        <v>4485</v>
      </c>
      <c r="J305" s="2" t="str">
        <v>+60 3-9075 3888</v>
      </c>
      <c r="K305" s="2" t="str">
        <v>0060 3 90751688</v>
      </c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2" t="s">
        <v>4849</v>
      </c>
      <c r="B306" s="2" t="str">
        <v>巴基斯坦</v>
      </c>
      <c r="C306" s="3" t="s">
        <v>4847</v>
      </c>
      <c r="D306" s="3"/>
      <c r="E306" s="2" t="str">
        <v>五金,家具,餐厨用具</v>
      </c>
      <c r="F306" s="2" t="str">
        <v>8次</v>
      </c>
      <c r="G306" s="2" t="str">
        <v>9 BEADON ROAD,LAHORE,PAKISTAN</v>
      </c>
      <c r="H306" s="2" t="str">
        <v>Hamid.R.Butt</v>
      </c>
      <c r="I306" s="2" t="s">
        <v>4848</v>
      </c>
      <c r="J306" s="2">
        <v>6314712</v>
      </c>
      <c r="K306" s="2" t="str">
        <v>92 42 6360008</v>
      </c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2" t="s">
        <v>3126</v>
      </c>
      <c r="B307" s="2" t="str">
        <v>土耳其</v>
      </c>
      <c r="C307" s="3" t="s">
        <v>3123</v>
      </c>
      <c r="D307" s="3"/>
      <c r="E307" s="2" t="s">
        <v>3124</v>
      </c>
      <c r="F307" s="2" t="str">
        <v>10次</v>
      </c>
      <c r="G307" s="2" t="str">
        <v>10014 SK,NO:13,A.O.S.B.CIGLI IZMIR</v>
      </c>
      <c r="H307" s="2" t="str">
        <v>ARMIENTO GRAZIANO</v>
      </c>
      <c r="I307" s="2" t="s">
        <v>3125</v>
      </c>
      <c r="J307" s="2">
        <f>+1-850-290-290</f>
      </c>
      <c r="K307" s="2" t="str">
        <v>0090 212 5221711/5117237</v>
      </c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2" t="s">
        <v>435</v>
      </c>
      <c r="B308" s="2" t="str">
        <v>沙烏地阿拉伯</v>
      </c>
      <c r="C308" s="2" t="str">
        <v>--</v>
      </c>
      <c r="D308" s="3"/>
      <c r="E308" s="2" t="str">
        <v>其他,工艺陶瓷,电子电气产品,餐厨用具</v>
      </c>
      <c r="F308" s="2" t="str">
        <v>5次</v>
      </c>
      <c r="G308" s="2" t="str">
        <v>P.O.BOX: 23268-JEDDAH</v>
      </c>
      <c r="H308" s="2" t="str">
        <v>NAZRUL ISLAM</v>
      </c>
      <c r="I308" s="2" t="s">
        <v>436</v>
      </c>
      <c r="J308" s="2" t="str">
        <v>00966 2 6482920</v>
      </c>
      <c r="K308" s="2" t="str">
        <v>00966 2 6485246</v>
      </c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2" t="s">
        <v>4752</v>
      </c>
      <c r="B309" s="2" t="str">
        <v>尼日利亞</v>
      </c>
      <c r="C309" s="2" t="str">
        <v>--</v>
      </c>
      <c r="D309" s="3"/>
      <c r="E309" s="2" t="str">
        <v>餐厨用具</v>
      </c>
      <c r="F309" s="2" t="str">
        <v>7次</v>
      </c>
      <c r="G309" s="2" t="str">
        <v>28 CHARLSE AVENUE OFF OJO RAOD AJEGUNLE APAPA LAGOS . NIGERIA SHOP 58, NIGERIA</v>
      </c>
      <c r="H309" s="2" t="str">
        <v>--</v>
      </c>
      <c r="I309" s="2" t="s">
        <v>4751</v>
      </c>
      <c r="J309" s="2" t="str">
        <v>+234 803 358 5042</v>
      </c>
      <c r="K309" s="2">
        <v>23480335850</v>
      </c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2" t="s">
        <v>3739</v>
      </c>
      <c r="B310" s="2" t="str">
        <v>沙烏地阿拉伯</v>
      </c>
      <c r="C310" s="3" t="s">
        <v>3740</v>
      </c>
      <c r="D310" s="3"/>
      <c r="E310" s="2" t="str">
        <v>五金,家用电器,餐厨用具</v>
      </c>
      <c r="F310" s="2" t="str">
        <v>3次</v>
      </c>
      <c r="G310" s="2" t="str">
        <v>JEDDAH (P.O.BOX 118747)</v>
      </c>
      <c r="H310" s="2" t="str">
        <v>SAAD NAJA</v>
      </c>
      <c r="I310" s="2" t="s">
        <v>3738</v>
      </c>
      <c r="J310" s="2" t="str">
        <v>+966 12 628 0372,+966 12 574 3610,+966 57 539 7123</v>
      </c>
      <c r="K310" s="2" t="str">
        <v>00966 2 2325559</v>
      </c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2" t="s">
        <v>5063</v>
      </c>
      <c r="B311" s="2" t="str">
        <v>加納</v>
      </c>
      <c r="C311" s="2" t="str">
        <v>--</v>
      </c>
      <c r="D311" s="3"/>
      <c r="E311" s="2" t="s">
        <v>5064</v>
      </c>
      <c r="F311" s="2" t="str">
        <v>9次</v>
      </c>
      <c r="G311" s="2" t="str">
        <v>P.O.BOX 13755 ,ACCRA CENTRAL,MR MOSHOOD, B,GHANA</v>
      </c>
      <c r="H311" s="2" t="str">
        <v>Frazao Neto</v>
      </c>
      <c r="I311" s="2">
        <v>14</v>
      </c>
      <c r="J311" s="2" t="str">
        <v>+233 24 467 6029</v>
      </c>
      <c r="K311" s="2" t="str">
        <v>233 244 676029</v>
      </c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2" t="s">
        <v>4849</v>
      </c>
      <c r="B312" s="2" t="str">
        <v>巴基斯坦</v>
      </c>
      <c r="C312" s="3" t="s">
        <v>4847</v>
      </c>
      <c r="D312" s="3"/>
      <c r="E312" s="2" t="str">
        <v>五金,家具,餐厨用具</v>
      </c>
      <c r="F312" s="2" t="str">
        <v>8次</v>
      </c>
      <c r="G312" s="2" t="str">
        <v>9 BEADON ROAD,LAHORE,PAKISTAN</v>
      </c>
      <c r="H312" s="2" t="str">
        <v>Hamid.R.Butt</v>
      </c>
      <c r="I312" s="2" t="s">
        <v>4848</v>
      </c>
      <c r="J312" s="2">
        <v>6314712</v>
      </c>
      <c r="K312" s="2" t="str">
        <v>92 42 6360008</v>
      </c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2" t="s">
        <v>3126</v>
      </c>
      <c r="B313" s="2" t="str">
        <v>土耳其</v>
      </c>
      <c r="C313" s="3" t="s">
        <v>3123</v>
      </c>
      <c r="D313" s="3"/>
      <c r="E313" s="2" t="s">
        <v>3124</v>
      </c>
      <c r="F313" s="2" t="str">
        <v>10次</v>
      </c>
      <c r="G313" s="2" t="str">
        <v>10014 SK,NO:13,A.O.S.B.CIGLI IZMIR</v>
      </c>
      <c r="H313" s="2" t="str">
        <v>ARMIENTO GRAZIANO</v>
      </c>
      <c r="I313" s="2" t="s">
        <v>3125</v>
      </c>
      <c r="J313" s="2">
        <f>+1-850-290-290</f>
      </c>
      <c r="K313" s="2" t="str">
        <v>0090 212 5221711/5117237</v>
      </c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2" t="s">
        <v>723</v>
      </c>
      <c r="B314" s="2" t="str">
        <v>印度</v>
      </c>
      <c r="C314" s="2" t="str">
        <v>--</v>
      </c>
      <c r="D314" s="3"/>
      <c r="E314" s="2" t="str">
        <v>餐厨用具</v>
      </c>
      <c r="F314" s="2" t="str">
        <v>6次</v>
      </c>
      <c r="G314" s="2" t="str">
        <v>NEW NO:114,KAMARAJ AVENUE,2ND STREET,ADYAR,CHENNAI,TAMILNADU</v>
      </c>
      <c r="H314" s="2" t="str">
        <v>B RAMESH</v>
      </c>
      <c r="I314" s="2" t="s">
        <v>722</v>
      </c>
      <c r="J314" s="2" t="str">
        <v>0091 44 4451964</v>
      </c>
      <c r="K314" s="2" t="str">
        <v>0091 44 4402355</v>
      </c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2" t="s">
        <v>3022</v>
      </c>
      <c r="B315" s="2" t="str">
        <v>印度</v>
      </c>
      <c r="C315" s="3" t="s">
        <v>3020</v>
      </c>
      <c r="D315" s="3"/>
      <c r="E315" s="2" t="str">
        <v>其他,家居装饰品,餐厨用具</v>
      </c>
      <c r="F315" s="2" t="str">
        <v>3次</v>
      </c>
      <c r="G315" s="2" t="str">
        <v>C-4/89A, LAWRENCE ROAD,NEW DELHI,INDIA</v>
      </c>
      <c r="H315" s="2" t="str">
        <v>ANGELA CHAN</v>
      </c>
      <c r="I315" s="2" t="s">
        <v>3021</v>
      </c>
      <c r="J315" s="2" t="str">
        <v>+91 11 2609 2015</v>
      </c>
      <c r="K315" s="2" t="str">
        <v>0091 11 7490336/26446150</v>
      </c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2" t="s">
        <v>760</v>
      </c>
      <c r="B316" s="2" t="str">
        <v>菲律賓</v>
      </c>
      <c r="C316" s="2" t="str">
        <v>--</v>
      </c>
      <c r="D316" s="3"/>
      <c r="E316" s="2" t="str">
        <v>餐厨用具</v>
      </c>
      <c r="F316" s="2" t="str">
        <v>6次</v>
      </c>
      <c r="G316" s="2" t="str">
        <v>GF,ACTRON BD.,2662 HONDURAS ST,1250 BRGY.SAN ISIDRO,MAKATI CY</v>
      </c>
      <c r="H316" s="2" t="str">
        <v>RESTIE M BENAVIDEZ</v>
      </c>
      <c r="I316" s="2" t="s">
        <v>759</v>
      </c>
      <c r="J316" s="2" t="str">
        <v>0063 2 844 3041</v>
      </c>
      <c r="K316" s="2" t="str">
        <v>0063 2 815 2778</v>
      </c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2" t="s">
        <v>2983</v>
      </c>
      <c r="B317" s="2" t="str">
        <v>印度</v>
      </c>
      <c r="C317" s="2" t="str">
        <v>--</v>
      </c>
      <c r="D317" s="3"/>
      <c r="E317" s="2" t="s">
        <v>139</v>
      </c>
      <c r="F317" s="2" t="str">
        <v>7次</v>
      </c>
      <c r="G317" s="2" t="str">
        <v>35 S D COLLEGE ROAD,PANIPAT-132103 HARYANA,INDIA</v>
      </c>
      <c r="H317" s="2" t="str">
        <v>Joey Lee</v>
      </c>
      <c r="I317" s="2" t="s">
        <v>2984</v>
      </c>
      <c r="J317" s="2" t="str">
        <v>+91 11 3563 7779</v>
      </c>
      <c r="K317" s="2">
        <v>911802633626</v>
      </c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2" t="s">
        <v>5237</v>
      </c>
      <c r="B318" s="2" t="str">
        <v>印度</v>
      </c>
      <c r="C318" s="2" t="str">
        <v>--</v>
      </c>
      <c r="D318" s="3"/>
      <c r="E318" s="2" t="str">
        <v>化工产品,玩具,餐厨用具</v>
      </c>
      <c r="F318" s="2" t="str">
        <v>6次</v>
      </c>
      <c r="G318" s="2" t="str">
        <v>410,CHURCHGATE CHAMBERS,4TH FLOOR,NEW MARINE LINES,MUMBAI</v>
      </c>
      <c r="H318" s="2" t="str">
        <v>SURESH ROHIRA</v>
      </c>
      <c r="I318" s="2" t="s">
        <v>5238</v>
      </c>
      <c r="J318" s="2" t="str">
        <v>0091 22 2630548</v>
      </c>
      <c r="K318" s="2" t="str">
        <v>0091 22 2658799</v>
      </c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2" t="s">
        <v>5181</v>
      </c>
      <c r="B319" s="2" t="str">
        <v>沙烏地阿拉伯</v>
      </c>
      <c r="C319" s="3" t="s">
        <v>5183</v>
      </c>
      <c r="D319" s="3"/>
      <c r="E319" s="2" t="str">
        <v>餐厨用具</v>
      </c>
      <c r="F319" s="2" t="str">
        <v>5次</v>
      </c>
      <c r="G319" s="2" t="str">
        <v>JEDDAH(P.O.BOX:42210 JEDDAH )</v>
      </c>
      <c r="H319" s="2" t="str">
        <v>BIN HAMOOD EST.FOR TRADING</v>
      </c>
      <c r="I319" s="2" t="s">
        <v>5182</v>
      </c>
      <c r="J319" s="2" t="str">
        <v>00966 2 6485795</v>
      </c>
      <c r="K319" s="2" t="str">
        <v>00966 2 6476107</v>
      </c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2" t="s">
        <v>6928</v>
      </c>
      <c r="B320" s="2" t="str">
        <v>印度</v>
      </c>
      <c r="C320" s="3" t="s">
        <v>6927</v>
      </c>
      <c r="D320" s="3"/>
      <c r="E320" s="2" t="str">
        <v>餐厨用具</v>
      </c>
      <c r="F320" s="2" t="str">
        <v>3次</v>
      </c>
      <c r="G320" s="2" t="str">
        <v>B-6, INDER PURI,NEW DELHI - 110012,INDIA</v>
      </c>
      <c r="H320" s="2" t="str">
        <v>--</v>
      </c>
      <c r="I320" s="2" t="s">
        <v>6926</v>
      </c>
      <c r="J320" s="2" t="str">
        <v>+91 11 2583 6065</v>
      </c>
      <c r="K320" s="2">
        <v>911125835330</v>
      </c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2" t="s">
        <v>3223</v>
      </c>
      <c r="B321" s="2" t="str">
        <v>巴基斯坦</v>
      </c>
      <c r="C321" s="3" t="s">
        <v>3224</v>
      </c>
      <c r="D321" s="3"/>
      <c r="E321" s="2" t="str">
        <v>餐厨用具</v>
      </c>
      <c r="F321" s="2" t="str">
        <v>3次</v>
      </c>
      <c r="G321" s="2" t="str">
        <v>OFFICE NO.2, MEZZANINE FLOOR MARIUM SQUARE SC-45,STADIUM ROAD OPP. NATIONAL BANK STADIUM RD. BR. KARACHI</v>
      </c>
      <c r="H321" s="2" t="str">
        <v>SYED AZIZUL HAQ</v>
      </c>
      <c r="I321" s="2" t="str">
        <v>--</v>
      </c>
      <c r="J321" s="2">
        <f>+1-212-812-3392</f>
      </c>
      <c r="K321" s="2" t="str">
        <v>0092 21 4923476</v>
      </c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2" t="s">
        <v>5217</v>
      </c>
      <c r="B322" s="2" t="str">
        <v>印度</v>
      </c>
      <c r="C322" s="3" t="s">
        <v>5218</v>
      </c>
      <c r="D322" s="3"/>
      <c r="E322" s="2" t="str">
        <v>餐厨用具</v>
      </c>
      <c r="F322" s="2" t="str">
        <v>7次</v>
      </c>
      <c r="G322" s="2" t="str">
        <v>5,surbhi,mandpeshwar road,borivali(w), mumbai 400092</v>
      </c>
      <c r="H322" s="2" t="str">
        <v>Mr.Mukund / Mr. bipin</v>
      </c>
      <c r="I322" s="2" t="s">
        <v>5216</v>
      </c>
      <c r="J322" s="2">
        <v>912228943521</v>
      </c>
      <c r="K322" s="2">
        <v>912228945431</v>
      </c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2" t="s">
        <v>3881</v>
      </c>
      <c r="B323" s="2" t="str">
        <v>印度</v>
      </c>
      <c r="C323" s="2" t="str">
        <v>--</v>
      </c>
      <c r="D323" s="3"/>
      <c r="E323" s="2" t="str">
        <v>建筑及装饰材料,餐厨用具</v>
      </c>
      <c r="F323" s="2" t="str">
        <v>3次</v>
      </c>
      <c r="G323" s="2" t="str">
        <v>6#, Ragavandras Layout 1st cross Behind mangalya sorodya Munikolala, BANGALORE-560 037 INDIA</v>
      </c>
      <c r="H323" s="2" t="str">
        <v>LKChandrasekar</v>
      </c>
      <c r="I323" s="2" t="s">
        <v>3880</v>
      </c>
      <c r="J323" s="2" t="str">
        <v>+91 80 2522 6992</v>
      </c>
      <c r="K323" s="2" t="str">
        <v>91-8028542787</v>
      </c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2" t="s">
        <v>5155</v>
      </c>
      <c r="B324" s="2" t="str">
        <v>印度</v>
      </c>
      <c r="C324" s="2" t="str">
        <v>--</v>
      </c>
      <c r="D324" s="3"/>
      <c r="E324" s="2" t="str">
        <v>五金,其他,玻璃工艺品,电子消费品及信息产品,餐厨用具</v>
      </c>
      <c r="F324" s="2" t="str">
        <v>10次</v>
      </c>
      <c r="G324" s="2" t="str">
        <v>C-101,MOTI MARG,BAPUNAGAR, JAIPURINDIA</v>
      </c>
      <c r="H324" s="2" t="str">
        <v>Arafat Obeid</v>
      </c>
      <c r="I324" s="2" t="s">
        <v>5156</v>
      </c>
      <c r="J324" s="2" t="str">
        <v>+91 141 270 4447</v>
      </c>
      <c r="K324" s="2">
        <v>911412703090</v>
      </c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2" t="s">
        <v>1750</v>
      </c>
      <c r="B325" s="2" t="str">
        <v>尼日利亞</v>
      </c>
      <c r="C325" s="2" t="str">
        <v>--</v>
      </c>
      <c r="D325" s="3"/>
      <c r="E325" s="2" t="str">
        <v>玩具,餐厨用具</v>
      </c>
      <c r="F325" s="2" t="str">
        <v>6次</v>
      </c>
      <c r="G325" s="2" t="str">
        <v>Q4/12 LAGOS LINE ARTICLE</v>
      </c>
      <c r="H325" s="2" t="str">
        <v>NICE STAR INTERNATIONAL LTD.</v>
      </c>
      <c r="I325" s="2" t="str">
        <v>--</v>
      </c>
      <c r="J325" s="2" t="str">
        <v>00234 46 216109</v>
      </c>
      <c r="K325" s="2">
        <v>234</v>
      </c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2" t="s">
        <v>7276</v>
      </c>
      <c r="B326" s="2" t="str">
        <v>印度</v>
      </c>
      <c r="C326" s="2" t="str">
        <v>--</v>
      </c>
      <c r="D326" s="3"/>
      <c r="E326" s="2" t="str">
        <v>家具,家用电器,餐厨用具</v>
      </c>
      <c r="F326" s="2" t="str">
        <v>9次</v>
      </c>
      <c r="G326" s="2" t="str">
        <v>508-509,EXPRESS TOWER,AZADPUR COMMERCIAL COMPLEX,NEW DELHI</v>
      </c>
      <c r="H326" s="2" t="str">
        <v>KISHOR K.GOYAL</v>
      </c>
      <c r="I326" s="2" t="s">
        <v>7275</v>
      </c>
      <c r="J326" s="2" t="str">
        <v>0091 11 7220495</v>
      </c>
      <c r="K326" s="2" t="str">
        <v>0091 11 7214552</v>
      </c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2" t="s">
        <v>1381</v>
      </c>
      <c r="B327" s="2" t="str">
        <v>馬來西亞</v>
      </c>
      <c r="C327" s="2" t="str">
        <v>--</v>
      </c>
      <c r="D327" s="3"/>
      <c r="E327" s="2" t="str">
        <v>五金,餐厨用具</v>
      </c>
      <c r="F327" s="2" t="str">
        <v>6次</v>
      </c>
      <c r="G327" s="2" t="str">
        <v>41,VICTORIA STREET,PULAU PINANG(P.O.BOX 741)</v>
      </c>
      <c r="H327" s="2" t="str">
        <v>CHIP SENG (HUP KEE) TRADING SDN.BHD.</v>
      </c>
      <c r="I327" s="2" t="str">
        <v>--</v>
      </c>
      <c r="J327" s="2" t="str">
        <v>0060 4 2619506</v>
      </c>
      <c r="K327" s="2" t="str">
        <v>0060 4 2619841</v>
      </c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2" t="s">
        <v>3506</v>
      </c>
      <c r="B328" s="2" t="str">
        <v>南非</v>
      </c>
      <c r="C328" s="2" t="str">
        <v>--</v>
      </c>
      <c r="D328" s="3"/>
      <c r="E328" s="2" t="s">
        <v>3504</v>
      </c>
      <c r="F328" s="2" t="str">
        <v>8次</v>
      </c>
      <c r="G328" s="2" t="str">
        <v>236 NOUVELLE,113BLLAIRS DRIVEENORTHRIDING 2158 J.B.,SOUTH AFRICA</v>
      </c>
      <c r="H328" s="2" t="str">
        <v>Geraldine Laudencia</v>
      </c>
      <c r="I328" s="2" t="s">
        <v>3505</v>
      </c>
      <c r="J328" s="2" t="str">
        <v>86 023 68690038</v>
      </c>
      <c r="K328" s="2" t="str">
        <v>86 023 65103447</v>
      </c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2" t="s">
        <v>2443</v>
      </c>
      <c r="B329" s="2" t="str">
        <v>巴基斯坦</v>
      </c>
      <c r="C329" s="3" t="s">
        <v>2446</v>
      </c>
      <c r="D329" s="3"/>
      <c r="E329" s="2" t="s">
        <v>2444</v>
      </c>
      <c r="F329" s="2" t="str">
        <v>9次</v>
      </c>
      <c r="G329" s="2" t="str">
        <v>11 First Floor, G.D.A. Plaza, Civil Line, Gujranwala, PAKISTAN</v>
      </c>
      <c r="H329" s="2" t="str">
        <v>Sedny Alyna Aquino Tevez</v>
      </c>
      <c r="I329" s="2" t="s">
        <v>2445</v>
      </c>
      <c r="J329" s="2" t="str">
        <v>92 431 556790</v>
      </c>
      <c r="K329" s="2" t="str">
        <v>92 431 226214</v>
      </c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2" t="s">
        <v>37</v>
      </c>
      <c r="B330" s="2" t="str">
        <v>印度</v>
      </c>
      <c r="C330" s="2" t="str">
        <v>--</v>
      </c>
      <c r="D330" s="3"/>
      <c r="E330" s="2" t="str">
        <v>五金,工具,餐厨用具</v>
      </c>
      <c r="F330" s="2" t="str">
        <v>7次</v>
      </c>
      <c r="G330" s="2" t="str">
        <v>119/3,RUPAPARI NI POL,INSIDE DARIYAPUR GATE,AHMEDABAD,GUJARAT</v>
      </c>
      <c r="H330" s="2" t="str">
        <v>MR.SUNILKUMAR JAIN</v>
      </c>
      <c r="I330" s="2" t="s">
        <v>38</v>
      </c>
      <c r="J330" s="2" t="str">
        <v>0091 79 2176963</v>
      </c>
      <c r="K330" s="2">
        <v>91</v>
      </c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2" t="s">
        <v>5192</v>
      </c>
      <c r="B331" s="2" t="str">
        <v>印度</v>
      </c>
      <c r="C331" s="3" t="s">
        <v>5194</v>
      </c>
      <c r="D331" s="3"/>
      <c r="E331" s="2" t="str">
        <v>工艺陶瓷,照明产品,玻璃工艺品,电子消费品及信息产品,食品,餐厨用具</v>
      </c>
      <c r="F331" s="2" t="str">
        <v>5次</v>
      </c>
      <c r="G331" s="2" t="str">
        <v>119, INDRAPRAKASH BUILDING,21, BARAKHAMBA ROAD, NEW DELHI,INDIA</v>
      </c>
      <c r="H331" s="2" t="str">
        <v>--</v>
      </c>
      <c r="I331" s="2" t="s">
        <v>5193</v>
      </c>
      <c r="J331" s="2" t="str">
        <v>+91 11 5151 9048</v>
      </c>
      <c r="K331" s="2">
        <v>51519048</v>
      </c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2" t="s">
        <v>1757</v>
      </c>
      <c r="B332" s="2" t="str">
        <v>巴基斯坦</v>
      </c>
      <c r="C332" s="2" t="str">
        <v>--</v>
      </c>
      <c r="D332" s="3"/>
      <c r="E332" s="2" t="str">
        <v>个人护理用具,家用电器,玻璃工艺品,箱包,餐厨用具</v>
      </c>
      <c r="F332" s="2" t="str">
        <v>9次</v>
      </c>
      <c r="G332" s="2" t="str">
        <v>ROOM NO.2 1ST FLOOR, BHAI JAN MARKET, MARRIOT ROAD, .P.O BOX NO. 10273,KARACHI 74500 , PAKISTAN</v>
      </c>
      <c r="H332" s="2" t="str">
        <v>Jonthan Reinhard</v>
      </c>
      <c r="I332" s="2" t="s">
        <v>1758</v>
      </c>
      <c r="J332" s="2">
        <v>2442360</v>
      </c>
      <c r="K332" s="2">
        <v>2423808</v>
      </c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2" t="s">
        <v>7493</v>
      </c>
      <c r="B333" s="2" t="str">
        <v>印度</v>
      </c>
      <c r="C333" s="2" t="str">
        <v>--</v>
      </c>
      <c r="D333" s="3"/>
      <c r="E333" s="2" t="str">
        <v>家用电器,玻璃工艺品,电子消费品及信息产品,餐厨用具</v>
      </c>
      <c r="F333" s="2" t="str">
        <v>8次</v>
      </c>
      <c r="G333" s="2" t="str">
        <v>FOUNTAIN CHOWK, CIVIL LINES,LUDHIANA,PUNJAB,INDIA</v>
      </c>
      <c r="H333" s="2" t="str">
        <v>--</v>
      </c>
      <c r="I333" s="2" t="s">
        <v>7492</v>
      </c>
      <c r="J333" s="2" t="str">
        <v>+91 161 242 1557</v>
      </c>
      <c r="K333" s="2">
        <v>911612421587</v>
      </c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2" t="s">
        <v>6548</v>
      </c>
      <c r="B334" s="2" t="str">
        <v>沙烏地阿拉伯</v>
      </c>
      <c r="C334" s="2" t="str">
        <v>--</v>
      </c>
      <c r="D334" s="3"/>
      <c r="E334" s="2" t="str">
        <v>五金,其他,家用纺织品,箱包,餐厨用具</v>
      </c>
      <c r="F334" s="2" t="str">
        <v>7次</v>
      </c>
      <c r="G334" s="2" t="str">
        <v>P.O BOX 2921 AL KHOBAR 31952, SAUDI ARABIA</v>
      </c>
      <c r="H334" s="2" t="str">
        <v>DILIP THAKKAR</v>
      </c>
      <c r="I334" s="2" t="s">
        <v>6549</v>
      </c>
      <c r="J334" s="2">
        <v>96638949668</v>
      </c>
      <c r="K334" s="2">
        <v>96638949668</v>
      </c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2" t="s">
        <v>5111</v>
      </c>
      <c r="B335" s="2" t="str">
        <v>印度</v>
      </c>
      <c r="C335" s="3" t="s">
        <v>5112</v>
      </c>
      <c r="D335" s="3"/>
      <c r="E335" s="2" t="str">
        <v>五金,餐厨用具</v>
      </c>
      <c r="F335" s="2" t="str">
        <v>3次</v>
      </c>
      <c r="G335" s="2" t="str">
        <v>3/46A, WEST PUNJABI BAGH, NEW DELHI</v>
      </c>
      <c r="H335" s="2" t="str">
        <v>ALOK AGGARWAL</v>
      </c>
      <c r="I335" s="2" t="s">
        <v>5113</v>
      </c>
      <c r="J335" s="2" t="str">
        <v>+91 97021 08343,+91 78388 04194,+91 96634 81391,+91 99906 38810</v>
      </c>
      <c r="K335" s="2" t="str">
        <v>0091 11 5100861</v>
      </c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2" t="s">
        <v>871</v>
      </c>
      <c r="B336" s="2" t="str">
        <v>尼日利亞</v>
      </c>
      <c r="C336" s="2" t="str">
        <v>--</v>
      </c>
      <c r="D336" s="3"/>
      <c r="E336" s="2" t="str">
        <v>其他,汽车配件,电子消费品及信息产品,餐厨用具</v>
      </c>
      <c r="F336" s="2" t="str">
        <v>9次</v>
      </c>
      <c r="G336" s="2" t="str">
        <v>LAGOS</v>
      </c>
      <c r="H336" s="2" t="str">
        <v>JUDE EGBUZOBI</v>
      </c>
      <c r="I336" s="2" t="s">
        <v>870</v>
      </c>
      <c r="J336" s="2" t="str">
        <v>00234 1 5871023</v>
      </c>
      <c r="K336" s="2">
        <v>234</v>
      </c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2" t="s">
        <v>1994</v>
      </c>
      <c r="B337" s="2" t="str">
        <v>南非</v>
      </c>
      <c r="C337" s="2" t="str">
        <v>--</v>
      </c>
      <c r="D337" s="3"/>
      <c r="E337" s="2" t="str">
        <v>玻璃工艺品,餐厨用具</v>
      </c>
      <c r="F337" s="2" t="str">
        <v>7次</v>
      </c>
      <c r="G337" s="2" t="str">
        <v>72 CENTRAL ROAD FORDOBURG</v>
      </c>
      <c r="H337" s="2" t="str">
        <v>GLASS WORTH MANUFACTORING CC.</v>
      </c>
      <c r="I337" s="2" t="s">
        <v>1993</v>
      </c>
      <c r="J337" s="2" t="str">
        <v>+27 11 836 4334</v>
      </c>
      <c r="K337" s="2" t="str">
        <v>0027 11 8349646</v>
      </c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2" t="s">
        <v>862</v>
      </c>
      <c r="B338" s="2" t="str">
        <v>泰国</v>
      </c>
      <c r="C338" s="2" t="str">
        <v>--</v>
      </c>
      <c r="D338" s="3"/>
      <c r="E338" s="2" t="str">
        <v>餐厨用具</v>
      </c>
      <c r="F338" s="2" t="str">
        <v>2次</v>
      </c>
      <c r="G338" s="2" t="str">
        <v>604-606 CHAKRAPHET RD., WANGBURAPHA, PRANAKORN,BANGKOK</v>
      </c>
      <c r="H338" s="2" t="str">
        <v>KAMOL ANUSAS-AMORNKUL</v>
      </c>
      <c r="I338" s="2" t="str">
        <v>--</v>
      </c>
      <c r="J338" s="2" t="str">
        <v>0066 2 2228749</v>
      </c>
      <c r="K338" s="2" t="str">
        <v>0066 2 2216091</v>
      </c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2" t="s">
        <v>6279</v>
      </c>
      <c r="B339" s="2" t="str">
        <v>印度</v>
      </c>
      <c r="C339" s="3" t="s">
        <v>6278</v>
      </c>
      <c r="D339" s="3"/>
      <c r="E339" s="2" t="str">
        <v>玩具,礼品及赠品,餐厨用具</v>
      </c>
      <c r="F339" s="2" t="str">
        <v>7次</v>
      </c>
      <c r="G339" s="2" t="str">
        <v>RAJENDRA PATH,PIRMOHANI,PATNA</v>
      </c>
      <c r="H339" s="2" t="str">
        <v>LIFE N STYLE</v>
      </c>
      <c r="I339" s="2" t="s">
        <v>6277</v>
      </c>
      <c r="J339" s="2" t="str">
        <v>0091 612 2673931</v>
      </c>
      <c r="K339" s="2" t="str">
        <v>0091 612 2690904</v>
      </c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2" t="s">
        <v>2315</v>
      </c>
      <c r="B340" s="2" t="str">
        <v>印度</v>
      </c>
      <c r="C340" s="2" t="str">
        <v>--</v>
      </c>
      <c r="D340" s="3"/>
      <c r="E340" s="2" t="str">
        <v>工艺陶瓷,餐厨用具</v>
      </c>
      <c r="F340" s="2" t="str">
        <v>2次</v>
      </c>
      <c r="G340" s="2" t="str">
        <v>VISHWE AUTOMOBILES BLDG. G.T.ROAD,P.O.BALDEV NAGAR AMBALA CITY</v>
      </c>
      <c r="H340" s="2" t="str">
        <v>Mr DINESH SOOD</v>
      </c>
      <c r="I340" s="2" t="s">
        <v>2316</v>
      </c>
      <c r="J340" s="2" t="str">
        <v>+91 171 254 0246</v>
      </c>
      <c r="K340" s="2" t="str">
        <v>0091 171 2543401</v>
      </c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2" t="s">
        <v>2282</v>
      </c>
      <c r="B341" s="2" t="str">
        <v>土耳其</v>
      </c>
      <c r="C341" s="2" t="str">
        <v>--</v>
      </c>
      <c r="D341" s="3"/>
      <c r="E341" s="2" t="str">
        <v>家具,照明产品,餐厨用具</v>
      </c>
      <c r="F341" s="2" t="str">
        <v>9次</v>
      </c>
      <c r="G341" s="2" t="str">
        <v>1487 SOK. NO:21 ALSANCAU IZMIR</v>
      </c>
      <c r="H341" s="2" t="str">
        <v>GURUP YAG SAN. LTD. STI.</v>
      </c>
      <c r="I341" s="2" t="s">
        <v>2283</v>
      </c>
      <c r="J341" s="2" t="str">
        <v>+90 232 421 00 36</v>
      </c>
      <c r="K341" s="2" t="str">
        <v>0090 232 4219815</v>
      </c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2" t="s">
        <v>1994</v>
      </c>
      <c r="B342" s="2" t="str">
        <v>南非</v>
      </c>
      <c r="C342" s="2" t="str">
        <v>--</v>
      </c>
      <c r="D342" s="3"/>
      <c r="E342" s="2" t="str">
        <v>玻璃工艺品,餐厨用具</v>
      </c>
      <c r="F342" s="2" t="str">
        <v>7次</v>
      </c>
      <c r="G342" s="2" t="str">
        <v>72 CENTRAL ROAD FORDOBURG</v>
      </c>
      <c r="H342" s="2" t="str">
        <v>GLASS WORTH MANUFACTORING CC.</v>
      </c>
      <c r="I342" s="2" t="s">
        <v>1993</v>
      </c>
      <c r="J342" s="2" t="str">
        <v>+27 11 836 4334</v>
      </c>
      <c r="K342" s="2" t="str">
        <v>0027 11 8349646</v>
      </c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2" t="s">
        <v>7777</v>
      </c>
      <c r="B343" s="2" t="str">
        <v>沙烏地阿拉伯</v>
      </c>
      <c r="C343" s="2" t="str">
        <v>--</v>
      </c>
      <c r="D343" s="3"/>
      <c r="E343" s="2" t="str">
        <v>家用电器,家用纺织品,玩具,玻璃工艺品,钟表眼镜,餐厨用具</v>
      </c>
      <c r="F343" s="2" t="str">
        <v>9次</v>
      </c>
      <c r="G343" s="2" t="str">
        <v>P.O.BOX 55803,RIYADH 11544,SAUDI ARABIA</v>
      </c>
      <c r="H343" s="2" t="str">
        <v>Mikael Jansson</v>
      </c>
      <c r="I343" s="2" t="s">
        <v>7776</v>
      </c>
      <c r="J343" s="2">
        <v>96614547776</v>
      </c>
      <c r="K343" s="2">
        <v>96614560478</v>
      </c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2" t="s">
        <v>2206</v>
      </c>
      <c r="B344" s="2" t="str">
        <v>泰国</v>
      </c>
      <c r="C344" s="3" t="s">
        <v>2203</v>
      </c>
      <c r="D344" s="3"/>
      <c r="E344" s="2" t="s">
        <v>2205</v>
      </c>
      <c r="F344" s="2" t="str">
        <v>10次</v>
      </c>
      <c r="G344" s="2" t="str">
        <v>18 SCB PARK PLAZA TOWER 1,RAJCHADAPISEK RD.,JATUJAK, BANGKOK,THAILAND</v>
      </c>
      <c r="H344" s="2" t="str">
        <v>Daryl</v>
      </c>
      <c r="I344" s="2" t="s">
        <v>2204</v>
      </c>
      <c r="J344" s="2" t="str">
        <v>(66)25542000</v>
      </c>
      <c r="K344" s="2" t="str">
        <v>(66)25121417</v>
      </c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2" t="s">
        <v>4243</v>
      </c>
      <c r="B345" s="2" t="str">
        <v>埃及</v>
      </c>
      <c r="C345" s="2" t="str">
        <v>--</v>
      </c>
      <c r="D345" s="3"/>
      <c r="E345" s="2" t="str">
        <v>餐厨用具</v>
      </c>
      <c r="F345" s="2" t="str">
        <v>5次</v>
      </c>
      <c r="G345" s="2" t="str">
        <v>81,EMTDAD RAMSIS BUILDING,NASRE CITY,CAIRO</v>
      </c>
      <c r="H345" s="2" t="str">
        <v>SHERIF ABOU AL-RAY</v>
      </c>
      <c r="I345" s="2" t="s">
        <v>4244</v>
      </c>
      <c r="J345" s="2" t="str">
        <v>0020 2 4020047</v>
      </c>
      <c r="K345" s="2" t="str">
        <v>0020 2 4020047</v>
      </c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2" t="s">
        <v>2146</v>
      </c>
      <c r="B346" s="2" t="str">
        <v>印度</v>
      </c>
      <c r="C346" s="3" t="s">
        <v>2148</v>
      </c>
      <c r="D346" s="3"/>
      <c r="E346" s="2" t="str">
        <v>家具,餐厨用具</v>
      </c>
      <c r="F346" s="2" t="str">
        <v>8次</v>
      </c>
      <c r="G346" s="2" t="str">
        <v>302 SYLVERTON , GROUND FLOOR, 102WODE OUSE RD,COLABA ,MUMBAI 400005,INDIA</v>
      </c>
      <c r="H346" s="2" t="str">
        <v>ROBERTO CABA&amp;Ntilde;AS</v>
      </c>
      <c r="I346" s="2" t="s">
        <v>2147</v>
      </c>
      <c r="J346" s="2" t="str">
        <v>+91 22 2218 2569</v>
      </c>
      <c r="K346" s="2" t="str">
        <v>9122 22182524</v>
      </c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2" t="s">
        <v>6496</v>
      </c>
      <c r="B347" s="2" t="str">
        <v>尼日利亞</v>
      </c>
      <c r="C347" s="2" t="str">
        <v>--</v>
      </c>
      <c r="D347" s="3"/>
      <c r="E347" s="2" t="str">
        <v>其他,餐厨用具</v>
      </c>
      <c r="F347" s="2" t="str">
        <v>8次</v>
      </c>
      <c r="G347" s="2" t="str">
        <v>N0.14, Awoyinfa Street, Aagege P. O. Box 957 Ikorodu, Lagos State, NIGERIA</v>
      </c>
      <c r="H347" s="2" t="str">
        <v>raymond pelosi</v>
      </c>
      <c r="I347" s="2" t="s">
        <v>143</v>
      </c>
      <c r="J347" s="2" t="str">
        <v>+234 48 033 894</v>
      </c>
      <c r="K347" s="2">
        <v>2882115</v>
      </c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2" t="s">
        <v>4655</v>
      </c>
      <c r="B348" s="2" t="str">
        <v>土耳其</v>
      </c>
      <c r="C348" s="3" t="s">
        <v>4656</v>
      </c>
      <c r="D348" s="3"/>
      <c r="E348" s="2" t="str">
        <v>餐厨用具</v>
      </c>
      <c r="F348" s="2" t="str">
        <v>2次</v>
      </c>
      <c r="G348" s="2" t="str">
        <v>NAZMI AKBACI TICARET MERKEZI NO:194 MASLAK,ISTANBUL</v>
      </c>
      <c r="H348" s="2" t="str">
        <v>MR.TOLGA SOZEN</v>
      </c>
      <c r="I348" s="2" t="s">
        <v>4654</v>
      </c>
      <c r="J348" s="2" t="str">
        <v>+90-11015898,+90-11039967,+90-11036579,+90-11016130,+90-11051681,+90-11048409,+90-212-322-90-87,+90-11097243,+90-11021095,+90-11075117,+90-12234874,+86-755-8252-1678,+90-212-223-33-32,+90-212-322-19-67</v>
      </c>
      <c r="K348" s="2" t="str">
        <v>0090 212 2769823</v>
      </c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2" t="s">
        <v>86</v>
      </c>
      <c r="B349" s="2" t="str">
        <v>泰国</v>
      </c>
      <c r="C349" s="3" t="s">
        <v>87</v>
      </c>
      <c r="D349" s="3"/>
      <c r="E349" s="2" t="str">
        <v>Stainless Food Jar,不锈钢器皿,家具,家居装饰品,餐厨用具,饮具</v>
      </c>
      <c r="F349" s="2" t="str">
        <v>7次</v>
      </c>
      <c r="G349" s="2" t="str">
        <v>24 Srinakarint Road</v>
      </c>
      <c r="H349" s="2" t="str">
        <v>Khalil</v>
      </c>
      <c r="I349" s="2" t="s">
        <v>85</v>
      </c>
      <c r="J349" s="2" t="str">
        <v>+66 2 720 5959</v>
      </c>
      <c r="K349" s="2" t="str">
        <v>0066 2 7205972/7205995</v>
      </c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2" t="s">
        <v>493</v>
      </c>
      <c r="B350" s="2" t="str">
        <v>新加坡</v>
      </c>
      <c r="C350" s="3" t="s">
        <v>494</v>
      </c>
      <c r="D350" s="3"/>
      <c r="E350" s="2" t="str">
        <v>其他,家具,照明产品,餐厨用具</v>
      </c>
      <c r="F350" s="2" t="str">
        <v>8次</v>
      </c>
      <c r="G350" s="2" t="str">
        <v>Blk 5022,Ang Mo Kio Ind'l Pk 2 #01-17, 569525, Singapore</v>
      </c>
      <c r="H350" s="2" t="str">
        <v>--</v>
      </c>
      <c r="I350" s="2" t="s">
        <v>495</v>
      </c>
      <c r="J350" s="2" t="str">
        <v>0065 64834977</v>
      </c>
      <c r="K350" s="2" t="str">
        <v>0065 64824383</v>
      </c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2" t="s">
        <v>932</v>
      </c>
      <c r="B351" s="2" t="str">
        <v>印度</v>
      </c>
      <c r="C351" s="2" t="str">
        <v>--</v>
      </c>
      <c r="D351" s="3"/>
      <c r="E351" s="2" t="str">
        <v>五金,工具,餐厨用具</v>
      </c>
      <c r="F351" s="2" t="str">
        <v>7次</v>
      </c>
      <c r="G351" s="2" t="str">
        <v>119/3,RUPAPARI NI POL,INSIDE DARIYAPUR GATE,AHMEDABAD GUJARAT</v>
      </c>
      <c r="H351" s="2" t="str">
        <v>MR.SUNILKUMAR JAIN</v>
      </c>
      <c r="I351" s="2" t="s">
        <v>38</v>
      </c>
      <c r="J351" s="2" t="str">
        <v>0091 79 2176963</v>
      </c>
      <c r="K351" s="2" t="str">
        <v>--</v>
      </c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2" t="s">
        <v>4860</v>
      </c>
      <c r="B352" s="2" t="str">
        <v>印尼</v>
      </c>
      <c r="C352" s="2" t="str">
        <v>--</v>
      </c>
      <c r="D352" s="3"/>
      <c r="E352" s="2" t="str">
        <v>其他,医药保健品及医疗器械,家具,家居用品,家居装饰品,餐厨用具</v>
      </c>
      <c r="F352" s="2" t="str">
        <v>7次</v>
      </c>
      <c r="G352" s="2" t="str">
        <v>JL. DWIWARNA V/9AJAKARTA 10740INDONESIA</v>
      </c>
      <c r="H352" s="2" t="str">
        <v>Freda Lin</v>
      </c>
      <c r="I352" s="2" t="s">
        <v>4861</v>
      </c>
      <c r="J352" s="2" t="str">
        <v>+62 622 16299125</v>
      </c>
      <c r="K352" s="2" t="str">
        <v>62 21 6392866</v>
      </c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2" t="s">
        <v>2742</v>
      </c>
      <c r="B353" s="2" t="str">
        <v>沙烏地阿拉伯</v>
      </c>
      <c r="C353" s="2" t="str">
        <v>--</v>
      </c>
      <c r="D353" s="3"/>
      <c r="E353" s="2" t="s">
        <v>2740</v>
      </c>
      <c r="F353" s="2" t="str">
        <v>9次</v>
      </c>
      <c r="G353" s="2" t="str">
        <v>P.O.Box 2787 Riyadh,11461</v>
      </c>
      <c r="H353" s="2" t="str">
        <v>Maher Othman</v>
      </c>
      <c r="I353" s="2" t="s">
        <v>2741</v>
      </c>
      <c r="J353" s="2">
        <v>96614776737</v>
      </c>
      <c r="K353" s="2">
        <v>96614776804</v>
      </c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2" t="s">
        <v>354</v>
      </c>
      <c r="B354" s="2" t="str">
        <v>越南</v>
      </c>
      <c r="C354" s="2" t="str">
        <v>--</v>
      </c>
      <c r="D354" s="3"/>
      <c r="E354" s="2" t="str">
        <v>家用电器,餐厨用具</v>
      </c>
      <c r="F354" s="2" t="str">
        <v>9次</v>
      </c>
      <c r="G354" s="2" t="str">
        <v>91 PHAM PHU THU ST.,DIST.6,HCMC</v>
      </c>
      <c r="H354" s="2" t="str">
        <v>BUI DANG PHONG</v>
      </c>
      <c r="I354" s="2" t="s">
        <v>355</v>
      </c>
      <c r="J354" s="2" t="str">
        <v>0084 8 9671125</v>
      </c>
      <c r="K354" s="2" t="str">
        <v>0084 8 9671356</v>
      </c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2" t="s">
        <v>4802</v>
      </c>
      <c r="B355" s="2" t="str">
        <v>巴基斯坦</v>
      </c>
      <c r="C355" s="3" t="s">
        <v>4800</v>
      </c>
      <c r="D355" s="3"/>
      <c r="E355" s="2" t="str">
        <v>餐厨用具</v>
      </c>
      <c r="F355" s="2" t="str">
        <v>7次</v>
      </c>
      <c r="G355" s="2" t="str">
        <v>9-A ASLAM CENTER SHAHALAM MARKET LAHORE PAKISTAN</v>
      </c>
      <c r="H355" s="2" t="str">
        <v>--</v>
      </c>
      <c r="I355" s="2" t="s">
        <v>4801</v>
      </c>
      <c r="J355" s="2">
        <v>92427659338</v>
      </c>
      <c r="K355" s="2">
        <v>92427634640</v>
      </c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2" t="s">
        <v>6548</v>
      </c>
      <c r="B356" s="2" t="str">
        <v>沙烏地阿拉伯</v>
      </c>
      <c r="C356" s="2" t="str">
        <v>--</v>
      </c>
      <c r="D356" s="3"/>
      <c r="E356" s="2" t="str">
        <v>五金,其他,家用纺织品,箱包,餐厨用具</v>
      </c>
      <c r="F356" s="2" t="str">
        <v>7次</v>
      </c>
      <c r="G356" s="2" t="str">
        <v>P.O BOX 2921 AL KHOBAR 31952, SAUDI ARABIA</v>
      </c>
      <c r="H356" s="2" t="str">
        <v>DILIP THAKKAR</v>
      </c>
      <c r="I356" s="2" t="s">
        <v>6549</v>
      </c>
      <c r="J356" s="2">
        <v>96638949668</v>
      </c>
      <c r="K356" s="2">
        <v>96638949668</v>
      </c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2" t="s">
        <v>5111</v>
      </c>
      <c r="B357" s="2" t="str">
        <v>印度</v>
      </c>
      <c r="C357" s="3" t="s">
        <v>5112</v>
      </c>
      <c r="D357" s="3"/>
      <c r="E357" s="2" t="str">
        <v>五金,餐厨用具</v>
      </c>
      <c r="F357" s="2" t="str">
        <v>3次</v>
      </c>
      <c r="G357" s="2" t="str">
        <v>3/46A, WEST PUNJABI BAGH, NEW DELHI</v>
      </c>
      <c r="H357" s="2" t="str">
        <v>ALOK AGGARWAL</v>
      </c>
      <c r="I357" s="2" t="s">
        <v>5113</v>
      </c>
      <c r="J357" s="2" t="str">
        <v>+91 97021 08343,+91 78388 04194,+91 96634 81391,+91 99906 38810</v>
      </c>
      <c r="K357" s="2" t="str">
        <v>0091 11 5100861</v>
      </c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2" t="s">
        <v>871</v>
      </c>
      <c r="B358" s="2" t="str">
        <v>尼日利亞</v>
      </c>
      <c r="C358" s="2" t="str">
        <v>--</v>
      </c>
      <c r="D358" s="3"/>
      <c r="E358" s="2" t="str">
        <v>其他,汽车配件,电子消费品及信息产品,餐厨用具</v>
      </c>
      <c r="F358" s="2" t="str">
        <v>9次</v>
      </c>
      <c r="G358" s="2" t="str">
        <v>LAGOS</v>
      </c>
      <c r="H358" s="2" t="str">
        <v>JUDE EGBUZOBI</v>
      </c>
      <c r="I358" s="2" t="s">
        <v>870</v>
      </c>
      <c r="J358" s="2" t="str">
        <v>00234 1 5871023</v>
      </c>
      <c r="K358" s="2">
        <v>234</v>
      </c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5" t="s">
        <v>658</v>
      </c>
      <c r="B359" s="5" t="str">
        <v>印度</v>
      </c>
      <c r="C359" s="4" t="s">
        <v>657</v>
      </c>
      <c r="D359" s="3"/>
      <c r="E359" s="5" t="str">
        <v>医药保健品及医疗器械,家用纺织品,照明产品,玻璃工艺品,餐厨用具</v>
      </c>
      <c r="F359" s="5" t="str">
        <v>6次</v>
      </c>
      <c r="G359" s="5" t="str">
        <v>SCO 11&amp;12, SECTOR 15 PART II,GURGAON, 122001, HARYANA.,INDIA</v>
      </c>
      <c r="H359" s="5" t="str">
        <v>Jsamenye,Joe Innocent Koojo</v>
      </c>
      <c r="I359" s="5" t="s">
        <v>656</v>
      </c>
      <c r="J359" s="5" t="str">
        <v>+91 124 503 3445</v>
      </c>
      <c r="K359" s="5">
        <v>911245033448</v>
      </c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2" t="s">
        <v>6712</v>
      </c>
      <c r="B360" s="2" t="str">
        <v>土耳其</v>
      </c>
      <c r="C360" s="3" t="s">
        <v>6713</v>
      </c>
      <c r="D360" s="3"/>
      <c r="E360" s="2" t="str">
        <v>五金,其他,家居用品,工艺陶瓷,玩具,玻璃工艺品,箱包,餐厨用具</v>
      </c>
      <c r="F360" s="2" t="str">
        <v>8次</v>
      </c>
      <c r="G360" s="2" t="str">
        <v>VALIKONAGI CAD. EFE APT. NO:171/1NISANTASI,TURKEY</v>
      </c>
      <c r="H360" s="2" t="str">
        <v>Ahmed Mithani</v>
      </c>
      <c r="I360" s="2" t="s">
        <v>6711</v>
      </c>
      <c r="J360" s="2" t="str">
        <v>+90 212 219 31 50</v>
      </c>
      <c r="K360" s="2" t="str">
        <v>0090 212 2193149</v>
      </c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2" t="s">
        <v>86</v>
      </c>
      <c r="B361" s="2" t="str">
        <v>泰国</v>
      </c>
      <c r="C361" s="3" t="s">
        <v>87</v>
      </c>
      <c r="D361" s="3"/>
      <c r="E361" s="2" t="str">
        <v>Stainless Food Jar,不锈钢器皿,家具,家居装饰品,餐厨用具,饮具</v>
      </c>
      <c r="F361" s="2" t="str">
        <v>7次</v>
      </c>
      <c r="G361" s="2" t="str">
        <v>24 Srinakarint Road</v>
      </c>
      <c r="H361" s="2" t="str">
        <v>Khalil</v>
      </c>
      <c r="I361" s="2" t="s">
        <v>85</v>
      </c>
      <c r="J361" s="2" t="str">
        <v>+66 2 720 5959</v>
      </c>
      <c r="K361" s="2" t="str">
        <v>0066 2 7205972/7205995</v>
      </c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5" t="s">
        <v>493</v>
      </c>
      <c r="B362" s="5" t="str">
        <v>新加坡</v>
      </c>
      <c r="C362" s="4" t="s">
        <v>494</v>
      </c>
      <c r="D362" s="3"/>
      <c r="E362" s="5" t="str">
        <v>其他,家具,照明产品,餐厨用具</v>
      </c>
      <c r="F362" s="5" t="str">
        <v>8次</v>
      </c>
      <c r="G362" s="5" t="str">
        <v>Blk 5022,Ang Mo Kio Ind'l Pk 2 #01-17, 569525, Singapore</v>
      </c>
      <c r="H362" s="5" t="str">
        <v>--</v>
      </c>
      <c r="I362" s="5" t="s">
        <v>495</v>
      </c>
      <c r="J362" s="5" t="str">
        <v>0065 64834977</v>
      </c>
      <c r="K362" s="5" t="str">
        <v>0065 64824383</v>
      </c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2" t="s">
        <v>5397</v>
      </c>
      <c r="B363" s="2" t="str">
        <v>馬來西亞</v>
      </c>
      <c r="C363" s="3" t="s">
        <v>5398</v>
      </c>
      <c r="D363" s="3"/>
      <c r="E363" s="2" t="str">
        <v>工艺陶瓷,餐厨用具</v>
      </c>
      <c r="F363" s="2" t="str">
        <v>3次</v>
      </c>
      <c r="G363" s="2" t="str">
        <v>NO. 3A-3C,JALAN KENARI 22,BANDAR PUCHONG JAYA,(BUSINESS COMMERCIAL CENTRE),PUCHONG,SELANGOR</v>
      </c>
      <c r="H363" s="2" t="str">
        <v>S Y WONG</v>
      </c>
      <c r="I363" s="2" t="s">
        <v>5399</v>
      </c>
      <c r="J363" s="2" t="str">
        <v>0060 3 80709313</v>
      </c>
      <c r="K363" s="2" t="str">
        <v>0060 3 80709309</v>
      </c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2" t="s">
        <v>7026</v>
      </c>
      <c r="B364" s="2" t="str">
        <v>泰国</v>
      </c>
      <c r="C364" s="3" t="s">
        <v>7025</v>
      </c>
      <c r="D364" s="3"/>
      <c r="E364" s="2" t="str">
        <v>其他,大型机械及设备,电子电气产品,食品,餐厨用具</v>
      </c>
      <c r="F364" s="2" t="str">
        <v>9次</v>
      </c>
      <c r="G364" s="2" t="str">
        <v>852-854 MUANGKORN RD.,NEAR BANGKOK BANK SAMPENG BRANCH BANGKOK</v>
      </c>
      <c r="H364" s="2" t="str">
        <v>CHARINTIP PATHOMSAK</v>
      </c>
      <c r="I364" s="2" t="s">
        <v>7027</v>
      </c>
      <c r="J364" s="2">
        <f>+66-2-622-7676</f>
      </c>
      <c r="K364" s="2" t="str">
        <v>0066 2 2244602</v>
      </c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2" t="s">
        <v>5342</v>
      </c>
      <c r="B365" s="2" t="str">
        <v>土耳其</v>
      </c>
      <c r="C365" s="2" t="str">
        <v>--</v>
      </c>
      <c r="D365" s="3"/>
      <c r="E365" s="2" t="str">
        <v>餐厨用具</v>
      </c>
      <c r="F365" s="2" t="str">
        <v>3次</v>
      </c>
      <c r="G365" s="2" t="str">
        <v>TASOCAGI C.UMUT S.NO:1 34403 CAGLAYAN,ISTANBUL</v>
      </c>
      <c r="H365" s="2" t="str">
        <v>OZLEM KOC</v>
      </c>
      <c r="I365" s="2" t="s">
        <v>5341</v>
      </c>
      <c r="J365" s="2" t="str">
        <v>+90 212 230 25 29</v>
      </c>
      <c r="K365" s="2" t="str">
        <v>0090 212 2319830</v>
      </c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2" t="s">
        <v>3233</v>
      </c>
      <c r="B366" s="2" t="str">
        <v>菲律賓</v>
      </c>
      <c r="C366" s="3" t="s">
        <v>3230</v>
      </c>
      <c r="D366" s="3"/>
      <c r="E366" s="2" t="s">
        <v>3231</v>
      </c>
      <c r="F366" s="2" t="str">
        <v>10次</v>
      </c>
      <c r="G366" s="2" t="str">
        <v>289 G. ARANETA AVE.,MANRESA, QUEZON CITY,PHILIPPINES</v>
      </c>
      <c r="H366" s="2" t="str">
        <v>BRUCE A.RABE</v>
      </c>
      <c r="I366" s="2" t="s">
        <v>3232</v>
      </c>
      <c r="J366" s="2" t="str">
        <v>+63 2 5328 3890,+63-253105784,+63-2-328-3890,+63-253283890,+63-2-301-8185;ext=01,+63 2 301 8185 ext. 01,+63 2 5310 5784,+63 2 328 3890,+63-2-328-3890;ext=08,+63 2 328 3890 ext. 08</v>
      </c>
      <c r="K366" s="2">
        <v>63</v>
      </c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2" t="s">
        <v>988</v>
      </c>
      <c r="B367" s="2" t="str">
        <v>土耳其</v>
      </c>
      <c r="C367" s="3" t="s">
        <v>986</v>
      </c>
      <c r="D367" s="3"/>
      <c r="E367" s="2" t="s">
        <v>987</v>
      </c>
      <c r="F367" s="2" t="str">
        <v>9次</v>
      </c>
      <c r="G367" s="2" t="str">
        <v>CUMHURIYET CAD ATA APT 261-3HARBIYE ISTANBUL,TURKEY</v>
      </c>
      <c r="H367" s="2" t="str">
        <v>FRANCISCO MONCALEANO</v>
      </c>
      <c r="I367" s="2" t="s">
        <v>989</v>
      </c>
      <c r="J367" s="2" t="str">
        <v>+90 212 230 17 97</v>
      </c>
      <c r="K367" s="2">
        <v>902122341649</v>
      </c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2" t="s">
        <v>3272</v>
      </c>
      <c r="B368" s="2" t="str">
        <v>土耳其</v>
      </c>
      <c r="C368" s="2" t="str">
        <v>--</v>
      </c>
      <c r="D368" s="3"/>
      <c r="E368" s="2" t="s">
        <v>3270</v>
      </c>
      <c r="F368" s="2" t="str">
        <v>9次</v>
      </c>
      <c r="G368" s="2" t="str">
        <v>Fuatpa Cad. No:73</v>
      </c>
      <c r="H368" s="2" t="str">
        <v>Ahmet YAPAR</v>
      </c>
      <c r="I368" s="2" t="s">
        <v>3271</v>
      </c>
      <c r="J368" s="2" t="str">
        <v>90 212 519 85 58</v>
      </c>
      <c r="K368" s="2" t="str">
        <v>90 212 520 48 12</v>
      </c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2" t="s">
        <v>3161</v>
      </c>
      <c r="B369" s="2" t="str">
        <v>南非</v>
      </c>
      <c r="C369" s="3" t="s">
        <v>3158</v>
      </c>
      <c r="D369" s="3"/>
      <c r="E369" s="2" t="s">
        <v>3159</v>
      </c>
      <c r="F369" s="2" t="str">
        <v>9次</v>
      </c>
      <c r="G369" s="2" t="str">
        <v>11 EDISON STREET NEWCASTLE,SOUTH AFRICA</v>
      </c>
      <c r="H369" s="2" t="str">
        <v>DATIN SITI</v>
      </c>
      <c r="I369" s="2" t="s">
        <v>3160</v>
      </c>
      <c r="J369" s="2" t="str">
        <v>+27 21 683 7190</v>
      </c>
      <c r="K369" s="2" t="str">
        <v>0027 2630114</v>
      </c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2" t="s">
        <v>932</v>
      </c>
      <c r="B370" s="2" t="str">
        <v>印度</v>
      </c>
      <c r="C370" s="2" t="str">
        <v>--</v>
      </c>
      <c r="D370" s="3"/>
      <c r="E370" s="2" t="str">
        <v>五金,工具,餐厨用具</v>
      </c>
      <c r="F370" s="2" t="str">
        <v>7次</v>
      </c>
      <c r="G370" s="2" t="str">
        <v>119/3,RUPAPARI NI POL,INSIDE DARIYAPUR GATE,AHMEDABAD GUJARAT</v>
      </c>
      <c r="H370" s="2" t="str">
        <v>MR.SUNILKUMAR JAIN</v>
      </c>
      <c r="I370" s="2" t="s">
        <v>38</v>
      </c>
      <c r="J370" s="2" t="str">
        <v>0091 79 2176963</v>
      </c>
      <c r="K370" s="2" t="str">
        <v>--</v>
      </c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2" t="s">
        <v>862</v>
      </c>
      <c r="B371" s="2" t="str">
        <v>泰国</v>
      </c>
      <c r="C371" s="2" t="str">
        <v>--</v>
      </c>
      <c r="D371" s="3"/>
      <c r="E371" s="2" t="str">
        <v>餐厨用具</v>
      </c>
      <c r="F371" s="2" t="str">
        <v>2次</v>
      </c>
      <c r="G371" s="2" t="str">
        <v>604-606 CHAKRAPHET RD., WANGBURAPHA, PRANAKORN,BANGKOK</v>
      </c>
      <c r="H371" s="2" t="str">
        <v>KAMOL ANUSAS-AMORNKUL</v>
      </c>
      <c r="I371" s="2" t="str">
        <v>--</v>
      </c>
      <c r="J371" s="2" t="str">
        <v>0066 2 2228749</v>
      </c>
      <c r="K371" s="2" t="str">
        <v>0066 2 2216091</v>
      </c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5" t="s">
        <v>5132</v>
      </c>
      <c r="B372" s="5" t="str">
        <v>尼日利亞</v>
      </c>
      <c r="C372" s="5" t="str">
        <v>--</v>
      </c>
      <c r="D372" s="3"/>
      <c r="E372" s="5" t="s">
        <v>5133</v>
      </c>
      <c r="F372" s="5" t="str">
        <v>7次</v>
      </c>
      <c r="G372" s="5" t="str">
        <v>SUITE 79,RETAIL MARKET OGBA,LAGOS NIGERIA</v>
      </c>
      <c r="H372" s="5" t="str">
        <v>Ali Abbaszadegan</v>
      </c>
      <c r="I372" s="5" t="s">
        <v>5134</v>
      </c>
      <c r="J372" s="5" t="str">
        <v>+234 1 472 1975</v>
      </c>
      <c r="K372" s="5" t="str">
        <v>234 1 4721975</v>
      </c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2" t="s">
        <v>743</v>
      </c>
      <c r="B373" s="2" t="str">
        <v>南非</v>
      </c>
      <c r="C373" s="3" t="s">
        <v>741</v>
      </c>
      <c r="D373" s="3"/>
      <c r="E373" s="2" t="str">
        <v>其他,玻璃工艺品,餐厨用具</v>
      </c>
      <c r="F373" s="2" t="str">
        <v>8次</v>
      </c>
      <c r="G373" s="2" t="str">
        <v>P O BOX3017DURBAN 4001,SOUTH AFRICA</v>
      </c>
      <c r="H373" s="2" t="str">
        <v>--</v>
      </c>
      <c r="I373" s="2" t="s">
        <v>742</v>
      </c>
      <c r="J373" s="2" t="str">
        <v>+27 31 208 1980</v>
      </c>
      <c r="K373" s="2">
        <v>27312082762</v>
      </c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2" t="s">
        <v>3001</v>
      </c>
      <c r="B374" s="2" t="str">
        <v>巴基斯坦</v>
      </c>
      <c r="C374" s="2" t="str">
        <v>--</v>
      </c>
      <c r="D374" s="3"/>
      <c r="E374" s="2" t="s">
        <v>3002</v>
      </c>
      <c r="F374" s="2" t="str">
        <v>8次</v>
      </c>
      <c r="G374" s="2" t="str">
        <v>Chowk Sardar Chaple Lahore , PAKISTAN</v>
      </c>
      <c r="H374" s="2" t="str">
        <v>Sylvie FOIS</v>
      </c>
      <c r="I374" s="2" t="s">
        <v>3003</v>
      </c>
      <c r="J374" s="2" t="str">
        <v>+92 333 4245047</v>
      </c>
      <c r="K374" s="2" t="str">
        <v>92 42 7358877</v>
      </c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2" t="s">
        <v>3487</v>
      </c>
      <c r="B375" s="2" t="str">
        <v>印度</v>
      </c>
      <c r="C375" s="3" t="s">
        <v>3488</v>
      </c>
      <c r="D375" s="3"/>
      <c r="E375" s="2" t="str">
        <v>餐厨用具</v>
      </c>
      <c r="F375" s="2" t="str">
        <v>6次</v>
      </c>
      <c r="G375" s="2" t="str">
        <v>35 LINK ROAD,1ST FLOOR,LAJPAT NAGAR III,NEW DELHI</v>
      </c>
      <c r="H375" s="2" t="str">
        <v>MAMTA SINGHANIA</v>
      </c>
      <c r="I375" s="2" t="s">
        <v>3486</v>
      </c>
      <c r="J375" s="2" t="str">
        <v>+91-22-6768-5000,+91-260-395-1325,+91 22 2683 0537,+91 22 6768 5000,+91-22-2683-0537</v>
      </c>
      <c r="K375" s="2" t="str">
        <v>0091 11 6830310</v>
      </c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2" t="s">
        <v>7118</v>
      </c>
      <c r="B376" s="2" t="str">
        <v>新加坡</v>
      </c>
      <c r="C376" s="2" t="str">
        <v>--</v>
      </c>
      <c r="D376" s="3"/>
      <c r="E376" s="2" t="str">
        <v>工艺陶瓷,玩具,玻璃工艺品,礼品及赠品,节日用品,餐厨用具</v>
      </c>
      <c r="F376" s="2" t="str">
        <v>9次</v>
      </c>
      <c r="G376" s="2" t="str">
        <v>Blk 3,Beach Road #01-4821, 190003, Singapore</v>
      </c>
      <c r="H376" s="2" t="str">
        <v>Lee Kiok Yan</v>
      </c>
      <c r="I376" s="2" t="str">
        <v>--</v>
      </c>
      <c r="J376" s="2" t="str">
        <v>0065 62983452</v>
      </c>
      <c r="K376" s="2" t="str">
        <v>0065 62981663</v>
      </c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5" t="s">
        <v>5334</v>
      </c>
      <c r="B377" s="5" t="str">
        <v>土耳其</v>
      </c>
      <c r="C377" s="4" t="s">
        <v>5335</v>
      </c>
      <c r="D377" s="3"/>
      <c r="E377" s="5" t="str">
        <v>玩具,礼品及赠品,餐厨用具</v>
      </c>
      <c r="F377" s="5" t="str">
        <v>9次</v>
      </c>
      <c r="G377" s="5" t="str">
        <v>BOGAZKESEN CADDESI NO:84/A, 80040 TOPHANE/ISTANBUL</v>
      </c>
      <c r="H377" s="5" t="str">
        <v>CIGDEM TUNCER</v>
      </c>
      <c r="I377" s="5" t="str">
        <v>--</v>
      </c>
      <c r="J377" s="5">
        <f>+90-222-323-89-97</f>
      </c>
      <c r="K377" s="5" t="str">
        <v>0090 212 2923384</v>
      </c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2" t="s">
        <v>7061</v>
      </c>
      <c r="B378" s="2" t="str">
        <v>泰国</v>
      </c>
      <c r="C378" s="3" t="s">
        <v>7062</v>
      </c>
      <c r="D378" s="3"/>
      <c r="E378" s="2" t="s">
        <v>7060</v>
      </c>
      <c r="F378" s="2" t="str">
        <v>8次</v>
      </c>
      <c r="G378" s="2" t="str">
        <v>888/32-33 ploenchit Road, THAILAND</v>
      </c>
      <c r="H378" s="2" t="str">
        <v>Henry Wang</v>
      </c>
      <c r="I378" s="2" t="s">
        <v>7059</v>
      </c>
      <c r="J378" s="2" t="str">
        <v>+66 2 253 6852</v>
      </c>
      <c r="K378" s="2" t="str">
        <v>662 253 6868</v>
      </c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2" t="s">
        <v>1551</v>
      </c>
      <c r="B379" s="2" t="str">
        <v>印尼</v>
      </c>
      <c r="C379" s="2" t="str">
        <v>--</v>
      </c>
      <c r="D379" s="3"/>
      <c r="E379" s="2" t="str">
        <v>其他,电子消费品及信息产品,餐厨用具</v>
      </c>
      <c r="F379" s="2" t="str">
        <v>5次</v>
      </c>
      <c r="G379" s="2" t="str">
        <v>JL. KEDIRI 247 WATES KEDIRI,INDONESIA</v>
      </c>
      <c r="H379" s="2" t="str">
        <v>Brandley Liu</v>
      </c>
      <c r="I379" s="2" t="s">
        <v>1550</v>
      </c>
      <c r="J379" s="2" t="str">
        <v>+62 623 54442444</v>
      </c>
      <c r="K379" s="2">
        <v>354442145</v>
      </c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2" t="s">
        <v>5693</v>
      </c>
      <c r="B380" s="2" t="str">
        <v>新加坡</v>
      </c>
      <c r="C380" s="3" t="s">
        <v>5695</v>
      </c>
      <c r="D380" s="3"/>
      <c r="E380" s="2" t="str">
        <v>卫浴设备,家具,家居用品,餐厨用具</v>
      </c>
      <c r="F380" s="2" t="str">
        <v>7次</v>
      </c>
      <c r="G380" s="2" t="str">
        <v>514 CHAI CHEE LANE #06-18 BEDOK INDUSTRIAL ESTATE</v>
      </c>
      <c r="H380" s="2" t="str">
        <v>MR LESLIE WONG</v>
      </c>
      <c r="I380" s="2" t="s">
        <v>5694</v>
      </c>
      <c r="J380" s="2" t="str">
        <v>0065 64453388</v>
      </c>
      <c r="K380" s="2" t="str">
        <v>0065 64458282</v>
      </c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2" t="s">
        <v>5591</v>
      </c>
      <c r="B381" s="2" t="str">
        <v>巴基斯坦</v>
      </c>
      <c r="C381" s="2" t="str">
        <v>--</v>
      </c>
      <c r="D381" s="3"/>
      <c r="E381" s="2" t="s">
        <v>5592</v>
      </c>
      <c r="F381" s="2" t="str">
        <v>11次</v>
      </c>
      <c r="G381" s="2" t="str">
        <v>1-G AURIGA COMPLEX, GULBERG II LAHORE PAKISTAN</v>
      </c>
      <c r="H381" s="2" t="str">
        <v>Ammar Sabrah</v>
      </c>
      <c r="I381" s="2" t="s">
        <v>5593</v>
      </c>
      <c r="J381" s="2">
        <v>92425761700</v>
      </c>
      <c r="K381" s="2">
        <v>92425761800</v>
      </c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2" t="s">
        <v>7280</v>
      </c>
      <c r="B382" s="2" t="str">
        <v>越南</v>
      </c>
      <c r="C382" s="2" t="str">
        <v>--</v>
      </c>
      <c r="D382" s="3"/>
      <c r="E382" s="2" t="str">
        <v>体育及旅游休闲用品,其他,家用电器,工艺陶瓷,箱包,鞋,餐厨用具</v>
      </c>
      <c r="F382" s="2" t="str">
        <v>10次</v>
      </c>
      <c r="G382" s="2" t="str">
        <v>20/E 28 FEB 3ND STREET,DISTRICT 10,HCM CITY,VIETNAM</v>
      </c>
      <c r="H382" s="2" t="str">
        <v>IQBAL SATTAR</v>
      </c>
      <c r="I382" s="2" t="s">
        <v>7281</v>
      </c>
      <c r="J382" s="2" t="str">
        <v>+84 848 631 626</v>
      </c>
      <c r="K382" s="2">
        <v>848633909</v>
      </c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2" t="s">
        <v>5625</v>
      </c>
      <c r="B383" s="2" t="str">
        <v>印度</v>
      </c>
      <c r="C383" s="2" t="str">
        <v>--</v>
      </c>
      <c r="D383" s="3"/>
      <c r="E383" s="2" t="str">
        <v>玻璃工艺品,餐厨用具</v>
      </c>
      <c r="F383" s="2" t="str">
        <v>8次</v>
      </c>
      <c r="G383" s="2" t="str">
        <v>68/5358 REGHAR PURA KAROL BAGHNEW DELHI,INDIA</v>
      </c>
      <c r="H383" s="2" t="str">
        <v>--</v>
      </c>
      <c r="I383" s="2" t="s">
        <v>5624</v>
      </c>
      <c r="J383" s="2" t="str">
        <v>+91 11 2578 7957</v>
      </c>
      <c r="K383" s="2" t="str">
        <v>91 11 25714661</v>
      </c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2" t="s">
        <v>5537</v>
      </c>
      <c r="B384" s="2" t="str">
        <v>菲律賓</v>
      </c>
      <c r="C384" s="3" t="s">
        <v>5535</v>
      </c>
      <c r="D384" s="3"/>
      <c r="E384" s="2" t="str">
        <v>个人护理用具,其他,家具,工程机械,玻璃工艺品,餐厨用具</v>
      </c>
      <c r="F384" s="2" t="str">
        <v>8次</v>
      </c>
      <c r="G384" s="2" t="str">
        <v>195 SALCEDO ST.LEGASPI VILLAGE MAKATI,PHILIPPINES</v>
      </c>
      <c r="H384" s="2" t="str">
        <v>AIDA P.EVIDENTE</v>
      </c>
      <c r="I384" s="2" t="s">
        <v>5536</v>
      </c>
      <c r="J384" s="2" t="str">
        <v>+63 2 813 7603</v>
      </c>
      <c r="K384" s="2" t="str">
        <v>632 8170258</v>
      </c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2" t="s">
        <v>7194</v>
      </c>
      <c r="B385" s="2" t="str">
        <v>印度</v>
      </c>
      <c r="C385" s="3" t="s">
        <v>7193</v>
      </c>
      <c r="D385" s="3"/>
      <c r="E385" s="2" t="str">
        <v>餐厨用具</v>
      </c>
      <c r="F385" s="2" t="str">
        <v>2次</v>
      </c>
      <c r="G385" s="2" t="str">
        <v>3,RAVI INDUSTRIAL ESTATE,OFF.MAHAKALI CAVES ROAD,ANDHERI(E),MUMBAI-400093</v>
      </c>
      <c r="H385" s="2" t="str">
        <v>ASHOK KUMAR BHANDARI</v>
      </c>
      <c r="I385" s="2" t="s">
        <v>7192</v>
      </c>
      <c r="J385" s="2" t="str">
        <v>+91-20-2433-7687,+91-96573-32859</v>
      </c>
      <c r="K385" s="2" t="str">
        <v>0091 22 8218386</v>
      </c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2" t="s">
        <v>1341</v>
      </c>
      <c r="B386" s="2" t="str">
        <v>印度</v>
      </c>
      <c r="C386" s="2" t="str">
        <v>--</v>
      </c>
      <c r="D386" s="3"/>
      <c r="E386" s="2" t="str">
        <v>餐厨用具</v>
      </c>
      <c r="F386" s="2" t="str">
        <v>2次</v>
      </c>
      <c r="G386" s="2" t="str">
        <v>AMBIENCE LAGOON APARTMENTS LTD,H-BLOCK ,FLAT NO-602,NH-8,GURGOAN</v>
      </c>
      <c r="H386" s="2" t="str">
        <v>DIPAK GOYAL</v>
      </c>
      <c r="I386" s="2" t="s">
        <v>1342</v>
      </c>
      <c r="J386" s="2" t="str">
        <v>+91 124 500 3115</v>
      </c>
      <c r="K386" s="2" t="str">
        <v>0091 124 5003115</v>
      </c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2" t="s">
        <v>1805</v>
      </c>
      <c r="B387" s="2" t="str">
        <v>馬來西亞</v>
      </c>
      <c r="C387" s="3" t="s">
        <v>1804</v>
      </c>
      <c r="D387" s="3"/>
      <c r="E387" s="2" t="str">
        <v>其他,餐厨用具</v>
      </c>
      <c r="F387" s="2" t="str">
        <v>8次</v>
      </c>
      <c r="G387" s="2" t="str">
        <v>LOT 1-6-3,JALAN 2/50, DIAMOND SQUARECOMMERCIAL CENTRE,OFF JALAN GOMBAK53000 KUALA LUMPUR.,MALAYSIA</v>
      </c>
      <c r="H387" s="2" t="str">
        <v>alfiya bashkurova</v>
      </c>
      <c r="I387" s="2" t="s">
        <v>1803</v>
      </c>
      <c r="J387" s="2" t="str">
        <v>+60 3-4023 0732</v>
      </c>
      <c r="K387" s="2" t="str">
        <v>603 40235373</v>
      </c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2" t="s">
        <v>5836</v>
      </c>
      <c r="B388" s="2" t="str">
        <v>馬來西亞</v>
      </c>
      <c r="C388" s="3" t="s">
        <v>5835</v>
      </c>
      <c r="D388" s="3"/>
      <c r="E388" s="2" t="str">
        <v>家具,家居装饰品,建筑及装饰材料,玻璃工艺品,餐厨用具</v>
      </c>
      <c r="F388" s="2" t="str">
        <v>9次</v>
      </c>
      <c r="G388" s="2" t="str">
        <v>528 JALAN 20, TAMAN PERINDUSTRIANEHSAN JAYA , 52100 KEPONG,KUALA LUMPUR,MALAYSIA</v>
      </c>
      <c r="H388" s="2" t="str">
        <v>Ali Reza Ahmadiani</v>
      </c>
      <c r="I388" s="2" t="s">
        <v>5834</v>
      </c>
      <c r="J388" s="2" t="str">
        <v>+60 3-6274 2339</v>
      </c>
      <c r="K388" s="2" t="str">
        <v>03 62741324</v>
      </c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2" t="s">
        <v>6992</v>
      </c>
      <c r="B389" s="2" t="str">
        <v>沙烏地阿拉伯</v>
      </c>
      <c r="C389" s="2" t="str">
        <v>--</v>
      </c>
      <c r="D389" s="3"/>
      <c r="E389" s="2" t="str">
        <v>其他,餐厨用具</v>
      </c>
      <c r="F389" s="2" t="str">
        <v>5次</v>
      </c>
      <c r="G389" s="2" t="str">
        <v>P.O.BOX 611,RIYADH</v>
      </c>
      <c r="H389" s="2" t="str">
        <v>ABDUL AZIZ R.AL-KATHIRY</v>
      </c>
      <c r="I389" s="2" t="s">
        <v>6993</v>
      </c>
      <c r="J389" s="2" t="str">
        <v>00966 1 4131260</v>
      </c>
      <c r="K389" s="2" t="str">
        <v>00966 1 4113001</v>
      </c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2" t="s">
        <v>5866</v>
      </c>
      <c r="B390" s="2" t="str">
        <v>加納</v>
      </c>
      <c r="C390" s="2" t="str">
        <v>--</v>
      </c>
      <c r="D390" s="3"/>
      <c r="E390" s="2" t="str">
        <v>其他,家居用品,建筑及装饰材料,照明产品,玻璃工艺品,食品,餐厨用具</v>
      </c>
      <c r="F390" s="2" t="str">
        <v>8次</v>
      </c>
      <c r="G390" s="2" t="str">
        <v>P.O.BOX 216,DAKUMAN ACCRA,GHANA</v>
      </c>
      <c r="H390" s="2" t="str">
        <v>MARK GOLD</v>
      </c>
      <c r="I390" s="2" t="s">
        <v>5867</v>
      </c>
      <c r="J390" s="2">
        <v>23324711462</v>
      </c>
      <c r="K390" s="2">
        <v>23321250120</v>
      </c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5" t="s">
        <v>3851</v>
      </c>
      <c r="B391" s="5" t="str">
        <v>印度</v>
      </c>
      <c r="C391" s="4" t="s">
        <v>3854</v>
      </c>
      <c r="D391" s="3"/>
      <c r="E391" s="5" t="s">
        <v>3852</v>
      </c>
      <c r="F391" s="5" t="str">
        <v>10次</v>
      </c>
      <c r="G391" s="5" t="str">
        <v>NOS 7 SHERIFF DEVJI STREET2ND FL OFF NOS 10,INDIA</v>
      </c>
      <c r="H391" s="5" t="str">
        <v>F.RAIFFER</v>
      </c>
      <c r="I391" s="5" t="s">
        <v>3853</v>
      </c>
      <c r="J391" s="5" t="str">
        <v>+91 91234 25070</v>
      </c>
      <c r="K391" s="5">
        <v>9123425075</v>
      </c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2" t="s">
        <v>5772</v>
      </c>
      <c r="B392" s="2" t="str">
        <v>埃及</v>
      </c>
      <c r="C392" s="2" t="str">
        <v>--</v>
      </c>
      <c r="D392" s="3"/>
      <c r="E392" s="2" t="str">
        <v>其他,鞋,餐厨用具</v>
      </c>
      <c r="F392" s="2" t="str">
        <v>7次</v>
      </c>
      <c r="G392" s="2" t="str">
        <v>21 IBRAHIM ABDEL-KHALEK ST.,BRANCHED FORM NEW GENERAL HOSPITAL ST.MANSOURA (P.O.BOX 197 MANSOURA 35511)</v>
      </c>
      <c r="H392" s="2" t="str">
        <v>RIZK M.SALAMA</v>
      </c>
      <c r="I392" s="2" t="s">
        <v>5771</v>
      </c>
      <c r="J392" s="2" t="str">
        <v>0020 50 2257296</v>
      </c>
      <c r="K392" s="2" t="str">
        <v>0020 50 2222988</v>
      </c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2" t="s">
        <v>4714</v>
      </c>
      <c r="B393" s="2" t="str">
        <v>巴基斯坦</v>
      </c>
      <c r="C393" s="3" t="s">
        <v>4711</v>
      </c>
      <c r="D393" s="3"/>
      <c r="E393" s="2" t="s">
        <v>4712</v>
      </c>
      <c r="F393" s="2" t="str">
        <v>9次</v>
      </c>
      <c r="G393" s="2" t="str">
        <v>Bobby House 3/18, Moulimabad Society, Behind Faiz-e-Aam Hospital, Off: Shaheed-e-Millat Road, Karachi., PAKISTAN</v>
      </c>
      <c r="H393" s="2" t="str">
        <v>Nick Hath</v>
      </c>
      <c r="I393" s="2" t="s">
        <v>4713</v>
      </c>
      <c r="J393" s="2" t="str">
        <v>+92 21 111 107 107</v>
      </c>
      <c r="K393" s="2" t="str">
        <v>92 21 4557342</v>
      </c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2" t="s">
        <v>268</v>
      </c>
      <c r="B394" s="2" t="str">
        <v>加納</v>
      </c>
      <c r="C394" s="2" t="str">
        <v>--</v>
      </c>
      <c r="D394" s="3"/>
      <c r="E394" s="2" t="s">
        <v>266</v>
      </c>
      <c r="F394" s="2" t="str">
        <v>4次</v>
      </c>
      <c r="G394" s="2" t="str">
        <v>P.O.BOX 12090KS,ADUM KUMASI,WEST AFRICA,GHANA</v>
      </c>
      <c r="H394" s="2" t="str">
        <v>--</v>
      </c>
      <c r="I394" s="2" t="s">
        <v>267</v>
      </c>
      <c r="J394" s="2" t="str">
        <v>+233 24 489 6331</v>
      </c>
      <c r="K394" s="2" t="str">
        <v>00233 244896331</v>
      </c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2" t="s">
        <v>1627</v>
      </c>
      <c r="B395" s="2" t="str">
        <v>尼日利亞</v>
      </c>
      <c r="C395" s="2" t="str">
        <v>--</v>
      </c>
      <c r="D395" s="3"/>
      <c r="E395" s="2" t="str">
        <v>家用电器,玻璃工艺品,餐厨用具</v>
      </c>
      <c r="F395" s="2" t="str">
        <v>8次</v>
      </c>
      <c r="G395" s="2" t="str">
        <v>NO.1,3,5 OMO-OSAGIE STREET,OFF AWOLOWO ROAD, IKOYI,LAGOS,NIGERIA</v>
      </c>
      <c r="H395" s="2" t="str">
        <v>--</v>
      </c>
      <c r="I395" s="2" t="s">
        <v>1626</v>
      </c>
      <c r="J395" s="2" t="str">
        <v>00234 1 7768507</v>
      </c>
      <c r="K395" s="2" t="str">
        <v>00234 1 2664719</v>
      </c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2" t="s">
        <v>7420</v>
      </c>
      <c r="B396" s="2" t="str">
        <v>馬來西亞</v>
      </c>
      <c r="C396" s="2" t="str">
        <v>--</v>
      </c>
      <c r="D396" s="3"/>
      <c r="E396" s="2" t="s">
        <v>7418</v>
      </c>
      <c r="F396" s="2" t="str">
        <v>6次</v>
      </c>
      <c r="G396" s="2" t="str">
        <v>421, JALAN PERMAI H, TASIK PERMAI,AMPANG, 68000 SELANGOR.,MALAYSIA</v>
      </c>
      <c r="H396" s="2" t="str">
        <v>ALEKSANDR</v>
      </c>
      <c r="I396" s="2" t="s">
        <v>7419</v>
      </c>
      <c r="J396" s="2" t="str">
        <v>+60 3-4292 8359</v>
      </c>
      <c r="K396" s="2">
        <v>60342948359</v>
      </c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2" t="s">
        <v>1977</v>
      </c>
      <c r="B397" s="2" t="str">
        <v>泰国</v>
      </c>
      <c r="C397" s="3" t="s">
        <v>1978</v>
      </c>
      <c r="D397" s="3"/>
      <c r="E397" s="2" t="str">
        <v>家具,工艺陶瓷,玩具,玻璃工艺品,礼品及赠品,餐厨用具</v>
      </c>
      <c r="F397" s="2" t="str">
        <v>6次</v>
      </c>
      <c r="G397" s="2" t="str">
        <v>26 FL.,BANGKOK CITY TOWER,S.SATHORN RD.</v>
      </c>
      <c r="H397" s="2" t="str">
        <v>--</v>
      </c>
      <c r="I397" s="2" t="s">
        <v>1979</v>
      </c>
      <c r="J397" s="2" t="str">
        <v>(662)2223994</v>
      </c>
      <c r="K397" s="2" t="str">
        <v>(662)2211953</v>
      </c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2" t="s">
        <v>965</v>
      </c>
      <c r="B398" s="2" t="str">
        <v>新加坡</v>
      </c>
      <c r="C398" s="2" t="str">
        <v>--</v>
      </c>
      <c r="D398" s="3"/>
      <c r="E398" s="2" t="str">
        <v>化工产品,卫浴设备,家具,家居用品,工艺陶瓷,玻璃工艺品,餐厨用具</v>
      </c>
      <c r="F398" s="2" t="str">
        <v>8次</v>
      </c>
      <c r="G398" s="2" t="str">
        <v>BLK 3016 UBI RD 1 #01-145</v>
      </c>
      <c r="H398" s="2" t="str">
        <v>MS ANGELA</v>
      </c>
      <c r="I398" s="2" t="s">
        <v>966</v>
      </c>
      <c r="J398" s="2" t="str">
        <v>0065 67435386</v>
      </c>
      <c r="K398" s="2" t="str">
        <v>0065 67448428</v>
      </c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2" t="s">
        <v>2425</v>
      </c>
      <c r="B399" s="2" t="str">
        <v>馬來西亞</v>
      </c>
      <c r="C399" s="2" t="str">
        <v>--</v>
      </c>
      <c r="D399" s="3"/>
      <c r="E399" s="2" t="s">
        <v>2426</v>
      </c>
      <c r="F399" s="2" t="str">
        <v>11次</v>
      </c>
      <c r="G399" s="2" t="str">
        <v>19 MEDAN ISTANA 2 BANDAR IPOH RAYA,IPOH PERAK 30000 ,MALAYSIA</v>
      </c>
      <c r="H399" s="2" t="str">
        <v>FIRAS SHALABI</v>
      </c>
      <c r="I399" s="2" t="s">
        <v>2427</v>
      </c>
      <c r="J399" s="2" t="str">
        <v>+60 5-242 5707</v>
      </c>
      <c r="K399" s="2">
        <v>6052425481</v>
      </c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2" t="s">
        <v>1774</v>
      </c>
      <c r="B400" s="2" t="str">
        <v>印度</v>
      </c>
      <c r="C400" s="3" t="s">
        <v>1773</v>
      </c>
      <c r="D400" s="3"/>
      <c r="E400" s="2" t="s">
        <v>1775</v>
      </c>
      <c r="F400" s="2" t="str">
        <v>6次</v>
      </c>
      <c r="G400" s="2" t="str">
        <v>B-XXX-2185, PHASE-7, FOCAL POINT, LUDHIANA</v>
      </c>
      <c r="H400" s="2" t="str">
        <v>Anson Lau</v>
      </c>
      <c r="I400" s="2" t="s">
        <v>1776</v>
      </c>
      <c r="J400" s="2" t="str">
        <v>+91 161 267 7589</v>
      </c>
      <c r="K400" s="2" t="str">
        <v>91 161 2670933</v>
      </c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2" t="s">
        <v>2296</v>
      </c>
      <c r="B401" s="2" t="str">
        <v>新加坡</v>
      </c>
      <c r="C401" s="2" t="str">
        <v>--</v>
      </c>
      <c r="D401" s="3"/>
      <c r="E401" s="2" t="str">
        <v>工艺陶瓷,玩具,玻璃工艺品,礼品及赠品,餐厨用具</v>
      </c>
      <c r="F401" s="2" t="str">
        <v>9次</v>
      </c>
      <c r="G401" s="2" t="str">
        <v>BLK 3017,UBI ROAD 1,#01-129</v>
      </c>
      <c r="H401" s="2" t="str">
        <v>KUANG SENG HANG TRADING PTE.LTD.</v>
      </c>
      <c r="I401" s="2" t="s">
        <v>2297</v>
      </c>
      <c r="J401" s="2">
        <f>+65-6748-6803</f>
      </c>
      <c r="K401" s="2" t="str">
        <v>0065 67491223</v>
      </c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2" t="s">
        <v>3273</v>
      </c>
      <c r="B402" s="2" t="str">
        <v>新加坡</v>
      </c>
      <c r="C402" s="3" t="s">
        <v>3274</v>
      </c>
      <c r="D402" s="3"/>
      <c r="E402" s="2" t="s">
        <v>3275</v>
      </c>
      <c r="F402" s="2" t="str">
        <v>10次</v>
      </c>
      <c r="G402" s="2" t="str">
        <v>80 ANSON ROAD #02-08 IBM TOWER,SINGAPORE 079907,SINGAPORE</v>
      </c>
      <c r="H402" s="2" t="str">
        <v>MR.SITTIRAT SAE-TANG</v>
      </c>
      <c r="I402" s="2" t="s">
        <v>3276</v>
      </c>
      <c r="J402" s="2" t="str">
        <v>(65)6743 8833</v>
      </c>
      <c r="K402" s="2" t="str">
        <v>(65)6744 9094</v>
      </c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2" t="s">
        <v>896</v>
      </c>
      <c r="B403" s="2" t="str">
        <v>沙烏地阿拉伯</v>
      </c>
      <c r="C403" s="3" t="s">
        <v>895</v>
      </c>
      <c r="D403" s="3"/>
      <c r="E403" s="2" t="str">
        <v>玩具,餐厨用具</v>
      </c>
      <c r="F403" s="2" t="str">
        <v>5次</v>
      </c>
      <c r="G403" s="2" t="str">
        <v>P.O.BOX 220606 RIYADH</v>
      </c>
      <c r="H403" s="2" t="str">
        <v>ABDULLAH AAL MOKHLEF</v>
      </c>
      <c r="I403" s="2" t="s">
        <v>897</v>
      </c>
      <c r="J403" s="2" t="str">
        <v>00966 1 4057220</v>
      </c>
      <c r="K403" s="2" t="str">
        <v>00966 1 2915764/4057228</v>
      </c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2" t="s">
        <v>2220</v>
      </c>
      <c r="B404" s="2" t="str">
        <v>印尼</v>
      </c>
      <c r="C404" s="3" t="s">
        <v>2219</v>
      </c>
      <c r="D404" s="3"/>
      <c r="E404" s="2" t="s">
        <v>2222</v>
      </c>
      <c r="F404" s="2" t="str">
        <v>10次</v>
      </c>
      <c r="G404" s="2" t="str">
        <v>BLOCK C 5, NO.31. JL.RAYA PERANCIS 188, DADAP,TANGERANG,INDONESIA.</v>
      </c>
      <c r="H404" s="2" t="str">
        <v>ALI/ROBERT</v>
      </c>
      <c r="I404" s="2" t="s">
        <v>2221</v>
      </c>
      <c r="J404" s="2" t="str">
        <v>+62 622 16494310</v>
      </c>
      <c r="K404" s="2" t="str">
        <v>--021386825</v>
      </c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5" t="s">
        <v>2690</v>
      </c>
      <c r="B405" s="5" t="str">
        <v>土耳其</v>
      </c>
      <c r="C405" s="4" t="s">
        <v>2688</v>
      </c>
      <c r="D405" s="3"/>
      <c r="E405" s="5" t="str">
        <v>五金,体育及旅游休闲用品,家用纺织品,箱包,鞋,餐厨用具</v>
      </c>
      <c r="F405" s="5" t="str">
        <v>9次</v>
      </c>
      <c r="G405" s="5" t="str">
        <v>YUZBASI TEKIN YURDABAK CD.LEFKOSA , MERSIN 10TURKEY</v>
      </c>
      <c r="H405" s="5" t="str">
        <v>Victoria</v>
      </c>
      <c r="I405" s="5" t="s">
        <v>2689</v>
      </c>
      <c r="J405" s="5" t="str">
        <v>+90 392 223 51 11</v>
      </c>
      <c r="K405" s="5">
        <v>903922235374</v>
      </c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2" t="s">
        <v>2544</v>
      </c>
      <c r="B406" s="2" t="str">
        <v>土耳其</v>
      </c>
      <c r="C406" s="2" t="str">
        <v>--</v>
      </c>
      <c r="D406" s="3"/>
      <c r="E406" s="2" t="str">
        <v>工艺陶瓷,玩具,礼品及赠品,餐厨用具</v>
      </c>
      <c r="F406" s="2" t="str">
        <v>3次</v>
      </c>
      <c r="G406" s="2" t="str">
        <v>PINAR CD.98/3 SK.CELIK BLOK NO.69 BMC'YI GECINCE 150 MT,SOLDA 35060</v>
      </c>
      <c r="H406" s="2" t="str">
        <v>Mr MUSTAFA AKSEHIRLIOGLU</v>
      </c>
      <c r="I406" s="2" t="str">
        <v>--</v>
      </c>
      <c r="J406" s="2" t="str">
        <v>+90 232 479 35 00</v>
      </c>
      <c r="K406" s="2" t="str">
        <v>0090 232 4795382</v>
      </c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2" t="s">
        <v>164</v>
      </c>
      <c r="B407" s="2" t="str">
        <v>沙烏地阿拉伯</v>
      </c>
      <c r="C407" s="3" t="s">
        <v>162</v>
      </c>
      <c r="D407" s="3"/>
      <c r="E407" s="2" t="str">
        <v>餐厨用具</v>
      </c>
      <c r="F407" s="2" t="str">
        <v>6次</v>
      </c>
      <c r="G407" s="2" t="str">
        <v>P.O.BOX:69125 RIYADH</v>
      </c>
      <c r="H407" s="2" t="str">
        <v>MURHAF A.ASWAD</v>
      </c>
      <c r="I407" s="2" t="s">
        <v>163</v>
      </c>
      <c r="J407" s="2" t="str">
        <v>00966 1 4732990</v>
      </c>
      <c r="K407" s="2" t="str">
        <v>00966 1 4732991</v>
      </c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5" t="s">
        <v>2575</v>
      </c>
      <c r="B408" s="5" t="str">
        <v>泰国</v>
      </c>
      <c r="C408" s="5" t="str">
        <v>--</v>
      </c>
      <c r="D408" s="3"/>
      <c r="E408" s="5" t="str">
        <v>五金,体育及旅游休闲用品,其他,箱包,餐厨用具</v>
      </c>
      <c r="F408" s="5" t="str">
        <v>7次</v>
      </c>
      <c r="G408" s="5" t="str">
        <v>62/7 GREEN PLACE BLDG.BANGNA-TRAD RD.,BANGNA BANGKOK 10260THAILAND</v>
      </c>
      <c r="H408" s="5" t="str">
        <v>SANTIPORNVIT PORNPARN</v>
      </c>
      <c r="I408" s="5" t="s">
        <v>2574</v>
      </c>
      <c r="J408" s="5" t="str">
        <v>+66 2 746 9059</v>
      </c>
      <c r="K408" s="5">
        <v>6627469060</v>
      </c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2" t="s">
        <v>6435</v>
      </c>
      <c r="B409" s="2" t="str">
        <v>巴基斯坦</v>
      </c>
      <c r="C409" s="3" t="s">
        <v>6436</v>
      </c>
      <c r="D409" s="3"/>
      <c r="E409" s="2" t="str">
        <v>餐厨用具</v>
      </c>
      <c r="F409" s="2" t="str">
        <v>1次</v>
      </c>
      <c r="G409" s="2" t="str">
        <v>H # 6,OFFICE NO.1 NEAR TARIQ ESTATE AGENCY,LIAQUAT BAGH CHOWK,MURREE RAOD,RAWALPINDI</v>
      </c>
      <c r="H409" s="2" t="str">
        <v>MUBASHAR SHAHEEN</v>
      </c>
      <c r="I409" s="2" t="s">
        <v>6434</v>
      </c>
      <c r="J409" s="2" t="str">
        <v>--</v>
      </c>
      <c r="K409" s="2" t="str">
        <v>0092 51 584566</v>
      </c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2" t="s">
        <v>497</v>
      </c>
      <c r="B410" s="2" t="str">
        <v>印度</v>
      </c>
      <c r="C410" s="2" t="str">
        <v>--</v>
      </c>
      <c r="D410" s="3"/>
      <c r="E410" s="2" t="str">
        <v>服装饰物及配件,箱包,餐厨用具</v>
      </c>
      <c r="F410" s="2" t="str">
        <v>8次</v>
      </c>
      <c r="G410" s="2" t="str">
        <v>''PRAKASH PRESIDIUM''110 MAHATMA GANDHI ROAD,CHENNAI 600 034,INDIA</v>
      </c>
      <c r="H410" s="2" t="str">
        <v>le van thu</v>
      </c>
      <c r="I410" s="2" t="s">
        <v>496</v>
      </c>
      <c r="J410" s="2" t="str">
        <v>+91 44 2822 6003</v>
      </c>
      <c r="K410" s="2">
        <v>914428233874</v>
      </c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2" t="s">
        <v>541</v>
      </c>
      <c r="B411" s="2" t="str">
        <v>馬來西亞</v>
      </c>
      <c r="C411" s="3" t="s">
        <v>542</v>
      </c>
      <c r="D411" s="3"/>
      <c r="E411" s="2" t="str">
        <v>建筑及装饰材料,玻璃工艺品,餐厨用具</v>
      </c>
      <c r="F411" s="2" t="str">
        <v>8次</v>
      </c>
      <c r="G411" s="2" t="str">
        <v>NO.18,JIN TIGA,PHUAR TECK SENG INDUSTRIAL PARK OFF JALAN HAJI SIRAT,KLANG,SELANGOR</v>
      </c>
      <c r="H411" s="2" t="str">
        <v>Darko Obadoc</v>
      </c>
      <c r="I411" s="2" t="s">
        <v>543</v>
      </c>
      <c r="J411" s="2" t="str">
        <v>+60-3-3396-1171,+60 12-383 8380,+60-12-383-8380</v>
      </c>
      <c r="K411" s="2" t="str">
        <v>0060 3 33449943</v>
      </c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2" t="s">
        <v>4828</v>
      </c>
      <c r="B412" s="2" t="str">
        <v>巴基斯坦</v>
      </c>
      <c r="C412" s="3" t="s">
        <v>4827</v>
      </c>
      <c r="D412" s="3"/>
      <c r="E412" s="2" t="s">
        <v>4825</v>
      </c>
      <c r="F412" s="2" t="str">
        <v>9次</v>
      </c>
      <c r="G412" s="2" t="str">
        <v>AHMED HOUSE, D-112 S.I.T.E., KARACHI-75700, PAKISTAN</v>
      </c>
      <c r="H412" s="2" t="str">
        <v>Ana Claudia</v>
      </c>
      <c r="I412" s="2" t="s">
        <v>4826</v>
      </c>
      <c r="J412" s="2" t="str">
        <v>+92 21 111 987 789</v>
      </c>
      <c r="K412" s="2" t="str">
        <v>92 21 2564570</v>
      </c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2" t="s">
        <v>965</v>
      </c>
      <c r="B413" s="2" t="str">
        <v>新加坡</v>
      </c>
      <c r="C413" s="2" t="str">
        <v>--</v>
      </c>
      <c r="D413" s="3"/>
      <c r="E413" s="2" t="str">
        <v>化工产品,卫浴设备,家具,家居用品,工艺陶瓷,玻璃工艺品,餐厨用具</v>
      </c>
      <c r="F413" s="2" t="str">
        <v>8次</v>
      </c>
      <c r="G413" s="2" t="str">
        <v>BLK 3016 UBI RD 1 #01-145</v>
      </c>
      <c r="H413" s="2" t="str">
        <v>MS ANGELA</v>
      </c>
      <c r="I413" s="2" t="s">
        <v>966</v>
      </c>
      <c r="J413" s="2" t="str">
        <v>0065 67435386</v>
      </c>
      <c r="K413" s="2" t="str">
        <v>0065 67448428</v>
      </c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2" t="s">
        <v>5127</v>
      </c>
      <c r="B414" s="2" t="str">
        <v>巴基斯坦</v>
      </c>
      <c r="C414" s="3" t="s">
        <v>5129</v>
      </c>
      <c r="D414" s="3"/>
      <c r="E414" s="2" t="str">
        <v>五金,体育及旅游休闲用品,家具,建筑及装饰材料,餐厨用具</v>
      </c>
      <c r="F414" s="2" t="str">
        <v>8次</v>
      </c>
      <c r="G414" s="2" t="str">
        <v>1,MANSOOR CHAMBER,KUTCHI GALI NO.3 MARRIOT ROAD,KARACHI</v>
      </c>
      <c r="H414" s="2" t="str">
        <v>MODERN ALUMINIUM COMPANY</v>
      </c>
      <c r="I414" s="2" t="s">
        <v>5128</v>
      </c>
      <c r="J414" s="2" t="str">
        <v>0092 21 2432171</v>
      </c>
      <c r="K414" s="2" t="str">
        <v>0092 21 2421293</v>
      </c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2" t="s">
        <v>894</v>
      </c>
      <c r="B415" s="2" t="str">
        <v>馬來西亞</v>
      </c>
      <c r="C415" s="3" t="s">
        <v>893</v>
      </c>
      <c r="D415" s="3"/>
      <c r="E415" s="2" t="str">
        <v>其他,家具,家居用品,家用纺织品,工艺陶瓷,玻璃工艺品,餐厨用具</v>
      </c>
      <c r="F415" s="2" t="str">
        <v>9次</v>
      </c>
      <c r="G415" s="2" t="str">
        <v>NO.15,JALAN 9/42,TAMAN SEJAHTERA,OFF JALAN KUCHING,KUALA LUMPUR</v>
      </c>
      <c r="H415" s="2" t="str">
        <v>AMIT BHOJWANI</v>
      </c>
      <c r="I415" s="2" t="s">
        <v>892</v>
      </c>
      <c r="J415" s="2" t="str">
        <v>+60 3-8023 3969</v>
      </c>
      <c r="K415" s="2" t="str">
        <v>0060 3 62508189</v>
      </c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2" t="s">
        <v>925</v>
      </c>
      <c r="B416" s="2" t="str">
        <v>印度</v>
      </c>
      <c r="C416" s="2" t="str">
        <v>--</v>
      </c>
      <c r="D416" s="3"/>
      <c r="E416" s="2" t="str">
        <v>其他,家具,家居装饰品,家用电器,照明产品,玻璃工艺品,餐厨用具</v>
      </c>
      <c r="F416" s="2" t="str">
        <v>10次</v>
      </c>
      <c r="G416" s="2" t="str">
        <v>AGRA ROAD BHAU KA NAGLA,INDIA</v>
      </c>
      <c r="H416" s="2" t="str">
        <v>ABBAS VAWDA</v>
      </c>
      <c r="I416" s="2" t="s">
        <v>926</v>
      </c>
      <c r="J416" s="2" t="str">
        <v>+91 5612 231 701</v>
      </c>
      <c r="K416" s="2" t="str">
        <v>0091 5612 231708</v>
      </c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2" t="s">
        <v>3047</v>
      </c>
      <c r="B417" s="2" t="str">
        <v>新加坡</v>
      </c>
      <c r="C417" s="3" t="s">
        <v>3045</v>
      </c>
      <c r="D417" s="3"/>
      <c r="E417" s="2" t="str">
        <v>玻璃工艺品,餐厨用具</v>
      </c>
      <c r="F417" s="2" t="str">
        <v>7次</v>
      </c>
      <c r="G417" s="2" t="str">
        <v>117 JALAN BESAR, SINGAPORE</v>
      </c>
      <c r="H417" s="2" t="str">
        <v>--</v>
      </c>
      <c r="I417" s="2" t="s">
        <v>3046</v>
      </c>
      <c r="J417" s="2" t="str">
        <v>+65 6296 3455</v>
      </c>
      <c r="K417" s="2" t="str">
        <v>65 62964335</v>
      </c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2" t="s">
        <v>770</v>
      </c>
      <c r="B418" s="2" t="str">
        <v>沙烏地阿拉伯</v>
      </c>
      <c r="C418" s="2" t="str">
        <v>--</v>
      </c>
      <c r="D418" s="3"/>
      <c r="E418" s="2" t="str">
        <v>餐厨用具</v>
      </c>
      <c r="F418" s="2" t="str">
        <v>6次</v>
      </c>
      <c r="G418" s="2" t="str">
        <v>P.O.BOX:8894 MAKKAH</v>
      </c>
      <c r="H418" s="2" t="str">
        <v>ABDULLAH Y AL NAHDI</v>
      </c>
      <c r="I418" s="2" t="s">
        <v>771</v>
      </c>
      <c r="J418" s="2" t="str">
        <v>00966 2 5497400</v>
      </c>
      <c r="K418" s="2" t="str">
        <v>00966 2 5497480</v>
      </c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2" t="s">
        <v>5324</v>
      </c>
      <c r="B419" s="2" t="str">
        <v>印度</v>
      </c>
      <c r="C419" s="3" t="s">
        <v>5325</v>
      </c>
      <c r="D419" s="3"/>
      <c r="E419" s="2" t="s">
        <v>5322</v>
      </c>
      <c r="F419" s="2" t="str">
        <v>10次</v>
      </c>
      <c r="G419" s="2" t="str">
        <v>163/2, SUTARIA SOCIETY, JAWAHAR NAGAR,ROAD NO2, GOREGAON W MUMBAI,MAHARSATRA INDIA</v>
      </c>
      <c r="H419" s="2" t="str">
        <v>UDAY DESHI</v>
      </c>
      <c r="I419" s="2" t="s">
        <v>5323</v>
      </c>
      <c r="J419" s="2" t="str">
        <v>+91-98331-41067,+91 22 2873 5302</v>
      </c>
      <c r="K419" s="2" t="str">
        <v>0091 22 28723753</v>
      </c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2" t="s">
        <v>3365</v>
      </c>
      <c r="B420" s="2" t="str">
        <v>泰国</v>
      </c>
      <c r="C420" s="3" t="s">
        <v>3367</v>
      </c>
      <c r="D420" s="3"/>
      <c r="E420" s="2" t="str">
        <v>体育及旅游休闲用品,其他,玻璃工艺品,箱包,鞋,餐厨用具</v>
      </c>
      <c r="F420" s="2" t="str">
        <v>10次</v>
      </c>
      <c r="G420" s="2" t="str">
        <v>18 F Q-HOUSE, 598 PLOENJIT RD,PATHUMWAN, BANGKOK,THAILAND</v>
      </c>
      <c r="H420" s="2" t="str">
        <v>Dema</v>
      </c>
      <c r="I420" s="2" t="s">
        <v>3366</v>
      </c>
      <c r="J420" s="2" t="str">
        <v>+66 2 257 0919</v>
      </c>
      <c r="K420" s="2" t="str">
        <v>0066 2 2570920</v>
      </c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2" t="s">
        <v>5357</v>
      </c>
      <c r="B421" s="2" t="str">
        <v>新加坡</v>
      </c>
      <c r="C421" s="3" t="s">
        <v>5359</v>
      </c>
      <c r="D421" s="3"/>
      <c r="E421" s="2" t="str">
        <v>医药保健品及医疗器械,餐厨用具</v>
      </c>
      <c r="F421" s="2" t="str">
        <v>5次</v>
      </c>
      <c r="G421" s="2" t="str">
        <v>Boon Building, 61,South Bridge Road, 058691, Singapore</v>
      </c>
      <c r="H421" s="2" t="str">
        <v>Boon &amp; Company(Pte)Ltd</v>
      </c>
      <c r="I421" s="2" t="s">
        <v>5358</v>
      </c>
      <c r="J421" s="2" t="str">
        <v>0065 65351422</v>
      </c>
      <c r="K421" s="2" t="str">
        <v>0065 65330308</v>
      </c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2" t="s">
        <v>1170</v>
      </c>
      <c r="B422" s="2" t="str">
        <v>南非</v>
      </c>
      <c r="C422" s="2" t="str">
        <v>--</v>
      </c>
      <c r="D422" s="3"/>
      <c r="E422" s="2" t="str">
        <v>其他,工艺陶瓷,建筑及装饰材料,餐厨用具</v>
      </c>
      <c r="F422" s="2" t="str">
        <v>9次</v>
      </c>
      <c r="G422" s="2" t="str">
        <v>PO BOX 44967 CLAREMONT 7735,SOUTH AFRICA</v>
      </c>
      <c r="H422" s="2" t="str">
        <v>Aharon Farhi</v>
      </c>
      <c r="I422" s="2" t="s">
        <v>1169</v>
      </c>
      <c r="J422" s="2" t="str">
        <v>+27 21 683 5665</v>
      </c>
      <c r="K422" s="2">
        <v>27216835699</v>
      </c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2" t="s">
        <v>6971</v>
      </c>
      <c r="B423" s="2" t="str">
        <v>馬來西亞</v>
      </c>
      <c r="C423" s="2" t="str">
        <v>--</v>
      </c>
      <c r="D423" s="3"/>
      <c r="E423" s="2" t="s">
        <v>6972</v>
      </c>
      <c r="F423" s="2" t="str">
        <v>10次</v>
      </c>
      <c r="G423" s="2" t="str">
        <v>3-3rd Floor, Jalan Cecewai 6/19B, Section 6, Kota Damansara, 47810,</v>
      </c>
      <c r="H423" s="2" t="str">
        <v>LIM CHENG BOK</v>
      </c>
      <c r="I423" s="2" t="s">
        <v>6973</v>
      </c>
      <c r="J423" s="2" t="str">
        <v>+60 12-319 0168</v>
      </c>
      <c r="K423" s="2" t="str">
        <v>603 61569136</v>
      </c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2" t="s">
        <v>7006</v>
      </c>
      <c r="B424" s="2" t="str">
        <v>加納</v>
      </c>
      <c r="C424" s="3" t="s">
        <v>7008</v>
      </c>
      <c r="D424" s="3"/>
      <c r="E424" s="2" t="str">
        <v>电子消费品及信息产品,餐厨用具</v>
      </c>
      <c r="F424" s="2" t="str">
        <v>7次</v>
      </c>
      <c r="G424" s="2" t="str">
        <v>P.O.BOX9732,ACCRA,GHANA</v>
      </c>
      <c r="H424" s="2" t="str">
        <v>--</v>
      </c>
      <c r="I424" s="2" t="s">
        <v>7007</v>
      </c>
      <c r="J424" s="2">
        <v>23321307190</v>
      </c>
      <c r="K424" s="2">
        <v>23321307190</v>
      </c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2" t="s">
        <v>5286</v>
      </c>
      <c r="B425" s="2" t="str">
        <v>土耳其</v>
      </c>
      <c r="C425" s="3" t="s">
        <v>5287</v>
      </c>
      <c r="D425" s="3"/>
      <c r="E425" s="2" t="str">
        <v>卫浴设备,家具,浴室用品,照明产品,餐厨用具</v>
      </c>
      <c r="F425" s="2" t="str">
        <v>8次</v>
      </c>
      <c r="G425" s="2" t="str">
        <v>AMBARLI D. TESISLERI YOLU KUYUBASI SK. NO:9 AVCILAR-ISTANBUL</v>
      </c>
      <c r="H425" s="2" t="str">
        <v>FATIH AKTURK</v>
      </c>
      <c r="I425" s="2" t="s">
        <v>5288</v>
      </c>
      <c r="J425" s="2" t="str">
        <v>+90 212 422 17 72</v>
      </c>
      <c r="K425" s="2" t="str">
        <v>0090 212 4221942</v>
      </c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2" t="s">
        <v>1095</v>
      </c>
      <c r="B426" s="2" t="str">
        <v>印度</v>
      </c>
      <c r="C426" s="2" t="str">
        <v>--</v>
      </c>
      <c r="D426" s="3"/>
      <c r="E426" s="2" t="str">
        <v>餐厨用具</v>
      </c>
      <c r="F426" s="2" t="str">
        <v>6次</v>
      </c>
      <c r="G426" s="2" t="str">
        <v>LINKAGE HOUSE,GROUND FLOOR,6,MAROL CO-OP.INDUSTRIAL ESTATE,M.V.ROAD,NEAR MAROL BHAVAN,ANDHERI(EAST),MUMBAI</v>
      </c>
      <c r="H426" s="2" t="str">
        <v>POLYMECH INTERNATIONAL</v>
      </c>
      <c r="I426" s="2" t="s">
        <v>1096</v>
      </c>
      <c r="J426" s="2" t="str">
        <v>+91 22 2850 6822</v>
      </c>
      <c r="K426" s="2" t="str">
        <v>0091 22 56914485</v>
      </c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2" t="s">
        <v>7356</v>
      </c>
      <c r="B427" s="2" t="str">
        <v>土耳其</v>
      </c>
      <c r="C427" s="3" t="s">
        <v>7355</v>
      </c>
      <c r="D427" s="3"/>
      <c r="E427" s="2" t="str">
        <v>餐厨用具</v>
      </c>
      <c r="F427" s="2" t="str">
        <v>5次</v>
      </c>
      <c r="G427" s="2" t="str">
        <v>TUNUS CADDESI NO:66 06680 KAVAKLIDERE-ANKARA</v>
      </c>
      <c r="H427" s="2" t="str">
        <v>OZGE KORAY</v>
      </c>
      <c r="I427" s="2" t="s">
        <v>7354</v>
      </c>
      <c r="J427" s="2" t="str">
        <v>+90 312 426 81 82</v>
      </c>
      <c r="K427" s="2" t="str">
        <v>0090 312 4281507</v>
      </c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2" t="s">
        <v>7285</v>
      </c>
      <c r="B428" s="2" t="str">
        <v>菲律賓</v>
      </c>
      <c r="C428" s="2" t="str">
        <v>--</v>
      </c>
      <c r="D428" s="3"/>
      <c r="E428" s="2" t="str">
        <v>工艺陶瓷,玻璃工艺品,餐厨用具</v>
      </c>
      <c r="F428" s="2" t="str">
        <v>7次</v>
      </c>
      <c r="G428" s="2" t="str">
        <v>313 GOV.PASCUAL ST.,NAVOTAS,METRO MANILA 1485</v>
      </c>
      <c r="H428" s="2" t="str">
        <v>MARIVIC M.BAUTISTA</v>
      </c>
      <c r="I428" s="2" t="s">
        <v>7286</v>
      </c>
      <c r="J428" s="2" t="str">
        <v>+63-2819218,+63-2826151,+63-8132888</v>
      </c>
      <c r="K428" s="2" t="str">
        <v>0063 2 2819199</v>
      </c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2" t="s">
        <v>3698</v>
      </c>
      <c r="B429" s="2" t="str">
        <v>新加坡</v>
      </c>
      <c r="C429" s="3" t="s">
        <v>3699</v>
      </c>
      <c r="D429" s="3"/>
      <c r="E429" s="2" t="str">
        <v>餐厨用具</v>
      </c>
      <c r="F429" s="2" t="str">
        <v>2次</v>
      </c>
      <c r="G429" s="2" t="str">
        <v>City Warehouse, 5,Kaki Bukit Road 2 #01-07, 417839, Singapore</v>
      </c>
      <c r="H429" s="2" t="str">
        <v>--</v>
      </c>
      <c r="I429" s="2" t="s">
        <v>3700</v>
      </c>
      <c r="J429" s="2">
        <f>+65-6748-8841</f>
      </c>
      <c r="K429" s="2" t="str">
        <v>0065 67481031</v>
      </c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2" t="s">
        <v>928</v>
      </c>
      <c r="B430" s="2" t="str">
        <v>埃及</v>
      </c>
      <c r="C430" s="2" t="str">
        <v>--</v>
      </c>
      <c r="D430" s="3"/>
      <c r="E430" s="2" t="str">
        <v>家用电器,餐厨用具</v>
      </c>
      <c r="F430" s="2" t="str">
        <v>6次</v>
      </c>
      <c r="G430" s="2" t="str">
        <v>6, ADBEL LATEF HAMZA ST.,6 ZONE, NASER CITY,CAIRO,EGYPT</v>
      </c>
      <c r="H430" s="2" t="str">
        <v>Mr Gamal Aglan</v>
      </c>
      <c r="I430" s="2" t="s">
        <v>927</v>
      </c>
      <c r="J430" s="2">
        <v>2022738881</v>
      </c>
      <c r="K430" s="2">
        <v>202877748</v>
      </c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2" t="s">
        <v>3105</v>
      </c>
      <c r="B431" s="2" t="str">
        <v>尼日利亞</v>
      </c>
      <c r="C431" s="2" t="str">
        <v>--</v>
      </c>
      <c r="D431" s="3"/>
      <c r="E431" s="2" t="str">
        <v>餐厨用具</v>
      </c>
      <c r="F431" s="2" t="str">
        <v>6次</v>
      </c>
      <c r="G431" s="2" t="str">
        <v>E2/10 FAMOUS ELECT.LINE MAIN MARKET,ONITSHA(P.O.BOX 1131)</v>
      </c>
      <c r="H431" s="2" t="str">
        <v>C.JAY.VENTURES NIG LTD</v>
      </c>
      <c r="I431" s="2" t="s">
        <v>3106</v>
      </c>
      <c r="J431" s="2" t="str">
        <v>00234 8033335290</v>
      </c>
      <c r="K431" s="2">
        <v>234</v>
      </c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2" t="s">
        <v>1471</v>
      </c>
      <c r="B432" s="2" t="str">
        <v>新加坡</v>
      </c>
      <c r="C432" s="2" t="str">
        <v>--</v>
      </c>
      <c r="D432" s="3"/>
      <c r="E432" s="2" t="str">
        <v>其他,餐厨用具</v>
      </c>
      <c r="F432" s="2" t="str">
        <v>9次</v>
      </c>
      <c r="G432" s="2" t="str">
        <v>63 HILL VIEW AVE #07-01 LAM SOON INDUSTRIAL BLG</v>
      </c>
      <c r="H432" s="2" t="str">
        <v>GANTREX (PTE) LIMITED</v>
      </c>
      <c r="I432" s="2" t="s">
        <v>1470</v>
      </c>
      <c r="J432" s="2">
        <f>+65-6764-5033</f>
      </c>
      <c r="K432" s="2" t="str">
        <v>0065 67643896</v>
      </c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2" t="s">
        <v>3593</v>
      </c>
      <c r="B433" s="2" t="str">
        <v>印度</v>
      </c>
      <c r="C433" s="3" t="s">
        <v>3596</v>
      </c>
      <c r="D433" s="3"/>
      <c r="E433" s="2" t="s">
        <v>3594</v>
      </c>
      <c r="F433" s="2" t="str">
        <v>10次</v>
      </c>
      <c r="G433" s="2" t="str">
        <v>AJAY MANSION, MALAVIYA ROAD,RAJKOT,INDIA</v>
      </c>
      <c r="H433" s="2" t="str">
        <v>Mr.Ali Bin Madhi</v>
      </c>
      <c r="I433" s="2" t="s">
        <v>3595</v>
      </c>
      <c r="J433" s="2" t="str">
        <v>+91 281 236 8811</v>
      </c>
      <c r="K433" s="2">
        <v>912812368819</v>
      </c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5" t="s">
        <v>1845</v>
      </c>
      <c r="B434" s="5" t="str">
        <v>土耳其</v>
      </c>
      <c r="C434" s="4" t="s">
        <v>1846</v>
      </c>
      <c r="D434" s="3"/>
      <c r="E434" s="5" t="str">
        <v>自行车,餐厨用具</v>
      </c>
      <c r="F434" s="5" t="str">
        <v>7次</v>
      </c>
      <c r="G434" s="5" t="str">
        <v>BAGDAT CAD.NO 179 MALTEPE ISTANBUL</v>
      </c>
      <c r="H434" s="5" t="str">
        <v>ALI OZER</v>
      </c>
      <c r="I434" s="5" t="s">
        <v>1844</v>
      </c>
      <c r="J434" s="5" t="str">
        <v>+90 216 371 97 68</v>
      </c>
      <c r="K434" s="5" t="str">
        <v>0090 216 3835034</v>
      </c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2" t="s">
        <v>2425</v>
      </c>
      <c r="B435" s="2" t="str">
        <v>馬來西亞</v>
      </c>
      <c r="C435" s="2" t="str">
        <v>--</v>
      </c>
      <c r="D435" s="3"/>
      <c r="E435" s="2" t="s">
        <v>2426</v>
      </c>
      <c r="F435" s="2" t="str">
        <v>11次</v>
      </c>
      <c r="G435" s="2" t="str">
        <v>19 MEDAN ISTANA 2 BANDAR IPOH RAYA,IPOH PERAK 30000 ,MALAYSIA</v>
      </c>
      <c r="H435" s="2" t="str">
        <v>FIRAS SHALABI</v>
      </c>
      <c r="I435" s="2" t="s">
        <v>2427</v>
      </c>
      <c r="J435" s="2" t="str">
        <v>+60 5-242 5707</v>
      </c>
      <c r="K435" s="2">
        <v>6052425481</v>
      </c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2" t="s">
        <v>1774</v>
      </c>
      <c r="B436" s="2" t="str">
        <v>印度</v>
      </c>
      <c r="C436" s="3" t="s">
        <v>1773</v>
      </c>
      <c r="D436" s="3"/>
      <c r="E436" s="2" t="s">
        <v>1775</v>
      </c>
      <c r="F436" s="2" t="str">
        <v>6次</v>
      </c>
      <c r="G436" s="2" t="str">
        <v>B-XXX-2185, PHASE-7, FOCAL POINT, LUDHIANA</v>
      </c>
      <c r="H436" s="2" t="str">
        <v>Anson Lau</v>
      </c>
      <c r="I436" s="2" t="s">
        <v>1776</v>
      </c>
      <c r="J436" s="2" t="str">
        <v>+91 161 267 7589</v>
      </c>
      <c r="K436" s="2" t="str">
        <v>91 161 2670933</v>
      </c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2" t="s">
        <v>7500</v>
      </c>
      <c r="B437" s="2" t="str">
        <v>泰国</v>
      </c>
      <c r="C437" s="2" t="str">
        <v>--</v>
      </c>
      <c r="D437" s="3"/>
      <c r="E437" s="2" t="str">
        <v>其他,玻璃工艺品,餐厨用具</v>
      </c>
      <c r="F437" s="2" t="str">
        <v>7次</v>
      </c>
      <c r="G437" s="2" t="str">
        <v>77/31-32 CHAKRAWAD RD.SUMPUNTAWONGBANGKOK 10100THAILAND</v>
      </c>
      <c r="H437" s="2" t="str">
        <v>Don Skorupski</v>
      </c>
      <c r="I437" s="2" t="s">
        <v>7501</v>
      </c>
      <c r="J437" s="2" t="str">
        <v>+66 2 222 7534</v>
      </c>
      <c r="K437" s="2" t="str">
        <v>0 2224 5988</v>
      </c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2" t="s">
        <v>3887</v>
      </c>
      <c r="B438" s="2" t="str">
        <v>新加坡</v>
      </c>
      <c r="C438" s="2" t="str">
        <v>--</v>
      </c>
      <c r="D438" s="3"/>
      <c r="E438" s="2" t="str">
        <v>餐厨用具</v>
      </c>
      <c r="F438" s="2" t="str">
        <v>1次</v>
      </c>
      <c r="G438" s="2" t="str">
        <v>28,Ubi Road 4, 408614, Singapore</v>
      </c>
      <c r="H438" s="2" t="str">
        <v>Roger Poh</v>
      </c>
      <c r="I438" s="2" t="s">
        <v>3886</v>
      </c>
      <c r="J438" s="2">
        <v>67435588</v>
      </c>
      <c r="K438" s="2" t="str">
        <v>0065 67465588</v>
      </c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2" t="s">
        <v>7465</v>
      </c>
      <c r="B439" s="2" t="str">
        <v>印度</v>
      </c>
      <c r="C439" s="3" t="s">
        <v>7467</v>
      </c>
      <c r="D439" s="3"/>
      <c r="E439" s="2" t="s">
        <v>7468</v>
      </c>
      <c r="F439" s="2" t="str">
        <v>10次</v>
      </c>
      <c r="G439" s="2" t="str">
        <v>E-5, MAYAPURI INDUSTRIAL AREA,PHASE - II,NEW DELHI - 110064,INDIA</v>
      </c>
      <c r="H439" s="2" t="str">
        <v>A.K. SAIGAL</v>
      </c>
      <c r="I439" s="2" t="s">
        <v>7466</v>
      </c>
      <c r="J439" s="2" t="str">
        <v>0091 11 5401786</v>
      </c>
      <c r="K439" s="2" t="str">
        <v>0091 11 5405314/5139198/28113052</v>
      </c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2" t="s">
        <v>3825</v>
      </c>
      <c r="B440" s="2" t="str">
        <v>泰国</v>
      </c>
      <c r="C440" s="3" t="s">
        <v>3827</v>
      </c>
      <c r="D440" s="3"/>
      <c r="E440" s="2" t="str">
        <v>家具,餐厨用具</v>
      </c>
      <c r="F440" s="2" t="str">
        <v>4次</v>
      </c>
      <c r="G440" s="2" t="str">
        <v>302-308 PETCHBURI ROAD,BANGKOK 10400</v>
      </c>
      <c r="H440" s="2" t="str">
        <v>SUNUNTHA DEVAHASTIN</v>
      </c>
      <c r="I440" s="2" t="s">
        <v>3826</v>
      </c>
      <c r="J440" s="2" t="str">
        <v>+62 61 1124554</v>
      </c>
      <c r="K440" s="2" t="str">
        <v>0066 2 6111255</v>
      </c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2" t="s">
        <v>1654</v>
      </c>
      <c r="B441" s="2" t="str">
        <v>泰国</v>
      </c>
      <c r="C441" s="3" t="s">
        <v>1655</v>
      </c>
      <c r="D441" s="3"/>
      <c r="E441" s="2" t="s">
        <v>1656</v>
      </c>
      <c r="F441" s="2" t="str">
        <v>10次</v>
      </c>
      <c r="G441" s="2" t="str">
        <v>1093/94 17TH FL., CENTRAL OFFICE TOWER I, BANGNATRAD RD, BANGKOK 10260,</v>
      </c>
      <c r="H441" s="2" t="str">
        <v>Alvaro Rocha Marin</v>
      </c>
      <c r="I441" s="2" t="s">
        <v>1657</v>
      </c>
      <c r="J441" s="2" t="str">
        <v>66027456971 4</v>
      </c>
      <c r="K441" s="2">
        <v>66027456975</v>
      </c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2" t="s">
        <v>5765</v>
      </c>
      <c r="B442" s="2" t="str">
        <v>印尼</v>
      </c>
      <c r="C442" s="2" t="str">
        <v>--</v>
      </c>
      <c r="D442" s="3"/>
      <c r="E442" s="2" t="str">
        <v>其他,服装饰物及配件,箱包,餐厨用具</v>
      </c>
      <c r="F442" s="2" t="str">
        <v>7次</v>
      </c>
      <c r="G442" s="2" t="str">
        <v>JL JAYAKARTA KOMPL RUKO 26/ A16,JAKARTA,INDONESIA</v>
      </c>
      <c r="H442" s="2" t="str">
        <v>Kent Pennington</v>
      </c>
      <c r="I442" s="2" t="s">
        <v>5766</v>
      </c>
      <c r="J442" s="2" t="str">
        <v>(6221)6530665</v>
      </c>
      <c r="K442" s="2" t="str">
        <v>(6221)6011235</v>
      </c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2" t="s">
        <v>6165</v>
      </c>
      <c r="B443" s="2" t="str">
        <v>印尼</v>
      </c>
      <c r="C443" s="3" t="s">
        <v>6166</v>
      </c>
      <c r="D443" s="3"/>
      <c r="E443" s="2" t="str">
        <v>餐厨用具</v>
      </c>
      <c r="F443" s="2" t="str">
        <v>6次</v>
      </c>
      <c r="G443" s="2" t="str">
        <v>JAKARTA</v>
      </c>
      <c r="H443" s="2" t="str">
        <v>DEEPAK J.MELWANI</v>
      </c>
      <c r="I443" s="2" t="s">
        <v>6167</v>
      </c>
      <c r="J443" s="2" t="str">
        <v>0062 21 6280502</v>
      </c>
      <c r="K443" s="2">
        <v>62</v>
      </c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2" t="s">
        <v>4494</v>
      </c>
      <c r="B444" s="2" t="str">
        <v>土耳其</v>
      </c>
      <c r="C444" s="3" t="s">
        <v>4492</v>
      </c>
      <c r="D444" s="3"/>
      <c r="E444" s="2" t="str">
        <v>家用纺织品,鞋,餐厨用具</v>
      </c>
      <c r="F444" s="2" t="str">
        <v>10次</v>
      </c>
      <c r="G444" s="2" t="str">
        <v>GERSAN SAN.SIT.653,SOKAK NO:32 ERGAZI BATIKENT ANKARA</v>
      </c>
      <c r="H444" s="2" t="str">
        <v>HAKAN AYDOST</v>
      </c>
      <c r="I444" s="2" t="s">
        <v>4493</v>
      </c>
      <c r="J444" s="2" t="str">
        <v>+90 312 256 56 66</v>
      </c>
      <c r="K444" s="2">
        <v>90</v>
      </c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2" t="s">
        <v>4527</v>
      </c>
      <c r="B445" s="2" t="str">
        <v>泰国</v>
      </c>
      <c r="C445" s="3" t="s">
        <v>4529</v>
      </c>
      <c r="D445" s="3"/>
      <c r="E445" s="2" t="str">
        <v>卫浴设备,家具,餐厨用具</v>
      </c>
      <c r="F445" s="2" t="str">
        <v>3次</v>
      </c>
      <c r="G445" s="2" t="str">
        <v>1383/18-19 PHAHOLYOTHIN ROAD,PHAYATHAI,BANGKOK</v>
      </c>
      <c r="H445" s="2" t="str">
        <v>Ratana Loruangsin</v>
      </c>
      <c r="I445" s="2" t="s">
        <v>4528</v>
      </c>
      <c r="J445" s="2">
        <f>+84-286-2653-860</f>
      </c>
      <c r="K445" s="2" t="str">
        <v>0066 2 2713254</v>
      </c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2" t="s">
        <v>2362</v>
      </c>
      <c r="B446" s="2" t="str">
        <v>印度</v>
      </c>
      <c r="C446" s="3" t="s">
        <v>2363</v>
      </c>
      <c r="D446" s="3"/>
      <c r="E446" s="2" t="str">
        <v>服装饰物及配件,箱包,鞋,餐厨用具</v>
      </c>
      <c r="F446" s="2" t="str">
        <v>4次</v>
      </c>
      <c r="G446" s="2" t="str">
        <v>INDIA</v>
      </c>
      <c r="H446" s="2" t="str">
        <v>R.M.SIDDIQ</v>
      </c>
      <c r="I446" s="2" t="s">
        <v>2364</v>
      </c>
      <c r="J446" s="2" t="str">
        <v>0091 9821443980</v>
      </c>
      <c r="K446" s="2">
        <v>91</v>
      </c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2" t="s">
        <v>500</v>
      </c>
      <c r="B447" s="2" t="str">
        <v>新加坡</v>
      </c>
      <c r="C447" s="3" t="s">
        <v>498</v>
      </c>
      <c r="D447" s="3"/>
      <c r="E447" s="2" t="str">
        <v>餐厨用具</v>
      </c>
      <c r="F447" s="2" t="str">
        <v>1次</v>
      </c>
      <c r="G447" s="2" t="str">
        <v>8,Lorong 15 Geylang, 388601, Singapore</v>
      </c>
      <c r="H447" s="2" t="str">
        <v>--</v>
      </c>
      <c r="I447" s="2" t="s">
        <v>499</v>
      </c>
      <c r="J447" s="2" t="str">
        <v>+65 6747 8096</v>
      </c>
      <c r="K447" s="2" t="str">
        <v>0065 67471728</v>
      </c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5" t="s">
        <v>4378</v>
      </c>
      <c r="B448" s="5" t="str">
        <v>新加坡</v>
      </c>
      <c r="C448" s="4" t="s">
        <v>4376</v>
      </c>
      <c r="D448" s="3"/>
      <c r="E448" s="5" t="str">
        <v>其他,照明产品,餐厨用具</v>
      </c>
      <c r="F448" s="5" t="str">
        <v>9次</v>
      </c>
      <c r="G448" s="5" t="str">
        <v>Science Arts Building, 150,MacPherson Rd #05-05, 348524, Singapore</v>
      </c>
      <c r="H448" s="5" t="str">
        <v>George Lee</v>
      </c>
      <c r="I448" s="5" t="s">
        <v>4377</v>
      </c>
      <c r="J448" s="5">
        <f>+65-6842-5535</f>
      </c>
      <c r="K448" s="5" t="str">
        <v>0065 68423880</v>
      </c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2" t="s">
        <v>3851</v>
      </c>
      <c r="B449" s="2" t="str">
        <v>印度</v>
      </c>
      <c r="C449" s="3" t="s">
        <v>3854</v>
      </c>
      <c r="D449" s="3"/>
      <c r="E449" s="2" t="s">
        <v>3852</v>
      </c>
      <c r="F449" s="2" t="str">
        <v>10次</v>
      </c>
      <c r="G449" s="2" t="str">
        <v>NOS 7 SHERIFF DEVJI STREET2ND FL OFF NOS 10,INDIA</v>
      </c>
      <c r="H449" s="2" t="str">
        <v>F.RAIFFER</v>
      </c>
      <c r="I449" s="2" t="s">
        <v>3853</v>
      </c>
      <c r="J449" s="2" t="str">
        <v>+91 91234 25070</v>
      </c>
      <c r="K449" s="2">
        <v>9123425075</v>
      </c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2" t="s">
        <v>5772</v>
      </c>
      <c r="B450" s="2" t="str">
        <v>埃及</v>
      </c>
      <c r="C450" s="2" t="str">
        <v>--</v>
      </c>
      <c r="D450" s="3"/>
      <c r="E450" s="2" t="str">
        <v>其他,鞋,餐厨用具</v>
      </c>
      <c r="F450" s="2" t="str">
        <v>7次</v>
      </c>
      <c r="G450" s="2" t="str">
        <v>21 IBRAHIM ABDEL-KHALEK ST.,BRANCHED FORM NEW GENERAL HOSPITAL ST.MANSOURA (P.O.BOX 197 MANSOURA 35511)</v>
      </c>
      <c r="H450" s="2" t="str">
        <v>RIZK M.SALAMA</v>
      </c>
      <c r="I450" s="2" t="s">
        <v>5771</v>
      </c>
      <c r="J450" s="2" t="str">
        <v>0020 50 2257296</v>
      </c>
      <c r="K450" s="2" t="str">
        <v>0020 50 2222988</v>
      </c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2" t="s">
        <v>23</v>
      </c>
      <c r="B451" s="2" t="str">
        <v>巴基斯坦</v>
      </c>
      <c r="C451" s="3" t="s">
        <v>25</v>
      </c>
      <c r="D451" s="3"/>
      <c r="E451" s="2" t="str">
        <v>其他,家具,家居装饰品,汽车配件,玻璃工艺品,餐厨用具</v>
      </c>
      <c r="F451" s="2" t="str">
        <v>9次</v>
      </c>
      <c r="G451" s="2" t="str">
        <v>RM.# 3 AL-SHAMS BUILDING,BADAMI BAGH,LAHORE</v>
      </c>
      <c r="H451" s="2" t="str">
        <v>MOHAMMAD SAJJAD</v>
      </c>
      <c r="I451" s="2" t="s">
        <v>24</v>
      </c>
      <c r="J451" s="2" t="str">
        <v>0092 42 7722750</v>
      </c>
      <c r="K451" s="2" t="str">
        <v>0092 42 7722463</v>
      </c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2" t="s">
        <v>6308</v>
      </c>
      <c r="B452" s="2" t="str">
        <v>新加坡</v>
      </c>
      <c r="C452" s="3" t="s">
        <v>2568</v>
      </c>
      <c r="D452" s="3"/>
      <c r="E452" s="2" t="str">
        <v>工艺陶瓷,餐厨用具</v>
      </c>
      <c r="F452" s="2" t="str">
        <v>6次</v>
      </c>
      <c r="G452" s="2" t="str">
        <v>32 PANDAN ROAD</v>
      </c>
      <c r="H452" s="2" t="str">
        <v>MR K P WUN</v>
      </c>
      <c r="I452" s="2" t="s">
        <v>6309</v>
      </c>
      <c r="J452" s="2" t="str">
        <v>0065 62689600</v>
      </c>
      <c r="K452" s="2" t="str">
        <v>0065 62686300</v>
      </c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2" t="s">
        <v>336</v>
      </c>
      <c r="B453" s="2" t="str">
        <v>印度</v>
      </c>
      <c r="C453" s="2" t="str">
        <v>--</v>
      </c>
      <c r="D453" s="3"/>
      <c r="E453" s="2" t="str">
        <v>家具,玩具,餐厨用具</v>
      </c>
      <c r="F453" s="2" t="str">
        <v>6次</v>
      </c>
      <c r="G453" s="2" t="str">
        <v>635 LAXMIBAI NAGAR,NEW DELHI</v>
      </c>
      <c r="H453" s="2" t="str">
        <v>MS.USHA GUPTA</v>
      </c>
      <c r="I453" s="2" t="s">
        <v>337</v>
      </c>
      <c r="J453" s="2" t="str">
        <v>+91 11 2687 3757</v>
      </c>
      <c r="K453" s="2">
        <v>91</v>
      </c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2" t="s">
        <v>2278</v>
      </c>
      <c r="B454" s="2" t="str">
        <v>印度</v>
      </c>
      <c r="C454" s="3" t="s">
        <v>2277</v>
      </c>
      <c r="D454" s="3"/>
      <c r="E454" s="2" t="s">
        <v>2275</v>
      </c>
      <c r="F454" s="2" t="str">
        <v>10次</v>
      </c>
      <c r="G454" s="2" t="str">
        <v>7 SHANTI BHUVAN,OLD HANUMAN LANE,KALBADEVI,MUMBAI-2</v>
      </c>
      <c r="H454" s="2" t="str">
        <v>Eric Cenzon</v>
      </c>
      <c r="I454" s="2" t="s">
        <v>2276</v>
      </c>
      <c r="J454" s="2" t="str">
        <v>+91 98210 30911</v>
      </c>
      <c r="K454" s="2" t="str">
        <v>0091 22 22069598</v>
      </c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2" t="s">
        <v>268</v>
      </c>
      <c r="B455" s="2" t="str">
        <v>加納</v>
      </c>
      <c r="C455" s="2" t="str">
        <v>--</v>
      </c>
      <c r="D455" s="3"/>
      <c r="E455" s="2" t="s">
        <v>266</v>
      </c>
      <c r="F455" s="2" t="str">
        <v>4次</v>
      </c>
      <c r="G455" s="2" t="str">
        <v>P.O.BOX 12090KS,ADUM KUMASI,WEST AFRICA,GHANA</v>
      </c>
      <c r="H455" s="2" t="str">
        <v>--</v>
      </c>
      <c r="I455" s="2" t="s">
        <v>267</v>
      </c>
      <c r="J455" s="2" t="str">
        <v>+233 24 489 6331</v>
      </c>
      <c r="K455" s="2" t="str">
        <v>00233 244896331</v>
      </c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2" t="s">
        <v>1627</v>
      </c>
      <c r="B456" s="2" t="str">
        <v>尼日利亞</v>
      </c>
      <c r="C456" s="2" t="str">
        <v>--</v>
      </c>
      <c r="D456" s="3"/>
      <c r="E456" s="2" t="str">
        <v>家用电器,玻璃工艺品,餐厨用具</v>
      </c>
      <c r="F456" s="2" t="str">
        <v>8次</v>
      </c>
      <c r="G456" s="2" t="str">
        <v>NO.1,3,5 OMO-OSAGIE STREET,OFF AWOLOWO ROAD, IKOYI,LAGOS,NIGERIA</v>
      </c>
      <c r="H456" s="2" t="str">
        <v>--</v>
      </c>
      <c r="I456" s="2" t="s">
        <v>1626</v>
      </c>
      <c r="J456" s="2" t="str">
        <v>00234 1 7768507</v>
      </c>
      <c r="K456" s="2" t="str">
        <v>00234 1 2664719</v>
      </c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2" t="s">
        <v>2544</v>
      </c>
      <c r="B457" s="2" t="str">
        <v>土耳其</v>
      </c>
      <c r="C457" s="2" t="str">
        <v>--</v>
      </c>
      <c r="D457" s="3"/>
      <c r="E457" s="2" t="str">
        <v>工艺陶瓷,玩具,礼品及赠品,餐厨用具</v>
      </c>
      <c r="F457" s="2" t="str">
        <v>3次</v>
      </c>
      <c r="G457" s="2" t="str">
        <v>PINAR CD.98/3 SK.CELIK BLOK NO.69 BMC'YI GECINCE 150 MT,SOLDA 35060</v>
      </c>
      <c r="H457" s="2" t="str">
        <v>Mr MUSTAFA AKSEHIRLIOGLU</v>
      </c>
      <c r="I457" s="2" t="str">
        <v>--</v>
      </c>
      <c r="J457" s="2" t="str">
        <v>+90 232 479 35 00</v>
      </c>
      <c r="K457" s="2" t="str">
        <v>0090 232 4795382</v>
      </c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2" t="s">
        <v>164</v>
      </c>
      <c r="B458" s="2" t="str">
        <v>沙烏地阿拉伯</v>
      </c>
      <c r="C458" s="3" t="s">
        <v>162</v>
      </c>
      <c r="D458" s="3"/>
      <c r="E458" s="2" t="str">
        <v>餐厨用具</v>
      </c>
      <c r="F458" s="2" t="str">
        <v>6次</v>
      </c>
      <c r="G458" s="2" t="str">
        <v>P.O.BOX:69125 RIYADH</v>
      </c>
      <c r="H458" s="2" t="str">
        <v>MURHAF A.ASWAD</v>
      </c>
      <c r="I458" s="2" t="s">
        <v>163</v>
      </c>
      <c r="J458" s="2" t="str">
        <v>00966 1 4732990</v>
      </c>
      <c r="K458" s="2" t="str">
        <v>00966 1 4732991</v>
      </c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2" t="s">
        <v>108</v>
      </c>
      <c r="B459" s="2" t="str">
        <v>印度</v>
      </c>
      <c r="C459" s="3" t="s">
        <v>110</v>
      </c>
      <c r="D459" s="3"/>
      <c r="E459" s="2" t="str">
        <v>其他,玩具,电子消费品及信息产品,电子电气产品,餐厨用具</v>
      </c>
      <c r="F459" s="2" t="str">
        <v>8次</v>
      </c>
      <c r="G459" s="2" t="str">
        <v>123/779,FAZALGANJ,KANPUR</v>
      </c>
      <c r="H459" s="2" t="str">
        <v>IRFAAN KHAN</v>
      </c>
      <c r="I459" s="2" t="s">
        <v>109</v>
      </c>
      <c r="J459" s="2" t="str">
        <v>+91 98111 61615</v>
      </c>
      <c r="K459" s="2" t="str">
        <v>0091 11 6929904/6323907</v>
      </c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2" t="s">
        <v>4951</v>
      </c>
      <c r="B460" s="2" t="str">
        <v>印度</v>
      </c>
      <c r="C460" s="2" t="str">
        <v>--</v>
      </c>
      <c r="D460" s="3"/>
      <c r="E460" s="2" t="str">
        <v>家具,工艺陶瓷,照明产品,玻璃工艺品,餐厨用具</v>
      </c>
      <c r="F460" s="2" t="str">
        <v>10次</v>
      </c>
      <c r="G460" s="2" t="str">
        <v>1-C, LUCKNOW ROAD, 1ST FLOOR,B.D.ESTATE, TIMARPUR, DELHI-54,INDIA</v>
      </c>
      <c r="H460" s="2" t="str">
        <v>COMNOS DIANA</v>
      </c>
      <c r="I460" s="2" t="s">
        <v>4950</v>
      </c>
      <c r="J460" s="2" t="str">
        <v>+91 11 3103 0178</v>
      </c>
      <c r="K460" s="2" t="str">
        <v>91 011 23254295</v>
      </c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2" t="s">
        <v>2974</v>
      </c>
      <c r="B461" s="2" t="str">
        <v>巴基斯坦</v>
      </c>
      <c r="C461" s="3" t="s">
        <v>2976</v>
      </c>
      <c r="D461" s="3"/>
      <c r="E461" s="2" t="s">
        <v>2975</v>
      </c>
      <c r="F461" s="2" t="str">
        <v>9次</v>
      </c>
      <c r="G461" s="2" t="str">
        <v>C-65 BLOCK NO 6 F.B AREAKARACHI,PAKISTAN</v>
      </c>
      <c r="H461" s="2" t="str">
        <v>Alisa Sakoolpreug</v>
      </c>
      <c r="I461" s="2">
        <v>14</v>
      </c>
      <c r="J461" s="2" t="str">
        <v>+92-42-35774783,+92 42 35774783</v>
      </c>
      <c r="K461" s="2" t="str">
        <v>0092 51 2825621</v>
      </c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2" t="s">
        <v>6673</v>
      </c>
      <c r="B462" s="2" t="str">
        <v>印度</v>
      </c>
      <c r="C462" s="2" t="str">
        <v>--</v>
      </c>
      <c r="D462" s="3"/>
      <c r="E462" s="2" t="str">
        <v>其他,家具,家居装饰品,玻璃工艺品,餐厨用具</v>
      </c>
      <c r="F462" s="2" t="str">
        <v>7次</v>
      </c>
      <c r="G462" s="2" t="str">
        <v>PL.NO.127,SAHAKAR NAGAR NO.1,PUNE</v>
      </c>
      <c r="H462" s="2" t="str">
        <v>ABHAY BOKIL</v>
      </c>
      <c r="I462" s="2" t="s">
        <v>6672</v>
      </c>
      <c r="J462" s="2" t="str">
        <v>0091 20 4227915</v>
      </c>
      <c r="K462" s="2" t="str">
        <v>0091 20 4221709</v>
      </c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2" t="s">
        <v>541</v>
      </c>
      <c r="B463" s="2" t="str">
        <v>馬來西亞</v>
      </c>
      <c r="C463" s="3" t="s">
        <v>542</v>
      </c>
      <c r="D463" s="3"/>
      <c r="E463" s="2" t="str">
        <v>建筑及装饰材料,玻璃工艺品,餐厨用具</v>
      </c>
      <c r="F463" s="2" t="str">
        <v>8次</v>
      </c>
      <c r="G463" s="2" t="str">
        <v>NO.18,JIN TIGA,PHUAR TECK SENG INDUSTRIAL PARK OFF JALAN HAJI SIRAT,KLANG,SELANGOR</v>
      </c>
      <c r="H463" s="2" t="str">
        <v>Darko Obadoc</v>
      </c>
      <c r="I463" s="2" t="s">
        <v>543</v>
      </c>
      <c r="J463" s="2" t="str">
        <v>+60-3-3396-1171,+60 12-383 8380,+60-12-383-8380</v>
      </c>
      <c r="K463" s="2" t="str">
        <v>0060 3 33449943</v>
      </c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2" t="s">
        <v>4828</v>
      </c>
      <c r="B464" s="2" t="str">
        <v>巴基斯坦</v>
      </c>
      <c r="C464" s="3" t="s">
        <v>4827</v>
      </c>
      <c r="D464" s="3"/>
      <c r="E464" s="2" t="s">
        <v>4825</v>
      </c>
      <c r="F464" s="2" t="str">
        <v>9次</v>
      </c>
      <c r="G464" s="2" t="str">
        <v>AHMED HOUSE, D-112 S.I.T.E., KARACHI-75700, PAKISTAN</v>
      </c>
      <c r="H464" s="2" t="str">
        <v>Ana Claudia</v>
      </c>
      <c r="I464" s="2" t="s">
        <v>4826</v>
      </c>
      <c r="J464" s="2" t="str">
        <v>+92 21 111 987 789</v>
      </c>
      <c r="K464" s="2" t="str">
        <v>92 21 2564570</v>
      </c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2" t="s">
        <v>2800</v>
      </c>
      <c r="B465" s="2" t="str">
        <v>南非</v>
      </c>
      <c r="C465" s="2" t="str">
        <v>--</v>
      </c>
      <c r="D465" s="3"/>
      <c r="E465" s="2" t="str">
        <v>家用纺织品,玩具,餐厨用具</v>
      </c>
      <c r="F465" s="2" t="str">
        <v>8次</v>
      </c>
      <c r="G465" s="2" t="str">
        <v>P.O.BOX 70197 OVERPORT,DURBAN, 4067,SOUTH AFRICA</v>
      </c>
      <c r="H465" s="2" t="str">
        <v>ELIE GERGES AOUN</v>
      </c>
      <c r="I465" s="2" t="s">
        <v>2801</v>
      </c>
      <c r="J465" s="2" t="str">
        <v>+27 31 207 1676</v>
      </c>
      <c r="K465" s="2">
        <v>27312071676</v>
      </c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2" t="s">
        <v>3291</v>
      </c>
      <c r="B466" s="2" t="str">
        <v>印度</v>
      </c>
      <c r="C466" s="2" t="str">
        <v>--</v>
      </c>
      <c r="D466" s="3"/>
      <c r="E466" s="2" t="str">
        <v>卫浴设备,浴室用品,餐厨用具</v>
      </c>
      <c r="F466" s="2" t="str">
        <v>7次</v>
      </c>
      <c r="G466" s="2" t="str">
        <v>B-70/82,DSIDC SHEDS,LAWRENCE ROAD,INDL.AREA,DELHI</v>
      </c>
      <c r="H466" s="2" t="str">
        <v>MR.SARJEEV MANCHANDA</v>
      </c>
      <c r="I466" s="2" t="s">
        <v>3292</v>
      </c>
      <c r="J466" s="2" t="str">
        <v>+91 11 2715 7893</v>
      </c>
      <c r="K466" s="2">
        <v>91</v>
      </c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2" t="s">
        <v>1316</v>
      </c>
      <c r="B467" s="2" t="str">
        <v>馬來西亞</v>
      </c>
      <c r="C467" s="2" t="str">
        <v>--</v>
      </c>
      <c r="D467" s="3"/>
      <c r="E467" s="2" t="s">
        <v>1317</v>
      </c>
      <c r="F467" s="2" t="str">
        <v>8次</v>
      </c>
      <c r="G467" s="2" t="str">
        <v>PT 7044 TAMAN RAYA 3, JALANPANCHAN BEDENA,45300 SUNGAI BESAR,SELANGOR DARUL EHSAN,MALAYSIA</v>
      </c>
      <c r="H467" s="2" t="str">
        <v>Johnson</v>
      </c>
      <c r="I467" s="2" t="s">
        <v>1318</v>
      </c>
      <c r="J467" s="2" t="str">
        <v>+60 12-210 9359</v>
      </c>
      <c r="K467" s="2" t="str">
        <v>603 32232641</v>
      </c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2" t="s">
        <v>5357</v>
      </c>
      <c r="B468" s="2" t="str">
        <v>新加坡</v>
      </c>
      <c r="C468" s="3" t="s">
        <v>5359</v>
      </c>
      <c r="D468" s="3"/>
      <c r="E468" s="2" t="str">
        <v>医药保健品及医疗器械,餐厨用具</v>
      </c>
      <c r="F468" s="2" t="str">
        <v>5次</v>
      </c>
      <c r="G468" s="2" t="str">
        <v>Boon Building, 61,South Bridge Road, 058691, Singapore</v>
      </c>
      <c r="H468" s="2" t="str">
        <v>Boon &amp; Company(Pte)Ltd</v>
      </c>
      <c r="I468" s="2" t="s">
        <v>5358</v>
      </c>
      <c r="J468" s="2" t="str">
        <v>0065 65351422</v>
      </c>
      <c r="K468" s="2" t="str">
        <v>0065 65330308</v>
      </c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2" t="s">
        <v>1170</v>
      </c>
      <c r="B469" s="2" t="str">
        <v>南非</v>
      </c>
      <c r="C469" s="2" t="str">
        <v>--</v>
      </c>
      <c r="D469" s="3"/>
      <c r="E469" s="2" t="str">
        <v>其他,工艺陶瓷,建筑及装饰材料,餐厨用具</v>
      </c>
      <c r="F469" s="2" t="str">
        <v>9次</v>
      </c>
      <c r="G469" s="2" t="str">
        <v>PO BOX 44967 CLAREMONT 7735,SOUTH AFRICA</v>
      </c>
      <c r="H469" s="2" t="str">
        <v>Aharon Farhi</v>
      </c>
      <c r="I469" s="2" t="s">
        <v>1169</v>
      </c>
      <c r="J469" s="2" t="str">
        <v>+27 21 683 5665</v>
      </c>
      <c r="K469" s="2">
        <v>27216835699</v>
      </c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2" t="s">
        <v>1316</v>
      </c>
      <c r="B470" s="2" t="str">
        <v>馬來西亞</v>
      </c>
      <c r="C470" s="2" t="str">
        <v>--</v>
      </c>
      <c r="D470" s="3"/>
      <c r="E470" s="2" t="s">
        <v>1317</v>
      </c>
      <c r="F470" s="2" t="str">
        <v>8次</v>
      </c>
      <c r="G470" s="2" t="str">
        <v>PT 7044 TAMAN RAYA 3, JALANPANCHAN BEDENA,45300 SUNGAI BESAR,SELANGOR DARUL EHSAN,MALAYSIA</v>
      </c>
      <c r="H470" s="2" t="str">
        <v>Johnson</v>
      </c>
      <c r="I470" s="2" t="s">
        <v>1318</v>
      </c>
      <c r="J470" s="2" t="str">
        <v>+60 12-210 9359</v>
      </c>
      <c r="K470" s="2" t="str">
        <v>603 32232641</v>
      </c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2" t="s">
        <v>7126</v>
      </c>
      <c r="B471" s="2" t="str">
        <v>新加坡</v>
      </c>
      <c r="C471" s="2" t="str">
        <v>--</v>
      </c>
      <c r="D471" s="3"/>
      <c r="E471" s="2" t="str">
        <v>餐厨用具</v>
      </c>
      <c r="F471" s="2" t="str">
        <v>6次</v>
      </c>
      <c r="G471" s="2" t="str">
        <v>39 Gul Drive, 629487, Singapore</v>
      </c>
      <c r="H471" s="2" t="str">
        <v>BSS(S)Pte Ltd</v>
      </c>
      <c r="I471" s="2" t="s">
        <v>7127</v>
      </c>
      <c r="J471" s="2" t="str">
        <v>0065 68636219</v>
      </c>
      <c r="K471" s="2" t="str">
        <v>0065 68636223</v>
      </c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2" t="s">
        <v>5437</v>
      </c>
      <c r="B472" s="2" t="str">
        <v>土耳其</v>
      </c>
      <c r="C472" s="3" t="s">
        <v>5439</v>
      </c>
      <c r="D472" s="3"/>
      <c r="E472" s="2" t="str">
        <v>家用电器,玻璃工艺品,餐厨用具</v>
      </c>
      <c r="F472" s="2" t="str">
        <v>9次</v>
      </c>
      <c r="G472" s="2" t="str">
        <v>CEBECI CAD. NO. 179 KUCUKKOY-ISTANBUL, TURKEY</v>
      </c>
      <c r="H472" s="2" t="str">
        <v>TARIK KORKMAZ</v>
      </c>
      <c r="I472" s="2" t="s">
        <v>5438</v>
      </c>
      <c r="J472" s="2" t="str">
        <v>+90 216 444 0147,0262 551 49 45,0216 504 23 23,0216 504 16 90,0216 540 09 34,+904440147,370 37 304 496,0262 551 52 60,+904440157,+90-444-0-147,+90-444-0-157,+90 232 504 72 63,+90 216 386 40 87,+90 342 503 18 56,+90 312 387 38 34,+90 312 309 76 66,+90 322 333 35 33,+90 272 222 08 93,+90 212 803 41 95,+90 312 310 44 44,+90 312 541 18 97,+90 212 801 04 64</v>
      </c>
      <c r="K472" s="2" t="str">
        <v>0090 212 5379246</v>
      </c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2" t="s">
        <v>1158</v>
      </c>
      <c r="B473" s="2" t="str">
        <v>巴基斯坦</v>
      </c>
      <c r="C473" s="3" t="s">
        <v>1155</v>
      </c>
      <c r="D473" s="3"/>
      <c r="E473" s="2" t="s">
        <v>1156</v>
      </c>
      <c r="F473" s="2" t="str">
        <v>11次</v>
      </c>
      <c r="G473" s="2" t="str">
        <v>(KUBRI AL-MURABBA),MEDIAN RD.,JEDDAH (P.O.BOX:19684)</v>
      </c>
      <c r="H473" s="2" t="str">
        <v>AHMED</v>
      </c>
      <c r="I473" s="2" t="s">
        <v>1157</v>
      </c>
      <c r="J473" s="2" t="str">
        <v>00966 1 2788899</v>
      </c>
      <c r="K473" s="2" t="str">
        <v>0092 42 7240957</v>
      </c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2" t="s">
        <v>3401</v>
      </c>
      <c r="B474" s="2" t="str">
        <v>巴基斯坦</v>
      </c>
      <c r="C474" s="3" t="s">
        <v>3402</v>
      </c>
      <c r="D474" s="3"/>
      <c r="E474" s="2" t="str">
        <v>五金,办公文具,家用电器,工艺陶瓷,建筑及装饰材料,玩具,箱包,餐厨用具</v>
      </c>
      <c r="F474" s="2" t="str">
        <v>9次</v>
      </c>
      <c r="G474" s="2" t="str">
        <v>SUITE 15 ,3rd FLOOR ,HILLTOP ARCADE ,GIZRI BOULEVARD, PHASE IV, D.H.A. KARACHI-75500- PAKISTAN</v>
      </c>
      <c r="H474" s="2" t="str">
        <v>RUBY</v>
      </c>
      <c r="I474" s="2" t="s">
        <v>3403</v>
      </c>
      <c r="J474" s="2" t="str">
        <v>(9221)5863296</v>
      </c>
      <c r="K474" s="2" t="str">
        <v>(9221)5870903</v>
      </c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2" t="s">
        <v>5373</v>
      </c>
      <c r="B475" s="2" t="str">
        <v>菲律賓</v>
      </c>
      <c r="C475" s="3" t="s">
        <v>5374</v>
      </c>
      <c r="D475" s="3"/>
      <c r="E475" s="2" t="str">
        <v>餐厨用具</v>
      </c>
      <c r="F475" s="2" t="str">
        <v>6次</v>
      </c>
      <c r="G475" s="2" t="str">
        <v>15TH FLOOR,SAGE HOUSE,110 V.A.RUFINO STREET,LEGASPI VILLAGE,MAKATI CITY</v>
      </c>
      <c r="H475" s="2" t="str">
        <v>GEORGE T.TIU</v>
      </c>
      <c r="I475" s="2" t="s">
        <v>5375</v>
      </c>
      <c r="J475" s="2" t="str">
        <v>+63 2 750 5580</v>
      </c>
      <c r="K475" s="2" t="str">
        <v>0063 2 8132973</v>
      </c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2" t="s">
        <v>5269</v>
      </c>
      <c r="B476" s="2" t="str">
        <v>尼日利亞</v>
      </c>
      <c r="C476" s="2" t="str">
        <v>--</v>
      </c>
      <c r="D476" s="3"/>
      <c r="E476" s="2" t="str">
        <v>家用电器,餐厨用具</v>
      </c>
      <c r="F476" s="2" t="str">
        <v>9次</v>
      </c>
      <c r="G476" s="2" t="str">
        <v>BLOCK 3,SHADE 2,NEW MARKET FRONT LINE,ABA,ABIA SATAE.( P.O. BOX: 6640 ABA 540251)</v>
      </c>
      <c r="H476" s="2" t="str">
        <v>CHIMA HOLDINIGS</v>
      </c>
      <c r="I476" s="2" t="s">
        <v>5270</v>
      </c>
      <c r="J476" s="2" t="str">
        <v>00234 82 221107</v>
      </c>
      <c r="K476" s="2">
        <v>234</v>
      </c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2" t="s">
        <v>3333</v>
      </c>
      <c r="B477" s="2" t="str">
        <v>加納</v>
      </c>
      <c r="C477" s="3" t="s">
        <v>3334</v>
      </c>
      <c r="D477" s="3"/>
      <c r="E477" s="2" t="s">
        <v>3331</v>
      </c>
      <c r="F477" s="2" t="str">
        <v>10次</v>
      </c>
      <c r="G477" s="2" t="str">
        <v>MARK COFIE ENGINEERING BUILDING,GRAPHIC ROAD.(P.O.BOX 16990,ACCRA-NORTH)</v>
      </c>
      <c r="H477" s="2" t="str">
        <v>ALFRED GYATENG</v>
      </c>
      <c r="I477" s="2" t="s">
        <v>3332</v>
      </c>
      <c r="J477" s="2" t="str">
        <v>00233 21 223137</v>
      </c>
      <c r="K477" s="2" t="str">
        <v>00233 21 222499</v>
      </c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2" t="s">
        <v>5710</v>
      </c>
      <c r="B478" s="2" t="str">
        <v>土耳其</v>
      </c>
      <c r="C478" s="2" t="str">
        <v>--</v>
      </c>
      <c r="D478" s="3"/>
      <c r="E478" s="2" t="str">
        <v>餐厨用具</v>
      </c>
      <c r="F478" s="2" t="str">
        <v>3次</v>
      </c>
      <c r="G478" s="2" t="str">
        <v>853 SOK. NO.29/A KONAK,IZMIR</v>
      </c>
      <c r="H478" s="2" t="str">
        <v>Mr SEDAT NUIR SANH</v>
      </c>
      <c r="I478" s="2" t="str">
        <v>--</v>
      </c>
      <c r="J478" s="2" t="str">
        <v>0090 232 4455261</v>
      </c>
      <c r="K478" s="2" t="str">
        <v>0090 232 4570511</v>
      </c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2" t="s">
        <v>7409</v>
      </c>
      <c r="B479" s="2" t="str">
        <v>新加坡</v>
      </c>
      <c r="C479" s="2" t="str">
        <v>--</v>
      </c>
      <c r="D479" s="3"/>
      <c r="E479" s="2" t="str">
        <v>园林用品,大型机械及设备,工艺陶瓷,食品,餐厨用具</v>
      </c>
      <c r="F479" s="2" t="str">
        <v>7次</v>
      </c>
      <c r="G479" s="2" t="str">
        <v>17 KIAN TECK WAY</v>
      </c>
      <c r="H479" s="2" t="str">
        <v>MR BELVIN TANG</v>
      </c>
      <c r="I479" s="2" t="s">
        <v>7408</v>
      </c>
      <c r="J479" s="2" t="str">
        <v>0065 62624222</v>
      </c>
      <c r="K479" s="2" t="str">
        <v>0065 62624111</v>
      </c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2" t="s">
        <v>5682</v>
      </c>
      <c r="B480" s="2" t="str">
        <v>印度</v>
      </c>
      <c r="C480" s="3" t="s">
        <v>5683</v>
      </c>
      <c r="D480" s="3"/>
      <c r="E480" s="2" t="s">
        <v>5680</v>
      </c>
      <c r="F480" s="2" t="str">
        <v>10次</v>
      </c>
      <c r="G480" s="2" t="str">
        <v>135, CONTINENTAL BUILDING,DR. ANNIE BESANT ROAD, WORLI,MUMBAI-400 018,INDIA</v>
      </c>
      <c r="H480" s="2" t="str">
        <v>Anil P Sharma</v>
      </c>
      <c r="I480" s="2" t="s">
        <v>5681</v>
      </c>
      <c r="J480" s="2" t="str">
        <v>+91 22 2498 2022</v>
      </c>
      <c r="K480" s="2" t="str">
        <v>91 22 24961619</v>
      </c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2" t="s">
        <v>1573</v>
      </c>
      <c r="B481" s="2" t="str">
        <v>印尼</v>
      </c>
      <c r="C481" s="3" t="s">
        <v>1571</v>
      </c>
      <c r="D481" s="3"/>
      <c r="E481" s="2" t="str">
        <v>餐厨用具</v>
      </c>
      <c r="F481" s="2" t="str">
        <v>3次</v>
      </c>
      <c r="G481" s="2" t="str">
        <v>JL.PEMBANGUNAN I NO.61,BATU CEPER,TANGERANG</v>
      </c>
      <c r="H481" s="2" t="str">
        <v>MRJOHNY SURJANA</v>
      </c>
      <c r="I481" s="2" t="s">
        <v>1572</v>
      </c>
      <c r="J481" s="2" t="str">
        <v>021 5523123,+62 21 5523123</v>
      </c>
      <c r="K481" s="2" t="str">
        <v>0062 21 5534617</v>
      </c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5" t="s">
        <v>4067</v>
      </c>
      <c r="B482" s="5" t="str">
        <v>印度</v>
      </c>
      <c r="C482" s="4" t="s">
        <v>4068</v>
      </c>
      <c r="D482" s="3"/>
      <c r="E482" s="5" t="str">
        <v>照明产品,餐厨用具</v>
      </c>
      <c r="F482" s="5" t="str">
        <v>7次</v>
      </c>
      <c r="G482" s="5" t="str">
        <v>B/H, RAILWAY STATION JAROD, BARODA</v>
      </c>
      <c r="H482" s="5" t="str">
        <v>LAXMAN SANGHVI</v>
      </c>
      <c r="I482" s="5" t="s">
        <v>4066</v>
      </c>
      <c r="J482" s="5" t="str">
        <v>0091 2668 74724</v>
      </c>
      <c r="K482" s="5" t="str">
        <v>0091 2668 74214</v>
      </c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5" t="s">
        <v>1925</v>
      </c>
      <c r="B483" s="5" t="str">
        <v>新加坡</v>
      </c>
      <c r="C483" s="5" t="str">
        <v>--</v>
      </c>
      <c r="D483" s="3"/>
      <c r="E483" s="5" t="str">
        <v>体育及旅游休闲用品,家具,家用纺织品,玻璃工艺品,箱包,鞋,餐厨用具</v>
      </c>
      <c r="F483" s="5" t="str">
        <v>6次</v>
      </c>
      <c r="G483" s="5" t="str">
        <v>JURONG POINT POST OFFICE,PO BOX 225SINGAPORE 916408</v>
      </c>
      <c r="H483" s="5" t="str">
        <v>BIPIN M.S</v>
      </c>
      <c r="I483" s="5" t="s">
        <v>1926</v>
      </c>
      <c r="J483" s="5" t="str">
        <v>+65 9757 4419</v>
      </c>
      <c r="K483" s="5" t="str">
        <v>65 97574419</v>
      </c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2" t="s">
        <v>7585</v>
      </c>
      <c r="B484" s="2" t="str">
        <v>印度</v>
      </c>
      <c r="C484" s="2" t="str">
        <v>--</v>
      </c>
      <c r="D484" s="3"/>
      <c r="E484" s="2" t="s">
        <v>7584</v>
      </c>
      <c r="F484" s="2" t="str">
        <v>10次</v>
      </c>
      <c r="G484" s="2" t="str">
        <v>#75/47,WALL TAX ROAD 1st FL,</v>
      </c>
      <c r="H484" s="2" t="str">
        <v>Mr DJSANJAY</v>
      </c>
      <c r="I484" s="2">
        <v>14</v>
      </c>
      <c r="J484" s="2" t="str">
        <v>91 44 5392720</v>
      </c>
      <c r="K484" s="2" t="str">
        <v>91 44 5392720</v>
      </c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2" t="s">
        <v>5537</v>
      </c>
      <c r="B485" s="2" t="str">
        <v>菲律賓</v>
      </c>
      <c r="C485" s="3" t="s">
        <v>5535</v>
      </c>
      <c r="D485" s="3"/>
      <c r="E485" s="2" t="str">
        <v>个人护理用具,其他,家具,工程机械,玻璃工艺品,餐厨用具</v>
      </c>
      <c r="F485" s="2" t="str">
        <v>8次</v>
      </c>
      <c r="G485" s="2" t="str">
        <v>195 SALCEDO ST.LEGASPI VILLAGE MAKATI,PHILIPPINES</v>
      </c>
      <c r="H485" s="2" t="str">
        <v>AIDA P.EVIDENTE</v>
      </c>
      <c r="I485" s="2" t="s">
        <v>5536</v>
      </c>
      <c r="J485" s="2" t="str">
        <v>+63 2 813 7603</v>
      </c>
      <c r="K485" s="2" t="str">
        <v>632 8170258</v>
      </c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2" t="s">
        <v>4000</v>
      </c>
      <c r="B486" s="2" t="str">
        <v>馬來西亞</v>
      </c>
      <c r="C486" s="2" t="str">
        <v>--</v>
      </c>
      <c r="D486" s="3"/>
      <c r="E486" s="2" t="s">
        <v>3998</v>
      </c>
      <c r="F486" s="2" t="str">
        <v>8次</v>
      </c>
      <c r="G486" s="2" t="str">
        <v>18 Jalan Kamapr 5 , MALAYSIA</v>
      </c>
      <c r="H486" s="2" t="str">
        <v>Edithva lui</v>
      </c>
      <c r="I486" s="2" t="s">
        <v>3999</v>
      </c>
      <c r="J486" s="2" t="str">
        <v>+60 5-547 5752</v>
      </c>
      <c r="K486" s="2" t="str">
        <v>605 3234228</v>
      </c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2" t="s">
        <v>1855</v>
      </c>
      <c r="B487" s="2" t="str">
        <v>尼日利亞</v>
      </c>
      <c r="C487" s="3" t="s">
        <v>1857</v>
      </c>
      <c r="D487" s="3"/>
      <c r="E487" s="2" t="str">
        <v>工具,玩具,鞋,餐厨用具</v>
      </c>
      <c r="F487" s="2" t="str">
        <v>5次</v>
      </c>
      <c r="G487" s="2" t="str">
        <v>1, OJOGIWA STREET, LAGOS (G.P.O.BOX 1713 LAGOS)</v>
      </c>
      <c r="H487" s="2" t="str">
        <v>ALEX JZUCHUKWU</v>
      </c>
      <c r="I487" s="2" t="s">
        <v>1856</v>
      </c>
      <c r="J487" s="2" t="str">
        <v>00234 1 2665058</v>
      </c>
      <c r="K487" s="2">
        <v>234</v>
      </c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2" t="s">
        <v>2285</v>
      </c>
      <c r="B488" s="2" t="str">
        <v>加納</v>
      </c>
      <c r="C488" s="2" t="str">
        <v>--</v>
      </c>
      <c r="D488" s="3"/>
      <c r="E488" s="2" t="str">
        <v>其他,园林用品,家具,服装饰物及配件,玻璃工艺品,食品,餐厨用具</v>
      </c>
      <c r="F488" s="2" t="str">
        <v>6次</v>
      </c>
      <c r="G488" s="2" t="str">
        <v>P.O.BOX MP1092,MAMPROBI ACCRA,GHANA</v>
      </c>
      <c r="H488" s="2" t="str">
        <v>John Utreras</v>
      </c>
      <c r="I488" s="2" t="s">
        <v>2284</v>
      </c>
      <c r="J488" s="2">
        <v>670000</v>
      </c>
      <c r="K488" s="2">
        <v>670000</v>
      </c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2" t="s">
        <v>6191</v>
      </c>
      <c r="B489" s="2" t="str">
        <v>印尼</v>
      </c>
      <c r="C489" s="2" t="str">
        <v>--</v>
      </c>
      <c r="D489" s="3"/>
      <c r="E489" s="2" t="str">
        <v>其他,电子消费品及信息产品,餐厨用具</v>
      </c>
      <c r="F489" s="2" t="str">
        <v>9次</v>
      </c>
      <c r="G489" s="2" t="str">
        <v>Jln Kusuma Bangsa no 45, INDONESIA</v>
      </c>
      <c r="H489" s="2" t="str">
        <v>JACKY</v>
      </c>
      <c r="I489" s="2" t="s">
        <v>6190</v>
      </c>
      <c r="J489" s="2" t="str">
        <v>+62 623 15321991</v>
      </c>
      <c r="K489" s="2">
        <v>62315324540</v>
      </c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2" t="s">
        <v>4427</v>
      </c>
      <c r="B490" s="2" t="str">
        <v>沙烏地阿拉伯</v>
      </c>
      <c r="C490" s="3" t="s">
        <v>4428</v>
      </c>
      <c r="D490" s="3"/>
      <c r="E490" s="2" t="str">
        <v>五金,体育及旅游休闲用品,其他,工艺陶瓷,玻璃工艺品,箱包,餐厨用具</v>
      </c>
      <c r="F490" s="2" t="str">
        <v>8次</v>
      </c>
      <c r="G490" s="2" t="str">
        <v>P.O. BOX 249MADINAH ,SAUDI ARABIA</v>
      </c>
      <c r="H490" s="2" t="str">
        <v>Hassan Kebbi</v>
      </c>
      <c r="I490" s="2" t="s">
        <v>4426</v>
      </c>
      <c r="J490" s="2">
        <v>96656663778</v>
      </c>
      <c r="K490" s="2">
        <v>96626199974</v>
      </c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2" t="s">
        <v>2790</v>
      </c>
      <c r="B491" s="2" t="str">
        <v>泰国</v>
      </c>
      <c r="C491" s="2" t="str">
        <v>--</v>
      </c>
      <c r="D491" s="3"/>
      <c r="E491" s="2" t="str">
        <v>办公文具,箱包,餐厨用具</v>
      </c>
      <c r="F491" s="2" t="str">
        <v>3次</v>
      </c>
      <c r="G491" s="2" t="str">
        <v>--</v>
      </c>
      <c r="H491" s="2" t="str">
        <v>Mr. Charles Choy</v>
      </c>
      <c r="I491" s="2" t="s">
        <v>2791</v>
      </c>
      <c r="J491" s="2" t="str">
        <v>+66 2 428 9172</v>
      </c>
      <c r="K491" s="2" t="str">
        <v>--</v>
      </c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2" t="s">
        <v>2076</v>
      </c>
      <c r="B492" s="2" t="str">
        <v>越南</v>
      </c>
      <c r="C492" s="3" t="s">
        <v>2077</v>
      </c>
      <c r="D492" s="3"/>
      <c r="E492" s="2" t="str">
        <v>其他,家用电器,电子消费品及信息产品,电子电气产品,餐厨用具</v>
      </c>
      <c r="F492" s="2" t="str">
        <v>8次</v>
      </c>
      <c r="G492" s="2" t="str">
        <v>6TH FLOOR,HOME CENTER,95 CTM8,BEN THANH WARD,1 DIST.,HCM CITY</v>
      </c>
      <c r="H492" s="2" t="str">
        <v>ANTHONY NGUYEN T.H</v>
      </c>
      <c r="I492" s="2" t="s">
        <v>2078</v>
      </c>
      <c r="J492" s="2">
        <f>+84-237-3852-859</f>
      </c>
      <c r="K492" s="2" t="str">
        <v>0084 8 9254306</v>
      </c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2" t="s">
        <v>7700</v>
      </c>
      <c r="B493" s="2" t="str">
        <v>印度</v>
      </c>
      <c r="C493" s="3" t="s">
        <v>7701</v>
      </c>
      <c r="D493" s="3"/>
      <c r="E493" s="2" t="str">
        <v>其他,工艺陶瓷,玻璃工艺品,餐厨用具</v>
      </c>
      <c r="F493" s="2" t="str">
        <v>10次</v>
      </c>
      <c r="G493" s="2" t="str">
        <v>46,COMMUNITY CENTRE(BASEMENT),EAST OF KAILASH,NEW DELHI-110065.,INDIA</v>
      </c>
      <c r="H493" s="2" t="str">
        <v>LEE KEY DAE</v>
      </c>
      <c r="I493" s="2" t="s">
        <v>7702</v>
      </c>
      <c r="J493" s="2">
        <v>26468760</v>
      </c>
      <c r="K493" s="2">
        <v>26489074</v>
      </c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2" t="s">
        <v>2109</v>
      </c>
      <c r="B494" s="2" t="str">
        <v>菲律賓</v>
      </c>
      <c r="C494" s="3" t="s">
        <v>2106</v>
      </c>
      <c r="D494" s="3"/>
      <c r="E494" s="2" t="s">
        <v>2107</v>
      </c>
      <c r="F494" s="2" t="str">
        <v>7次</v>
      </c>
      <c r="G494" s="2" t="str">
        <v>1958 C.M. RECTO,EVER MANILA PLAZA,PHILIPPINES.</v>
      </c>
      <c r="H494" s="2" t="str">
        <v>ENRIQUE T. TANSIPEK</v>
      </c>
      <c r="I494" s="2" t="s">
        <v>2108</v>
      </c>
      <c r="J494" s="2" t="str">
        <v>+63 2 5310 5784,+63 2 310 5784,+63 2 5328 3890,+63-253105784,+63-2-328-3890,+63-2-687-5156,+63-253283890,+63-2-310-5784,+63 2 687 5156,+63 2 328 3890</v>
      </c>
      <c r="K494" s="2" t="str">
        <v>0063 2 2924858</v>
      </c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2" t="s">
        <v>6058</v>
      </c>
      <c r="B495" s="2" t="str">
        <v>巴基斯坦</v>
      </c>
      <c r="C495" s="3" t="s">
        <v>6057</v>
      </c>
      <c r="D495" s="3"/>
      <c r="E495" s="2" t="str">
        <v>玻璃工艺品,鞋,餐厨用具</v>
      </c>
      <c r="F495" s="2" t="str">
        <v>7次</v>
      </c>
      <c r="G495" s="2" t="str">
        <v>SHOP NO.7,NEW NATIONAL MARKET,BASEMENT BARA BAZAR,RAWALPINDI</v>
      </c>
      <c r="H495" s="2" t="str">
        <v>ABDUL HAMEED</v>
      </c>
      <c r="I495" s="2" t="str">
        <v>--</v>
      </c>
      <c r="J495" s="2" t="str">
        <v>+92 324 4315420</v>
      </c>
      <c r="K495" s="2" t="str">
        <v>0092 51 584566</v>
      </c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2" t="s">
        <v>2528</v>
      </c>
      <c r="B496" s="2" t="str">
        <v>馬來西亞</v>
      </c>
      <c r="C496" s="2" t="str">
        <v>--</v>
      </c>
      <c r="D496" s="3"/>
      <c r="E496" s="2" t="str">
        <v>体育及旅游休闲用品,家用电器,箱包,餐厨用具</v>
      </c>
      <c r="F496" s="2" t="str">
        <v>8次</v>
      </c>
      <c r="G496" s="2" t="str">
        <v>300-6A, JALAN TUN RAZAK,KUALA LUMPUR,MALAYSIA</v>
      </c>
      <c r="H496" s="2" t="str">
        <v>BHERULAL F JAIN</v>
      </c>
      <c r="I496" s="2" t="s">
        <v>2527</v>
      </c>
      <c r="J496" s="2" t="str">
        <v>+60 3-2693 1442</v>
      </c>
      <c r="K496" s="2" t="str">
        <v>603 26931442</v>
      </c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2" t="s">
        <v>4460</v>
      </c>
      <c r="B497" s="2" t="str">
        <v>印度</v>
      </c>
      <c r="C497" s="2" t="str">
        <v>--</v>
      </c>
      <c r="D497" s="3"/>
      <c r="E497" s="2" t="str">
        <v>家用电器,玻璃工艺品,餐厨用具</v>
      </c>
      <c r="F497" s="2" t="str">
        <v>8次</v>
      </c>
      <c r="G497" s="2" t="str">
        <v>ADITYA APPTS.,139/3 SHARDAMMA LAYOUTDOMLUR EXTENSION,BANGALORE 560071,INDIA</v>
      </c>
      <c r="H497" s="2" t="str">
        <v>Ravindersingh</v>
      </c>
      <c r="I497" s="2" t="s">
        <v>4461</v>
      </c>
      <c r="J497" s="2" t="str">
        <v>+91 80 2535 7898</v>
      </c>
      <c r="K497" s="2">
        <v>918051255367</v>
      </c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2" t="s">
        <v>23</v>
      </c>
      <c r="B498" s="2" t="str">
        <v>巴基斯坦</v>
      </c>
      <c r="C498" s="3" t="s">
        <v>25</v>
      </c>
      <c r="D498" s="3"/>
      <c r="E498" s="2" t="str">
        <v>其他,家具,家居装饰品,汽车配件,玻璃工艺品,餐厨用具</v>
      </c>
      <c r="F498" s="2" t="str">
        <v>9次</v>
      </c>
      <c r="G498" s="2" t="str">
        <v>RM.# 3 AL-SHAMS BUILDING,BADAMI BAGH,LAHORE</v>
      </c>
      <c r="H498" s="2" t="str">
        <v>MOHAMMAD SAJJAD</v>
      </c>
      <c r="I498" s="2" t="s">
        <v>24</v>
      </c>
      <c r="J498" s="2" t="str">
        <v>0092 42 7722750</v>
      </c>
      <c r="K498" s="2" t="str">
        <v>0092 42 7722463</v>
      </c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2" t="s">
        <v>6308</v>
      </c>
      <c r="B499" s="2" t="str">
        <v>新加坡</v>
      </c>
      <c r="C499" s="3" t="s">
        <v>2568</v>
      </c>
      <c r="D499" s="3"/>
      <c r="E499" s="2" t="str">
        <v>工艺陶瓷,餐厨用具</v>
      </c>
      <c r="F499" s="2" t="str">
        <v>6次</v>
      </c>
      <c r="G499" s="2" t="str">
        <v>32 PANDAN ROAD</v>
      </c>
      <c r="H499" s="2" t="str">
        <v>MR K P WUN</v>
      </c>
      <c r="I499" s="2" t="s">
        <v>6309</v>
      </c>
      <c r="J499" s="2" t="str">
        <v>0065 62689600</v>
      </c>
      <c r="K499" s="2" t="str">
        <v>0065 62686300</v>
      </c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2" t="s">
        <v>336</v>
      </c>
      <c r="B500" s="2" t="str">
        <v>印度</v>
      </c>
      <c r="C500" s="2" t="str">
        <v>--</v>
      </c>
      <c r="D500" s="3"/>
      <c r="E500" s="2" t="str">
        <v>家具,玩具,餐厨用具</v>
      </c>
      <c r="F500" s="2" t="str">
        <v>6次</v>
      </c>
      <c r="G500" s="2" t="str">
        <v>635 LAXMIBAI NAGAR,NEW DELHI</v>
      </c>
      <c r="H500" s="2" t="str">
        <v>MS.USHA GUPTA</v>
      </c>
      <c r="I500" s="2" t="s">
        <v>337</v>
      </c>
      <c r="J500" s="2" t="str">
        <v>+91 11 2687 3757</v>
      </c>
      <c r="K500" s="2">
        <v>91</v>
      </c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2" t="s">
        <v>2278</v>
      </c>
      <c r="B501" s="2" t="str">
        <v>印度</v>
      </c>
      <c r="C501" s="3" t="s">
        <v>2277</v>
      </c>
      <c r="D501" s="3"/>
      <c r="E501" s="2" t="s">
        <v>2275</v>
      </c>
      <c r="F501" s="2" t="str">
        <v>10次</v>
      </c>
      <c r="G501" s="2" t="str">
        <v>7 SHANTI BHUVAN,OLD HANUMAN LANE,KALBADEVI,MUMBAI-2</v>
      </c>
      <c r="H501" s="2" t="str">
        <v>Eric Cenzon</v>
      </c>
      <c r="I501" s="2" t="s">
        <v>2276</v>
      </c>
      <c r="J501" s="2" t="str">
        <v>+91 98210 30911</v>
      </c>
      <c r="K501" s="2" t="str">
        <v>0091 22 22069598</v>
      </c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2" t="s">
        <v>4370</v>
      </c>
      <c r="B502" s="2" t="str">
        <v>新加坡</v>
      </c>
      <c r="C502" s="2" t="str">
        <v>--</v>
      </c>
      <c r="D502" s="3"/>
      <c r="E502" s="2" t="str">
        <v>其他,办公文具,家用电器,电子电气产品,餐厨用具</v>
      </c>
      <c r="F502" s="2" t="str">
        <v>7次</v>
      </c>
      <c r="G502" s="2" t="str">
        <v>20 MAXWELL ROAD, #12-02-A,MAXWELL HOUSE 069113</v>
      </c>
      <c r="H502" s="2" t="str">
        <v>MS.CASSANDRA LIM</v>
      </c>
      <c r="I502" s="2" t="s">
        <v>4371</v>
      </c>
      <c r="J502" s="2" t="str">
        <v>0065 6224 2576</v>
      </c>
      <c r="K502" s="2" t="str">
        <v>0065 6222 7021</v>
      </c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2" t="s">
        <v>2220</v>
      </c>
      <c r="B503" s="2" t="str">
        <v>印尼</v>
      </c>
      <c r="C503" s="3" t="s">
        <v>2219</v>
      </c>
      <c r="D503" s="3"/>
      <c r="E503" s="2" t="s">
        <v>2222</v>
      </c>
      <c r="F503" s="2" t="str">
        <v>10次</v>
      </c>
      <c r="G503" s="2" t="str">
        <v>BLOCK C 5, NO.31. JL.RAYA PERANCIS 188, DADAP,TANGERANG,INDONESIA.</v>
      </c>
      <c r="H503" s="2" t="str">
        <v>ALI/ROBERT</v>
      </c>
      <c r="I503" s="2" t="s">
        <v>2221</v>
      </c>
      <c r="J503" s="2" t="str">
        <v>+62 622 16494310</v>
      </c>
      <c r="K503" s="2" t="str">
        <v>--021386825</v>
      </c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2" t="s">
        <v>4714</v>
      </c>
      <c r="B504" s="2" t="str">
        <v>巴基斯坦</v>
      </c>
      <c r="C504" s="3" t="s">
        <v>4711</v>
      </c>
      <c r="D504" s="3"/>
      <c r="E504" s="2" t="s">
        <v>4712</v>
      </c>
      <c r="F504" s="2" t="str">
        <v>9次</v>
      </c>
      <c r="G504" s="2" t="str">
        <v>Bobby House 3/18, Moulimabad Society, Behind Faiz-e-Aam Hospital, Off: Shaheed-e-Millat Road, Karachi., PAKISTAN</v>
      </c>
      <c r="H504" s="2" t="str">
        <v>Nick Hath</v>
      </c>
      <c r="I504" s="2" t="s">
        <v>4713</v>
      </c>
      <c r="J504" s="2" t="str">
        <v>+92 21 111 107 107</v>
      </c>
      <c r="K504" s="2" t="str">
        <v>92 21 4557342</v>
      </c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2" t="s">
        <v>677</v>
      </c>
      <c r="B505" s="2" t="str">
        <v>印度</v>
      </c>
      <c r="C505" s="2" t="str">
        <v>--</v>
      </c>
      <c r="D505" s="3"/>
      <c r="E505" s="2" t="str">
        <v>建筑及装饰材料,照明产品,餐厨用具</v>
      </c>
      <c r="F505" s="2" t="str">
        <v>8次</v>
      </c>
      <c r="G505" s="2" t="str">
        <v>289 Mint street,Chennai</v>
      </c>
      <c r="H505" s="2" t="str">
        <v>M/S REKHA STAINLESS</v>
      </c>
      <c r="I505" s="2" t="s">
        <v>676</v>
      </c>
      <c r="J505" s="2" t="str">
        <v>+91 44 2535 4803</v>
      </c>
      <c r="K505" s="2" t="str">
        <v>0091 44 26615600</v>
      </c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2" t="s">
        <v>6707</v>
      </c>
      <c r="B506" s="2" t="str">
        <v>阿聯酋</v>
      </c>
      <c r="C506" s="3" t="s">
        <v>6706</v>
      </c>
      <c r="D506" s="3"/>
      <c r="E506" s="2" t="str">
        <v>照明产品,餐厨用具</v>
      </c>
      <c r="F506" s="2" t="str">
        <v>8次</v>
      </c>
      <c r="G506" s="2" t="str">
        <v>P.O. BO 2732, SHARJAH, U.A.E.</v>
      </c>
      <c r="H506" s="2" t="str">
        <v>Sergio Ruiz</v>
      </c>
      <c r="I506" s="2" t="s">
        <v>6705</v>
      </c>
      <c r="J506" s="2" t="str">
        <v>+971 6 573 9777</v>
      </c>
      <c r="K506" s="2">
        <v>97165728036</v>
      </c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2" t="s">
        <v>2956</v>
      </c>
      <c r="B507" s="2" t="str">
        <v>加納</v>
      </c>
      <c r="C507" s="3" t="s">
        <v>2955</v>
      </c>
      <c r="D507" s="3"/>
      <c r="E507" s="2" t="str">
        <v>餐厨用具</v>
      </c>
      <c r="F507" s="2" t="str">
        <v>7次</v>
      </c>
      <c r="G507" s="2" t="str">
        <v>P.O. BOX 1378ACCRA,GHANA</v>
      </c>
      <c r="H507" s="2" t="str">
        <v>--</v>
      </c>
      <c r="I507" s="2" t="s">
        <v>2954</v>
      </c>
      <c r="J507" s="2">
        <v>23321666227</v>
      </c>
      <c r="K507" s="2">
        <v>23321666227</v>
      </c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2" t="s">
        <v>2856</v>
      </c>
      <c r="B508" s="2" t="str">
        <v>菲律賓</v>
      </c>
      <c r="C508" s="3" t="s">
        <v>2854</v>
      </c>
      <c r="D508" s="3"/>
      <c r="E508" s="2" t="str">
        <v>餐厨用具</v>
      </c>
      <c r="F508" s="2" t="str">
        <v>6次</v>
      </c>
      <c r="G508" s="2" t="str">
        <v>SUITE 1702 TYTANA PLAZA METRO BANK BUILDING BINONDO,MANILA</v>
      </c>
      <c r="H508" s="2" t="str">
        <v>ALEX SY</v>
      </c>
      <c r="I508" s="2" t="s">
        <v>2855</v>
      </c>
      <c r="J508" s="2" t="str">
        <v>0063 2 2410551</v>
      </c>
      <c r="K508" s="2" t="str">
        <v>0063 2 2410480</v>
      </c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2" t="s">
        <v>4805</v>
      </c>
      <c r="B509" s="2" t="str">
        <v>泰国</v>
      </c>
      <c r="C509" s="3" t="s">
        <v>4803</v>
      </c>
      <c r="D509" s="3"/>
      <c r="E509" s="2" t="str">
        <v>家用电器,餐厨用具</v>
      </c>
      <c r="F509" s="2" t="str">
        <v>8次</v>
      </c>
      <c r="G509" s="2" t="str">
        <v>218/44 RAMA III ROAD BANGKHOLAEMBANGKOK 10120,THAILAND</v>
      </c>
      <c r="H509" s="2" t="str">
        <v>Ian Darwin Kaw</v>
      </c>
      <c r="I509" s="2" t="s">
        <v>4804</v>
      </c>
      <c r="J509" s="2" t="str">
        <v>+66 2 689 3699</v>
      </c>
      <c r="K509" s="2">
        <v>6626893595</v>
      </c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2" t="s">
        <v>2803</v>
      </c>
      <c r="B510" s="2" t="str">
        <v>印度</v>
      </c>
      <c r="C510" s="2" t="str">
        <v>--</v>
      </c>
      <c r="D510" s="3"/>
      <c r="E510" s="2" t="str">
        <v>其他,家居用品,工艺陶瓷,建筑及装饰材料,玻璃工艺品,鞋,餐厨用具</v>
      </c>
      <c r="F510" s="2" t="str">
        <v>10次</v>
      </c>
      <c r="G510" s="2" t="str">
        <v>18, B. BRABOUNE ROAD. PNB HOUSE.KOLKATTA 700001,INDIA</v>
      </c>
      <c r="H510" s="2" t="str">
        <v>Brandon/Eric</v>
      </c>
      <c r="I510" s="2" t="s">
        <v>2802</v>
      </c>
      <c r="J510" s="2" t="str">
        <v>+91 33 3103 3064</v>
      </c>
      <c r="K510" s="2">
        <v>913324811429</v>
      </c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2" t="s">
        <v>1063</v>
      </c>
      <c r="B511" s="2" t="str">
        <v>印度</v>
      </c>
      <c r="C511" s="3" t="s">
        <v>1065</v>
      </c>
      <c r="D511" s="3"/>
      <c r="E511" s="2" t="str">
        <v>餐厨用具</v>
      </c>
      <c r="F511" s="2" t="str">
        <v>2次</v>
      </c>
      <c r="G511" s="2" t="str">
        <v>4/6,NEMANI BUILDING,3RD FOFALWADI,BHULESHWAR,MUMBAI</v>
      </c>
      <c r="H511" s="2" t="str">
        <v>KANTILAL B JAIN</v>
      </c>
      <c r="I511" s="2" t="s">
        <v>1064</v>
      </c>
      <c r="J511" s="2" t="str">
        <v>0091 22 2400190</v>
      </c>
      <c r="K511" s="2" t="str">
        <v>0091 22 2405556</v>
      </c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2" t="s">
        <v>3578</v>
      </c>
      <c r="B512" s="2" t="str">
        <v>印度</v>
      </c>
      <c r="C512" s="3" t="s">
        <v>3580</v>
      </c>
      <c r="D512" s="3"/>
      <c r="E512" s="2" t="str">
        <v>餐厨用具</v>
      </c>
      <c r="F512" s="2" t="str">
        <v>6次</v>
      </c>
      <c r="G512" s="2" t="str">
        <v>1,SHILNATH CAMP,OPP.GAYATRI PETROL PUMP,INDORE</v>
      </c>
      <c r="H512" s="2" t="str">
        <v>SARJIV PATEL</v>
      </c>
      <c r="I512" s="2" t="s">
        <v>3579</v>
      </c>
      <c r="J512" s="2" t="str">
        <v>0091 731 543170</v>
      </c>
      <c r="K512" s="2" t="str">
        <v>0091 731 548461</v>
      </c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2" t="s">
        <v>5295</v>
      </c>
      <c r="B513" s="2" t="str">
        <v>新加坡</v>
      </c>
      <c r="C513" s="2" t="str">
        <v>--</v>
      </c>
      <c r="D513" s="3"/>
      <c r="E513" s="2" t="str">
        <v>餐厨用具</v>
      </c>
      <c r="F513" s="2" t="str">
        <v>1次</v>
      </c>
      <c r="G513" s="2" t="str">
        <v>BLK 189 BOON LAY DRIVE #01-256640189SINGAPORE</v>
      </c>
      <c r="H513" s="2" t="str">
        <v>--</v>
      </c>
      <c r="I513" s="2" t="s">
        <v>5296</v>
      </c>
      <c r="J513" s="2" t="str">
        <v>+65 6261 3164</v>
      </c>
      <c r="K513" s="2" t="str">
        <v>(65)62651494</v>
      </c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2" t="s">
        <v>4200</v>
      </c>
      <c r="B514" s="2" t="str">
        <v>土耳其</v>
      </c>
      <c r="C514" s="3" t="s">
        <v>4199</v>
      </c>
      <c r="D514" s="3"/>
      <c r="E514" s="2" t="s">
        <v>4197</v>
      </c>
      <c r="F514" s="2" t="str">
        <v>10次</v>
      </c>
      <c r="G514" s="2" t="str">
        <v>HALIL REFATPASA MAH.PERPA TICARET MERKEZI B BLOK KAT:9 NO:1415,OKMEYDANI,ISTANBUL</v>
      </c>
      <c r="H514" s="2" t="str">
        <v>AYDOGAN TOSUN</v>
      </c>
      <c r="I514" s="2" t="s">
        <v>4198</v>
      </c>
      <c r="J514" s="2" t="str">
        <v>+90 212 221 99 59</v>
      </c>
      <c r="K514" s="2" t="str">
        <v>0090 212 2227641</v>
      </c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2" t="s">
        <v>1274</v>
      </c>
      <c r="B515" s="2" t="str">
        <v>印度</v>
      </c>
      <c r="C515" s="3" t="s">
        <v>1273</v>
      </c>
      <c r="D515" s="3"/>
      <c r="E515" s="2" t="s">
        <v>1271</v>
      </c>
      <c r="F515" s="2" t="str">
        <v>9次</v>
      </c>
      <c r="G515" s="2" t="str">
        <v>103 PATTANI BLDG , M G ROAD , RAJKOT. GUJ INDIA</v>
      </c>
      <c r="H515" s="2" t="str">
        <v>Abe Goldstein</v>
      </c>
      <c r="I515" s="2" t="s">
        <v>1272</v>
      </c>
      <c r="J515" s="2" t="str">
        <v>+91 281 222 4477</v>
      </c>
      <c r="K515" s="2" t="str">
        <v>0091 281 2226490</v>
      </c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2" t="s">
        <v>899</v>
      </c>
      <c r="B516" s="2" t="str">
        <v>菲律賓</v>
      </c>
      <c r="C516" s="2" t="str">
        <v>--</v>
      </c>
      <c r="D516" s="3"/>
      <c r="E516" s="2" t="str">
        <v>家居装饰品,餐厨用具</v>
      </c>
      <c r="F516" s="2" t="str">
        <v>6次</v>
      </c>
      <c r="G516" s="2" t="str">
        <v>3RD FLOOR, RODMALL PLAZA,LRT MONUMENTO, RIZAL AVE. EXT.,CALOOCAN CITY, PHILIPPINES</v>
      </c>
      <c r="H516" s="2" t="str">
        <v>brahim</v>
      </c>
      <c r="I516" s="2" t="s">
        <v>900</v>
      </c>
      <c r="J516" s="2" t="str">
        <v>+63 2 363 8381</v>
      </c>
      <c r="K516" s="2" t="str">
        <v>632 3622427</v>
      </c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2" t="s">
        <v>6831</v>
      </c>
      <c r="B517" s="2" t="str">
        <v>印尼</v>
      </c>
      <c r="C517" s="2" t="str">
        <v>--</v>
      </c>
      <c r="D517" s="3"/>
      <c r="E517" s="2" t="str">
        <v>其他,家用电器,电子消费品及信息产品,电子电气产品,餐厨用具</v>
      </c>
      <c r="F517" s="2" t="str">
        <v>7次</v>
      </c>
      <c r="G517" s="2" t="str">
        <v>JL.SUNGAI GERONG NO.8-10 JAKARTA(P.O.BOX 3853/JKT 10038)</v>
      </c>
      <c r="H517" s="2" t="str">
        <v>ANDY HARTONO</v>
      </c>
      <c r="I517" s="2" t="s">
        <v>6832</v>
      </c>
      <c r="J517" s="2" t="str">
        <v>0062 21 3901143</v>
      </c>
      <c r="K517" s="2" t="str">
        <v>0062 21 31925732</v>
      </c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2" t="s">
        <v>3578</v>
      </c>
      <c r="B518" s="2" t="str">
        <v>印度</v>
      </c>
      <c r="C518" s="3" t="s">
        <v>3580</v>
      </c>
      <c r="D518" s="3"/>
      <c r="E518" s="2" t="str">
        <v>餐厨用具</v>
      </c>
      <c r="F518" s="2" t="str">
        <v>6次</v>
      </c>
      <c r="G518" s="2" t="str">
        <v>1,SHILNATH CAMP,OPP.GAYATRI PETROL PUMP,INDORE</v>
      </c>
      <c r="H518" s="2" t="str">
        <v>SARJIV PATEL</v>
      </c>
      <c r="I518" s="2" t="s">
        <v>3579</v>
      </c>
      <c r="J518" s="2" t="str">
        <v>0091 731 543170</v>
      </c>
      <c r="K518" s="2" t="str">
        <v>0091 731 548461</v>
      </c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2" t="s">
        <v>1063</v>
      </c>
      <c r="B519" s="2" t="str">
        <v>印度</v>
      </c>
      <c r="C519" s="3" t="s">
        <v>1065</v>
      </c>
      <c r="D519" s="3"/>
      <c r="E519" s="2" t="str">
        <v>餐厨用具</v>
      </c>
      <c r="F519" s="2" t="str">
        <v>2次</v>
      </c>
      <c r="G519" s="2" t="str">
        <v>4/6,NEMANI BUILDING,3RD FOFALWADI,BHULESHWAR,MUMBAI</v>
      </c>
      <c r="H519" s="2" t="str">
        <v>KANTILAL B JAIN</v>
      </c>
      <c r="I519" s="2" t="s">
        <v>1064</v>
      </c>
      <c r="J519" s="2" t="str">
        <v>0091 22 2400190</v>
      </c>
      <c r="K519" s="2" t="str">
        <v>0091 22 2405556</v>
      </c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2" t="s">
        <v>5295</v>
      </c>
      <c r="B520" s="2" t="str">
        <v>新加坡</v>
      </c>
      <c r="C520" s="2" t="str">
        <v>--</v>
      </c>
      <c r="D520" s="3"/>
      <c r="E520" s="2" t="str">
        <v>餐厨用具</v>
      </c>
      <c r="F520" s="2" t="str">
        <v>1次</v>
      </c>
      <c r="G520" s="2" t="str">
        <v>BLK 189 BOON LAY DRIVE #01-256640189SINGAPORE</v>
      </c>
      <c r="H520" s="2" t="str">
        <v>--</v>
      </c>
      <c r="I520" s="2" t="s">
        <v>5296</v>
      </c>
      <c r="J520" s="2" t="str">
        <v>+65 6261 3164</v>
      </c>
      <c r="K520" s="2" t="str">
        <v>(65)62651494</v>
      </c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2" t="s">
        <v>1274</v>
      </c>
      <c r="B521" s="2" t="str">
        <v>印度</v>
      </c>
      <c r="C521" s="3" t="s">
        <v>1273</v>
      </c>
      <c r="D521" s="3"/>
      <c r="E521" s="2" t="s">
        <v>1271</v>
      </c>
      <c r="F521" s="2" t="str">
        <v>9次</v>
      </c>
      <c r="G521" s="2" t="str">
        <v>103 PATTANI BLDG , M G ROAD , RAJKOT. GUJ INDIA</v>
      </c>
      <c r="H521" s="2" t="str">
        <v>Abe Goldstein</v>
      </c>
      <c r="I521" s="2" t="s">
        <v>1272</v>
      </c>
      <c r="J521" s="2" t="str">
        <v>+91 281 222 4477</v>
      </c>
      <c r="K521" s="2" t="str">
        <v>0091 281 2226490</v>
      </c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2" t="s">
        <v>1232</v>
      </c>
      <c r="B522" s="2" t="str">
        <v>印尼</v>
      </c>
      <c r="C522" s="2" t="str">
        <v>--</v>
      </c>
      <c r="D522" s="3"/>
      <c r="E522" s="2" t="str">
        <v>家具,家居装饰品,家用电器,电子消费品及信息产品,鞋,食品,餐厨用具</v>
      </c>
      <c r="F522" s="2" t="str">
        <v>8次</v>
      </c>
      <c r="G522" s="2" t="str">
        <v>SIMPRUK GOLF IX KAV 131,JAKARTA 12220,INDONESIA</v>
      </c>
      <c r="H522" s="2" t="str">
        <v>Mahmoud Ali Youssif</v>
      </c>
      <c r="I522" s="2" t="s">
        <v>1231</v>
      </c>
      <c r="J522" s="2" t="str">
        <v>+62 21 7209764</v>
      </c>
      <c r="K522" s="2" t="str">
        <v>021 720 9764</v>
      </c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2" t="s">
        <v>1112</v>
      </c>
      <c r="B523" s="2" t="str">
        <v>印度</v>
      </c>
      <c r="C523" s="3" t="s">
        <v>1111</v>
      </c>
      <c r="D523" s="3"/>
      <c r="E523" s="2" t="str">
        <v>卫浴设备,浴室用品,餐厨用具</v>
      </c>
      <c r="F523" s="2" t="str">
        <v>9次</v>
      </c>
      <c r="G523" s="2" t="str">
        <v>47,RAFI AHMED KIDWAI ROAD,KOLKATA</v>
      </c>
      <c r="H523" s="2" t="str">
        <v>HINDUSTHAN ENTERPRISES</v>
      </c>
      <c r="I523" s="2" t="s">
        <v>1113</v>
      </c>
      <c r="J523" s="2" t="str">
        <v>+91-671-249-1348,+91 33 4001 7329,+91-98301-54279</v>
      </c>
      <c r="K523" s="2" t="str">
        <v>0091 33 2476217/2294628</v>
      </c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2" t="s">
        <v>5336</v>
      </c>
      <c r="B524" s="2" t="str">
        <v>沙烏地阿拉伯</v>
      </c>
      <c r="C524" s="3" t="s">
        <v>5338</v>
      </c>
      <c r="D524" s="3"/>
      <c r="E524" s="2" t="str">
        <v>餐厨用具</v>
      </c>
      <c r="F524" s="2" t="str">
        <v>6次</v>
      </c>
      <c r="G524" s="2" t="str">
        <v>P.O.BOX 2609 JEDDAH</v>
      </c>
      <c r="H524" s="2" t="str">
        <v>ABDULLAH A M BASURRAH</v>
      </c>
      <c r="I524" s="2" t="s">
        <v>5337</v>
      </c>
      <c r="J524" s="2" t="str">
        <v>00966 2 6447746</v>
      </c>
      <c r="K524" s="2" t="str">
        <v>00966 2 6420810</v>
      </c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2" t="s">
        <v>1471</v>
      </c>
      <c r="B525" s="2" t="str">
        <v>新加坡</v>
      </c>
      <c r="C525" s="2" t="str">
        <v>--</v>
      </c>
      <c r="D525" s="3"/>
      <c r="E525" s="2" t="str">
        <v>其他,餐厨用具</v>
      </c>
      <c r="F525" s="2" t="str">
        <v>9次</v>
      </c>
      <c r="G525" s="2" t="str">
        <v>63 HILL VIEW AVE #07-01 LAM SOON INDUSTRIAL BLG</v>
      </c>
      <c r="H525" s="2" t="str">
        <v>GANTREX (PTE) LIMITED</v>
      </c>
      <c r="I525" s="2" t="s">
        <v>1470</v>
      </c>
      <c r="J525" s="2">
        <f>+65-6764-5033</f>
      </c>
      <c r="K525" s="2" t="str">
        <v>0065 67643896</v>
      </c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2" t="s">
        <v>7435</v>
      </c>
      <c r="B526" s="2" t="str">
        <v>加納</v>
      </c>
      <c r="C526" s="2" t="str">
        <v>--</v>
      </c>
      <c r="D526" s="3"/>
      <c r="E526" s="2" t="str">
        <v>五金,医药保健品及医疗器械,家具,餐厨用具</v>
      </c>
      <c r="F526" s="2" t="str">
        <v>8次</v>
      </c>
      <c r="G526" s="2" t="str">
        <v>P O BOX DD 183DODOWAGHANA</v>
      </c>
      <c r="H526" s="2" t="str">
        <v>Shelly Shi</v>
      </c>
      <c r="I526" s="2" t="s">
        <v>7434</v>
      </c>
      <c r="J526" s="2">
        <v>23321683455</v>
      </c>
      <c r="K526" s="2">
        <v>23321665960</v>
      </c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2" t="s">
        <v>1553</v>
      </c>
      <c r="B527" s="2" t="str">
        <v>阿聯酋</v>
      </c>
      <c r="C527" s="3" t="s">
        <v>1552</v>
      </c>
      <c r="D527" s="3"/>
      <c r="E527" s="2" t="str">
        <v>餐厨用具</v>
      </c>
      <c r="F527" s="2" t="str">
        <v>6次</v>
      </c>
      <c r="G527" s="2" t="str">
        <v>p.o. box 10159, U.A.E.</v>
      </c>
      <c r="H527" s="2" t="str">
        <v>--</v>
      </c>
      <c r="I527" s="2" t="s">
        <v>1554</v>
      </c>
      <c r="J527" s="2" t="str">
        <v>+971 4 267 1777</v>
      </c>
      <c r="K527" s="2">
        <v>97142671375</v>
      </c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2" t="s">
        <v>1591</v>
      </c>
      <c r="B528" s="2" t="str">
        <v>馬來西亞</v>
      </c>
      <c r="C528" s="2" t="str">
        <v>--</v>
      </c>
      <c r="D528" s="3"/>
      <c r="E528" s="2" t="str">
        <v>其他,大型机械及设备,建筑及装饰材料,玻璃工艺品,餐厨用具</v>
      </c>
      <c r="F528" s="2" t="str">
        <v>9次</v>
      </c>
      <c r="G528" s="2" t="str">
        <v>561, JLN TUANKU HISHAMUDDIN,43000 KAJANG, SELANGOR,MALAYSIA</v>
      </c>
      <c r="H528" s="2" t="str">
        <v>LEW SENG YONG</v>
      </c>
      <c r="I528" s="2" t="s">
        <v>1592</v>
      </c>
      <c r="J528" s="2" t="str">
        <v>0060 3 87368966</v>
      </c>
      <c r="K528" s="2" t="str">
        <v>0060 3 87343778/87371048</v>
      </c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2" t="s">
        <v>7245</v>
      </c>
      <c r="B529" s="2" t="str">
        <v>巴基斯坦</v>
      </c>
      <c r="C529" s="3" t="s">
        <v>7244</v>
      </c>
      <c r="D529" s="3"/>
      <c r="E529" s="2" t="str">
        <v>个人护理用具,其他,工程机械,照明产品,玻璃工艺品,餐厨用具</v>
      </c>
      <c r="F529" s="2" t="str">
        <v>8次</v>
      </c>
      <c r="G529" s="2" t="str">
        <v>C 59, Block 13 D 1, Gulshan Iqbal, Karachi</v>
      </c>
      <c r="H529" s="2" t="str">
        <v>Mirza Jodat</v>
      </c>
      <c r="I529" s="2" t="s">
        <v>7246</v>
      </c>
      <c r="J529" s="2" t="str">
        <v>(0092 21) 4963707</v>
      </c>
      <c r="K529" s="2" t="str">
        <v>0092 21 4963455</v>
      </c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2" t="s">
        <v>5569</v>
      </c>
      <c r="B530" s="2" t="str">
        <v>土耳其</v>
      </c>
      <c r="C530" s="2" t="str">
        <v>--</v>
      </c>
      <c r="D530" s="3"/>
      <c r="E530" s="2" t="str">
        <v>卫浴设备,餐厨用具</v>
      </c>
      <c r="F530" s="2" t="str">
        <v>6次</v>
      </c>
      <c r="G530" s="2" t="str">
        <v>227 SK.NO.3/A, CAMDIBI IZMIR</v>
      </c>
      <c r="H530" s="2" t="str">
        <v>MURAT BESKAZALI</v>
      </c>
      <c r="I530" s="2" t="str">
        <v>--</v>
      </c>
      <c r="J530" s="2" t="str">
        <v>+90 232 461 62 68</v>
      </c>
      <c r="K530" s="2">
        <v>90</v>
      </c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2" t="s">
        <v>4056</v>
      </c>
      <c r="B531" s="2" t="str">
        <v>菲律賓</v>
      </c>
      <c r="C531" s="3" t="s">
        <v>4058</v>
      </c>
      <c r="D531" s="3"/>
      <c r="E531" s="2" t="str">
        <v>五金,餐厨用具</v>
      </c>
      <c r="F531" s="2" t="str">
        <v>3次</v>
      </c>
      <c r="G531" s="2" t="str">
        <v>RM1202,1010 BUILDING 1010A.MABINIST.,ERMITA MANILA</v>
      </c>
      <c r="H531" s="2" t="str">
        <v>XIE BIN</v>
      </c>
      <c r="I531" s="2" t="s">
        <v>4057</v>
      </c>
      <c r="J531" s="2" t="str">
        <v>+63 2 525 7265</v>
      </c>
      <c r="K531" s="2" t="str">
        <v>0063 2 5257266</v>
      </c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2" t="s">
        <v>5913</v>
      </c>
      <c r="B532" s="2" t="str">
        <v>印度</v>
      </c>
      <c r="C532" s="2" t="str">
        <v>--</v>
      </c>
      <c r="D532" s="3"/>
      <c r="E532" s="2" t="str">
        <v>其他,办公文具,家用电器,玩具,电子电气产品,餐厨用具</v>
      </c>
      <c r="F532" s="2" t="str">
        <v>7次</v>
      </c>
      <c r="G532" s="2" t="str">
        <v>E-34,R.S.S.NAGAR,H.I.G COLONY,INDORE</v>
      </c>
      <c r="H532" s="2" t="str">
        <v>MR.JARPAL SINGH</v>
      </c>
      <c r="I532" s="2" t="s">
        <v>5912</v>
      </c>
      <c r="J532" s="2" t="str">
        <v>0091 731 554176</v>
      </c>
      <c r="K532" s="2" t="str">
        <v>0091 731 262634</v>
      </c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2" t="s">
        <v>1865</v>
      </c>
      <c r="B533" s="2" t="str">
        <v>土耳其</v>
      </c>
      <c r="C533" s="2" t="str">
        <v>--</v>
      </c>
      <c r="D533" s="3"/>
      <c r="E533" s="2" t="str">
        <v>卫浴设备,餐厨用具</v>
      </c>
      <c r="F533" s="2" t="str">
        <v>5次</v>
      </c>
      <c r="G533" s="2" t="str">
        <v>1202/2 SOK. NO:21 IZMIR</v>
      </c>
      <c r="H533" s="2" t="str">
        <v>HUSPYIN YELEKU</v>
      </c>
      <c r="I533" s="2" t="str">
        <v>--</v>
      </c>
      <c r="J533" s="2" t="str">
        <v>0090 232 4599678</v>
      </c>
      <c r="K533" s="2" t="str">
        <v>0090 232 4599324</v>
      </c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2" t="s">
        <v>5940</v>
      </c>
      <c r="B534" s="2" t="str">
        <v>南非</v>
      </c>
      <c r="C534" s="3" t="s">
        <v>5939</v>
      </c>
      <c r="D534" s="3"/>
      <c r="E534" s="2" t="str">
        <v>五金,家具,家居装饰品,玻璃工艺品,箱包,钟表眼镜,餐厨用具</v>
      </c>
      <c r="F534" s="2" t="str">
        <v>8次</v>
      </c>
      <c r="G534" s="2" t="str">
        <v>HERIOTDALE, JOHANNESBURG 7751, SOUTH AFRICA</v>
      </c>
      <c r="H534" s="2" t="str">
        <v>Gutentag</v>
      </c>
      <c r="I534" s="2" t="s">
        <v>5938</v>
      </c>
      <c r="J534" s="2" t="str">
        <v>+27 11 626 3184</v>
      </c>
      <c r="K534" s="2" t="str">
        <v>2711 6261004</v>
      </c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2" t="s">
        <v>1786</v>
      </c>
      <c r="B535" s="2" t="str">
        <v>印度</v>
      </c>
      <c r="C535" s="2" t="str">
        <v>--</v>
      </c>
      <c r="D535" s="3"/>
      <c r="E535" s="2" t="str">
        <v>其他,工艺陶瓷,服装饰物及配件,箱包,食品,餐厨用具</v>
      </c>
      <c r="F535" s="2" t="str">
        <v>9次</v>
      </c>
      <c r="G535" s="2" t="str">
        <v>SAHA COURT 8, 2ND FLOOR ,GANESH CHANDRA AVENUE,KOLKATA 700 013,INDIA</v>
      </c>
      <c r="H535" s="2" t="str">
        <v>DAVID CHAU</v>
      </c>
      <c r="I535" s="2" t="s">
        <v>1787</v>
      </c>
      <c r="J535" s="2" t="str">
        <v>+91 33 2225 8316</v>
      </c>
      <c r="K535" s="2">
        <v>913322258317</v>
      </c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2" t="s">
        <v>3894</v>
      </c>
      <c r="B536" s="2" t="str">
        <v>加納</v>
      </c>
      <c r="C536" s="2" t="str">
        <v>--</v>
      </c>
      <c r="D536" s="3"/>
      <c r="E536" s="2" t="str">
        <v>玻璃工艺品,餐厨用具</v>
      </c>
      <c r="F536" s="2" t="str">
        <v>8次</v>
      </c>
      <c r="G536" s="2" t="str">
        <v>box ms 533 new achimota, GHANA</v>
      </c>
      <c r="H536" s="2" t="str">
        <v>--</v>
      </c>
      <c r="I536" s="2" t="s">
        <v>3895</v>
      </c>
      <c r="J536" s="2" t="str">
        <v>+233 27 772 2173</v>
      </c>
      <c r="K536" s="2">
        <v>23321258495</v>
      </c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2" t="s">
        <v>6118</v>
      </c>
      <c r="B537" s="2" t="str">
        <v>印度</v>
      </c>
      <c r="C537" s="3" t="s">
        <v>6117</v>
      </c>
      <c r="D537" s="3"/>
      <c r="E537" s="2" t="str">
        <v>化工产品,大型机械及设备,家具,工具,玩具,玻璃工艺品,餐厨用具</v>
      </c>
      <c r="F537" s="2" t="str">
        <v>9次</v>
      </c>
      <c r="G537" s="2" t="str">
        <v># 01 - 77 MARSHALL HOUSE ,25 STRAND ROAD ,KOLKATA :700 001,INDIA</v>
      </c>
      <c r="H537" s="2" t="str">
        <v>KUNAL MUKHERJEE</v>
      </c>
      <c r="I537" s="2" t="s">
        <v>6119</v>
      </c>
      <c r="J537" s="2" t="str">
        <v>+91 33 2242 8458</v>
      </c>
      <c r="K537" s="2" t="str">
        <v>0091 33 22428458</v>
      </c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2" t="s">
        <v>2803</v>
      </c>
      <c r="B538" s="2" t="str">
        <v>印度</v>
      </c>
      <c r="C538" s="2" t="str">
        <v>--</v>
      </c>
      <c r="D538" s="3"/>
      <c r="E538" s="2" t="str">
        <v>其他,家居用品,工艺陶瓷,建筑及装饰材料,玻璃工艺品,鞋,餐厨用具</v>
      </c>
      <c r="F538" s="2" t="str">
        <v>10次</v>
      </c>
      <c r="G538" s="2" t="str">
        <v>18, B. BRABOUNE ROAD. PNB HOUSE.KOLKATTA 700001,INDIA</v>
      </c>
      <c r="H538" s="2" t="str">
        <v>Brandon/Eric</v>
      </c>
      <c r="I538" s="2" t="s">
        <v>2802</v>
      </c>
      <c r="J538" s="2" t="str">
        <v>+91 33 3103 3064</v>
      </c>
      <c r="K538" s="2">
        <v>913324811429</v>
      </c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2" t="s">
        <v>4200</v>
      </c>
      <c r="B539" s="2" t="str">
        <v>土耳其</v>
      </c>
      <c r="C539" s="3" t="s">
        <v>4199</v>
      </c>
      <c r="D539" s="3"/>
      <c r="E539" s="2" t="s">
        <v>4197</v>
      </c>
      <c r="F539" s="2" t="str">
        <v>10次</v>
      </c>
      <c r="G539" s="2" t="str">
        <v>HALIL REFATPASA MAH.PERPA TICARET MERKEZI B BLOK KAT:9 NO:1415,OKMEYDANI,ISTANBUL</v>
      </c>
      <c r="H539" s="2" t="str">
        <v>AYDOGAN TOSUN</v>
      </c>
      <c r="I539" s="2" t="s">
        <v>4198</v>
      </c>
      <c r="J539" s="2" t="str">
        <v>+90 212 221 99 59</v>
      </c>
      <c r="K539" s="2" t="str">
        <v>0090 212 2227641</v>
      </c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2" t="s">
        <v>899</v>
      </c>
      <c r="B540" s="2" t="str">
        <v>菲律賓</v>
      </c>
      <c r="C540" s="2" t="str">
        <v>--</v>
      </c>
      <c r="D540" s="3"/>
      <c r="E540" s="2" t="str">
        <v>家居装饰品,餐厨用具</v>
      </c>
      <c r="F540" s="2" t="str">
        <v>6次</v>
      </c>
      <c r="G540" s="2" t="str">
        <v>3RD FLOOR, RODMALL PLAZA,LRT MONUMENTO, RIZAL AVE. EXT.,CALOOCAN CITY, PHILIPPINES</v>
      </c>
      <c r="H540" s="2" t="str">
        <v>brahim</v>
      </c>
      <c r="I540" s="2" t="s">
        <v>900</v>
      </c>
      <c r="J540" s="2" t="str">
        <v>+63 2 363 8381</v>
      </c>
      <c r="K540" s="2" t="str">
        <v>632 3622427</v>
      </c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2" t="s">
        <v>2530</v>
      </c>
      <c r="B541" s="2" t="str">
        <v>印尼</v>
      </c>
      <c r="C541" s="2" t="str">
        <v>--</v>
      </c>
      <c r="D541" s="3"/>
      <c r="E541" s="2" t="str">
        <v>餐厨用具</v>
      </c>
      <c r="F541" s="2" t="str">
        <v>5次</v>
      </c>
      <c r="G541" s="2" t="str">
        <v>JL.BENDUNGAN HILIR RAYA KAV.36 A BLOK B NO.16(D/H NO.2-3),JAKARTA</v>
      </c>
      <c r="H541" s="2" t="str">
        <v>MR TONNY SARBAWONO</v>
      </c>
      <c r="I541" s="2" t="s">
        <v>2529</v>
      </c>
      <c r="J541" s="2" t="str">
        <v>0062 21 5713425</v>
      </c>
      <c r="K541" s="2" t="str">
        <v>0062 21 5713733</v>
      </c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2" t="s">
        <v>4597</v>
      </c>
      <c r="B542" s="2" t="str">
        <v>埃及</v>
      </c>
      <c r="C542" s="3" t="s">
        <v>4595</v>
      </c>
      <c r="D542" s="3"/>
      <c r="E542" s="2" t="str">
        <v>家用电器,鞋,餐厨用具</v>
      </c>
      <c r="F542" s="2" t="str">
        <v>9次</v>
      </c>
      <c r="G542" s="2" t="str">
        <v>MOHAMED ALI &amp; ELNEEL ST , AL-TWHEEDTOWER 1ST FLOOR OFFICE NO. 8 ,PORT SAIDEGYPT</v>
      </c>
      <c r="H542" s="2" t="str">
        <v>Mr MOHAMMED MATTAR</v>
      </c>
      <c r="I542" s="2" t="s">
        <v>4596</v>
      </c>
      <c r="J542" s="2" t="str">
        <v>(002066)736363</v>
      </c>
      <c r="K542" s="2" t="str">
        <v>(002066)723035</v>
      </c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2" t="s">
        <v>2285</v>
      </c>
      <c r="B543" s="2" t="str">
        <v>加納</v>
      </c>
      <c r="C543" s="2" t="str">
        <v>--</v>
      </c>
      <c r="D543" s="3"/>
      <c r="E543" s="2" t="str">
        <v>其他,园林用品,家具,服装饰物及配件,玻璃工艺品,食品,餐厨用具</v>
      </c>
      <c r="F543" s="2" t="str">
        <v>6次</v>
      </c>
      <c r="G543" s="2" t="str">
        <v>P.O.BOX MP1092,MAMPROBI ACCRA,GHANA</v>
      </c>
      <c r="H543" s="2" t="str">
        <v>John Utreras</v>
      </c>
      <c r="I543" s="2" t="s">
        <v>2284</v>
      </c>
      <c r="J543" s="2">
        <v>670000</v>
      </c>
      <c r="K543" s="2">
        <v>670000</v>
      </c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5" t="s">
        <v>6191</v>
      </c>
      <c r="B544" s="5" t="str">
        <v>印尼</v>
      </c>
      <c r="C544" s="5" t="str">
        <v>--</v>
      </c>
      <c r="D544" s="3"/>
      <c r="E544" s="5" t="str">
        <v>其他,电子消费品及信息产品,餐厨用具</v>
      </c>
      <c r="F544" s="5" t="str">
        <v>9次</v>
      </c>
      <c r="G544" s="5" t="str">
        <v>Jln Kusuma Bangsa no 45, INDONESIA</v>
      </c>
      <c r="H544" s="5" t="str">
        <v>JACKY</v>
      </c>
      <c r="I544" s="5" t="s">
        <v>6190</v>
      </c>
      <c r="J544" s="5" t="str">
        <v>+62 623 15321991</v>
      </c>
      <c r="K544" s="5">
        <v>62315324540</v>
      </c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2" t="s">
        <v>7846</v>
      </c>
      <c r="B545" s="2" t="str">
        <v>印尼</v>
      </c>
      <c r="C545" s="3" t="s">
        <v>7849</v>
      </c>
      <c r="D545" s="3"/>
      <c r="E545" s="2" t="s">
        <v>7847</v>
      </c>
      <c r="F545" s="2" t="str">
        <v>3次</v>
      </c>
      <c r="G545" s="2" t="str">
        <v>BLOK G-9,PERKANTORAN KOTA GROGOL PERMAI JL.PROF.DR.LATUMENTEN TANJUNG GROGOL,JAKARTA BARAT 11460</v>
      </c>
      <c r="H545" s="2" t="str">
        <v>ANDREW SUNARYO</v>
      </c>
      <c r="I545" s="2" t="s">
        <v>7848</v>
      </c>
      <c r="J545" s="2" t="str">
        <v>061 7032580</v>
      </c>
      <c r="K545" s="2" t="str">
        <v>0062 21 34832070/3861734</v>
      </c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2" t="s">
        <v>4427</v>
      </c>
      <c r="B546" s="2" t="str">
        <v>沙烏地阿拉伯</v>
      </c>
      <c r="C546" s="3" t="s">
        <v>4428</v>
      </c>
      <c r="D546" s="3"/>
      <c r="E546" s="2" t="str">
        <v>五金,体育及旅游休闲用品,其他,工艺陶瓷,玻璃工艺品,箱包,餐厨用具</v>
      </c>
      <c r="F546" s="2" t="str">
        <v>8次</v>
      </c>
      <c r="G546" s="2" t="str">
        <v>P.O. BOX 249MADINAH ,SAUDI ARABIA</v>
      </c>
      <c r="H546" s="2" t="str">
        <v>Hassan Kebbi</v>
      </c>
      <c r="I546" s="2" t="s">
        <v>4426</v>
      </c>
      <c r="J546" s="2">
        <v>96656663778</v>
      </c>
      <c r="K546" s="2">
        <v>96626199974</v>
      </c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2" t="s">
        <v>2790</v>
      </c>
      <c r="B547" s="2" t="str">
        <v>泰国</v>
      </c>
      <c r="C547" s="2" t="str">
        <v>--</v>
      </c>
      <c r="D547" s="3"/>
      <c r="E547" s="2" t="str">
        <v>办公文具,箱包,餐厨用具</v>
      </c>
      <c r="F547" s="2" t="str">
        <v>3次</v>
      </c>
      <c r="G547" s="2" t="str">
        <v>--</v>
      </c>
      <c r="H547" s="2" t="str">
        <v>Mr. Charles Choy</v>
      </c>
      <c r="I547" s="2" t="s">
        <v>2791</v>
      </c>
      <c r="J547" s="2" t="str">
        <v>+66 2 428 9172</v>
      </c>
      <c r="K547" s="2" t="str">
        <v>--</v>
      </c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2" t="s">
        <v>4734</v>
      </c>
      <c r="B548" s="2" t="str">
        <v>印尼</v>
      </c>
      <c r="C548" s="2" t="str">
        <v>--</v>
      </c>
      <c r="D548" s="3"/>
      <c r="E548" s="2" t="str">
        <v>其他,餐厨用具</v>
      </c>
      <c r="F548" s="2" t="str">
        <v>5次</v>
      </c>
      <c r="G548" s="2" t="str">
        <v>JL.RAYA PERANCIS NO.288,KOMP MUTIARA KOSAMBI II BLOK A 11,NO.11-12,TANGERANG</v>
      </c>
      <c r="H548" s="2" t="str">
        <v>WILLIAM TAN UTAMA</v>
      </c>
      <c r="I548" s="2" t="s">
        <v>4735</v>
      </c>
      <c r="J548" s="2" t="str">
        <v>0062 21 55910289</v>
      </c>
      <c r="K548" s="2" t="str">
        <v>0062 21 55910238/55910239</v>
      </c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2" t="s">
        <v>4701</v>
      </c>
      <c r="B549" s="2" t="str">
        <v>新加坡</v>
      </c>
      <c r="C549" s="3" t="s">
        <v>4702</v>
      </c>
      <c r="D549" s="3"/>
      <c r="E549" s="2" t="str">
        <v>玻璃工艺品,餐厨用具</v>
      </c>
      <c r="F549" s="2" t="str">
        <v>7次</v>
      </c>
      <c r="G549" s="2" t="str">
        <v>115 EUNOS AVE 3</v>
      </c>
      <c r="H549" s="2" t="str">
        <v>GELAS PRODUCTS PTE LTD</v>
      </c>
      <c r="I549" s="2" t="s">
        <v>4700</v>
      </c>
      <c r="J549" s="2">
        <f>+65-6749-386</f>
      </c>
      <c r="K549" s="2" t="str">
        <v>0065 67452764</v>
      </c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2" t="s">
        <v>2561</v>
      </c>
      <c r="B550" s="2" t="str">
        <v>新加坡</v>
      </c>
      <c r="C550" s="2" t="str">
        <v>--</v>
      </c>
      <c r="D550" s="3"/>
      <c r="E550" s="2" t="str">
        <v>餐厨用具</v>
      </c>
      <c r="F550" s="2" t="str">
        <v>2次</v>
      </c>
      <c r="G550" s="2" t="str">
        <v>Kaki Bukit Techpark II, 13,Kaki Bukit Techpark II, 415949, Singapore</v>
      </c>
      <c r="H550" s="2" t="str">
        <v>T K Chan</v>
      </c>
      <c r="I550" s="2" t="str">
        <v>--</v>
      </c>
      <c r="J550" s="2" t="str">
        <v>0065 67475903</v>
      </c>
      <c r="K550" s="2" t="str">
        <v>0065 67463110</v>
      </c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2" t="s">
        <v>4622</v>
      </c>
      <c r="B551" s="2" t="str">
        <v>印度</v>
      </c>
      <c r="C551" s="2" t="str">
        <v>--</v>
      </c>
      <c r="D551" s="3"/>
      <c r="E551" s="2" t="str">
        <v>餐厨用具</v>
      </c>
      <c r="F551" s="2" t="str">
        <v>5次</v>
      </c>
      <c r="G551" s="2" t="str">
        <v>A-79/2 WAZIRPUR INDUSTRIAL AREA,DELHI-52</v>
      </c>
      <c r="H551" s="2" t="str">
        <v>RAJENDRA AGARWAL</v>
      </c>
      <c r="I551" s="2" t="str">
        <v>--</v>
      </c>
      <c r="J551" s="2">
        <f>+91-11-2737-1075</f>
      </c>
      <c r="K551" s="2">
        <v>91</v>
      </c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2" t="s">
        <v>4494</v>
      </c>
      <c r="B552" s="2" t="str">
        <v>土耳其</v>
      </c>
      <c r="C552" s="3" t="s">
        <v>4492</v>
      </c>
      <c r="D552" s="3"/>
      <c r="E552" s="2" t="str">
        <v>家用纺织品,鞋,餐厨用具</v>
      </c>
      <c r="F552" s="2" t="str">
        <v>10次</v>
      </c>
      <c r="G552" s="2" t="str">
        <v>GERSAN SAN.SIT.653,SOKAK NO:32 ERGAZI BATIKENT ANKARA</v>
      </c>
      <c r="H552" s="2" t="str">
        <v>HAKAN AYDOST</v>
      </c>
      <c r="I552" s="2" t="s">
        <v>4493</v>
      </c>
      <c r="J552" s="2" t="str">
        <v>+90 312 256 56 66</v>
      </c>
      <c r="K552" s="2">
        <v>90</v>
      </c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2" t="s">
        <v>4527</v>
      </c>
      <c r="B553" s="2" t="str">
        <v>泰国</v>
      </c>
      <c r="C553" s="3" t="s">
        <v>4529</v>
      </c>
      <c r="D553" s="3"/>
      <c r="E553" s="2" t="str">
        <v>卫浴设备,家具,餐厨用具</v>
      </c>
      <c r="F553" s="2" t="str">
        <v>3次</v>
      </c>
      <c r="G553" s="2" t="str">
        <v>1383/18-19 PHAHOLYOTHIN ROAD,PHAYATHAI,BANGKOK</v>
      </c>
      <c r="H553" s="2" t="str">
        <v>Ratana Loruangsin</v>
      </c>
      <c r="I553" s="2" t="s">
        <v>4528</v>
      </c>
      <c r="J553" s="2">
        <f>+84-286-2653-860</f>
      </c>
      <c r="K553" s="2" t="str">
        <v>0066 2 2713254</v>
      </c>
      <c r="L553" s="2"/>
      <c r="M553" s="1"/>
      <c r="N553" s="1"/>
      <c r="O553" s="1"/>
      <c r="P553" s="1"/>
      <c r="Q553" s="1"/>
      <c r="R553" s="1"/>
      <c r="S553" s="1"/>
      <c r="T553" s="1"/>
    </row>
    <row r="554">
      <c r="A554" s="2" t="s">
        <v>2362</v>
      </c>
      <c r="B554" s="2" t="str">
        <v>印度</v>
      </c>
      <c r="C554" s="3" t="s">
        <v>2363</v>
      </c>
      <c r="D554" s="3"/>
      <c r="E554" s="2" t="str">
        <v>服装饰物及配件,箱包,鞋,餐厨用具</v>
      </c>
      <c r="F554" s="2" t="str">
        <v>4次</v>
      </c>
      <c r="G554" s="2" t="str">
        <v>INDIA</v>
      </c>
      <c r="H554" s="2" t="str">
        <v>R.M.SIDDIQ</v>
      </c>
      <c r="I554" s="2" t="s">
        <v>2364</v>
      </c>
      <c r="J554" s="2" t="str">
        <v>0091 9821443980</v>
      </c>
      <c r="K554" s="2">
        <v>91</v>
      </c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2" t="s">
        <v>500</v>
      </c>
      <c r="B555" s="2" t="str">
        <v>新加坡</v>
      </c>
      <c r="C555" s="3" t="s">
        <v>498</v>
      </c>
      <c r="D555" s="3"/>
      <c r="E555" s="2" t="str">
        <v>餐厨用具</v>
      </c>
      <c r="F555" s="2" t="str">
        <v>1次</v>
      </c>
      <c r="G555" s="2" t="str">
        <v>8,Lorong 15 Geylang, 388601, Singapore</v>
      </c>
      <c r="H555" s="2" t="str">
        <v>--</v>
      </c>
      <c r="I555" s="2" t="s">
        <v>499</v>
      </c>
      <c r="J555" s="2" t="str">
        <v>+65 6747 8096</v>
      </c>
      <c r="K555" s="2" t="str">
        <v>0065 67471728</v>
      </c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2" t="s">
        <v>4378</v>
      </c>
      <c r="B556" s="2" t="str">
        <v>新加坡</v>
      </c>
      <c r="C556" s="3" t="s">
        <v>4376</v>
      </c>
      <c r="D556" s="3"/>
      <c r="E556" s="2" t="str">
        <v>其他,照明产品,餐厨用具</v>
      </c>
      <c r="F556" s="2" t="str">
        <v>9次</v>
      </c>
      <c r="G556" s="2" t="str">
        <v>Science Arts Building, 150,MacPherson Rd #05-05, 348524, Singapore</v>
      </c>
      <c r="H556" s="2" t="str">
        <v>George Lee</v>
      </c>
      <c r="I556" s="2" t="s">
        <v>4377</v>
      </c>
      <c r="J556" s="2">
        <f>+65-6842-5535</f>
      </c>
      <c r="K556" s="2" t="str">
        <v>0065 68423880</v>
      </c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2" t="s">
        <v>1099</v>
      </c>
      <c r="B557" s="2" t="str">
        <v>加納</v>
      </c>
      <c r="C557" s="2" t="str">
        <v>--</v>
      </c>
      <c r="D557" s="3"/>
      <c r="E557" s="2" t="s">
        <v>1097</v>
      </c>
      <c r="F557" s="2" t="str">
        <v>8次</v>
      </c>
      <c r="G557" s="2" t="str">
        <v>P.O.BOX 13088,ACCRA,GHANA</v>
      </c>
      <c r="H557" s="2" t="str">
        <v>--</v>
      </c>
      <c r="I557" s="2" t="s">
        <v>1098</v>
      </c>
      <c r="J557" s="2" t="str">
        <v>+233 20 817 6152</v>
      </c>
      <c r="K557" s="2" t="str">
        <v>00233 21 229604</v>
      </c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2" t="s">
        <v>3273</v>
      </c>
      <c r="B558" s="2" t="str">
        <v>新加坡</v>
      </c>
      <c r="C558" s="3" t="s">
        <v>3274</v>
      </c>
      <c r="D558" s="3"/>
      <c r="E558" s="2" t="s">
        <v>3275</v>
      </c>
      <c r="F558" s="2" t="str">
        <v>10次</v>
      </c>
      <c r="G558" s="2" t="str">
        <v>80 ANSON ROAD #02-08 IBM TOWER,SINGAPORE 079907,SINGAPORE</v>
      </c>
      <c r="H558" s="2" t="str">
        <v>MR.SITTIRAT SAE-TANG</v>
      </c>
      <c r="I558" s="2" t="s">
        <v>3276</v>
      </c>
      <c r="J558" s="2" t="str">
        <v>(65)6743 8833</v>
      </c>
      <c r="K558" s="2" t="str">
        <v>(65)6744 9094</v>
      </c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2" t="s">
        <v>6992</v>
      </c>
      <c r="B559" s="2" t="str">
        <v>沙烏地阿拉伯</v>
      </c>
      <c r="C559" s="2" t="str">
        <v>--</v>
      </c>
      <c r="D559" s="3"/>
      <c r="E559" s="2" t="str">
        <v>其他,餐厨用具</v>
      </c>
      <c r="F559" s="2" t="str">
        <v>5次</v>
      </c>
      <c r="G559" s="2" t="str">
        <v>P.O.BOX 611,RIYADH</v>
      </c>
      <c r="H559" s="2" t="str">
        <v>ABDUL AZIZ R.AL-KATHIRY</v>
      </c>
      <c r="I559" s="2" t="s">
        <v>6993</v>
      </c>
      <c r="J559" s="2" t="str">
        <v>00966 1 4131260</v>
      </c>
      <c r="K559" s="2" t="str">
        <v>00966 1 4113001</v>
      </c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2" t="s">
        <v>896</v>
      </c>
      <c r="B560" s="2" t="str">
        <v>沙烏地阿拉伯</v>
      </c>
      <c r="C560" s="3" t="s">
        <v>895</v>
      </c>
      <c r="D560" s="3"/>
      <c r="E560" s="2" t="str">
        <v>玩具,餐厨用具</v>
      </c>
      <c r="F560" s="2" t="str">
        <v>5次</v>
      </c>
      <c r="G560" s="2" t="str">
        <v>P.O.BOX 220606 RIYADH</v>
      </c>
      <c r="H560" s="2" t="str">
        <v>ABDULLAH AAL MOKHLEF</v>
      </c>
      <c r="I560" s="2" t="s">
        <v>897</v>
      </c>
      <c r="J560" s="2" t="str">
        <v>00966 1 4057220</v>
      </c>
      <c r="K560" s="2" t="str">
        <v>00966 1 2915764/4057228</v>
      </c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2" t="s">
        <v>3401</v>
      </c>
      <c r="B561" s="2" t="str">
        <v>巴基斯坦</v>
      </c>
      <c r="C561" s="3" t="s">
        <v>3402</v>
      </c>
      <c r="D561" s="3"/>
      <c r="E561" s="2" t="str">
        <v>五金,办公文具,家用电器,工艺陶瓷,建筑及装饰材料,玩具,箱包,餐厨用具</v>
      </c>
      <c r="F561" s="2" t="str">
        <v>9次</v>
      </c>
      <c r="G561" s="2" t="str">
        <v>SUITE 15 ,3rd FLOOR ,HILLTOP ARCADE ,GIZRI BOULEVARD, PHASE IV, D.H.A. KARACHI-75500- PAKISTAN</v>
      </c>
      <c r="H561" s="2" t="str">
        <v>RUBY</v>
      </c>
      <c r="I561" s="2" t="s">
        <v>3403</v>
      </c>
      <c r="J561" s="2" t="str">
        <v>(9221)5863296</v>
      </c>
      <c r="K561" s="2" t="str">
        <v>(9221)5870903</v>
      </c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2" t="s">
        <v>5373</v>
      </c>
      <c r="B562" s="2" t="str">
        <v>菲律賓</v>
      </c>
      <c r="C562" s="3" t="s">
        <v>5374</v>
      </c>
      <c r="D562" s="3"/>
      <c r="E562" s="2" t="str">
        <v>餐厨用具</v>
      </c>
      <c r="F562" s="2" t="str">
        <v>6次</v>
      </c>
      <c r="G562" s="2" t="str">
        <v>15TH FLOOR,SAGE HOUSE,110 V.A.RUFINO STREET,LEGASPI VILLAGE,MAKATI CITY</v>
      </c>
      <c r="H562" s="2" t="str">
        <v>GEORGE T.TIU</v>
      </c>
      <c r="I562" s="2" t="s">
        <v>5375</v>
      </c>
      <c r="J562" s="2" t="str">
        <v>+63 2 750 5580</v>
      </c>
      <c r="K562" s="2" t="str">
        <v>0063 2 8132973</v>
      </c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2" t="s">
        <v>928</v>
      </c>
      <c r="B563" s="2" t="str">
        <v>埃及</v>
      </c>
      <c r="C563" s="2" t="str">
        <v>--</v>
      </c>
      <c r="D563" s="3"/>
      <c r="E563" s="2" t="str">
        <v>家用电器,餐厨用具</v>
      </c>
      <c r="F563" s="2" t="str">
        <v>6次</v>
      </c>
      <c r="G563" s="2" t="str">
        <v>6, ADBEL LATEF HAMZA ST.,6 ZONE, NASER CITY,CAIRO,EGYPT</v>
      </c>
      <c r="H563" s="2" t="str">
        <v>Mr Gamal Aglan</v>
      </c>
      <c r="I563" s="2" t="s">
        <v>927</v>
      </c>
      <c r="J563" s="2">
        <v>2022738881</v>
      </c>
      <c r="K563" s="2">
        <v>202877748</v>
      </c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2" t="s">
        <v>677</v>
      </c>
      <c r="B564" s="2" t="str">
        <v>印度</v>
      </c>
      <c r="C564" s="2" t="str">
        <v>--</v>
      </c>
      <c r="D564" s="3"/>
      <c r="E564" s="2" t="str">
        <v>建筑及装饰材料,照明产品,餐厨用具</v>
      </c>
      <c r="F564" s="2" t="str">
        <v>8次</v>
      </c>
      <c r="G564" s="2" t="str">
        <v>289 Mint street,Chennai</v>
      </c>
      <c r="H564" s="2" t="str">
        <v>M/S REKHA STAINLESS</v>
      </c>
      <c r="I564" s="2" t="s">
        <v>676</v>
      </c>
      <c r="J564" s="2" t="str">
        <v>+91 44 2535 4803</v>
      </c>
      <c r="K564" s="2" t="str">
        <v>0091 44 26615600</v>
      </c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2" t="s">
        <v>3105</v>
      </c>
      <c r="B565" s="2" t="str">
        <v>尼日利亞</v>
      </c>
      <c r="C565" s="2" t="str">
        <v>--</v>
      </c>
      <c r="D565" s="3"/>
      <c r="E565" s="2" t="str">
        <v>餐厨用具</v>
      </c>
      <c r="F565" s="2" t="str">
        <v>6次</v>
      </c>
      <c r="G565" s="2" t="str">
        <v>E2/10 FAMOUS ELECT.LINE MAIN MARKET,ONITSHA(P.O.BOX 1131)</v>
      </c>
      <c r="H565" s="2" t="str">
        <v>C.JAY.VENTURES NIG LTD</v>
      </c>
      <c r="I565" s="2" t="s">
        <v>3106</v>
      </c>
      <c r="J565" s="2" t="str">
        <v>00234 8033335290</v>
      </c>
      <c r="K565" s="2">
        <v>234</v>
      </c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2" t="s">
        <v>3539</v>
      </c>
      <c r="B566" s="2" t="str">
        <v>新加坡</v>
      </c>
      <c r="C566" s="3" t="s">
        <v>3541</v>
      </c>
      <c r="D566" s="3"/>
      <c r="E566" s="2" t="str">
        <v>其他,家具,家用电器,照明产品,餐厨用具</v>
      </c>
      <c r="F566" s="2" t="str">
        <v>9次</v>
      </c>
      <c r="G566" s="2" t="str">
        <v>BIK 3017, Ubi Road 1,01129, Singapore 408708</v>
      </c>
      <c r="H566" s="2" t="str">
        <v>Alexandre Guillame</v>
      </c>
      <c r="I566" s="2" t="s">
        <v>3540</v>
      </c>
      <c r="J566" s="2" t="str">
        <v>+65 6759 4629</v>
      </c>
      <c r="K566" s="2" t="str">
        <v>65 67595747</v>
      </c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2" t="s">
        <v>5501</v>
      </c>
      <c r="B567" s="2" t="str">
        <v>菲律賓</v>
      </c>
      <c r="C567" s="2" t="str">
        <v>--</v>
      </c>
      <c r="D567" s="3"/>
      <c r="E567" s="2" t="str">
        <v>餐厨用具</v>
      </c>
      <c r="F567" s="2" t="str">
        <v>6次</v>
      </c>
      <c r="G567" s="2" t="str">
        <v>100 B.GONZALES ST.,XAVIERVILLE SUBD.LOYOLA HEIGHTS QUEZON CITY 1108</v>
      </c>
      <c r="H567" s="2" t="str">
        <v>LENY CHAN BENITEZ</v>
      </c>
      <c r="I567" s="2" t="s">
        <v>5502</v>
      </c>
      <c r="J567" s="2" t="str">
        <v>0063 2 4260534</v>
      </c>
      <c r="K567" s="2" t="str">
        <v>0063 2 4265384</v>
      </c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2" t="s">
        <v>7205</v>
      </c>
      <c r="B568" s="2" t="str">
        <v>埃及</v>
      </c>
      <c r="C568" s="2" t="str">
        <v>--</v>
      </c>
      <c r="D568" s="3"/>
      <c r="E568" s="2" t="str">
        <v>其他,办公文具,家具,玻璃工艺品,电子电气产品,餐厨用具</v>
      </c>
      <c r="F568" s="2" t="str">
        <v>7次</v>
      </c>
      <c r="G568" s="2" t="str">
        <v>47 ABDEL AZIZ ST.ATTABA SQ. CAIRO</v>
      </c>
      <c r="H568" s="2" t="str">
        <v>MR.ASHRAF SALAH SAID HELAL</v>
      </c>
      <c r="I568" s="2" t="s">
        <v>7206</v>
      </c>
      <c r="J568" s="2" t="str">
        <v>0020 2 3950707</v>
      </c>
      <c r="K568" s="2" t="str">
        <v>0020 2 5912713/3950588</v>
      </c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5" t="s">
        <v>3457</v>
      </c>
      <c r="B569" s="5" t="str">
        <v>泰国</v>
      </c>
      <c r="C569" s="4" t="s">
        <v>3455</v>
      </c>
      <c r="D569" s="3"/>
      <c r="E569" s="5" t="str">
        <v>餐厨用具</v>
      </c>
      <c r="F569" s="5" t="str">
        <v>6次</v>
      </c>
      <c r="G569" s="5" t="str">
        <v>2409/5-9 NEW PETCHBURI ROAD,BANGKAPI, BANGKOK 10320</v>
      </c>
      <c r="H569" s="5" t="str">
        <v>ROONGNAPA PANYASIT</v>
      </c>
      <c r="I569" s="5" t="s">
        <v>3456</v>
      </c>
      <c r="J569" s="5" t="str">
        <v>+62 31 809568</v>
      </c>
      <c r="K569" s="5" t="str">
        <v>0066 2 318 0969</v>
      </c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2" t="s">
        <v>5449</v>
      </c>
      <c r="B570" s="2" t="str">
        <v>新加坡</v>
      </c>
      <c r="C570" s="3" t="s">
        <v>5447</v>
      </c>
      <c r="D570" s="3"/>
      <c r="E570" s="2" t="str">
        <v>化工产品,卫浴设备,家具,工艺陶瓷,食品,餐厨用具</v>
      </c>
      <c r="F570" s="2" t="str">
        <v>6次</v>
      </c>
      <c r="G570" s="2" t="str">
        <v>348 JALAN BOON LAY</v>
      </c>
      <c r="H570" s="2" t="str">
        <v>MR SIM TENG YAM</v>
      </c>
      <c r="I570" s="2" t="s">
        <v>5448</v>
      </c>
      <c r="J570" s="2" t="str">
        <v>+65-6867-2000,+65 6867 2000</v>
      </c>
      <c r="K570" s="2" t="str">
        <v>0065 62661286</v>
      </c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2" t="s">
        <v>1660</v>
      </c>
      <c r="B571" s="2" t="str">
        <v>巴基斯坦</v>
      </c>
      <c r="C571" s="3" t="s">
        <v>1659</v>
      </c>
      <c r="D571" s="3"/>
      <c r="E571" s="2" t="str">
        <v>其他,办公文具,电子消费品及信息产品,电子电气产品,自行车,鞋,餐厨用具</v>
      </c>
      <c r="F571" s="2" t="str">
        <v>9次</v>
      </c>
      <c r="G571" s="2" t="str">
        <v>*</v>
      </c>
      <c r="H571" s="2" t="str">
        <v>ABDUL HADI</v>
      </c>
      <c r="I571" s="2" t="s">
        <v>1658</v>
      </c>
      <c r="J571" s="2" t="str">
        <v>0092 91 811677</v>
      </c>
      <c r="K571" s="2" t="str">
        <v>(091)843506</v>
      </c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2" t="s">
        <v>3727</v>
      </c>
      <c r="B572" s="2" t="str">
        <v>馬來西亞</v>
      </c>
      <c r="C572" s="3" t="s">
        <v>3726</v>
      </c>
      <c r="D572" s="3"/>
      <c r="E572" s="2" t="str">
        <v>餐厨用具</v>
      </c>
      <c r="F572" s="2" t="str">
        <v>2次</v>
      </c>
      <c r="G572" s="2" t="str">
        <v>LOT T-3,JALAN 3,KAMPUNG BARU AMPANG,SELANGOR</v>
      </c>
      <c r="H572" s="2" t="str">
        <v>F.C.SHUM</v>
      </c>
      <c r="I572" s="2" t="str">
        <v>--</v>
      </c>
      <c r="J572" s="2">
        <f>+60-3-4293-89</f>
      </c>
      <c r="K572" s="2" t="str">
        <v>0060 3 42930098</v>
      </c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2" t="s">
        <v>1435</v>
      </c>
      <c r="B573" s="2" t="str">
        <v>印尼</v>
      </c>
      <c r="C573" s="2" t="str">
        <v>--</v>
      </c>
      <c r="D573" s="3"/>
      <c r="E573" s="2" t="str">
        <v>家具,食品,餐厨用具</v>
      </c>
      <c r="F573" s="2" t="str">
        <v>8次</v>
      </c>
      <c r="G573" s="2" t="str">
        <v>JL. NUSA INDAH RAYA BLOK M-10,CIPINANG INDAH,INDONESIA</v>
      </c>
      <c r="H573" s="2" t="str">
        <v>HECTOR RICARDO ANAPAN MENDOZA</v>
      </c>
      <c r="I573" s="2" t="s">
        <v>1434</v>
      </c>
      <c r="J573" s="2" t="str">
        <v>+62 21 46824590</v>
      </c>
      <c r="K573" s="2" t="str">
        <v>62 214604005</v>
      </c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2" t="s">
        <v>1435</v>
      </c>
      <c r="B574" s="2" t="str">
        <v>印尼</v>
      </c>
      <c r="C574" s="2" t="str">
        <v>--</v>
      </c>
      <c r="D574" s="3"/>
      <c r="E574" s="2" t="str">
        <v>家具,食品,餐厨用具</v>
      </c>
      <c r="F574" s="2" t="str">
        <v>8次</v>
      </c>
      <c r="G574" s="2" t="str">
        <v>JL. NUSA INDAH RAYA BLOK M-10,CIPINANG INDAH,INDONESIA</v>
      </c>
      <c r="H574" s="2" t="str">
        <v>HECTOR RICARDO ANAPAN MENDOZA</v>
      </c>
      <c r="I574" s="2" t="s">
        <v>1434</v>
      </c>
      <c r="J574" s="2" t="str">
        <v>+62 21 46824590</v>
      </c>
      <c r="K574" s="2" t="str">
        <v>62 214604005</v>
      </c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2" t="s">
        <v>1869</v>
      </c>
      <c r="B575" s="2" t="str">
        <v>馬來西亞</v>
      </c>
      <c r="C575" s="2" t="str">
        <v>--</v>
      </c>
      <c r="D575" s="3"/>
      <c r="E575" s="2" t="str">
        <v>个人护理用具,其他,医药保健品及医疗器械,工程机械,餐厨用具</v>
      </c>
      <c r="F575" s="2" t="str">
        <v>8次</v>
      </c>
      <c r="G575" s="2" t="str">
        <v>18 JALAN BUKIT LAGI,01000 KANGAR,PERLIS,MALAYSIA</v>
      </c>
      <c r="H575" s="2" t="str">
        <v>Ahmad Said</v>
      </c>
      <c r="I575" s="2" t="s">
        <v>1870</v>
      </c>
      <c r="J575" s="2" t="str">
        <v>+60 4-977 7505</v>
      </c>
      <c r="K575" s="2" t="str">
        <v>04-9765891</v>
      </c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2" t="s">
        <v>3727</v>
      </c>
      <c r="B576" s="2" t="str">
        <v>馬來西亞</v>
      </c>
      <c r="C576" s="3" t="s">
        <v>3726</v>
      </c>
      <c r="D576" s="3"/>
      <c r="E576" s="2" t="str">
        <v>餐厨用具</v>
      </c>
      <c r="F576" s="2" t="str">
        <v>2次</v>
      </c>
      <c r="G576" s="2" t="str">
        <v>LOT T-3,JALAN 3,KAMPUNG BARU AMPANG,SELANGOR</v>
      </c>
      <c r="H576" s="2" t="str">
        <v>F.C.SHUM</v>
      </c>
      <c r="I576" s="2" t="str">
        <v>--</v>
      </c>
      <c r="J576" s="2">
        <f>+60-3-4293-89</f>
      </c>
      <c r="K576" s="2" t="str">
        <v>0060 3 42930098</v>
      </c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2" t="s">
        <v>1832</v>
      </c>
      <c r="B577" s="2" t="str">
        <v>巴基斯坦</v>
      </c>
      <c r="C577" s="3" t="s">
        <v>1834</v>
      </c>
      <c r="D577" s="3"/>
      <c r="E577" s="2" t="str">
        <v>家具,家用电器,工艺陶瓷,玻璃工艺品,餐厨用具</v>
      </c>
      <c r="F577" s="2" t="str">
        <v>8次</v>
      </c>
      <c r="G577" s="2" t="str">
        <v>31 B NATIONAL BARA MARKET SHAHALAM MARKET LAHORE</v>
      </c>
      <c r="H577" s="2" t="str">
        <v>GHULAM YASIN</v>
      </c>
      <c r="I577" s="2" t="s">
        <v>1833</v>
      </c>
      <c r="J577" s="2" t="str">
        <v>0092 42 7668050</v>
      </c>
      <c r="K577" s="2" t="str">
        <v>0092 42 7668082</v>
      </c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2" t="s">
        <v>7524</v>
      </c>
      <c r="B578" s="2" t="str">
        <v>埃及</v>
      </c>
      <c r="C578" s="2" t="str">
        <v>--</v>
      </c>
      <c r="D578" s="3"/>
      <c r="E578" s="2" t="s">
        <v>7522</v>
      </c>
      <c r="F578" s="2" t="str">
        <v>9次</v>
      </c>
      <c r="G578" s="2" t="str">
        <v>37 , EGYPT</v>
      </c>
      <c r="H578" s="2" t="str">
        <v>ALVARO AYALA ROLANDO</v>
      </c>
      <c r="I578" s="2" t="s">
        <v>7523</v>
      </c>
      <c r="J578" s="2" t="str">
        <v>+20 3 5275643</v>
      </c>
      <c r="K578" s="2">
        <v>2035275643</v>
      </c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2" t="s">
        <v>7469</v>
      </c>
      <c r="B579" s="2" t="str">
        <v>沙烏地阿拉伯</v>
      </c>
      <c r="C579" s="2" t="str">
        <v>--</v>
      </c>
      <c r="D579" s="3"/>
      <c r="E579" s="2" t="str">
        <v>餐厨用具</v>
      </c>
      <c r="F579" s="2" t="str">
        <v>5次</v>
      </c>
      <c r="G579" s="2" t="str">
        <v>SHARIF AL-GHALIB BUILDING 8TH FLOOR,FLAT NO.16 KING ABDUL AZIZ STREET,AL-BALAD(P.O.BOX:5696 JEDDAH)</v>
      </c>
      <c r="H579" s="2" t="str">
        <v>EJAZ HUSSAIN</v>
      </c>
      <c r="I579" s="2" t="s">
        <v>7470</v>
      </c>
      <c r="J579" s="2" t="str">
        <v>00966 2 6490153</v>
      </c>
      <c r="K579" s="2" t="str">
        <v>00966 2 6476975/6271889</v>
      </c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2" t="s">
        <v>3917</v>
      </c>
      <c r="B580" s="2" t="str">
        <v>土耳其</v>
      </c>
      <c r="C580" s="3" t="s">
        <v>3916</v>
      </c>
      <c r="D580" s="3"/>
      <c r="E580" s="2" t="str">
        <v>其他,餐厨用具</v>
      </c>
      <c r="F580" s="2" t="str">
        <v>7次</v>
      </c>
      <c r="G580" s="2" t="str">
        <v>ISTIKLAL CAD.SAHNE SOK. ASLI HAN CBLOK 15,1 BEYOGLUISTANBUL, TURKEY</v>
      </c>
      <c r="H580" s="2" t="str">
        <v>MANHAR PATEL</v>
      </c>
      <c r="I580" s="2" t="s">
        <v>3918</v>
      </c>
      <c r="J580" s="2" t="str">
        <v>+90 212 249 45 66</v>
      </c>
      <c r="K580" s="2" t="str">
        <v>0090 212 2925385/2435574</v>
      </c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2" t="s">
        <v>1760</v>
      </c>
      <c r="B581" s="2" t="str">
        <v>印度</v>
      </c>
      <c r="C581" s="3" t="s">
        <v>1761</v>
      </c>
      <c r="D581" s="3"/>
      <c r="E581" s="2" t="s">
        <v>1759</v>
      </c>
      <c r="F581" s="2" t="str">
        <v>9次</v>
      </c>
      <c r="G581" s="2" t="str">
        <v>S.C.F-1, RED SQUARE MARKET,HISAR-125001 (HARYANA),INDIA</v>
      </c>
      <c r="H581" s="2" t="str">
        <v>JO ANN S. DIMALALA</v>
      </c>
      <c r="I581" s="2">
        <v>14</v>
      </c>
      <c r="J581" s="2" t="str">
        <v>+91 166 223 8360</v>
      </c>
      <c r="K581" s="2" t="str">
        <v>91 1662 245896</v>
      </c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2" t="s">
        <v>7485</v>
      </c>
      <c r="B582" s="2" t="str">
        <v>新加坡</v>
      </c>
      <c r="C582" s="3" t="s">
        <v>7484</v>
      </c>
      <c r="D582" s="3"/>
      <c r="E582" s="2" t="str">
        <v>其他,卫浴设备,餐厨用具</v>
      </c>
      <c r="F582" s="2" t="str">
        <v>9次</v>
      </c>
      <c r="G582" s="2" t="str">
        <v>14 ROBINSON ROAD #03-01 FE FIN BLDG</v>
      </c>
      <c r="H582" s="2" t="str">
        <v>CUT CRAFT ASIA PTE LTD</v>
      </c>
      <c r="I582" s="2" t="s">
        <v>7486</v>
      </c>
      <c r="J582" s="2" t="str">
        <v>0065 62589897</v>
      </c>
      <c r="K582" s="2" t="str">
        <v>0065 62582029</v>
      </c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2" t="s">
        <v>1873</v>
      </c>
      <c r="B583" s="2" t="str">
        <v>土耳其</v>
      </c>
      <c r="C583" s="3" t="s">
        <v>1874</v>
      </c>
      <c r="D583" s="3"/>
      <c r="E583" s="2" t="s">
        <v>1871</v>
      </c>
      <c r="F583" s="2" t="str">
        <v>6次</v>
      </c>
      <c r="G583" s="2" t="str">
        <v>CUMHURIYET MAHALLESI AYNALIKAVAK SOKAK NO: 17TURKEY</v>
      </c>
      <c r="H583" s="2" t="str">
        <v>Antonio</v>
      </c>
      <c r="I583" s="2" t="s">
        <v>1872</v>
      </c>
      <c r="J583" s="2" t="str">
        <v>+90 264 277 49 06</v>
      </c>
      <c r="K583" s="2" t="str">
        <v>0090 264 273 52 71</v>
      </c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2" t="s">
        <v>6257</v>
      </c>
      <c r="B584" s="2" t="str">
        <v>巴基斯坦</v>
      </c>
      <c r="C584" s="3" t="s">
        <v>6258</v>
      </c>
      <c r="D584" s="3"/>
      <c r="E584" s="2" t="str">
        <v>家居装饰品,餐厨用具</v>
      </c>
      <c r="F584" s="2" t="str">
        <v>3次</v>
      </c>
      <c r="G584" s="2" t="str">
        <v>A-87 AL-NAFEES MARKET JINNAH ROAD RAWALPINDI PAKISTAN</v>
      </c>
      <c r="H584" s="2" t="str">
        <v>ABDUL BASIT</v>
      </c>
      <c r="I584" s="2" t="s">
        <v>6256</v>
      </c>
      <c r="J584" s="2" t="str">
        <v>+92 51 5772206</v>
      </c>
      <c r="K584" s="2" t="str">
        <v>0092-51-5557743</v>
      </c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2" t="s">
        <v>7817</v>
      </c>
      <c r="B585" s="2" t="str">
        <v>印度</v>
      </c>
      <c r="C585" s="2" t="str">
        <v>--</v>
      </c>
      <c r="D585" s="3"/>
      <c r="E585" s="2" t="str">
        <v>家具,家居装饰品,工艺陶瓷,照明产品,餐厨用具</v>
      </c>
      <c r="F585" s="2" t="str">
        <v>5次</v>
      </c>
      <c r="G585" s="2" t="str">
        <v>237, P,D'MELLO ROAD,GULAB BUILDING, SUIT-307,MUMBAI-400038.,INDIA</v>
      </c>
      <c r="H585" s="2" t="str">
        <v>DR CARLA DELFINO</v>
      </c>
      <c r="I585" s="2" t="s">
        <v>7818</v>
      </c>
      <c r="J585" s="2" t="str">
        <v>+91 22 2262 0184</v>
      </c>
      <c r="K585" s="2">
        <v>912222624437</v>
      </c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2" t="s">
        <v>6146</v>
      </c>
      <c r="B586" s="2" t="str">
        <v>印度</v>
      </c>
      <c r="C586" s="3" t="s">
        <v>6149</v>
      </c>
      <c r="D586" s="3"/>
      <c r="E586" s="2" t="s">
        <v>6147</v>
      </c>
      <c r="F586" s="2" t="str">
        <v>10次</v>
      </c>
      <c r="G586" s="2" t="str">
        <v>111/9,KISHANGARH,ARUNA ASAF ALI MARG OPP.B-4 VASANT KUNJ,NEW DELHI</v>
      </c>
      <c r="H586" s="2" t="str">
        <v>ANAND DATWANI</v>
      </c>
      <c r="I586" s="2" t="s">
        <v>6148</v>
      </c>
      <c r="J586" s="2" t="str">
        <v>91 22 27574171</v>
      </c>
      <c r="K586" s="2" t="str">
        <v>91 22 27560382</v>
      </c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2" t="s">
        <v>6174</v>
      </c>
      <c r="B587" s="2" t="str">
        <v>印尼</v>
      </c>
      <c r="C587" s="2" t="str">
        <v>--</v>
      </c>
      <c r="D587" s="3"/>
      <c r="E587" s="2" t="str">
        <v>五金,其他,家具,家居用品,工艺陶瓷,食品,餐厨用具</v>
      </c>
      <c r="F587" s="2" t="str">
        <v>7次</v>
      </c>
      <c r="G587" s="2" t="str">
        <v>PERUMAHAN DAAN MOGOT BARU JL.JIMBARAN BLOK LA 12A NO.8 JAKARTA BARAT</v>
      </c>
      <c r="H587" s="2" t="str">
        <v>Mr. Sayuti</v>
      </c>
      <c r="I587" s="2" t="s">
        <v>6175</v>
      </c>
      <c r="J587" s="2" t="str">
        <v>0062 21 5445029</v>
      </c>
      <c r="K587" s="2" t="str">
        <v>0062 21 5445030</v>
      </c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2" t="s">
        <v>111</v>
      </c>
      <c r="B588" s="2" t="str">
        <v>南非</v>
      </c>
      <c r="C588" s="3" t="s">
        <v>113</v>
      </c>
      <c r="D588" s="3"/>
      <c r="E588" s="2" t="str">
        <v>服装饰物及配件,箱包,餐厨用具</v>
      </c>
      <c r="F588" s="2" t="str">
        <v>8次</v>
      </c>
      <c r="G588" s="2" t="str">
        <v>63 FRERE ROAD,JUDITH'S PAARL,P.O.BOX 2711,JOHANNESBURG, 2000SOUTH AFRICA</v>
      </c>
      <c r="H588" s="2" t="str">
        <v>DAPHNE SCHNEIGANSZ</v>
      </c>
      <c r="I588" s="2" t="s">
        <v>112</v>
      </c>
      <c r="J588" s="2" t="str">
        <v>+27 11 614 7081</v>
      </c>
      <c r="K588" s="2" t="str">
        <v>0027 11 6242300</v>
      </c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2" t="s">
        <v>6364</v>
      </c>
      <c r="B589" s="2" t="str">
        <v>印度</v>
      </c>
      <c r="C589" s="3" t="s">
        <v>6362</v>
      </c>
      <c r="D589" s="3"/>
      <c r="E589" s="2" t="str">
        <v>服装饰物及配件,餐厨用具</v>
      </c>
      <c r="F589" s="2" t="str">
        <v>8次</v>
      </c>
      <c r="G589" s="2" t="str">
        <v>58 RAMPURI KALKAJI,NEW DELHI 110019,INDIA</v>
      </c>
      <c r="H589" s="2" t="str">
        <v>Jorge Hermosilla</v>
      </c>
      <c r="I589" s="2" t="s">
        <v>6363</v>
      </c>
      <c r="J589" s="2" t="str">
        <v>0091 120 2441305</v>
      </c>
      <c r="K589" s="2" t="str">
        <v>91 11 2622 46 85</v>
      </c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5" t="s">
        <v>1100</v>
      </c>
      <c r="B590" s="5" t="str">
        <v>埃及</v>
      </c>
      <c r="C590" s="4" t="s">
        <v>1102</v>
      </c>
      <c r="D590" s="3"/>
      <c r="E590" s="5" t="str">
        <v>家具,家用电器,照明产品,玻璃工艺品,餐厨用具</v>
      </c>
      <c r="F590" s="5" t="str">
        <v>8次</v>
      </c>
      <c r="G590" s="5" t="str">
        <v>60, Eltaiaran St., Nasr City Cairo Egypt</v>
      </c>
      <c r="H590" s="5" t="str">
        <v>BERNARD JULIEN</v>
      </c>
      <c r="I590" s="5" t="s">
        <v>1101</v>
      </c>
      <c r="J590" s="5" t="str">
        <v>0020 2 2637458</v>
      </c>
      <c r="K590" s="5" t="str">
        <v>0020 2 2634110</v>
      </c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2" t="s">
        <v>414</v>
      </c>
      <c r="B591" s="2" t="str">
        <v>印度</v>
      </c>
      <c r="C591" s="2" t="str">
        <v>--</v>
      </c>
      <c r="D591" s="3"/>
      <c r="E591" s="2" t="str">
        <v>其他,家居用品,玻璃工艺品,餐厨用具</v>
      </c>
      <c r="F591" s="2" t="str">
        <v>7次</v>
      </c>
      <c r="G591" s="2" t="str">
        <v>WZ-90A,(FIRST FLOOR),STREET NO.5,SHIV NAGAR,NEW DELHI-58</v>
      </c>
      <c r="H591" s="2" t="str">
        <v>MR.ARVINDERPAL SINGH SHINH</v>
      </c>
      <c r="I591" s="2" t="s">
        <v>413</v>
      </c>
      <c r="J591" s="2" t="str">
        <v>0091 11 5520573</v>
      </c>
      <c r="K591" s="2" t="str">
        <v>0091 11 5520573</v>
      </c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2" t="s">
        <v>2611</v>
      </c>
      <c r="B592" s="2" t="str">
        <v>菲律賓</v>
      </c>
      <c r="C592" s="2" t="str">
        <v>--</v>
      </c>
      <c r="D592" s="3"/>
      <c r="E592" s="2" t="str">
        <v>玻璃工艺品,餐厨用具</v>
      </c>
      <c r="F592" s="2" t="str">
        <v>3次</v>
      </c>
      <c r="G592" s="2" t="str">
        <v>FOREMOST CORP. CENTER 102 WEST AVENUE,QUEZON CITY</v>
      </c>
      <c r="H592" s="2" t="str">
        <v>MS.BING M.VELASQUEZ</v>
      </c>
      <c r="I592" s="2" t="s">
        <v>2610</v>
      </c>
      <c r="J592" s="2" t="str">
        <v>0063 2 4100646</v>
      </c>
      <c r="K592" s="2" t="str">
        <v>0063 2 4100646</v>
      </c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2" t="s">
        <v>3030</v>
      </c>
      <c r="B593" s="2" t="str">
        <v>新加坡</v>
      </c>
      <c r="C593" s="2" t="str">
        <v>--</v>
      </c>
      <c r="D593" s="3"/>
      <c r="E593" s="2" t="str">
        <v>工艺陶瓷,玻璃工艺品,餐厨用具</v>
      </c>
      <c r="F593" s="2" t="str">
        <v>5次</v>
      </c>
      <c r="G593" s="2" t="str">
        <v>KB Warehouse Complex, 41,Kaki Bukit Road 2, 417858, Singapore</v>
      </c>
      <c r="H593" s="2" t="str">
        <v>Toh Yew Keong</v>
      </c>
      <c r="I593" s="2" t="str">
        <v>--</v>
      </c>
      <c r="J593" s="2" t="str">
        <v>0065 67468655</v>
      </c>
      <c r="K593" s="2" t="str">
        <v>0065 67468755</v>
      </c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2" t="s">
        <v>6763</v>
      </c>
      <c r="B594" s="2" t="str">
        <v>尼日利亞</v>
      </c>
      <c r="C594" s="2" t="str">
        <v>--</v>
      </c>
      <c r="D594" s="3"/>
      <c r="E594" s="2" t="s">
        <v>6761</v>
      </c>
      <c r="F594" s="2" t="str">
        <v>9次</v>
      </c>
      <c r="G594" s="2" t="str">
        <v>234-1-4731043</v>
      </c>
      <c r="H594" s="2" t="str">
        <v>FELIX LUHRS C</v>
      </c>
      <c r="I594" s="2" t="s">
        <v>6762</v>
      </c>
      <c r="J594" s="2" t="str">
        <v>+234 1 473 1043</v>
      </c>
      <c r="K594" s="2" t="str">
        <v>234 1 4731046</v>
      </c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2" t="s">
        <v>6784</v>
      </c>
      <c r="B595" s="2" t="str">
        <v>馬來西亞</v>
      </c>
      <c r="C595" s="2" t="str">
        <v>--</v>
      </c>
      <c r="D595" s="3"/>
      <c r="E595" s="2" t="str">
        <v>餐厨用具</v>
      </c>
      <c r="F595" s="2" t="str">
        <v>6次</v>
      </c>
      <c r="G595" s="2" t="str">
        <v>NO.24,JALAN PS 1/3,BANDAR PINGGIRAN SUBANG 1,SECTION U5,SHAH ALAM,SELANGOR DARUL EHSAN</v>
      </c>
      <c r="H595" s="2" t="str">
        <v>BRIGHT DESIGN SDN.BHD.</v>
      </c>
      <c r="I595" s="2" t="s">
        <v>6783</v>
      </c>
      <c r="J595" s="2" t="str">
        <v>+60 3-7847 4032</v>
      </c>
      <c r="K595" s="2" t="str">
        <v>0060 3 78474457</v>
      </c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2" t="s">
        <v>566</v>
      </c>
      <c r="B596" s="2" t="str">
        <v>土耳其</v>
      </c>
      <c r="C596" s="3" t="s">
        <v>568</v>
      </c>
      <c r="D596" s="3"/>
      <c r="E596" s="2" t="str">
        <v>玻璃工艺品,餐厨用具</v>
      </c>
      <c r="F596" s="2" t="str">
        <v>7次</v>
      </c>
      <c r="G596" s="2" t="str">
        <v>KIRAC KOYU,2 BOLGE 5,CADDE NO.32 BUYUKCEKMECE ISTANBUL</v>
      </c>
      <c r="H596" s="2" t="str">
        <v>HAYZUM S/STEEL COOKWARE</v>
      </c>
      <c r="I596" s="2" t="s">
        <v>567</v>
      </c>
      <c r="J596" s="2" t="str">
        <v>0090 212 6895676</v>
      </c>
      <c r="K596" s="2" t="str">
        <v>0090 212 6894525</v>
      </c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2" t="s">
        <v>2902</v>
      </c>
      <c r="B597" s="2" t="str">
        <v>南非</v>
      </c>
      <c r="C597" s="2" t="str">
        <v>--</v>
      </c>
      <c r="D597" s="3"/>
      <c r="E597" s="2" t="str">
        <v>建筑及装饰材料,餐厨用具</v>
      </c>
      <c r="F597" s="2" t="str">
        <v>8次</v>
      </c>
      <c r="G597" s="2" t="str">
        <v>P.O.BOX 842 DURBAN,4000, KZN,SOUTH AFRICA</v>
      </c>
      <c r="H597" s="2" t="str">
        <v>Colin Chang</v>
      </c>
      <c r="I597" s="2" t="s">
        <v>2903</v>
      </c>
      <c r="J597" s="2" t="str">
        <v>+27 31 209 4044</v>
      </c>
      <c r="K597" s="2">
        <v>27312092228</v>
      </c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2" t="s">
        <v>6734</v>
      </c>
      <c r="B598" s="2" t="str">
        <v>印度</v>
      </c>
      <c r="C598" s="3" t="s">
        <v>6733</v>
      </c>
      <c r="D598" s="3"/>
      <c r="E598" s="2" t="str">
        <v>家具,家用电器,照明产品,餐厨用具</v>
      </c>
      <c r="F598" s="2" t="str">
        <v>10次</v>
      </c>
      <c r="G598" s="2" t="str">
        <v>A 14. 1ST FLOOR, WAZIRPURINDUSTRIAL AREA, DELHI 110052,INDIA</v>
      </c>
      <c r="H598" s="2" t="str">
        <v>HARISH BATRA</v>
      </c>
      <c r="I598" s="2" t="s">
        <v>6735</v>
      </c>
      <c r="J598" s="2" t="str">
        <v>+91 11 2737 2030</v>
      </c>
      <c r="K598" s="2" t="str">
        <v>0091 11 27371030</v>
      </c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2" t="s">
        <v>530</v>
      </c>
      <c r="B599" s="2" t="str">
        <v>馬來西亞</v>
      </c>
      <c r="C599" s="3" t="s">
        <v>529</v>
      </c>
      <c r="D599" s="3"/>
      <c r="E599" s="2" t="str">
        <v>卫浴设备,餐厨用具</v>
      </c>
      <c r="F599" s="2" t="str">
        <v>9次</v>
      </c>
      <c r="G599" s="2" t="str">
        <v>LOT 2626A,KAMPUNG BARU,SUNGAI BULOH,SELANGOR DARUL EHSAN</v>
      </c>
      <c r="H599" s="2" t="str">
        <v>GALA PERFORMANCE SDN.BHD.</v>
      </c>
      <c r="I599" s="2" t="s">
        <v>531</v>
      </c>
      <c r="J599" s="2" t="str">
        <v>0060 3 61404742</v>
      </c>
      <c r="K599" s="2" t="str">
        <v>0060 3 61574541</v>
      </c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2" t="s">
        <v>2866</v>
      </c>
      <c r="B600" s="2" t="str">
        <v>巴基斯坦</v>
      </c>
      <c r="C600" s="3" t="s">
        <v>2868</v>
      </c>
      <c r="D600" s="3"/>
      <c r="E600" s="2" t="str">
        <v>其他,家用电器,玻璃工艺品,电子消费品及信息产品,箱包,餐厨用具</v>
      </c>
      <c r="F600" s="2" t="str">
        <v>9次</v>
      </c>
      <c r="G600" s="2" t="str">
        <v>C-32 Billys, Gulistan Johar .Karachi</v>
      </c>
      <c r="H600" s="2" t="str">
        <v>JITEN GOYAL</v>
      </c>
      <c r="I600" s="2" t="s">
        <v>2867</v>
      </c>
      <c r="J600" s="2" t="str">
        <v>+92 300 2118570</v>
      </c>
      <c r="K600" s="2" t="str">
        <v>009221 8146717</v>
      </c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2" t="s">
        <v>1123</v>
      </c>
      <c r="B601" s="2" t="str">
        <v>泰国</v>
      </c>
      <c r="C601" s="3" t="s">
        <v>1125</v>
      </c>
      <c r="D601" s="3"/>
      <c r="E601" s="2" t="str">
        <v>餐厨用具</v>
      </c>
      <c r="F601" s="2" t="str">
        <v>3次</v>
      </c>
      <c r="G601" s="2" t="str">
        <v>1100/6 RAMA IV ROAD,THONGMAHAMEK,SATHORN,BANGKOK</v>
      </c>
      <c r="H601" s="2" t="str">
        <v>SUCHART UDOMRUNGRUENG</v>
      </c>
      <c r="I601" s="2" t="s">
        <v>1124</v>
      </c>
      <c r="J601" s="2" t="str">
        <v>+66-267197013,+66-2-671-9701,+66-2-671-9704,+66-86-380-2277,+66 2 671 9701,+66 86 380 2277,+66 2 671 9704</v>
      </c>
      <c r="K601" s="2" t="str">
        <v>0066 2 6719704</v>
      </c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2" t="s">
        <v>4832</v>
      </c>
      <c r="B602" s="2" t="str">
        <v>沙烏地阿拉伯</v>
      </c>
      <c r="C602" s="2" t="str">
        <v>--</v>
      </c>
      <c r="D602" s="3"/>
      <c r="E602" s="2" t="str">
        <v>家用纺织品,玻璃工艺品,箱包,餐厨用具</v>
      </c>
      <c r="F602" s="2" t="str">
        <v>6次</v>
      </c>
      <c r="G602" s="2" t="str">
        <v>P.O.BOX:16241,JEDDAH 21464, K.S.A,SAUDI ARABIA</v>
      </c>
      <c r="H602" s="2" t="str">
        <v>--</v>
      </c>
      <c r="I602" s="2" t="s">
        <v>4833</v>
      </c>
      <c r="J602" s="2">
        <v>96026420370</v>
      </c>
      <c r="K602" s="2">
        <v>96026437554</v>
      </c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2" t="s">
        <v>4766</v>
      </c>
      <c r="B603" s="2" t="str">
        <v>巴基斯坦</v>
      </c>
      <c r="C603" s="3" t="s">
        <v>4767</v>
      </c>
      <c r="D603" s="3"/>
      <c r="E603" s="2" t="str">
        <v>园林用品,家具,建筑及装饰材料,餐厨用具</v>
      </c>
      <c r="F603" s="2" t="str">
        <v>8次</v>
      </c>
      <c r="G603" s="2" t="str">
        <v>G-2 RC- 10/24 CHAND BIBI ROAD BOHRAPIR KARACHI, PAKISTAN.</v>
      </c>
      <c r="H603" s="2" t="str">
        <v>Andreas Steffan</v>
      </c>
      <c r="I603" s="2" t="s">
        <v>4768</v>
      </c>
      <c r="J603" s="2" t="str">
        <v>92 21 7775200</v>
      </c>
      <c r="K603" s="2" t="str">
        <v>92 21 7736821</v>
      </c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2" t="s">
        <v>6939</v>
      </c>
      <c r="B604" s="2" t="str">
        <v>馬來西亞</v>
      </c>
      <c r="C604" s="2" t="str">
        <v>--</v>
      </c>
      <c r="D604" s="3"/>
      <c r="E604" s="2" t="str">
        <v>其他,医药保健品及医疗器械,建筑及装饰材料,节日用品,食品,餐厨用具</v>
      </c>
      <c r="F604" s="2" t="str">
        <v>8次</v>
      </c>
      <c r="G604" s="2" t="str">
        <v>LOT 569,JALAN IPOH,3 1/2 MILES,51200 KUALA LUMPUR.,MALAYSIA</v>
      </c>
      <c r="H604" s="2" t="str">
        <v>Cokken Chiang</v>
      </c>
      <c r="I604" s="2" t="s">
        <v>6940</v>
      </c>
      <c r="J604" s="2" t="str">
        <v>+60 3-6257 6672</v>
      </c>
      <c r="K604" s="2" t="str">
        <v>603 62576672</v>
      </c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2" t="s">
        <v>5219</v>
      </c>
      <c r="B605" s="2" t="str">
        <v>印度</v>
      </c>
      <c r="C605" s="3" t="s">
        <v>5220</v>
      </c>
      <c r="D605" s="3"/>
      <c r="E605" s="2" t="str">
        <v>玩具,玻璃工艺品,礼品及赠品,餐厨用具</v>
      </c>
      <c r="F605" s="2" t="str">
        <v>7次</v>
      </c>
      <c r="G605" s="2" t="str">
        <v>110, MODEL TOWN,AMBALA CITY (HARYANA),INDIA</v>
      </c>
      <c r="H605" s="2" t="str">
        <v>ROHIT SURI</v>
      </c>
      <c r="I605" s="2" t="s">
        <v>5221</v>
      </c>
      <c r="J605" s="2" t="str">
        <v>+91 171 252 1308</v>
      </c>
      <c r="K605" s="2" t="str">
        <v>91 171 2521691</v>
      </c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2" t="s">
        <v>2779</v>
      </c>
      <c r="B606" s="2" t="str">
        <v>印度</v>
      </c>
      <c r="C606" s="2" t="str">
        <v>--</v>
      </c>
      <c r="D606" s="3"/>
      <c r="E606" s="2" t="str">
        <v>建筑及装饰材料,鞋,食品,餐厨用具</v>
      </c>
      <c r="F606" s="2" t="str">
        <v>7次</v>
      </c>
      <c r="G606" s="2" t="str">
        <v>B-605, Shivshakti complex, s.v.road, Dahisar East, Mumbai-400068 INDIA</v>
      </c>
      <c r="H606" s="2" t="str">
        <v>DONALD HARRIOTT</v>
      </c>
      <c r="I606" s="2">
        <v>14</v>
      </c>
      <c r="J606" s="2" t="str">
        <v>+91 22 2893 3937</v>
      </c>
      <c r="K606" s="2">
        <v>912228933937</v>
      </c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2" t="s">
        <v>6531</v>
      </c>
      <c r="B607" s="2" t="str">
        <v>馬來西亞</v>
      </c>
      <c r="C607" s="3" t="s">
        <v>6529</v>
      </c>
      <c r="D607" s="3"/>
      <c r="E607" s="2" t="str">
        <v>餐厨用具</v>
      </c>
      <c r="F607" s="2" t="str">
        <v>6次</v>
      </c>
      <c r="G607" s="2" t="str">
        <v>12A &amp; 16,JALAN TIARA 5,BANDAR BARU KLANG,KLANG,SELANGOR DARUL EHSAN</v>
      </c>
      <c r="H607" s="2" t="str">
        <v>ALAN K.A.PUAH</v>
      </c>
      <c r="I607" s="2" t="s">
        <v>6530</v>
      </c>
      <c r="J607" s="2">
        <f>+60-3-3344-4466</f>
      </c>
      <c r="K607" s="2" t="str">
        <v>0060 3 33444699</v>
      </c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2" t="s">
        <v>1429</v>
      </c>
      <c r="B608" s="2" t="str">
        <v>土耳其</v>
      </c>
      <c r="C608" s="3" t="s">
        <v>1431</v>
      </c>
      <c r="D608" s="3"/>
      <c r="E608" s="2" t="str">
        <v>其他,玻璃工艺品,箱包,餐厨用具</v>
      </c>
      <c r="F608" s="2" t="str">
        <v>8次</v>
      </c>
      <c r="G608" s="2" t="str">
        <v>29 EKIM CAD. NO: 23,34530 YENIBOSNA-ISTANBUL,TURKEY</v>
      </c>
      <c r="H608" s="2" t="str">
        <v>Sven-Erik Rasch Larsen</v>
      </c>
      <c r="I608" s="2" t="s">
        <v>1430</v>
      </c>
      <c r="J608" s="2" t="str">
        <v>+90 212 454 34 00</v>
      </c>
      <c r="K608" s="2">
        <v>902124543401</v>
      </c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2" t="s">
        <v>1357</v>
      </c>
      <c r="B609" s="2" t="str">
        <v>印尼</v>
      </c>
      <c r="C609" s="2" t="str">
        <v>--</v>
      </c>
      <c r="D609" s="3"/>
      <c r="E609" s="2" t="str">
        <v>餐厨用具</v>
      </c>
      <c r="F609" s="2" t="str">
        <v>3次</v>
      </c>
      <c r="G609" s="2" t="str">
        <v>KLAPANUNGGAL CILEUNGSI BOGOR WEST JAVA</v>
      </c>
      <c r="H609" s="2" t="str">
        <v>JAE-JUNG RHEE</v>
      </c>
      <c r="I609" s="2" t="s">
        <v>1358</v>
      </c>
      <c r="J609" s="2" t="str">
        <v>--</v>
      </c>
      <c r="K609" s="2" t="str">
        <v>0062 21 8230225</v>
      </c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2" t="s">
        <v>5528</v>
      </c>
      <c r="B610" s="2" t="str">
        <v>沙烏地阿拉伯</v>
      </c>
      <c r="C610" s="2" t="str">
        <v>--</v>
      </c>
      <c r="D610" s="3"/>
      <c r="E610" s="2" t="str">
        <v>餐厨用具</v>
      </c>
      <c r="F610" s="2" t="str">
        <v>6次</v>
      </c>
      <c r="G610" s="2" t="str">
        <v>P.O.BOX 953 TAIF</v>
      </c>
      <c r="H610" s="2" t="str">
        <v>Mr BAHOBAIL MOHAMMED</v>
      </c>
      <c r="I610" s="2" t="s">
        <v>5527</v>
      </c>
      <c r="J610" s="2" t="str">
        <v>00966 2 7322503</v>
      </c>
      <c r="K610" s="2" t="str">
        <v>00966 2 7381616</v>
      </c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5" t="s">
        <v>5467</v>
      </c>
      <c r="B611" s="5" t="str">
        <v>沙烏地阿拉伯</v>
      </c>
      <c r="C611" s="4" t="s">
        <v>5468</v>
      </c>
      <c r="D611" s="3"/>
      <c r="E611" s="5" t="str">
        <v>照明产品,玻璃工艺品,餐厨用具</v>
      </c>
      <c r="F611" s="5" t="str">
        <v>4次</v>
      </c>
      <c r="G611" s="5" t="str">
        <v>Arrass, SAUDI ARABIA</v>
      </c>
      <c r="H611" s="5" t="str">
        <v>--</v>
      </c>
      <c r="I611" s="5" t="s">
        <v>5469</v>
      </c>
      <c r="J611" s="5">
        <v>96663331955</v>
      </c>
      <c r="K611" s="5">
        <v>96663337454</v>
      </c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2" t="s">
        <v>1593</v>
      </c>
      <c r="B612" s="2" t="str">
        <v>印度</v>
      </c>
      <c r="C612" s="2" t="str">
        <v>--</v>
      </c>
      <c r="D612" s="3"/>
      <c r="E612" s="2" t="str">
        <v>个人护理用具,大型机械及设备,玻璃工艺品,餐厨用具</v>
      </c>
      <c r="F612" s="2" t="str">
        <v>4次</v>
      </c>
      <c r="G612" s="2" t="str">
        <v>3RD FLOOR CALCOT HOUSE,8/10 TAMARIND LANE, FORT,MUMBAI,INDIA</v>
      </c>
      <c r="H612" s="2" t="str">
        <v>--</v>
      </c>
      <c r="I612" s="2" t="s">
        <v>1594</v>
      </c>
      <c r="J612" s="2" t="str">
        <v>+91 22 5637 4052</v>
      </c>
      <c r="K612" s="2">
        <v>912256374052</v>
      </c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2" t="s">
        <v>5377</v>
      </c>
      <c r="B613" s="2" t="str">
        <v>尼日利亞</v>
      </c>
      <c r="C613" s="2" t="str">
        <v>--</v>
      </c>
      <c r="D613" s="3"/>
      <c r="E613" s="2" t="str">
        <v>家具,家居装饰品,餐厨用具</v>
      </c>
      <c r="F613" s="2" t="str">
        <v>7次</v>
      </c>
      <c r="G613" s="2" t="str">
        <v>7,HOLLOWAY STREET,OKE-ARIN,LAGOS.</v>
      </c>
      <c r="H613" s="2" t="str">
        <v>ALBERT C.EGBEBU</v>
      </c>
      <c r="I613" s="2" t="s">
        <v>5376</v>
      </c>
      <c r="J613" s="2" t="str">
        <v>00234 1 2665797</v>
      </c>
      <c r="K613" s="2">
        <v>234</v>
      </c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2" t="s">
        <v>5827</v>
      </c>
      <c r="B614" s="2" t="str">
        <v>巴基斯坦</v>
      </c>
      <c r="C614" s="2" t="str">
        <v>--</v>
      </c>
      <c r="D614" s="3"/>
      <c r="E614" s="2" t="str">
        <v>其他,家居用品,餐厨用具</v>
      </c>
      <c r="F614" s="2" t="str">
        <v>7次</v>
      </c>
      <c r="G614" s="2" t="str">
        <v>#33 BLOCK B,SHINWARI MARKET PESHAWAR</v>
      </c>
      <c r="H614" s="2" t="str">
        <v>J.D.SHAH</v>
      </c>
      <c r="I614" s="2" t="s">
        <v>5826</v>
      </c>
      <c r="J614" s="2" t="str">
        <v>+92 42 37634685</v>
      </c>
      <c r="K614" s="2" t="str">
        <v>00-92-91-823657</v>
      </c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2" t="s">
        <v>1686</v>
      </c>
      <c r="B615" s="2" t="str">
        <v>馬來西亞</v>
      </c>
      <c r="C615" s="2" t="str">
        <v>--</v>
      </c>
      <c r="D615" s="3"/>
      <c r="E615" s="2" t="str">
        <v>五金,餐厨用具</v>
      </c>
      <c r="F615" s="2" t="str">
        <v>6次</v>
      </c>
      <c r="G615" s="2" t="str">
        <v>P.O. BOX 534,10770 PENANG</v>
      </c>
      <c r="H615" s="2" t="str">
        <v>CHUANG COMPANY</v>
      </c>
      <c r="I615" s="2" t="s">
        <v>1685</v>
      </c>
      <c r="J615" s="2" t="str">
        <v>+60 4-229 7062</v>
      </c>
      <c r="K615" s="2" t="str">
        <v>0060 4 229 7062</v>
      </c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2" t="s">
        <v>936</v>
      </c>
      <c r="B616" s="2" t="str">
        <v>巴基斯坦</v>
      </c>
      <c r="C616" s="3" t="s">
        <v>938</v>
      </c>
      <c r="D616" s="3"/>
      <c r="E616" s="2" t="str">
        <v>其他,家具,家居装饰品,玻璃工艺品,箱包,钟表眼镜,餐厨用具</v>
      </c>
      <c r="F616" s="2" t="str">
        <v>8次</v>
      </c>
      <c r="G616" s="2" t="str">
        <v>707 yousuf grand Square, block 8, G4, Clifton,karachi, PAKISTAN</v>
      </c>
      <c r="H616" s="2" t="str">
        <v>Irma Aharoni</v>
      </c>
      <c r="I616" s="2" t="s">
        <v>937</v>
      </c>
      <c r="J616" s="2" t="str">
        <v>+92 300 9295461</v>
      </c>
      <c r="K616" s="2" t="str">
        <v>009221 5879201</v>
      </c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2" t="s">
        <v>763</v>
      </c>
      <c r="B617" s="2" t="str">
        <v>沙烏地阿拉伯</v>
      </c>
      <c r="C617" s="3" t="s">
        <v>766</v>
      </c>
      <c r="D617" s="3"/>
      <c r="E617" s="2" t="s">
        <v>764</v>
      </c>
      <c r="F617" s="2" t="str">
        <v>11次</v>
      </c>
      <c r="G617" s="2" t="str">
        <v>AL-BALAD, ZAHAB ST.AL MUHTASSEB BLDG. 4TH FLR.FLT.NO 11,P.O.BOX 20123 JEDDAH</v>
      </c>
      <c r="H617" s="2" t="str">
        <v>ABDUL KARIM Y.MUNSHI</v>
      </c>
      <c r="I617" s="2" t="s">
        <v>765</v>
      </c>
      <c r="J617" s="2" t="str">
        <v>00966 1 4630482</v>
      </c>
      <c r="K617" s="2" t="str">
        <v>00966 1 4651983</v>
      </c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2" t="s">
        <v>1911</v>
      </c>
      <c r="B618" s="2" t="str">
        <v>巴基斯坦</v>
      </c>
      <c r="C618" s="2" t="str">
        <v>--</v>
      </c>
      <c r="D618" s="3"/>
      <c r="E618" s="2" t="str">
        <v>体育及旅游休闲用品,大型机械及设备,家具,玻璃工艺品,箱包,餐厨用具</v>
      </c>
      <c r="F618" s="2" t="str">
        <v>9次</v>
      </c>
      <c r="G618" s="2" t="str">
        <v>malik taj market block-A 68 jamrud road peshawar, PAKISTAN</v>
      </c>
      <c r="H618" s="2" t="str">
        <v>Jennifer Wu</v>
      </c>
      <c r="I618" s="2" t="s">
        <v>1912</v>
      </c>
      <c r="J618" s="2" t="str">
        <v>0092 91 815789</v>
      </c>
      <c r="K618" s="2" t="str">
        <v>0092 91 829563</v>
      </c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2" t="s">
        <v>7485</v>
      </c>
      <c r="B619" s="2" t="str">
        <v>新加坡</v>
      </c>
      <c r="C619" s="3" t="s">
        <v>7484</v>
      </c>
      <c r="D619" s="3"/>
      <c r="E619" s="2" t="str">
        <v>其他,卫浴设备,餐厨用具</v>
      </c>
      <c r="F619" s="2" t="str">
        <v>9次</v>
      </c>
      <c r="G619" s="2" t="str">
        <v>14 ROBINSON ROAD #03-01 FE FIN BLDG</v>
      </c>
      <c r="H619" s="2" t="str">
        <v>CUT CRAFT ASIA PTE LTD</v>
      </c>
      <c r="I619" s="2" t="s">
        <v>7486</v>
      </c>
      <c r="J619" s="2" t="str">
        <v>0065 62589897</v>
      </c>
      <c r="K619" s="2" t="str">
        <v>0065 62582029</v>
      </c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2" t="s">
        <v>1873</v>
      </c>
      <c r="B620" s="2" t="str">
        <v>土耳其</v>
      </c>
      <c r="C620" s="3" t="s">
        <v>1874</v>
      </c>
      <c r="D620" s="3"/>
      <c r="E620" s="2" t="s">
        <v>1871</v>
      </c>
      <c r="F620" s="2" t="str">
        <v>6次</v>
      </c>
      <c r="G620" s="2" t="str">
        <v>CUMHURIYET MAHALLESI AYNALIKAVAK SOKAK NO: 17TURKEY</v>
      </c>
      <c r="H620" s="2" t="str">
        <v>Antonio</v>
      </c>
      <c r="I620" s="2" t="s">
        <v>1872</v>
      </c>
      <c r="J620" s="2" t="str">
        <v>+90 264 277 49 06</v>
      </c>
      <c r="K620" s="2" t="str">
        <v>0090 264 273 52 71</v>
      </c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2" t="s">
        <v>5887</v>
      </c>
      <c r="B621" s="2" t="str">
        <v>印尼</v>
      </c>
      <c r="C621" s="2" t="str">
        <v>--</v>
      </c>
      <c r="D621" s="3"/>
      <c r="E621" s="2" t="str">
        <v>体育及旅游休闲用品,其他,办公文具,家具,家用电器,箱包,鞋,食品,餐厨用具</v>
      </c>
      <c r="F621" s="2" t="str">
        <v>8次</v>
      </c>
      <c r="G621" s="2" t="str">
        <v>Jl. Duri Kosambi Raya No. 26 RT.007 RW.02 Jakarta 11750</v>
      </c>
      <c r="H621" s="2" t="str">
        <v>Handoyo</v>
      </c>
      <c r="I621" s="2" t="s">
        <v>5888</v>
      </c>
      <c r="J621" s="2" t="str">
        <v>+62 622 15458394</v>
      </c>
      <c r="K621" s="2" t="str">
        <v>62 21 5455682</v>
      </c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2" t="s">
        <v>2251</v>
      </c>
      <c r="B622" s="2" t="str">
        <v>印度</v>
      </c>
      <c r="C622" s="3" t="s">
        <v>2250</v>
      </c>
      <c r="D622" s="3"/>
      <c r="E622" s="2" t="str">
        <v>个人护理用具,家具,家居装饰品,玻璃工艺品,餐厨用具</v>
      </c>
      <c r="F622" s="2" t="str">
        <v>6次</v>
      </c>
      <c r="G622" s="2" t="str">
        <v>597-598 SHAHBADDAULATPURDELHI BAWANA ROAD ,DELHI-110042INDIA</v>
      </c>
      <c r="H622" s="2" t="str">
        <v>KWOK KA MAN</v>
      </c>
      <c r="I622" s="2" t="s">
        <v>2252</v>
      </c>
      <c r="J622" s="2" t="str">
        <v>+91-11-2326-0134,9811272605,022-026861938,011-232-718-10,044-43831150,+91 98112 72605,+91-98112-72605,+91 11 2327 1810,+91 11 2324 2500,+91 94447 56885</v>
      </c>
      <c r="K622" s="2" t="str">
        <v>91-11-3271218</v>
      </c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2" t="s">
        <v>3362</v>
      </c>
      <c r="B623" s="2" t="str">
        <v>巴基斯坦</v>
      </c>
      <c r="C623" s="3" t="s">
        <v>3360</v>
      </c>
      <c r="D623" s="3"/>
      <c r="E623" s="2" t="str">
        <v>家具,家居装饰品,餐厨用具</v>
      </c>
      <c r="F623" s="2" t="str">
        <v>8次</v>
      </c>
      <c r="G623" s="2" t="str">
        <v>9-A, Industrial Estate II, Gujranwala 52250,, PAKISTAN</v>
      </c>
      <c r="H623" s="2" t="str">
        <v>Daniel Benarroch</v>
      </c>
      <c r="I623" s="2" t="s">
        <v>3361</v>
      </c>
      <c r="J623" s="2" t="str">
        <v>92 431 285001 2</v>
      </c>
      <c r="K623" s="2" t="str">
        <v>92 431 285003</v>
      </c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2" t="s">
        <v>1163</v>
      </c>
      <c r="B624" s="2" t="str">
        <v>沙烏地阿拉伯</v>
      </c>
      <c r="C624" s="2" t="str">
        <v>--</v>
      </c>
      <c r="D624" s="3"/>
      <c r="E624" s="2" t="str">
        <v>餐厨用具</v>
      </c>
      <c r="F624" s="2" t="str">
        <v>3次</v>
      </c>
      <c r="G624" s="2" t="str">
        <v>P.O.BOX 3774 DAMMAM 31481</v>
      </c>
      <c r="H624" s="2" t="str">
        <v>OMER BASAREH</v>
      </c>
      <c r="I624" s="2" t="str">
        <v>--</v>
      </c>
      <c r="J624" s="2" t="str">
        <v>00966 3 8322001</v>
      </c>
      <c r="K624" s="2" t="str">
        <v>00966 3 8322005</v>
      </c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2" t="s">
        <v>1026</v>
      </c>
      <c r="B625" s="2" t="str">
        <v>印度</v>
      </c>
      <c r="C625" s="2" t="str">
        <v>--</v>
      </c>
      <c r="D625" s="3"/>
      <c r="E625" s="2" t="str">
        <v>餐厨用具</v>
      </c>
      <c r="F625" s="2" t="str">
        <v>6次</v>
      </c>
      <c r="G625" s="2" t="str">
        <v>309,SPICECCORP TOWERS,98 NEHRU PLACE,NEW DELHI</v>
      </c>
      <c r="H625" s="2" t="str">
        <v>ANITA MITTRA</v>
      </c>
      <c r="I625" s="2" t="s">
        <v>1025</v>
      </c>
      <c r="J625" s="2" t="str">
        <v>0091 11 6294768</v>
      </c>
      <c r="K625" s="2" t="str">
        <v>0091 11 8619230</v>
      </c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2" t="s">
        <v>6637</v>
      </c>
      <c r="B626" s="2" t="str">
        <v>馬來西亞</v>
      </c>
      <c r="C626" s="3" t="s">
        <v>6638</v>
      </c>
      <c r="D626" s="3"/>
      <c r="E626" s="2" t="str">
        <v>其他,医药保健品及医疗器械,工艺陶瓷,照明产品,箱包,餐厨用具</v>
      </c>
      <c r="F626" s="2" t="str">
        <v>9次</v>
      </c>
      <c r="G626" s="2" t="str">
        <v>NO,61,JALAN KIP 9,TAMAN PERINDUSTRIAN KIP,KEPONG,MALAYSIA</v>
      </c>
      <c r="H626" s="2" t="str">
        <v>Ruhul Amin</v>
      </c>
      <c r="I626" s="2" t="s">
        <v>6636</v>
      </c>
      <c r="J626" s="2" t="str">
        <v>+60 3-6275 2682</v>
      </c>
      <c r="K626" s="2" t="str">
        <v>603 62727360</v>
      </c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2" t="s">
        <v>2251</v>
      </c>
      <c r="B627" s="2" t="str">
        <v>印度</v>
      </c>
      <c r="C627" s="3" t="s">
        <v>2250</v>
      </c>
      <c r="D627" s="3"/>
      <c r="E627" s="2" t="str">
        <v>个人护理用具,家具,家居装饰品,玻璃工艺品,餐厨用具</v>
      </c>
      <c r="F627" s="2" t="str">
        <v>6次</v>
      </c>
      <c r="G627" s="2" t="str">
        <v>597-598 SHAHBADDAULATPURDELHI BAWANA ROAD ,DELHI-110042INDIA</v>
      </c>
      <c r="H627" s="2" t="str">
        <v>KWOK KA MAN</v>
      </c>
      <c r="I627" s="2" t="s">
        <v>2252</v>
      </c>
      <c r="J627" s="2" t="str">
        <v>+91-11-2326-0134,9811272605,022-026861938,011-232-718-10,044-43831150,+91 98112 72605,+91-98112-72605,+91 11 2327 1810,+91 11 2324 2500,+91 94447 56885</v>
      </c>
      <c r="K627" s="2" t="str">
        <v>91-11-3271218</v>
      </c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2" t="s">
        <v>5827</v>
      </c>
      <c r="B628" s="2" t="str">
        <v>巴基斯坦</v>
      </c>
      <c r="C628" s="2" t="str">
        <v>--</v>
      </c>
      <c r="D628" s="3"/>
      <c r="E628" s="2" t="str">
        <v>其他,家居用品,餐厨用具</v>
      </c>
      <c r="F628" s="2" t="str">
        <v>7次</v>
      </c>
      <c r="G628" s="2" t="str">
        <v>#33 BLOCK B,SHINWARI MARKET PESHAWAR</v>
      </c>
      <c r="H628" s="2" t="str">
        <v>J.D.SHAH</v>
      </c>
      <c r="I628" s="2" t="s">
        <v>5826</v>
      </c>
      <c r="J628" s="2" t="str">
        <v>+92 42 37634685</v>
      </c>
      <c r="K628" s="2" t="str">
        <v>00-92-91-823657</v>
      </c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2" t="s">
        <v>1163</v>
      </c>
      <c r="B629" s="2" t="str">
        <v>沙烏地阿拉伯</v>
      </c>
      <c r="C629" s="2" t="str">
        <v>--</v>
      </c>
      <c r="D629" s="3"/>
      <c r="E629" s="2" t="str">
        <v>餐厨用具</v>
      </c>
      <c r="F629" s="2" t="str">
        <v>3次</v>
      </c>
      <c r="G629" s="2" t="str">
        <v>P.O.BOX 3774 DAMMAM 31481</v>
      </c>
      <c r="H629" s="2" t="str">
        <v>OMER BASAREH</v>
      </c>
      <c r="I629" s="2" t="str">
        <v>--</v>
      </c>
      <c r="J629" s="2" t="str">
        <v>00966 3 8322001</v>
      </c>
      <c r="K629" s="2" t="str">
        <v>00966 3 8322005</v>
      </c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2" t="s">
        <v>763</v>
      </c>
      <c r="B630" s="2" t="str">
        <v>沙烏地阿拉伯</v>
      </c>
      <c r="C630" s="3" t="s">
        <v>766</v>
      </c>
      <c r="D630" s="3"/>
      <c r="E630" s="2" t="s">
        <v>764</v>
      </c>
      <c r="F630" s="2" t="str">
        <v>11次</v>
      </c>
      <c r="G630" s="2" t="str">
        <v>AL-BALAD, ZAHAB ST.AL MUHTASSEB BLDG. 4TH FLR.FLT.NO 11,P.O.BOX 20123 JEDDAH</v>
      </c>
      <c r="H630" s="2" t="str">
        <v>ABDUL KARIM Y.MUNSHI</v>
      </c>
      <c r="I630" s="2" t="s">
        <v>765</v>
      </c>
      <c r="J630" s="2" t="str">
        <v>00966 1 4630482</v>
      </c>
      <c r="K630" s="2" t="str">
        <v>00966 1 4651983</v>
      </c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2" t="s">
        <v>4948</v>
      </c>
      <c r="B631" s="2" t="str">
        <v>巴基斯坦</v>
      </c>
      <c r="C631" s="2" t="str">
        <v>--</v>
      </c>
      <c r="D631" s="3"/>
      <c r="E631" s="2" t="str">
        <v>服装饰物及配件,食品,餐厨用具</v>
      </c>
      <c r="F631" s="2" t="str">
        <v>7次</v>
      </c>
      <c r="G631" s="2" t="str">
        <v>6/12 E BLOCK B SAMANABAD LAHORE, PAKISTAN</v>
      </c>
      <c r="H631" s="2" t="str">
        <v>--</v>
      </c>
      <c r="I631" s="2" t="s">
        <v>4949</v>
      </c>
      <c r="J631" s="2">
        <v>92427594185</v>
      </c>
      <c r="K631" s="2">
        <v>92427594185</v>
      </c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2" t="s">
        <v>556</v>
      </c>
      <c r="B632" s="2" t="str">
        <v>尼日利亞</v>
      </c>
      <c r="C632" s="2" t="str">
        <v>--</v>
      </c>
      <c r="D632" s="3"/>
      <c r="E632" s="2" t="s">
        <v>557</v>
      </c>
      <c r="F632" s="2" t="str">
        <v>10次</v>
      </c>
      <c r="G632" s="2" t="str">
        <v>12 ADISA BASSSUA STREETOFF ADELABUROAD SURULERELAGOSNIGERIA</v>
      </c>
      <c r="H632" s="2" t="str">
        <v>BHARATHWAJ</v>
      </c>
      <c r="I632" s="2" t="s">
        <v>558</v>
      </c>
      <c r="J632" s="2" t="str">
        <v>+234 1 545 4403</v>
      </c>
      <c r="K632" s="2" t="str">
        <v>234 015454403</v>
      </c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2" t="s">
        <v>3362</v>
      </c>
      <c r="B633" s="2" t="str">
        <v>巴基斯坦</v>
      </c>
      <c r="C633" s="3" t="s">
        <v>3360</v>
      </c>
      <c r="D633" s="3"/>
      <c r="E633" s="2" t="str">
        <v>家具,家居装饰品,餐厨用具</v>
      </c>
      <c r="F633" s="2" t="str">
        <v>8次</v>
      </c>
      <c r="G633" s="2" t="str">
        <v>9-A, Industrial Estate II, Gujranwala 52250,, PAKISTAN</v>
      </c>
      <c r="H633" s="2" t="str">
        <v>Daniel Benarroch</v>
      </c>
      <c r="I633" s="2" t="s">
        <v>3361</v>
      </c>
      <c r="J633" s="2" t="str">
        <v>92 431 285001 2</v>
      </c>
      <c r="K633" s="2" t="str">
        <v>92 431 285003</v>
      </c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2" t="s">
        <v>1026</v>
      </c>
      <c r="B634" s="2" t="str">
        <v>印度</v>
      </c>
      <c r="C634" s="2" t="str">
        <v>--</v>
      </c>
      <c r="D634" s="3"/>
      <c r="E634" s="2" t="str">
        <v>餐厨用具</v>
      </c>
      <c r="F634" s="2" t="str">
        <v>6次</v>
      </c>
      <c r="G634" s="2" t="str">
        <v>309,SPICECCORP TOWERS,98 NEHRU PLACE,NEW DELHI</v>
      </c>
      <c r="H634" s="2" t="str">
        <v>ANITA MITTRA</v>
      </c>
      <c r="I634" s="2" t="s">
        <v>1025</v>
      </c>
      <c r="J634" s="2" t="str">
        <v>0091 11 6294768</v>
      </c>
      <c r="K634" s="2" t="str">
        <v>0091 11 8619230</v>
      </c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2" t="s">
        <v>1686</v>
      </c>
      <c r="B635" s="2" t="str">
        <v>馬來西亞</v>
      </c>
      <c r="C635" s="2" t="str">
        <v>--</v>
      </c>
      <c r="D635" s="3"/>
      <c r="E635" s="2" t="str">
        <v>五金,餐厨用具</v>
      </c>
      <c r="F635" s="2" t="str">
        <v>6次</v>
      </c>
      <c r="G635" s="2" t="str">
        <v>P.O. BOX 534,10770 PENANG</v>
      </c>
      <c r="H635" s="2" t="str">
        <v>CHUANG COMPANY</v>
      </c>
      <c r="I635" s="2" t="s">
        <v>1685</v>
      </c>
      <c r="J635" s="2" t="str">
        <v>+60 4-229 7062</v>
      </c>
      <c r="K635" s="2" t="str">
        <v>0060 4 229 7062</v>
      </c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2" t="s">
        <v>936</v>
      </c>
      <c r="B636" s="2" t="str">
        <v>巴基斯坦</v>
      </c>
      <c r="C636" s="3" t="s">
        <v>938</v>
      </c>
      <c r="D636" s="3"/>
      <c r="E636" s="2" t="str">
        <v>其他,家具,家居装饰品,玻璃工艺品,箱包,钟表眼镜,餐厨用具</v>
      </c>
      <c r="F636" s="2" t="str">
        <v>8次</v>
      </c>
      <c r="G636" s="2" t="str">
        <v>707 yousuf grand Square, block 8, G4, Clifton,karachi, PAKISTAN</v>
      </c>
      <c r="H636" s="2" t="str">
        <v>Irma Aharoni</v>
      </c>
      <c r="I636" s="2" t="s">
        <v>937</v>
      </c>
      <c r="J636" s="2" t="str">
        <v>+92 300 9295461</v>
      </c>
      <c r="K636" s="2" t="str">
        <v>009221 5879201</v>
      </c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2" t="s">
        <v>832</v>
      </c>
      <c r="B637" s="2" t="str">
        <v>馬來西亞</v>
      </c>
      <c r="C637" s="2" t="str">
        <v>--</v>
      </c>
      <c r="D637" s="3"/>
      <c r="E637" s="2" t="s">
        <v>833</v>
      </c>
      <c r="F637" s="2" t="str">
        <v>9次</v>
      </c>
      <c r="G637" s="2" t="str">
        <v>139, JALAN AMINUDDIN BAKI,TAMAN TUN DR.ISMAIL,60000, KUALA LUMPUR.,MALAYSIA</v>
      </c>
      <c r="H637" s="2" t="str">
        <v>CHANGLIN LIANG</v>
      </c>
      <c r="I637" s="2" t="s">
        <v>834</v>
      </c>
      <c r="J637" s="2" t="str">
        <v>+60 3-7728 6363</v>
      </c>
      <c r="K637" s="2" t="str">
        <v>603 77273294</v>
      </c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2" t="s">
        <v>3666</v>
      </c>
      <c r="B638" s="2" t="str">
        <v>印度</v>
      </c>
      <c r="C638" s="2" t="str">
        <v>--</v>
      </c>
      <c r="D638" s="3"/>
      <c r="E638" s="2" t="str">
        <v>个人护理用具,其他,汽车配件,电子消费品及信息产品,餐厨用具</v>
      </c>
      <c r="F638" s="2" t="str">
        <v>8次</v>
      </c>
      <c r="G638" s="2" t="str">
        <v>40/220,IIND FLOOR,CHITRANJAN PARK,NEW DELHI</v>
      </c>
      <c r="H638" s="2" t="str">
        <v>CLEARFAST SERVICE PVT. LTD.</v>
      </c>
      <c r="I638" s="2" t="s">
        <v>3667</v>
      </c>
      <c r="J638" s="2" t="str">
        <v>0091 11 26410560</v>
      </c>
      <c r="K638" s="2" t="str">
        <v>0091 11 51601506</v>
      </c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2" t="s">
        <v>3703</v>
      </c>
      <c r="B639" s="2" t="str">
        <v>印度</v>
      </c>
      <c r="C639" s="3" t="s">
        <v>3702</v>
      </c>
      <c r="D639" s="3"/>
      <c r="E639" s="2" t="str">
        <v>个人护理用具,家用电器,服装饰物及配件,照明产品,食品,餐厨用具</v>
      </c>
      <c r="F639" s="2" t="str">
        <v>7次</v>
      </c>
      <c r="G639" s="2" t="str">
        <v>156, BHAGIRATHI, SECTOR-9,ROHINI, DELHIINDIA</v>
      </c>
      <c r="H639" s="2" t="str">
        <v>Mike Wang</v>
      </c>
      <c r="I639" s="2" t="s">
        <v>3701</v>
      </c>
      <c r="J639" s="2" t="str">
        <v>91 9868238834</v>
      </c>
      <c r="K639" s="2" t="str">
        <v>91 11 27555521</v>
      </c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2" t="s">
        <v>3527</v>
      </c>
      <c r="B640" s="2" t="str">
        <v>埃及</v>
      </c>
      <c r="C640" s="2" t="str">
        <v>--</v>
      </c>
      <c r="D640" s="3"/>
      <c r="E640" s="2" t="str">
        <v>餐厨用具</v>
      </c>
      <c r="F640" s="2" t="str">
        <v>6次</v>
      </c>
      <c r="G640" s="2" t="str">
        <v>28 ALI PASHA JBRAHEEM ST.,AL HELMEYA AL GADEEDA,CAIRO</v>
      </c>
      <c r="H640" s="2" t="str">
        <v>MR.KHALED SAAD</v>
      </c>
      <c r="I640" s="2" t="s">
        <v>3528</v>
      </c>
      <c r="J640" s="2" t="str">
        <v>0020 2 3910405</v>
      </c>
      <c r="K640" s="2" t="str">
        <v>0020 2 3903935</v>
      </c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2" t="s">
        <v>5254</v>
      </c>
      <c r="B641" s="2" t="str">
        <v>沙烏地阿拉伯</v>
      </c>
      <c r="C641" s="2" t="str">
        <v>--</v>
      </c>
      <c r="D641" s="3"/>
      <c r="E641" s="2" t="str">
        <v>玻璃工艺品,餐厨用具</v>
      </c>
      <c r="F641" s="2" t="str">
        <v>5次</v>
      </c>
      <c r="G641" s="2" t="str">
        <v>P O BOX 41236 RIYADH 11521,SAUDI ARABIA</v>
      </c>
      <c r="H641" s="2" t="str">
        <v>ISSAM KHEIR</v>
      </c>
      <c r="I641" s="2" t="s">
        <v>5255</v>
      </c>
      <c r="J641" s="2" t="str">
        <v>00966 1 4984555</v>
      </c>
      <c r="K641" s="2" t="str">
        <v>00966 1 4984082</v>
      </c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2" t="s">
        <v>7013</v>
      </c>
      <c r="B642" s="2" t="str">
        <v>南非</v>
      </c>
      <c r="C642" s="3" t="s">
        <v>7014</v>
      </c>
      <c r="D642" s="3"/>
      <c r="E642" s="2" t="s">
        <v>7016</v>
      </c>
      <c r="F642" s="2" t="str">
        <v>10次</v>
      </c>
      <c r="G642" s="2" t="str">
        <v>10 Kabel Rd Avon Industrial</v>
      </c>
      <c r="H642" s="2" t="str">
        <v>Eian Mathieson</v>
      </c>
      <c r="I642" s="2" t="s">
        <v>7015</v>
      </c>
      <c r="J642" s="2">
        <v>27824625000</v>
      </c>
      <c r="K642" s="2">
        <v>27821314625000</v>
      </c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2" t="s">
        <v>3180</v>
      </c>
      <c r="B643" s="2" t="str">
        <v>沙烏地阿拉伯</v>
      </c>
      <c r="C643" s="2" t="str">
        <v>--</v>
      </c>
      <c r="D643" s="3"/>
      <c r="E643" s="2" t="str">
        <v>家用电器,餐厨用具</v>
      </c>
      <c r="F643" s="2" t="str">
        <v>9次</v>
      </c>
      <c r="G643" s="2" t="str">
        <v>P.O.BOX 9575 JEDDAH</v>
      </c>
      <c r="H643" s="2" t="str">
        <v>AHMED S BAGADER AL-AMOUDI</v>
      </c>
      <c r="I643" s="2" t="str">
        <v>--</v>
      </c>
      <c r="J643" s="2" t="str">
        <v>00966 2 6490901</v>
      </c>
      <c r="K643" s="2" t="str">
        <v>00966 2 6491167</v>
      </c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2" t="s">
        <v>969</v>
      </c>
      <c r="B644" s="2" t="str">
        <v>印尼</v>
      </c>
      <c r="C644" s="2" t="str">
        <v>--</v>
      </c>
      <c r="D644" s="3"/>
      <c r="E644" s="2" t="str">
        <v>家居装饰品,餐厨用具</v>
      </c>
      <c r="F644" s="2" t="str">
        <v>3次</v>
      </c>
      <c r="G644" s="2" t="str">
        <v>Jln S. Hasanuddin No.87, INDONESIA</v>
      </c>
      <c r="H644" s="2" t="str">
        <v>ALI FEHMI DESILMEZ</v>
      </c>
      <c r="I644" s="2" t="s">
        <v>970</v>
      </c>
      <c r="J644" s="2" t="str">
        <v>+62 721 481132</v>
      </c>
      <c r="K644" s="2" t="str">
        <v>0721-480232</v>
      </c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2" t="s">
        <v>3856</v>
      </c>
      <c r="B645" s="2" t="str">
        <v>埃及</v>
      </c>
      <c r="C645" s="3" t="s">
        <v>3857</v>
      </c>
      <c r="D645" s="3"/>
      <c r="E645" s="2" t="str">
        <v>餐厨用具</v>
      </c>
      <c r="F645" s="2" t="str">
        <v>5次</v>
      </c>
      <c r="G645" s="2" t="str">
        <v>377 EL HORIA ROAD,MOUSTAFA KAMEL,ALEXANDRIA</v>
      </c>
      <c r="H645" s="2" t="str">
        <v>M.EL-SOKALLY</v>
      </c>
      <c r="I645" s="2" t="s">
        <v>3855</v>
      </c>
      <c r="J645" s="2" t="str">
        <v>0020 3 5443535</v>
      </c>
      <c r="K645" s="2" t="str">
        <v>0020 3 5443535</v>
      </c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2" t="s">
        <v>5467</v>
      </c>
      <c r="B646" s="2" t="str">
        <v>沙烏地阿拉伯</v>
      </c>
      <c r="C646" s="3" t="s">
        <v>5468</v>
      </c>
      <c r="D646" s="3"/>
      <c r="E646" s="2" t="str">
        <v>照明产品,玻璃工艺品,餐厨用具</v>
      </c>
      <c r="F646" s="2" t="str">
        <v>4次</v>
      </c>
      <c r="G646" s="2" t="str">
        <v>Arrass, SAUDI ARABIA</v>
      </c>
      <c r="H646" s="2" t="str">
        <v>--</v>
      </c>
      <c r="I646" s="2" t="s">
        <v>5469</v>
      </c>
      <c r="J646" s="2">
        <v>96663331955</v>
      </c>
      <c r="K646" s="2">
        <v>96663337454</v>
      </c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2" t="s">
        <v>1593</v>
      </c>
      <c r="B647" s="2" t="str">
        <v>印度</v>
      </c>
      <c r="C647" s="2" t="str">
        <v>--</v>
      </c>
      <c r="D647" s="3"/>
      <c r="E647" s="2" t="str">
        <v>个人护理用具,大型机械及设备,玻璃工艺品,餐厨用具</v>
      </c>
      <c r="F647" s="2" t="str">
        <v>4次</v>
      </c>
      <c r="G647" s="2" t="str">
        <v>3RD FLOOR CALCOT HOUSE,8/10 TAMARIND LANE, FORT,MUMBAI,INDIA</v>
      </c>
      <c r="H647" s="2" t="str">
        <v>--</v>
      </c>
      <c r="I647" s="2" t="s">
        <v>1594</v>
      </c>
      <c r="J647" s="2" t="str">
        <v>+91 22 5637 4052</v>
      </c>
      <c r="K647" s="2">
        <v>912256374052</v>
      </c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2" t="s">
        <v>5673</v>
      </c>
      <c r="B648" s="2" t="str">
        <v>埃及</v>
      </c>
      <c r="C648" s="3" t="s">
        <v>5672</v>
      </c>
      <c r="D648" s="3"/>
      <c r="E648" s="2" t="str">
        <v>工具,餐厨用具</v>
      </c>
      <c r="F648" s="2" t="str">
        <v>2次</v>
      </c>
      <c r="G648" s="2" t="str">
        <v>1 ABDO KHATAB ST. ARD EL LWAA AL MOHANDSEN GIZA</v>
      </c>
      <c r="H648" s="2" t="str">
        <v>MOHAMED MAHMAUED</v>
      </c>
      <c r="I648" s="2" t="str">
        <v>--</v>
      </c>
      <c r="J648" s="2" t="str">
        <v>0020 2 7327038</v>
      </c>
      <c r="K648" s="2">
        <v>20</v>
      </c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2" t="s">
        <v>1808</v>
      </c>
      <c r="B649" s="2" t="str">
        <v>馬來西亞</v>
      </c>
      <c r="C649" s="2" t="str">
        <v>--</v>
      </c>
      <c r="D649" s="3"/>
      <c r="E649" s="2" t="str">
        <v>个人护理用具,电子消费品及信息产品,餐厨用具</v>
      </c>
      <c r="F649" s="2" t="str">
        <v>8次</v>
      </c>
      <c r="G649" s="2" t="str">
        <v>20-26,CHULIA STREET,PENANG</v>
      </c>
      <c r="H649" s="2" t="str">
        <v>MYDIN WHOLESALE EMPORIUM SDN.BHD.</v>
      </c>
      <c r="I649" s="2" t="s">
        <v>1807</v>
      </c>
      <c r="J649" s="2" t="str">
        <v>+60 4-263 2411</v>
      </c>
      <c r="K649" s="2" t="str">
        <v>0060 4 2622340</v>
      </c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2" t="s">
        <v>2265</v>
      </c>
      <c r="B650" s="2" t="str">
        <v>印度</v>
      </c>
      <c r="C650" s="3" t="s">
        <v>2268</v>
      </c>
      <c r="D650" s="3"/>
      <c r="E650" s="2" t="s">
        <v>2266</v>
      </c>
      <c r="F650" s="2" t="str">
        <v>9次</v>
      </c>
      <c r="G650" s="2" t="str">
        <v>18 NEW COLONY NEAR FILMISTAN CINEMANEW DELHI 110 005,INDIA</v>
      </c>
      <c r="H650" s="2" t="str">
        <v>Dominika Ludew</v>
      </c>
      <c r="I650" s="2" t="s">
        <v>2267</v>
      </c>
      <c r="J650" s="2" t="str">
        <v>0091 11 3551716</v>
      </c>
      <c r="K650" s="2" t="str">
        <v>0091 11 3551716</v>
      </c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2" t="s">
        <v>2301</v>
      </c>
      <c r="B651" s="2" t="str">
        <v>印度</v>
      </c>
      <c r="C651" s="2" t="str">
        <v>--</v>
      </c>
      <c r="D651" s="3"/>
      <c r="E651" s="2" t="str">
        <v>家具,家居装饰品,服装饰物及配件,玻璃工艺品,箱包,鞋,餐厨用具</v>
      </c>
      <c r="F651" s="2" t="str">
        <v>9次</v>
      </c>
      <c r="G651" s="2" t="str">
        <v>MODERN VILLA-B,7TH ROAD,TPS III, SANTACRUZ EAST,MUMBAI-400055.INDIA.</v>
      </c>
      <c r="H651" s="2" t="str">
        <v>Garth</v>
      </c>
      <c r="I651" s="2" t="s">
        <v>2302</v>
      </c>
      <c r="J651" s="2" t="str">
        <v>+91 22 2613 3346</v>
      </c>
      <c r="K651" s="2" t="str">
        <v>0091 22 26133346</v>
      </c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2" t="s">
        <v>7768</v>
      </c>
      <c r="B652" s="2" t="str">
        <v>泰国</v>
      </c>
      <c r="C652" s="2" t="str">
        <v>--</v>
      </c>
      <c r="D652" s="3"/>
      <c r="E652" s="2" t="str">
        <v>家具,家居装饰品,钟表眼镜,餐厨用具</v>
      </c>
      <c r="F652" s="2" t="str">
        <v>7次</v>
      </c>
      <c r="G652" s="2" t="str">
        <v>222 DINSOR RD.SAOCHINGCHA PRANAKORNBANGKOK 10200,THAILAND</v>
      </c>
      <c r="H652" s="2" t="str">
        <v>PUNIT MADHOK</v>
      </c>
      <c r="I652" s="2" t="s">
        <v>7767</v>
      </c>
      <c r="J652" s="2" t="str">
        <v>+66 2 222 4963</v>
      </c>
      <c r="K652" s="2" t="str">
        <v>66 2 6223119</v>
      </c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2" t="s">
        <v>6488</v>
      </c>
      <c r="B653" s="2" t="str">
        <v>印度</v>
      </c>
      <c r="C653" s="2" t="str">
        <v>--</v>
      </c>
      <c r="D653" s="3"/>
      <c r="E653" s="2" t="str">
        <v>卫浴设备,照明产品,餐厨用具</v>
      </c>
      <c r="F653" s="2" t="str">
        <v>8次</v>
      </c>
      <c r="G653" s="2" t="str">
        <v>WZ-30A,GURU NANAK NAGAR(NEAR KESHOPUR DEPOT),NEW DELHI</v>
      </c>
      <c r="H653" s="2" t="str">
        <v>AMARDEEP SINGH</v>
      </c>
      <c r="I653" s="2" t="s">
        <v>6487</v>
      </c>
      <c r="J653" s="2" t="str">
        <v>0091 11 55459092</v>
      </c>
      <c r="K653" s="2">
        <v>91</v>
      </c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2" t="s">
        <v>207</v>
      </c>
      <c r="B654" s="2" t="str">
        <v>印尼</v>
      </c>
      <c r="C654" s="3" t="s">
        <v>204</v>
      </c>
      <c r="D654" s="3"/>
      <c r="E654" s="2" t="s">
        <v>205</v>
      </c>
      <c r="F654" s="2" t="str">
        <v>8次</v>
      </c>
      <c r="G654" s="2" t="str">
        <v>288 BY PASS NGURAH RAI,JIMBARAN 80363-NUSA DUA,BALI</v>
      </c>
      <c r="H654" s="2" t="str">
        <v>AGUS SENTOSO</v>
      </c>
      <c r="I654" s="2" t="s">
        <v>206</v>
      </c>
      <c r="J654" s="2" t="str">
        <v>0062 361 222213</v>
      </c>
      <c r="K654" s="2" t="str">
        <v>0062 361 222213</v>
      </c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2" t="s">
        <v>4602</v>
      </c>
      <c r="B655" s="2" t="str">
        <v>土耳其</v>
      </c>
      <c r="C655" s="3" t="s">
        <v>4604</v>
      </c>
      <c r="D655" s="3"/>
      <c r="E655" s="2" t="str">
        <v>餐厨用具</v>
      </c>
      <c r="F655" s="2" t="str">
        <v>6次</v>
      </c>
      <c r="G655" s="2" t="str">
        <v>BELEDIYE CADDESI NO:155 45300 SALIHLI</v>
      </c>
      <c r="H655" s="2" t="str">
        <v>OSMAN AKSOY</v>
      </c>
      <c r="I655" s="2" t="s">
        <v>4603</v>
      </c>
      <c r="J655" s="2" t="str">
        <v>0090 236 7133652</v>
      </c>
      <c r="K655" s="2">
        <v>90</v>
      </c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2" t="s">
        <v>173</v>
      </c>
      <c r="B656" s="2" t="str">
        <v>泰国</v>
      </c>
      <c r="C656" s="3" t="s">
        <v>175</v>
      </c>
      <c r="D656" s="3"/>
      <c r="E656" s="2" t="str">
        <v>餐厨用具</v>
      </c>
      <c r="F656" s="2" t="str">
        <v>1次</v>
      </c>
      <c r="G656" s="2" t="str">
        <v>69/2 MU 11 PUDTHAMONTHON SAI 5 RD.,RAIKHING,SAMPRAN,NAKHORNPHATHOM</v>
      </c>
      <c r="H656" s="2" t="str">
        <v>PHATCHARA PHLAPSAWAT</v>
      </c>
      <c r="I656" s="2" t="s">
        <v>174</v>
      </c>
      <c r="J656" s="2">
        <f>+66-2-420-79</f>
      </c>
      <c r="K656" s="2" t="str">
        <v>0066 2 4310177</v>
      </c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2" t="s">
        <v>4519</v>
      </c>
      <c r="B657" s="2" t="str">
        <v>新加坡</v>
      </c>
      <c r="C657" s="3" t="s">
        <v>4517</v>
      </c>
      <c r="D657" s="3"/>
      <c r="E657" s="2" t="str">
        <v>卫浴设备,工艺陶瓷,浴室用品,餐厨用具</v>
      </c>
      <c r="F657" s="2" t="str">
        <v>7次</v>
      </c>
      <c r="G657" s="2" t="str">
        <v>54 WOODLANDS INDUSTRIAL PARK E</v>
      </c>
      <c r="H657" s="2" t="str">
        <v>MR LUI TAH YET</v>
      </c>
      <c r="I657" s="2" t="s">
        <v>4518</v>
      </c>
      <c r="J657" s="2" t="str">
        <v>+60-7-252-9888,6562 0861,6758-5770 54,6753-3627,6896 8951,+65 6753 3627,5635 4803,6758 5770,65 6753 3627,6292 7755,6758-5770,607-255 1888,+65 6634 1806,+65 6634 0932,+65 6635 3472,+65 6754 9489,+65-6634-1806,+65-6753-3627,+65-6634-0932,+65-6635-3472,+65-6754-9489</v>
      </c>
      <c r="K657" s="2" t="str">
        <v>0065 67550782</v>
      </c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2" t="s">
        <v>6388</v>
      </c>
      <c r="B658" s="2" t="str">
        <v>印尼</v>
      </c>
      <c r="C658" s="2" t="str">
        <v>--</v>
      </c>
      <c r="D658" s="3"/>
      <c r="E658" s="2" t="str">
        <v>食品,餐厨用具</v>
      </c>
      <c r="F658" s="2" t="str">
        <v>5次</v>
      </c>
      <c r="G658" s="2" t="str">
        <v>TUNAS INDUSTRIAL ESTATE BLOK A1 NO.08,BATAM CENTRE,29432</v>
      </c>
      <c r="H658" s="2" t="str">
        <v>KASAN T.S. HOH</v>
      </c>
      <c r="I658" s="2" t="s">
        <v>6389</v>
      </c>
      <c r="J658" s="2" t="str">
        <v>0062 778 471788</v>
      </c>
      <c r="K658" s="2" t="str">
        <v>0062 778 471789</v>
      </c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2" t="s">
        <v>2472</v>
      </c>
      <c r="B659" s="2" t="str">
        <v>印度</v>
      </c>
      <c r="C659" s="3" t="s">
        <v>2474</v>
      </c>
      <c r="D659" s="3"/>
      <c r="E659" s="2" t="str">
        <v>餐厨用具</v>
      </c>
      <c r="F659" s="2" t="str">
        <v>7次</v>
      </c>
      <c r="G659" s="2" t="str">
        <v>F-555-559, ROAD NO. 6, V.K.I.AREA,JAIPUR,INDIA</v>
      </c>
      <c r="H659" s="2" t="str">
        <v>--</v>
      </c>
      <c r="I659" s="2" t="s">
        <v>2473</v>
      </c>
      <c r="J659" s="2" t="str">
        <v>+91 141 510 4705</v>
      </c>
      <c r="K659" s="2">
        <v>91</v>
      </c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2" t="s">
        <v>6414</v>
      </c>
      <c r="B660" s="2" t="str">
        <v>印度</v>
      </c>
      <c r="C660" s="3" t="s">
        <v>6415</v>
      </c>
      <c r="D660" s="3"/>
      <c r="E660" s="2" t="str">
        <v>其他,家用电器,餐厨用具</v>
      </c>
      <c r="F660" s="2" t="str">
        <v>5次</v>
      </c>
      <c r="G660" s="2" t="str">
        <v>8-3-1087,PLOT NO.-48,SRINAGAR COLONY,NORTH INDIA</v>
      </c>
      <c r="H660" s="2" t="str">
        <v>RAJIV KABRA</v>
      </c>
      <c r="I660" s="2" t="s">
        <v>6413</v>
      </c>
      <c r="J660" s="2" t="str">
        <v>+91 94170 22579</v>
      </c>
      <c r="K660" s="2" t="str">
        <v>0091 40 23741096</v>
      </c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2" t="s">
        <v>6374</v>
      </c>
      <c r="B661" s="2" t="str">
        <v>新加坡</v>
      </c>
      <c r="C661" s="3" t="s">
        <v>6376</v>
      </c>
      <c r="D661" s="3"/>
      <c r="E661" s="2" t="str">
        <v>卫浴设备,家具,玩具,食品,餐厨用具</v>
      </c>
      <c r="F661" s="2" t="str">
        <v>7次</v>
      </c>
      <c r="G661" s="2" t="str">
        <v>NO 2 TOH TUCK LINK #04-03 KL HIAP AIK LOGISTICS BUILDING</v>
      </c>
      <c r="H661" s="2" t="str">
        <v>MR J MANICKAVACHAGAM</v>
      </c>
      <c r="I661" s="2" t="s">
        <v>6375</v>
      </c>
      <c r="J661" s="2" t="str">
        <v>+91-421-221-0054,+91 421 221 0054</v>
      </c>
      <c r="K661" s="2" t="str">
        <v>0065 64665361</v>
      </c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2" t="s">
        <v>4864</v>
      </c>
      <c r="B662" s="2" t="str">
        <v>印度</v>
      </c>
      <c r="C662" s="2" t="str">
        <v>--</v>
      </c>
      <c r="D662" s="3"/>
      <c r="E662" s="2" t="str">
        <v>餐厨用具</v>
      </c>
      <c r="F662" s="2" t="str">
        <v>2次</v>
      </c>
      <c r="G662" s="2" t="str">
        <v>45,MAMTA'D',A.M.MARG,PRABHADEVI,MUMBAI</v>
      </c>
      <c r="H662" s="2" t="str">
        <v>PORUS V.THAPAR</v>
      </c>
      <c r="I662" s="2" t="s">
        <v>4865</v>
      </c>
      <c r="J662" s="2" t="str">
        <v>0091 22 4224299</v>
      </c>
      <c r="K662" s="2" t="str">
        <v>0091 22 4376526</v>
      </c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2" t="s">
        <v>502</v>
      </c>
      <c r="B663" s="2" t="str">
        <v>泰国</v>
      </c>
      <c r="C663" s="2" t="str">
        <v>--</v>
      </c>
      <c r="D663" s="3"/>
      <c r="E663" s="2" t="str">
        <v>餐厨用具</v>
      </c>
      <c r="F663" s="2" t="str">
        <v>2次</v>
      </c>
      <c r="G663" s="2" t="str">
        <v>375 THANURAT ROAD,THUNGWATDON,SATHORN,BANGKOK</v>
      </c>
      <c r="H663" s="2" t="str">
        <v>SUWAT JONGWATTANAPIROM</v>
      </c>
      <c r="I663" s="2" t="s">
        <v>501</v>
      </c>
      <c r="J663" s="2" t="str">
        <v>0066 2 2874405</v>
      </c>
      <c r="K663" s="2" t="str">
        <v>0066 2 2873596</v>
      </c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2" t="s">
        <v>4890</v>
      </c>
      <c r="B664" s="2" t="str">
        <v>新加坡</v>
      </c>
      <c r="C664" s="2" t="str">
        <v>--</v>
      </c>
      <c r="D664" s="3"/>
      <c r="E664" s="2" t="str">
        <v>五金,其他,照明产品,餐厨用具</v>
      </c>
      <c r="F664" s="2" t="str">
        <v>9次</v>
      </c>
      <c r="G664" s="2" t="str">
        <v>312,Geylang Road, 389351, Singapore</v>
      </c>
      <c r="H664" s="2" t="str">
        <v>Hwa Seng Furniture(Pte)Ltd</v>
      </c>
      <c r="I664" s="2" t="s">
        <v>4889</v>
      </c>
      <c r="J664" s="2" t="str">
        <v>0065 67440312</v>
      </c>
      <c r="K664" s="2" t="str">
        <v>0065 67477700</v>
      </c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5" t="s">
        <v>6674</v>
      </c>
      <c r="B665" s="5" t="str">
        <v>埃及</v>
      </c>
      <c r="C665" s="4" t="s">
        <v>6676</v>
      </c>
      <c r="D665" s="3"/>
      <c r="E665" s="5" t="str">
        <v>其他,餐厨用具</v>
      </c>
      <c r="F665" s="5" t="str">
        <v>6次</v>
      </c>
      <c r="G665" s="5" t="str">
        <v>ROXY SEQ.2 GHRNATA ST.APT.42,HELIOPOLIES CAIRO</v>
      </c>
      <c r="H665" s="5" t="str">
        <v>MR.MOHSEN ABD ELRAOUF</v>
      </c>
      <c r="I665" s="5" t="s">
        <v>6675</v>
      </c>
      <c r="J665" s="5" t="str">
        <v>0020 2 2589809</v>
      </c>
      <c r="K665" s="5" t="str">
        <v>0020 2 4515794</v>
      </c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2" t="s">
        <v>1123</v>
      </c>
      <c r="B666" s="2" t="str">
        <v>泰国</v>
      </c>
      <c r="C666" s="3" t="s">
        <v>1125</v>
      </c>
      <c r="D666" s="3"/>
      <c r="E666" s="2" t="str">
        <v>餐厨用具</v>
      </c>
      <c r="F666" s="2" t="str">
        <v>3次</v>
      </c>
      <c r="G666" s="2" t="str">
        <v>1100/6 RAMA IV ROAD,THONGMAHAMEK,SATHORN,BANGKOK</v>
      </c>
      <c r="H666" s="2" t="str">
        <v>SUCHART UDOMRUNGRUENG</v>
      </c>
      <c r="I666" s="2" t="s">
        <v>1124</v>
      </c>
      <c r="J666" s="2" t="str">
        <v>+66-267197013,+66-2-671-9701,+66-2-671-9704,+66-86-380-2277,+66 2 671 9701,+66 86 380 2277,+66 2 671 9704</v>
      </c>
      <c r="K666" s="2" t="str">
        <v>0066 2 6719704</v>
      </c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2" t="s">
        <v>4832</v>
      </c>
      <c r="B667" s="2" t="str">
        <v>沙烏地阿拉伯</v>
      </c>
      <c r="C667" s="2" t="str">
        <v>--</v>
      </c>
      <c r="D667" s="3"/>
      <c r="E667" s="2" t="str">
        <v>家用纺织品,玻璃工艺品,箱包,餐厨用具</v>
      </c>
      <c r="F667" s="2" t="str">
        <v>6次</v>
      </c>
      <c r="G667" s="2" t="str">
        <v>P.O.BOX:16241,JEDDAH 21464, K.S.A,SAUDI ARABIA</v>
      </c>
      <c r="H667" s="2" t="str">
        <v>--</v>
      </c>
      <c r="I667" s="2" t="s">
        <v>4833</v>
      </c>
      <c r="J667" s="2">
        <v>96026420370</v>
      </c>
      <c r="K667" s="2">
        <v>96026437554</v>
      </c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2" t="s">
        <v>4766</v>
      </c>
      <c r="B668" s="2" t="str">
        <v>巴基斯坦</v>
      </c>
      <c r="C668" s="3" t="s">
        <v>4767</v>
      </c>
      <c r="D668" s="3"/>
      <c r="E668" s="2" t="str">
        <v>园林用品,家具,建筑及装饰材料,餐厨用具</v>
      </c>
      <c r="F668" s="2" t="str">
        <v>8次</v>
      </c>
      <c r="G668" s="2" t="str">
        <v>G-2 RC- 10/24 CHAND BIBI ROAD BOHRAPIR KARACHI, PAKISTAN.</v>
      </c>
      <c r="H668" s="2" t="str">
        <v>Andreas Steffan</v>
      </c>
      <c r="I668" s="2" t="s">
        <v>4768</v>
      </c>
      <c r="J668" s="2" t="str">
        <v>92 21 7775200</v>
      </c>
      <c r="K668" s="2" t="str">
        <v>92 21 7736821</v>
      </c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2" t="s">
        <v>6607</v>
      </c>
      <c r="B669" s="2" t="str">
        <v>印尼</v>
      </c>
      <c r="C669" s="2" t="str">
        <v>--</v>
      </c>
      <c r="D669" s="3"/>
      <c r="E669" s="2" t="str">
        <v>餐厨用具</v>
      </c>
      <c r="F669" s="2" t="str">
        <v>4次</v>
      </c>
      <c r="G669" s="2" t="str">
        <v>DUPAK 135,SURABAYA</v>
      </c>
      <c r="H669" s="2" t="str">
        <v>TONNI RIANTO</v>
      </c>
      <c r="I669" s="2" t="s">
        <v>6608</v>
      </c>
      <c r="J669" s="2" t="str">
        <v>0062 31 355 3232</v>
      </c>
      <c r="K669" s="2" t="str">
        <v>0062 31 3535480</v>
      </c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2" t="s">
        <v>2779</v>
      </c>
      <c r="B670" s="2" t="str">
        <v>印度</v>
      </c>
      <c r="C670" s="2" t="str">
        <v>--</v>
      </c>
      <c r="D670" s="3"/>
      <c r="E670" s="2" t="str">
        <v>建筑及装饰材料,鞋,食品,餐厨用具</v>
      </c>
      <c r="F670" s="2" t="str">
        <v>7次</v>
      </c>
      <c r="G670" s="2" t="str">
        <v>B-605, Shivshakti complex, s.v.road, Dahisar East, Mumbai-400068 INDIA</v>
      </c>
      <c r="H670" s="2" t="str">
        <v>DONALD HARRIOTT</v>
      </c>
      <c r="I670" s="2">
        <v>14</v>
      </c>
      <c r="J670" s="2" t="str">
        <v>+91 22 2893 3937</v>
      </c>
      <c r="K670" s="2">
        <v>912228933937</v>
      </c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2" t="s">
        <v>6531</v>
      </c>
      <c r="B671" s="2" t="str">
        <v>馬來西亞</v>
      </c>
      <c r="C671" s="3" t="s">
        <v>6529</v>
      </c>
      <c r="D671" s="3"/>
      <c r="E671" s="2" t="str">
        <v>餐厨用具</v>
      </c>
      <c r="F671" s="2" t="str">
        <v>6次</v>
      </c>
      <c r="G671" s="2" t="str">
        <v>12A &amp; 16,JALAN TIARA 5,BANDAR BARU KLANG,KLANG,SELANGOR DARUL EHSAN</v>
      </c>
      <c r="H671" s="2" t="str">
        <v>ALAN K.A.PUAH</v>
      </c>
      <c r="I671" s="2" t="s">
        <v>6530</v>
      </c>
      <c r="J671" s="2">
        <f>+60-3-3344-4466</f>
      </c>
      <c r="K671" s="2" t="str">
        <v>0060 3 33444699</v>
      </c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2" t="s">
        <v>832</v>
      </c>
      <c r="B672" s="2" t="str">
        <v>馬來西亞</v>
      </c>
      <c r="C672" s="2" t="str">
        <v>--</v>
      </c>
      <c r="D672" s="3"/>
      <c r="E672" s="2" t="s">
        <v>833</v>
      </c>
      <c r="F672" s="2" t="str">
        <v>9次</v>
      </c>
      <c r="G672" s="2" t="str">
        <v>139, JALAN AMINUDDIN BAKI,TAMAN TUN DR.ISMAIL,60000, KUALA LUMPUR.,MALAYSIA</v>
      </c>
      <c r="H672" s="2" t="str">
        <v>CHANGLIN LIANG</v>
      </c>
      <c r="I672" s="2" t="s">
        <v>834</v>
      </c>
      <c r="J672" s="2" t="str">
        <v>+60 3-7728 6363</v>
      </c>
      <c r="K672" s="2" t="str">
        <v>603 77273294</v>
      </c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2" t="s">
        <v>3666</v>
      </c>
      <c r="B673" s="2" t="str">
        <v>印度</v>
      </c>
      <c r="C673" s="2" t="str">
        <v>--</v>
      </c>
      <c r="D673" s="3"/>
      <c r="E673" s="2" t="str">
        <v>个人护理用具,其他,汽车配件,电子消费品及信息产品,餐厨用具</v>
      </c>
      <c r="F673" s="2" t="str">
        <v>8次</v>
      </c>
      <c r="G673" s="2" t="str">
        <v>40/220,IIND FLOOR,CHITRANJAN PARK,NEW DELHI</v>
      </c>
      <c r="H673" s="2" t="str">
        <v>CLEARFAST SERVICE PVT. LTD.</v>
      </c>
      <c r="I673" s="2" t="s">
        <v>3667</v>
      </c>
      <c r="J673" s="2" t="str">
        <v>0091 11 26410560</v>
      </c>
      <c r="K673" s="2" t="str">
        <v>0091 11 51601506</v>
      </c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2" t="s">
        <v>6727</v>
      </c>
      <c r="B674" s="2" t="str">
        <v>馬來西亞</v>
      </c>
      <c r="C674" s="2" t="str">
        <v>--</v>
      </c>
      <c r="D674" s="3"/>
      <c r="E674" s="2" t="str">
        <v>餐厨用具</v>
      </c>
      <c r="F674" s="2" t="str">
        <v>2次</v>
      </c>
      <c r="G674" s="2" t="str">
        <v>4, JALAN U1/29 HICOM GLENMARIE,40150 SHAH ALAM</v>
      </c>
      <c r="H674" s="2" t="str">
        <v>ISKANDAR MIRZA NOORDIN</v>
      </c>
      <c r="I674" s="2" t="str">
        <v>--</v>
      </c>
      <c r="J674" s="2" t="str">
        <v>0060 3 7803 1355</v>
      </c>
      <c r="K674" s="2" t="str">
        <v>0060 3 78039700</v>
      </c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2" t="s">
        <v>1100</v>
      </c>
      <c r="B675" s="2" t="str">
        <v>埃及</v>
      </c>
      <c r="C675" s="3" t="s">
        <v>1102</v>
      </c>
      <c r="D675" s="3"/>
      <c r="E675" s="2" t="str">
        <v>家具,家用电器,照明产品,玻璃工艺品,餐厨用具</v>
      </c>
      <c r="F675" s="2" t="str">
        <v>8次</v>
      </c>
      <c r="G675" s="2" t="str">
        <v>60, Eltaiaran St., Nasr City Cairo Egypt</v>
      </c>
      <c r="H675" s="2" t="str">
        <v>BERNARD JULIEN</v>
      </c>
      <c r="I675" s="2" t="s">
        <v>1101</v>
      </c>
      <c r="J675" s="2" t="str">
        <v>0020 2 2637458</v>
      </c>
      <c r="K675" s="2" t="str">
        <v>0020 2 2634110</v>
      </c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2" t="s">
        <v>414</v>
      </c>
      <c r="B676" s="2" t="str">
        <v>印度</v>
      </c>
      <c r="C676" s="2" t="str">
        <v>--</v>
      </c>
      <c r="D676" s="3"/>
      <c r="E676" s="2" t="str">
        <v>其他,家居用品,玻璃工艺品,餐厨用具</v>
      </c>
      <c r="F676" s="2" t="str">
        <v>7次</v>
      </c>
      <c r="G676" s="2" t="str">
        <v>WZ-90A,(FIRST FLOOR),STREET NO.5,SHIV NAGAR,NEW DELHI-58</v>
      </c>
      <c r="H676" s="2" t="str">
        <v>MR.ARVINDERPAL SINGH SHINH</v>
      </c>
      <c r="I676" s="2" t="s">
        <v>413</v>
      </c>
      <c r="J676" s="2" t="str">
        <v>0091 11 5520573</v>
      </c>
      <c r="K676" s="2" t="str">
        <v>0091 11 5520573</v>
      </c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2" t="s">
        <v>5254</v>
      </c>
      <c r="B677" s="2" t="str">
        <v>沙烏地阿拉伯</v>
      </c>
      <c r="C677" s="2" t="str">
        <v>--</v>
      </c>
      <c r="D677" s="3"/>
      <c r="E677" s="2" t="str">
        <v>玻璃工艺品,餐厨用具</v>
      </c>
      <c r="F677" s="2" t="str">
        <v>5次</v>
      </c>
      <c r="G677" s="2" t="str">
        <v>P O BOX 41236 RIYADH 11521,SAUDI ARABIA</v>
      </c>
      <c r="H677" s="2" t="str">
        <v>ISSAM KHEIR</v>
      </c>
      <c r="I677" s="2" t="s">
        <v>5255</v>
      </c>
      <c r="J677" s="2" t="str">
        <v>00966 1 4984555</v>
      </c>
      <c r="K677" s="2" t="str">
        <v>00966 1 4984082</v>
      </c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2" t="s">
        <v>7013</v>
      </c>
      <c r="B678" s="2" t="str">
        <v>南非</v>
      </c>
      <c r="C678" s="3" t="s">
        <v>7014</v>
      </c>
      <c r="D678" s="3"/>
      <c r="E678" s="2" t="s">
        <v>7016</v>
      </c>
      <c r="F678" s="2" t="str">
        <v>10次</v>
      </c>
      <c r="G678" s="2" t="str">
        <v>10 Kabel Rd Avon Industrial</v>
      </c>
      <c r="H678" s="2" t="str">
        <v>Eian Mathieson</v>
      </c>
      <c r="I678" s="2" t="s">
        <v>7015</v>
      </c>
      <c r="J678" s="2">
        <v>27824625000</v>
      </c>
      <c r="K678" s="2">
        <v>27821314625000</v>
      </c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2" t="s">
        <v>3180</v>
      </c>
      <c r="B679" s="2" t="str">
        <v>沙烏地阿拉伯</v>
      </c>
      <c r="C679" s="2" t="str">
        <v>--</v>
      </c>
      <c r="D679" s="3"/>
      <c r="E679" s="2" t="str">
        <v>家用电器,餐厨用具</v>
      </c>
      <c r="F679" s="2" t="str">
        <v>9次</v>
      </c>
      <c r="G679" s="2" t="str">
        <v>P.O.BOX 9575 JEDDAH</v>
      </c>
      <c r="H679" s="2" t="str">
        <v>AHMED S BAGADER AL-AMOUDI</v>
      </c>
      <c r="I679" s="2" t="str">
        <v>--</v>
      </c>
      <c r="J679" s="2" t="str">
        <v>00966 2 6490901</v>
      </c>
      <c r="K679" s="2" t="str">
        <v>00966 2 6491167</v>
      </c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2" t="s">
        <v>969</v>
      </c>
      <c r="B680" s="2" t="str">
        <v>印尼</v>
      </c>
      <c r="C680" s="2" t="str">
        <v>--</v>
      </c>
      <c r="D680" s="3"/>
      <c r="E680" s="2" t="str">
        <v>家居装饰品,餐厨用具</v>
      </c>
      <c r="F680" s="2" t="str">
        <v>3次</v>
      </c>
      <c r="G680" s="2" t="str">
        <v>Jln S. Hasanuddin No.87, INDONESIA</v>
      </c>
      <c r="H680" s="2" t="str">
        <v>ALI FEHMI DESILMEZ</v>
      </c>
      <c r="I680" s="2" t="s">
        <v>970</v>
      </c>
      <c r="J680" s="2" t="str">
        <v>+62 721 481132</v>
      </c>
      <c r="K680" s="2" t="str">
        <v>0721-480232</v>
      </c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2" t="s">
        <v>7327</v>
      </c>
      <c r="B681" s="2" t="str">
        <v>泰国</v>
      </c>
      <c r="C681" s="2" t="str">
        <v>--</v>
      </c>
      <c r="D681" s="3"/>
      <c r="E681" s="2" t="str">
        <v>其他,食品,餐厨用具</v>
      </c>
      <c r="F681" s="2" t="str">
        <v>8次</v>
      </c>
      <c r="G681" s="2" t="str">
        <v>355/657 TALAT SIMUMMAUNG PHAHOLYOTHIN RD.,KOOKOT LAMLUKKA PHATUMTHANEETHAILAND 12130</v>
      </c>
      <c r="H681" s="2" t="str">
        <v>tatiana</v>
      </c>
      <c r="I681" s="2" t="s">
        <v>7328</v>
      </c>
      <c r="J681" s="2" t="str">
        <v>(661)8368083</v>
      </c>
      <c r="K681" s="2" t="str">
        <v>(662)9951030</v>
      </c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5" t="s">
        <v>1399</v>
      </c>
      <c r="B682" s="5" t="str">
        <v>泰国</v>
      </c>
      <c r="C682" s="4" t="s">
        <v>1400</v>
      </c>
      <c r="D682" s="3"/>
      <c r="E682" s="5" t="str">
        <v>卫浴设备,餐厨用具</v>
      </c>
      <c r="F682" s="5" t="str">
        <v>9次</v>
      </c>
      <c r="G682" s="5" t="str">
        <v>104/8,NONSEE RD.,CHONGNONSEE,YANNAWA,BANGKOK</v>
      </c>
      <c r="H682" s="5" t="str">
        <v>BROTHER GROUP CO.,LTD.</v>
      </c>
      <c r="I682" s="5" t="s">
        <v>1401</v>
      </c>
      <c r="J682" s="5">
        <f>+66-229433448</f>
      </c>
      <c r="K682" s="5" t="str">
        <v>0066 2 2945544</v>
      </c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2" t="s">
        <v>12891</v>
      </c>
      <c r="B683" s="2" t="str">
        <v>印度</v>
      </c>
      <c r="C683" s="3" t="s">
        <v>12892</v>
      </c>
      <c r="D683" s="3"/>
      <c r="E683" s="2" t="str">
        <v>餐厨用具</v>
      </c>
      <c r="F683" s="2" t="str">
        <v>1次</v>
      </c>
      <c r="G683" s="2" t="str">
        <v>C-159/101,NARAINA IND,AREA,PHASE-I,NEW DELHI</v>
      </c>
      <c r="H683" s="2" t="str">
        <v>GAURAV MAGGO</v>
      </c>
      <c r="I683" s="2" t="s">
        <v>12893</v>
      </c>
      <c r="J683" s="2" t="str">
        <v>+91-93100-53000,+91-96508-12000</v>
      </c>
      <c r="K683" s="2" t="str">
        <v>0091 11 5794827</v>
      </c>
      <c r="L683" s="7"/>
      <c r="M683" s="7"/>
      <c r="N683" s="7"/>
      <c r="O683" s="7"/>
      <c r="P683" s="7"/>
      <c r="Q683" s="7"/>
      <c r="R683" s="7"/>
      <c r="S683" s="7"/>
      <c r="T683" s="7"/>
      <c r="U683" s="8"/>
    </row>
    <row r="684">
      <c r="A684" s="2" t="s">
        <v>12906</v>
      </c>
      <c r="B684" s="2" t="str">
        <v>印度</v>
      </c>
      <c r="C684" s="2" t="str">
        <v>--</v>
      </c>
      <c r="D684" s="3"/>
      <c r="E684" s="2" t="str">
        <v>五金,餐厨用具</v>
      </c>
      <c r="F684" s="2" t="str">
        <v>4次</v>
      </c>
      <c r="G684" s="2" t="str">
        <v>271,1ST FLOOR,SATYA NIKETAN RING ROAD NEW DELHI</v>
      </c>
      <c r="H684" s="2" t="str">
        <v>MR.PAWAN AGGARWAL</v>
      </c>
      <c r="I684" s="2" t="s">
        <v>12905</v>
      </c>
      <c r="J684" s="2" t="str">
        <v>0091 11 24100496</v>
      </c>
      <c r="K684" s="2" t="str">
        <v>0091 11 24101259</v>
      </c>
      <c r="L684" s="7"/>
      <c r="M684" s="7"/>
      <c r="N684" s="7"/>
      <c r="O684" s="7"/>
      <c r="P684" s="7"/>
      <c r="Q684" s="7"/>
      <c r="R684" s="7"/>
      <c r="S684" s="7"/>
      <c r="T684" s="7"/>
      <c r="U684" s="8"/>
    </row>
    <row r="685">
      <c r="A685" s="2" t="s">
        <v>10372</v>
      </c>
      <c r="B685" s="2" t="str">
        <v>南非</v>
      </c>
      <c r="C685" s="3" t="s">
        <v>10370</v>
      </c>
      <c r="D685" s="3"/>
      <c r="E685" s="2" t="str">
        <v>餐厨用具</v>
      </c>
      <c r="F685" s="2" t="str">
        <v>6次</v>
      </c>
      <c r="G685" s="2" t="str">
        <v>3 Vancott House, Devereux Avenue, Vincent, East London, South Africa</v>
      </c>
      <c r="H685" s="2" t="str">
        <v>--</v>
      </c>
      <c r="I685" s="2" t="s">
        <v>10371</v>
      </c>
      <c r="J685" s="2" t="str">
        <v>+27 43 726 8522</v>
      </c>
      <c r="K685" s="2">
        <v>27437271296</v>
      </c>
      <c r="L685" s="7"/>
      <c r="M685" s="7"/>
      <c r="N685" s="7"/>
      <c r="O685" s="7"/>
      <c r="P685" s="7"/>
      <c r="Q685" s="7"/>
      <c r="R685" s="7"/>
      <c r="S685" s="7"/>
      <c r="T685" s="7"/>
      <c r="U685" s="8"/>
    </row>
    <row r="686">
      <c r="A686" s="2" t="s">
        <v>9891</v>
      </c>
      <c r="B686" s="2" t="str">
        <v>加納</v>
      </c>
      <c r="C686" s="2" t="str">
        <v>--</v>
      </c>
      <c r="D686" s="3"/>
      <c r="E686" s="2" t="str">
        <v>体育及旅游休闲用品,其他,玻璃工艺品,箱包,鞋,餐厨用具</v>
      </c>
      <c r="F686" s="2" t="str">
        <v>9次</v>
      </c>
      <c r="G686" s="2" t="str">
        <v>C 25/1 ADABRAKA HALL AVENUEP.O BOX GP 13124, ACCRAGHANA</v>
      </c>
      <c r="H686" s="2" t="str">
        <v>Wayne Kaylor</v>
      </c>
      <c r="I686" s="2" t="s">
        <v>9892</v>
      </c>
      <c r="J686" s="2" t="str">
        <v>00233 21 257448</v>
      </c>
      <c r="K686" s="2" t="str">
        <v>00233 21 238073</v>
      </c>
      <c r="L686" s="7"/>
      <c r="M686" s="7"/>
      <c r="N686" s="7"/>
      <c r="O686" s="7"/>
      <c r="P686" s="7"/>
      <c r="Q686" s="7"/>
      <c r="R686" s="7"/>
      <c r="S686" s="7"/>
      <c r="T686" s="7"/>
      <c r="U686" s="8"/>
    </row>
    <row r="687">
      <c r="A687" s="2" t="s">
        <v>12654</v>
      </c>
      <c r="B687" s="2" t="str">
        <v>沙烏地阿拉伯</v>
      </c>
      <c r="C687" s="2" t="str">
        <v>--</v>
      </c>
      <c r="D687" s="3"/>
      <c r="E687" s="2" t="str">
        <v>家具,家居装饰品,家用电器,餐厨用具</v>
      </c>
      <c r="F687" s="2" t="str">
        <v>8次</v>
      </c>
      <c r="G687" s="2" t="str">
        <v>BALAD AL DAHAB STREET,MUHTASIB BUILDING,4TH FLOOR JEDDAHSAUDI ARABIA</v>
      </c>
      <c r="H687" s="2" t="str">
        <v>Ing. Francisco Asturias</v>
      </c>
      <c r="I687" s="2" t="s">
        <v>12655</v>
      </c>
      <c r="J687" s="2" t="str">
        <v>009662 6471907</v>
      </c>
      <c r="K687" s="2" t="str">
        <v>009662 6471907</v>
      </c>
      <c r="L687" s="7"/>
      <c r="M687" s="7"/>
      <c r="N687" s="7"/>
      <c r="O687" s="7"/>
      <c r="P687" s="7"/>
      <c r="Q687" s="7"/>
      <c r="R687" s="7"/>
      <c r="S687" s="7"/>
      <c r="T687" s="7"/>
      <c r="U687" s="8"/>
    </row>
    <row r="688">
      <c r="A688" s="2" t="s">
        <v>9793</v>
      </c>
      <c r="B688" s="2" t="str">
        <v>泰国</v>
      </c>
      <c r="C688" s="3" t="s">
        <v>9795</v>
      </c>
      <c r="D688" s="3"/>
      <c r="E688" s="2" t="str">
        <v>家具,餐厨用具</v>
      </c>
      <c r="F688" s="2" t="str">
        <v>7次</v>
      </c>
      <c r="G688" s="2" t="str">
        <v>4/50 SUKHUMVIT 105 BANGNA,THAILAND</v>
      </c>
      <c r="H688" s="2" t="str">
        <v>CARLOS QUEIROZ</v>
      </c>
      <c r="I688" s="2" t="s">
        <v>9794</v>
      </c>
      <c r="J688" s="2" t="str">
        <v>+66 18 224 799</v>
      </c>
      <c r="K688" s="2" t="str">
        <v>66 2 7487720</v>
      </c>
      <c r="L688" s="7"/>
      <c r="M688" s="7"/>
      <c r="N688" s="7"/>
      <c r="O688" s="7"/>
      <c r="P688" s="7"/>
      <c r="Q688" s="7"/>
      <c r="R688" s="7"/>
      <c r="S688" s="7"/>
      <c r="T688" s="7"/>
      <c r="U688" s="8"/>
    </row>
    <row r="689">
      <c r="A689" s="2" t="s">
        <v>12829</v>
      </c>
      <c r="B689" s="2" t="str">
        <v>印度</v>
      </c>
      <c r="C689" s="3" t="s">
        <v>12830</v>
      </c>
      <c r="D689" s="3"/>
      <c r="E689" s="2" t="str">
        <v>其他,家具,服装饰物及配件,照明产品,餐厨用具</v>
      </c>
      <c r="F689" s="2" t="str">
        <v>7次</v>
      </c>
      <c r="G689" s="2" t="str">
        <v>135, CONTINENTAL BUILDING,DR. ANNIE BESANT ROAD, WORLI,MUMBAI400 018,INDIA</v>
      </c>
      <c r="H689" s="2" t="str">
        <v>ELENA</v>
      </c>
      <c r="I689" s="2" t="s">
        <v>5681</v>
      </c>
      <c r="J689" s="2" t="str">
        <v>+91 22 2496 5609</v>
      </c>
      <c r="K689" s="2" t="str">
        <v>0091 22 24961619</v>
      </c>
      <c r="L689" s="7"/>
      <c r="M689" s="7"/>
      <c r="N689" s="7"/>
      <c r="O689" s="7"/>
      <c r="P689" s="7"/>
      <c r="Q689" s="7"/>
      <c r="R689" s="7"/>
      <c r="S689" s="7"/>
      <c r="T689" s="7"/>
      <c r="U689" s="8"/>
    </row>
    <row r="690">
      <c r="A690" s="2" t="s">
        <v>12352</v>
      </c>
      <c r="B690" s="2" t="str">
        <v>印度</v>
      </c>
      <c r="C690" s="2" t="str">
        <v>--</v>
      </c>
      <c r="D690" s="3"/>
      <c r="E690" s="2" t="str">
        <v>餐厨用具</v>
      </c>
      <c r="F690" s="2" t="str">
        <v>2次</v>
      </c>
      <c r="G690" s="2" t="str">
        <v>361,AGGARWAL SHOPPING CENTRE,CD-BLOCK,PITAMPURA,DELHI-34</v>
      </c>
      <c r="H690" s="2" t="str">
        <v>HANS SACHDEVA</v>
      </c>
      <c r="I690" s="2" t="s">
        <v>12353</v>
      </c>
      <c r="J690" s="2" t="str">
        <v>0091 11 7311021</v>
      </c>
      <c r="K690" s="2">
        <v>91</v>
      </c>
      <c r="L690" s="7"/>
      <c r="M690" s="7"/>
      <c r="N690" s="7"/>
      <c r="O690" s="7"/>
      <c r="P690" s="7"/>
      <c r="Q690" s="7"/>
      <c r="R690" s="7"/>
      <c r="S690" s="7"/>
      <c r="T690" s="7"/>
      <c r="U690" s="8"/>
    </row>
    <row r="691">
      <c r="A691" s="2" t="s">
        <v>9418</v>
      </c>
      <c r="B691" s="2" t="str">
        <v>印度</v>
      </c>
      <c r="C691" s="3" t="s">
        <v>9421</v>
      </c>
      <c r="D691" s="3"/>
      <c r="E691" s="2" t="s">
        <v>9419</v>
      </c>
      <c r="F691" s="2" t="str">
        <v>10次</v>
      </c>
      <c r="G691" s="2" t="str">
        <v>138, CANNING STREET, INDIA</v>
      </c>
      <c r="H691" s="2" t="str">
        <v>AJAY SINGHANIA</v>
      </c>
      <c r="I691" s="2" t="s">
        <v>9420</v>
      </c>
      <c r="J691" s="2" t="str">
        <v>+91 33 2210 4016</v>
      </c>
      <c r="K691" s="2">
        <v>91</v>
      </c>
      <c r="L691" s="7"/>
      <c r="M691" s="7"/>
      <c r="N691" s="7"/>
      <c r="O691" s="7"/>
      <c r="P691" s="7"/>
      <c r="Q691" s="7"/>
      <c r="R691" s="7"/>
      <c r="S691" s="7"/>
      <c r="T691" s="7"/>
      <c r="U691" s="8"/>
    </row>
    <row r="692">
      <c r="A692" s="2" t="s">
        <v>12293</v>
      </c>
      <c r="B692" s="2" t="str">
        <v>埃及</v>
      </c>
      <c r="C692" s="2" t="str">
        <v>--</v>
      </c>
      <c r="D692" s="3"/>
      <c r="E692" s="2" t="str">
        <v>家用电器,餐厨用具</v>
      </c>
      <c r="F692" s="2" t="str">
        <v>9次</v>
      </c>
      <c r="G692" s="2" t="str">
        <v>F ALKAWTHAN STREET ELMOUHANDSEEN,CAIRO</v>
      </c>
      <c r="H692" s="2" t="str">
        <v>MOHAMAD KHALIL</v>
      </c>
      <c r="I692" s="2" t="s">
        <v>12292</v>
      </c>
      <c r="J692" s="2" t="str">
        <v>0020 2 3351779</v>
      </c>
      <c r="K692" s="2" t="str">
        <v>0020 2 3351779</v>
      </c>
      <c r="L692" s="7"/>
      <c r="M692" s="7"/>
      <c r="N692" s="7"/>
      <c r="O692" s="7"/>
      <c r="P692" s="7"/>
      <c r="Q692" s="7"/>
      <c r="R692" s="7"/>
      <c r="S692" s="7"/>
      <c r="T692" s="7"/>
      <c r="U692" s="8"/>
    </row>
    <row r="693">
      <c r="A693" s="2" t="s">
        <v>9556</v>
      </c>
      <c r="B693" s="2" t="str">
        <v>土耳其</v>
      </c>
      <c r="C693" s="3" t="s">
        <v>9558</v>
      </c>
      <c r="D693" s="3"/>
      <c r="E693" s="2" t="str">
        <v>家用电器,照明产品,餐厨用具</v>
      </c>
      <c r="F693" s="2" t="str">
        <v>9次</v>
      </c>
      <c r="G693" s="2" t="str">
        <v>19 MAYIS CAD.NOVA BARAN PLAZA,NO:4 KAT:8 80220 SISLI-ISTANBUL</v>
      </c>
      <c r="H693" s="2" t="str">
        <v>YALCIN KIROGLU</v>
      </c>
      <c r="I693" s="2" t="s">
        <v>9557</v>
      </c>
      <c r="J693" s="2" t="str">
        <v>0090 212 3154900</v>
      </c>
      <c r="K693" s="2" t="str">
        <v>0090 212 3154999</v>
      </c>
      <c r="L693" s="7"/>
      <c r="M693" s="7"/>
      <c r="N693" s="7"/>
      <c r="O693" s="7"/>
      <c r="P693" s="7"/>
      <c r="Q693" s="7"/>
      <c r="R693" s="7"/>
      <c r="S693" s="7"/>
      <c r="T693" s="7"/>
      <c r="U693" s="8"/>
    </row>
    <row r="694">
      <c r="A694" s="2" t="s">
        <v>11915</v>
      </c>
      <c r="B694" s="2" t="str">
        <v>泰国</v>
      </c>
      <c r="C694" s="3" t="s">
        <v>11912</v>
      </c>
      <c r="D694" s="3"/>
      <c r="E694" s="2" t="s">
        <v>11913</v>
      </c>
      <c r="F694" s="2" t="str">
        <v>11次</v>
      </c>
      <c r="G694" s="2" t="str">
        <v>103/5 MANEEIN SOI 13,MOO 1 T.BANKLANG A.PATHUMTHANI,THAILAND 12000,THAILAND</v>
      </c>
      <c r="H694" s="2" t="str">
        <v>LINDA TEE</v>
      </c>
      <c r="I694" s="2" t="s">
        <v>11914</v>
      </c>
      <c r="J694" s="2">
        <f>+66-296049613</f>
      </c>
      <c r="K694" s="2" t="str">
        <v>0066 2 9814677</v>
      </c>
      <c r="L694" s="7"/>
      <c r="M694" s="7"/>
      <c r="N694" s="7"/>
      <c r="O694" s="7"/>
      <c r="P694" s="7"/>
      <c r="Q694" s="7"/>
      <c r="R694" s="7"/>
      <c r="S694" s="7"/>
      <c r="T694" s="7"/>
      <c r="U694" s="8"/>
    </row>
    <row r="695">
      <c r="A695" s="2" t="s">
        <v>9236</v>
      </c>
      <c r="B695" s="2" t="str">
        <v>印度</v>
      </c>
      <c r="C695" s="3" t="s">
        <v>9234</v>
      </c>
      <c r="D695" s="3"/>
      <c r="E695" s="2" t="str">
        <v>餐厨用具</v>
      </c>
      <c r="F695" s="2" t="str">
        <v>6次</v>
      </c>
      <c r="G695" s="2" t="str">
        <v>B-12,BOMBAY MARKET,78,TARDEO ROAD,MUMBAI-34</v>
      </c>
      <c r="H695" s="2" t="str">
        <v>--</v>
      </c>
      <c r="I695" s="2" t="s">
        <v>9235</v>
      </c>
      <c r="J695" s="2">
        <f>+91-22-2664-8532</f>
      </c>
      <c r="K695" s="2" t="str">
        <v>0091 22 4608099</v>
      </c>
      <c r="L695" s="7"/>
      <c r="M695" s="7"/>
      <c r="N695" s="7"/>
      <c r="O695" s="7"/>
      <c r="P695" s="7"/>
      <c r="Q695" s="7"/>
      <c r="R695" s="7"/>
      <c r="S695" s="7"/>
      <c r="T695" s="7"/>
      <c r="U695" s="8"/>
    </row>
    <row r="696">
      <c r="A696" s="2" t="s">
        <v>12179</v>
      </c>
      <c r="B696" s="2" t="str">
        <v>印度</v>
      </c>
      <c r="C696" s="2" t="str">
        <v>--</v>
      </c>
      <c r="D696" s="3"/>
      <c r="E696" s="2" t="s">
        <v>12180</v>
      </c>
      <c r="F696" s="2" t="str">
        <v>9次</v>
      </c>
      <c r="G696" s="2" t="str">
        <v>7,EKAMBARESWAR AGRAHARAM (MINT ST.,)CHENNAI</v>
      </c>
      <c r="H696" s="2" t="str">
        <v>Joanna Tom</v>
      </c>
      <c r="I696" s="2" t="s">
        <v>12181</v>
      </c>
      <c r="J696" s="2" t="str">
        <v>+91 44 2535 6160</v>
      </c>
      <c r="K696" s="2" t="str">
        <v>0091 44 52166073</v>
      </c>
      <c r="L696" s="7"/>
      <c r="M696" s="7"/>
      <c r="N696" s="7"/>
      <c r="O696" s="7"/>
      <c r="P696" s="7"/>
      <c r="Q696" s="7"/>
      <c r="R696" s="7"/>
      <c r="S696" s="7"/>
      <c r="T696" s="7"/>
      <c r="U696" s="8"/>
    </row>
    <row r="697">
      <c r="A697" s="2" t="s">
        <v>8444</v>
      </c>
      <c r="B697" s="2" t="str">
        <v>沙烏地阿拉伯</v>
      </c>
      <c r="C697" s="3" t="s">
        <v>8441</v>
      </c>
      <c r="D697" s="3"/>
      <c r="E697" s="2" t="s">
        <v>8443</v>
      </c>
      <c r="F697" s="2" t="str">
        <v>11次</v>
      </c>
      <c r="G697" s="2" t="str">
        <v>DOOR 1207,12TH FLOOR,KHALDIA TOWERS4,KHAZZAN STREET,RIYADH (P.O.BOX:335898,RIYADH)</v>
      </c>
      <c r="H697" s="2" t="str">
        <v>ABOOBACKER A. SIDDIQUI</v>
      </c>
      <c r="I697" s="2" t="s">
        <v>8442</v>
      </c>
      <c r="J697" s="2" t="str">
        <v>(01)4790721</v>
      </c>
      <c r="K697" s="2" t="str">
        <v>(01)4731725</v>
      </c>
      <c r="L697" s="7"/>
      <c r="M697" s="7"/>
      <c r="N697" s="7"/>
      <c r="O697" s="7"/>
      <c r="P697" s="7"/>
      <c r="Q697" s="7"/>
      <c r="R697" s="7"/>
      <c r="S697" s="7"/>
      <c r="T697" s="7"/>
      <c r="U697" s="8"/>
    </row>
    <row r="698">
      <c r="A698" s="2" t="s">
        <v>11784</v>
      </c>
      <c r="B698" s="2" t="str">
        <v>加納</v>
      </c>
      <c r="C698" s="2" t="str">
        <v>--</v>
      </c>
      <c r="D698" s="3"/>
      <c r="E698" s="2" t="s">
        <v>11785</v>
      </c>
      <c r="F698" s="2" t="str">
        <v>8次</v>
      </c>
      <c r="G698" s="2" t="str">
        <v>P.O.BOX 8111,ACCRA-NORTH,GHANA-WEST/AFRICA,GHANA</v>
      </c>
      <c r="H698" s="2" t="str">
        <v>--</v>
      </c>
      <c r="I698" s="2" t="s">
        <v>7031</v>
      </c>
      <c r="J698" s="2" t="str">
        <v>233 24 201782</v>
      </c>
      <c r="K698" s="2" t="str">
        <v>233 21 246408</v>
      </c>
      <c r="L698" s="7"/>
      <c r="M698" s="7"/>
      <c r="N698" s="7"/>
      <c r="O698" s="7"/>
      <c r="P698" s="7"/>
      <c r="Q698" s="7"/>
      <c r="R698" s="7"/>
      <c r="S698" s="7"/>
      <c r="T698" s="7"/>
      <c r="U698" s="8"/>
    </row>
    <row r="699">
      <c r="A699" s="2" t="s">
        <v>8698</v>
      </c>
      <c r="B699" s="2" t="str">
        <v>印度</v>
      </c>
      <c r="C699" s="2" t="str">
        <v>--</v>
      </c>
      <c r="D699" s="3"/>
      <c r="E699" s="2" t="str">
        <v>家具,餐厨用具</v>
      </c>
      <c r="F699" s="2" t="str">
        <v>2次</v>
      </c>
      <c r="G699" s="2" t="str">
        <v>SHREE STEELS,KOTHI GATE,HAPUR</v>
      </c>
      <c r="H699" s="2" t="str">
        <v>MR BALKI SHAN EASS</v>
      </c>
      <c r="I699" s="2" t="s">
        <v>8699</v>
      </c>
      <c r="J699" s="2" t="str">
        <v>+91 122 231 0578</v>
      </c>
      <c r="K699" s="2" t="str">
        <v>--</v>
      </c>
      <c r="L699" s="7"/>
      <c r="M699" s="7"/>
      <c r="N699" s="7"/>
      <c r="O699" s="7"/>
      <c r="P699" s="7"/>
      <c r="Q699" s="7"/>
      <c r="R699" s="7"/>
      <c r="S699" s="7"/>
      <c r="T699" s="7"/>
      <c r="U699" s="8"/>
    </row>
    <row r="700">
      <c r="A700" s="2" t="s">
        <v>10142</v>
      </c>
      <c r="B700" s="2" t="str">
        <v>馬來西亞</v>
      </c>
      <c r="C700" s="2" t="str">
        <v>--</v>
      </c>
      <c r="D700" s="3"/>
      <c r="E700" s="2" t="str">
        <v>五金,餐厨用具</v>
      </c>
      <c r="F700" s="2" t="str">
        <v>9次</v>
      </c>
      <c r="G700" s="2" t="str">
        <v>NO. 10A(1J),G/FL.,LAI CHEE LANE,JALAN KAMPONG NYABOR,(BEHIND POLICE STATION),SIBU,SARAWAK (P.O. BOX 137,96007 SIBU)</v>
      </c>
      <c r="H700" s="2" t="str">
        <v>IK KEE (1979) TRADING SDN. BHD.</v>
      </c>
      <c r="I700" s="2" t="s">
        <v>10143</v>
      </c>
      <c r="J700" s="2" t="str">
        <v>0060 84 332189</v>
      </c>
      <c r="K700" s="2" t="str">
        <v>0060 84 331494</v>
      </c>
      <c r="L700" s="7"/>
      <c r="M700" s="7"/>
      <c r="N700" s="7"/>
      <c r="O700" s="7"/>
      <c r="P700" s="7"/>
      <c r="Q700" s="7"/>
      <c r="R700" s="7"/>
      <c r="S700" s="7"/>
      <c r="T700" s="7"/>
      <c r="U700" s="8"/>
    </row>
    <row r="701">
      <c r="A701" s="2" t="s">
        <v>10091</v>
      </c>
      <c r="B701" s="2" t="str">
        <v>印度</v>
      </c>
      <c r="C701" s="3" t="s">
        <v>10089</v>
      </c>
      <c r="D701" s="3"/>
      <c r="E701" s="2" t="str">
        <v>家具,家居装饰品,玻璃工艺品,餐厨用具</v>
      </c>
      <c r="F701" s="2" t="str">
        <v>9次</v>
      </c>
      <c r="G701" s="2" t="str">
        <v>80, NUNGAMBAKKAM HIGH ROAD,NUNGAMBAKKAM, CHENNAI-36,INDIA</v>
      </c>
      <c r="H701" s="2" t="str">
        <v>FARID IVAN SAABS</v>
      </c>
      <c r="I701" s="2" t="s">
        <v>10090</v>
      </c>
      <c r="J701" s="2" t="str">
        <v>+91 44 5213 9139</v>
      </c>
      <c r="K701" s="2" t="str">
        <v>91 44 52139139</v>
      </c>
      <c r="L701" s="7"/>
      <c r="M701" s="7"/>
      <c r="N701" s="7"/>
      <c r="O701" s="7"/>
      <c r="P701" s="7"/>
      <c r="Q701" s="7"/>
      <c r="R701" s="7"/>
      <c r="S701" s="7"/>
      <c r="T701" s="7"/>
      <c r="U701" s="8"/>
    </row>
    <row r="702">
      <c r="A702" s="2" t="s">
        <v>8388</v>
      </c>
      <c r="B702" s="2" t="str">
        <v>馬來西亞</v>
      </c>
      <c r="C702" s="2" t="str">
        <v>--</v>
      </c>
      <c r="D702" s="3"/>
      <c r="E702" s="2" t="str">
        <v>园林用品,工艺陶瓷,玩具,餐厨用具</v>
      </c>
      <c r="F702" s="2" t="str">
        <v>8次</v>
      </c>
      <c r="G702" s="2" t="str">
        <v>23-B,JALAN PETALING UTAMA 7,PETALING UTAMA 46000 PETALING JAYA,SELANGOR D.E.</v>
      </c>
      <c r="H702" s="2" t="str">
        <v>METRO PREMIUMS HOUSE SENDIRIAN BERHAD</v>
      </c>
      <c r="I702" s="2" t="s">
        <v>8389</v>
      </c>
      <c r="J702" s="2" t="str">
        <v>0060 3 77850313</v>
      </c>
      <c r="K702" s="2" t="str">
        <v>0060 3 77823366/77850368</v>
      </c>
      <c r="L702" s="7"/>
      <c r="M702" s="7"/>
      <c r="N702" s="7"/>
      <c r="O702" s="7"/>
      <c r="P702" s="7"/>
      <c r="Q702" s="7"/>
      <c r="R702" s="7"/>
      <c r="S702" s="7"/>
      <c r="T702" s="7"/>
      <c r="U702" s="8"/>
    </row>
    <row r="703">
      <c r="A703" s="2" t="s">
        <v>8340</v>
      </c>
      <c r="B703" s="2" t="str">
        <v>印度</v>
      </c>
      <c r="C703" s="2" t="str">
        <v>--</v>
      </c>
      <c r="D703" s="3"/>
      <c r="E703" s="2" t="str">
        <v>个人护理用具,玩具,电子消费品及信息产品,餐厨用具</v>
      </c>
      <c r="F703" s="2" t="str">
        <v>8次</v>
      </c>
      <c r="G703" s="2" t="str">
        <v>78,AZAD SOC.,AMBAWADI AREA AHMEDABAD,GUJARAT</v>
      </c>
      <c r="H703" s="2" t="str">
        <v>MR.PRASHANT PATEL</v>
      </c>
      <c r="I703" s="2" t="s">
        <v>8341</v>
      </c>
      <c r="J703" s="2" t="str">
        <v>0091 79 6747151</v>
      </c>
      <c r="K703" s="2">
        <v>91</v>
      </c>
      <c r="L703" s="7"/>
      <c r="M703" s="7"/>
      <c r="N703" s="7"/>
      <c r="O703" s="7"/>
      <c r="P703" s="7"/>
      <c r="Q703" s="7"/>
      <c r="R703" s="7"/>
      <c r="S703" s="7"/>
      <c r="T703" s="7"/>
      <c r="U703" s="8"/>
    </row>
    <row r="704">
      <c r="A704" s="2" t="s">
        <v>11494</v>
      </c>
      <c r="B704" s="2" t="str">
        <v>印度</v>
      </c>
      <c r="C704" s="3" t="s">
        <v>11495</v>
      </c>
      <c r="D704" s="3"/>
      <c r="E704" s="2" t="s">
        <v>11493</v>
      </c>
      <c r="F704" s="2" t="str">
        <v>9次</v>
      </c>
      <c r="G704" s="2" t="str">
        <v>416,JYOTI SHIKHAR BUILDING,8-DISTRICT CENTRE,JANAK PURI,NEW DELHI</v>
      </c>
      <c r="H704" s="2" t="str">
        <v>JENNY CHEN</v>
      </c>
      <c r="I704" s="2" t="s">
        <v>11496</v>
      </c>
      <c r="J704" s="2" t="str">
        <v>0091 11 23626355</v>
      </c>
      <c r="K704" s="2">
        <v>91</v>
      </c>
      <c r="L704" s="7"/>
      <c r="M704" s="7"/>
      <c r="N704" s="7"/>
      <c r="O704" s="7"/>
      <c r="P704" s="7"/>
      <c r="Q704" s="7"/>
      <c r="R704" s="7"/>
      <c r="S704" s="7"/>
      <c r="T704" s="7"/>
      <c r="U704" s="8"/>
    </row>
    <row r="705">
      <c r="A705" s="2" t="s">
        <v>8259</v>
      </c>
      <c r="B705" s="2" t="str">
        <v>印度</v>
      </c>
      <c r="C705" s="3" t="s">
        <v>8261</v>
      </c>
      <c r="D705" s="3"/>
      <c r="E705" s="2" t="str">
        <v>其他,玻璃工艺品,餐厨用具</v>
      </c>
      <c r="F705" s="2" t="str">
        <v>9次</v>
      </c>
      <c r="G705" s="2" t="str">
        <v>60,BADLI INDUSTRIAL ESTATE,PHASE-II,NEW DELHI-110042,INDIA</v>
      </c>
      <c r="H705" s="2" t="str">
        <v>Rajneesh Garg</v>
      </c>
      <c r="I705" s="2" t="s">
        <v>8260</v>
      </c>
      <c r="J705" s="2" t="str">
        <v>+91 11 2785 2230</v>
      </c>
      <c r="K705" s="2">
        <v>911127855032</v>
      </c>
      <c r="L705" s="7"/>
      <c r="M705" s="7"/>
      <c r="N705" s="7"/>
      <c r="O705" s="7"/>
      <c r="P705" s="7"/>
      <c r="Q705" s="7"/>
      <c r="R705" s="7"/>
      <c r="S705" s="7"/>
      <c r="T705" s="7"/>
      <c r="U705" s="8"/>
    </row>
    <row r="706">
      <c r="A706" s="2" t="s">
        <v>11395</v>
      </c>
      <c r="B706" s="2" t="str">
        <v>埃及</v>
      </c>
      <c r="C706" s="3" t="s">
        <v>11396</v>
      </c>
      <c r="D706" s="3"/>
      <c r="E706" s="2" t="str">
        <v>餐厨用具</v>
      </c>
      <c r="F706" s="2" t="str">
        <v>6次</v>
      </c>
      <c r="G706" s="2" t="str">
        <v>14 ALY BASHA IBRAHIM ST.,SIDI BESHR ALEX</v>
      </c>
      <c r="H706" s="2" t="str">
        <v>TAMER MOHAMED AMIN HANAFI</v>
      </c>
      <c r="I706" s="2" t="s">
        <v>11394</v>
      </c>
      <c r="J706" s="2" t="str">
        <v>0020 3 5707574</v>
      </c>
      <c r="K706" s="2" t="str">
        <v>0020 3 5409730</v>
      </c>
      <c r="L706" s="7"/>
      <c r="M706" s="7"/>
      <c r="N706" s="7"/>
      <c r="O706" s="7"/>
      <c r="P706" s="7"/>
      <c r="Q706" s="7"/>
      <c r="R706" s="7"/>
      <c r="S706" s="7"/>
      <c r="T706" s="7"/>
      <c r="U706" s="8"/>
    </row>
    <row r="707">
      <c r="A707" s="2" t="s">
        <v>13459</v>
      </c>
      <c r="B707" s="2" t="str">
        <v>印度</v>
      </c>
      <c r="C707" s="2" t="str">
        <v>--</v>
      </c>
      <c r="D707" s="3"/>
      <c r="E707" s="2" t="str">
        <v>家用电器,玻璃工艺品,餐厨用具</v>
      </c>
      <c r="F707" s="2" t="str">
        <v>7次</v>
      </c>
      <c r="G707" s="2" t="str">
        <v>7-1-32/A/4, AMEERPET,HYDERABAD - 500016,INDIA</v>
      </c>
      <c r="H707" s="2" t="str">
        <v>JAGGIE MOODLEY</v>
      </c>
      <c r="I707" s="2" t="s">
        <v>13458</v>
      </c>
      <c r="J707" s="2" t="str">
        <v>+91 40 5563 3550</v>
      </c>
      <c r="K707" s="2">
        <v>914023743712</v>
      </c>
      <c r="L707" s="7"/>
      <c r="M707" s="7"/>
      <c r="N707" s="7"/>
      <c r="O707" s="7"/>
      <c r="P707" s="7"/>
      <c r="Q707" s="7"/>
      <c r="R707" s="7"/>
      <c r="S707" s="7"/>
      <c r="T707" s="7"/>
      <c r="U707" s="8"/>
    </row>
    <row r="708">
      <c r="A708" s="2" t="s">
        <v>7945</v>
      </c>
      <c r="B708" s="2" t="str">
        <v>馬來西亞</v>
      </c>
      <c r="C708" s="3" t="s">
        <v>7944</v>
      </c>
      <c r="D708" s="3"/>
      <c r="E708" s="2" t="s">
        <v>7942</v>
      </c>
      <c r="F708" s="2" t="str">
        <v>10次</v>
      </c>
      <c r="G708" s="2" t="str">
        <v>LOT 169,NO.45,LORONG DATUK ABANG ABDUL RAHIM 5,93450 KUCHING, SARAWAK,MALAYSIA</v>
      </c>
      <c r="H708" s="2" t="str">
        <v>Constantine Inaty</v>
      </c>
      <c r="I708" s="2" t="s">
        <v>7943</v>
      </c>
      <c r="J708" s="2" t="str">
        <v>+60 82-334 646</v>
      </c>
      <c r="K708" s="2" t="str">
        <v>6082 333149</v>
      </c>
      <c r="L708" s="7"/>
      <c r="M708" s="7"/>
      <c r="N708" s="7"/>
      <c r="O708" s="7"/>
      <c r="P708" s="7"/>
      <c r="Q708" s="7"/>
      <c r="R708" s="7"/>
      <c r="S708" s="7"/>
      <c r="T708" s="7"/>
      <c r="U708" s="8"/>
    </row>
    <row r="709">
      <c r="A709" s="2" t="s">
        <v>13535</v>
      </c>
      <c r="B709" s="2" t="str">
        <v>泰国</v>
      </c>
      <c r="C709" s="2" t="str">
        <v>--</v>
      </c>
      <c r="D709" s="3"/>
      <c r="E709" s="2" t="s">
        <v>13533</v>
      </c>
      <c r="F709" s="2" t="str">
        <v>10次</v>
      </c>
      <c r="G709" s="2" t="str">
        <v>20-22 MAHAESAK RD,BANGKOK,THAILAND</v>
      </c>
      <c r="H709" s="2" t="str">
        <v>ANDREA YOUNG</v>
      </c>
      <c r="I709" s="2" t="s">
        <v>13534</v>
      </c>
      <c r="J709" s="2" t="str">
        <v>+66 2 233 1383</v>
      </c>
      <c r="K709" s="2" t="str">
        <v>66 2236 4087</v>
      </c>
      <c r="L709" s="7"/>
      <c r="M709" s="7"/>
      <c r="N709" s="7"/>
      <c r="O709" s="7"/>
      <c r="P709" s="7"/>
      <c r="Q709" s="7"/>
      <c r="R709" s="7"/>
      <c r="S709" s="7"/>
      <c r="T709" s="7"/>
      <c r="U709" s="8"/>
    </row>
    <row r="710">
      <c r="A710" s="2" t="s">
        <v>10588</v>
      </c>
      <c r="B710" s="2" t="str">
        <v>泰国</v>
      </c>
      <c r="C710" s="3" t="s">
        <v>10589</v>
      </c>
      <c r="D710" s="3"/>
      <c r="E710" s="2" t="str">
        <v>餐厨用具</v>
      </c>
      <c r="F710" s="2" t="str">
        <v>6次</v>
      </c>
      <c r="G710" s="2" t="str">
        <v>43/44,MOO 7,SOI WATKAMPHAENG,RAMA 2 ROAD,SAMAE DUM,BANGKHUNTIEN,BANGKOK</v>
      </c>
      <c r="H710" s="2" t="str">
        <v>THEPNARIT PUCKSOMPORN</v>
      </c>
      <c r="I710" s="2" t="s">
        <v>10590</v>
      </c>
      <c r="J710" s="2" t="str">
        <v>0066 2 4150089</v>
      </c>
      <c r="K710" s="2" t="str">
        <v>0066 2 4162566/8995186</v>
      </c>
      <c r="L710" s="7"/>
      <c r="M710" s="7"/>
      <c r="N710" s="7"/>
      <c r="O710" s="7"/>
      <c r="P710" s="7"/>
      <c r="Q710" s="7"/>
      <c r="R710" s="7"/>
      <c r="S710" s="7"/>
      <c r="T710" s="7"/>
      <c r="U710" s="8"/>
    </row>
    <row r="711">
      <c r="A711" s="2" t="s">
        <v>13382</v>
      </c>
      <c r="B711" s="2" t="str">
        <v>印度</v>
      </c>
      <c r="C711" s="3" t="s">
        <v>13385</v>
      </c>
      <c r="D711" s="3"/>
      <c r="E711" s="2" t="s">
        <v>13384</v>
      </c>
      <c r="F711" s="2" t="str">
        <v>8次</v>
      </c>
      <c r="G711" s="2" t="str">
        <v>K-1/13 CHITRANJAN PARK,GROUND FLOOR,INDIA</v>
      </c>
      <c r="H711" s="2" t="str">
        <v>JACK E. DEBEHAR</v>
      </c>
      <c r="I711" s="2" t="s">
        <v>13383</v>
      </c>
      <c r="J711" s="2">
        <f>+91-11-2648-675</f>
      </c>
      <c r="K711" s="2" t="str">
        <v>91 11 6289711</v>
      </c>
      <c r="L711" s="7"/>
      <c r="M711" s="7"/>
      <c r="N711" s="7"/>
      <c r="O711" s="7"/>
      <c r="P711" s="7"/>
      <c r="Q711" s="7"/>
      <c r="R711" s="7"/>
      <c r="S711" s="7"/>
      <c r="T711" s="7"/>
      <c r="U711" s="8"/>
    </row>
    <row r="712">
      <c r="A712" s="2" t="s">
        <v>10751</v>
      </c>
      <c r="B712" s="2" t="str">
        <v>馬來西亞</v>
      </c>
      <c r="C712" s="2" t="str">
        <v>--</v>
      </c>
      <c r="D712" s="3"/>
      <c r="E712" s="2" t="str">
        <v>家具,玻璃工艺品,餐厨用具</v>
      </c>
      <c r="F712" s="2" t="str">
        <v>9次</v>
      </c>
      <c r="G712" s="2" t="str">
        <v>NO.20, LORONG BINAJAYA 5,PMTG TINGGI, 14000 BUKIT MERTAJAM,MALAYSIA</v>
      </c>
      <c r="H712" s="2" t="str">
        <v>Rajan Gupta</v>
      </c>
      <c r="I712" s="2" t="s">
        <v>10750</v>
      </c>
      <c r="J712" s="2" t="str">
        <v>+60 4-587 1686</v>
      </c>
      <c r="K712" s="2" t="str">
        <v>604 5871626</v>
      </c>
      <c r="L712" s="7"/>
      <c r="M712" s="7"/>
      <c r="N712" s="7"/>
      <c r="O712" s="7"/>
      <c r="P712" s="7"/>
      <c r="Q712" s="7"/>
      <c r="R712" s="7"/>
      <c r="S712" s="7"/>
      <c r="T712" s="7"/>
      <c r="U712" s="8"/>
    </row>
    <row r="713">
      <c r="A713" s="2" t="s">
        <v>13325</v>
      </c>
      <c r="B713" s="2" t="str">
        <v>菲律賓</v>
      </c>
      <c r="C713" s="2" t="str">
        <v>--</v>
      </c>
      <c r="D713" s="3"/>
      <c r="E713" s="2" t="str">
        <v>餐厨用具</v>
      </c>
      <c r="F713" s="2" t="str">
        <v>6次</v>
      </c>
      <c r="G713" s="2" t="str">
        <v>1420 SOLER ST.,STA. CRUZ, MANILA,PHILIPPINES</v>
      </c>
      <c r="H713" s="2" t="str">
        <v>--</v>
      </c>
      <c r="I713" s="2" t="s">
        <v>13324</v>
      </c>
      <c r="J713" s="2" t="str">
        <v>+63 2 733 3311</v>
      </c>
      <c r="K713" s="2" t="str">
        <v>632 7337358</v>
      </c>
      <c r="L713" s="7"/>
      <c r="M713" s="7"/>
      <c r="N713" s="7"/>
      <c r="O713" s="7"/>
      <c r="P713" s="7"/>
      <c r="Q713" s="7"/>
      <c r="R713" s="7"/>
      <c r="S713" s="7"/>
      <c r="T713" s="7"/>
      <c r="U713" s="8"/>
    </row>
    <row r="714">
      <c r="A714" s="2" t="s">
        <v>13272</v>
      </c>
      <c r="B714" s="2" t="str">
        <v>印度</v>
      </c>
      <c r="C714" s="2" t="str">
        <v>--</v>
      </c>
      <c r="D714" s="3"/>
      <c r="E714" s="2" t="str">
        <v>餐厨用具</v>
      </c>
      <c r="F714" s="2" t="str">
        <v>6次</v>
      </c>
      <c r="G714" s="2" t="str">
        <v>190 A MAIN ROAD MOUJPUR,DELHI</v>
      </c>
      <c r="H714" s="2" t="str">
        <v>MANOS AGGARWAL</v>
      </c>
      <c r="I714" s="2" t="str">
        <v>--</v>
      </c>
      <c r="J714" s="2" t="str">
        <v>+91 11 2292 8385</v>
      </c>
      <c r="K714" s="2" t="str">
        <v>--</v>
      </c>
      <c r="L714" s="7"/>
      <c r="M714" s="7"/>
      <c r="N714" s="7"/>
      <c r="O714" s="7"/>
      <c r="P714" s="7"/>
      <c r="Q714" s="7"/>
      <c r="R714" s="7"/>
      <c r="S714" s="7"/>
      <c r="T714" s="7"/>
      <c r="U714" s="8"/>
    </row>
    <row r="715">
      <c r="A715" s="2" t="s">
        <v>10706</v>
      </c>
      <c r="B715" s="2" t="str">
        <v>新加坡</v>
      </c>
      <c r="C715" s="3" t="s">
        <v>10704</v>
      </c>
      <c r="D715" s="3"/>
      <c r="E715" s="2" t="str">
        <v>医药保健品及医疗器械,餐厨用具</v>
      </c>
      <c r="F715" s="2" t="str">
        <v>6次</v>
      </c>
      <c r="G715" s="2" t="str">
        <v>8,Sungei Kadut Crescent, 728682, Singapore</v>
      </c>
      <c r="H715" s="2" t="str">
        <v>Corten Furniture Pte Ltd</v>
      </c>
      <c r="I715" s="2" t="s">
        <v>10705</v>
      </c>
      <c r="J715" s="2" t="str">
        <v>+65-6376-2322,+65-6376-2122,+60-7-553-9632,+60-7-553-9633,+65 6569 8000</v>
      </c>
      <c r="K715" s="2" t="str">
        <v>0065 63680797</v>
      </c>
      <c r="L715" s="7"/>
      <c r="M715" s="7"/>
      <c r="N715" s="7"/>
      <c r="O715" s="7"/>
      <c r="P715" s="7"/>
      <c r="Q715" s="7"/>
      <c r="R715" s="7"/>
      <c r="S715" s="7"/>
      <c r="T715" s="7"/>
      <c r="U715" s="8"/>
    </row>
    <row r="716">
      <c r="A716" s="2" t="s">
        <v>13286</v>
      </c>
      <c r="B716" s="2" t="str">
        <v>土耳其</v>
      </c>
      <c r="C716" s="3" t="s">
        <v>13289</v>
      </c>
      <c r="D716" s="3"/>
      <c r="E716" s="2" t="s">
        <v>13288</v>
      </c>
      <c r="F716" s="2" t="str">
        <v>9次</v>
      </c>
      <c r="G716" s="2" t="str">
        <v>CIKRIKCILAR YOKUSU NO:34/B 06250 ULUS ANKARA,TURKEY</v>
      </c>
      <c r="H716" s="2" t="str">
        <v>Marc ElHayek</v>
      </c>
      <c r="I716" s="2" t="s">
        <v>13287</v>
      </c>
      <c r="J716" s="2" t="str">
        <v>+90 312 441 49 04</v>
      </c>
      <c r="K716" s="2" t="str">
        <v>0090 312 4414906</v>
      </c>
      <c r="L716" s="7"/>
      <c r="M716" s="7"/>
      <c r="N716" s="7"/>
      <c r="O716" s="7"/>
      <c r="P716" s="7"/>
      <c r="Q716" s="7"/>
      <c r="R716" s="7"/>
      <c r="S716" s="7"/>
      <c r="T716" s="7"/>
      <c r="U716" s="8"/>
    </row>
    <row r="717">
      <c r="A717" s="2" t="s">
        <v>12917</v>
      </c>
      <c r="B717" s="2" t="str">
        <v>印度</v>
      </c>
      <c r="C717" s="3" t="s">
        <v>12918</v>
      </c>
      <c r="D717" s="3"/>
      <c r="E717" s="2" t="str">
        <v>其他,化工产品,家用电器,服装饰物及配件,玻璃工艺品,鞋,餐厨用具</v>
      </c>
      <c r="F717" s="2" t="str">
        <v>10次</v>
      </c>
      <c r="G717" s="2" t="str">
        <v>PLOT#58,ROAD#71,JUBILEE HILLS,HYDERABAD 500 033,INDIA</v>
      </c>
      <c r="H717" s="2" t="str">
        <v>EMAY ZHONG</v>
      </c>
      <c r="I717" s="2" t="s">
        <v>12916</v>
      </c>
      <c r="J717" s="2" t="str">
        <v>91 40 23550789</v>
      </c>
      <c r="K717" s="2" t="str">
        <v>91 40 55626103</v>
      </c>
      <c r="L717" s="7"/>
      <c r="M717" s="7"/>
      <c r="N717" s="7"/>
      <c r="O717" s="7"/>
      <c r="P717" s="7"/>
      <c r="Q717" s="7"/>
      <c r="R717" s="7"/>
      <c r="S717" s="7"/>
      <c r="T717" s="7"/>
      <c r="U717" s="8"/>
    </row>
    <row r="718">
      <c r="A718" s="2" t="s">
        <v>10479</v>
      </c>
      <c r="B718" s="2" t="str">
        <v>印度</v>
      </c>
      <c r="C718" s="2" t="str">
        <v>--</v>
      </c>
      <c r="D718" s="3"/>
      <c r="E718" s="2" t="str">
        <v>餐厨用具</v>
      </c>
      <c r="F718" s="2" t="str">
        <v>6次</v>
      </c>
      <c r="G718" s="2" t="str">
        <v>NANHA COMPLEX,1ST FLOOR,OPP.SHIV MANDIR,KAPURTHALA</v>
      </c>
      <c r="H718" s="2" t="str">
        <v>PAL'S PIZZA &amp; BURGER HUT</v>
      </c>
      <c r="I718" s="2" t="str">
        <v>--</v>
      </c>
      <c r="J718" s="2" t="str">
        <v>0091 1822 31387</v>
      </c>
      <c r="K718" s="2">
        <v>91</v>
      </c>
      <c r="L718" s="7"/>
      <c r="M718" s="7"/>
      <c r="N718" s="7"/>
      <c r="O718" s="7"/>
      <c r="P718" s="7"/>
      <c r="Q718" s="7"/>
      <c r="R718" s="7"/>
      <c r="S718" s="7"/>
      <c r="T718" s="7"/>
      <c r="U718" s="8"/>
    </row>
    <row r="719">
      <c r="A719" s="2" t="s">
        <v>13077</v>
      </c>
      <c r="B719" s="2" t="str">
        <v>沙烏地阿拉伯</v>
      </c>
      <c r="C719" s="3" t="s">
        <v>13080</v>
      </c>
      <c r="D719" s="3"/>
      <c r="E719" s="2" t="s">
        <v>13078</v>
      </c>
      <c r="F719" s="2" t="str">
        <v>11次</v>
      </c>
      <c r="G719" s="2" t="str">
        <v>P.O.BOX 102,RIYADH 11411,SAUDI ARABIA</v>
      </c>
      <c r="H719" s="2" t="str">
        <v>MAURICIO GRIS</v>
      </c>
      <c r="I719" s="2" t="s">
        <v>13079</v>
      </c>
      <c r="J719" s="2">
        <v>96612080926</v>
      </c>
      <c r="K719" s="2">
        <v>96612933157</v>
      </c>
      <c r="L719" s="7"/>
      <c r="M719" s="7"/>
      <c r="N719" s="7"/>
      <c r="O719" s="7"/>
      <c r="P719" s="7"/>
      <c r="Q719" s="7"/>
      <c r="R719" s="7"/>
      <c r="S719" s="7"/>
      <c r="T719" s="7"/>
      <c r="U719" s="8"/>
    </row>
    <row r="720">
      <c r="A720" s="2" t="s">
        <v>10416</v>
      </c>
      <c r="B720" s="2" t="str">
        <v>印度</v>
      </c>
      <c r="C720" s="3" t="s">
        <v>10418</v>
      </c>
      <c r="D720" s="3"/>
      <c r="E720" s="2" t="str">
        <v>餐厨用具</v>
      </c>
      <c r="F720" s="2" t="str">
        <v>1次</v>
      </c>
      <c r="G720" s="2" t="str">
        <v>BARA BAZAAR,BASAI ROAD,GURGAON (HR.)</v>
      </c>
      <c r="H720" s="2" t="str">
        <v>MRVISHAL MENDIRATTA</v>
      </c>
      <c r="I720" s="2" t="s">
        <v>10417</v>
      </c>
      <c r="J720" s="2" t="str">
        <v>+91-98336-73898,+91 98336 73898,+91 96739 34840,+91 98385 87284</v>
      </c>
      <c r="K720" s="2" t="str">
        <v>--</v>
      </c>
      <c r="L720" s="7"/>
      <c r="M720" s="7"/>
      <c r="N720" s="7"/>
      <c r="O720" s="7"/>
      <c r="P720" s="7"/>
      <c r="Q720" s="7"/>
      <c r="R720" s="7"/>
      <c r="S720" s="7"/>
      <c r="T720" s="7"/>
      <c r="U720" s="8"/>
    </row>
    <row r="721">
      <c r="A721" s="2" t="s">
        <v>9252</v>
      </c>
      <c r="B721" s="2" t="str">
        <v>埃及</v>
      </c>
      <c r="C721" s="2" t="str">
        <v>--</v>
      </c>
      <c r="D721" s="3"/>
      <c r="E721" s="2" t="str">
        <v>玩具,餐厨用具</v>
      </c>
      <c r="F721" s="2" t="str">
        <v>7次</v>
      </c>
      <c r="G721" s="2" t="str">
        <v>CAIRO</v>
      </c>
      <c r="H721" s="2" t="str">
        <v>BILAL AHMED</v>
      </c>
      <c r="I721" s="2" t="str">
        <v>--</v>
      </c>
      <c r="J721" s="2" t="str">
        <v>0020 2 7341695</v>
      </c>
      <c r="K721" s="2">
        <v>20</v>
      </c>
      <c r="L721" s="7"/>
      <c r="M721" s="7"/>
      <c r="N721" s="7"/>
      <c r="O721" s="7"/>
      <c r="P721" s="7"/>
      <c r="Q721" s="7"/>
      <c r="R721" s="7"/>
      <c r="S721" s="7"/>
      <c r="T721" s="7"/>
      <c r="U721" s="8"/>
    </row>
    <row r="722">
      <c r="A722" s="2" t="s">
        <v>9876</v>
      </c>
      <c r="B722" s="2" t="str">
        <v>阿聯酋</v>
      </c>
      <c r="C722" s="3" t="s">
        <v>9877</v>
      </c>
      <c r="D722" s="3"/>
      <c r="E722" s="2" t="s">
        <v>9874</v>
      </c>
      <c r="F722" s="2" t="str">
        <v>9次</v>
      </c>
      <c r="G722" s="2" t="str">
        <v>OASIS CENTER, P.O.BOX.25030, DUBAI,U.A.E.</v>
      </c>
      <c r="H722" s="2" t="str">
        <v>DANIEL GRANT</v>
      </c>
      <c r="I722" s="2" t="s">
        <v>9875</v>
      </c>
      <c r="J722" s="2" t="str">
        <v>+971 4 339 5111</v>
      </c>
      <c r="K722" s="2" t="str">
        <v>00971 4 3395333/3395450</v>
      </c>
      <c r="L722" s="7"/>
      <c r="M722" s="7"/>
      <c r="N722" s="7"/>
      <c r="O722" s="7"/>
      <c r="P722" s="7"/>
      <c r="Q722" s="7"/>
      <c r="R722" s="7"/>
      <c r="S722" s="7"/>
      <c r="T722" s="7"/>
      <c r="U722" s="8"/>
    </row>
    <row r="723">
      <c r="A723" s="2" t="s">
        <v>10142</v>
      </c>
      <c r="B723" s="2" t="str">
        <v>馬來西亞</v>
      </c>
      <c r="C723" s="2" t="str">
        <v>--</v>
      </c>
      <c r="D723" s="3"/>
      <c r="E723" s="2" t="str">
        <v>五金,餐厨用具</v>
      </c>
      <c r="F723" s="2" t="str">
        <v>9次</v>
      </c>
      <c r="G723" s="2" t="str">
        <v>NO. 10A(1J),G/FL.,LAI CHEE LANE,JALAN KAMPONG NYABOR,(BEHIND POLICE STATION),SIBU,SARAWAK (P.O. BOX 137,96007 SIBU)</v>
      </c>
      <c r="H723" s="2" t="str">
        <v>IK KEE (1979) TRADING SDN. BHD.</v>
      </c>
      <c r="I723" s="2" t="s">
        <v>10143</v>
      </c>
      <c r="J723" s="2" t="str">
        <v>0060 84 332189</v>
      </c>
      <c r="K723" s="2" t="str">
        <v>0060 84 331494</v>
      </c>
      <c r="L723" s="7"/>
      <c r="M723" s="7"/>
      <c r="N723" s="7"/>
      <c r="O723" s="7"/>
      <c r="P723" s="7"/>
      <c r="Q723" s="7"/>
      <c r="R723" s="7"/>
      <c r="S723" s="7"/>
      <c r="T723" s="7"/>
      <c r="U723" s="8"/>
    </row>
    <row r="724">
      <c r="A724" s="2" t="s">
        <v>10091</v>
      </c>
      <c r="B724" s="2" t="str">
        <v>印度</v>
      </c>
      <c r="C724" s="3" t="s">
        <v>10089</v>
      </c>
      <c r="D724" s="3"/>
      <c r="E724" s="2" t="str">
        <v>家具,家居装饰品,玻璃工艺品,餐厨用具</v>
      </c>
      <c r="F724" s="2" t="str">
        <v>9次</v>
      </c>
      <c r="G724" s="2" t="str">
        <v>80, NUNGAMBAKKAM HIGH ROAD,NUNGAMBAKKAM, CHENNAI-36,INDIA</v>
      </c>
      <c r="H724" s="2" t="str">
        <v>FARID IVAN SAABS</v>
      </c>
      <c r="I724" s="2" t="s">
        <v>10090</v>
      </c>
      <c r="J724" s="2" t="str">
        <v>+91 44 5213 9139</v>
      </c>
      <c r="K724" s="2" t="str">
        <v>91 44 52139139</v>
      </c>
      <c r="L724" s="7"/>
      <c r="M724" s="7"/>
      <c r="N724" s="7"/>
      <c r="O724" s="7"/>
      <c r="P724" s="7"/>
      <c r="Q724" s="7"/>
      <c r="R724" s="7"/>
      <c r="S724" s="7"/>
      <c r="T724" s="7"/>
      <c r="U724" s="8"/>
    </row>
    <row r="725">
      <c r="A725" s="2" t="s">
        <v>8388</v>
      </c>
      <c r="B725" s="2" t="str">
        <v>馬來西亞</v>
      </c>
      <c r="C725" s="2" t="str">
        <v>--</v>
      </c>
      <c r="D725" s="3"/>
      <c r="E725" s="2" t="str">
        <v>园林用品,工艺陶瓷,玩具,餐厨用具</v>
      </c>
      <c r="F725" s="2" t="str">
        <v>8次</v>
      </c>
      <c r="G725" s="2" t="str">
        <v>23-B,JALAN PETALING UTAMA 7,PETALING UTAMA 46000 PETALING JAYA,SELANGOR D.E.</v>
      </c>
      <c r="H725" s="2" t="str">
        <v>METRO PREMIUMS HOUSE SENDIRIAN BERHAD</v>
      </c>
      <c r="I725" s="2" t="s">
        <v>8389</v>
      </c>
      <c r="J725" s="2" t="str">
        <v>0060 3 77850313</v>
      </c>
      <c r="K725" s="2" t="str">
        <v>0060 3 77823366/77850368</v>
      </c>
      <c r="L725" s="7"/>
      <c r="M725" s="7"/>
      <c r="N725" s="7"/>
      <c r="O725" s="7"/>
      <c r="P725" s="7"/>
      <c r="Q725" s="7"/>
      <c r="R725" s="7"/>
      <c r="S725" s="7"/>
      <c r="T725" s="7"/>
      <c r="U725" s="8"/>
    </row>
    <row r="726">
      <c r="A726" s="2" t="s">
        <v>9473</v>
      </c>
      <c r="B726" s="2" t="str">
        <v>印度</v>
      </c>
      <c r="C726" s="3" t="s">
        <v>9475</v>
      </c>
      <c r="D726" s="3"/>
      <c r="E726" s="2" t="str">
        <v>餐厨用具</v>
      </c>
      <c r="F726" s="2" t="str">
        <v>3次</v>
      </c>
      <c r="G726" s="2" t="str">
        <v>13, MANGAL MURTI COMPLEX, OPP. CITYGOLD CINEMA,ASHRAM ROAD,AHMEDABAD, (GUJARAT) ,INDIA</v>
      </c>
      <c r="H726" s="2" t="str">
        <v>--</v>
      </c>
      <c r="I726" s="2" t="s">
        <v>9474</v>
      </c>
      <c r="J726" s="2">
        <f>+91-79-2657-4870</f>
      </c>
      <c r="K726" s="2" t="str">
        <v>91-79-6574870</v>
      </c>
      <c r="L726" s="7"/>
      <c r="M726" s="7"/>
      <c r="N726" s="7"/>
      <c r="O726" s="7"/>
      <c r="P726" s="7"/>
      <c r="Q726" s="7"/>
      <c r="R726" s="7"/>
      <c r="S726" s="7"/>
      <c r="T726" s="7"/>
      <c r="U726" s="8"/>
    </row>
    <row r="727">
      <c r="A727" s="2" t="s">
        <v>12280</v>
      </c>
      <c r="B727" s="2" t="str">
        <v>沙烏地阿拉伯</v>
      </c>
      <c r="C727" s="2" t="str">
        <v>--</v>
      </c>
      <c r="D727" s="3"/>
      <c r="E727" s="2" t="str">
        <v>其他,餐厨用具</v>
      </c>
      <c r="F727" s="2" t="str">
        <v>6次</v>
      </c>
      <c r="G727" s="2" t="str">
        <v>P.O.BOX 164, AL BAHA K.S.A.</v>
      </c>
      <c r="H727" s="2" t="str">
        <v>Mr NAIM LATIF</v>
      </c>
      <c r="I727" s="2" t="str">
        <v>--</v>
      </c>
      <c r="J727" s="2" t="str">
        <v>00966 7 7271111</v>
      </c>
      <c r="K727" s="2" t="str">
        <v>00966 7 7250351</v>
      </c>
      <c r="L727" s="7"/>
      <c r="M727" s="7"/>
      <c r="N727" s="7"/>
      <c r="O727" s="7"/>
      <c r="P727" s="7"/>
      <c r="Q727" s="7"/>
      <c r="R727" s="7"/>
      <c r="S727" s="7"/>
      <c r="T727" s="7"/>
      <c r="U727" s="8"/>
    </row>
    <row r="728">
      <c r="A728" s="2" t="s">
        <v>10416</v>
      </c>
      <c r="B728" s="2" t="str">
        <v>印度</v>
      </c>
      <c r="C728" s="3" t="s">
        <v>10418</v>
      </c>
      <c r="D728" s="3"/>
      <c r="E728" s="2" t="str">
        <v>餐厨用具</v>
      </c>
      <c r="F728" s="2" t="str">
        <v>1次</v>
      </c>
      <c r="G728" s="2" t="str">
        <v>BARA BAZAAR,BASAI ROAD,GURGAON (HR.)</v>
      </c>
      <c r="H728" s="2" t="str">
        <v>MRVISHAL MENDIRATTA</v>
      </c>
      <c r="I728" s="2" t="s">
        <v>10417</v>
      </c>
      <c r="J728" s="2" t="str">
        <v>+91-98336-73898,+91 98336 73898,+91 96739 34840,+91 98385 87284</v>
      </c>
      <c r="K728" s="2" t="str">
        <v>--</v>
      </c>
      <c r="L728" s="7"/>
      <c r="M728" s="7"/>
      <c r="N728" s="7"/>
      <c r="O728" s="7"/>
      <c r="P728" s="7"/>
      <c r="Q728" s="7"/>
      <c r="R728" s="7"/>
      <c r="S728" s="7"/>
      <c r="T728" s="7"/>
      <c r="U728" s="8"/>
    </row>
    <row r="729">
      <c r="A729" s="2" t="s">
        <v>9692</v>
      </c>
      <c r="B729" s="2" t="str">
        <v>土耳其</v>
      </c>
      <c r="C729" s="2" t="str">
        <v>--</v>
      </c>
      <c r="D729" s="3"/>
      <c r="E729" s="2" t="s">
        <v>9693</v>
      </c>
      <c r="F729" s="2" t="str">
        <v>10次</v>
      </c>
      <c r="G729" s="2" t="str">
        <v>ISTOC TOPTANCILAR CARSISI 3 ADA 131-137 MAHMUTBEY, 34550 BAGCILAR, ISTANBUL, TURKEY.</v>
      </c>
      <c r="H729" s="2" t="str">
        <v>AbdullahM.Bukhari</v>
      </c>
      <c r="I729" s="2" t="s">
        <v>9694</v>
      </c>
      <c r="J729" s="2" t="str">
        <v>+90 212 659 73 00</v>
      </c>
      <c r="K729" s="2">
        <v>902000000000</v>
      </c>
      <c r="L729" s="7"/>
      <c r="M729" s="7"/>
      <c r="N729" s="7"/>
      <c r="O729" s="7"/>
      <c r="P729" s="7"/>
      <c r="Q729" s="7"/>
      <c r="R729" s="7"/>
      <c r="S729" s="7"/>
      <c r="T729" s="7"/>
      <c r="U729" s="8"/>
    </row>
    <row r="730">
      <c r="A730" s="2" t="s">
        <v>9590</v>
      </c>
      <c r="B730" s="2" t="str">
        <v>菲律賓</v>
      </c>
      <c r="C730" s="3" t="s">
        <v>9591</v>
      </c>
      <c r="D730" s="3"/>
      <c r="E730" s="2" t="s">
        <v>9588</v>
      </c>
      <c r="F730" s="2" t="str">
        <v>10次</v>
      </c>
      <c r="G730" s="2" t="str">
        <v>#3 TANGALI ST.QUEZON CITY,PHILIPPINES</v>
      </c>
      <c r="H730" s="2" t="str">
        <v>ALEXANDER BYFIELD</v>
      </c>
      <c r="I730" s="2" t="s">
        <v>9589</v>
      </c>
      <c r="J730" s="2" t="str">
        <v>+63 2 361 4552</v>
      </c>
      <c r="K730" s="2">
        <v>63024142902</v>
      </c>
      <c r="L730" s="7"/>
      <c r="M730" s="7"/>
      <c r="N730" s="7"/>
      <c r="O730" s="7"/>
      <c r="P730" s="7"/>
      <c r="Q730" s="7"/>
      <c r="R730" s="7"/>
      <c r="S730" s="7"/>
      <c r="T730" s="7"/>
      <c r="U730" s="8"/>
    </row>
    <row r="731">
      <c r="A731" s="2" t="s">
        <v>9616</v>
      </c>
      <c r="B731" s="2" t="str">
        <v>馬來西亞</v>
      </c>
      <c r="C731" s="2" t="str">
        <v>--</v>
      </c>
      <c r="D731" s="3"/>
      <c r="E731" s="2" t="str">
        <v>餐厨用具</v>
      </c>
      <c r="F731" s="2" t="str">
        <v>2次</v>
      </c>
      <c r="G731" s="2" t="str">
        <v>NO.6,LORONG ANGGOR,BATU 3 3/4 JALAN KELANG LAMA,KUALA LUMPUR</v>
      </c>
      <c r="H731" s="2" t="str">
        <v>LEE YEW SEH</v>
      </c>
      <c r="I731" s="2" t="str">
        <v>--</v>
      </c>
      <c r="J731" s="2" t="str">
        <v>+60 3-7983 8470</v>
      </c>
      <c r="K731" s="2" t="str">
        <v>0060 3 79800209</v>
      </c>
      <c r="L731" s="7"/>
      <c r="M731" s="7"/>
      <c r="N731" s="7"/>
      <c r="O731" s="7"/>
      <c r="P731" s="7"/>
      <c r="Q731" s="7"/>
      <c r="R731" s="7"/>
      <c r="S731" s="7"/>
      <c r="T731" s="7"/>
      <c r="U731" s="8"/>
    </row>
    <row r="732">
      <c r="A732" s="2" t="s">
        <v>8752</v>
      </c>
      <c r="B732" s="2" t="str">
        <v>印度</v>
      </c>
      <c r="C732" s="3" t="s">
        <v>8751</v>
      </c>
      <c r="D732" s="3"/>
      <c r="E732" s="2" t="str">
        <v>五金,其他,大型机械及设备,工艺陶瓷,照明产品,玻璃工艺品,餐厨用具</v>
      </c>
      <c r="F732" s="2" t="str">
        <v>10次</v>
      </c>
      <c r="G732" s="2" t="str">
        <v>GODOWN SOCIETY,NEAR PANKAJ OIL MILL,MORBI ROAD,RAJKOT</v>
      </c>
      <c r="H732" s="2" t="str">
        <v>G.B.GASLIGHTER INDS.</v>
      </c>
      <c r="I732" s="2" t="s">
        <v>8750</v>
      </c>
      <c r="J732" s="2" t="str">
        <v>0091 281 2459138</v>
      </c>
      <c r="K732" s="2" t="str">
        <v>0091 281 2442475</v>
      </c>
      <c r="L732" s="7"/>
      <c r="M732" s="7"/>
      <c r="N732" s="7"/>
      <c r="O732" s="7"/>
      <c r="P732" s="7"/>
      <c r="Q732" s="7"/>
      <c r="R732" s="7"/>
      <c r="S732" s="7"/>
      <c r="T732" s="7"/>
      <c r="U732" s="8"/>
    </row>
    <row r="733">
      <c r="A733" s="2" t="s">
        <v>8961</v>
      </c>
      <c r="B733" s="2" t="str">
        <v>印尼</v>
      </c>
      <c r="C733" s="2" t="str">
        <v>--</v>
      </c>
      <c r="D733" s="3"/>
      <c r="E733" s="2" t="str">
        <v>餐厨用具</v>
      </c>
      <c r="F733" s="2" t="str">
        <v>3次</v>
      </c>
      <c r="G733" s="2" t="str">
        <v>JL. TERMINAL NO.6,CITEUREUP-BOGOR-JAWA BARAT</v>
      </c>
      <c r="H733" s="2" t="str">
        <v>EMIL FADILAH,ST,MM</v>
      </c>
      <c r="I733" s="2" t="s">
        <v>8962</v>
      </c>
      <c r="J733" s="2" t="str">
        <v>--</v>
      </c>
      <c r="K733" s="2" t="str">
        <v>0062 21 8752611</v>
      </c>
      <c r="L733" s="7"/>
      <c r="M733" s="7"/>
      <c r="N733" s="7"/>
      <c r="O733" s="7"/>
      <c r="P733" s="7"/>
      <c r="Q733" s="7"/>
      <c r="R733" s="7"/>
      <c r="S733" s="7"/>
      <c r="T733" s="7"/>
      <c r="U733" s="8"/>
    </row>
    <row r="734">
      <c r="A734" s="2" t="s">
        <v>8198</v>
      </c>
      <c r="B734" s="2" t="str">
        <v>埃及</v>
      </c>
      <c r="C734" s="2" t="str">
        <v>--</v>
      </c>
      <c r="D734" s="3"/>
      <c r="E734" s="2" t="str">
        <v>餐厨用具</v>
      </c>
      <c r="F734" s="2" t="str">
        <v>6次</v>
      </c>
      <c r="G734" s="2" t="str">
        <v>4,CANOB ST.,CAMP SHIZAR ALEXANDRIA</v>
      </c>
      <c r="H734" s="2" t="str">
        <v>AHMED MOH.ABD AL-LATEEF</v>
      </c>
      <c r="I734" s="2" t="s">
        <v>8197</v>
      </c>
      <c r="J734" s="2" t="str">
        <v>+20 3 5909355</v>
      </c>
      <c r="K734" s="2" t="str">
        <v>0020 3 5909356</v>
      </c>
      <c r="L734" s="7"/>
      <c r="M734" s="7"/>
      <c r="N734" s="7"/>
      <c r="O734" s="7"/>
      <c r="P734" s="7"/>
      <c r="Q734" s="7"/>
      <c r="R734" s="7"/>
      <c r="S734" s="7"/>
      <c r="T734" s="7"/>
      <c r="U734" s="8"/>
    </row>
    <row r="735">
      <c r="A735" s="2" t="s">
        <v>9252</v>
      </c>
      <c r="B735" s="2" t="str">
        <v>埃及</v>
      </c>
      <c r="C735" s="2" t="str">
        <v>--</v>
      </c>
      <c r="D735" s="3"/>
      <c r="E735" s="2" t="str">
        <v>玩具,餐厨用具</v>
      </c>
      <c r="F735" s="2" t="str">
        <v>7次</v>
      </c>
      <c r="G735" s="2" t="str">
        <v>CAIRO</v>
      </c>
      <c r="H735" s="2" t="str">
        <v>BILAL AHMED</v>
      </c>
      <c r="I735" s="2" t="str">
        <v>--</v>
      </c>
      <c r="J735" s="2" t="str">
        <v>0020 2 7341695</v>
      </c>
      <c r="K735" s="2">
        <v>20</v>
      </c>
      <c r="L735" s="7"/>
      <c r="M735" s="7"/>
      <c r="N735" s="7"/>
      <c r="O735" s="7"/>
      <c r="P735" s="7"/>
      <c r="Q735" s="7"/>
      <c r="R735" s="7"/>
      <c r="S735" s="7"/>
      <c r="T735" s="7"/>
      <c r="U735" s="8"/>
    </row>
    <row r="736">
      <c r="A736" s="2" t="s">
        <v>9876</v>
      </c>
      <c r="B736" s="2" t="str">
        <v>阿聯酋</v>
      </c>
      <c r="C736" s="3" t="s">
        <v>9877</v>
      </c>
      <c r="D736" s="3"/>
      <c r="E736" s="2" t="s">
        <v>9874</v>
      </c>
      <c r="F736" s="2" t="str">
        <v>9次</v>
      </c>
      <c r="G736" s="2" t="str">
        <v>OASIS CENTER, P.O.BOX.25030, DUBAI,U.A.E.</v>
      </c>
      <c r="H736" s="2" t="str">
        <v>DANIEL GRANT</v>
      </c>
      <c r="I736" s="2" t="s">
        <v>9875</v>
      </c>
      <c r="J736" s="2" t="str">
        <v>+971 4 339 5111</v>
      </c>
      <c r="K736" s="2" t="str">
        <v>00971 4 3395333/3395450</v>
      </c>
      <c r="L736" s="7"/>
      <c r="M736" s="7"/>
      <c r="N736" s="7"/>
      <c r="O736" s="7"/>
      <c r="P736" s="7"/>
      <c r="Q736" s="7"/>
      <c r="R736" s="7"/>
      <c r="S736" s="7"/>
      <c r="T736" s="7"/>
      <c r="U736" s="8"/>
    </row>
    <row r="737">
      <c r="A737" s="2" t="s">
        <v>9139</v>
      </c>
      <c r="B737" s="2" t="str">
        <v>印度</v>
      </c>
      <c r="C737" s="2" t="str">
        <v>--</v>
      </c>
      <c r="D737" s="3"/>
      <c r="E737" s="2" t="str">
        <v>其他,汽车配件,玻璃工艺品,餐厨用具</v>
      </c>
      <c r="F737" s="2" t="str">
        <v>9次</v>
      </c>
      <c r="G737" s="2" t="str">
        <v>AA/2 STREET NO. 4D ANAND PARBAT INDL. AREA, INDIA</v>
      </c>
      <c r="H737" s="2" t="str">
        <v>AMAN JOLLY</v>
      </c>
      <c r="I737" s="2" t="s">
        <v>9138</v>
      </c>
      <c r="J737" s="2" t="str">
        <v>0091 11 51641088</v>
      </c>
      <c r="K737" s="2">
        <v>91</v>
      </c>
      <c r="L737" s="7"/>
      <c r="M737" s="7"/>
      <c r="N737" s="7"/>
      <c r="O737" s="7"/>
      <c r="P737" s="7"/>
      <c r="Q737" s="7"/>
      <c r="R737" s="7"/>
      <c r="S737" s="7"/>
      <c r="T737" s="7"/>
      <c r="U737" s="8"/>
    </row>
    <row r="738">
      <c r="A738" s="2" t="s">
        <v>12117</v>
      </c>
      <c r="B738" s="2" t="str">
        <v>沙烏地阿拉伯</v>
      </c>
      <c r="C738" s="2" t="str">
        <v>--</v>
      </c>
      <c r="D738" s="3"/>
      <c r="E738" s="2" t="str">
        <v>五金,其他,家居用品,家用纺织品,工艺陶瓷,玻璃工艺品,餐厨用具</v>
      </c>
      <c r="F738" s="2" t="str">
        <v>9次</v>
      </c>
      <c r="G738" s="2" t="str">
        <v>P. O. BOX 5743DHAHRAN, 31311,SAUDI ARABIA</v>
      </c>
      <c r="H738" s="2" t="str">
        <v>sandeep gupta</v>
      </c>
      <c r="I738" s="2" t="s">
        <v>12118</v>
      </c>
      <c r="J738" s="2">
        <v>96655822964</v>
      </c>
      <c r="K738" s="2">
        <v>96638741423</v>
      </c>
      <c r="L738" s="7"/>
      <c r="M738" s="7"/>
      <c r="N738" s="7"/>
      <c r="O738" s="7"/>
      <c r="P738" s="7"/>
      <c r="Q738" s="7"/>
      <c r="R738" s="7"/>
      <c r="S738" s="7"/>
      <c r="T738" s="7"/>
      <c r="U738" s="8"/>
    </row>
    <row r="739">
      <c r="A739" s="2" t="s">
        <v>8613</v>
      </c>
      <c r="B739" s="2" t="str">
        <v>馬來西亞</v>
      </c>
      <c r="C739" s="3" t="s">
        <v>8614</v>
      </c>
      <c r="D739" s="3"/>
      <c r="E739" s="2" t="s">
        <v>8615</v>
      </c>
      <c r="F739" s="2" t="str">
        <v>9次</v>
      </c>
      <c r="G739" s="2" t="str">
        <v>88 JALAN IBRAHIM SULTAN,JB DUTY FREE ZONE, JB,MALAYSIA</v>
      </c>
      <c r="H739" s="2" t="str">
        <v>P.W.K MFUM</v>
      </c>
      <c r="I739" s="2" t="s">
        <v>8616</v>
      </c>
      <c r="J739" s="2" t="str">
        <v>+60 12-712 7200</v>
      </c>
      <c r="K739" s="2" t="str">
        <v>07 2216888</v>
      </c>
      <c r="L739" s="7"/>
      <c r="M739" s="7"/>
      <c r="N739" s="7"/>
      <c r="O739" s="7"/>
      <c r="P739" s="7"/>
      <c r="Q739" s="7"/>
      <c r="R739" s="7"/>
      <c r="S739" s="7"/>
      <c r="T739" s="7"/>
      <c r="U739" s="8"/>
    </row>
    <row r="740">
      <c r="A740" s="2" t="s">
        <v>11662</v>
      </c>
      <c r="B740" s="2" t="str">
        <v>泰国</v>
      </c>
      <c r="C740" s="3" t="s">
        <v>11660</v>
      </c>
      <c r="D740" s="3"/>
      <c r="E740" s="2" t="str">
        <v>其他,家具,家居用品,家居装饰品,工艺陶瓷,建筑及装饰材料,餐厨用具</v>
      </c>
      <c r="F740" s="2" t="str">
        <v>9次</v>
      </c>
      <c r="G740" s="2" t="str">
        <v>146/1-4 BANGKREUY-TRINOIE RD.BANGBUATHONG NONTHABURI</v>
      </c>
      <c r="H740" s="2" t="str">
        <v>Anthony Tokarchyk</v>
      </c>
      <c r="I740" s="2" t="s">
        <v>11661</v>
      </c>
      <c r="J740" s="2" t="str">
        <v>+66 2 927 8851</v>
      </c>
      <c r="K740" s="2" t="str">
        <v>0066 2 9278851</v>
      </c>
      <c r="L740" s="7"/>
      <c r="M740" s="7"/>
      <c r="N740" s="7"/>
      <c r="O740" s="7"/>
      <c r="P740" s="7"/>
      <c r="Q740" s="7"/>
      <c r="R740" s="7"/>
      <c r="S740" s="7"/>
      <c r="T740" s="7"/>
      <c r="U740" s="8"/>
    </row>
    <row r="741">
      <c r="A741" s="2" t="s">
        <v>8588</v>
      </c>
      <c r="B741" s="2" t="str">
        <v>阿聯酋</v>
      </c>
      <c r="C741" s="2" t="str">
        <v>--</v>
      </c>
      <c r="D741" s="3"/>
      <c r="E741" s="2" t="str">
        <v>服装饰物及配件,餐厨用具</v>
      </c>
      <c r="F741" s="2" t="str">
        <v>8次</v>
      </c>
      <c r="G741" s="2" t="str">
        <v>P.O.BOX-25103, DUBAI.U.A.E.</v>
      </c>
      <c r="H741" s="2" t="str">
        <v>pornpoj</v>
      </c>
      <c r="I741" s="2" t="s">
        <v>8587</v>
      </c>
      <c r="J741" s="2" t="str">
        <v>+971 4 225 2055</v>
      </c>
      <c r="K741" s="2" t="str">
        <v>9714 2265272</v>
      </c>
      <c r="L741" s="7"/>
      <c r="M741" s="7"/>
      <c r="N741" s="7"/>
      <c r="O741" s="7"/>
      <c r="P741" s="7"/>
      <c r="Q741" s="7"/>
      <c r="R741" s="7"/>
      <c r="S741" s="7"/>
      <c r="T741" s="7"/>
      <c r="U741" s="8"/>
    </row>
    <row r="742">
      <c r="A742" s="2" t="s">
        <v>8225</v>
      </c>
      <c r="B742" s="2" t="str">
        <v>新加坡</v>
      </c>
      <c r="C742" s="3" t="s">
        <v>8224</v>
      </c>
      <c r="D742" s="3"/>
      <c r="E742" s="2" t="str">
        <v>卫浴设备,食品,餐厨用具</v>
      </c>
      <c r="F742" s="2" t="str">
        <v>2次</v>
      </c>
      <c r="G742" s="2" t="str">
        <v>255 PANDAN LOOP</v>
      </c>
      <c r="H742" s="2" t="str">
        <v>JAMES S.H.LOO</v>
      </c>
      <c r="I742" s="2" t="s">
        <v>8226</v>
      </c>
      <c r="J742" s="2" t="str">
        <v>+65-6776-6763,+65 6779 6611,+65-6779-6611</v>
      </c>
      <c r="K742" s="2" t="str">
        <v>0065 62421889</v>
      </c>
      <c r="L742" s="7"/>
      <c r="M742" s="7"/>
      <c r="N742" s="7"/>
      <c r="O742" s="7"/>
      <c r="P742" s="7"/>
      <c r="Q742" s="7"/>
      <c r="R742" s="7"/>
      <c r="S742" s="7"/>
      <c r="T742" s="7"/>
      <c r="U742" s="8"/>
    </row>
    <row r="743">
      <c r="A743" s="2" t="s">
        <v>8910</v>
      </c>
      <c r="B743" s="2" t="str">
        <v>加納</v>
      </c>
      <c r="C743" s="2" t="str">
        <v>--</v>
      </c>
      <c r="D743" s="3"/>
      <c r="E743" s="2" t="str">
        <v>其他,家用电器,玻璃工艺品,餐厨用具</v>
      </c>
      <c r="F743" s="2" t="str">
        <v>9次</v>
      </c>
      <c r="G743" s="2" t="str">
        <v>zongo lane selywn market street</v>
      </c>
      <c r="H743" s="2" t="str">
        <v>Frank Anim-Asare</v>
      </c>
      <c r="I743" s="2" t="s">
        <v>8909</v>
      </c>
      <c r="J743" s="2">
        <v>23321664745</v>
      </c>
      <c r="K743" s="2">
        <v>23321663225</v>
      </c>
      <c r="L743" s="7"/>
      <c r="M743" s="7"/>
      <c r="N743" s="7"/>
      <c r="O743" s="7"/>
      <c r="P743" s="7"/>
      <c r="Q743" s="7"/>
      <c r="R743" s="7"/>
      <c r="S743" s="7"/>
      <c r="T743" s="7"/>
      <c r="U743" s="8"/>
    </row>
    <row r="744">
      <c r="A744" s="2" t="s">
        <v>9590</v>
      </c>
      <c r="B744" s="2" t="str">
        <v>菲律賓</v>
      </c>
      <c r="C744" s="3" t="s">
        <v>9591</v>
      </c>
      <c r="D744" s="3"/>
      <c r="E744" s="2" t="s">
        <v>9588</v>
      </c>
      <c r="F744" s="2" t="str">
        <v>10次</v>
      </c>
      <c r="G744" s="2" t="str">
        <v>#3 TANGALI ST.QUEZON CITY,PHILIPPINES</v>
      </c>
      <c r="H744" s="2" t="str">
        <v>ALEXANDER BYFIELD</v>
      </c>
      <c r="I744" s="2" t="s">
        <v>9589</v>
      </c>
      <c r="J744" s="2" t="str">
        <v>+63 2 361 4552</v>
      </c>
      <c r="K744" s="2">
        <v>63024142902</v>
      </c>
      <c r="L744" s="7"/>
      <c r="M744" s="7"/>
      <c r="N744" s="7"/>
      <c r="O744" s="7"/>
      <c r="P744" s="7"/>
      <c r="Q744" s="7"/>
      <c r="R744" s="7"/>
      <c r="S744" s="7"/>
      <c r="T744" s="7"/>
      <c r="U744" s="8"/>
    </row>
    <row r="745">
      <c r="A745" s="2" t="s">
        <v>8752</v>
      </c>
      <c r="B745" s="2" t="str">
        <v>印度</v>
      </c>
      <c r="C745" s="3" t="s">
        <v>8751</v>
      </c>
      <c r="D745" s="3"/>
      <c r="E745" s="2" t="str">
        <v>五金,其他,大型机械及设备,工艺陶瓷,照明产品,玻璃工艺品,餐厨用具</v>
      </c>
      <c r="F745" s="2" t="str">
        <v>10次</v>
      </c>
      <c r="G745" s="2" t="str">
        <v>GODOWN SOCIETY,NEAR PANKAJ OIL MILL,MORBI ROAD,RAJKOT</v>
      </c>
      <c r="H745" s="2" t="str">
        <v>G.B.GASLIGHTER INDS.</v>
      </c>
      <c r="I745" s="2" t="s">
        <v>8750</v>
      </c>
      <c r="J745" s="2" t="str">
        <v>0091 281 2459138</v>
      </c>
      <c r="K745" s="2" t="str">
        <v>0091 281 2442475</v>
      </c>
      <c r="L745" s="7"/>
      <c r="M745" s="7"/>
      <c r="N745" s="7"/>
      <c r="O745" s="7"/>
      <c r="P745" s="7"/>
      <c r="Q745" s="7"/>
      <c r="R745" s="7"/>
      <c r="S745" s="7"/>
      <c r="T745" s="7"/>
      <c r="U745" s="8"/>
    </row>
    <row r="746">
      <c r="A746" s="2" t="s">
        <v>8961</v>
      </c>
      <c r="B746" s="2" t="str">
        <v>印尼</v>
      </c>
      <c r="C746" s="2" t="str">
        <v>--</v>
      </c>
      <c r="D746" s="3"/>
      <c r="E746" s="2" t="str">
        <v>餐厨用具</v>
      </c>
      <c r="F746" s="2" t="str">
        <v>3次</v>
      </c>
      <c r="G746" s="2" t="str">
        <v>JL. TERMINAL NO.6,CITEUREUP-BOGOR-JAWA BARAT</v>
      </c>
      <c r="H746" s="2" t="str">
        <v>EMIL FADILAH,ST,MM</v>
      </c>
      <c r="I746" s="2" t="s">
        <v>8962</v>
      </c>
      <c r="J746" s="2" t="str">
        <v>--</v>
      </c>
      <c r="K746" s="2" t="str">
        <v>0062 21 8752611</v>
      </c>
      <c r="L746" s="7"/>
      <c r="M746" s="7"/>
      <c r="N746" s="7"/>
      <c r="O746" s="7"/>
      <c r="P746" s="7"/>
      <c r="Q746" s="7"/>
      <c r="R746" s="7"/>
      <c r="S746" s="7"/>
      <c r="T746" s="7"/>
      <c r="U746" s="8"/>
    </row>
    <row r="747">
      <c r="A747" s="2" t="s">
        <v>8198</v>
      </c>
      <c r="B747" s="2" t="str">
        <v>埃及</v>
      </c>
      <c r="C747" s="2" t="str">
        <v>--</v>
      </c>
      <c r="D747" s="3"/>
      <c r="E747" s="2" t="str">
        <v>餐厨用具</v>
      </c>
      <c r="F747" s="2" t="str">
        <v>6次</v>
      </c>
      <c r="G747" s="2" t="str">
        <v>4,CANOB ST.,CAMP SHIZAR ALEXANDRIA</v>
      </c>
      <c r="H747" s="2" t="str">
        <v>AHMED MOH.ABD AL-LATEEF</v>
      </c>
      <c r="I747" s="2" t="s">
        <v>8197</v>
      </c>
      <c r="J747" s="2" t="str">
        <v>+20 3 5909355</v>
      </c>
      <c r="K747" s="2" t="str">
        <v>0020 3 5909356</v>
      </c>
      <c r="L747" s="7"/>
      <c r="M747" s="7"/>
      <c r="N747" s="7"/>
      <c r="O747" s="7"/>
      <c r="P747" s="7"/>
      <c r="Q747" s="7"/>
      <c r="R747" s="7"/>
      <c r="S747" s="7"/>
      <c r="T747" s="7"/>
      <c r="U747" s="8"/>
    </row>
    <row r="748">
      <c r="A748" s="2" t="s">
        <v>8225</v>
      </c>
      <c r="B748" s="2" t="str">
        <v>新加坡</v>
      </c>
      <c r="C748" s="3" t="s">
        <v>8224</v>
      </c>
      <c r="D748" s="3"/>
      <c r="E748" s="2" t="str">
        <v>卫浴设备,食品,餐厨用具</v>
      </c>
      <c r="F748" s="2" t="str">
        <v>2次</v>
      </c>
      <c r="G748" s="2" t="str">
        <v>255 PANDAN LOOP</v>
      </c>
      <c r="H748" s="2" t="str">
        <v>JAMES S.H.LOO</v>
      </c>
      <c r="I748" s="2" t="s">
        <v>8226</v>
      </c>
      <c r="J748" s="2" t="str">
        <v>+65-6776-6763,+65 6779 6611,+65-6779-6611</v>
      </c>
      <c r="K748" s="2" t="str">
        <v>0065 62421889</v>
      </c>
      <c r="L748" s="7"/>
      <c r="M748" s="7"/>
      <c r="N748" s="7"/>
      <c r="O748" s="7"/>
      <c r="P748" s="7"/>
      <c r="Q748" s="7"/>
      <c r="R748" s="7"/>
      <c r="S748" s="7"/>
      <c r="T748" s="7"/>
      <c r="U748" s="8"/>
    </row>
    <row r="749">
      <c r="A749" s="2" t="s">
        <v>11244</v>
      </c>
      <c r="B749" s="2" t="str">
        <v>沙烏地阿拉伯</v>
      </c>
      <c r="C749" s="3" t="s">
        <v>11245</v>
      </c>
      <c r="D749" s="3"/>
      <c r="E749" s="2" t="str">
        <v>体育及旅游休闲用品,照明产品,玻璃工艺品,箱包,鞋,餐厨用具</v>
      </c>
      <c r="F749" s="2" t="str">
        <v>9次</v>
      </c>
      <c r="G749" s="2" t="str">
        <v>P.O.BOX 92738RIYADH 11663SAUDI ARABIA.</v>
      </c>
      <c r="H749" s="2" t="str">
        <v>Andreas</v>
      </c>
      <c r="I749" s="2" t="s">
        <v>11246</v>
      </c>
      <c r="J749" s="2">
        <v>4932581</v>
      </c>
      <c r="K749" s="2">
        <v>4915476</v>
      </c>
      <c r="L749" s="7"/>
      <c r="M749" s="7"/>
      <c r="N749" s="7"/>
      <c r="O749" s="7"/>
      <c r="P749" s="7"/>
      <c r="Q749" s="7"/>
      <c r="R749" s="7"/>
      <c r="S749" s="7"/>
      <c r="T749" s="7"/>
      <c r="U749" s="8"/>
    </row>
    <row r="750">
      <c r="A750" s="2" t="s">
        <v>8445</v>
      </c>
      <c r="B750" s="2" t="str">
        <v>新加坡</v>
      </c>
      <c r="C750" s="2" t="str">
        <v>--</v>
      </c>
      <c r="D750" s="3"/>
      <c r="E750" s="2" t="str">
        <v>家具,工艺陶瓷,玻璃工艺品,餐厨用具</v>
      </c>
      <c r="F750" s="2" t="str">
        <v>9次</v>
      </c>
      <c r="G750" s="2" t="str">
        <v>BLK 3 BEACH ROAD #01-4829</v>
      </c>
      <c r="H750" s="2" t="str">
        <v>J C OH ENTERPRISES</v>
      </c>
      <c r="I750" s="2" t="str">
        <v>--</v>
      </c>
      <c r="J750" s="2" t="str">
        <v>0065 62953817</v>
      </c>
      <c r="K750" s="2" t="str">
        <v>0065 62926967</v>
      </c>
      <c r="L750" s="7"/>
      <c r="M750" s="7"/>
      <c r="N750" s="7"/>
      <c r="O750" s="7"/>
      <c r="P750" s="7"/>
      <c r="Q750" s="7"/>
      <c r="R750" s="7"/>
      <c r="S750" s="7"/>
      <c r="T750" s="7"/>
      <c r="U750" s="8"/>
    </row>
    <row r="751">
      <c r="A751" s="2" t="s">
        <v>11532</v>
      </c>
      <c r="B751" s="2" t="str">
        <v>印尼</v>
      </c>
      <c r="C751" s="2" t="str">
        <v>--</v>
      </c>
      <c r="D751" s="3"/>
      <c r="E751" s="2" t="str">
        <v>办公文具,玩具,礼品及赠品,餐厨用具</v>
      </c>
      <c r="F751" s="2" t="str">
        <v>7次</v>
      </c>
      <c r="G751" s="2" t="str">
        <v>JL.JEMBATAN DUA NO.14,JAKARTA</v>
      </c>
      <c r="H751" s="2" t="str">
        <v>HANNY C SASTRO</v>
      </c>
      <c r="I751" s="2" t="str">
        <v>--</v>
      </c>
      <c r="J751" s="2" t="str">
        <v>0062 21 6604344</v>
      </c>
      <c r="K751" s="2" t="str">
        <v>0062 21 6693850</v>
      </c>
      <c r="L751" s="7"/>
      <c r="M751" s="7"/>
      <c r="N751" s="7"/>
      <c r="O751" s="7"/>
      <c r="P751" s="7"/>
      <c r="Q751" s="7"/>
      <c r="R751" s="7"/>
      <c r="S751" s="7"/>
      <c r="T751" s="7"/>
      <c r="U751" s="8"/>
    </row>
    <row r="752">
      <c r="A752" s="2" t="s">
        <v>10956</v>
      </c>
      <c r="B752" s="2" t="str">
        <v>尼日利亞</v>
      </c>
      <c r="C752" s="2" t="str">
        <v>--</v>
      </c>
      <c r="D752" s="3"/>
      <c r="E752" s="2" t="str">
        <v>家具,家居装饰品,玻璃工艺品,餐厨用具</v>
      </c>
      <c r="F752" s="2" t="str">
        <v>8次</v>
      </c>
      <c r="G752" s="2" t="str">
        <v>PLOT 88, AGBOLADE OGUNNIYI STREET, OFF MIYAKI OWORONSHOKI , LAGOS., NIGERIA</v>
      </c>
      <c r="H752" s="2" t="str">
        <v>Camila or Henrique</v>
      </c>
      <c r="I752" s="2" t="s">
        <v>10955</v>
      </c>
      <c r="J752" s="2" t="str">
        <v>+234 805 617 2130</v>
      </c>
      <c r="K752" s="2" t="str">
        <v>234 01 2641210</v>
      </c>
      <c r="L752" s="7"/>
      <c r="M752" s="7"/>
      <c r="N752" s="7"/>
      <c r="O752" s="7"/>
      <c r="P752" s="7"/>
      <c r="Q752" s="7"/>
      <c r="R752" s="7"/>
      <c r="S752" s="7"/>
      <c r="T752" s="7"/>
      <c r="U752" s="8"/>
    </row>
    <row r="753">
      <c r="A753" s="2" t="s">
        <v>13442</v>
      </c>
      <c r="B753" s="2" t="str">
        <v>南非</v>
      </c>
      <c r="C753" s="3" t="s">
        <v>13443</v>
      </c>
      <c r="D753" s="3"/>
      <c r="E753" s="2" t="str">
        <v>五金,化工产品,工具,工艺陶瓷,玩具,玻璃工艺品,食品,餐厨用具</v>
      </c>
      <c r="F753" s="2" t="str">
        <v>9次</v>
      </c>
      <c r="G753" s="2" t="str">
        <v>327 CHURCH STREET WEST,SHOP C3,ASIAN COMPLEX,20 SHUBART STREET (P.O.BOX 19798,PRETORIA WEST 0117)</v>
      </c>
      <c r="H753" s="2" t="str">
        <v>AHMED GANI</v>
      </c>
      <c r="I753" s="2" t="s">
        <v>13444</v>
      </c>
      <c r="J753" s="2" t="str">
        <v>0027 12 3276100</v>
      </c>
      <c r="K753" s="2" t="str">
        <v>0027 12 3276103</v>
      </c>
      <c r="L753" s="7"/>
      <c r="M753" s="7"/>
      <c r="N753" s="7"/>
      <c r="O753" s="7"/>
      <c r="P753" s="7"/>
      <c r="Q753" s="7"/>
      <c r="R753" s="7"/>
      <c r="S753" s="7"/>
      <c r="T753" s="7"/>
      <c r="U753" s="8"/>
    </row>
    <row r="754">
      <c r="A754" s="2" t="s">
        <v>11101</v>
      </c>
      <c r="B754" s="2" t="str">
        <v>越南</v>
      </c>
      <c r="C754" s="2" t="str">
        <v>--</v>
      </c>
      <c r="D754" s="3"/>
      <c r="E754" s="2" t="str">
        <v>体育及旅游休闲用品,箱包,鞋,餐厨用具</v>
      </c>
      <c r="F754" s="2" t="str">
        <v>8次</v>
      </c>
      <c r="G754" s="2" t="str">
        <v>NGUYEN CHI THANH STR.116 HA NOI ,VIETNAM</v>
      </c>
      <c r="H754" s="2" t="str">
        <v>--</v>
      </c>
      <c r="I754" s="2" t="s">
        <v>11102</v>
      </c>
      <c r="J754" s="2">
        <v>8447752903</v>
      </c>
      <c r="K754" s="2">
        <v>8447750142</v>
      </c>
      <c r="L754" s="7"/>
      <c r="M754" s="7"/>
      <c r="N754" s="7"/>
      <c r="O754" s="7"/>
      <c r="P754" s="7"/>
      <c r="Q754" s="7"/>
      <c r="R754" s="7"/>
      <c r="S754" s="7"/>
      <c r="T754" s="7"/>
      <c r="U754" s="8"/>
    </row>
    <row r="755">
      <c r="A755" s="2" t="s">
        <v>9343</v>
      </c>
      <c r="B755" s="2" t="str">
        <v>尼日利亞</v>
      </c>
      <c r="C755" s="2" t="str">
        <v>--</v>
      </c>
      <c r="D755" s="3"/>
      <c r="E755" s="2" t="str">
        <v>个人护理用具,其他,家用纺织品,玻璃工艺品,餐厨用具</v>
      </c>
      <c r="F755" s="2" t="str">
        <v>6次</v>
      </c>
      <c r="G755" s="2" t="str">
        <v>76B,Adeniyi Jones Avenue,P.O.Box 3420 Ikeja,Lagos, NIGERIA</v>
      </c>
      <c r="H755" s="2" t="str">
        <v>AMIRA SOFIA ACOSTA</v>
      </c>
      <c r="I755" s="2" t="s">
        <v>9344</v>
      </c>
      <c r="J755" s="2" t="str">
        <v>+234 1 345 3292</v>
      </c>
      <c r="K755" s="2">
        <v>23415551419</v>
      </c>
      <c r="L755" s="7"/>
      <c r="M755" s="7"/>
      <c r="N755" s="7"/>
      <c r="O755" s="7"/>
      <c r="P755" s="7"/>
      <c r="Q755" s="7"/>
      <c r="R755" s="7"/>
      <c r="S755" s="7"/>
      <c r="T755" s="7"/>
      <c r="U755" s="8"/>
    </row>
    <row r="756">
      <c r="A756" s="2" t="s">
        <v>13266</v>
      </c>
      <c r="B756" s="2" t="str">
        <v>沙烏地阿拉伯</v>
      </c>
      <c r="C756" s="3" t="s">
        <v>13264</v>
      </c>
      <c r="D756" s="3"/>
      <c r="E756" s="2" t="str">
        <v>其他,家具,餐厨用具</v>
      </c>
      <c r="F756" s="2" t="str">
        <v>5次</v>
      </c>
      <c r="G756" s="2" t="str">
        <v>ARBAEN ST. AL-AZIZEYAH (P.O.BOX 5622) JEDDAH</v>
      </c>
      <c r="H756" s="2" t="str">
        <v>FAHAD A BABATIN</v>
      </c>
      <c r="I756" s="2" t="s">
        <v>13265</v>
      </c>
      <c r="J756" s="2" t="str">
        <v>+966 12 644 5566,+966 12 637 5110,+966 50 070 0400</v>
      </c>
      <c r="K756" s="2" t="str">
        <v>00966 2 6761492</v>
      </c>
      <c r="L756" s="7"/>
      <c r="M756" s="7"/>
      <c r="N756" s="7"/>
      <c r="O756" s="7"/>
      <c r="P756" s="7"/>
      <c r="Q756" s="7"/>
      <c r="R756" s="7"/>
      <c r="S756" s="7"/>
      <c r="T756" s="7"/>
      <c r="U756" s="8"/>
    </row>
    <row r="757">
      <c r="A757" s="2" t="s">
        <v>9281</v>
      </c>
      <c r="B757" s="2" t="str">
        <v>馬來西亞</v>
      </c>
      <c r="C757" s="2" t="str">
        <v>--</v>
      </c>
      <c r="D757" s="3"/>
      <c r="E757" s="2" t="str">
        <v>餐厨用具</v>
      </c>
      <c r="F757" s="2" t="str">
        <v>3次</v>
      </c>
      <c r="G757" s="2" t="str">
        <v>LOT 2097,JALAN BULATAN,LORONG 10,KROKOP,98000 MIRI,SARAWAK.</v>
      </c>
      <c r="H757" s="2" t="str">
        <v>HO HUI SENG</v>
      </c>
      <c r="I757" s="2" t="str">
        <v>--</v>
      </c>
      <c r="J757" s="2" t="str">
        <v>0060 85 422755</v>
      </c>
      <c r="K757" s="2" t="str">
        <v>0060 85 422757</v>
      </c>
      <c r="L757" s="7"/>
      <c r="M757" s="7"/>
      <c r="N757" s="7"/>
      <c r="O757" s="7"/>
      <c r="P757" s="7"/>
      <c r="Q757" s="7"/>
      <c r="R757" s="7"/>
      <c r="S757" s="7"/>
      <c r="T757" s="7"/>
      <c r="U757" s="8"/>
    </row>
    <row r="758">
      <c r="A758" s="2" t="s">
        <v>10613</v>
      </c>
      <c r="B758" s="2" t="str">
        <v>土耳其</v>
      </c>
      <c r="C758" s="3" t="s">
        <v>10614</v>
      </c>
      <c r="D758" s="3"/>
      <c r="E758" s="2" t="str">
        <v>玩具,礼品及赠品,餐厨用具</v>
      </c>
      <c r="F758" s="2" t="str">
        <v>8次</v>
      </c>
      <c r="G758" s="2" t="str">
        <v>KERESTECILER SITESI CAM SOKAK NO:13 MERTER ISTANBUL</v>
      </c>
      <c r="H758" s="2" t="str">
        <v>PASIFIK GRUP ITHALAT VE IHRACAT LTD.STI.</v>
      </c>
      <c r="I758" s="2" t="s">
        <v>10612</v>
      </c>
      <c r="J758" s="2" t="str">
        <v>+90 212 483 01 80</v>
      </c>
      <c r="K758" s="2" t="str">
        <v>0090 212 4830193</v>
      </c>
      <c r="L758" s="7"/>
      <c r="M758" s="7"/>
      <c r="N758" s="7"/>
      <c r="O758" s="7"/>
      <c r="P758" s="7"/>
      <c r="Q758" s="7"/>
      <c r="R758" s="7"/>
      <c r="S758" s="7"/>
      <c r="T758" s="7"/>
      <c r="U758" s="8"/>
    </row>
    <row r="759">
      <c r="A759" s="2" t="s">
        <v>10549</v>
      </c>
      <c r="B759" s="2" t="str">
        <v>土耳其</v>
      </c>
      <c r="C759" s="3" t="s">
        <v>10550</v>
      </c>
      <c r="D759" s="3"/>
      <c r="E759" s="2" t="s">
        <v>10551</v>
      </c>
      <c r="F759" s="2" t="str">
        <v>9次</v>
      </c>
      <c r="G759" s="2" t="str">
        <v>IKITELLI ORGANIZE SAN.BOL.DEMIRCILER SANAYI SITESI E1 BLOK NO.:356-357 IKITELLI-KUCUKCEKMECE-ISTANBUL</v>
      </c>
      <c r="H759" s="2" t="str">
        <v>AHMET OZKAN</v>
      </c>
      <c r="I759" s="2" t="s">
        <v>10552</v>
      </c>
      <c r="J759" s="2" t="str">
        <v>+90 216 526 49 27</v>
      </c>
      <c r="K759" s="2" t="str">
        <v>0090 212 3242049</v>
      </c>
      <c r="L759" s="7"/>
      <c r="M759" s="7"/>
      <c r="N759" s="7"/>
      <c r="O759" s="7"/>
      <c r="P759" s="7"/>
      <c r="Q759" s="7"/>
      <c r="R759" s="7"/>
      <c r="S759" s="7"/>
      <c r="T759" s="7"/>
      <c r="U759" s="8"/>
    </row>
    <row r="760">
      <c r="A760" s="2" t="s">
        <v>13193</v>
      </c>
      <c r="B760" s="2" t="str">
        <v>新加坡</v>
      </c>
      <c r="C760" s="3" t="s">
        <v>13191</v>
      </c>
      <c r="D760" s="3"/>
      <c r="E760" s="2" t="str">
        <v>家具,家用电器,玻璃工艺品,餐厨用具</v>
      </c>
      <c r="F760" s="2" t="str">
        <v>9次</v>
      </c>
      <c r="G760" s="2" t="str">
        <v>432,BALESTIER ROAD,PUBLIC MANSION #06-440E</v>
      </c>
      <c r="H760" s="2" t="str">
        <v>KHORSHED ALAM CHOWDHURY</v>
      </c>
      <c r="I760" s="2" t="s">
        <v>13192</v>
      </c>
      <c r="J760" s="2" t="str">
        <v>0065 62521148</v>
      </c>
      <c r="K760" s="2" t="str">
        <v>0065 62523846</v>
      </c>
      <c r="L760" s="7"/>
      <c r="M760" s="7"/>
      <c r="N760" s="7"/>
      <c r="O760" s="7"/>
      <c r="P760" s="7"/>
      <c r="Q760" s="7"/>
      <c r="R760" s="7"/>
      <c r="S760" s="7"/>
      <c r="T760" s="7"/>
      <c r="U760" s="8"/>
    </row>
    <row r="761">
      <c r="A761" s="2" t="s">
        <v>13420</v>
      </c>
      <c r="B761" s="2" t="str">
        <v>沙烏地阿拉伯</v>
      </c>
      <c r="C761" s="3" t="s">
        <v>13422</v>
      </c>
      <c r="D761" s="3"/>
      <c r="E761" s="2" t="str">
        <v>其他,家用纺织品,照明产品,玻璃工艺品,餐厨用具</v>
      </c>
      <c r="F761" s="2" t="str">
        <v>5次</v>
      </c>
      <c r="G761" s="2" t="str">
        <v>PO Box 939, SAUDI ARABIA</v>
      </c>
      <c r="H761" s="2" t="str">
        <v>M.KANZEN</v>
      </c>
      <c r="I761" s="2" t="s">
        <v>13421</v>
      </c>
      <c r="J761" s="2">
        <v>96638825152</v>
      </c>
      <c r="K761" s="2">
        <v>96638873413</v>
      </c>
      <c r="L761" s="7"/>
      <c r="M761" s="7"/>
      <c r="N761" s="7"/>
      <c r="O761" s="7"/>
      <c r="P761" s="7"/>
      <c r="Q761" s="7"/>
      <c r="R761" s="7"/>
      <c r="S761" s="7"/>
      <c r="T761" s="7"/>
      <c r="U761" s="8"/>
    </row>
    <row r="762">
      <c r="A762" s="2" t="s">
        <v>13317</v>
      </c>
      <c r="B762" s="2" t="str">
        <v>越南</v>
      </c>
      <c r="C762" s="2" t="str">
        <v>--</v>
      </c>
      <c r="D762" s="3"/>
      <c r="E762" s="2" t="s">
        <v>13315</v>
      </c>
      <c r="F762" s="2" t="str">
        <v>10次</v>
      </c>
      <c r="G762" s="2" t="str">
        <v>ROOM 304A,TAP THE BUU DIEN,LANG THUONG,HANOI</v>
      </c>
      <c r="H762" s="2" t="str">
        <v>Ms Thuy Hanh</v>
      </c>
      <c r="I762" s="2" t="s">
        <v>13316</v>
      </c>
      <c r="J762" s="2" t="str">
        <v>0084 4 7750978</v>
      </c>
      <c r="K762" s="2" t="str">
        <v>0084 4 7750978</v>
      </c>
      <c r="L762" s="7"/>
      <c r="M762" s="7"/>
      <c r="N762" s="7"/>
      <c r="O762" s="7"/>
      <c r="P762" s="7"/>
      <c r="Q762" s="7"/>
      <c r="R762" s="7"/>
      <c r="S762" s="7"/>
      <c r="T762" s="7"/>
      <c r="U762" s="8"/>
    </row>
    <row r="763">
      <c r="A763" s="2" t="s">
        <v>10769</v>
      </c>
      <c r="B763" s="2" t="str">
        <v>印度</v>
      </c>
      <c r="C763" s="3" t="s">
        <v>10770</v>
      </c>
      <c r="D763" s="3"/>
      <c r="E763" s="2" t="str">
        <v>五金,体育及旅游休闲用品,其他,家居用品,照明产品,玩具,箱包,鞋,餐厨用具</v>
      </c>
      <c r="F763" s="2" t="str">
        <v>8次</v>
      </c>
      <c r="G763" s="2" t="str">
        <v>A-37,PHASE-1,NARAINA IND. AREA,NEW DELHI-28,INDIA</v>
      </c>
      <c r="H763" s="2" t="str">
        <v>VINAYAK KHANIJO</v>
      </c>
      <c r="I763" s="2" t="s">
        <v>10768</v>
      </c>
      <c r="J763" s="2" t="str">
        <v>+91 11 5141 0000</v>
      </c>
      <c r="K763" s="2" t="str">
        <v>91 11 51410060</v>
      </c>
      <c r="L763" s="7"/>
      <c r="M763" s="7"/>
      <c r="N763" s="7"/>
      <c r="O763" s="7"/>
      <c r="P763" s="7"/>
      <c r="Q763" s="7"/>
      <c r="R763" s="7"/>
      <c r="S763" s="7"/>
      <c r="T763" s="7"/>
      <c r="U763" s="8"/>
    </row>
    <row r="764">
      <c r="A764" s="2" t="s">
        <v>8953</v>
      </c>
      <c r="B764" s="2" t="str">
        <v>印度</v>
      </c>
      <c r="C764" s="3" t="s">
        <v>8951</v>
      </c>
      <c r="D764" s="3"/>
      <c r="E764" s="2" t="s">
        <v>8952</v>
      </c>
      <c r="F764" s="2" t="str">
        <v>11次</v>
      </c>
      <c r="G764" s="2" t="str">
        <v>9/10,MONALISA APPARTMENTS,48,NUTANBHARAT SOCIETY,ALKAPURI,VADODARA,GUJARAT</v>
      </c>
      <c r="H764" s="2" t="str">
        <v>SUNIL JIWAN</v>
      </c>
      <c r="I764" s="2" t="s">
        <v>8950</v>
      </c>
      <c r="J764" s="2" t="str">
        <v>+91 265 233 3620</v>
      </c>
      <c r="K764" s="2" t="str">
        <v>0091 265 2324656</v>
      </c>
      <c r="L764" s="7"/>
      <c r="M764" s="7"/>
      <c r="N764" s="7"/>
      <c r="O764" s="7"/>
      <c r="P764" s="7"/>
      <c r="Q764" s="7"/>
      <c r="R764" s="7"/>
      <c r="S764" s="7"/>
      <c r="T764" s="7"/>
      <c r="U764" s="8"/>
    </row>
    <row r="765">
      <c r="A765" s="2" t="s">
        <v>10177</v>
      </c>
      <c r="B765" s="2" t="str">
        <v>泰国</v>
      </c>
      <c r="C765" s="3" t="s">
        <v>10178</v>
      </c>
      <c r="D765" s="3"/>
      <c r="E765" s="2" t="s">
        <v>10179</v>
      </c>
      <c r="F765" s="2" t="str">
        <v>10次</v>
      </c>
      <c r="G765" s="2" t="str">
        <v>107 SOI PETCHABURI SOI 19,PHAYATHAI,BANGKOK</v>
      </c>
      <c r="H765" s="2" t="str">
        <v>CHARTCHAI ROJANAVILAIVUDH</v>
      </c>
      <c r="I765" s="2" t="s">
        <v>10180</v>
      </c>
      <c r="J765" s="2" t="str">
        <v>(661)9079884</v>
      </c>
      <c r="K765" s="2" t="str">
        <v>(662)3323478</v>
      </c>
      <c r="L765" s="7"/>
      <c r="M765" s="7"/>
      <c r="N765" s="7"/>
      <c r="O765" s="7"/>
      <c r="P765" s="7"/>
      <c r="Q765" s="7"/>
      <c r="R765" s="7"/>
      <c r="S765" s="7"/>
      <c r="T765" s="7"/>
      <c r="U765" s="8"/>
    </row>
    <row r="766">
      <c r="A766" s="2" t="s">
        <v>10119</v>
      </c>
      <c r="B766" s="2" t="str">
        <v>印度</v>
      </c>
      <c r="C766" s="3" t="s">
        <v>10120</v>
      </c>
      <c r="D766" s="3"/>
      <c r="E766" s="2" t="str">
        <v>家用电器,玻璃工艺品,食品,餐厨用具</v>
      </c>
      <c r="F766" s="2" t="str">
        <v>8次</v>
      </c>
      <c r="G766" s="2" t="str">
        <v>G.S.ROAD, ULUBARI,GUWAHATI-781007, ASSAMINDIA</v>
      </c>
      <c r="H766" s="2" t="str">
        <v>AlbertWongKoonHung</v>
      </c>
      <c r="I766" s="2" t="s">
        <v>10118</v>
      </c>
      <c r="J766" s="2">
        <v>435048027</v>
      </c>
      <c r="K766" s="2" t="str">
        <v>361 2529379</v>
      </c>
      <c r="L766" s="7"/>
      <c r="M766" s="7"/>
      <c r="N766" s="7"/>
      <c r="O766" s="7"/>
      <c r="P766" s="7"/>
      <c r="Q766" s="7"/>
      <c r="R766" s="7"/>
      <c r="S766" s="7"/>
      <c r="T766" s="7"/>
      <c r="U766" s="8"/>
    </row>
    <row r="767">
      <c r="A767" s="2" t="s">
        <v>11886</v>
      </c>
      <c r="B767" s="2" t="str">
        <v>泰国</v>
      </c>
      <c r="C767" s="2" t="str">
        <v>--</v>
      </c>
      <c r="D767" s="3"/>
      <c r="E767" s="2" t="s">
        <v>11888</v>
      </c>
      <c r="F767" s="2" t="str">
        <v>7次</v>
      </c>
      <c r="G767" s="2" t="str">
        <v>880/4 BANSUANLASALLE BANGNABANGKOK 10260THAILAND</v>
      </c>
      <c r="H767" s="2" t="str">
        <v>chalae narinsuksanti</v>
      </c>
      <c r="I767" s="2" t="s">
        <v>11887</v>
      </c>
      <c r="J767" s="2" t="str">
        <v>(662)347 4156 8</v>
      </c>
      <c r="K767" s="2" t="str">
        <v>(662)347 4156 8</v>
      </c>
      <c r="L767" s="7"/>
      <c r="M767" s="7"/>
      <c r="N767" s="7"/>
      <c r="O767" s="7"/>
      <c r="P767" s="7"/>
      <c r="Q767" s="7"/>
      <c r="R767" s="7"/>
      <c r="S767" s="7"/>
      <c r="T767" s="7"/>
      <c r="U767" s="8"/>
    </row>
    <row r="768">
      <c r="A768" s="2" t="s">
        <v>10259</v>
      </c>
      <c r="B768" s="2" t="str">
        <v>菲律賓</v>
      </c>
      <c r="C768" s="2" t="str">
        <v>--</v>
      </c>
      <c r="D768" s="3"/>
      <c r="E768" s="2" t="str">
        <v>体育及旅游休闲用品,箱包,节日用品,餐厨用具</v>
      </c>
      <c r="F768" s="2" t="str">
        <v>9次</v>
      </c>
      <c r="G768" s="2" t="str">
        <v>72 AMSTERDAM ST. PROVIDENT VILLAGE,MARIKINA CITY,PHILIPPINES</v>
      </c>
      <c r="H768" s="2" t="str">
        <v>--</v>
      </c>
      <c r="I768" s="2" t="s">
        <v>10258</v>
      </c>
      <c r="J768" s="2" t="str">
        <v>+63 2 997 9032</v>
      </c>
      <c r="K768" s="2" t="str">
        <v>632 9979031</v>
      </c>
      <c r="L768" s="7"/>
      <c r="M768" s="7"/>
      <c r="N768" s="7"/>
      <c r="O768" s="7"/>
      <c r="P768" s="7"/>
      <c r="Q768" s="7"/>
      <c r="R768" s="7"/>
      <c r="S768" s="7"/>
      <c r="T768" s="7"/>
      <c r="U768" s="8"/>
    </row>
    <row r="769">
      <c r="A769" s="2" t="s">
        <v>12551</v>
      </c>
      <c r="B769" s="2" t="str">
        <v>印度</v>
      </c>
      <c r="C769" s="2" t="str">
        <v>--</v>
      </c>
      <c r="D769" s="3"/>
      <c r="E769" s="2" t="str">
        <v>家具,家居装饰品,玩具,礼品及赠品,餐厨用具</v>
      </c>
      <c r="F769" s="2" t="str">
        <v>10次</v>
      </c>
      <c r="G769" s="2" t="str">
        <v>BN-14 WEST SHALIMAR BAGHDELHI 110088INDIA</v>
      </c>
      <c r="H769" s="2" t="str">
        <v>DEVDUTT SHARMA</v>
      </c>
      <c r="I769" s="2" t="s">
        <v>12552</v>
      </c>
      <c r="J769" s="2" t="str">
        <v>+91 11 2748 2952</v>
      </c>
      <c r="K769" s="2" t="str">
        <v>0091 11 7489553</v>
      </c>
      <c r="L769" s="7"/>
      <c r="M769" s="7"/>
      <c r="N769" s="7"/>
      <c r="O769" s="7"/>
      <c r="P769" s="7"/>
      <c r="Q769" s="7"/>
      <c r="R769" s="7"/>
      <c r="S769" s="7"/>
      <c r="T769" s="7"/>
      <c r="U769" s="8"/>
    </row>
    <row r="770">
      <c r="A770" s="2" t="s">
        <v>9669</v>
      </c>
      <c r="B770" s="2" t="str">
        <v>印度</v>
      </c>
      <c r="C770" s="2" t="str">
        <v>--</v>
      </c>
      <c r="D770" s="3"/>
      <c r="E770" s="2" t="str">
        <v>其他,汽车配件,餐厨用具</v>
      </c>
      <c r="F770" s="2" t="str">
        <v>9次</v>
      </c>
      <c r="G770" s="2" t="str">
        <v>19,KAILASH ENCLAVE,NEW DELHI</v>
      </c>
      <c r="H770" s="2" t="str">
        <v>DIESEL STARS LIMITED</v>
      </c>
      <c r="I770" s="2" t="s">
        <v>9670</v>
      </c>
      <c r="J770" s="2">
        <f>+91-11-2646-2050</f>
      </c>
      <c r="K770" s="2" t="str">
        <v>0091 11 6461714/51631719</v>
      </c>
      <c r="L770" s="7"/>
      <c r="M770" s="7"/>
      <c r="N770" s="7"/>
      <c r="O770" s="7"/>
      <c r="P770" s="7"/>
      <c r="Q770" s="7"/>
      <c r="R770" s="7"/>
      <c r="S770" s="7"/>
      <c r="T770" s="7"/>
      <c r="U770" s="8"/>
    </row>
    <row r="771">
      <c r="A771" s="2" t="s">
        <v>10039</v>
      </c>
      <c r="B771" s="2" t="str">
        <v>尼日利亞</v>
      </c>
      <c r="C771" s="2" t="str">
        <v>--</v>
      </c>
      <c r="D771" s="3"/>
      <c r="E771" s="2" t="s">
        <v>10037</v>
      </c>
      <c r="F771" s="2" t="str">
        <v>10次</v>
      </c>
      <c r="G771" s="2" t="str">
        <v>17,ondo street ebute-metta(west)lagos, NIGERIA</v>
      </c>
      <c r="H771" s="2" t="str">
        <v>Larry Chou</v>
      </c>
      <c r="I771" s="2" t="s">
        <v>10038</v>
      </c>
      <c r="J771" s="2" t="str">
        <v>+234 802 312 8273</v>
      </c>
      <c r="K771" s="2">
        <v>2348023127283</v>
      </c>
      <c r="L771" s="7"/>
      <c r="M771" s="7"/>
      <c r="N771" s="7"/>
      <c r="O771" s="7"/>
      <c r="P771" s="7"/>
      <c r="Q771" s="7"/>
      <c r="R771" s="7"/>
      <c r="S771" s="7"/>
      <c r="T771" s="7"/>
      <c r="U771" s="8"/>
    </row>
    <row r="772">
      <c r="A772" s="2" t="s">
        <v>9958</v>
      </c>
      <c r="B772" s="2" t="str">
        <v>埃及</v>
      </c>
      <c r="C772" s="3" t="s">
        <v>9957</v>
      </c>
      <c r="D772" s="3"/>
      <c r="E772" s="2" t="str">
        <v>五金,自行车,餐厨用具</v>
      </c>
      <c r="F772" s="2" t="str">
        <v>6次</v>
      </c>
      <c r="G772" s="2" t="str">
        <v>14 MOHAMED ZAKI MOUNIR ST.,MAKRAM EBID,NASR CITY</v>
      </c>
      <c r="H772" s="2" t="str">
        <v>MOUSSA EL GAZAR</v>
      </c>
      <c r="I772" s="2" t="s">
        <v>9959</v>
      </c>
      <c r="J772" s="2" t="str">
        <v>0020 2 2741747</v>
      </c>
      <c r="K772" s="2" t="str">
        <v>0020 2 6707488</v>
      </c>
      <c r="L772" s="7"/>
      <c r="M772" s="7"/>
      <c r="N772" s="7"/>
      <c r="O772" s="7"/>
      <c r="P772" s="7"/>
      <c r="Q772" s="7"/>
      <c r="R772" s="7"/>
      <c r="S772" s="7"/>
      <c r="T772" s="7"/>
      <c r="U772" s="8"/>
    </row>
    <row r="773">
      <c r="A773" s="2" t="s">
        <v>12663</v>
      </c>
      <c r="B773" s="2" t="str">
        <v>加納</v>
      </c>
      <c r="C773" s="2" t="str">
        <v>--</v>
      </c>
      <c r="D773" s="3"/>
      <c r="E773" s="2" t="str">
        <v>体育及旅游休闲用品,照明产品,玻璃工艺品,箱包,鞋,餐厨用具</v>
      </c>
      <c r="F773" s="2" t="str">
        <v>9次</v>
      </c>
      <c r="G773" s="2" t="str">
        <v>P.O.BOX,FAMILY,ML,345,MALAM,ACCRA,GHANA</v>
      </c>
      <c r="H773" s="2" t="str">
        <v>Mr.Viroj Tachakamolsuk</v>
      </c>
      <c r="I773" s="2" t="s">
        <v>12664</v>
      </c>
      <c r="J773" s="2">
        <v>23321616431</v>
      </c>
      <c r="K773" s="2">
        <v>23321616431</v>
      </c>
      <c r="L773" s="7"/>
      <c r="M773" s="7"/>
      <c r="N773" s="7"/>
      <c r="O773" s="7"/>
      <c r="P773" s="7"/>
      <c r="Q773" s="7"/>
      <c r="R773" s="7"/>
      <c r="S773" s="7"/>
      <c r="T773" s="7"/>
      <c r="U773" s="8"/>
    </row>
    <row r="774">
      <c r="A774" s="2" t="s">
        <v>12182</v>
      </c>
      <c r="B774" s="2" t="str">
        <v>印度</v>
      </c>
      <c r="C774" s="2" t="str">
        <v>--</v>
      </c>
      <c r="D774" s="3"/>
      <c r="E774" s="2" t="str">
        <v>其他,大型机械及设备,服装饰物及配件,食品,餐厨用具</v>
      </c>
      <c r="F774" s="2" t="str">
        <v>9次</v>
      </c>
      <c r="G774" s="2" t="str">
        <v>10,NORTH VILLA,OPP.KEM HOSPITAL,PARMAR GURUJI MARG,PAREL,MUMBAI</v>
      </c>
      <c r="H774" s="2" t="str">
        <v>CHACKO.C</v>
      </c>
      <c r="I774" s="2">
        <v>14</v>
      </c>
      <c r="J774" s="2" t="str">
        <v>0091 22 4120437</v>
      </c>
      <c r="K774" s="2" t="str">
        <v>0091 22 4120437</v>
      </c>
      <c r="L774" s="7"/>
      <c r="M774" s="7"/>
      <c r="N774" s="7"/>
      <c r="O774" s="7"/>
      <c r="P774" s="7"/>
      <c r="Q774" s="7"/>
      <c r="R774" s="7"/>
      <c r="S774" s="7"/>
      <c r="T774" s="7"/>
      <c r="U774" s="8"/>
    </row>
    <row r="775">
      <c r="A775" s="2" t="s">
        <v>9617</v>
      </c>
      <c r="B775" s="2" t="str">
        <v>印尼</v>
      </c>
      <c r="C775" s="2" t="str">
        <v>--</v>
      </c>
      <c r="D775" s="3"/>
      <c r="E775" s="2" t="str">
        <v>五金,工艺陶瓷,餐厨用具</v>
      </c>
      <c r="F775" s="2" t="str">
        <v>5次</v>
      </c>
      <c r="G775" s="2" t="str">
        <v>WISMA SAKURA BLDG.JL.HATI SUCI NO.4 JAKARTA</v>
      </c>
      <c r="H775" s="2" t="str">
        <v>DUDLEY FERNANDO</v>
      </c>
      <c r="I775" s="2" t="s">
        <v>9618</v>
      </c>
      <c r="J775" s="2" t="str">
        <v>0062 21 3913333</v>
      </c>
      <c r="K775" s="2" t="str">
        <v>0062 21 3910377/3910378</v>
      </c>
      <c r="L775" s="7"/>
      <c r="M775" s="7"/>
      <c r="N775" s="7"/>
      <c r="O775" s="7"/>
      <c r="P775" s="7"/>
      <c r="Q775" s="7"/>
      <c r="R775" s="7"/>
      <c r="S775" s="7"/>
      <c r="T775" s="7"/>
      <c r="U775" s="8"/>
    </row>
    <row r="776">
      <c r="A776" s="2" t="s">
        <v>10707</v>
      </c>
      <c r="B776" s="2" t="str">
        <v>菲律賓</v>
      </c>
      <c r="C776" s="2" t="str">
        <v>--</v>
      </c>
      <c r="D776" s="3"/>
      <c r="E776" s="2" t="str">
        <v>其他,家具,家居装饰品,餐厨用具</v>
      </c>
      <c r="F776" s="2" t="str">
        <v>8次</v>
      </c>
      <c r="G776" s="2" t="str">
        <v>165 DON MANUEL ST., STO.DOMINGO AVENUE,QUEZON CITY,PHILIPPINES</v>
      </c>
      <c r="H776" s="2" t="str">
        <v>Raul Levy Mayo</v>
      </c>
      <c r="I776" s="2" t="s">
        <v>10708</v>
      </c>
      <c r="J776" s="2" t="str">
        <v>+63 2 781 7440</v>
      </c>
      <c r="K776" s="2" t="str">
        <v>632 7817446</v>
      </c>
      <c r="L776" s="7"/>
      <c r="M776" s="7"/>
      <c r="N776" s="7"/>
      <c r="O776" s="7"/>
      <c r="P776" s="7"/>
      <c r="Q776" s="7"/>
      <c r="R776" s="7"/>
      <c r="S776" s="7"/>
      <c r="T776" s="7"/>
      <c r="U776" s="8"/>
    </row>
    <row r="777">
      <c r="A777" s="2" t="s">
        <v>9564</v>
      </c>
      <c r="B777" s="2" t="str">
        <v>馬來西亞</v>
      </c>
      <c r="C777" s="2" t="str">
        <v>--</v>
      </c>
      <c r="D777" s="3"/>
      <c r="E777" s="2" t="str">
        <v>家具,餐厨用具</v>
      </c>
      <c r="F777" s="2" t="str">
        <v>7次</v>
      </c>
      <c r="G777" s="2" t="str">
        <v>LOT 455,1ST FL.,LRG.4,JLN.NANAS,93400 KUCHING,SARAWAK.</v>
      </c>
      <c r="H777" s="2" t="str">
        <v>DARRENCE TEE</v>
      </c>
      <c r="I777" s="2" t="s">
        <v>9563</v>
      </c>
      <c r="J777" s="2" t="str">
        <v>0060 82 419626</v>
      </c>
      <c r="K777" s="2" t="str">
        <v>0060 82 233711</v>
      </c>
      <c r="L777" s="7"/>
      <c r="M777" s="7"/>
      <c r="N777" s="7"/>
      <c r="O777" s="7"/>
      <c r="P777" s="7"/>
      <c r="Q777" s="7"/>
      <c r="R777" s="7"/>
      <c r="S777" s="7"/>
      <c r="T777" s="7"/>
      <c r="U777" s="8"/>
    </row>
    <row r="778">
      <c r="A778" s="2" t="s">
        <v>9506</v>
      </c>
      <c r="B778" s="2" t="str">
        <v>菲律賓</v>
      </c>
      <c r="C778" s="3" t="s">
        <v>9505</v>
      </c>
      <c r="D778" s="3"/>
      <c r="E778" s="2" t="str">
        <v>家具,玩具,玻璃工艺品,电子消费品及信息产品,礼品及赠品,餐厨用具</v>
      </c>
      <c r="F778" s="2" t="str">
        <v>8次</v>
      </c>
      <c r="G778" s="2" t="str">
        <v>2575 ESPIRITU STREET, VITO CRUZ,METRO MANILA,PHILIPPINES</v>
      </c>
      <c r="H778" s="2" t="str">
        <v>MURLI T.MOHNANI</v>
      </c>
      <c r="I778" s="2" t="s">
        <v>9507</v>
      </c>
      <c r="J778" s="2" t="str">
        <v>0063 2 5236011</v>
      </c>
      <c r="K778" s="2" t="str">
        <v>0063 2 3030651</v>
      </c>
      <c r="L778" s="7"/>
      <c r="M778" s="7"/>
      <c r="N778" s="7"/>
      <c r="O778" s="7"/>
      <c r="P778" s="7"/>
      <c r="Q778" s="7"/>
      <c r="R778" s="7"/>
      <c r="S778" s="7"/>
      <c r="T778" s="7"/>
      <c r="U778" s="8"/>
    </row>
    <row r="779">
      <c r="A779" s="2" t="s">
        <v>12344</v>
      </c>
      <c r="B779" s="2" t="str">
        <v>馬來西亞</v>
      </c>
      <c r="C779" s="2" t="str">
        <v>--</v>
      </c>
      <c r="D779" s="3"/>
      <c r="E779" s="2" t="s">
        <v>12345</v>
      </c>
      <c r="F779" s="2" t="str">
        <v>11次</v>
      </c>
      <c r="G779" s="2" t="str">
        <v>K4-04-01, PHASE 3,PANTAI HILLPARK, JALAN,PANTAI DALAM, 59200, KUALA LUMPUR,MALAYSIA</v>
      </c>
      <c r="H779" s="2" t="str">
        <v>HYSTERIC GLAMOUR SDN.BHD.</v>
      </c>
      <c r="I779" s="2" t="s">
        <v>12346</v>
      </c>
      <c r="J779" s="2" t="str">
        <v>(60)19 3180926</v>
      </c>
      <c r="K779" s="2" t="str">
        <v>(60)3 22846086</v>
      </c>
      <c r="L779" s="7"/>
      <c r="M779" s="7"/>
      <c r="N779" s="7"/>
      <c r="O779" s="7"/>
      <c r="P779" s="7"/>
      <c r="Q779" s="7"/>
      <c r="R779" s="7"/>
      <c r="S779" s="7"/>
      <c r="T779" s="7"/>
      <c r="U779" s="8"/>
    </row>
    <row r="780">
      <c r="A780" s="2" t="s">
        <v>9375</v>
      </c>
      <c r="B780" s="2" t="str">
        <v>沙烏地阿拉伯</v>
      </c>
      <c r="C780" s="3" t="s">
        <v>9372</v>
      </c>
      <c r="D780" s="3"/>
      <c r="E780" s="2" t="s">
        <v>9373</v>
      </c>
      <c r="F780" s="2" t="str">
        <v>8次</v>
      </c>
      <c r="G780" s="2" t="str">
        <v>P.O.BOX 106475 RIYADH</v>
      </c>
      <c r="H780" s="2" t="str">
        <v>ABDUL RAHMAN</v>
      </c>
      <c r="I780" s="2" t="s">
        <v>9374</v>
      </c>
      <c r="J780" s="2" t="str">
        <v>00966 1 2434165</v>
      </c>
      <c r="K780" s="2" t="str">
        <v>00966 1 2434103</v>
      </c>
      <c r="L780" s="7"/>
      <c r="M780" s="7"/>
      <c r="N780" s="7"/>
      <c r="O780" s="7"/>
      <c r="P780" s="7"/>
      <c r="Q780" s="7"/>
      <c r="R780" s="7"/>
      <c r="S780" s="7"/>
      <c r="T780" s="7"/>
      <c r="U780" s="8"/>
    </row>
    <row r="781">
      <c r="A781" s="2" t="s">
        <v>9408</v>
      </c>
      <c r="B781" s="2" t="str">
        <v>印度</v>
      </c>
      <c r="C781" s="2" t="str">
        <v>--</v>
      </c>
      <c r="D781" s="3"/>
      <c r="E781" s="2" t="str">
        <v>玩具,餐厨用具</v>
      </c>
      <c r="F781" s="2" t="str">
        <v>2次</v>
      </c>
      <c r="G781" s="2" t="str">
        <v>13,MANGALAM CHAMBERS OPP.UNITED AGENCIES PAUD ROAD,KOTHRUD,PUNE-411038</v>
      </c>
      <c r="H781" s="2" t="str">
        <v>RAKESH KHANDELWAL</v>
      </c>
      <c r="I781" s="2" t="s">
        <v>9409</v>
      </c>
      <c r="J781" s="2" t="str">
        <v>0091 20 5430970</v>
      </c>
      <c r="K781" s="2" t="str">
        <v>0091 20 6135191</v>
      </c>
      <c r="L781" s="7"/>
      <c r="M781" s="7"/>
      <c r="N781" s="7"/>
      <c r="O781" s="7"/>
      <c r="P781" s="7"/>
      <c r="Q781" s="7"/>
      <c r="R781" s="7"/>
      <c r="S781" s="7"/>
      <c r="T781" s="7"/>
      <c r="U781" s="8"/>
    </row>
    <row r="782">
      <c r="A782" s="2" t="s">
        <v>11967</v>
      </c>
      <c r="B782" s="2" t="str">
        <v>新加坡</v>
      </c>
      <c r="C782" s="3" t="s">
        <v>11968</v>
      </c>
      <c r="D782" s="3"/>
      <c r="E782" s="2" t="str">
        <v>食品,餐厨用具</v>
      </c>
      <c r="F782" s="2" t="str">
        <v>7次</v>
      </c>
      <c r="G782" s="2" t="str">
        <v>160 PAYA LEBAR ROAD #06-03/04 ORION INDUSTRIAL BLDG</v>
      </c>
      <c r="H782" s="2" t="str">
        <v>LUCAS FOODS (ASIA) PTE LTD</v>
      </c>
      <c r="I782" s="2" t="s">
        <v>11969</v>
      </c>
      <c r="J782" s="2" t="str">
        <v>0065 68414303</v>
      </c>
      <c r="K782" s="2" t="str">
        <v>0065 68414309</v>
      </c>
      <c r="L782" s="7"/>
      <c r="M782" s="7"/>
      <c r="N782" s="7"/>
      <c r="O782" s="7"/>
      <c r="P782" s="7"/>
      <c r="Q782" s="7"/>
      <c r="R782" s="7"/>
      <c r="S782" s="7"/>
      <c r="T782" s="7"/>
      <c r="U782" s="8"/>
    </row>
    <row r="783">
      <c r="A783" s="2" t="s">
        <v>8885</v>
      </c>
      <c r="B783" s="2" t="str">
        <v>沙烏地阿拉伯</v>
      </c>
      <c r="C783" s="2" t="str">
        <v>--</v>
      </c>
      <c r="D783" s="3"/>
      <c r="E783" s="2" t="str">
        <v>个人护理用具,五金,其他,家具,工艺陶瓷,玻璃工艺品,餐厨用具</v>
      </c>
      <c r="F783" s="2" t="str">
        <v>6次</v>
      </c>
      <c r="G783" s="2" t="str">
        <v>ABOBEKER ST. P.O.BOX 54223,RIYADH 11514,SAUDI ARABIA</v>
      </c>
      <c r="H783" s="2" t="str">
        <v>georges sayegh</v>
      </c>
      <c r="I783" s="2" t="s">
        <v>8884</v>
      </c>
      <c r="J783" s="2">
        <v>96614546403</v>
      </c>
      <c r="K783" s="2">
        <v>96614546915</v>
      </c>
      <c r="L783" s="7"/>
      <c r="M783" s="7"/>
      <c r="N783" s="7"/>
      <c r="O783" s="7"/>
      <c r="P783" s="7"/>
      <c r="Q783" s="7"/>
      <c r="R783" s="7"/>
      <c r="S783" s="7"/>
      <c r="T783" s="7"/>
      <c r="U783" s="8"/>
    </row>
    <row r="784">
      <c r="A784" s="2" t="s">
        <v>9031</v>
      </c>
      <c r="B784" s="2" t="str">
        <v>土耳其</v>
      </c>
      <c r="C784" s="3" t="s">
        <v>9032</v>
      </c>
      <c r="D784" s="3"/>
      <c r="E784" s="2" t="str">
        <v>餐厨用具</v>
      </c>
      <c r="F784" s="2" t="str">
        <v>6次</v>
      </c>
      <c r="G784" s="2" t="str">
        <v>SERIF ALI CIFTLIGI,BOSTANCI CD.DIVAN SK.NO.62 Y.DUDULLU,ISTANBUL</v>
      </c>
      <c r="H784" s="2" t="str">
        <v>CAGSAN SAN.MAM.IM.ITH.&amp; IHR.LTD.STI.</v>
      </c>
      <c r="I784" s="2" t="s">
        <v>9033</v>
      </c>
      <c r="J784" s="2" t="str">
        <v>+90-262-759-18-08,+90 262 759 18 78,+90 262 759 18 08,+90 542 309 87 07</v>
      </c>
      <c r="K784" s="2" t="str">
        <v>0090 216 5270244</v>
      </c>
      <c r="L784" s="7"/>
      <c r="M784" s="7"/>
      <c r="N784" s="7"/>
      <c r="O784" s="7"/>
      <c r="P784" s="7"/>
      <c r="Q784" s="7"/>
      <c r="R784" s="7"/>
      <c r="S784" s="7"/>
      <c r="T784" s="7"/>
      <c r="U784" s="8"/>
    </row>
    <row r="785">
      <c r="A785" s="2" t="s">
        <v>12025</v>
      </c>
      <c r="B785" s="2" t="str">
        <v>印度</v>
      </c>
      <c r="C785" s="2" t="str">
        <v>--</v>
      </c>
      <c r="D785" s="3"/>
      <c r="E785" s="2" t="str">
        <v>餐厨用具</v>
      </c>
      <c r="F785" s="2" t="str">
        <v>3次</v>
      </c>
      <c r="G785" s="2" t="str">
        <v>1/4,SUNDER VIHAR,PASCHIM VIHAR,OPP. WHITE HOUSE,OUTER RING ROAD,DELHI-87</v>
      </c>
      <c r="H785" s="2" t="str">
        <v>AJAY JAIN</v>
      </c>
      <c r="I785" s="2" t="s">
        <v>12026</v>
      </c>
      <c r="J785" s="2" t="str">
        <v>0091 11 25271625</v>
      </c>
      <c r="K785" s="2" t="str">
        <v>0091 11 23254995</v>
      </c>
      <c r="L785" s="7"/>
      <c r="M785" s="7"/>
      <c r="N785" s="7"/>
      <c r="O785" s="7"/>
      <c r="P785" s="7"/>
      <c r="Q785" s="7"/>
      <c r="R785" s="7"/>
      <c r="S785" s="7"/>
      <c r="T785" s="7"/>
      <c r="U785" s="8"/>
    </row>
    <row r="786">
      <c r="A786" s="2" t="s">
        <v>9057</v>
      </c>
      <c r="B786" s="2" t="str">
        <v>印度</v>
      </c>
      <c r="C786" s="2" t="str">
        <v>--</v>
      </c>
      <c r="D786" s="3"/>
      <c r="E786" s="2" t="str">
        <v>玻璃工艺品,餐厨用具</v>
      </c>
      <c r="F786" s="2" t="str">
        <v>3次</v>
      </c>
      <c r="G786" s="2" t="str">
        <v>GANDHI CHOWK, GANDHI ROAD,AKOLA. MAHARASHTRA, PIN- 444001,INDIA</v>
      </c>
      <c r="H786" s="2" t="str">
        <v>SHANTILAL SHAH</v>
      </c>
      <c r="I786" s="2" t="s">
        <v>9058</v>
      </c>
      <c r="J786" s="2" t="str">
        <v>+91 724 243 6411</v>
      </c>
      <c r="K786" s="2" t="str">
        <v>22 6118294</v>
      </c>
      <c r="L786" s="7"/>
      <c r="M786" s="7"/>
      <c r="N786" s="7"/>
      <c r="O786" s="7"/>
      <c r="P786" s="7"/>
      <c r="Q786" s="7"/>
      <c r="R786" s="7"/>
      <c r="S786" s="7"/>
      <c r="T786" s="7"/>
      <c r="U786" s="8"/>
    </row>
    <row r="787">
      <c r="A787" s="2" t="s">
        <v>11597</v>
      </c>
      <c r="B787" s="2" t="str">
        <v>新加坡</v>
      </c>
      <c r="C787" s="3" t="s">
        <v>11599</v>
      </c>
      <c r="D787" s="3"/>
      <c r="E787" s="2" t="str">
        <v>其他,卫浴设备,家具,工艺陶瓷,服装饰物及配件,玻璃工艺品,食品,餐厨用具</v>
      </c>
      <c r="F787" s="2" t="str">
        <v>6次</v>
      </c>
      <c r="G787" s="2" t="str">
        <v>NO 3,SECOND CHIN BEE ROAD, JURONG TOWN</v>
      </c>
      <c r="H787" s="2" t="str">
        <v>Tan Wee Leong</v>
      </c>
      <c r="I787" s="2" t="s">
        <v>11598</v>
      </c>
      <c r="J787" s="2" t="str">
        <v>0065 62659090</v>
      </c>
      <c r="K787" s="2" t="str">
        <v>0065 62651808</v>
      </c>
      <c r="L787" s="7"/>
      <c r="M787" s="7"/>
      <c r="N787" s="7"/>
      <c r="O787" s="7"/>
      <c r="P787" s="7"/>
      <c r="Q787" s="7"/>
      <c r="R787" s="7"/>
      <c r="S787" s="7"/>
      <c r="T787" s="7"/>
      <c r="U787" s="8"/>
    </row>
    <row r="788">
      <c r="A788" s="2" t="s">
        <v>8459</v>
      </c>
      <c r="B788" s="2" t="str">
        <v>馬來西亞</v>
      </c>
      <c r="C788" s="2" t="str">
        <v>--</v>
      </c>
      <c r="D788" s="3"/>
      <c r="E788" s="2" t="str">
        <v>其他,医药保健品及医疗器械,家具,工艺陶瓷,玩具,节日用品,食品,餐厨用具</v>
      </c>
      <c r="F788" s="2" t="str">
        <v>9次</v>
      </c>
      <c r="G788" s="2" t="str">
        <v>14-18,JLN RAJA SULONG,MEDAN TAIPING 34000 ,PERAK,MALAYSIA</v>
      </c>
      <c r="H788" s="2" t="str">
        <v>Bhawani Prakash BUNDHUN</v>
      </c>
      <c r="I788" s="2" t="s">
        <v>8460</v>
      </c>
      <c r="J788" s="2" t="str">
        <v>+60 5-808 9163</v>
      </c>
      <c r="K788" s="2" t="str">
        <v>605 8061992</v>
      </c>
      <c r="L788" s="7"/>
      <c r="M788" s="7"/>
      <c r="N788" s="7"/>
      <c r="O788" s="7"/>
      <c r="P788" s="7"/>
      <c r="Q788" s="7"/>
      <c r="R788" s="7"/>
      <c r="S788" s="7"/>
      <c r="T788" s="7"/>
      <c r="U788" s="8"/>
    </row>
    <row r="789">
      <c r="A789" s="2" t="s">
        <v>10937</v>
      </c>
      <c r="B789" s="2" t="str">
        <v>印度</v>
      </c>
      <c r="C789" s="2" t="str">
        <v>--</v>
      </c>
      <c r="D789" s="3"/>
      <c r="E789" s="2" t="str">
        <v>工艺陶瓷,餐厨用具</v>
      </c>
      <c r="F789" s="2" t="str">
        <v>7次</v>
      </c>
      <c r="G789" s="2" t="str">
        <v>GURGAON ROAD,NEW DELHI</v>
      </c>
      <c r="H789" s="2" t="str">
        <v>A.K. JOSHI</v>
      </c>
      <c r="I789" s="2" t="s">
        <v>10936</v>
      </c>
      <c r="J789" s="2" t="str">
        <v>0091 11 5652255</v>
      </c>
      <c r="K789" s="2" t="str">
        <v>0091 11 5652134</v>
      </c>
      <c r="L789" s="7"/>
      <c r="M789" s="7"/>
      <c r="N789" s="7"/>
      <c r="O789" s="7"/>
      <c r="P789" s="7"/>
      <c r="Q789" s="7"/>
      <c r="R789" s="7"/>
      <c r="S789" s="7"/>
      <c r="T789" s="7"/>
      <c r="U789" s="8"/>
    </row>
    <row r="790">
      <c r="A790" s="2" t="s">
        <v>12182</v>
      </c>
      <c r="B790" s="2" t="str">
        <v>印度</v>
      </c>
      <c r="C790" s="2" t="str">
        <v>--</v>
      </c>
      <c r="D790" s="3"/>
      <c r="E790" s="2" t="str">
        <v>其他,大型机械及设备,服装饰物及配件,食品,餐厨用具</v>
      </c>
      <c r="F790" s="2" t="str">
        <v>9次</v>
      </c>
      <c r="G790" s="2" t="str">
        <v>10,NORTH VILLA,OPP.KEM HOSPITAL,PARMAR GURUJI MARG,PAREL,MUMBAI</v>
      </c>
      <c r="H790" s="2" t="str">
        <v>CHACKO.C</v>
      </c>
      <c r="I790" s="2">
        <v>14</v>
      </c>
      <c r="J790" s="2" t="str">
        <v>0091 22 4120437</v>
      </c>
      <c r="K790" s="2" t="str">
        <v>0091 22 4120437</v>
      </c>
      <c r="L790" s="7"/>
      <c r="M790" s="7"/>
      <c r="N790" s="7"/>
      <c r="O790" s="7"/>
      <c r="P790" s="7"/>
      <c r="Q790" s="7"/>
      <c r="R790" s="7"/>
      <c r="S790" s="7"/>
      <c r="T790" s="7"/>
      <c r="U790" s="8"/>
    </row>
    <row r="791">
      <c r="A791" s="2" t="s">
        <v>12551</v>
      </c>
      <c r="B791" s="2" t="str">
        <v>印度</v>
      </c>
      <c r="C791" s="2" t="str">
        <v>--</v>
      </c>
      <c r="D791" s="3"/>
      <c r="E791" s="2" t="str">
        <v>家具,家居装饰品,玩具,礼品及赠品,餐厨用具</v>
      </c>
      <c r="F791" s="2" t="str">
        <v>10次</v>
      </c>
      <c r="G791" s="2" t="str">
        <v>BN-14 WEST SHALIMAR BAGHDELHI 110088INDIA</v>
      </c>
      <c r="H791" s="2" t="str">
        <v>DEVDUTT SHARMA</v>
      </c>
      <c r="I791" s="2" t="s">
        <v>12552</v>
      </c>
      <c r="J791" s="2" t="str">
        <v>+91 11 2748 2952</v>
      </c>
      <c r="K791" s="2" t="str">
        <v>0091 11 7489553</v>
      </c>
      <c r="L791" s="7"/>
      <c r="M791" s="7"/>
      <c r="N791" s="7"/>
      <c r="O791" s="7"/>
      <c r="P791" s="7"/>
      <c r="Q791" s="7"/>
      <c r="R791" s="7"/>
      <c r="S791" s="7"/>
      <c r="T791" s="7"/>
      <c r="U791" s="8"/>
    </row>
    <row r="792">
      <c r="A792" s="2" t="s">
        <v>9564</v>
      </c>
      <c r="B792" s="2" t="str">
        <v>馬來西亞</v>
      </c>
      <c r="C792" s="2" t="str">
        <v>--</v>
      </c>
      <c r="D792" s="3"/>
      <c r="E792" s="2" t="str">
        <v>家具,餐厨用具</v>
      </c>
      <c r="F792" s="2" t="str">
        <v>7次</v>
      </c>
      <c r="G792" s="2" t="str">
        <v>LOT 455,1ST FL.,LRG.4,JLN.NANAS,93400 KUCHING,SARAWAK.</v>
      </c>
      <c r="H792" s="2" t="str">
        <v>DARRENCE TEE</v>
      </c>
      <c r="I792" s="2" t="s">
        <v>9563</v>
      </c>
      <c r="J792" s="2" t="str">
        <v>0060 82 419626</v>
      </c>
      <c r="K792" s="2" t="str">
        <v>0060 82 233711</v>
      </c>
      <c r="L792" s="7"/>
      <c r="M792" s="7"/>
      <c r="N792" s="7"/>
      <c r="O792" s="7"/>
      <c r="P792" s="7"/>
      <c r="Q792" s="7"/>
      <c r="R792" s="7"/>
      <c r="S792" s="7"/>
      <c r="T792" s="7"/>
      <c r="U792" s="8"/>
    </row>
    <row r="793">
      <c r="A793" s="2" t="s">
        <v>11192</v>
      </c>
      <c r="B793" s="2" t="str">
        <v>印度</v>
      </c>
      <c r="C793" s="2" t="str">
        <v>--</v>
      </c>
      <c r="D793" s="3"/>
      <c r="E793" s="2" t="str">
        <v>其他,办公文具,玩具,电子电气产品,餐厨用具</v>
      </c>
      <c r="F793" s="2" t="str">
        <v>8次</v>
      </c>
      <c r="G793" s="2" t="str">
        <v>62,GURUWAR PETH,SITALADEVI CHOWK,PUNE-42</v>
      </c>
      <c r="H793" s="2" t="str">
        <v>SUBHASH SANGHVI</v>
      </c>
      <c r="I793" s="2" t="str">
        <v>--</v>
      </c>
      <c r="J793" s="2" t="str">
        <v>0091 20 4471463</v>
      </c>
      <c r="K793" s="2">
        <v>91</v>
      </c>
      <c r="L793" s="7"/>
      <c r="M793" s="7"/>
      <c r="N793" s="7"/>
      <c r="O793" s="7"/>
      <c r="P793" s="7"/>
      <c r="Q793" s="7"/>
      <c r="R793" s="7"/>
      <c r="S793" s="7"/>
      <c r="T793" s="7"/>
      <c r="U793" s="8"/>
    </row>
    <row r="794">
      <c r="A794" s="2" t="s">
        <v>13500</v>
      </c>
      <c r="B794" s="2" t="str">
        <v>印度</v>
      </c>
      <c r="C794" s="3" t="s">
        <v>13499</v>
      </c>
      <c r="D794" s="3"/>
      <c r="E794" s="2" t="s">
        <v>13497</v>
      </c>
      <c r="F794" s="2" t="str">
        <v>10次</v>
      </c>
      <c r="G794" s="2" t="str">
        <v>142,Valluvarkottam High Road,Nungambakkam,Chennai,India</v>
      </c>
      <c r="H794" s="2" t="str">
        <v>Arai</v>
      </c>
      <c r="I794" s="2" t="s">
        <v>13498</v>
      </c>
      <c r="J794" s="2" t="str">
        <v>+91 99986 74378,+91 88498 23388</v>
      </c>
      <c r="K794" s="2" t="str">
        <v>0091 11 6228686</v>
      </c>
      <c r="L794" s="7"/>
      <c r="M794" s="7"/>
      <c r="N794" s="7"/>
      <c r="O794" s="7"/>
      <c r="P794" s="7"/>
      <c r="Q794" s="7"/>
      <c r="R794" s="7"/>
      <c r="S794" s="7"/>
      <c r="T794" s="7"/>
      <c r="U794" s="8"/>
    </row>
    <row r="795">
      <c r="A795" s="2" t="s">
        <v>8628</v>
      </c>
      <c r="B795" s="2" t="str">
        <v>印度</v>
      </c>
      <c r="C795" s="2" t="str">
        <v>--</v>
      </c>
      <c r="D795" s="3"/>
      <c r="E795" s="2" t="s">
        <v>8627</v>
      </c>
      <c r="F795" s="2" t="str">
        <v>10次</v>
      </c>
      <c r="G795" s="2" t="str">
        <v>21,synague street., INDIA</v>
      </c>
      <c r="H795" s="2" t="str">
        <v>Herzel Bador</v>
      </c>
      <c r="I795" s="2" t="s">
        <v>8626</v>
      </c>
      <c r="J795" s="2">
        <v>91332107203</v>
      </c>
      <c r="K795" s="2">
        <v>91332436573</v>
      </c>
      <c r="L795" s="7"/>
      <c r="M795" s="7"/>
      <c r="N795" s="7"/>
      <c r="O795" s="7"/>
      <c r="P795" s="7"/>
      <c r="Q795" s="7"/>
      <c r="R795" s="7"/>
      <c r="S795" s="7"/>
      <c r="T795" s="7"/>
      <c r="U795" s="8"/>
    </row>
    <row r="796">
      <c r="A796" s="2" t="s">
        <v>11460</v>
      </c>
      <c r="B796" s="2" t="str">
        <v>印度</v>
      </c>
      <c r="C796" s="3" t="s">
        <v>11458</v>
      </c>
      <c r="D796" s="3"/>
      <c r="E796" s="2" t="str">
        <v>体育及旅游休闲用品,工艺陶瓷,玻璃工艺品,箱包,鞋,餐厨用具</v>
      </c>
      <c r="F796" s="2" t="str">
        <v>10次</v>
      </c>
      <c r="G796" s="2" t="str">
        <v>WZ 16 LAJWANTI GARDEN,NEW DELHI ,INDIA</v>
      </c>
      <c r="H796" s="2" t="str">
        <v>--</v>
      </c>
      <c r="I796" s="2" t="s">
        <v>11459</v>
      </c>
      <c r="J796" s="2" t="str">
        <v>+91 98119 25432</v>
      </c>
      <c r="K796" s="2">
        <v>28117333</v>
      </c>
      <c r="L796" s="7"/>
      <c r="M796" s="7"/>
      <c r="N796" s="7"/>
      <c r="O796" s="7"/>
      <c r="P796" s="7"/>
      <c r="Q796" s="7"/>
      <c r="R796" s="7"/>
      <c r="S796" s="7"/>
      <c r="T796" s="7"/>
      <c r="U796" s="8"/>
    </row>
    <row r="797">
      <c r="A797" s="2" t="s">
        <v>9617</v>
      </c>
      <c r="B797" s="2" t="str">
        <v>印尼</v>
      </c>
      <c r="C797" s="2" t="str">
        <v>--</v>
      </c>
      <c r="D797" s="3"/>
      <c r="E797" s="2" t="str">
        <v>五金,工艺陶瓷,餐厨用具</v>
      </c>
      <c r="F797" s="2" t="str">
        <v>5次</v>
      </c>
      <c r="G797" s="2" t="str">
        <v>WISMA SAKURA BLDG.JL.HATI SUCI NO.4 JAKARTA</v>
      </c>
      <c r="H797" s="2" t="str">
        <v>DUDLEY FERNANDO</v>
      </c>
      <c r="I797" s="2" t="s">
        <v>9618</v>
      </c>
      <c r="J797" s="2" t="str">
        <v>0062 21 3913333</v>
      </c>
      <c r="K797" s="2" t="str">
        <v>0062 21 3910377/3910378</v>
      </c>
      <c r="L797" s="7"/>
      <c r="M797" s="7"/>
      <c r="N797" s="7"/>
      <c r="O797" s="7"/>
      <c r="P797" s="7"/>
      <c r="Q797" s="7"/>
      <c r="R797" s="7"/>
      <c r="S797" s="7"/>
      <c r="T797" s="7"/>
      <c r="U797" s="8"/>
    </row>
    <row r="798">
      <c r="A798" s="2" t="s">
        <v>10707</v>
      </c>
      <c r="B798" s="2" t="str">
        <v>菲律賓</v>
      </c>
      <c r="C798" s="2" t="str">
        <v>--</v>
      </c>
      <c r="D798" s="3"/>
      <c r="E798" s="2" t="str">
        <v>其他,家具,家居装饰品,餐厨用具</v>
      </c>
      <c r="F798" s="2" t="str">
        <v>8次</v>
      </c>
      <c r="G798" s="2" t="str">
        <v>165 DON MANUEL ST., STO.DOMINGO AVENUE,QUEZON CITY,PHILIPPINES</v>
      </c>
      <c r="H798" s="2" t="str">
        <v>Raul Levy Mayo</v>
      </c>
      <c r="I798" s="2" t="s">
        <v>10708</v>
      </c>
      <c r="J798" s="2" t="str">
        <v>+63 2 781 7440</v>
      </c>
      <c r="K798" s="2" t="str">
        <v>632 7817446</v>
      </c>
      <c r="L798" s="7"/>
      <c r="M798" s="7"/>
      <c r="N798" s="7"/>
      <c r="O798" s="7"/>
      <c r="P798" s="7"/>
      <c r="Q798" s="7"/>
      <c r="R798" s="7"/>
      <c r="S798" s="7"/>
      <c r="T798" s="7"/>
      <c r="U798" s="8"/>
    </row>
    <row r="799">
      <c r="A799" s="2" t="s">
        <v>9669</v>
      </c>
      <c r="B799" s="2" t="str">
        <v>印度</v>
      </c>
      <c r="C799" s="2" t="str">
        <v>--</v>
      </c>
      <c r="D799" s="3"/>
      <c r="E799" s="2" t="str">
        <v>其他,汽车配件,餐厨用具</v>
      </c>
      <c r="F799" s="2" t="str">
        <v>9次</v>
      </c>
      <c r="G799" s="2" t="str">
        <v>19,KAILASH ENCLAVE,NEW DELHI</v>
      </c>
      <c r="H799" s="2" t="str">
        <v>DIESEL STARS LIMITED</v>
      </c>
      <c r="I799" s="2" t="s">
        <v>9670</v>
      </c>
      <c r="J799" s="2">
        <f>+91-11-2646-2050</f>
      </c>
      <c r="K799" s="2" t="str">
        <v>0091 11 6461714/51631719</v>
      </c>
      <c r="L799" s="7"/>
      <c r="M799" s="7"/>
      <c r="N799" s="7"/>
      <c r="O799" s="7"/>
      <c r="P799" s="7"/>
      <c r="Q799" s="7"/>
      <c r="R799" s="7"/>
      <c r="S799" s="7"/>
      <c r="T799" s="7"/>
      <c r="U799" s="8"/>
    </row>
    <row r="800">
      <c r="A800" s="2" t="s">
        <v>12644</v>
      </c>
      <c r="B800" s="2" t="str">
        <v>沙烏地阿拉伯</v>
      </c>
      <c r="C800" s="3" t="s">
        <v>12642</v>
      </c>
      <c r="D800" s="3"/>
      <c r="E800" s="2" t="str">
        <v>玻璃工艺品,餐厨用具</v>
      </c>
      <c r="F800" s="2" t="str">
        <v>6次</v>
      </c>
      <c r="G800" s="2" t="str">
        <v>PO BOX 50959JEDDAH 21533,SAUDI ARABIA</v>
      </c>
      <c r="H800" s="2" t="str">
        <v>--</v>
      </c>
      <c r="I800" s="2" t="s">
        <v>12643</v>
      </c>
      <c r="J800" s="2" t="str">
        <v>+92 21 35205553,+966 12 287 7900,+973 1758 4574,+20 2 28124961,+964 771 842 1949</v>
      </c>
      <c r="K800" s="2" t="str">
        <v>02 6533504</v>
      </c>
      <c r="L800" s="7"/>
      <c r="M800" s="7"/>
      <c r="N800" s="7"/>
      <c r="O800" s="7"/>
      <c r="P800" s="7"/>
      <c r="Q800" s="7"/>
      <c r="R800" s="7"/>
      <c r="S800" s="7"/>
      <c r="T800" s="7"/>
      <c r="U800" s="8"/>
    </row>
    <row r="801">
      <c r="A801" s="2" t="s">
        <v>10123</v>
      </c>
      <c r="B801" s="2" t="str">
        <v>土耳其</v>
      </c>
      <c r="C801" s="3" t="s">
        <v>10122</v>
      </c>
      <c r="D801" s="3"/>
      <c r="E801" s="2" t="str">
        <v>玩具,礼品及赠品,餐厨用具</v>
      </c>
      <c r="F801" s="2" t="str">
        <v>9次</v>
      </c>
      <c r="G801" s="2" t="str">
        <v>PROF.CEMIL BILSEL CAD.SIRIN KATLI OTOPARKI NO:31/3 EMINONU ISTANBUL</v>
      </c>
      <c r="H801" s="2" t="str">
        <v>KAHRAMAN HEDIYELIK ESYA SANAYII VE TICARET LIMITED SIRKETI</v>
      </c>
      <c r="I801" s="2" t="s">
        <v>10121</v>
      </c>
      <c r="J801" s="2" t="str">
        <v>0090 212 5285065</v>
      </c>
      <c r="K801" s="2" t="str">
        <v>0090 212 5128617</v>
      </c>
      <c r="L801" s="7"/>
      <c r="M801" s="7"/>
      <c r="N801" s="7"/>
      <c r="O801" s="7"/>
      <c r="P801" s="7"/>
      <c r="Q801" s="7"/>
      <c r="R801" s="7"/>
      <c r="S801" s="7"/>
      <c r="T801" s="7"/>
      <c r="U801" s="8"/>
    </row>
    <row r="802">
      <c r="A802" s="2" t="s">
        <v>10397</v>
      </c>
      <c r="B802" s="2" t="str">
        <v>馬來西亞</v>
      </c>
      <c r="C802" s="3" t="s">
        <v>10399</v>
      </c>
      <c r="D802" s="3"/>
      <c r="E802" s="2" t="str">
        <v>其他,化工产品,家具,摩托车,食品,餐厨用具</v>
      </c>
      <c r="F802" s="2" t="str">
        <v>9次</v>
      </c>
      <c r="G802" s="2" t="str">
        <v>107-109 JALAN BALAU 3,TMN RINTING,MASAI</v>
      </c>
      <c r="H802" s="2" t="str">
        <v>A S LIM</v>
      </c>
      <c r="I802" s="2" t="s">
        <v>10398</v>
      </c>
      <c r="J802" s="2" t="str">
        <v>+60 3-8060 4824</v>
      </c>
      <c r="K802" s="2" t="str">
        <v>0060 3 33431746</v>
      </c>
      <c r="L802" s="7"/>
      <c r="M802" s="7"/>
      <c r="N802" s="7"/>
      <c r="O802" s="7"/>
      <c r="P802" s="7"/>
      <c r="Q802" s="7"/>
      <c r="R802" s="7"/>
      <c r="S802" s="7"/>
      <c r="T802" s="7"/>
      <c r="U802" s="8"/>
    </row>
    <row r="803">
      <c r="A803" s="2" t="s">
        <v>10379</v>
      </c>
      <c r="B803" s="2" t="str">
        <v>加納</v>
      </c>
      <c r="C803" s="3" t="s">
        <v>10380</v>
      </c>
      <c r="D803" s="3"/>
      <c r="E803" s="2" t="s">
        <v>10381</v>
      </c>
      <c r="F803" s="2" t="str">
        <v>8次</v>
      </c>
      <c r="G803" s="2" t="str">
        <v>BOX 37,ASOKORE ASHANTI .GHANA</v>
      </c>
      <c r="H803" s="2" t="str">
        <v>HECTOR SOLIS QUEVEDO</v>
      </c>
      <c r="I803" s="2" t="s">
        <v>10382</v>
      </c>
      <c r="J803" s="2" t="str">
        <v>233 24 878554</v>
      </c>
      <c r="K803" s="2" t="str">
        <v>233 24 210670</v>
      </c>
      <c r="L803" s="7"/>
      <c r="M803" s="7"/>
      <c r="N803" s="7"/>
      <c r="O803" s="7"/>
      <c r="P803" s="7"/>
      <c r="Q803" s="7"/>
      <c r="R803" s="7"/>
      <c r="S803" s="7"/>
      <c r="T803" s="7"/>
      <c r="U803" s="8"/>
    </row>
    <row r="804">
      <c r="A804" s="2" t="s">
        <v>11231</v>
      </c>
      <c r="B804" s="2" t="str">
        <v>埃及</v>
      </c>
      <c r="C804" s="2" t="str">
        <v>--</v>
      </c>
      <c r="D804" s="3"/>
      <c r="E804" s="2" t="s">
        <v>11229</v>
      </c>
      <c r="F804" s="2" t="str">
        <v>9次</v>
      </c>
      <c r="G804" s="2" t="str">
        <v>19,SOUK EL-TAWFIKYA ST.,CAIRO,EGYPT</v>
      </c>
      <c r="H804" s="2" t="str">
        <v>AYAT</v>
      </c>
      <c r="I804" s="2" t="s">
        <v>11230</v>
      </c>
      <c r="J804" s="2" t="str">
        <v>202 5719242</v>
      </c>
      <c r="K804" s="2" t="str">
        <v>202 5719242</v>
      </c>
      <c r="L804" s="7"/>
      <c r="M804" s="7"/>
      <c r="N804" s="7"/>
      <c r="O804" s="7"/>
      <c r="P804" s="7"/>
      <c r="Q804" s="7"/>
      <c r="R804" s="7"/>
      <c r="S804" s="7"/>
      <c r="T804" s="7"/>
      <c r="U804" s="8"/>
    </row>
    <row r="805">
      <c r="A805" s="2" t="s">
        <v>10323</v>
      </c>
      <c r="B805" s="2" t="str">
        <v>馬來西亞</v>
      </c>
      <c r="C805" s="3" t="s">
        <v>10324</v>
      </c>
      <c r="D805" s="3"/>
      <c r="E805" s="2" t="str">
        <v>家具,工艺陶瓷,照明产品,鞋,餐厨用具</v>
      </c>
      <c r="F805" s="2" t="str">
        <v>9次</v>
      </c>
      <c r="G805" s="2" t="str">
        <v>BJ HOUSE,LOT 15,JALAN PJS 11/1,BANDAR SUNWAY,SUBANG JAYA,SELANGOR DARUL EHSAN</v>
      </c>
      <c r="H805" s="2" t="str">
        <v>JONATHAN LIM</v>
      </c>
      <c r="I805" s="2" t="s">
        <v>10325</v>
      </c>
      <c r="J805" s="2" t="str">
        <v>+60 3-5633 1843</v>
      </c>
      <c r="K805" s="2" t="str">
        <v>0060 3 56330169</v>
      </c>
      <c r="L805" s="7"/>
      <c r="M805" s="7"/>
      <c r="N805" s="7"/>
      <c r="O805" s="7"/>
      <c r="P805" s="7"/>
      <c r="Q805" s="7"/>
      <c r="R805" s="7"/>
      <c r="S805" s="7"/>
      <c r="T805" s="7"/>
      <c r="U805" s="8"/>
    </row>
    <row r="806">
      <c r="A806" s="2" t="s">
        <v>11901</v>
      </c>
      <c r="B806" s="2" t="str">
        <v>尼日利亞</v>
      </c>
      <c r="C806" s="2" t="str">
        <v>--</v>
      </c>
      <c r="D806" s="3"/>
      <c r="E806" s="2" t="str">
        <v>其他,办公文具,家具,家居用品,电子电气产品,餐厨用具</v>
      </c>
      <c r="F806" s="2" t="str">
        <v>8次</v>
      </c>
      <c r="G806" s="2" t="str">
        <v>78 BROAD STREET, 4TH FLOOR, TINUBU SQUARE, LAGOS</v>
      </c>
      <c r="H806" s="2" t="str">
        <v>NWIGWE.ANDY.G</v>
      </c>
      <c r="I806" s="2" t="s">
        <v>11900</v>
      </c>
      <c r="J806" s="2" t="str">
        <v>00234 1 2668436</v>
      </c>
      <c r="K806" s="2" t="str">
        <v>--</v>
      </c>
      <c r="L806" s="7"/>
      <c r="M806" s="7"/>
      <c r="N806" s="7"/>
      <c r="O806" s="7"/>
      <c r="P806" s="7"/>
      <c r="Q806" s="7"/>
      <c r="R806" s="7"/>
      <c r="S806" s="7"/>
      <c r="T806" s="7"/>
      <c r="U806" s="8"/>
    </row>
    <row r="807">
      <c r="A807" s="2" t="s">
        <v>11853</v>
      </c>
      <c r="B807" s="2" t="str">
        <v>印尼</v>
      </c>
      <c r="C807" s="3" t="s">
        <v>11851</v>
      </c>
      <c r="D807" s="3"/>
      <c r="E807" s="2" t="str">
        <v>家居用品,餐厨用具</v>
      </c>
      <c r="F807" s="2" t="str">
        <v>3次</v>
      </c>
      <c r="G807" s="2" t="str">
        <v>KP.POGLAR,JL.JEMBATAN GENIT NO.7 KEDAUNG KALIANGKE JAKARTA</v>
      </c>
      <c r="H807" s="2" t="str">
        <v>CARINA LIM</v>
      </c>
      <c r="I807" s="2" t="s">
        <v>11852</v>
      </c>
      <c r="J807" s="2" t="str">
        <v>021-5402278</v>
      </c>
      <c r="K807" s="2" t="str">
        <v>0062 21 5402311/5402277</v>
      </c>
      <c r="L807" s="7"/>
      <c r="M807" s="7"/>
      <c r="N807" s="7"/>
      <c r="O807" s="7"/>
      <c r="P807" s="7"/>
      <c r="Q807" s="7"/>
      <c r="R807" s="7"/>
      <c r="S807" s="7"/>
      <c r="T807" s="7"/>
      <c r="U807" s="8"/>
    </row>
    <row r="808">
      <c r="A808" s="2" t="s">
        <v>10232</v>
      </c>
      <c r="B808" s="2" t="str">
        <v>馬來西亞</v>
      </c>
      <c r="C808" s="2" t="str">
        <v>--</v>
      </c>
      <c r="D808" s="3"/>
      <c r="E808" s="2" t="str">
        <v>五金,其他,园林用品,大型机械及设备,建筑及装饰材料,餐厨用具</v>
      </c>
      <c r="F808" s="2" t="str">
        <v>7次</v>
      </c>
      <c r="G808" s="2" t="str">
        <v>NO 26/1A, JALAN PANDAN 2/2,PANDAN JAYA,55100 KUALA LUMPUR,MALAYSIA</v>
      </c>
      <c r="H808" s="2" t="str">
        <v>K.M.FOONG</v>
      </c>
      <c r="I808" s="2" t="s">
        <v>10233</v>
      </c>
      <c r="J808" s="2" t="str">
        <v>+60 3-9285 5984</v>
      </c>
      <c r="K808" s="2" t="str">
        <v>0060 3 92852692</v>
      </c>
      <c r="L808" s="7"/>
      <c r="M808" s="7"/>
      <c r="N808" s="7"/>
      <c r="O808" s="7"/>
      <c r="P808" s="7"/>
      <c r="Q808" s="7"/>
      <c r="R808" s="7"/>
      <c r="S808" s="7"/>
      <c r="T808" s="7"/>
      <c r="U808" s="8"/>
    </row>
    <row r="809">
      <c r="A809" s="2" t="s">
        <v>12321</v>
      </c>
      <c r="B809" s="2" t="str">
        <v>印度</v>
      </c>
      <c r="C809" s="2" t="str">
        <v>--</v>
      </c>
      <c r="D809" s="3"/>
      <c r="E809" s="2" t="str">
        <v>玩具,餐厨用具</v>
      </c>
      <c r="F809" s="2" t="str">
        <v>8次</v>
      </c>
      <c r="G809" s="2" t="str">
        <v>FIRST FLOOR,NO.6,(OLD NO.20),GOVINDAN STREET,AYYAVOO COLONY,AMINJIKARAI,CHENNAI</v>
      </c>
      <c r="H809" s="2" t="str">
        <v>RAVEENDRA NATH</v>
      </c>
      <c r="I809" s="2" t="s">
        <v>12322</v>
      </c>
      <c r="J809" s="2" t="str">
        <v>0091 44 3790161</v>
      </c>
      <c r="K809" s="2" t="str">
        <v>0091 44 8229827</v>
      </c>
      <c r="L809" s="7"/>
      <c r="M809" s="7"/>
      <c r="N809" s="7"/>
      <c r="O809" s="7"/>
      <c r="P809" s="7"/>
      <c r="Q809" s="7"/>
      <c r="R809" s="7"/>
      <c r="S809" s="7"/>
      <c r="T809" s="7"/>
      <c r="U809" s="8"/>
    </row>
    <row r="810">
      <c r="A810" s="2" t="s">
        <v>9343</v>
      </c>
      <c r="B810" s="2" t="str">
        <v>尼日利亞</v>
      </c>
      <c r="C810" s="2" t="str">
        <v>--</v>
      </c>
      <c r="D810" s="3"/>
      <c r="E810" s="2" t="str">
        <v>个人护理用具,其他,家用纺织品,玻璃工艺品,餐厨用具</v>
      </c>
      <c r="F810" s="2" t="str">
        <v>6次</v>
      </c>
      <c r="G810" s="2" t="str">
        <v>76B,Adeniyi Jones Avenue,P.O.Box 3420 Ikeja,Lagos, NIGERIA</v>
      </c>
      <c r="H810" s="2" t="str">
        <v>AMIRA SOFIA ACOSTA</v>
      </c>
      <c r="I810" s="2" t="s">
        <v>9344</v>
      </c>
      <c r="J810" s="2" t="str">
        <v>+234 1 345 3292</v>
      </c>
      <c r="K810" s="2">
        <v>23415551419</v>
      </c>
      <c r="L810" s="7"/>
      <c r="M810" s="7"/>
      <c r="N810" s="7"/>
      <c r="O810" s="7"/>
      <c r="P810" s="7"/>
      <c r="Q810" s="7"/>
      <c r="R810" s="7"/>
      <c r="S810" s="7"/>
      <c r="T810" s="7"/>
      <c r="U810" s="8"/>
    </row>
    <row r="811">
      <c r="A811" s="2" t="s">
        <v>9281</v>
      </c>
      <c r="B811" s="2" t="str">
        <v>馬來西亞</v>
      </c>
      <c r="C811" s="2" t="str">
        <v>--</v>
      </c>
      <c r="D811" s="3"/>
      <c r="E811" s="2" t="str">
        <v>餐厨用具</v>
      </c>
      <c r="F811" s="2" t="str">
        <v>3次</v>
      </c>
      <c r="G811" s="2" t="str">
        <v>LOT 2097,JALAN BULATAN,LORONG 10,KROKOP,98000 MIRI,SARAWAK.</v>
      </c>
      <c r="H811" s="2" t="str">
        <v>HO HUI SENG</v>
      </c>
      <c r="I811" s="2" t="str">
        <v>--</v>
      </c>
      <c r="J811" s="2" t="str">
        <v>0060 85 422755</v>
      </c>
      <c r="K811" s="2" t="str">
        <v>0060 85 422757</v>
      </c>
      <c r="L811" s="7"/>
      <c r="M811" s="7"/>
      <c r="N811" s="7"/>
      <c r="O811" s="7"/>
      <c r="P811" s="7"/>
      <c r="Q811" s="7"/>
      <c r="R811" s="7"/>
      <c r="S811" s="7"/>
      <c r="T811" s="7"/>
      <c r="U811" s="8"/>
    </row>
    <row r="812">
      <c r="A812" s="2" t="s">
        <v>10613</v>
      </c>
      <c r="B812" s="2" t="str">
        <v>土耳其</v>
      </c>
      <c r="C812" s="3" t="s">
        <v>10614</v>
      </c>
      <c r="D812" s="3"/>
      <c r="E812" s="2" t="str">
        <v>玩具,礼品及赠品,餐厨用具</v>
      </c>
      <c r="F812" s="2" t="str">
        <v>8次</v>
      </c>
      <c r="G812" s="2" t="str">
        <v>KERESTECILER SITESI CAM SOKAK NO:13 MERTER ISTANBUL</v>
      </c>
      <c r="H812" s="2" t="str">
        <v>PASIFIK GRUP ITHALAT VE IHRACAT LTD.STI.</v>
      </c>
      <c r="I812" s="2" t="s">
        <v>10612</v>
      </c>
      <c r="J812" s="2" t="str">
        <v>+90 212 483 01 80</v>
      </c>
      <c r="K812" s="2" t="str">
        <v>0090 212 4830193</v>
      </c>
      <c r="L812" s="7"/>
      <c r="M812" s="7"/>
      <c r="N812" s="7"/>
      <c r="O812" s="7"/>
      <c r="P812" s="7"/>
      <c r="Q812" s="7"/>
      <c r="R812" s="7"/>
      <c r="S812" s="7"/>
      <c r="T812" s="7"/>
      <c r="U812" s="8"/>
    </row>
    <row r="813">
      <c r="A813" s="2" t="s">
        <v>12501</v>
      </c>
      <c r="B813" s="2" t="str">
        <v>菲律賓</v>
      </c>
      <c r="C813" s="3" t="s">
        <v>12502</v>
      </c>
      <c r="D813" s="3"/>
      <c r="E813" s="2" t="str">
        <v>五金,卫浴设备,餐厨用具</v>
      </c>
      <c r="F813" s="2" t="str">
        <v>9次</v>
      </c>
      <c r="G813" s="2" t="str">
        <v>910 KUSANGLOOBST,STA CRUZ,MANILA</v>
      </c>
      <c r="H813" s="2" t="str">
        <v>BENISON ONG</v>
      </c>
      <c r="I813" s="2" t="s">
        <v>12503</v>
      </c>
      <c r="J813" s="2" t="str">
        <v>+63-2-247-7777,+63 2 8247 7777</v>
      </c>
      <c r="K813" s="2" t="str">
        <v>0063 2 2459176</v>
      </c>
      <c r="L813" s="7"/>
      <c r="M813" s="7"/>
      <c r="N813" s="7"/>
      <c r="O813" s="7"/>
      <c r="P813" s="7"/>
      <c r="Q813" s="7"/>
      <c r="R813" s="7"/>
      <c r="S813" s="7"/>
      <c r="T813" s="7"/>
      <c r="U813" s="8"/>
    </row>
    <row r="814">
      <c r="A814" s="2" t="s">
        <v>9622</v>
      </c>
      <c r="B814" s="2" t="str">
        <v>新加坡</v>
      </c>
      <c r="C814" s="2" t="str">
        <v>--</v>
      </c>
      <c r="D814" s="3"/>
      <c r="E814" s="2" t="str">
        <v>其他,餐厨用具</v>
      </c>
      <c r="F814" s="2" t="str">
        <v>8次</v>
      </c>
      <c r="G814" s="2" t="str">
        <v>BLK 3021 #02-169 UBI AVE 2408897 SINGAPORE</v>
      </c>
      <c r="H814" s="2" t="str">
        <v>Mohyuddin Khan</v>
      </c>
      <c r="I814" s="2" t="s">
        <v>9623</v>
      </c>
      <c r="J814" s="2" t="str">
        <v>+65 6741 0338</v>
      </c>
      <c r="K814" s="2">
        <v>6567417485</v>
      </c>
      <c r="L814" s="7"/>
      <c r="M814" s="7"/>
      <c r="N814" s="7"/>
      <c r="O814" s="7"/>
      <c r="P814" s="7"/>
      <c r="Q814" s="7"/>
      <c r="R814" s="7"/>
      <c r="S814" s="7"/>
      <c r="T814" s="7"/>
      <c r="U814" s="8"/>
    </row>
    <row r="815">
      <c r="A815" s="2" t="s">
        <v>9569</v>
      </c>
      <c r="B815" s="2" t="str">
        <v>印度</v>
      </c>
      <c r="C815" s="3" t="s">
        <v>9570</v>
      </c>
      <c r="D815" s="3"/>
      <c r="E815" s="2" t="str">
        <v>餐厨用具</v>
      </c>
      <c r="F815" s="2" t="str">
        <v>6次</v>
      </c>
      <c r="G815" s="2" t="str">
        <v>E-4,S.M.A.INDUSTRIAL AREA,G.T.KARNAL ROAD,DELHI</v>
      </c>
      <c r="H815" s="2" t="str">
        <v>RAJIV RAMPAL</v>
      </c>
      <c r="I815" s="2" t="s">
        <v>9568</v>
      </c>
      <c r="J815" s="2" t="str">
        <v>+91 11 2783 1725,+91 98110 54068,+91-11-2783-1725,+91-98110-54068</v>
      </c>
      <c r="K815" s="2" t="str">
        <v>0091 11 27121625</v>
      </c>
      <c r="L815" s="7"/>
      <c r="M815" s="7"/>
      <c r="N815" s="7"/>
      <c r="O815" s="7"/>
      <c r="P815" s="7"/>
      <c r="Q815" s="7"/>
      <c r="R815" s="7"/>
      <c r="S815" s="7"/>
      <c r="T815" s="7"/>
      <c r="U815" s="8"/>
    </row>
    <row r="816">
      <c r="A816" s="2" t="s">
        <v>8953</v>
      </c>
      <c r="B816" s="2" t="str">
        <v>印度</v>
      </c>
      <c r="C816" s="3" t="s">
        <v>8951</v>
      </c>
      <c r="D816" s="3"/>
      <c r="E816" s="2" t="s">
        <v>8952</v>
      </c>
      <c r="F816" s="2" t="str">
        <v>11次</v>
      </c>
      <c r="G816" s="2" t="str">
        <v>9/10,MONALISA APPARTMENTS,48,NUTANBHARAT SOCIETY,ALKAPURI,VADODARA,GUJARAT</v>
      </c>
      <c r="H816" s="2" t="str">
        <v>SUNIL JIWAN</v>
      </c>
      <c r="I816" s="2" t="s">
        <v>8950</v>
      </c>
      <c r="J816" s="2" t="str">
        <v>+91 265 233 3620</v>
      </c>
      <c r="K816" s="2" t="str">
        <v>0091 265 2324656</v>
      </c>
      <c r="L816" s="7"/>
      <c r="M816" s="7"/>
      <c r="N816" s="7"/>
      <c r="O816" s="7"/>
      <c r="P816" s="7"/>
      <c r="Q816" s="7"/>
      <c r="R816" s="7"/>
      <c r="S816" s="7"/>
      <c r="T816" s="7"/>
      <c r="U816" s="8"/>
    </row>
    <row r="817">
      <c r="A817" s="2" t="s">
        <v>10177</v>
      </c>
      <c r="B817" s="2" t="str">
        <v>泰国</v>
      </c>
      <c r="C817" s="3" t="s">
        <v>10178</v>
      </c>
      <c r="D817" s="3"/>
      <c r="E817" s="2" t="s">
        <v>10179</v>
      </c>
      <c r="F817" s="2" t="str">
        <v>10次</v>
      </c>
      <c r="G817" s="2" t="str">
        <v>107 SOI PETCHABURI SOI 19,PHAYATHAI,BANGKOK</v>
      </c>
      <c r="H817" s="2" t="str">
        <v>CHARTCHAI ROJANAVILAIVUDH</v>
      </c>
      <c r="I817" s="2" t="s">
        <v>10180</v>
      </c>
      <c r="J817" s="2" t="str">
        <v>(661)9079884</v>
      </c>
      <c r="K817" s="2" t="str">
        <v>(662)3323478</v>
      </c>
      <c r="L817" s="7"/>
      <c r="M817" s="7"/>
      <c r="N817" s="7"/>
      <c r="O817" s="7"/>
      <c r="P817" s="7"/>
      <c r="Q817" s="7"/>
      <c r="R817" s="7"/>
      <c r="S817" s="7"/>
      <c r="T817" s="7"/>
      <c r="U817" s="8"/>
    </row>
    <row r="818">
      <c r="A818" s="2" t="s">
        <v>10119</v>
      </c>
      <c r="B818" s="2" t="str">
        <v>印度</v>
      </c>
      <c r="C818" s="3" t="s">
        <v>10120</v>
      </c>
      <c r="D818" s="3"/>
      <c r="E818" s="2" t="str">
        <v>家用电器,玻璃工艺品,食品,餐厨用具</v>
      </c>
      <c r="F818" s="2" t="str">
        <v>8次</v>
      </c>
      <c r="G818" s="2" t="str">
        <v>G.S.ROAD, ULUBARI,GUWAHATI-781007, ASSAMINDIA</v>
      </c>
      <c r="H818" s="2" t="str">
        <v>AlbertWongKoonHung</v>
      </c>
      <c r="I818" s="2" t="s">
        <v>10118</v>
      </c>
      <c r="J818" s="2">
        <v>435048027</v>
      </c>
      <c r="K818" s="2" t="str">
        <v>361 2529379</v>
      </c>
      <c r="L818" s="7"/>
      <c r="M818" s="7"/>
      <c r="N818" s="7"/>
      <c r="O818" s="7"/>
      <c r="P818" s="7"/>
      <c r="Q818" s="7"/>
      <c r="R818" s="7"/>
      <c r="S818" s="7"/>
      <c r="T818" s="7"/>
      <c r="U818" s="8"/>
    </row>
    <row r="819">
      <c r="A819" s="2" t="s">
        <v>11886</v>
      </c>
      <c r="B819" s="2" t="str">
        <v>泰国</v>
      </c>
      <c r="C819" s="2" t="str">
        <v>--</v>
      </c>
      <c r="D819" s="3"/>
      <c r="E819" s="2" t="s">
        <v>11888</v>
      </c>
      <c r="F819" s="2" t="str">
        <v>7次</v>
      </c>
      <c r="G819" s="2" t="str">
        <v>880/4 BANSUANLASALLE BANGNABANGKOK 10260THAILAND</v>
      </c>
      <c r="H819" s="2" t="str">
        <v>chalae narinsuksanti</v>
      </c>
      <c r="I819" s="2" t="s">
        <v>11887</v>
      </c>
      <c r="J819" s="2" t="str">
        <v>(662)347 4156 8</v>
      </c>
      <c r="K819" s="2" t="str">
        <v>(662)347 4156 8</v>
      </c>
      <c r="L819" s="7"/>
      <c r="M819" s="7"/>
      <c r="N819" s="7"/>
      <c r="O819" s="7"/>
      <c r="P819" s="7"/>
      <c r="Q819" s="7"/>
      <c r="R819" s="7"/>
      <c r="S819" s="7"/>
      <c r="T819" s="7"/>
      <c r="U819" s="8"/>
    </row>
    <row r="820">
      <c r="A820" s="2" t="s">
        <v>8889</v>
      </c>
      <c r="B820" s="2" t="str">
        <v>加納</v>
      </c>
      <c r="C820" s="3" t="s">
        <v>8886</v>
      </c>
      <c r="D820" s="3"/>
      <c r="E820" s="2" t="s">
        <v>8887</v>
      </c>
      <c r="F820" s="2" t="str">
        <v>10次</v>
      </c>
      <c r="G820" s="2" t="str">
        <v>13 COMMERCIAL STREET STORE NO. A4. OKAISHIE P.O. BOX 972 ACCRA</v>
      </c>
      <c r="H820" s="2" t="str">
        <v>Antonio Sepe</v>
      </c>
      <c r="I820" s="2" t="s">
        <v>8888</v>
      </c>
      <c r="J820" s="2" t="str">
        <v>+233-32-202-4819,+233 30 252 1695,+233 28 951 8437,+233 30 252 1694,+233-28-951-8437,+233-30-252-1695,+233-30-252-1694</v>
      </c>
      <c r="K820" s="2" t="str">
        <v>00233 21 225310</v>
      </c>
      <c r="L820" s="7"/>
      <c r="M820" s="7"/>
      <c r="N820" s="7"/>
      <c r="O820" s="7"/>
      <c r="P820" s="7"/>
      <c r="Q820" s="7"/>
      <c r="R820" s="7"/>
      <c r="S820" s="7"/>
      <c r="T820" s="7"/>
      <c r="U820" s="8"/>
    </row>
    <row r="821">
      <c r="A821" s="2" t="s">
        <v>8568</v>
      </c>
      <c r="B821" s="2" t="str">
        <v>菲律賓</v>
      </c>
      <c r="C821" s="2" t="str">
        <v>--</v>
      </c>
      <c r="D821" s="3"/>
      <c r="E821" s="2" t="str">
        <v>大型机械及设备,餐厨用具</v>
      </c>
      <c r="F821" s="2" t="str">
        <v>9次</v>
      </c>
      <c r="G821" s="2" t="str">
        <v>205 3RD ST. 8TH AVE. CALOOCAN CITY 1406 MANILA</v>
      </c>
      <c r="H821" s="2" t="str">
        <v>J. S. M. ALUMINUM CORPORATION</v>
      </c>
      <c r="I821" s="2" t="str">
        <v>--</v>
      </c>
      <c r="J821" s="2" t="str">
        <v>0063 2 3646360</v>
      </c>
      <c r="K821" s="2" t="str">
        <v>0063 2 3619123</v>
      </c>
      <c r="L821" s="7"/>
      <c r="M821" s="7"/>
      <c r="N821" s="7"/>
      <c r="O821" s="7"/>
      <c r="P821" s="7"/>
      <c r="Q821" s="7"/>
      <c r="R821" s="7"/>
      <c r="S821" s="7"/>
      <c r="T821" s="7"/>
      <c r="U821" s="8"/>
    </row>
    <row r="822">
      <c r="A822" s="2" t="s">
        <v>8598</v>
      </c>
      <c r="B822" s="2" t="str">
        <v>印度</v>
      </c>
      <c r="C822" s="3" t="s">
        <v>8596</v>
      </c>
      <c r="D822" s="3"/>
      <c r="E822" s="2" t="str">
        <v>卫浴设备,建筑及装饰材料,餐厨用具</v>
      </c>
      <c r="F822" s="2" t="str">
        <v>5次</v>
      </c>
      <c r="G822" s="2" t="str">
        <v>--</v>
      </c>
      <c r="H822" s="2" t="str">
        <v>Tim</v>
      </c>
      <c r="I822" s="2" t="s">
        <v>8597</v>
      </c>
      <c r="J822" s="2">
        <v>62760970</v>
      </c>
      <c r="K822" s="2" t="str">
        <v>--</v>
      </c>
      <c r="L822" s="7"/>
      <c r="M822" s="7"/>
      <c r="N822" s="7"/>
      <c r="O822" s="7"/>
      <c r="P822" s="7"/>
      <c r="Q822" s="7"/>
      <c r="R822" s="7"/>
      <c r="S822" s="7"/>
      <c r="T822" s="7"/>
      <c r="U822" s="8"/>
    </row>
    <row r="823">
      <c r="A823" s="2" t="s">
        <v>8459</v>
      </c>
      <c r="B823" s="2" t="str">
        <v>馬來西亞</v>
      </c>
      <c r="C823" s="2" t="str">
        <v>--</v>
      </c>
      <c r="D823" s="3"/>
      <c r="E823" s="2" t="str">
        <v>其他,医药保健品及医疗器械,家具,工艺陶瓷,玩具,节日用品,食品,餐厨用具</v>
      </c>
      <c r="F823" s="2" t="str">
        <v>9次</v>
      </c>
      <c r="G823" s="2" t="str">
        <v>14-18,JLN RAJA SULONG,MEDAN TAIPING 34000 ,PERAK,MALAYSIA</v>
      </c>
      <c r="H823" s="2" t="str">
        <v>Bhawani Prakash BUNDHUN</v>
      </c>
      <c r="I823" s="2" t="s">
        <v>8460</v>
      </c>
      <c r="J823" s="2" t="str">
        <v>+60 5-808 9163</v>
      </c>
      <c r="K823" s="2" t="str">
        <v>605 8061992</v>
      </c>
      <c r="L823" s="7"/>
      <c r="M823" s="7"/>
      <c r="N823" s="7"/>
      <c r="O823" s="7"/>
      <c r="P823" s="7"/>
      <c r="Q823" s="7"/>
      <c r="R823" s="7"/>
      <c r="S823" s="7"/>
      <c r="T823" s="7"/>
      <c r="U823" s="8"/>
    </row>
    <row r="824">
      <c r="A824" s="2" t="s">
        <v>8486</v>
      </c>
      <c r="B824" s="2" t="str">
        <v>埃及</v>
      </c>
      <c r="C824" s="3" t="s">
        <v>8488</v>
      </c>
      <c r="D824" s="3"/>
      <c r="E824" s="2" t="str">
        <v>餐厨用具</v>
      </c>
      <c r="F824" s="2" t="str">
        <v>6次</v>
      </c>
      <c r="G824" s="2" t="str">
        <v>1, SHETAWEY ST MANSHEYAT ALBAKRY MAHALA KOBRA,EGYPT</v>
      </c>
      <c r="H824" s="2" t="str">
        <v>--</v>
      </c>
      <c r="I824" s="2" t="s">
        <v>8487</v>
      </c>
      <c r="J824" s="2" t="str">
        <v>+20 40 2120030</v>
      </c>
      <c r="K824" s="2">
        <v>20402121899</v>
      </c>
      <c r="L824" s="7"/>
      <c r="M824" s="7"/>
      <c r="N824" s="7"/>
      <c r="O824" s="7"/>
      <c r="P824" s="7"/>
      <c r="Q824" s="7"/>
      <c r="R824" s="7"/>
      <c r="S824" s="7"/>
      <c r="T824" s="7"/>
      <c r="U824" s="8"/>
    </row>
    <row r="825">
      <c r="A825" s="2" t="s">
        <v>11849</v>
      </c>
      <c r="B825" s="2" t="str">
        <v>印尼</v>
      </c>
      <c r="C825" s="2" t="str">
        <v>--</v>
      </c>
      <c r="D825" s="3"/>
      <c r="E825" s="2" t="str">
        <v>其他,家具,工艺陶瓷,餐厨用具</v>
      </c>
      <c r="F825" s="2" t="str">
        <v>8次</v>
      </c>
      <c r="G825" s="2" t="str">
        <v>JL. HAYAM WURUK 98 A, INDONESIA</v>
      </c>
      <c r="H825" s="2" t="str">
        <v>Alisa Sakoolpreug</v>
      </c>
      <c r="I825" s="2" t="s">
        <v>11850</v>
      </c>
      <c r="J825" s="2" t="str">
        <v>0062 21 6283821</v>
      </c>
      <c r="K825" s="2" t="str">
        <v>0062 21 6017570</v>
      </c>
      <c r="L825" s="7"/>
      <c r="M825" s="7"/>
      <c r="N825" s="7"/>
      <c r="O825" s="7"/>
      <c r="P825" s="7"/>
      <c r="Q825" s="7"/>
      <c r="R825" s="7"/>
      <c r="S825" s="7"/>
      <c r="T825" s="7"/>
      <c r="U825" s="8"/>
    </row>
    <row r="826">
      <c r="A826" s="2" t="s">
        <v>8713</v>
      </c>
      <c r="B826" s="2" t="str">
        <v>印度</v>
      </c>
      <c r="C826" s="3" t="s">
        <v>8711</v>
      </c>
      <c r="D826" s="3"/>
      <c r="E826" s="2" t="str">
        <v>玻璃工艺品,餐厨用具</v>
      </c>
      <c r="F826" s="2" t="str">
        <v>8次</v>
      </c>
      <c r="G826" s="2" t="str">
        <v>135, Continental Building, Dr. A. B. Road, Worli, Mumbai 400018, India</v>
      </c>
      <c r="H826" s="2" t="str">
        <v>--</v>
      </c>
      <c r="I826" s="2" t="s">
        <v>8712</v>
      </c>
      <c r="J826" s="2" t="str">
        <v>+91 22 2493 3280</v>
      </c>
      <c r="K826" s="2">
        <v>912224963137</v>
      </c>
      <c r="L826" s="7"/>
      <c r="M826" s="7"/>
      <c r="N826" s="7"/>
      <c r="O826" s="7"/>
      <c r="P826" s="7"/>
      <c r="Q826" s="7"/>
      <c r="R826" s="7"/>
      <c r="S826" s="7"/>
      <c r="T826" s="7"/>
      <c r="U826" s="8"/>
    </row>
    <row r="827">
      <c r="A827" s="2" t="s">
        <v>8628</v>
      </c>
      <c r="B827" s="2" t="str">
        <v>印度</v>
      </c>
      <c r="C827" s="2" t="str">
        <v>--</v>
      </c>
      <c r="D827" s="3"/>
      <c r="E827" s="2" t="s">
        <v>8627</v>
      </c>
      <c r="F827" s="2" t="str">
        <v>10次</v>
      </c>
      <c r="G827" s="2" t="str">
        <v>21,synague street., INDIA</v>
      </c>
      <c r="H827" s="2" t="str">
        <v>Herzel Bador</v>
      </c>
      <c r="I827" s="2" t="s">
        <v>8626</v>
      </c>
      <c r="J827" s="2">
        <v>91332107203</v>
      </c>
      <c r="K827" s="2">
        <v>91332436573</v>
      </c>
      <c r="L827" s="7"/>
      <c r="M827" s="7"/>
      <c r="N827" s="7"/>
      <c r="O827" s="7"/>
      <c r="P827" s="7"/>
      <c r="Q827" s="7"/>
      <c r="R827" s="7"/>
      <c r="S827" s="7"/>
      <c r="T827" s="7"/>
      <c r="U827" s="8"/>
    </row>
    <row r="828">
      <c r="A828" s="2" t="s">
        <v>11192</v>
      </c>
      <c r="B828" s="2" t="str">
        <v>印度</v>
      </c>
      <c r="C828" s="2" t="str">
        <v>--</v>
      </c>
      <c r="D828" s="3"/>
      <c r="E828" s="2" t="str">
        <v>其他,办公文具,玩具,电子电气产品,餐厨用具</v>
      </c>
      <c r="F828" s="2" t="str">
        <v>8次</v>
      </c>
      <c r="G828" s="2" t="str">
        <v>62,GURUWAR PETH,SITALADEVI CHOWK,PUNE-42</v>
      </c>
      <c r="H828" s="2" t="str">
        <v>SUBHASH SANGHVI</v>
      </c>
      <c r="I828" s="2" t="str">
        <v>--</v>
      </c>
      <c r="J828" s="2" t="str">
        <v>0091 20 4471463</v>
      </c>
      <c r="K828" s="2">
        <v>91</v>
      </c>
      <c r="L828" s="7"/>
      <c r="M828" s="7"/>
      <c r="N828" s="7"/>
      <c r="O828" s="7"/>
      <c r="P828" s="7"/>
      <c r="Q828" s="7"/>
      <c r="R828" s="7"/>
      <c r="S828" s="7"/>
      <c r="T828" s="7"/>
      <c r="U828" s="8"/>
    </row>
    <row r="829">
      <c r="A829" s="2" t="s">
        <v>11460</v>
      </c>
      <c r="B829" s="2" t="str">
        <v>印度</v>
      </c>
      <c r="C829" s="3" t="s">
        <v>11458</v>
      </c>
      <c r="D829" s="3"/>
      <c r="E829" s="2" t="str">
        <v>体育及旅游休闲用品,工艺陶瓷,玻璃工艺品,箱包,鞋,餐厨用具</v>
      </c>
      <c r="F829" s="2" t="str">
        <v>10次</v>
      </c>
      <c r="G829" s="2" t="str">
        <v>WZ 16 LAJWANTI GARDEN,NEW DELHI ,INDIA</v>
      </c>
      <c r="H829" s="2" t="str">
        <v>--</v>
      </c>
      <c r="I829" s="2" t="s">
        <v>11459</v>
      </c>
      <c r="J829" s="2" t="str">
        <v>+91 98119 25432</v>
      </c>
      <c r="K829" s="2">
        <v>28117333</v>
      </c>
      <c r="L829" s="7"/>
      <c r="M829" s="7"/>
      <c r="N829" s="7"/>
      <c r="O829" s="7"/>
      <c r="P829" s="7"/>
      <c r="Q829" s="7"/>
      <c r="R829" s="7"/>
      <c r="S829" s="7"/>
      <c r="T829" s="7"/>
      <c r="U829" s="8"/>
    </row>
    <row r="830">
      <c r="A830" s="2" t="s">
        <v>8358</v>
      </c>
      <c r="B830" s="2" t="str">
        <v>印度</v>
      </c>
      <c r="C830" s="2" t="str">
        <v>--</v>
      </c>
      <c r="D830" s="3"/>
      <c r="E830" s="2" t="str">
        <v>体育及旅游休闲用品,其他,工艺陶瓷,服装饰物及配件,箱包,鞋,餐厨用具</v>
      </c>
      <c r="F830" s="2" t="str">
        <v>9次</v>
      </c>
      <c r="G830" s="2" t="str">
        <v>SAHA COURT 8, 2ND FLOOR,GANESH CHANDRA AVENUE,KOLKATA 700 013,INDIA</v>
      </c>
      <c r="H830" s="2" t="str">
        <v>Sergio Gutierrez</v>
      </c>
      <c r="I830" s="2" t="s">
        <v>8359</v>
      </c>
      <c r="J830" s="2" t="str">
        <v>+91 33 2225 8316</v>
      </c>
      <c r="K830" s="2">
        <v>913322258317</v>
      </c>
      <c r="L830" s="7"/>
      <c r="M830" s="7"/>
      <c r="N830" s="7"/>
      <c r="O830" s="7"/>
      <c r="P830" s="7"/>
      <c r="Q830" s="7"/>
      <c r="R830" s="7"/>
      <c r="S830" s="7"/>
      <c r="T830" s="7"/>
      <c r="U830" s="8"/>
    </row>
    <row r="831">
      <c r="A831" s="2" t="s">
        <v>8206</v>
      </c>
      <c r="B831" s="2" t="str">
        <v>印度</v>
      </c>
      <c r="C831" s="3" t="s">
        <v>8203</v>
      </c>
      <c r="D831" s="3"/>
      <c r="E831" s="2" t="s">
        <v>8205</v>
      </c>
      <c r="F831" s="2" t="str">
        <v>9次</v>
      </c>
      <c r="G831" s="2" t="str">
        <v>"M.M.MANOR" P.B.NO.5643,95,5TH CROSS,5TH BLOCK,S.S.I.AREA,RAJAJINAGAR,BANGALORE</v>
      </c>
      <c r="H831" s="2" t="str">
        <v>B S VINAY KUMAR</v>
      </c>
      <c r="I831" s="2" t="s">
        <v>8204</v>
      </c>
      <c r="J831" s="2" t="str">
        <v>+91 80 2332 5893</v>
      </c>
      <c r="K831" s="2" t="str">
        <v>0091 44 25323314</v>
      </c>
      <c r="L831" s="7"/>
      <c r="M831" s="7"/>
      <c r="N831" s="7"/>
      <c r="O831" s="7"/>
      <c r="P831" s="7"/>
      <c r="Q831" s="7"/>
      <c r="R831" s="7"/>
      <c r="S831" s="7"/>
      <c r="T831" s="7"/>
      <c r="U831" s="8"/>
    </row>
    <row r="832">
      <c r="A832" s="2" t="s">
        <v>11078</v>
      </c>
      <c r="B832" s="2" t="str">
        <v>新加坡</v>
      </c>
      <c r="C832" s="3" t="s">
        <v>11080</v>
      </c>
      <c r="D832" s="3"/>
      <c r="E832" s="2" t="str">
        <v>卫浴设备,餐厨用具</v>
      </c>
      <c r="F832" s="2" t="str">
        <v>2次</v>
      </c>
      <c r="G832" s="2" t="str">
        <v>245 JLN AHMAD IBRAHIM</v>
      </c>
      <c r="H832" s="2" t="str">
        <v>MS IRENE LIM</v>
      </c>
      <c r="I832" s="2" t="s">
        <v>11079</v>
      </c>
      <c r="J832" s="2" t="str">
        <v>0065 62643382</v>
      </c>
      <c r="K832" s="2" t="str">
        <v>0065 62651338</v>
      </c>
      <c r="L832" s="7"/>
      <c r="M832" s="7"/>
      <c r="N832" s="7"/>
      <c r="O832" s="7"/>
      <c r="P832" s="7"/>
      <c r="Q832" s="7"/>
      <c r="R832" s="7"/>
      <c r="S832" s="7"/>
      <c r="T832" s="7"/>
      <c r="U832" s="8"/>
    </row>
    <row r="833">
      <c r="A833" s="2" t="s">
        <v>10937</v>
      </c>
      <c r="B833" s="2" t="str">
        <v>印度</v>
      </c>
      <c r="C833" s="2" t="str">
        <v>--</v>
      </c>
      <c r="D833" s="3"/>
      <c r="E833" s="2" t="str">
        <v>工艺陶瓷,餐厨用具</v>
      </c>
      <c r="F833" s="2" t="str">
        <v>7次</v>
      </c>
      <c r="G833" s="2" t="str">
        <v>GURGAON ROAD,NEW DELHI</v>
      </c>
      <c r="H833" s="2" t="str">
        <v>A.K. JOSHI</v>
      </c>
      <c r="I833" s="2" t="s">
        <v>10936</v>
      </c>
      <c r="J833" s="2" t="str">
        <v>0091 11 5652255</v>
      </c>
      <c r="K833" s="2" t="str">
        <v>0091 11 5652134</v>
      </c>
      <c r="L833" s="7"/>
      <c r="M833" s="7"/>
      <c r="N833" s="7"/>
      <c r="O833" s="7"/>
      <c r="P833" s="7"/>
      <c r="Q833" s="7"/>
      <c r="R833" s="7"/>
      <c r="S833" s="7"/>
      <c r="T833" s="7"/>
      <c r="U833" s="8"/>
    </row>
    <row r="834">
      <c r="A834" s="2" t="s">
        <v>10602</v>
      </c>
      <c r="B834" s="2" t="str">
        <v>馬來西亞</v>
      </c>
      <c r="C834" s="2" t="str">
        <v>--</v>
      </c>
      <c r="D834" s="3"/>
      <c r="E834" s="2" t="str">
        <v>餐厨用具</v>
      </c>
      <c r="F834" s="2" t="str">
        <v>6次</v>
      </c>
      <c r="G834" s="2" t="str">
        <v>LOT 11,1ST FLOOR,LIGHT INDUSTRIAL SHOPHOUSE,BANDAR PENAMPANG BARU,MILE 5,K.K.,SABAH</v>
      </c>
      <c r="H834" s="2" t="str">
        <v>Mr PATRICK LIM</v>
      </c>
      <c r="I834" s="2" t="s">
        <v>10601</v>
      </c>
      <c r="J834" s="2" t="str">
        <v>0060 88 725052</v>
      </c>
      <c r="K834" s="2" t="str">
        <v>0060 88 724696</v>
      </c>
      <c r="L834" s="7"/>
      <c r="M834" s="7"/>
      <c r="N834" s="7"/>
      <c r="O834" s="7"/>
      <c r="P834" s="7"/>
      <c r="Q834" s="7"/>
      <c r="R834" s="7"/>
      <c r="S834" s="7"/>
      <c r="T834" s="7"/>
      <c r="U834" s="8"/>
    </row>
    <row r="835">
      <c r="A835" s="2" t="s">
        <v>13175</v>
      </c>
      <c r="B835" s="2" t="str">
        <v>印度</v>
      </c>
      <c r="C835" s="3" t="s">
        <v>13177</v>
      </c>
      <c r="D835" s="3"/>
      <c r="E835" s="2" t="str">
        <v>家具,玩具,餐厨用具</v>
      </c>
      <c r="F835" s="2" t="str">
        <v>9次</v>
      </c>
      <c r="G835" s="2" t="str">
        <v>G. T. ROAD,MILLER GANJ,LUDHIANA</v>
      </c>
      <c r="H835" s="2" t="str">
        <v>ANNY NANDA</v>
      </c>
      <c r="I835" s="2" t="s">
        <v>13176</v>
      </c>
      <c r="J835" s="2" t="str">
        <v>0091 161 674650</v>
      </c>
      <c r="K835" s="2" t="str">
        <v>0091 161 538515/673317</v>
      </c>
      <c r="L835" s="7"/>
      <c r="M835" s="7"/>
      <c r="N835" s="7"/>
      <c r="O835" s="7"/>
      <c r="P835" s="7"/>
      <c r="Q835" s="7"/>
      <c r="R835" s="7"/>
      <c r="S835" s="7"/>
      <c r="T835" s="7"/>
      <c r="U835" s="8"/>
    </row>
    <row r="836">
      <c r="A836" s="5" t="s">
        <v>10510</v>
      </c>
      <c r="B836" s="5" t="str">
        <v>印尼</v>
      </c>
      <c r="C836" s="5" t="str">
        <v>--</v>
      </c>
      <c r="D836" s="3"/>
      <c r="E836" s="5" t="str">
        <v>电子消费品及信息产品,餐厨用具</v>
      </c>
      <c r="F836" s="5" t="str">
        <v>8次</v>
      </c>
      <c r="G836" s="5" t="str">
        <v>Jl.Beringin III / 16 B Magelang, INDONESIA</v>
      </c>
      <c r="H836" s="5" t="str">
        <v>--</v>
      </c>
      <c r="I836" s="5" t="s">
        <v>10509</v>
      </c>
      <c r="J836" s="5" t="str">
        <v>+62 293 363608</v>
      </c>
      <c r="K836" s="5">
        <v>293365111</v>
      </c>
      <c r="L836" s="7"/>
      <c r="M836" s="7"/>
      <c r="N836" s="7"/>
      <c r="O836" s="7"/>
      <c r="P836" s="7"/>
      <c r="Q836" s="7"/>
      <c r="R836" s="7"/>
      <c r="S836" s="7"/>
      <c r="T836" s="7"/>
      <c r="U836" s="8"/>
    </row>
    <row r="837">
      <c r="A837" s="2" t="s">
        <v>10323</v>
      </c>
      <c r="B837" s="2" t="str">
        <v>馬來西亞</v>
      </c>
      <c r="C837" s="3" t="s">
        <v>10324</v>
      </c>
      <c r="D837" s="3"/>
      <c r="E837" s="2" t="str">
        <v>家具,工艺陶瓷,照明产品,鞋,餐厨用具</v>
      </c>
      <c r="F837" s="2" t="str">
        <v>9次</v>
      </c>
      <c r="G837" s="2" t="str">
        <v>BJ HOUSE,LOT 15,JALAN PJS 11/1,BANDAR SUNWAY,SUBANG JAYA,SELANGOR DARUL EHSAN</v>
      </c>
      <c r="H837" s="2" t="str">
        <v>JONATHAN LIM</v>
      </c>
      <c r="I837" s="2" t="s">
        <v>10325</v>
      </c>
      <c r="J837" s="2" t="str">
        <v>+60 3-5633 1843</v>
      </c>
      <c r="K837" s="2" t="str">
        <v>0060 3 56330169</v>
      </c>
      <c r="L837" s="7"/>
      <c r="M837" s="7"/>
      <c r="N837" s="7"/>
      <c r="O837" s="7"/>
      <c r="P837" s="7"/>
      <c r="Q837" s="7"/>
      <c r="R837" s="7"/>
      <c r="S837" s="7"/>
      <c r="T837" s="7"/>
      <c r="U837" s="8"/>
    </row>
    <row r="838">
      <c r="A838" s="2" t="s">
        <v>8885</v>
      </c>
      <c r="B838" s="2" t="str">
        <v>沙烏地阿拉伯</v>
      </c>
      <c r="C838" s="2" t="str">
        <v>--</v>
      </c>
      <c r="D838" s="3"/>
      <c r="E838" s="2" t="str">
        <v>个人护理用具,五金,其他,家具,工艺陶瓷,玻璃工艺品,餐厨用具</v>
      </c>
      <c r="F838" s="2" t="str">
        <v>6次</v>
      </c>
      <c r="G838" s="2" t="str">
        <v>ABOBEKER ST. P.O.BOX 54223,RIYADH 11514,SAUDI ARABIA</v>
      </c>
      <c r="H838" s="2" t="str">
        <v>georges sayegh</v>
      </c>
      <c r="I838" s="2" t="s">
        <v>8884</v>
      </c>
      <c r="J838" s="2">
        <v>96614546403</v>
      </c>
      <c r="K838" s="2">
        <v>96614546915</v>
      </c>
      <c r="L838" s="7"/>
      <c r="M838" s="7"/>
      <c r="N838" s="7"/>
      <c r="O838" s="7"/>
      <c r="P838" s="7"/>
      <c r="Q838" s="7"/>
      <c r="R838" s="7"/>
      <c r="S838" s="7"/>
      <c r="T838" s="7"/>
      <c r="U838" s="8"/>
    </row>
    <row r="839">
      <c r="A839" s="2" t="s">
        <v>12994</v>
      </c>
      <c r="B839" s="2" t="str">
        <v>南非</v>
      </c>
      <c r="C839" s="3" t="s">
        <v>12991</v>
      </c>
      <c r="D839" s="3"/>
      <c r="E839" s="2" t="s">
        <v>12992</v>
      </c>
      <c r="F839" s="2" t="str">
        <v>11次</v>
      </c>
      <c r="G839" s="2" t="str">
        <v>Aerodrome Rd, Aeroton, Johannesburg, Gauteng</v>
      </c>
      <c r="H839" s="2" t="str">
        <v>Aura-Leigh</v>
      </c>
      <c r="I839" s="2" t="s">
        <v>12993</v>
      </c>
      <c r="J839" s="2" t="str">
        <v>+27 11 417 6611</v>
      </c>
      <c r="K839" s="2" t="str">
        <v>0027 11 6225561</v>
      </c>
      <c r="L839" s="7"/>
      <c r="M839" s="7"/>
      <c r="N839" s="7"/>
      <c r="O839" s="7"/>
      <c r="P839" s="7"/>
      <c r="Q839" s="7"/>
      <c r="R839" s="7"/>
      <c r="S839" s="7"/>
      <c r="T839" s="7"/>
      <c r="U839" s="8"/>
    </row>
    <row r="840">
      <c r="A840" s="2" t="s">
        <v>10272</v>
      </c>
      <c r="B840" s="2" t="str">
        <v>馬來西亞</v>
      </c>
      <c r="C840" s="3" t="s">
        <v>10274</v>
      </c>
      <c r="D840" s="3"/>
      <c r="E840" s="2" t="str">
        <v>餐厨用具</v>
      </c>
      <c r="F840" s="2" t="str">
        <v>5次</v>
      </c>
      <c r="G840" s="2" t="str">
        <v>PT 16736,JALAN PERMATA 1,ARAB MALAYSIAN INDUSTRIAL PARK,71800 NILAI,NEGERI SEMBILAN</v>
      </c>
      <c r="H840" s="2" t="str">
        <v>DAVID T.L. CHONG</v>
      </c>
      <c r="I840" s="2" t="s">
        <v>10273</v>
      </c>
      <c r="J840" s="2" t="str">
        <v>0060 6 7996363</v>
      </c>
      <c r="K840" s="2" t="str">
        <v>0060 6 7994441/7990676</v>
      </c>
      <c r="L840" s="7"/>
      <c r="M840" s="7"/>
      <c r="N840" s="7"/>
      <c r="O840" s="7"/>
      <c r="P840" s="7"/>
      <c r="Q840" s="7"/>
      <c r="R840" s="7"/>
      <c r="S840" s="7"/>
      <c r="T840" s="7"/>
      <c r="U840" s="8"/>
    </row>
    <row r="841">
      <c r="A841" s="2" t="s">
        <v>10232</v>
      </c>
      <c r="B841" s="2" t="str">
        <v>馬來西亞</v>
      </c>
      <c r="C841" s="2" t="str">
        <v>--</v>
      </c>
      <c r="D841" s="3"/>
      <c r="E841" s="2" t="str">
        <v>五金,其他,园林用品,大型机械及设备,建筑及装饰材料,餐厨用具</v>
      </c>
      <c r="F841" s="2" t="str">
        <v>7次</v>
      </c>
      <c r="G841" s="2" t="str">
        <v>NO 26/1A, JALAN PANDAN 2/2,PANDAN JAYA,55100 KUALA LUMPUR,MALAYSIA</v>
      </c>
      <c r="H841" s="2" t="str">
        <v>K.M.FOONG</v>
      </c>
      <c r="I841" s="2" t="s">
        <v>10233</v>
      </c>
      <c r="J841" s="2" t="str">
        <v>+60 3-9285 5984</v>
      </c>
      <c r="K841" s="2" t="str">
        <v>0060 3 92852692</v>
      </c>
      <c r="L841" s="7"/>
      <c r="M841" s="7"/>
      <c r="N841" s="7"/>
      <c r="O841" s="7"/>
      <c r="P841" s="7"/>
      <c r="Q841" s="7"/>
      <c r="R841" s="7"/>
      <c r="S841" s="7"/>
      <c r="T841" s="7"/>
      <c r="U841" s="8"/>
    </row>
    <row r="842">
      <c r="A842" s="2" t="s">
        <v>12644</v>
      </c>
      <c r="B842" s="2" t="str">
        <v>沙烏地阿拉伯</v>
      </c>
      <c r="C842" s="3" t="s">
        <v>12642</v>
      </c>
      <c r="D842" s="3"/>
      <c r="E842" s="2" t="str">
        <v>玻璃工艺品,餐厨用具</v>
      </c>
      <c r="F842" s="2" t="str">
        <v>6次</v>
      </c>
      <c r="G842" s="2" t="str">
        <v>PO BOX 50959JEDDAH 21533,SAUDI ARABIA</v>
      </c>
      <c r="H842" s="2" t="str">
        <v>--</v>
      </c>
      <c r="I842" s="2" t="s">
        <v>12643</v>
      </c>
      <c r="J842" s="2" t="str">
        <v>+92 21 35205553,+966 12 287 7900,+973 1758 4574,+20 2 28124961,+964 771 842 1949</v>
      </c>
      <c r="K842" s="2" t="str">
        <v>02 6533504</v>
      </c>
      <c r="L842" s="7"/>
      <c r="M842" s="7"/>
      <c r="N842" s="7"/>
      <c r="O842" s="7"/>
      <c r="P842" s="7"/>
      <c r="Q842" s="7"/>
      <c r="R842" s="7"/>
      <c r="S842" s="7"/>
      <c r="T842" s="7"/>
      <c r="U842" s="8"/>
    </row>
    <row r="843">
      <c r="A843" s="2" t="s">
        <v>12665</v>
      </c>
      <c r="B843" s="2" t="str">
        <v>印尼</v>
      </c>
      <c r="C843" s="2" t="str">
        <v>--</v>
      </c>
      <c r="D843" s="3"/>
      <c r="E843" s="2" t="str">
        <v>其他,服装饰物及配件,箱包,鞋,餐厨用具</v>
      </c>
      <c r="F843" s="2" t="str">
        <v>8次</v>
      </c>
      <c r="G843" s="2" t="str">
        <v>CIJERAH WETAN 72, BANDUNG 40532,INDONESIA</v>
      </c>
      <c r="H843" s="2" t="str">
        <v>Denny M</v>
      </c>
      <c r="I843" s="2" t="s">
        <v>3442</v>
      </c>
      <c r="J843" s="2" t="str">
        <v>+62 622 26037601</v>
      </c>
      <c r="K843" s="2" t="str">
        <v>62 22 6010029</v>
      </c>
      <c r="L843" s="7"/>
      <c r="M843" s="7"/>
      <c r="N843" s="7"/>
      <c r="O843" s="7"/>
      <c r="P843" s="7"/>
      <c r="Q843" s="7"/>
      <c r="R843" s="7"/>
      <c r="S843" s="7"/>
      <c r="T843" s="7"/>
      <c r="U843" s="8"/>
    </row>
    <row r="844">
      <c r="A844" s="2" t="s">
        <v>10397</v>
      </c>
      <c r="B844" s="2" t="str">
        <v>馬來西亞</v>
      </c>
      <c r="C844" s="3" t="s">
        <v>10399</v>
      </c>
      <c r="D844" s="3"/>
      <c r="E844" s="2" t="str">
        <v>其他,化工产品,家具,摩托车,食品,餐厨用具</v>
      </c>
      <c r="F844" s="2" t="str">
        <v>9次</v>
      </c>
      <c r="G844" s="2" t="str">
        <v>107-109 JALAN BALAU 3,TMN RINTING,MASAI</v>
      </c>
      <c r="H844" s="2" t="str">
        <v>A S LIM</v>
      </c>
      <c r="I844" s="2" t="s">
        <v>10398</v>
      </c>
      <c r="J844" s="2" t="str">
        <v>+60 3-8060 4824</v>
      </c>
      <c r="K844" s="2" t="str">
        <v>0060 3 33431746</v>
      </c>
      <c r="L844" s="7"/>
      <c r="M844" s="7"/>
      <c r="N844" s="7"/>
      <c r="O844" s="7"/>
      <c r="P844" s="7"/>
      <c r="Q844" s="7"/>
      <c r="R844" s="7"/>
      <c r="S844" s="7"/>
      <c r="T844" s="7"/>
      <c r="U844" s="8"/>
    </row>
    <row r="845">
      <c r="A845" s="2" t="s">
        <v>9145</v>
      </c>
      <c r="B845" s="2" t="str">
        <v>新加坡</v>
      </c>
      <c r="C845" s="3" t="s">
        <v>9144</v>
      </c>
      <c r="D845" s="3"/>
      <c r="E845" s="2" t="str">
        <v>餐厨用具</v>
      </c>
      <c r="F845" s="2" t="str">
        <v>5次</v>
      </c>
      <c r="G845" s="2" t="str">
        <v>BLOCK 3 PIONEER ROAD NORTH #01-21,JURONG TOWN</v>
      </c>
      <c r="H845" s="2" t="str">
        <v>BEYOND LIGHTING &amp; MANUFACTURING PTE.LTD.(SINGAPORE)</v>
      </c>
      <c r="I845" s="2" t="s">
        <v>9146</v>
      </c>
      <c r="J845" s="2" t="str">
        <v>0065 62663296</v>
      </c>
      <c r="K845" s="2" t="str">
        <v>0065 62661859</v>
      </c>
      <c r="L845" s="7"/>
      <c r="M845" s="7"/>
      <c r="N845" s="7"/>
      <c r="O845" s="7"/>
      <c r="P845" s="7"/>
      <c r="Q845" s="7"/>
      <c r="R845" s="7"/>
      <c r="S845" s="7"/>
      <c r="T845" s="7"/>
      <c r="U845" s="8"/>
    </row>
    <row r="846">
      <c r="A846" s="2" t="s">
        <v>12076</v>
      </c>
      <c r="B846" s="2" t="str">
        <v>馬來西亞</v>
      </c>
      <c r="C846" s="2" t="str">
        <v>--</v>
      </c>
      <c r="D846" s="3"/>
      <c r="E846" s="2" t="str">
        <v>餐厨用具</v>
      </c>
      <c r="F846" s="2" t="str">
        <v>6次</v>
      </c>
      <c r="G846" s="2" t="str">
        <v>C18-4(A) JALAN AMPANG UTAMA 1/1 ONE AMPANG AVENUE AMPANG,SELANGOR DARUL EHSAN</v>
      </c>
      <c r="H846" s="2" t="str">
        <v>GUVEN TOGAN</v>
      </c>
      <c r="I846" s="2" t="s">
        <v>12077</v>
      </c>
      <c r="J846" s="2" t="str">
        <v>+60 3-4251 8315</v>
      </c>
      <c r="K846" s="2" t="str">
        <v>0060 3 42518318</v>
      </c>
      <c r="L846" s="7"/>
      <c r="M846" s="7"/>
      <c r="N846" s="7"/>
      <c r="O846" s="7"/>
      <c r="P846" s="7"/>
      <c r="Q846" s="7"/>
      <c r="R846" s="7"/>
      <c r="S846" s="7"/>
      <c r="T846" s="7"/>
      <c r="U846" s="8"/>
    </row>
    <row r="847">
      <c r="A847" s="2" t="s">
        <v>10379</v>
      </c>
      <c r="B847" s="2" t="str">
        <v>加納</v>
      </c>
      <c r="C847" s="3" t="s">
        <v>10380</v>
      </c>
      <c r="D847" s="3"/>
      <c r="E847" s="2" t="s">
        <v>10381</v>
      </c>
      <c r="F847" s="2" t="str">
        <v>8次</v>
      </c>
      <c r="G847" s="2" t="str">
        <v>BOX 37,ASOKORE ASHANTI .GHANA</v>
      </c>
      <c r="H847" s="2" t="str">
        <v>HECTOR SOLIS QUEVEDO</v>
      </c>
      <c r="I847" s="2" t="s">
        <v>10382</v>
      </c>
      <c r="J847" s="2" t="str">
        <v>233 24 878554</v>
      </c>
      <c r="K847" s="2" t="str">
        <v>233 24 210670</v>
      </c>
      <c r="L847" s="7"/>
      <c r="M847" s="7"/>
      <c r="N847" s="7"/>
      <c r="O847" s="7"/>
      <c r="P847" s="7"/>
      <c r="Q847" s="7"/>
      <c r="R847" s="7"/>
      <c r="S847" s="7"/>
      <c r="T847" s="7"/>
      <c r="U847" s="8"/>
    </row>
    <row r="848">
      <c r="A848" s="2" t="s">
        <v>9491</v>
      </c>
      <c r="B848" s="2" t="str">
        <v>印度</v>
      </c>
      <c r="C848" s="3" t="s">
        <v>9493</v>
      </c>
      <c r="D848" s="3"/>
      <c r="E848" s="2" t="str">
        <v>五金,卫浴设备,建筑及装饰材料,玻璃工艺品,餐厨用具</v>
      </c>
      <c r="F848" s="2" t="str">
        <v>9次</v>
      </c>
      <c r="G848" s="2" t="str">
        <v>109,VELLALA STREET,PURASAWALKAM,CHENNAI</v>
      </c>
      <c r="H848" s="2" t="str">
        <v>DHIRAJ MUTHA</v>
      </c>
      <c r="I848" s="2" t="s">
        <v>9492</v>
      </c>
      <c r="J848" s="2" t="str">
        <v>+91-44-4344-4666,+91-44 4344 4666,+91 44 4344 466,+91-44 4344 4888,0 300 27 185,+91-44 2643 0087,+914443444666,925 34 51 100,:+914443444666,0 205 21 11,5 128 15 71,+91 44 4344 4666,+91 444344466,+91 44 2643 0087,+91 44 4344 4888,+91 75502 21444</v>
      </c>
      <c r="K848" s="2" t="str">
        <v>0091 44 6430087/6430089</v>
      </c>
      <c r="L848" s="7"/>
      <c r="M848" s="7"/>
      <c r="N848" s="7"/>
      <c r="O848" s="7"/>
      <c r="P848" s="7"/>
      <c r="Q848" s="7"/>
      <c r="R848" s="7"/>
      <c r="S848" s="7"/>
      <c r="T848" s="7"/>
      <c r="U848" s="8"/>
    </row>
    <row r="849">
      <c r="A849" s="2" t="s">
        <v>12388</v>
      </c>
      <c r="B849" s="2" t="str">
        <v>南非</v>
      </c>
      <c r="C849" s="3" t="s">
        <v>12386</v>
      </c>
      <c r="D849" s="3"/>
      <c r="E849" s="2" t="str">
        <v>家用电器,餐厨用具</v>
      </c>
      <c r="F849" s="2" t="str">
        <v>10次</v>
      </c>
      <c r="G849" s="2" t="str">
        <v>29 HERONMERE ROAD REUVEN,JOHANNESBURG(P.O.BOX 39186,BOOYSENS 2016)</v>
      </c>
      <c r="H849" s="2" t="str">
        <v>PETER SHORTEN</v>
      </c>
      <c r="I849" s="2" t="s">
        <v>12387</v>
      </c>
      <c r="J849" s="2" t="str">
        <v>+27 11 490 9000</v>
      </c>
      <c r="K849" s="2" t="str">
        <v>0027 11 4909399</v>
      </c>
      <c r="L849" s="7"/>
      <c r="M849" s="7"/>
      <c r="N849" s="7"/>
      <c r="O849" s="7"/>
      <c r="P849" s="7"/>
      <c r="Q849" s="7"/>
      <c r="R849" s="7"/>
      <c r="S849" s="7"/>
      <c r="T849" s="7"/>
      <c r="U849" s="8"/>
    </row>
    <row r="850">
      <c r="A850" s="2" t="s">
        <v>9439</v>
      </c>
      <c r="B850" s="2" t="str">
        <v>印度</v>
      </c>
      <c r="C850" s="3" t="s">
        <v>9438</v>
      </c>
      <c r="D850" s="3"/>
      <c r="E850" s="2" t="str">
        <v>化工产品,家具,箱包,餐厨用具</v>
      </c>
      <c r="F850" s="2" t="str">
        <v>9次</v>
      </c>
      <c r="G850" s="2" t="str">
        <v>3 BURTOLLA STREET. KOLKATA -700007.INDIA</v>
      </c>
      <c r="H850" s="2" t="str">
        <v>Mr.Wanchai Vanasirikul</v>
      </c>
      <c r="I850" s="2" t="s">
        <v>9437</v>
      </c>
      <c r="J850" s="2" t="str">
        <v>+91 33 2258 2132</v>
      </c>
      <c r="K850" s="2" t="str">
        <v>91 33 22582107</v>
      </c>
      <c r="L850" s="7"/>
      <c r="M850" s="7"/>
      <c r="N850" s="7"/>
      <c r="O850" s="7"/>
      <c r="P850" s="7"/>
      <c r="Q850" s="7"/>
      <c r="R850" s="7"/>
      <c r="S850" s="7"/>
      <c r="T850" s="7"/>
      <c r="U850" s="8"/>
    </row>
    <row r="851">
      <c r="A851" s="2" t="s">
        <v>9506</v>
      </c>
      <c r="B851" s="2" t="str">
        <v>菲律賓</v>
      </c>
      <c r="C851" s="3" t="s">
        <v>9505</v>
      </c>
      <c r="D851" s="3"/>
      <c r="E851" s="2" t="str">
        <v>家具,玩具,玻璃工艺品,电子消费品及信息产品,礼品及赠品,餐厨用具</v>
      </c>
      <c r="F851" s="2" t="str">
        <v>8次</v>
      </c>
      <c r="G851" s="2" t="str">
        <v>2575 ESPIRITU STREET, VITO CRUZ,METRO MANILA,PHILIPPINES</v>
      </c>
      <c r="H851" s="2" t="str">
        <v>MURLI T.MOHNANI</v>
      </c>
      <c r="I851" s="2" t="s">
        <v>9507</v>
      </c>
      <c r="J851" s="2" t="str">
        <v>0063 2 5236011</v>
      </c>
      <c r="K851" s="2" t="str">
        <v>0063 2 3030651</v>
      </c>
      <c r="L851" s="7"/>
      <c r="M851" s="7"/>
      <c r="N851" s="7"/>
      <c r="O851" s="7"/>
      <c r="P851" s="7"/>
      <c r="Q851" s="7"/>
      <c r="R851" s="7"/>
      <c r="S851" s="7"/>
      <c r="T851" s="7"/>
      <c r="U851" s="8"/>
    </row>
    <row r="852">
      <c r="A852" s="2" t="s">
        <v>12344</v>
      </c>
      <c r="B852" s="2" t="str">
        <v>馬來西亞</v>
      </c>
      <c r="C852" s="2" t="str">
        <v>--</v>
      </c>
      <c r="D852" s="3"/>
      <c r="E852" s="2" t="s">
        <v>12345</v>
      </c>
      <c r="F852" s="2" t="str">
        <v>11次</v>
      </c>
      <c r="G852" s="2" t="str">
        <v>K4-04-01, PHASE 3,PANTAI HILLPARK, JALAN,PANTAI DALAM, 59200, KUALA LUMPUR,MALAYSIA</v>
      </c>
      <c r="H852" s="2" t="str">
        <v>HYSTERIC GLAMOUR SDN.BHD.</v>
      </c>
      <c r="I852" s="2" t="s">
        <v>12346</v>
      </c>
      <c r="J852" s="2" t="str">
        <v>(60)19 3180926</v>
      </c>
      <c r="K852" s="2" t="str">
        <v>(60)3 22846086</v>
      </c>
      <c r="L852" s="7"/>
      <c r="M852" s="7"/>
      <c r="N852" s="7"/>
      <c r="O852" s="7"/>
      <c r="P852" s="7"/>
      <c r="Q852" s="7"/>
      <c r="R852" s="7"/>
      <c r="S852" s="7"/>
      <c r="T852" s="7"/>
      <c r="U852" s="8"/>
    </row>
    <row r="853">
      <c r="A853" s="2" t="s">
        <v>9375</v>
      </c>
      <c r="B853" s="2" t="str">
        <v>沙烏地阿拉伯</v>
      </c>
      <c r="C853" s="3" t="s">
        <v>9372</v>
      </c>
      <c r="D853" s="3"/>
      <c r="E853" s="2" t="s">
        <v>9373</v>
      </c>
      <c r="F853" s="2" t="str">
        <v>8次</v>
      </c>
      <c r="G853" s="2" t="str">
        <v>P.O.BOX 106475 RIYADH</v>
      </c>
      <c r="H853" s="2" t="str">
        <v>ABDUL RAHMAN</v>
      </c>
      <c r="I853" s="2" t="s">
        <v>9374</v>
      </c>
      <c r="J853" s="2" t="str">
        <v>00966 1 2434165</v>
      </c>
      <c r="K853" s="2" t="str">
        <v>00966 1 2434103</v>
      </c>
      <c r="L853" s="7"/>
      <c r="M853" s="7"/>
      <c r="N853" s="7"/>
      <c r="O853" s="7"/>
      <c r="P853" s="7"/>
      <c r="Q853" s="7"/>
      <c r="R853" s="7"/>
      <c r="S853" s="7"/>
      <c r="T853" s="7"/>
      <c r="U853" s="8"/>
    </row>
    <row r="854">
      <c r="A854" s="2" t="s">
        <v>9408</v>
      </c>
      <c r="B854" s="2" t="str">
        <v>印度</v>
      </c>
      <c r="C854" s="2" t="str">
        <v>--</v>
      </c>
      <c r="D854" s="3"/>
      <c r="E854" s="2" t="str">
        <v>玩具,餐厨用具</v>
      </c>
      <c r="F854" s="2" t="str">
        <v>2次</v>
      </c>
      <c r="G854" s="2" t="str">
        <v>13,MANGALAM CHAMBERS OPP.UNITED AGENCIES PAUD ROAD,KOTHRUD,PUNE-411038</v>
      </c>
      <c r="H854" s="2" t="str">
        <v>RAKESH KHANDELWAL</v>
      </c>
      <c r="I854" s="2" t="s">
        <v>9409</v>
      </c>
      <c r="J854" s="2" t="str">
        <v>0091 20 5430970</v>
      </c>
      <c r="K854" s="2" t="str">
        <v>0091 20 6135191</v>
      </c>
      <c r="L854" s="7"/>
      <c r="M854" s="7"/>
      <c r="N854" s="7"/>
      <c r="O854" s="7"/>
      <c r="P854" s="7"/>
      <c r="Q854" s="7"/>
      <c r="R854" s="7"/>
      <c r="S854" s="7"/>
      <c r="T854" s="7"/>
      <c r="U854" s="8"/>
    </row>
    <row r="855">
      <c r="A855" s="2" t="s">
        <v>11901</v>
      </c>
      <c r="B855" s="2" t="str">
        <v>尼日利亞</v>
      </c>
      <c r="C855" s="2" t="str">
        <v>--</v>
      </c>
      <c r="D855" s="3"/>
      <c r="E855" s="2" t="str">
        <v>其他,办公文具,家具,家居用品,电子电气产品,餐厨用具</v>
      </c>
      <c r="F855" s="2" t="str">
        <v>8次</v>
      </c>
      <c r="G855" s="2" t="str">
        <v>78 BROAD STREET, 4TH FLOOR, TINUBU SQUARE, LAGOS</v>
      </c>
      <c r="H855" s="2" t="str">
        <v>NWIGWE.ANDY.G</v>
      </c>
      <c r="I855" s="2" t="s">
        <v>11900</v>
      </c>
      <c r="J855" s="2" t="str">
        <v>00234 1 2668436</v>
      </c>
      <c r="K855" s="2" t="str">
        <v>--</v>
      </c>
      <c r="L855" s="7"/>
      <c r="M855" s="7"/>
      <c r="N855" s="7"/>
      <c r="O855" s="7"/>
      <c r="P855" s="7"/>
      <c r="Q855" s="7"/>
      <c r="R855" s="7"/>
      <c r="S855" s="7"/>
      <c r="T855" s="7"/>
      <c r="U855" s="8"/>
    </row>
    <row r="856">
      <c r="A856" s="2" t="s">
        <v>11853</v>
      </c>
      <c r="B856" s="2" t="str">
        <v>印尼</v>
      </c>
      <c r="C856" s="3" t="s">
        <v>11851</v>
      </c>
      <c r="D856" s="3"/>
      <c r="E856" s="2" t="str">
        <v>家居用品,餐厨用具</v>
      </c>
      <c r="F856" s="2" t="str">
        <v>3次</v>
      </c>
      <c r="G856" s="2" t="str">
        <v>KP.POGLAR,JL.JEMBATAN GENIT NO.7 KEDAUNG KALIANGKE JAKARTA</v>
      </c>
      <c r="H856" s="2" t="str">
        <v>CARINA LIM</v>
      </c>
      <c r="I856" s="2" t="s">
        <v>11852</v>
      </c>
      <c r="J856" s="2" t="str">
        <v>021-5402278</v>
      </c>
      <c r="K856" s="2" t="str">
        <v>0062 21 5402311/5402277</v>
      </c>
      <c r="L856" s="7"/>
      <c r="M856" s="7"/>
      <c r="N856" s="7"/>
      <c r="O856" s="7"/>
      <c r="P856" s="7"/>
      <c r="Q856" s="7"/>
      <c r="R856" s="7"/>
      <c r="S856" s="7"/>
      <c r="T856" s="7"/>
      <c r="U856" s="8"/>
    </row>
    <row r="857">
      <c r="A857" s="2" t="s">
        <v>8688</v>
      </c>
      <c r="B857" s="2" t="str">
        <v>阿聯酋</v>
      </c>
      <c r="C857" s="2" t="str">
        <v>--</v>
      </c>
      <c r="D857" s="3"/>
      <c r="E857" s="2" t="str">
        <v>办公文具,家具,家居装饰品,箱包,餐厨用具</v>
      </c>
      <c r="F857" s="2" t="str">
        <v>8次</v>
      </c>
      <c r="G857" s="2" t="str">
        <v>AL RAS AREA IRANI MARKET DEIRA DUBAI U.A.E, U.A.E.</v>
      </c>
      <c r="H857" s="2" t="str">
        <v>Billy Pang</v>
      </c>
      <c r="I857" s="2" t="s">
        <v>8687</v>
      </c>
      <c r="J857" s="2" t="str">
        <v>+971 4 235 1005</v>
      </c>
      <c r="K857" s="2" t="str">
        <v>00971 4 2263232</v>
      </c>
      <c r="L857" s="7"/>
      <c r="M857" s="7"/>
      <c r="N857" s="7"/>
      <c r="O857" s="7"/>
      <c r="P857" s="7"/>
      <c r="Q857" s="7"/>
      <c r="R857" s="7"/>
      <c r="S857" s="7"/>
      <c r="T857" s="7"/>
      <c r="U857" s="8"/>
    </row>
    <row r="858">
      <c r="A858" s="2" t="s">
        <v>8717</v>
      </c>
      <c r="B858" s="2" t="str">
        <v>印度</v>
      </c>
      <c r="C858" s="3" t="s">
        <v>8714</v>
      </c>
      <c r="D858" s="3"/>
      <c r="E858" s="2" t="s">
        <v>8715</v>
      </c>
      <c r="F858" s="2" t="str">
        <v>10次</v>
      </c>
      <c r="G858" s="2" t="str">
        <v>10 PANCHKUAIN ROAD NEW DELHI, INDIA</v>
      </c>
      <c r="H858" s="2" t="str">
        <v>ANIL KUMAR</v>
      </c>
      <c r="I858" s="2" t="s">
        <v>8716</v>
      </c>
      <c r="J858" s="2" t="str">
        <v>0091 11 3362264</v>
      </c>
      <c r="K858" s="2" t="str">
        <v>0091 11 6832848/6842830/6823071</v>
      </c>
      <c r="L858" s="7"/>
      <c r="M858" s="7"/>
      <c r="N858" s="7"/>
      <c r="O858" s="7"/>
      <c r="P858" s="7"/>
      <c r="Q858" s="7"/>
      <c r="R858" s="7"/>
      <c r="S858" s="7"/>
      <c r="T858" s="7"/>
      <c r="U858" s="8"/>
    </row>
    <row r="859">
      <c r="A859" s="2" t="s">
        <v>8889</v>
      </c>
      <c r="B859" s="2" t="str">
        <v>加納</v>
      </c>
      <c r="C859" s="3" t="s">
        <v>8886</v>
      </c>
      <c r="D859" s="3"/>
      <c r="E859" s="2" t="s">
        <v>8887</v>
      </c>
      <c r="F859" s="2" t="str">
        <v>10次</v>
      </c>
      <c r="G859" s="2" t="str">
        <v>13 COMMERCIAL STREET STORE NO. A4. OKAISHIE P.O. BOX 972 ACCRA</v>
      </c>
      <c r="H859" s="2" t="str">
        <v>Antonio Sepe</v>
      </c>
      <c r="I859" s="2" t="s">
        <v>8888</v>
      </c>
      <c r="J859" s="2" t="str">
        <v>+233-32-202-4819,+233 30 252 1695,+233 28 951 8437,+233 30 252 1694,+233-28-951-8437,+233-30-252-1695,+233-30-252-1694</v>
      </c>
      <c r="K859" s="2" t="str">
        <v>00233 21 225310</v>
      </c>
      <c r="L859" s="7"/>
      <c r="M859" s="7"/>
      <c r="N859" s="7"/>
      <c r="O859" s="7"/>
      <c r="P859" s="7"/>
      <c r="Q859" s="7"/>
      <c r="R859" s="7"/>
      <c r="S859" s="7"/>
      <c r="T859" s="7"/>
      <c r="U859" s="8"/>
    </row>
    <row r="860">
      <c r="A860" s="2" t="s">
        <v>8568</v>
      </c>
      <c r="B860" s="2" t="str">
        <v>菲律賓</v>
      </c>
      <c r="C860" s="2" t="str">
        <v>--</v>
      </c>
      <c r="D860" s="3"/>
      <c r="E860" s="2" t="str">
        <v>大型机械及设备,餐厨用具</v>
      </c>
      <c r="F860" s="2" t="str">
        <v>9次</v>
      </c>
      <c r="G860" s="2" t="str">
        <v>205 3RD ST. 8TH AVE. CALOOCAN CITY 1406 MANILA</v>
      </c>
      <c r="H860" s="2" t="str">
        <v>J. S. M. ALUMINUM CORPORATION</v>
      </c>
      <c r="I860" s="2" t="str">
        <v>--</v>
      </c>
      <c r="J860" s="2" t="str">
        <v>0063 2 3646360</v>
      </c>
      <c r="K860" s="2" t="str">
        <v>0063 2 3619123</v>
      </c>
      <c r="L860" s="7"/>
      <c r="M860" s="7"/>
      <c r="N860" s="7"/>
      <c r="O860" s="7"/>
      <c r="P860" s="7"/>
      <c r="Q860" s="7"/>
      <c r="R860" s="7"/>
      <c r="S860" s="7"/>
      <c r="T860" s="7"/>
      <c r="U860" s="8"/>
    </row>
    <row r="861">
      <c r="A861" s="2" t="s">
        <v>8598</v>
      </c>
      <c r="B861" s="2" t="str">
        <v>印度</v>
      </c>
      <c r="C861" s="3" t="s">
        <v>8596</v>
      </c>
      <c r="D861" s="3"/>
      <c r="E861" s="2" t="str">
        <v>卫浴设备,建筑及装饰材料,餐厨用具</v>
      </c>
      <c r="F861" s="2" t="str">
        <v>5次</v>
      </c>
      <c r="G861" s="2" t="str">
        <v>--</v>
      </c>
      <c r="H861" s="2" t="str">
        <v>Tim</v>
      </c>
      <c r="I861" s="2" t="s">
        <v>8597</v>
      </c>
      <c r="J861" s="2">
        <v>62760970</v>
      </c>
      <c r="K861" s="2" t="str">
        <v>--</v>
      </c>
      <c r="L861" s="7"/>
      <c r="M861" s="7"/>
      <c r="N861" s="7"/>
      <c r="O861" s="7"/>
      <c r="P861" s="7"/>
      <c r="Q861" s="7"/>
      <c r="R861" s="7"/>
      <c r="S861" s="7"/>
      <c r="T861" s="7"/>
      <c r="U861" s="8"/>
    </row>
    <row r="862">
      <c r="A862" s="2" t="s">
        <v>11390</v>
      </c>
      <c r="B862" s="2" t="str">
        <v>土耳其</v>
      </c>
      <c r="C862" s="3" t="s">
        <v>11388</v>
      </c>
      <c r="D862" s="3"/>
      <c r="E862" s="2" t="str">
        <v>家具,家用电器,玻璃工艺品,餐厨用具</v>
      </c>
      <c r="F862" s="2" t="str">
        <v>8次</v>
      </c>
      <c r="G862" s="2" t="str">
        <v>MERKEZ MAH. DEREBOYU CAD.NO:54 HALKALI TR 34660ISTANBULTURKEY</v>
      </c>
      <c r="H862" s="2" t="str">
        <v>S.S.MURUGESAN</v>
      </c>
      <c r="I862" s="2" t="s">
        <v>11389</v>
      </c>
      <c r="J862" s="2" t="str">
        <v>+90 212 696 74 74</v>
      </c>
      <c r="K862" s="2" t="str">
        <v>0090 212 6967475</v>
      </c>
      <c r="L862" s="7"/>
      <c r="M862" s="7"/>
      <c r="N862" s="7"/>
      <c r="O862" s="7"/>
      <c r="P862" s="7"/>
      <c r="Q862" s="7"/>
      <c r="R862" s="7"/>
      <c r="S862" s="7"/>
      <c r="T862" s="7"/>
      <c r="U862" s="8"/>
    </row>
    <row r="863">
      <c r="A863" s="2" t="s">
        <v>8283</v>
      </c>
      <c r="B863" s="2" t="str">
        <v>沙烏地阿拉伯</v>
      </c>
      <c r="C863" s="3" t="s">
        <v>8281</v>
      </c>
      <c r="D863" s="3"/>
      <c r="E863" s="2" t="str">
        <v>体育及旅游休闲用品,其他,家用电器,玻璃工艺品,箱包,鞋,餐厨用具</v>
      </c>
      <c r="F863" s="2" t="str">
        <v>8次</v>
      </c>
      <c r="G863" s="2" t="str">
        <v>VILLA # 27 JABAL AL NOUR STREET CROSS WITH NAHR AL NEEL STREET BACK OF WAMY P.O. BOX 52222, JEDDAH 21563, SAUDI ARABIA</v>
      </c>
      <c r="H863" s="2" t="str">
        <v>Osama AI Khiami</v>
      </c>
      <c r="I863" s="2" t="s">
        <v>8282</v>
      </c>
      <c r="J863" s="2">
        <v>96626650174</v>
      </c>
      <c r="K863" s="2">
        <v>96626646647</v>
      </c>
      <c r="L863" s="7"/>
      <c r="M863" s="7"/>
      <c r="N863" s="7"/>
      <c r="O863" s="7"/>
      <c r="P863" s="7"/>
      <c r="Q863" s="7"/>
      <c r="R863" s="7"/>
      <c r="S863" s="7"/>
      <c r="T863" s="7"/>
      <c r="U863" s="8"/>
    </row>
    <row r="864">
      <c r="A864" s="2" t="s">
        <v>10123</v>
      </c>
      <c r="B864" s="2" t="str">
        <v>土耳其</v>
      </c>
      <c r="C864" s="3" t="s">
        <v>10122</v>
      </c>
      <c r="D864" s="3"/>
      <c r="E864" s="2" t="str">
        <v>玩具,礼品及赠品,餐厨用具</v>
      </c>
      <c r="F864" s="2" t="str">
        <v>9次</v>
      </c>
      <c r="G864" s="2" t="str">
        <v>PROF.CEMIL BILSEL CAD.SIRIN KATLI OTOPARKI NO:31/3 EMINONU ISTANBUL</v>
      </c>
      <c r="H864" s="2" t="str">
        <v>KAHRAMAN HEDIYELIK ESYA SANAYII VE TICARET LIMITED SIRKETI</v>
      </c>
      <c r="I864" s="2" t="s">
        <v>10121</v>
      </c>
      <c r="J864" s="2" t="str">
        <v>0090 212 5285065</v>
      </c>
      <c r="K864" s="2" t="str">
        <v>0090 212 5128617</v>
      </c>
      <c r="L864" s="7"/>
      <c r="M864" s="7"/>
      <c r="N864" s="7"/>
      <c r="O864" s="7"/>
      <c r="P864" s="7"/>
      <c r="Q864" s="7"/>
      <c r="R864" s="7"/>
      <c r="S864" s="7"/>
      <c r="T864" s="7"/>
      <c r="U864" s="8"/>
    </row>
    <row r="865">
      <c r="A865" s="2" t="s">
        <v>11651</v>
      </c>
      <c r="B865" s="2" t="str">
        <v>馬來西亞</v>
      </c>
      <c r="C865" s="3" t="s">
        <v>11654</v>
      </c>
      <c r="D865" s="3"/>
      <c r="E865" s="2" t="s">
        <v>11652</v>
      </c>
      <c r="F865" s="2" t="str">
        <v>9次</v>
      </c>
      <c r="G865" s="2" t="str">
        <v>5-4-7/11 HUNZA COMPLEXJALAN GANGSA ISLAND PARK11600 PENANAG,MALAYSIA</v>
      </c>
      <c r="H865" s="2" t="str">
        <v>Cai Jin Da</v>
      </c>
      <c r="I865" s="2" t="s">
        <v>11653</v>
      </c>
      <c r="J865" s="2" t="str">
        <v>+60 4-659 6210</v>
      </c>
      <c r="K865" s="2" t="str">
        <v>604 6566268</v>
      </c>
      <c r="L865" s="7"/>
      <c r="M865" s="7"/>
      <c r="N865" s="7"/>
      <c r="O865" s="7"/>
      <c r="P865" s="7"/>
      <c r="Q865" s="7"/>
      <c r="R865" s="7"/>
      <c r="S865" s="7"/>
      <c r="T865" s="7"/>
      <c r="U865" s="8"/>
    </row>
    <row r="866">
      <c r="A866" s="2" t="s">
        <v>11587</v>
      </c>
      <c r="B866" s="2" t="str">
        <v>印尼</v>
      </c>
      <c r="C866" s="3" t="s">
        <v>11585</v>
      </c>
      <c r="D866" s="3"/>
      <c r="E866" s="2" t="str">
        <v>照明产品,餐厨用具</v>
      </c>
      <c r="F866" s="2" t="str">
        <v>6次</v>
      </c>
      <c r="G866" s="2" t="str">
        <v>EBENEZER BUILDING JL.SETIABUDI SELATAN NO.1,JAKARTA</v>
      </c>
      <c r="H866" s="2" t="str">
        <v>GUNARDI</v>
      </c>
      <c r="I866" s="2" t="s">
        <v>11586</v>
      </c>
      <c r="J866" s="2" t="str">
        <v>0062 21 57904540 EXT.7600</v>
      </c>
      <c r="K866" s="2" t="str">
        <v>0062 21 57904544</v>
      </c>
      <c r="L866" s="7"/>
      <c r="M866" s="7"/>
      <c r="N866" s="7"/>
      <c r="O866" s="7"/>
      <c r="P866" s="7"/>
      <c r="Q866" s="7"/>
      <c r="R866" s="7"/>
      <c r="S866" s="7"/>
      <c r="T866" s="7"/>
      <c r="U866" s="8"/>
    </row>
    <row r="867">
      <c r="A867" s="2" t="s">
        <v>7979</v>
      </c>
      <c r="B867" s="2" t="str">
        <v>新加坡</v>
      </c>
      <c r="C867" s="2" t="str">
        <v>--</v>
      </c>
      <c r="D867" s="3"/>
      <c r="E867" s="2" t="str">
        <v>其他,玻璃工艺品,餐厨用具</v>
      </c>
      <c r="F867" s="2" t="str">
        <v>8次</v>
      </c>
      <c r="G867" s="2" t="str">
        <v>134 PASIR RIS STREET 11 #03-257SINGAPORE 510134,SINGAPORE</v>
      </c>
      <c r="H867" s="2" t="str">
        <v>Judy Ko/Lief Wang</v>
      </c>
      <c r="I867" s="2" t="s">
        <v>7980</v>
      </c>
      <c r="J867" s="2" t="str">
        <v>+65 9362 0126</v>
      </c>
      <c r="K867" s="2">
        <v>6564499457</v>
      </c>
      <c r="L867" s="7"/>
      <c r="M867" s="7"/>
      <c r="N867" s="7"/>
      <c r="O867" s="7"/>
      <c r="P867" s="7"/>
      <c r="Q867" s="7"/>
      <c r="R867" s="7"/>
      <c r="S867" s="7"/>
      <c r="T867" s="7"/>
      <c r="U867" s="8"/>
    </row>
    <row r="868">
      <c r="A868" s="2" t="s">
        <v>11146</v>
      </c>
      <c r="B868" s="2" t="str">
        <v>土耳其</v>
      </c>
      <c r="C868" s="3" t="s">
        <v>11145</v>
      </c>
      <c r="D868" s="3"/>
      <c r="E868" s="2" t="s">
        <v>11144</v>
      </c>
      <c r="F868" s="2" t="str">
        <v>7次</v>
      </c>
      <c r="G868" s="2" t="str">
        <v>ANDDOLV CAD. NO:941 D:103 CIGLI IZMIR</v>
      </c>
      <c r="H868" s="2" t="str">
        <v>CEM KAHYA</v>
      </c>
      <c r="I868" s="2" t="s">
        <v>11143</v>
      </c>
      <c r="J868" s="2" t="str">
        <v>+90 212 347 82 03</v>
      </c>
      <c r="K868" s="2" t="str">
        <v>0090 212 2603682/2615146</v>
      </c>
      <c r="L868" s="7"/>
      <c r="M868" s="7"/>
      <c r="N868" s="7"/>
      <c r="O868" s="7"/>
      <c r="P868" s="7"/>
      <c r="Q868" s="7"/>
      <c r="R868" s="7"/>
      <c r="S868" s="7"/>
      <c r="T868" s="7"/>
      <c r="U868" s="8"/>
    </row>
    <row r="869">
      <c r="A869" s="2" t="s">
        <v>11165</v>
      </c>
      <c r="B869" s="2" t="str">
        <v>印度</v>
      </c>
      <c r="C869" s="2" t="str">
        <v>--</v>
      </c>
      <c r="D869" s="3"/>
      <c r="E869" s="2" t="s">
        <v>11166</v>
      </c>
      <c r="F869" s="2" t="str">
        <v>10次</v>
      </c>
      <c r="G869" s="2" t="str">
        <v>NO.92, THIRUPALLI STREET, SOWCARPET.CHENNAI 600079. TAMIL NADU,INDIA</v>
      </c>
      <c r="H869" s="2" t="str">
        <v>Allen Lee</v>
      </c>
      <c r="I869" s="2" t="s">
        <v>11167</v>
      </c>
      <c r="J869" s="2">
        <v>8062245604</v>
      </c>
      <c r="K869" s="2" t="str">
        <v>91 44 5291206</v>
      </c>
      <c r="L869" s="7"/>
      <c r="M869" s="7"/>
      <c r="N869" s="7"/>
      <c r="O869" s="7"/>
      <c r="P869" s="7"/>
      <c r="Q869" s="7"/>
      <c r="R869" s="7"/>
      <c r="S869" s="7"/>
      <c r="T869" s="7"/>
      <c r="U869" s="8"/>
    </row>
    <row r="870">
      <c r="A870" s="2" t="s">
        <v>11122</v>
      </c>
      <c r="B870" s="2" t="str">
        <v>土耳其</v>
      </c>
      <c r="C870" s="2" t="str">
        <v>--</v>
      </c>
      <c r="D870" s="3"/>
      <c r="E870" s="2" t="str">
        <v>餐厨用具</v>
      </c>
      <c r="F870" s="2" t="str">
        <v>6次</v>
      </c>
      <c r="G870" s="2" t="str">
        <v>HAVANCI SOK.AYDOGAN HAN,NO.205-206 MERCAN,ISTANBUL</v>
      </c>
      <c r="H870" s="2" t="str">
        <v>ATILLA AYTEN</v>
      </c>
      <c r="I870" s="2" t="s">
        <v>11121</v>
      </c>
      <c r="J870" s="2" t="str">
        <v>0090 212 5282449</v>
      </c>
      <c r="K870" s="2" t="str">
        <v>0090 212 5282449</v>
      </c>
      <c r="L870" s="7"/>
      <c r="M870" s="7"/>
      <c r="N870" s="7"/>
      <c r="O870" s="7"/>
      <c r="P870" s="7"/>
      <c r="Q870" s="7"/>
      <c r="R870" s="7"/>
      <c r="S870" s="7"/>
      <c r="T870" s="7"/>
      <c r="U870" s="8"/>
    </row>
    <row r="871">
      <c r="A871" s="2" t="s">
        <v>13555</v>
      </c>
      <c r="B871" s="2" t="str">
        <v>越南</v>
      </c>
      <c r="C871" s="3" t="s">
        <v>13554</v>
      </c>
      <c r="D871" s="3"/>
      <c r="E871" s="2" t="s">
        <v>13556</v>
      </c>
      <c r="F871" s="2" t="str">
        <v>7次</v>
      </c>
      <c r="G871" s="2" t="str">
        <v>172 HOA LAN HO CHI MINH CITY PHU NHUAN DISTRICT VIETNAM</v>
      </c>
      <c r="H871" s="2" t="str">
        <v>BILL BAGI</v>
      </c>
      <c r="I871" s="2" t="s">
        <v>13557</v>
      </c>
      <c r="J871" s="2">
        <f>+84-64-3530-37</f>
      </c>
      <c r="K871" s="2" t="str">
        <v>0084 8 8467282</v>
      </c>
      <c r="L871" s="7"/>
      <c r="M871" s="7"/>
      <c r="N871" s="7"/>
      <c r="O871" s="7"/>
      <c r="P871" s="7"/>
      <c r="Q871" s="7"/>
      <c r="R871" s="7"/>
      <c r="S871" s="7"/>
      <c r="T871" s="7"/>
      <c r="U871" s="8"/>
    </row>
    <row r="872">
      <c r="A872" s="5" t="s">
        <v>8209</v>
      </c>
      <c r="B872" s="5" t="str">
        <v>阿聯酋</v>
      </c>
      <c r="C872" s="4" t="s">
        <v>8208</v>
      </c>
      <c r="D872" s="3"/>
      <c r="E872" s="5" t="str">
        <v>家用电器,食品,餐厨用具</v>
      </c>
      <c r="F872" s="5" t="str">
        <v>8次</v>
      </c>
      <c r="G872" s="5" t="str">
        <v>P.O.BOX 5063,AJMAN,U.A.E.</v>
      </c>
      <c r="H872" s="5" t="str">
        <v>MELVYN EU</v>
      </c>
      <c r="I872" s="5" t="s">
        <v>8207</v>
      </c>
      <c r="J872" s="5" t="str">
        <v>+971 6 747 1319</v>
      </c>
      <c r="K872" s="5" t="str">
        <v>00971 6 7470319</v>
      </c>
      <c r="L872" s="7"/>
      <c r="M872" s="7"/>
      <c r="N872" s="7"/>
      <c r="O872" s="7"/>
      <c r="P872" s="7"/>
      <c r="Q872" s="7"/>
      <c r="R872" s="7"/>
      <c r="S872" s="7"/>
      <c r="T872" s="7"/>
      <c r="U872" s="8"/>
    </row>
    <row r="873">
      <c r="A873" s="2" t="s">
        <v>11231</v>
      </c>
      <c r="B873" s="2" t="str">
        <v>埃及</v>
      </c>
      <c r="C873" s="2" t="str">
        <v>--</v>
      </c>
      <c r="D873" s="3"/>
      <c r="E873" s="2" t="s">
        <v>11229</v>
      </c>
      <c r="F873" s="2" t="str">
        <v>9次</v>
      </c>
      <c r="G873" s="2" t="str">
        <v>19,SOUK EL-TAWFIKYA ST.,CAIRO,EGYPT</v>
      </c>
      <c r="H873" s="2" t="str">
        <v>AYAT</v>
      </c>
      <c r="I873" s="2" t="s">
        <v>11230</v>
      </c>
      <c r="J873" s="2" t="str">
        <v>202 5719242</v>
      </c>
      <c r="K873" s="2" t="str">
        <v>202 5719242</v>
      </c>
      <c r="L873" s="7"/>
      <c r="M873" s="7"/>
      <c r="N873" s="7"/>
      <c r="O873" s="7"/>
      <c r="P873" s="7"/>
      <c r="Q873" s="7"/>
      <c r="R873" s="7"/>
      <c r="S873" s="7"/>
      <c r="T873" s="7"/>
      <c r="U873" s="8"/>
    </row>
    <row r="874">
      <c r="A874" s="2" t="s">
        <v>10877</v>
      </c>
      <c r="B874" s="2" t="str">
        <v>印度</v>
      </c>
      <c r="C874" s="3" t="s">
        <v>10878</v>
      </c>
      <c r="D874" s="3"/>
      <c r="E874" s="2" t="str">
        <v>家具,家居装饰品,玻璃工艺品,餐厨用具</v>
      </c>
      <c r="F874" s="2" t="str">
        <v>9次</v>
      </c>
      <c r="G874" s="2" t="str">
        <v>B-15,SEC-3,NOIDA,UTTAR PRADESH,INDIA</v>
      </c>
      <c r="H874" s="2" t="str">
        <v>Ms Fukuda</v>
      </c>
      <c r="I874" s="2" t="s">
        <v>10879</v>
      </c>
      <c r="J874" s="2" t="str">
        <v>+91 120 253 6286</v>
      </c>
      <c r="K874" s="2" t="str">
        <v>0120-24356915</v>
      </c>
      <c r="L874" s="7"/>
      <c r="M874" s="7"/>
      <c r="N874" s="7"/>
      <c r="O874" s="7"/>
      <c r="P874" s="7"/>
      <c r="Q874" s="7"/>
      <c r="R874" s="7"/>
      <c r="S874" s="7"/>
      <c r="T874" s="7"/>
      <c r="U874" s="8"/>
    </row>
    <row r="875">
      <c r="A875" s="2" t="s">
        <v>13318</v>
      </c>
      <c r="B875" s="2" t="str">
        <v>沙烏地阿拉伯</v>
      </c>
      <c r="C875" s="3" t="s">
        <v>13319</v>
      </c>
      <c r="D875" s="3"/>
      <c r="E875" s="2" t="str">
        <v>餐厨用具</v>
      </c>
      <c r="F875" s="2" t="str">
        <v>6次</v>
      </c>
      <c r="G875" s="2" t="str">
        <v>JEDDAH-MOSAIDIA CENTER NO.2(P.O.BOX 13608 JEDDAH)</v>
      </c>
      <c r="H875" s="2" t="str">
        <v>BADIE AL AZEM</v>
      </c>
      <c r="I875" s="2" t="s">
        <v>13320</v>
      </c>
      <c r="J875" s="2" t="str">
        <v>00966 2 6651696</v>
      </c>
      <c r="K875" s="2" t="str">
        <v>00966 2 6659664/6691696</v>
      </c>
      <c r="L875" s="7"/>
      <c r="M875" s="7"/>
      <c r="N875" s="7"/>
      <c r="O875" s="7"/>
      <c r="P875" s="7"/>
      <c r="Q875" s="7"/>
      <c r="R875" s="7"/>
      <c r="S875" s="7"/>
      <c r="T875" s="7"/>
      <c r="U875" s="8"/>
    </row>
    <row r="876">
      <c r="A876" s="2" t="s">
        <v>11967</v>
      </c>
      <c r="B876" s="2" t="str">
        <v>新加坡</v>
      </c>
      <c r="C876" s="3" t="s">
        <v>11968</v>
      </c>
      <c r="D876" s="3"/>
      <c r="E876" s="2" t="str">
        <v>食品,餐厨用具</v>
      </c>
      <c r="F876" s="2" t="str">
        <v>7次</v>
      </c>
      <c r="G876" s="2" t="str">
        <v>160 PAYA LEBAR ROAD #06-03/04 ORION INDUSTRIAL BLDG</v>
      </c>
      <c r="H876" s="2" t="str">
        <v>LUCAS FOODS (ASIA) PTE LTD</v>
      </c>
      <c r="I876" s="2" t="s">
        <v>11969</v>
      </c>
      <c r="J876" s="2" t="str">
        <v>0065 68414303</v>
      </c>
      <c r="K876" s="2" t="str">
        <v>0065 68414309</v>
      </c>
      <c r="L876" s="7"/>
      <c r="M876" s="7"/>
      <c r="N876" s="7"/>
      <c r="O876" s="7"/>
      <c r="P876" s="7"/>
      <c r="Q876" s="7"/>
      <c r="R876" s="7"/>
      <c r="S876" s="7"/>
      <c r="T876" s="7"/>
      <c r="U876" s="8"/>
    </row>
    <row r="877">
      <c r="A877" s="2" t="s">
        <v>11013</v>
      </c>
      <c r="B877" s="2" t="str">
        <v>印尼</v>
      </c>
      <c r="C877" s="2" t="str">
        <v>--</v>
      </c>
      <c r="D877" s="3"/>
      <c r="E877" s="2" t="s">
        <v>11014</v>
      </c>
      <c r="F877" s="2" t="str">
        <v>9次</v>
      </c>
      <c r="G877" s="2" t="str">
        <v>JL. AGUNG NIAGA BLOCK G5 NO.27 SUNTER AGUNG PODOMORO (DEPAN SUNTER PASAR) JAKARTA UTARA</v>
      </c>
      <c r="H877" s="2" t="str">
        <v>Jaime Andres Lopez</v>
      </c>
      <c r="I877" s="2" t="s">
        <v>11015</v>
      </c>
      <c r="J877" s="2" t="str">
        <v>+62 21 64713900</v>
      </c>
      <c r="K877" s="2" t="str">
        <v>0062 21 65302635</v>
      </c>
      <c r="L877" s="7"/>
      <c r="M877" s="7"/>
      <c r="N877" s="7"/>
      <c r="O877" s="7"/>
      <c r="P877" s="7"/>
      <c r="Q877" s="7"/>
      <c r="R877" s="7"/>
      <c r="S877" s="7"/>
      <c r="T877" s="7"/>
      <c r="U877" s="8"/>
    </row>
    <row r="878">
      <c r="A878" s="2" t="s">
        <v>13065</v>
      </c>
      <c r="B878" s="2" t="str">
        <v>泰国</v>
      </c>
      <c r="C878" s="3" t="s">
        <v>13066</v>
      </c>
      <c r="D878" s="3"/>
      <c r="E878" s="2" t="s">
        <v>13063</v>
      </c>
      <c r="F878" s="2" t="str">
        <v>10次</v>
      </c>
      <c r="G878" s="2" t="str">
        <v>10/9 SOI LADPHRAO 28 LADPHRAO RD.,JATUJAK, BANGKOKTHAILAND</v>
      </c>
      <c r="H878" s="2" t="str">
        <v>Bayraktar</v>
      </c>
      <c r="I878" s="2" t="s">
        <v>13064</v>
      </c>
      <c r="J878" s="2" t="str">
        <v>(662)9907730</v>
      </c>
      <c r="K878" s="2" t="str">
        <v>(662)990-7731</v>
      </c>
      <c r="L878" s="7"/>
      <c r="M878" s="7"/>
      <c r="N878" s="7"/>
      <c r="O878" s="7"/>
      <c r="P878" s="7"/>
      <c r="Q878" s="7"/>
      <c r="R878" s="7"/>
      <c r="S878" s="7"/>
      <c r="T878" s="7"/>
      <c r="U878" s="8"/>
    </row>
    <row r="879">
      <c r="A879" s="2" t="s">
        <v>10645</v>
      </c>
      <c r="B879" s="2" t="str">
        <v>土耳其</v>
      </c>
      <c r="C879" s="3" t="s">
        <v>10643</v>
      </c>
      <c r="D879" s="3"/>
      <c r="E879" s="2" t="str">
        <v>办公文具,化工产品,餐厨用具</v>
      </c>
      <c r="F879" s="2" t="str">
        <v>3次</v>
      </c>
      <c r="G879" s="2" t="str">
        <v>BUSAN OZEL ORGANIZE SAN.SITESI.1,SOKAK NO.35 KONYA</v>
      </c>
      <c r="H879" s="2" t="str">
        <v>M.EMIN KECECILER</v>
      </c>
      <c r="I879" s="2" t="s">
        <v>10644</v>
      </c>
      <c r="J879" s="2" t="str">
        <v>+90-332-444-06-02,+90-232-472-26-66,+90-444-0-602,+34-954-21-85-59,+90-1808210825102710,+90-21082510,+90-180921102512,+90-444-0-608,+49-511-21582817,+90-232-457-08-58,+90-180821082510,+49-511-21582818,+90-617302,+90-1035090,+90-5030455,+49 511 21582817,+49 511 21582818,+90 4440608,+90 232 472 26 66,+34 954 21 85 59,+90 4440602,+90 232 457 08 58,+90 332 346 33 17,+90 332 346 38 41</v>
      </c>
      <c r="K879" s="2" t="str">
        <v>0090 332 3451398</v>
      </c>
      <c r="L879" s="7"/>
      <c r="M879" s="7"/>
      <c r="N879" s="7"/>
      <c r="O879" s="7"/>
      <c r="P879" s="7"/>
      <c r="Q879" s="7"/>
      <c r="R879" s="7"/>
      <c r="S879" s="7"/>
      <c r="T879" s="7"/>
      <c r="U879" s="8"/>
    </row>
    <row r="880">
      <c r="A880" s="2" t="s">
        <v>10584</v>
      </c>
      <c r="B880" s="2" t="str">
        <v>尼日利亞</v>
      </c>
      <c r="C880" s="2" t="str">
        <v>--</v>
      </c>
      <c r="D880" s="3"/>
      <c r="E880" s="2" t="str">
        <v>食品,餐厨用具</v>
      </c>
      <c r="F880" s="2" t="str">
        <v>6次</v>
      </c>
      <c r="G880" s="2" t="str">
        <v>SHOP A68 EMAB SHOPPING PLAZA,23/26,NNAMDI AZIKIWE STREET,LAGOS</v>
      </c>
      <c r="H880" s="2" t="str">
        <v>NOBIS AND PRINCE LTD</v>
      </c>
      <c r="I880" s="2" t="s">
        <v>10583</v>
      </c>
      <c r="J880" s="2" t="str">
        <v>00234 1 4825650</v>
      </c>
      <c r="K880" s="2" t="str">
        <v>00234 1 2665265</v>
      </c>
      <c r="L880" s="7"/>
      <c r="M880" s="7"/>
      <c r="N880" s="7"/>
      <c r="O880" s="7"/>
      <c r="P880" s="7"/>
      <c r="Q880" s="7"/>
      <c r="R880" s="7"/>
      <c r="S880" s="7"/>
      <c r="T880" s="7"/>
      <c r="U880" s="8"/>
    </row>
    <row r="881">
      <c r="A881" s="2" t="s">
        <v>10603</v>
      </c>
      <c r="B881" s="2" t="str">
        <v>尼日利亞</v>
      </c>
      <c r="C881" s="2" t="str">
        <v>--</v>
      </c>
      <c r="D881" s="3"/>
      <c r="E881" s="2" t="str">
        <v>照明产品,餐厨用具</v>
      </c>
      <c r="F881" s="2" t="str">
        <v>7次</v>
      </c>
      <c r="G881" s="2" t="str">
        <v>3 rd Fl, Glass House 7A ASA Afariogun street, Ajao Este Lagos Nigeria</v>
      </c>
      <c r="H881" s="2" t="str">
        <v>Paulo Franzoni</v>
      </c>
      <c r="I881" s="2" t="s">
        <v>10604</v>
      </c>
      <c r="J881" s="2" t="str">
        <v>+234 1 452 8325</v>
      </c>
      <c r="K881" s="2" t="str">
        <v>234 1 4538326</v>
      </c>
      <c r="L881" s="7"/>
      <c r="M881" s="7"/>
      <c r="N881" s="7"/>
      <c r="O881" s="7"/>
      <c r="P881" s="7"/>
      <c r="Q881" s="7"/>
      <c r="R881" s="7"/>
      <c r="S881" s="7"/>
      <c r="T881" s="7"/>
      <c r="U881" s="8"/>
    </row>
    <row r="882">
      <c r="A882" s="2" t="s">
        <v>10559</v>
      </c>
      <c r="B882" s="2" t="str">
        <v>印度</v>
      </c>
      <c r="C882" s="3" t="s">
        <v>10560</v>
      </c>
      <c r="D882" s="3"/>
      <c r="E882" s="2" t="str">
        <v>餐厨用具</v>
      </c>
      <c r="F882" s="2" t="str">
        <v>6次</v>
      </c>
      <c r="G882" s="2" t="str">
        <v>477,ARIHANT TOWER BASEMENT,5TH A ROAD,SARDARPURA,JODHPUR-03</v>
      </c>
      <c r="H882" s="2" t="str">
        <v>MR.PRAVEEN GARG</v>
      </c>
      <c r="I882" s="2" t="str">
        <v>--</v>
      </c>
      <c r="J882" s="2" t="str">
        <v>0091 291 2618440</v>
      </c>
      <c r="K882" s="2" t="str">
        <v>0091 291 5108131</v>
      </c>
      <c r="L882" s="7"/>
      <c r="M882" s="7"/>
      <c r="N882" s="7"/>
      <c r="O882" s="7"/>
      <c r="P882" s="7"/>
      <c r="Q882" s="7"/>
      <c r="R882" s="7"/>
      <c r="S882" s="7"/>
      <c r="T882" s="7"/>
      <c r="U882" s="8"/>
    </row>
    <row r="883">
      <c r="A883" s="2" t="s">
        <v>12880</v>
      </c>
      <c r="B883" s="2" t="str">
        <v>土耳其</v>
      </c>
      <c r="C883" s="3" t="s">
        <v>12878</v>
      </c>
      <c r="D883" s="3"/>
      <c r="E883" s="2" t="str">
        <v>五金,其他,办公文具,化工产品,电子电气产品,鞋,餐厨用具</v>
      </c>
      <c r="F883" s="2" t="str">
        <v>7次</v>
      </c>
      <c r="G883" s="2" t="str">
        <v>TERSANE CAD.BUGULU SK.NO:26 KARAKOY-ISTANBUL</v>
      </c>
      <c r="H883" s="2" t="str">
        <v>DURSUN SURUCU</v>
      </c>
      <c r="I883" s="2" t="s">
        <v>12879</v>
      </c>
      <c r="J883" s="2" t="str">
        <v>0090 212 2376803</v>
      </c>
      <c r="K883" s="2" t="str">
        <v>0090 212 2387568</v>
      </c>
      <c r="L883" s="7"/>
      <c r="M883" s="7"/>
      <c r="N883" s="7"/>
      <c r="O883" s="7"/>
      <c r="P883" s="7"/>
      <c r="Q883" s="7"/>
      <c r="R883" s="7"/>
      <c r="S883" s="7"/>
      <c r="T883" s="7"/>
      <c r="U883" s="8"/>
    </row>
    <row r="884">
      <c r="A884" s="2" t="s">
        <v>10202</v>
      </c>
      <c r="B884" s="2" t="str">
        <v>新加坡</v>
      </c>
      <c r="C884" s="2" t="str">
        <v>--</v>
      </c>
      <c r="D884" s="3"/>
      <c r="E884" s="2" t="str">
        <v>医药保健品及医疗器械,家具,玻璃工艺品,餐厨用具</v>
      </c>
      <c r="F884" s="2" t="str">
        <v>7次</v>
      </c>
      <c r="G884" s="2" t="str">
        <v>126 PIONEER ROAD</v>
      </c>
      <c r="H884" s="2" t="str">
        <v>MR TEO SIAN KHOON</v>
      </c>
      <c r="I884" s="2" t="s">
        <v>10201</v>
      </c>
      <c r="J884" s="2" t="str">
        <v>(65) 68630771</v>
      </c>
      <c r="K884" s="2" t="str">
        <v>0065 68630871</v>
      </c>
      <c r="L884" s="7"/>
      <c r="M884" s="7"/>
      <c r="N884" s="7"/>
      <c r="O884" s="7"/>
      <c r="P884" s="7"/>
      <c r="Q884" s="7"/>
      <c r="R884" s="7"/>
      <c r="S884" s="7"/>
      <c r="T884" s="7"/>
      <c r="U884" s="8"/>
    </row>
    <row r="885">
      <c r="A885" s="2" t="s">
        <v>10031</v>
      </c>
      <c r="B885" s="2" t="str">
        <v>印度</v>
      </c>
      <c r="C885" s="2" t="str">
        <v>--</v>
      </c>
      <c r="D885" s="3"/>
      <c r="E885" s="2" t="str">
        <v>玻璃工艺品,餐厨用具</v>
      </c>
      <c r="F885" s="2" t="str">
        <v>8次</v>
      </c>
      <c r="G885" s="2" t="str">
        <v>PLOT NO.2/A OTHAVADAI STREET,MATHERVEDU VELLAPPANCHAVADI,CHENNAI 600077,INDIA</v>
      </c>
      <c r="H885" s="2" t="str">
        <v>--</v>
      </c>
      <c r="I885" s="2" t="s">
        <v>10030</v>
      </c>
      <c r="J885" s="2" t="str">
        <v>+91 44 2680 1803</v>
      </c>
      <c r="K885" s="2">
        <v>91426496043</v>
      </c>
      <c r="L885" s="7"/>
      <c r="M885" s="7"/>
      <c r="N885" s="7"/>
      <c r="O885" s="7"/>
      <c r="P885" s="7"/>
      <c r="Q885" s="7"/>
      <c r="R885" s="7"/>
      <c r="S885" s="7"/>
      <c r="T885" s="7"/>
      <c r="U885" s="8"/>
    </row>
    <row r="886">
      <c r="A886" s="2" t="s">
        <v>10343</v>
      </c>
      <c r="B886" s="2" t="str">
        <v>尼日利亞</v>
      </c>
      <c r="C886" s="2" t="str">
        <v>--</v>
      </c>
      <c r="D886" s="3"/>
      <c r="E886" s="2" t="str">
        <v>家具,工具,服装饰物及配件,箱包,餐厨用具</v>
      </c>
      <c r="F886" s="2" t="str">
        <v>9次</v>
      </c>
      <c r="G886" s="2" t="str">
        <v>10 IBIERE CRESENT APAPA LAGOS</v>
      </c>
      <c r="H886" s="2" t="str">
        <v>ILONUBA CHIKE</v>
      </c>
      <c r="I886" s="2" t="s">
        <v>10342</v>
      </c>
      <c r="J886" s="2" t="str">
        <v>00234 1 8042897</v>
      </c>
      <c r="K886" s="2">
        <v>234</v>
      </c>
      <c r="L886" s="7"/>
      <c r="M886" s="7"/>
      <c r="N886" s="7"/>
      <c r="O886" s="7"/>
      <c r="P886" s="7"/>
      <c r="Q886" s="7"/>
      <c r="R886" s="7"/>
      <c r="S886" s="7"/>
      <c r="T886" s="7"/>
      <c r="U886" s="8"/>
    </row>
    <row r="887">
      <c r="A887" s="2" t="s">
        <v>10307</v>
      </c>
      <c r="B887" s="2" t="str">
        <v>馬來西亞</v>
      </c>
      <c r="C887" s="3" t="s">
        <v>10305</v>
      </c>
      <c r="D887" s="3"/>
      <c r="E887" s="2" t="str">
        <v>玩具,餐厨用具</v>
      </c>
      <c r="F887" s="2" t="str">
        <v>7次</v>
      </c>
      <c r="G887" s="2" t="str">
        <v>A-2-3,ALMASPURI CONDO.,18 JALAN 1/70C,MONT KIARA,KUALA LUMPUR</v>
      </c>
      <c r="H887" s="2" t="str">
        <v>LOH,MINGSING</v>
      </c>
      <c r="I887" s="2" t="s">
        <v>10306</v>
      </c>
      <c r="J887" s="2" t="str">
        <v>0060 3 62010225</v>
      </c>
      <c r="K887" s="2" t="str">
        <v>0060 3 62010227</v>
      </c>
      <c r="L887" s="7"/>
      <c r="M887" s="7"/>
      <c r="N887" s="7"/>
      <c r="O887" s="7"/>
      <c r="P887" s="7"/>
      <c r="Q887" s="7"/>
      <c r="R887" s="7"/>
      <c r="S887" s="7"/>
      <c r="T887" s="7"/>
      <c r="U887" s="8"/>
    </row>
    <row r="888">
      <c r="A888" s="2" t="s">
        <v>12896</v>
      </c>
      <c r="B888" s="2" t="str">
        <v>新加坡</v>
      </c>
      <c r="C888" s="3" t="s">
        <v>12895</v>
      </c>
      <c r="D888" s="3"/>
      <c r="E888" s="2" t="str">
        <v>卫浴设备,餐厨用具</v>
      </c>
      <c r="F888" s="2" t="str">
        <v>7次</v>
      </c>
      <c r="G888" s="2" t="str">
        <v>Blk 3015,Ubi Road 1 #01-216, 408704, Singapore</v>
      </c>
      <c r="H888" s="2" t="str">
        <v>Ocean Marketing Agency Pte Ltd</v>
      </c>
      <c r="I888" s="2" t="s">
        <v>12894</v>
      </c>
      <c r="J888" s="2" t="str">
        <v>+65-6746-0546,6745 7392,6746 0553,6746 0546</v>
      </c>
      <c r="K888" s="2" t="str">
        <v>0065 67432455</v>
      </c>
      <c r="L888" s="7"/>
      <c r="M888" s="7"/>
      <c r="N888" s="7"/>
      <c r="O888" s="7"/>
      <c r="P888" s="7"/>
      <c r="Q888" s="7"/>
      <c r="R888" s="7"/>
      <c r="S888" s="7"/>
      <c r="T888" s="7"/>
      <c r="U888" s="8"/>
    </row>
    <row r="889">
      <c r="A889" s="2" t="s">
        <v>12586</v>
      </c>
      <c r="B889" s="2" t="str">
        <v>埃及</v>
      </c>
      <c r="C889" s="2" t="str">
        <v>--</v>
      </c>
      <c r="D889" s="3"/>
      <c r="E889" s="2" t="str">
        <v>餐厨用具</v>
      </c>
      <c r="F889" s="2" t="str">
        <v>6次</v>
      </c>
      <c r="G889" s="2" t="str">
        <v>385 PORT SAEED ST.,CAIRO</v>
      </c>
      <c r="H889" s="2" t="str">
        <v>SALAH HAFEZ</v>
      </c>
      <c r="I889" s="2" t="s">
        <v>12585</v>
      </c>
      <c r="J889" s="2">
        <f>+20-122-229-8733</f>
      </c>
      <c r="K889" s="2" t="str">
        <v>0020 2 5128650</v>
      </c>
      <c r="L889" s="7"/>
      <c r="M889" s="7"/>
      <c r="N889" s="7"/>
      <c r="O889" s="7"/>
      <c r="P889" s="7"/>
      <c r="Q889" s="7"/>
      <c r="R889" s="7"/>
      <c r="S889" s="7"/>
      <c r="T889" s="7"/>
      <c r="U889" s="8"/>
    </row>
    <row r="890">
      <c r="A890" s="2" t="s">
        <v>12434</v>
      </c>
      <c r="B890" s="2" t="str">
        <v>沙烏地阿拉伯</v>
      </c>
      <c r="C890" s="2" t="str">
        <v>--</v>
      </c>
      <c r="D890" s="3"/>
      <c r="E890" s="2" t="str">
        <v>玻璃工艺品,餐厨用具</v>
      </c>
      <c r="F890" s="2" t="str">
        <v>6次</v>
      </c>
      <c r="G890" s="2" t="str">
        <v>P.O.BOX 54777RIYADH 11524SAUDI ARABIA</v>
      </c>
      <c r="H890" s="2" t="str">
        <v>--</v>
      </c>
      <c r="I890" s="2" t="s">
        <v>12433</v>
      </c>
      <c r="J890" s="2">
        <v>96654104104</v>
      </c>
      <c r="K890" s="2">
        <v>96614118039</v>
      </c>
      <c r="L890" s="7"/>
      <c r="M890" s="7"/>
      <c r="N890" s="7"/>
      <c r="O890" s="7"/>
      <c r="P890" s="7"/>
      <c r="Q890" s="7"/>
      <c r="R890" s="7"/>
      <c r="S890" s="7"/>
      <c r="T890" s="7"/>
      <c r="U890" s="8"/>
    </row>
    <row r="891">
      <c r="A891" s="2" t="s">
        <v>12719</v>
      </c>
      <c r="B891" s="2" t="str">
        <v>印尼</v>
      </c>
      <c r="C891" s="2" t="str">
        <v>--</v>
      </c>
      <c r="D891" s="3"/>
      <c r="E891" s="2" t="str">
        <v>大型机械及设备,家用电器,玩具,鞋,食品,餐厨用具</v>
      </c>
      <c r="F891" s="2" t="str">
        <v>5次</v>
      </c>
      <c r="G891" s="2" t="str">
        <v>JL. PASAR TURI SINAR GALAXY A 38,SURABAYA,EAST JAVA,INDONESIA</v>
      </c>
      <c r="H891" s="2" t="str">
        <v>ATUL KUMAR GARG</v>
      </c>
      <c r="I891" s="2" t="s">
        <v>12720</v>
      </c>
      <c r="J891" s="2" t="str">
        <v>0062 31 3532169</v>
      </c>
      <c r="K891" s="2" t="str">
        <v>0062 31 3529125</v>
      </c>
      <c r="L891" s="7"/>
      <c r="M891" s="7"/>
      <c r="N891" s="7"/>
      <c r="O891" s="7"/>
      <c r="P891" s="7"/>
      <c r="Q891" s="7"/>
      <c r="R891" s="7"/>
      <c r="S891" s="7"/>
      <c r="T891" s="7"/>
      <c r="U891" s="8"/>
    </row>
    <row r="892">
      <c r="A892" s="2" t="s">
        <v>9974</v>
      </c>
      <c r="B892" s="2" t="str">
        <v>沙烏地阿拉伯</v>
      </c>
      <c r="C892" s="2" t="str">
        <v>--</v>
      </c>
      <c r="D892" s="3"/>
      <c r="E892" s="2" t="str">
        <v>其他,家用电器,服装饰物及配件,照明产品,玻璃工艺品,箱包,食品,餐厨用具</v>
      </c>
      <c r="F892" s="2" t="str">
        <v>8次</v>
      </c>
      <c r="G892" s="2" t="str">
        <v>P.O.BOX 84SAUDI ARABIA</v>
      </c>
      <c r="H892" s="2" t="str">
        <v>Ebi Sianaki</v>
      </c>
      <c r="I892" s="2" t="s">
        <v>9975</v>
      </c>
      <c r="J892" s="2">
        <v>96672501011</v>
      </c>
      <c r="K892" s="2">
        <v>96672501429</v>
      </c>
      <c r="L892" s="7"/>
      <c r="M892" s="7"/>
      <c r="N892" s="7"/>
      <c r="O892" s="7"/>
      <c r="P892" s="7"/>
      <c r="Q892" s="7"/>
      <c r="R892" s="7"/>
      <c r="S892" s="7"/>
      <c r="T892" s="7"/>
      <c r="U892" s="8"/>
    </row>
    <row r="893">
      <c r="A893" s="2" t="s">
        <v>9869</v>
      </c>
      <c r="B893" s="2" t="str">
        <v>泰国</v>
      </c>
      <c r="C893" s="3" t="s">
        <v>9870</v>
      </c>
      <c r="D893" s="3"/>
      <c r="E893" s="2" t="str">
        <v>五金,餐厨用具</v>
      </c>
      <c r="F893" s="2" t="str">
        <v>7次</v>
      </c>
      <c r="G893" s="2" t="str">
        <v>16 MONTRI 1 RD.,HAADYAI SONGHLA</v>
      </c>
      <c r="H893" s="2" t="str">
        <v>FRIENDSHIP</v>
      </c>
      <c r="I893" s="2" t="str">
        <v>--</v>
      </c>
      <c r="J893" s="2" t="str">
        <v>+66-2-236-0330,+66-2-236-7113,+66-290680809,+66-2517940812,+66-2-906-3060,+66-2-919-9769,+66-290680209,+66-290630509,+66-2906305068,+66-2-635-0199,+66-2-635-0241,+66-2-919-9470,+66-2-517-9413,+66-2-919-9396,+66 2 919 8229,+66 2 517 9408</v>
      </c>
      <c r="K893" s="2" t="str">
        <v>0066 74 223753</v>
      </c>
      <c r="L893" s="7"/>
      <c r="M893" s="7"/>
      <c r="N893" s="7"/>
      <c r="O893" s="7"/>
      <c r="P893" s="7"/>
      <c r="Q893" s="7"/>
      <c r="R893" s="7"/>
      <c r="S893" s="7"/>
      <c r="T893" s="7"/>
      <c r="U893" s="8"/>
    </row>
    <row r="894">
      <c r="A894" s="2" t="s">
        <v>12622</v>
      </c>
      <c r="B894" s="2" t="str">
        <v>馬來西亞</v>
      </c>
      <c r="C894" s="2" t="str">
        <v>--</v>
      </c>
      <c r="D894" s="3"/>
      <c r="E894" s="2" t="str">
        <v>其他,家具,玻璃工艺品,餐厨用具</v>
      </c>
      <c r="F894" s="2" t="str">
        <v>9次</v>
      </c>
      <c r="G894" s="2" t="str">
        <v>178 Jalan Gopeng Ipoh Perak</v>
      </c>
      <c r="H894" s="2" t="str">
        <v>Khoo Teik Swar</v>
      </c>
      <c r="I894" s="2" t="s">
        <v>12623</v>
      </c>
      <c r="J894" s="2" t="str">
        <v>+60 5-313 9188</v>
      </c>
      <c r="K894" s="2">
        <v>3138068</v>
      </c>
      <c r="L894" s="7"/>
      <c r="M894" s="7"/>
      <c r="N894" s="7"/>
      <c r="O894" s="7"/>
      <c r="P894" s="7"/>
      <c r="Q894" s="7"/>
      <c r="R894" s="7"/>
      <c r="S894" s="7"/>
      <c r="T894" s="7"/>
      <c r="U894" s="8"/>
    </row>
    <row r="895">
      <c r="A895" s="2" t="s">
        <v>9269</v>
      </c>
      <c r="B895" s="2" t="str">
        <v>沙烏地阿拉伯</v>
      </c>
      <c r="C895" s="2" t="str">
        <v>--</v>
      </c>
      <c r="D895" s="3"/>
      <c r="E895" s="2" t="str">
        <v>餐厨用具</v>
      </c>
      <c r="F895" s="2" t="str">
        <v>6次</v>
      </c>
      <c r="G895" s="2" t="str">
        <v>RIYADH</v>
      </c>
      <c r="H895" s="2" t="str">
        <v>BAJAD ALOTAIBI</v>
      </c>
      <c r="I895" s="2" t="s">
        <v>9270</v>
      </c>
      <c r="J895" s="2" t="str">
        <v>00966 55 294842</v>
      </c>
      <c r="K895" s="2">
        <v>966</v>
      </c>
      <c r="L895" s="7"/>
      <c r="M895" s="7"/>
      <c r="N895" s="7"/>
      <c r="O895" s="7"/>
      <c r="P895" s="7"/>
      <c r="Q895" s="7"/>
      <c r="R895" s="7"/>
      <c r="S895" s="7"/>
      <c r="T895" s="7"/>
      <c r="U895" s="8"/>
    </row>
    <row r="896">
      <c r="A896" s="2" t="s">
        <v>9207</v>
      </c>
      <c r="B896" s="2" t="str">
        <v>印度</v>
      </c>
      <c r="C896" s="2" t="str">
        <v>--</v>
      </c>
      <c r="D896" s="3"/>
      <c r="E896" s="2" t="str">
        <v>玻璃工艺品,餐厨用具</v>
      </c>
      <c r="F896" s="2" t="str">
        <v>8次</v>
      </c>
      <c r="G896" s="2" t="str">
        <v>11/4764 DEPUTY GANJ SADARBAZAR DELHI-110006,INDIA</v>
      </c>
      <c r="H896" s="2" t="str">
        <v>--</v>
      </c>
      <c r="I896" s="2" t="s">
        <v>9206</v>
      </c>
      <c r="J896" s="2" t="str">
        <v>+91 11 2354 8860</v>
      </c>
      <c r="K896" s="2" t="str">
        <v>91 11 23540930</v>
      </c>
      <c r="L896" s="7"/>
      <c r="M896" s="7"/>
      <c r="N896" s="7"/>
      <c r="O896" s="7"/>
      <c r="P896" s="7"/>
      <c r="Q896" s="7"/>
      <c r="R896" s="7"/>
      <c r="S896" s="7"/>
      <c r="T896" s="7"/>
      <c r="U896" s="8"/>
    </row>
    <row r="897">
      <c r="A897" s="2" t="s">
        <v>9152</v>
      </c>
      <c r="B897" s="2" t="str">
        <v>印度</v>
      </c>
      <c r="C897" s="3" t="s">
        <v>9154</v>
      </c>
      <c r="D897" s="3"/>
      <c r="E897" s="2" t="s">
        <v>9155</v>
      </c>
      <c r="F897" s="2" t="str">
        <v>10次</v>
      </c>
      <c r="G897" s="2" t="str">
        <v>SH. NO. 1 &amp; 2, DEV DARSHAN BUILDING,OLD NAGARDAS ROAD, ANDHERI (EAST),MUMBAI 400 069,INDIA</v>
      </c>
      <c r="H897" s="2" t="str">
        <v>BHIMI REDDY</v>
      </c>
      <c r="I897" s="2" t="s">
        <v>9153</v>
      </c>
      <c r="J897" s="2" t="str">
        <v>+91 22 2683 0609</v>
      </c>
      <c r="K897" s="2" t="str">
        <v>0091 22 26831310</v>
      </c>
      <c r="L897" s="7"/>
      <c r="M897" s="7"/>
      <c r="N897" s="7"/>
      <c r="O897" s="7"/>
      <c r="P897" s="7"/>
      <c r="Q897" s="7"/>
      <c r="R897" s="7"/>
      <c r="S897" s="7"/>
      <c r="T897" s="7"/>
      <c r="U897" s="8"/>
    </row>
    <row r="898">
      <c r="A898" s="2" t="s">
        <v>9577</v>
      </c>
      <c r="B898" s="2" t="str">
        <v>印度</v>
      </c>
      <c r="C898" s="3" t="s">
        <v>9574</v>
      </c>
      <c r="D898" s="3"/>
      <c r="E898" s="2" t="s">
        <v>9575</v>
      </c>
      <c r="F898" s="2" t="str">
        <v>11次</v>
      </c>
      <c r="G898" s="2" t="str">
        <v>12/21 NARAYANPATH SIDDHARTHANAGAR</v>
      </c>
      <c r="H898" s="2" t="str">
        <v>AKHIL K.CHAPAGAIN</v>
      </c>
      <c r="I898" s="2" t="s">
        <v>9576</v>
      </c>
      <c r="J898" s="2" t="str">
        <v>+1-3102015,977-1- 4263312,977-1- 4445920,977-1-4223171,977-1-4437078,977-1-4436473,977-1-4259468,01-4436473,+977-1-4445920,977-1-4443029,977-1-4428380,+977 1-4445920,+977-1-4440773,+977-1-5970054,+977 1-4545920</v>
      </c>
      <c r="K898" s="2" t="str">
        <v>0091 11 3245113</v>
      </c>
      <c r="L898" s="7"/>
      <c r="M898" s="7"/>
      <c r="N898" s="7"/>
      <c r="O898" s="7"/>
      <c r="P898" s="7"/>
      <c r="Q898" s="7"/>
      <c r="R898" s="7"/>
      <c r="S898" s="7"/>
      <c r="T898" s="7"/>
      <c r="U898" s="8"/>
    </row>
    <row r="899">
      <c r="A899" s="2" t="s">
        <v>12354</v>
      </c>
      <c r="B899" s="2" t="str">
        <v>馬來西亞</v>
      </c>
      <c r="C899" s="2" t="str">
        <v>--</v>
      </c>
      <c r="D899" s="3"/>
      <c r="E899" s="2" t="str">
        <v>卫浴设备,浴室用品,餐厨用具</v>
      </c>
      <c r="F899" s="2" t="str">
        <v>9次</v>
      </c>
      <c r="G899" s="2" t="str">
        <v>53-1, JALAN JALAK, TAMAN SRI BAHTERA, CHERAS,KUALA LUMPUR</v>
      </c>
      <c r="H899" s="2" t="str">
        <v>JEN LIAN INDUSTRY (M) SDN. BHD.</v>
      </c>
      <c r="I899" s="2" t="s">
        <v>12355</v>
      </c>
      <c r="J899" s="2" t="str">
        <v>+60 3-9130 5055</v>
      </c>
      <c r="K899" s="2" t="str">
        <v>0060 3 91300550</v>
      </c>
      <c r="L899" s="7"/>
      <c r="M899" s="7"/>
      <c r="N899" s="7"/>
      <c r="O899" s="7"/>
      <c r="P899" s="7"/>
      <c r="Q899" s="7"/>
      <c r="R899" s="7"/>
      <c r="S899" s="7"/>
      <c r="T899" s="7"/>
      <c r="U899" s="8"/>
    </row>
    <row r="900">
      <c r="A900" s="2" t="s">
        <v>12380</v>
      </c>
      <c r="B900" s="2" t="str">
        <v>越南</v>
      </c>
      <c r="C900" s="3" t="s">
        <v>12378</v>
      </c>
      <c r="D900" s="3"/>
      <c r="E900" s="2" t="str">
        <v>大型机械及设备,餐厨用具</v>
      </c>
      <c r="F900" s="2" t="str">
        <v>5次</v>
      </c>
      <c r="G900" s="2" t="str">
        <v>142B NGUYEN VAN TROI ST.,PHU NHUAN DIST.HCM CITY</v>
      </c>
      <c r="H900" s="2" t="str">
        <v>TRUONG HUNG CUONG</v>
      </c>
      <c r="I900" s="2" t="s">
        <v>12379</v>
      </c>
      <c r="J900" s="2" t="str">
        <v>0084 8 8451626</v>
      </c>
      <c r="K900" s="2" t="str">
        <v>0084 8 8478342</v>
      </c>
      <c r="L900" s="7"/>
      <c r="M900" s="7"/>
      <c r="N900" s="7"/>
      <c r="O900" s="7"/>
      <c r="P900" s="7"/>
      <c r="Q900" s="7"/>
      <c r="R900" s="7"/>
      <c r="S900" s="7"/>
      <c r="T900" s="7"/>
      <c r="U900" s="8"/>
    </row>
    <row r="901">
      <c r="A901" s="2" t="s">
        <v>12339</v>
      </c>
      <c r="B901" s="2" t="str">
        <v>阿聯酋</v>
      </c>
      <c r="C901" s="2" t="str">
        <v>--</v>
      </c>
      <c r="D901" s="3"/>
      <c r="E901" s="2" t="str">
        <v>卫浴设备,建筑及装饰材料,餐厨用具</v>
      </c>
      <c r="F901" s="2" t="str">
        <v>3次</v>
      </c>
      <c r="G901" s="2" t="str">
        <v>Abu Dhabi/ Moroor Str/ Abu Dhabi/UAE</v>
      </c>
      <c r="H901" s="2" t="str">
        <v>Bashar Shanaa</v>
      </c>
      <c r="I901" s="2" t="s">
        <v>12338</v>
      </c>
      <c r="J901" s="2">
        <v>4437879</v>
      </c>
      <c r="K901" s="2">
        <v>4438454</v>
      </c>
      <c r="L901" s="7"/>
      <c r="M901" s="7"/>
      <c r="N901" s="7"/>
      <c r="O901" s="7"/>
      <c r="P901" s="7"/>
      <c r="Q901" s="7"/>
      <c r="R901" s="7"/>
      <c r="S901" s="7"/>
      <c r="T901" s="7"/>
      <c r="U901" s="8"/>
    </row>
    <row r="902">
      <c r="A902" s="2" t="s">
        <v>12272</v>
      </c>
      <c r="B902" s="2" t="str">
        <v>尼日利亞</v>
      </c>
      <c r="C902" s="2" t="str">
        <v>--</v>
      </c>
      <c r="D902" s="3"/>
      <c r="E902" s="2" t="str">
        <v>餐厨用具</v>
      </c>
      <c r="F902" s="2" t="str">
        <v>7次</v>
      </c>
      <c r="G902" s="2" t="str">
        <v>12 LEIGH STREET SURULERE,LAGOS STATE,NIGERIA</v>
      </c>
      <c r="H902" s="2" t="str">
        <v>--</v>
      </c>
      <c r="I902" s="2" t="s">
        <v>12271</v>
      </c>
      <c r="J902" s="2">
        <v>234080235677</v>
      </c>
      <c r="K902" s="2">
        <v>23401888987577</v>
      </c>
      <c r="L902" s="7"/>
      <c r="M902" s="7"/>
      <c r="N902" s="7"/>
      <c r="O902" s="7"/>
      <c r="P902" s="7"/>
      <c r="Q902" s="7"/>
      <c r="R902" s="7"/>
      <c r="S902" s="7"/>
      <c r="T902" s="7"/>
      <c r="U902" s="8"/>
    </row>
    <row r="903">
      <c r="A903" s="2" t="s">
        <v>12301</v>
      </c>
      <c r="B903" s="2" t="str">
        <v>新加坡</v>
      </c>
      <c r="C903" s="2" t="str">
        <v>--</v>
      </c>
      <c r="D903" s="3"/>
      <c r="E903" s="2" t="str">
        <v>五金,化工产品,工艺陶瓷,玻璃工艺品,餐厨用具</v>
      </c>
      <c r="F903" s="2" t="str">
        <v>10次</v>
      </c>
      <c r="G903" s="2" t="str">
        <v>Shenton House, 3 Shenton Way #03-03/04, 068805, Singapore</v>
      </c>
      <c r="H903" s="2" t="str">
        <v>Java Enterprises Pte Ltd</v>
      </c>
      <c r="I903" s="2" t="s">
        <v>12300</v>
      </c>
      <c r="J903" s="2" t="str">
        <v>0065 62200944</v>
      </c>
      <c r="K903" s="2" t="str">
        <v>0065 62249116</v>
      </c>
      <c r="L903" s="7"/>
      <c r="M903" s="7"/>
      <c r="N903" s="7"/>
      <c r="O903" s="7"/>
      <c r="P903" s="7"/>
      <c r="Q903" s="7"/>
      <c r="R903" s="7"/>
      <c r="S903" s="7"/>
      <c r="T903" s="7"/>
      <c r="U903" s="8"/>
    </row>
    <row r="904">
      <c r="A904" s="2" t="s">
        <v>11918</v>
      </c>
      <c r="B904" s="2" t="str">
        <v>土耳其</v>
      </c>
      <c r="C904" s="3" t="s">
        <v>11916</v>
      </c>
      <c r="D904" s="3"/>
      <c r="E904" s="2" t="str">
        <v>餐厨用具</v>
      </c>
      <c r="F904" s="2" t="str">
        <v>7次</v>
      </c>
      <c r="G904" s="2" t="str">
        <v>ORGANIZE SANAYI BOLGESI YESIL CAD.NO:32 16159 BURSA ,TURKEY</v>
      </c>
      <c r="H904" s="2" t="str">
        <v>--</v>
      </c>
      <c r="I904" s="2" t="s">
        <v>11917</v>
      </c>
      <c r="J904" s="2" t="str">
        <v>+90 224 242 00 10</v>
      </c>
      <c r="K904" s="2">
        <v>902242423801</v>
      </c>
      <c r="L904" s="7"/>
      <c r="M904" s="7"/>
      <c r="N904" s="7"/>
      <c r="O904" s="7"/>
      <c r="P904" s="7"/>
      <c r="Q904" s="7"/>
      <c r="R904" s="7"/>
      <c r="S904" s="7"/>
      <c r="T904" s="7"/>
      <c r="U904" s="8"/>
    </row>
    <row r="905">
      <c r="A905" s="2" t="s">
        <v>8848</v>
      </c>
      <c r="B905" s="2" t="str">
        <v>泰国</v>
      </c>
      <c r="C905" s="2" t="str">
        <v>--</v>
      </c>
      <c r="D905" s="3"/>
      <c r="E905" s="2" t="str">
        <v>五金,体育及旅游休闲用品,其他,玻璃工艺品,箱包,鞋,餐厨用具</v>
      </c>
      <c r="F905" s="2" t="str">
        <v>8次</v>
      </c>
      <c r="G905" s="2" t="str">
        <v>197/38 RATCHADAPISEK 25 RD WATTAPRABANGKOKYAI BANGKOK,THAILAND</v>
      </c>
      <c r="H905" s="2" t="str">
        <v>--</v>
      </c>
      <c r="I905" s="2" t="s">
        <v>8849</v>
      </c>
      <c r="J905" s="2" t="str">
        <v>+66 2 467 4199</v>
      </c>
      <c r="K905" s="2">
        <v>6624576903</v>
      </c>
      <c r="L905" s="7"/>
      <c r="M905" s="7"/>
      <c r="N905" s="7"/>
      <c r="O905" s="7"/>
      <c r="P905" s="7"/>
      <c r="Q905" s="7"/>
      <c r="R905" s="7"/>
      <c r="S905" s="7"/>
      <c r="T905" s="7"/>
      <c r="U905" s="8"/>
    </row>
    <row r="906">
      <c r="A906" s="2" t="s">
        <v>8877</v>
      </c>
      <c r="B906" s="2" t="str">
        <v>印尼</v>
      </c>
      <c r="C906" s="2" t="str">
        <v>--</v>
      </c>
      <c r="D906" s="3"/>
      <c r="E906" s="2" t="str">
        <v>大型机械及设备,电子消费品及信息产品,餐厨用具</v>
      </c>
      <c r="F906" s="2" t="str">
        <v>8次</v>
      </c>
      <c r="G906" s="2" t="str">
        <v>JI.Pluit Mas Blok J No.12, Jembatan Tiga Jakarta Utara-14450 INDONESIA</v>
      </c>
      <c r="H906" s="2" t="str">
        <v>Johan Suhermin</v>
      </c>
      <c r="I906" s="2" t="s">
        <v>8876</v>
      </c>
      <c r="J906" s="2" t="str">
        <v>(6221)42902478</v>
      </c>
      <c r="K906" s="2" t="str">
        <v>(6221)6695539</v>
      </c>
      <c r="L906" s="7"/>
      <c r="M906" s="7"/>
      <c r="N906" s="7"/>
      <c r="O906" s="7"/>
      <c r="P906" s="7"/>
      <c r="Q906" s="7"/>
      <c r="R906" s="7"/>
      <c r="S906" s="7"/>
      <c r="T906" s="7"/>
      <c r="U906" s="8"/>
    </row>
    <row r="907">
      <c r="A907" s="2" t="s">
        <v>11791</v>
      </c>
      <c r="B907" s="2" t="str">
        <v>土耳其</v>
      </c>
      <c r="C907" s="3" t="s">
        <v>11793</v>
      </c>
      <c r="D907" s="3"/>
      <c r="E907" s="2" t="str">
        <v>办公文具,箱包,餐厨用具</v>
      </c>
      <c r="F907" s="2" t="str">
        <v>3次</v>
      </c>
      <c r="G907" s="2" t="str">
        <v>Istoc, 23.Ada, No:18-24</v>
      </c>
      <c r="H907" s="2" t="str">
        <v>Ibrahim SENEL</v>
      </c>
      <c r="I907" s="2" t="s">
        <v>11792</v>
      </c>
      <c r="J907" s="2" t="str">
        <v>+90 212 659 31 02</v>
      </c>
      <c r="K907" s="2">
        <v>902126594680</v>
      </c>
      <c r="L907" s="7"/>
      <c r="M907" s="7"/>
      <c r="N907" s="7"/>
      <c r="O907" s="7"/>
      <c r="P907" s="7"/>
      <c r="Q907" s="7"/>
      <c r="R907" s="7"/>
      <c r="S907" s="7"/>
      <c r="T907" s="7"/>
      <c r="U907" s="8"/>
    </row>
    <row r="908">
      <c r="A908" s="2" t="s">
        <v>11960</v>
      </c>
      <c r="B908" s="2" t="str">
        <v>菲律賓</v>
      </c>
      <c r="C908" s="3" t="s">
        <v>11962</v>
      </c>
      <c r="D908" s="3"/>
      <c r="E908" s="2" t="str">
        <v>卫浴设备,建筑及装饰材料,餐厨用具</v>
      </c>
      <c r="F908" s="2" t="str">
        <v>4次</v>
      </c>
      <c r="G908" s="2" t="str">
        <v>--</v>
      </c>
      <c r="H908" s="2" t="str">
        <v>Harry John Viloria</v>
      </c>
      <c r="I908" s="2" t="s">
        <v>11961</v>
      </c>
      <c r="J908" s="2" t="str">
        <v>+63 920 954 5268</v>
      </c>
      <c r="K908" s="2" t="str">
        <v>--</v>
      </c>
      <c r="L908" s="7"/>
      <c r="M908" s="7"/>
      <c r="N908" s="7"/>
      <c r="O908" s="7"/>
      <c r="P908" s="7"/>
      <c r="Q908" s="7"/>
      <c r="R908" s="7"/>
      <c r="S908" s="7"/>
      <c r="T908" s="7"/>
      <c r="U908" s="8"/>
    </row>
    <row r="909">
      <c r="A909" s="2" t="s">
        <v>8348</v>
      </c>
      <c r="B909" s="2" t="str">
        <v>埃及</v>
      </c>
      <c r="C909" s="3" t="s">
        <v>8346</v>
      </c>
      <c r="D909" s="3"/>
      <c r="E909" s="2" t="str">
        <v>餐厨用具</v>
      </c>
      <c r="F909" s="2" t="str">
        <v>6次</v>
      </c>
      <c r="G909" s="2" t="str">
        <v>21 MISR HELWAN AGRICULTURAL RD.MAADI CAIRO</v>
      </c>
      <c r="H909" s="2" t="str">
        <v>MOHAMED BENDARY</v>
      </c>
      <c r="I909" s="2" t="s">
        <v>8347</v>
      </c>
      <c r="J909" s="2" t="str">
        <v>0020 2 3588401</v>
      </c>
      <c r="K909" s="2" t="str">
        <v>0020 2 3593321</v>
      </c>
      <c r="L909" s="7"/>
      <c r="M909" s="7"/>
      <c r="N909" s="7"/>
      <c r="O909" s="7"/>
      <c r="P909" s="7"/>
      <c r="Q909" s="7"/>
      <c r="R909" s="7"/>
      <c r="S909" s="7"/>
      <c r="T909" s="7"/>
      <c r="U909" s="8"/>
    </row>
    <row r="910">
      <c r="A910" s="2" t="s">
        <v>11763</v>
      </c>
      <c r="B910" s="2" t="str">
        <v>土耳其</v>
      </c>
      <c r="C910" s="3" t="s">
        <v>11762</v>
      </c>
      <c r="D910" s="3"/>
      <c r="E910" s="2" t="str">
        <v>玩具,礼品及赠品,餐厨用具</v>
      </c>
      <c r="F910" s="2" t="str">
        <v>9次</v>
      </c>
      <c r="G910" s="2" t="str">
        <v>KATIP KASIM SOKAK,LONGA BOSTAN CAD.NO:44 AKSARAY,ISTANBUL</v>
      </c>
      <c r="H910" s="2" t="str">
        <v>LIMEKS DIS TICARET</v>
      </c>
      <c r="I910" s="2" t="s">
        <v>11764</v>
      </c>
      <c r="J910" s="2" t="str">
        <v>0090 212 5861712</v>
      </c>
      <c r="K910" s="2" t="str">
        <v>0090 212 6320923</v>
      </c>
      <c r="L910" s="7"/>
      <c r="M910" s="7"/>
      <c r="N910" s="7"/>
      <c r="O910" s="7"/>
      <c r="P910" s="7"/>
      <c r="Q910" s="7"/>
      <c r="R910" s="7"/>
      <c r="S910" s="7"/>
      <c r="T910" s="7"/>
      <c r="U910" s="8"/>
    </row>
    <row r="911">
      <c r="A911" s="2" t="s">
        <v>8719</v>
      </c>
      <c r="B911" s="2" t="str">
        <v>土耳其</v>
      </c>
      <c r="C911" s="2" t="str">
        <v>--</v>
      </c>
      <c r="D911" s="3"/>
      <c r="E911" s="2" t="str">
        <v>五金,工具,鞋,餐厨用具</v>
      </c>
      <c r="F911" s="2" t="str">
        <v>9次</v>
      </c>
      <c r="G911" s="2" t="str">
        <v>HASIRCILAR CD. NO:84 EMINONU-ISTANBUL</v>
      </c>
      <c r="H911" s="2" t="str">
        <v>GULAL HIRDAVAT SAN. VE TIC. A.S.</v>
      </c>
      <c r="I911" s="2" t="s">
        <v>8718</v>
      </c>
      <c r="J911" s="2" t="str">
        <v>0090 212 5136953</v>
      </c>
      <c r="K911" s="2" t="str">
        <v>0090 212 5121326</v>
      </c>
      <c r="L911" s="7"/>
      <c r="M911" s="7"/>
      <c r="N911" s="7"/>
      <c r="O911" s="7"/>
      <c r="P911" s="7"/>
      <c r="Q911" s="7"/>
      <c r="R911" s="7"/>
      <c r="S911" s="7"/>
      <c r="T911" s="7"/>
      <c r="U911" s="8"/>
    </row>
    <row r="912">
      <c r="A912" s="2" t="s">
        <v>8635</v>
      </c>
      <c r="B912" s="2" t="str">
        <v>沙烏地阿拉伯</v>
      </c>
      <c r="C912" s="2" t="str">
        <v>--</v>
      </c>
      <c r="D912" s="3"/>
      <c r="E912" s="2" t="s">
        <v>8633</v>
      </c>
      <c r="F912" s="2" t="str">
        <v>8次</v>
      </c>
      <c r="G912" s="2" t="str">
        <v>RIYADH-SULAMAINA-MASHERI.STSAUDI ARABIA</v>
      </c>
      <c r="H912" s="2" t="str">
        <v>--</v>
      </c>
      <c r="I912" s="2" t="s">
        <v>8634</v>
      </c>
      <c r="J912" s="2">
        <v>96627320280</v>
      </c>
      <c r="K912" s="2">
        <v>96627320287</v>
      </c>
      <c r="L912" s="7"/>
      <c r="M912" s="7"/>
      <c r="N912" s="7"/>
      <c r="O912" s="7"/>
      <c r="P912" s="7"/>
      <c r="Q912" s="7"/>
      <c r="R912" s="7"/>
      <c r="S912" s="7"/>
      <c r="T912" s="7"/>
      <c r="U912" s="8"/>
    </row>
    <row r="913">
      <c r="A913" s="2" t="s">
        <v>8663</v>
      </c>
      <c r="B913" s="2" t="str">
        <v>新加坡</v>
      </c>
      <c r="C913" s="3" t="s">
        <v>8662</v>
      </c>
      <c r="D913" s="3"/>
      <c r="E913" s="2" t="str">
        <v>化工产品,餐厨用具</v>
      </c>
      <c r="F913" s="2" t="str">
        <v>7次</v>
      </c>
      <c r="G913" s="2" t="str">
        <v>37,Genting Road</v>
      </c>
      <c r="H913" s="2" t="str">
        <v>C.C.S.Trading Pte Ltd</v>
      </c>
      <c r="I913" s="2" t="s">
        <v>8664</v>
      </c>
      <c r="J913" s="2" t="str">
        <v>0065 67410464</v>
      </c>
      <c r="K913" s="2" t="str">
        <v>0065 67411484</v>
      </c>
      <c r="L913" s="7"/>
      <c r="M913" s="7"/>
      <c r="N913" s="7"/>
      <c r="O913" s="7"/>
      <c r="P913" s="7"/>
      <c r="Q913" s="7"/>
      <c r="R913" s="7"/>
      <c r="S913" s="7"/>
      <c r="T913" s="7"/>
      <c r="U913" s="8"/>
    </row>
    <row r="914">
      <c r="A914" s="2" t="s">
        <v>8532</v>
      </c>
      <c r="B914" s="2" t="str">
        <v>馬來西亞</v>
      </c>
      <c r="C914" s="2" t="str">
        <v>--</v>
      </c>
      <c r="D914" s="3"/>
      <c r="E914" s="2" t="str">
        <v>餐厨用具</v>
      </c>
      <c r="F914" s="2" t="str">
        <v>2次</v>
      </c>
      <c r="G914" s="2" t="str">
        <v>219A,JALAN MAHKOTA,TAMAN MALURI,CHERAS,55100 KUALA LUMPUR</v>
      </c>
      <c r="H914" s="2" t="str">
        <v>S.L.HENG</v>
      </c>
      <c r="I914" s="2" t="str">
        <v>--</v>
      </c>
      <c r="J914" s="2" t="str">
        <v>0060 3 92841187</v>
      </c>
      <c r="K914" s="2" t="str">
        <v>0060 3 92830081</v>
      </c>
      <c r="L914" s="7"/>
      <c r="M914" s="7"/>
      <c r="N914" s="7"/>
      <c r="O914" s="7"/>
      <c r="P914" s="7"/>
      <c r="Q914" s="7"/>
      <c r="R914" s="7"/>
      <c r="S914" s="7"/>
      <c r="T914" s="7"/>
      <c r="U914" s="8"/>
    </row>
    <row r="915">
      <c r="A915" s="2" t="s">
        <v>11224</v>
      </c>
      <c r="B915" s="2" t="str">
        <v>印尼</v>
      </c>
      <c r="C915" s="2" t="str">
        <v>--</v>
      </c>
      <c r="D915" s="3"/>
      <c r="E915" s="2" t="str">
        <v>家具,家用电器,电子消费品及信息产品,箱包,餐厨用具</v>
      </c>
      <c r="F915" s="2" t="str">
        <v>6次</v>
      </c>
      <c r="G915" s="2" t="str">
        <v>Jl. Pisangan Lama 1 No.13, INDONESIA</v>
      </c>
      <c r="H915" s="2" t="str">
        <v>Newton Liu</v>
      </c>
      <c r="I915" s="2" t="s">
        <v>11223</v>
      </c>
      <c r="J915" s="2" t="str">
        <v>+62 622 14898403</v>
      </c>
      <c r="K915" s="2" t="str">
        <v>62 21 47860468</v>
      </c>
      <c r="L915" s="7"/>
      <c r="M915" s="7"/>
      <c r="N915" s="7"/>
      <c r="O915" s="7"/>
      <c r="P915" s="7"/>
      <c r="Q915" s="7"/>
      <c r="R915" s="7"/>
      <c r="S915" s="7"/>
      <c r="T915" s="7"/>
      <c r="U915" s="8"/>
    </row>
    <row r="916">
      <c r="A916" s="2" t="s">
        <v>11397</v>
      </c>
      <c r="B916" s="2" t="str">
        <v>印尼</v>
      </c>
      <c r="C916" s="2" t="str">
        <v>--</v>
      </c>
      <c r="D916" s="3"/>
      <c r="E916" s="2" t="str">
        <v>其他,家具,家用电器,玩具,箱包,餐厨用具</v>
      </c>
      <c r="F916" s="2" t="str">
        <v>8次</v>
      </c>
      <c r="G916" s="2" t="str">
        <v>JL. KYAI CARINGINNO. 16 B. JAKARTAPUSAT 10150,INDONESIA</v>
      </c>
      <c r="H916" s="2" t="str">
        <v>G.M. Zanninello</v>
      </c>
      <c r="I916" s="2" t="s">
        <v>11398</v>
      </c>
      <c r="J916" s="2" t="str">
        <v>0062 21 6338880</v>
      </c>
      <c r="K916" s="2" t="str">
        <v>0062 21 63863235</v>
      </c>
      <c r="L916" s="7"/>
      <c r="M916" s="7"/>
      <c r="N916" s="7"/>
      <c r="O916" s="7"/>
      <c r="P916" s="7"/>
      <c r="Q916" s="7"/>
      <c r="R916" s="7"/>
      <c r="S916" s="7"/>
      <c r="T916" s="7"/>
      <c r="U916" s="8"/>
    </row>
    <row r="917">
      <c r="A917" s="2" t="s">
        <v>8289</v>
      </c>
      <c r="B917" s="2" t="str">
        <v>菲律賓</v>
      </c>
      <c r="C917" s="3" t="s">
        <v>8292</v>
      </c>
      <c r="D917" s="3"/>
      <c r="E917" s="2" t="s">
        <v>8290</v>
      </c>
      <c r="F917" s="2" t="str">
        <v>11次</v>
      </c>
      <c r="G917" s="2" t="str">
        <v>#42 KITANLAD STREET,SMH,QUEZON CITY 1113</v>
      </c>
      <c r="H917" s="2" t="str">
        <v>ALLEN DING</v>
      </c>
      <c r="I917" s="2" t="s">
        <v>8291</v>
      </c>
      <c r="J917" s="2" t="str">
        <v>(632)3722920</v>
      </c>
      <c r="K917" s="2" t="str">
        <v>(632)3721575</v>
      </c>
      <c r="L917" s="7"/>
      <c r="M917" s="7"/>
      <c r="N917" s="7"/>
      <c r="O917" s="7"/>
      <c r="P917" s="7"/>
      <c r="Q917" s="7"/>
      <c r="R917" s="7"/>
      <c r="S917" s="7"/>
      <c r="T917" s="7"/>
      <c r="U917" s="8"/>
    </row>
    <row r="918">
      <c r="A918" s="2" t="s">
        <v>11240</v>
      </c>
      <c r="B918" s="2" t="str">
        <v>印度</v>
      </c>
      <c r="C918" s="2" t="str">
        <v>--</v>
      </c>
      <c r="D918" s="3"/>
      <c r="E918" s="2" t="str">
        <v>家具,工艺陶瓷,餐厨用具</v>
      </c>
      <c r="F918" s="2" t="str">
        <v>7次</v>
      </c>
      <c r="G918" s="2" t="str">
        <v>ROOM A1/303, GANGANGIRI ENCLAVE, BARAVE ROAD, KALYAN (WEST), MAHARASHTRA</v>
      </c>
      <c r="H918" s="2" t="str">
        <v>MODAEXIM CO., LTD.</v>
      </c>
      <c r="I918" s="2" t="s">
        <v>11239</v>
      </c>
      <c r="J918" s="2" t="str">
        <v>0091 251 207588</v>
      </c>
      <c r="K918" s="2" t="str">
        <v>0091 251 554353</v>
      </c>
      <c r="L918" s="7"/>
      <c r="M918" s="7"/>
      <c r="N918" s="7"/>
      <c r="O918" s="7"/>
      <c r="P918" s="7"/>
      <c r="Q918" s="7"/>
      <c r="R918" s="7"/>
      <c r="S918" s="7"/>
      <c r="T918" s="7"/>
      <c r="U918" s="8"/>
    </row>
    <row r="919">
      <c r="A919" s="2" t="s">
        <v>10871</v>
      </c>
      <c r="B919" s="2" t="str">
        <v>印度</v>
      </c>
      <c r="C919" s="3" t="s">
        <v>10872</v>
      </c>
      <c r="D919" s="3"/>
      <c r="E919" s="2" t="str">
        <v>其他,家具,家用电器,服装饰物及配件,玻璃工艺品,餐厨用具</v>
      </c>
      <c r="F919" s="2" t="str">
        <v>10次</v>
      </c>
      <c r="G919" s="2" t="str">
        <v>82 GROUND FLOOR, WORLD TRADE CENTRE,BARAKHAMBA LANE,NEW DELHI 110001INDIA</v>
      </c>
      <c r="H919" s="2" t="str">
        <v>GUSTAVO HERNANDEZ</v>
      </c>
      <c r="I919" s="2" t="s">
        <v>10873</v>
      </c>
      <c r="J919" s="2" t="str">
        <v>+1-305-496-4603,19.05 17.85 21,(0977) 22411,(022) 67571400,4.95 4.60 21,51.82 51.92 50.98 50.94,+91 44 2524 3645,48.50 46.30 21,19.55 18.3007,77.69 77.85 76.53 76.48,(022) 22613873,68.99 69.13 68.23 68.19,400 099,+91 98252 26519,+91 99756 87529,+91-22-26031115,+919159173279,+91 93805 65304,+91 90030 29848,+91 9987116995,+917827286863,+91 89808 08360,+91 96023 5533,+91 97105 00050,+91 91591 73279,+91 99994 42429,+91 114230423030,+91 22 6288 7710,+91 80 6184 3799,+91 97188 21286,+91 98998 09993</v>
      </c>
      <c r="K919" s="2" t="str">
        <v>91 11 3411100</v>
      </c>
      <c r="L919" s="7"/>
      <c r="M919" s="7"/>
      <c r="N919" s="7"/>
      <c r="O919" s="7"/>
      <c r="P919" s="7"/>
      <c r="Q919" s="7"/>
      <c r="R919" s="7"/>
      <c r="S919" s="7"/>
      <c r="T919" s="7"/>
      <c r="U919" s="8"/>
    </row>
    <row r="920">
      <c r="A920" s="2" t="s">
        <v>13354</v>
      </c>
      <c r="B920" s="2" t="str">
        <v>新加坡</v>
      </c>
      <c r="C920" s="2" t="str">
        <v>--</v>
      </c>
      <c r="D920" s="3"/>
      <c r="E920" s="2" t="str">
        <v>化工产品,卫浴设备,玻璃工艺品,餐厨用具</v>
      </c>
      <c r="F920" s="2" t="str">
        <v>10次</v>
      </c>
      <c r="G920" s="2" t="str">
        <v>2 PANDAN AVE</v>
      </c>
      <c r="H920" s="2" t="str">
        <v>FOH FOH CO (PTE) LTD</v>
      </c>
      <c r="I920" s="2" t="s">
        <v>13353</v>
      </c>
      <c r="J920" s="2">
        <f>+65-6278-2188</f>
      </c>
      <c r="K920" s="2" t="str">
        <v>0065 62746696</v>
      </c>
      <c r="L920" s="7"/>
      <c r="M920" s="7"/>
      <c r="N920" s="7"/>
      <c r="O920" s="7"/>
      <c r="P920" s="7"/>
      <c r="Q920" s="7"/>
      <c r="R920" s="7"/>
      <c r="S920" s="7"/>
      <c r="T920" s="7"/>
      <c r="U920" s="8"/>
    </row>
    <row r="921">
      <c r="A921" s="2" t="s">
        <v>13326</v>
      </c>
      <c r="B921" s="2" t="str">
        <v>印度</v>
      </c>
      <c r="C921" s="3" t="s">
        <v>13327</v>
      </c>
      <c r="D921" s="3"/>
      <c r="E921" s="2" t="str">
        <v>卫浴设备,园林用品,建筑及装饰材料,餐厨用具</v>
      </c>
      <c r="F921" s="2" t="str">
        <v>5次</v>
      </c>
      <c r="G921" s="2" t="str">
        <v>Bengaluru - 560 042</v>
      </c>
      <c r="H921" s="2" t="str">
        <v>Nitin</v>
      </c>
      <c r="I921" s="2" t="s">
        <v>13328</v>
      </c>
      <c r="J921" s="2" t="str">
        <v>+91 80 4343 9341</v>
      </c>
      <c r="K921" s="2" t="str">
        <v>91-080-43439332</v>
      </c>
      <c r="L921" s="7"/>
      <c r="M921" s="7"/>
      <c r="N921" s="7"/>
      <c r="O921" s="7"/>
      <c r="P921" s="7"/>
      <c r="Q921" s="7"/>
      <c r="R921" s="7"/>
      <c r="S921" s="7"/>
      <c r="T921" s="7"/>
      <c r="U921" s="8"/>
    </row>
    <row r="922">
      <c r="A922" s="2" t="s">
        <v>10974</v>
      </c>
      <c r="B922" s="2" t="str">
        <v>新加坡</v>
      </c>
      <c r="C922" s="3" t="s">
        <v>10973</v>
      </c>
      <c r="D922" s="3"/>
      <c r="E922" s="2" t="str">
        <v>家具,家居装饰品,玻璃工艺品,餐厨用具</v>
      </c>
      <c r="F922" s="2" t="str">
        <v>8次</v>
      </c>
      <c r="G922" s="2" t="str">
        <v>57 TUAS AVE 1 ,SINGAPORE 639504,SINGAPORE</v>
      </c>
      <c r="H922" s="2" t="str">
        <v>benzakour mehdi</v>
      </c>
      <c r="I922" s="2" t="s">
        <v>10972</v>
      </c>
      <c r="J922" s="2" t="str">
        <v>+65 6262 1600</v>
      </c>
      <c r="K922" s="2" t="str">
        <v>65 62661200</v>
      </c>
      <c r="L922" s="7"/>
      <c r="M922" s="7"/>
      <c r="N922" s="7"/>
      <c r="O922" s="7"/>
      <c r="P922" s="7"/>
      <c r="Q922" s="7"/>
      <c r="R922" s="7"/>
      <c r="S922" s="7"/>
      <c r="T922" s="7"/>
      <c r="U922" s="8"/>
    </row>
    <row r="923">
      <c r="A923" s="2" t="s">
        <v>10995</v>
      </c>
      <c r="B923" s="2" t="str">
        <v>新加坡</v>
      </c>
      <c r="C923" s="3" t="s">
        <v>10994</v>
      </c>
      <c r="D923" s="3"/>
      <c r="E923" s="2" t="str">
        <v>医药保健品及医疗器械,餐厨用具</v>
      </c>
      <c r="F923" s="2" t="str">
        <v>7次</v>
      </c>
      <c r="G923" s="2" t="str">
        <v>Citimac Industrial Complex, 605,MacPherson Rd #01-15, 368239, Singapore</v>
      </c>
      <c r="H923" s="2" t="str">
        <v>Hawko Trading Co.Pte Ltd</v>
      </c>
      <c r="I923" s="2" t="s">
        <v>10993</v>
      </c>
      <c r="J923" s="2" t="str">
        <v>+65 6287 0011,+65 6337 0095</v>
      </c>
      <c r="K923" s="2" t="str">
        <v>0065 62885805</v>
      </c>
      <c r="L923" s="7"/>
      <c r="M923" s="7"/>
      <c r="N923" s="7"/>
      <c r="O923" s="7"/>
      <c r="P923" s="7"/>
      <c r="Q923" s="7"/>
      <c r="R923" s="7"/>
      <c r="S923" s="7"/>
      <c r="T923" s="7"/>
      <c r="U923" s="8"/>
    </row>
    <row r="924">
      <c r="A924" s="2" t="s">
        <v>13506</v>
      </c>
      <c r="B924" s="2" t="str">
        <v>尼日利亞</v>
      </c>
      <c r="C924" s="3" t="s">
        <v>13505</v>
      </c>
      <c r="D924" s="3"/>
      <c r="E924" s="2" t="str">
        <v>其他,办公文具,家具,照明产品,玻璃工艺品,箱包,食品,餐厨用具</v>
      </c>
      <c r="F924" s="2" t="str">
        <v>8次</v>
      </c>
      <c r="G924" s="2" t="str">
        <v>3 AJIBADE OKE STREET, AJAO ESTATE, ISOLO, LAGOS, NIGERIA.</v>
      </c>
      <c r="H924" s="2" t="str">
        <v>Cindy Wang</v>
      </c>
      <c r="I924" s="2" t="s">
        <v>13507</v>
      </c>
      <c r="J924" s="2" t="str">
        <v>+234 1 775 0422</v>
      </c>
      <c r="K924" s="2" t="str">
        <v>2341 2691865</v>
      </c>
      <c r="L924" s="7"/>
      <c r="M924" s="7"/>
      <c r="N924" s="7"/>
      <c r="O924" s="7"/>
      <c r="P924" s="7"/>
      <c r="Q924" s="7"/>
      <c r="R924" s="7"/>
      <c r="S924" s="7"/>
      <c r="T924" s="7"/>
      <c r="U924" s="8"/>
    </row>
    <row r="925">
      <c r="A925" s="2" t="s">
        <v>13119</v>
      </c>
      <c r="B925" s="2" t="str">
        <v>泰国</v>
      </c>
      <c r="C925" s="2" t="str">
        <v>--</v>
      </c>
      <c r="D925" s="3"/>
      <c r="E925" s="2" t="str">
        <v>餐厨用具</v>
      </c>
      <c r="F925" s="2" t="str">
        <v>6次</v>
      </c>
      <c r="G925" s="2" t="str">
        <v>87/87 6TH FL.,MODERN TOWN BULD.SUKHUMVIT 63 ROAD,KLONGTON NUA,WATTANA BANGKOK 10110</v>
      </c>
      <c r="H925" s="2" t="str">
        <v>JATUMET JENWAJIPORN</v>
      </c>
      <c r="I925" s="2" t="s">
        <v>13118</v>
      </c>
      <c r="J925" s="2" t="str">
        <v>0066 2 3924687</v>
      </c>
      <c r="K925" s="2" t="str">
        <v>0066 2 3924686</v>
      </c>
      <c r="L925" s="7"/>
      <c r="M925" s="7"/>
      <c r="N925" s="7"/>
      <c r="O925" s="7"/>
      <c r="P925" s="7"/>
      <c r="Q925" s="7"/>
      <c r="R925" s="7"/>
      <c r="S925" s="7"/>
      <c r="T925" s="7"/>
      <c r="U925" s="8"/>
    </row>
    <row r="926">
      <c r="A926" s="2" t="s">
        <v>13083</v>
      </c>
      <c r="B926" s="2" t="str">
        <v>印度</v>
      </c>
      <c r="C926" s="3" t="s">
        <v>13081</v>
      </c>
      <c r="D926" s="3"/>
      <c r="E926" s="2" t="str">
        <v>餐厨用具</v>
      </c>
      <c r="F926" s="2" t="str">
        <v>6次</v>
      </c>
      <c r="G926" s="2" t="str">
        <v>99,BHAGAT SINGH MARKET,NEW DELHI</v>
      </c>
      <c r="H926" s="2" t="str">
        <v>JITENDRA SAHNI</v>
      </c>
      <c r="I926" s="2" t="s">
        <v>13082</v>
      </c>
      <c r="J926" s="2" t="str">
        <v>0091 11 23742485</v>
      </c>
      <c r="K926" s="2" t="str">
        <v>0091 11 23347122</v>
      </c>
      <c r="L926" s="7"/>
      <c r="M926" s="7"/>
      <c r="N926" s="7"/>
      <c r="O926" s="7"/>
      <c r="P926" s="7"/>
      <c r="Q926" s="7"/>
      <c r="R926" s="7"/>
      <c r="S926" s="7"/>
      <c r="T926" s="7"/>
      <c r="U926" s="8"/>
    </row>
    <row r="927">
      <c r="A927" s="2" t="s">
        <v>13187</v>
      </c>
      <c r="B927" s="2" t="str">
        <v>尼日利亞</v>
      </c>
      <c r="C927" s="2" t="str">
        <v>--</v>
      </c>
      <c r="D927" s="3"/>
      <c r="E927" s="2" t="str">
        <v>化工产品,鞋,餐厨用具</v>
      </c>
      <c r="F927" s="2" t="str">
        <v>7次</v>
      </c>
      <c r="G927" s="2" t="str">
        <v>28.HOLLOWAY STREET,OKE-ARIN MARKET, LAGOS ISLAND</v>
      </c>
      <c r="H927" s="2" t="str">
        <v>CEORA INDUSTRIES LIMITED</v>
      </c>
      <c r="I927" s="2" t="s">
        <v>13186</v>
      </c>
      <c r="J927" s="2" t="str">
        <v>00234 1 4704900</v>
      </c>
      <c r="K927" s="2" t="str">
        <v>00234 1 2662436</v>
      </c>
      <c r="L927" s="7"/>
      <c r="M927" s="7"/>
      <c r="N927" s="7"/>
      <c r="O927" s="7"/>
      <c r="P927" s="7"/>
      <c r="Q927" s="7"/>
      <c r="R927" s="7"/>
      <c r="S927" s="7"/>
      <c r="T927" s="7"/>
      <c r="U927" s="8"/>
    </row>
    <row r="928">
      <c r="A928" s="2" t="s">
        <v>12777</v>
      </c>
      <c r="B928" s="2" t="str">
        <v>尼日利亞</v>
      </c>
      <c r="C928" s="2" t="str">
        <v>--</v>
      </c>
      <c r="D928" s="3"/>
      <c r="E928" s="2" t="str">
        <v>家具,家居装饰品,餐厨用具</v>
      </c>
      <c r="F928" s="2" t="str">
        <v>8次</v>
      </c>
      <c r="G928" s="2" t="str">
        <v>SHOP NO. 3/23 UNITY PLAZA, 43 ALABA INT''L ROAD, OJO LAGOS, NIGERIA</v>
      </c>
      <c r="H928" s="2" t="str">
        <v>Pedro</v>
      </c>
      <c r="I928" s="2" t="s">
        <v>12776</v>
      </c>
      <c r="J928" s="2" t="str">
        <v>+234 803 326 7983</v>
      </c>
      <c r="K928" s="2" t="str">
        <v>234 80 7741933</v>
      </c>
      <c r="L928" s="7"/>
      <c r="M928" s="7"/>
      <c r="N928" s="7"/>
      <c r="O928" s="7"/>
      <c r="P928" s="7"/>
      <c r="Q928" s="7"/>
      <c r="R928" s="7"/>
      <c r="S928" s="7"/>
      <c r="T928" s="7"/>
      <c r="U928" s="8"/>
    </row>
    <row r="929">
      <c r="A929" s="2" t="s">
        <v>12795</v>
      </c>
      <c r="B929" s="2" t="str">
        <v>加納</v>
      </c>
      <c r="C929" s="2" t="str">
        <v>--</v>
      </c>
      <c r="D929" s="3"/>
      <c r="E929" s="2" t="s">
        <v>12793</v>
      </c>
      <c r="F929" s="2" t="str">
        <v>4次</v>
      </c>
      <c r="G929" s="2" t="str">
        <v>C/O ERIC BOADU P.O. BOX AN6994 ACCRA,GHANA</v>
      </c>
      <c r="H929" s="2" t="str">
        <v>--</v>
      </c>
      <c r="I929" s="2" t="s">
        <v>12794</v>
      </c>
      <c r="J929" s="2" t="str">
        <v>+233 20 815 5050</v>
      </c>
      <c r="K929" s="2">
        <v>23321244137</v>
      </c>
      <c r="L929" s="7"/>
      <c r="M929" s="7"/>
      <c r="N929" s="7"/>
      <c r="O929" s="7"/>
      <c r="P929" s="7"/>
      <c r="Q929" s="7"/>
      <c r="R929" s="7"/>
      <c r="S929" s="7"/>
      <c r="T929" s="7"/>
      <c r="U929" s="8"/>
    </row>
    <row r="930">
      <c r="A930" s="2" t="s">
        <v>9976</v>
      </c>
      <c r="B930" s="2" t="str">
        <v>印度</v>
      </c>
      <c r="C930" s="3" t="s">
        <v>9978</v>
      </c>
      <c r="D930" s="3"/>
      <c r="E930" s="2" t="str">
        <v>餐厨用具</v>
      </c>
      <c r="F930" s="2" t="str">
        <v>3次</v>
      </c>
      <c r="G930" s="2" t="str">
        <v>WZ-13A/1,VASHIST PARK,GALI NO.4,PANKHA ROAD,NEW DELHI-46</v>
      </c>
      <c r="H930" s="2" t="str">
        <v>YOGANAND SHARMA</v>
      </c>
      <c r="I930" s="2" t="s">
        <v>9977</v>
      </c>
      <c r="J930" s="2" t="str">
        <v>0091 11 5044616</v>
      </c>
      <c r="K930" s="2" t="str">
        <v>--</v>
      </c>
      <c r="L930" s="7"/>
      <c r="M930" s="7"/>
      <c r="N930" s="7"/>
      <c r="O930" s="7"/>
      <c r="P930" s="7"/>
      <c r="Q930" s="7"/>
      <c r="R930" s="7"/>
      <c r="S930" s="7"/>
      <c r="T930" s="7"/>
      <c r="U930" s="8"/>
    </row>
    <row r="931">
      <c r="A931" s="2" t="s">
        <v>12721</v>
      </c>
      <c r="B931" s="2" t="str">
        <v>馬來西亞</v>
      </c>
      <c r="C931" s="2" t="str">
        <v>--</v>
      </c>
      <c r="D931" s="3"/>
      <c r="E931" s="2" t="s">
        <v>12723</v>
      </c>
      <c r="F931" s="2" t="str">
        <v>9次</v>
      </c>
      <c r="G931" s="2" t="str">
        <v>20-1, JALAN NYONYA, PUDU,55100,KUALA LUMPUR.MALAYSIA</v>
      </c>
      <c r="H931" s="2" t="str">
        <v>CHUA JOEY</v>
      </c>
      <c r="I931" s="2" t="s">
        <v>12722</v>
      </c>
      <c r="J931" s="2" t="str">
        <v>+60 3-2145 1011</v>
      </c>
      <c r="K931" s="2" t="str">
        <v>03 21454011</v>
      </c>
      <c r="L931" s="7"/>
      <c r="M931" s="7"/>
      <c r="N931" s="7"/>
      <c r="O931" s="7"/>
      <c r="P931" s="7"/>
      <c r="Q931" s="7"/>
      <c r="R931" s="7"/>
      <c r="S931" s="7"/>
      <c r="T931" s="7"/>
      <c r="U931" s="8"/>
    </row>
    <row r="932">
      <c r="A932" s="2" t="s">
        <v>10227</v>
      </c>
      <c r="B932" s="2" t="str">
        <v>阿聯酋</v>
      </c>
      <c r="C932" s="3" t="s">
        <v>10228</v>
      </c>
      <c r="D932" s="3"/>
      <c r="E932" s="2" t="str">
        <v>五金,其他,家具,玻璃工艺品,餐厨用具</v>
      </c>
      <c r="F932" s="2" t="str">
        <v>8次</v>
      </c>
      <c r="G932" s="2" t="str">
        <v>P O BOX # 65293, U.A.E.</v>
      </c>
      <c r="H932" s="2" t="str">
        <v>Pirjo Merio</v>
      </c>
      <c r="I932" s="2" t="s">
        <v>10229</v>
      </c>
      <c r="J932" s="2" t="str">
        <v>+971 4 229 5352</v>
      </c>
      <c r="K932" s="2" t="str">
        <v>00971 4 2295351</v>
      </c>
      <c r="L932" s="7"/>
      <c r="M932" s="7"/>
      <c r="N932" s="7"/>
      <c r="O932" s="7"/>
      <c r="P932" s="7"/>
      <c r="Q932" s="7"/>
      <c r="R932" s="7"/>
      <c r="S932" s="7"/>
      <c r="T932" s="7"/>
      <c r="U932" s="8"/>
    </row>
    <row r="933">
      <c r="A933" s="2" t="s">
        <v>10158</v>
      </c>
      <c r="B933" s="2" t="str">
        <v>沙烏地阿拉伯</v>
      </c>
      <c r="C933" s="3" t="s">
        <v>10159</v>
      </c>
      <c r="D933" s="3"/>
      <c r="E933" s="2" t="str">
        <v>其他,大型机械及设备,玻璃工艺品,餐厨用具</v>
      </c>
      <c r="F933" s="2" t="str">
        <v>7次</v>
      </c>
      <c r="G933" s="2" t="str">
        <v>ALSIBALA STREET,RIYADH K.S.A,SAUDI ARABIA</v>
      </c>
      <c r="H933" s="2" t="str">
        <v>AHMED MABAWARETH</v>
      </c>
      <c r="I933" s="2" t="s">
        <v>10157</v>
      </c>
      <c r="J933" s="2" t="str">
        <v>00966 1 4115020</v>
      </c>
      <c r="K933" s="2">
        <v>966</v>
      </c>
      <c r="L933" s="7"/>
      <c r="M933" s="7"/>
      <c r="N933" s="7"/>
      <c r="O933" s="7"/>
      <c r="P933" s="7"/>
      <c r="Q933" s="7"/>
      <c r="R933" s="7"/>
      <c r="S933" s="7"/>
      <c r="T933" s="7"/>
      <c r="U933" s="8"/>
    </row>
    <row r="934">
      <c r="A934" s="2" t="s">
        <v>12605</v>
      </c>
      <c r="B934" s="2" t="str">
        <v>新加坡</v>
      </c>
      <c r="C934" s="3" t="s">
        <v>12603</v>
      </c>
      <c r="D934" s="3"/>
      <c r="E934" s="2" t="str">
        <v>家用电器,餐厨用具</v>
      </c>
      <c r="F934" s="2" t="str">
        <v>6次</v>
      </c>
      <c r="G934" s="2" t="str">
        <v>613 ALJUNIED ROAD 389831SINGAPORE</v>
      </c>
      <c r="H934" s="2" t="str">
        <v>Sergey leonov</v>
      </c>
      <c r="I934" s="2" t="s">
        <v>12604</v>
      </c>
      <c r="J934" s="2" t="str">
        <v>+65 6744 6556</v>
      </c>
      <c r="K934" s="2">
        <v>6567440123</v>
      </c>
      <c r="L934" s="7"/>
      <c r="M934" s="7"/>
      <c r="N934" s="7"/>
      <c r="O934" s="7"/>
      <c r="P934" s="7"/>
      <c r="Q934" s="7"/>
      <c r="R934" s="7"/>
      <c r="S934" s="7"/>
      <c r="T934" s="7"/>
      <c r="U934" s="8"/>
    </row>
    <row r="935">
      <c r="A935" s="2" t="s">
        <v>365</v>
      </c>
      <c r="B935" s="2" t="str">
        <v>泰国</v>
      </c>
      <c r="C935" s="3" t="s">
        <v>3082</v>
      </c>
      <c r="D935" s="3"/>
      <c r="E935" s="2" t="str">
        <v>其他,餐厨用具</v>
      </c>
      <c r="F935" s="2" t="str">
        <v>8次</v>
      </c>
      <c r="G935" s="2" t="str">
        <v>18F., Q-HOUSE PLOENJIT,598 PLOENJIT RD, BANGKOK 10330,THAILAND</v>
      </c>
      <c r="H935" s="2" t="str">
        <v>Erik Wirdheim</v>
      </c>
      <c r="I935" s="2" t="s">
        <v>12507</v>
      </c>
      <c r="J935" s="2" t="str">
        <v>+66 2 257 0919</v>
      </c>
      <c r="K935" s="2">
        <v>6622570920</v>
      </c>
      <c r="L935" s="7"/>
      <c r="M935" s="7"/>
      <c r="N935" s="7"/>
      <c r="O935" s="7"/>
      <c r="P935" s="7"/>
      <c r="Q935" s="7"/>
      <c r="R935" s="7"/>
      <c r="S935" s="7"/>
      <c r="T935" s="7"/>
      <c r="U935" s="8"/>
    </row>
    <row r="936">
      <c r="A936" s="2" t="s">
        <v>12088</v>
      </c>
      <c r="B936" s="2" t="str">
        <v>馬來西亞</v>
      </c>
      <c r="C936" s="2" t="str">
        <v>--</v>
      </c>
      <c r="D936" s="3"/>
      <c r="E936" s="2" t="str">
        <v>其他,家用电器,餐厨用具</v>
      </c>
      <c r="F936" s="2" t="str">
        <v>8次</v>
      </c>
      <c r="G936" s="2" t="str">
        <v>P.O.BOX 274, MALAYSIA</v>
      </c>
      <c r="H936" s="2" t="str">
        <v>Emily</v>
      </c>
      <c r="I936" s="2" t="s">
        <v>12087</v>
      </c>
      <c r="J936" s="2" t="str">
        <v>+60 89-229 418</v>
      </c>
      <c r="K936" s="2" t="str">
        <v>089 222643</v>
      </c>
      <c r="L936" s="7"/>
      <c r="M936" s="7"/>
      <c r="N936" s="7"/>
      <c r="O936" s="7"/>
      <c r="P936" s="7"/>
      <c r="Q936" s="7"/>
      <c r="R936" s="7"/>
      <c r="S936" s="7"/>
      <c r="T936" s="7"/>
      <c r="U936" s="8"/>
    </row>
    <row r="937">
      <c r="A937" s="2" t="s">
        <v>12111</v>
      </c>
      <c r="B937" s="2" t="str">
        <v>泰国</v>
      </c>
      <c r="C937" s="3" t="s">
        <v>12114</v>
      </c>
      <c r="D937" s="3"/>
      <c r="E937" s="2" t="s">
        <v>12113</v>
      </c>
      <c r="F937" s="2" t="str">
        <v>11次</v>
      </c>
      <c r="G937" s="2" t="str">
        <v>2013 NEW PETCHBURI ROAD,BANGKOK 10310</v>
      </c>
      <c r="H937" s="2" t="str">
        <v>ADISORN CHARANACHITTA</v>
      </c>
      <c r="I937" s="2" t="s">
        <v>12112</v>
      </c>
      <c r="J937" s="2" t="str">
        <v>+62 31 9103140</v>
      </c>
      <c r="K937" s="2" t="str">
        <v>0066 2 318 2654</v>
      </c>
      <c r="L937" s="7"/>
      <c r="M937" s="7"/>
      <c r="N937" s="7"/>
      <c r="O937" s="7"/>
      <c r="P937" s="7"/>
      <c r="Q937" s="7"/>
      <c r="R937" s="7"/>
      <c r="S937" s="7"/>
      <c r="T937" s="7"/>
      <c r="U937" s="8"/>
    </row>
    <row r="938">
      <c r="A938" s="2" t="s">
        <v>9076</v>
      </c>
      <c r="B938" s="2" t="str">
        <v>土耳其</v>
      </c>
      <c r="C938" s="3" t="s">
        <v>9075</v>
      </c>
      <c r="D938" s="3"/>
      <c r="E938" s="2" t="str">
        <v>其他,玻璃工艺品,餐厨用具</v>
      </c>
      <c r="F938" s="2" t="str">
        <v>8次</v>
      </c>
      <c r="G938" s="2" t="str">
        <v>FATIH M HASAN BASRI CNO 7 KARTAL ISTANBUL,TURKEY</v>
      </c>
      <c r="H938" s="2" t="str">
        <v>LIZ CHIA CHAI HAR</v>
      </c>
      <c r="I938" s="2" t="s">
        <v>9074</v>
      </c>
      <c r="J938" s="2" t="str">
        <v>+90 216 311 46 36</v>
      </c>
      <c r="K938" s="2">
        <v>902163115036</v>
      </c>
      <c r="L938" s="7"/>
      <c r="M938" s="7"/>
      <c r="N938" s="7"/>
      <c r="O938" s="7"/>
      <c r="P938" s="7"/>
      <c r="Q938" s="7"/>
      <c r="R938" s="7"/>
      <c r="S938" s="7"/>
      <c r="T938" s="7"/>
      <c r="U938" s="8"/>
    </row>
    <row r="939">
      <c r="A939" s="2" t="s">
        <v>12065</v>
      </c>
      <c r="B939" s="2" t="str">
        <v>印度</v>
      </c>
      <c r="C939" s="2" t="str">
        <v>--</v>
      </c>
      <c r="D939" s="3"/>
      <c r="E939" s="2" t="str">
        <v>个人护理用具,电子消费品及信息产品,餐厨用具</v>
      </c>
      <c r="F939" s="2" t="str">
        <v>8次</v>
      </c>
      <c r="G939" s="2" t="str">
        <v>4146,NAYA BAZAR DELHI 110006</v>
      </c>
      <c r="H939" s="2" t="str">
        <v>MR.ANIL GUPTA</v>
      </c>
      <c r="I939" s="2" t="s">
        <v>12066</v>
      </c>
      <c r="J939" s="2" t="str">
        <v>+91 11 2397 7926</v>
      </c>
      <c r="K939" s="2">
        <v>91</v>
      </c>
      <c r="L939" s="7"/>
      <c r="M939" s="7"/>
      <c r="N939" s="7"/>
      <c r="O939" s="7"/>
      <c r="P939" s="7"/>
      <c r="Q939" s="7"/>
      <c r="R939" s="7"/>
      <c r="S939" s="7"/>
      <c r="T939" s="7"/>
      <c r="U939" s="8"/>
    </row>
    <row r="940">
      <c r="A940" s="2" t="s">
        <v>8667</v>
      </c>
      <c r="B940" s="2" t="str">
        <v>土耳其</v>
      </c>
      <c r="C940" s="3" t="s">
        <v>8665</v>
      </c>
      <c r="D940" s="3"/>
      <c r="E940" s="2" t="str">
        <v>家具,鞋,餐厨用具</v>
      </c>
      <c r="F940" s="2" t="str">
        <v>9次</v>
      </c>
      <c r="G940" s="2" t="str">
        <v>MERKEZ MAH.EVREN OTO SANAYI SITESI YANI(P.K.61 AVCILAR)34850 ESENYURT/ISTANBUL</v>
      </c>
      <c r="H940" s="2" t="str">
        <v>METE PLASTIK SANAYI VE TICARET A.S.</v>
      </c>
      <c r="I940" s="2" t="s">
        <v>8666</v>
      </c>
      <c r="J940" s="2" t="str">
        <v>+90 212 672 09 36</v>
      </c>
      <c r="K940" s="2" t="str">
        <v>0090 212 6720209</v>
      </c>
      <c r="L940" s="7"/>
      <c r="M940" s="7"/>
      <c r="N940" s="7"/>
      <c r="O940" s="7"/>
      <c r="P940" s="7"/>
      <c r="Q940" s="7"/>
      <c r="R940" s="7"/>
      <c r="S940" s="7"/>
      <c r="T940" s="7"/>
      <c r="U940" s="8"/>
    </row>
    <row r="941">
      <c r="A941" s="2" t="s">
        <v>11745</v>
      </c>
      <c r="B941" s="2" t="str">
        <v>印度</v>
      </c>
      <c r="C941" s="2" t="str">
        <v>--</v>
      </c>
      <c r="D941" s="3"/>
      <c r="E941" s="2" t="str">
        <v>家用电器,餐厨用具</v>
      </c>
      <c r="F941" s="2" t="str">
        <v>7次</v>
      </c>
      <c r="G941" s="2" t="str">
        <v>B-77(BASEMENT),LAJPAT NAGAR-I,NEW DELHI</v>
      </c>
      <c r="H941" s="2" t="str">
        <v>Y.P.SABHARWAL</v>
      </c>
      <c r="I941" s="2" t="str">
        <v>--</v>
      </c>
      <c r="J941" s="2" t="str">
        <v>0091 11 6936689</v>
      </c>
      <c r="K941" s="2">
        <v>91</v>
      </c>
      <c r="L941" s="7"/>
      <c r="M941" s="7"/>
      <c r="N941" s="7"/>
      <c r="O941" s="7"/>
      <c r="P941" s="7"/>
      <c r="Q941" s="7"/>
      <c r="R941" s="7"/>
      <c r="S941" s="7"/>
      <c r="T941" s="7"/>
      <c r="U941" s="8"/>
    </row>
    <row r="942">
      <c r="A942" s="2" t="s">
        <v>11679</v>
      </c>
      <c r="B942" s="2" t="str">
        <v>印度</v>
      </c>
      <c r="C942" s="2" t="str">
        <v>--</v>
      </c>
      <c r="D942" s="3"/>
      <c r="E942" s="2" t="str">
        <v>餐厨用具</v>
      </c>
      <c r="F942" s="2" t="str">
        <v>1次</v>
      </c>
      <c r="G942" s="2" t="str">
        <v>A/303 PUNCHVATI APARTMENT,S. V. ROAD,DAHISAR (E),MUMBAI</v>
      </c>
      <c r="H942" s="2" t="str">
        <v>--</v>
      </c>
      <c r="I942" s="2" t="s">
        <v>11680</v>
      </c>
      <c r="J942" s="2" t="str">
        <v>--</v>
      </c>
      <c r="K942" s="2" t="str">
        <v>0091 22 6792854</v>
      </c>
      <c r="L942" s="7"/>
      <c r="M942" s="7"/>
      <c r="N942" s="7"/>
      <c r="O942" s="7"/>
      <c r="P942" s="7"/>
      <c r="Q942" s="7"/>
      <c r="R942" s="7"/>
      <c r="S942" s="7"/>
      <c r="T942" s="7"/>
      <c r="U942" s="8"/>
    </row>
    <row r="943">
      <c r="A943" s="2" t="s">
        <v>8607</v>
      </c>
      <c r="B943" s="2" t="str">
        <v>沙烏地阿拉伯</v>
      </c>
      <c r="C943" s="2" t="str">
        <v>--</v>
      </c>
      <c r="D943" s="3"/>
      <c r="E943" s="2" t="s">
        <v>8605</v>
      </c>
      <c r="F943" s="2" t="str">
        <v>9次</v>
      </c>
      <c r="G943" s="2" t="str">
        <v>POST BOX.NO 84AHAD-AL-MASARAH GIZAN (K.S.A) ,SAUDI ARABIA</v>
      </c>
      <c r="H943" s="2" t="str">
        <v>Herbert Flores Concha</v>
      </c>
      <c r="I943" s="2" t="s">
        <v>8606</v>
      </c>
      <c r="J943" s="2">
        <v>96673191829</v>
      </c>
      <c r="K943" s="2">
        <v>96673192980</v>
      </c>
      <c r="L943" s="7"/>
      <c r="M943" s="7"/>
      <c r="N943" s="7"/>
      <c r="O943" s="7"/>
      <c r="P943" s="7"/>
      <c r="Q943" s="7"/>
      <c r="R943" s="7"/>
      <c r="S943" s="7"/>
      <c r="T943" s="7"/>
      <c r="U943" s="8"/>
    </row>
    <row r="944">
      <c r="A944" s="2" t="s">
        <v>8960</v>
      </c>
      <c r="B944" s="2" t="str">
        <v>印度</v>
      </c>
      <c r="C944" s="3" t="s">
        <v>8957</v>
      </c>
      <c r="D944" s="3"/>
      <c r="E944" s="2" t="s">
        <v>8959</v>
      </c>
      <c r="F944" s="2" t="str">
        <v>10次</v>
      </c>
      <c r="G944" s="2" t="str">
        <v>101-102/C, SKYPAN, OBEROI COMPLEX,NEW LINK ROAD, ANDHERI (W)MUMBAI 400053.INDIA</v>
      </c>
      <c r="H944" s="2" t="str">
        <v>ERICA LI</v>
      </c>
      <c r="I944" s="2" t="s">
        <v>8958</v>
      </c>
      <c r="J944" s="2" t="str">
        <v>+91-99298-44222,+91-80-4857-0571,+91-80-4946-2765</v>
      </c>
      <c r="K944" s="2" t="str">
        <v>91 22 2677475</v>
      </c>
      <c r="L944" s="7"/>
      <c r="M944" s="7"/>
      <c r="N944" s="7"/>
      <c r="O944" s="7"/>
      <c r="P944" s="7"/>
      <c r="Q944" s="7"/>
      <c r="R944" s="7"/>
      <c r="S944" s="7"/>
      <c r="T944" s="7"/>
      <c r="U944" s="8"/>
    </row>
    <row r="945">
      <c r="A945" s="2" t="s">
        <v>11966</v>
      </c>
      <c r="B945" s="2" t="str">
        <v>土耳其</v>
      </c>
      <c r="C945" s="3" t="s">
        <v>11963</v>
      </c>
      <c r="D945" s="3"/>
      <c r="E945" s="2" t="s">
        <v>11964</v>
      </c>
      <c r="F945" s="2" t="str">
        <v>9次</v>
      </c>
      <c r="G945" s="2" t="str">
        <v>DERGILER STREET GAZETECILER HOUSE ESTATE , TURKEY</v>
      </c>
      <c r="H945" s="2" t="str">
        <v>Elif Aslan</v>
      </c>
      <c r="I945" s="2" t="s">
        <v>11965</v>
      </c>
      <c r="J945" s="2" t="str">
        <v>+90 212 274 87 71</v>
      </c>
      <c r="K945" s="2">
        <v>90212</v>
      </c>
      <c r="L945" s="7"/>
      <c r="M945" s="7"/>
      <c r="N945" s="7"/>
      <c r="O945" s="7"/>
      <c r="P945" s="7"/>
      <c r="Q945" s="7"/>
      <c r="R945" s="7"/>
      <c r="S945" s="7"/>
      <c r="T945" s="7"/>
      <c r="U945" s="8"/>
    </row>
    <row r="946">
      <c r="A946" s="2" t="s">
        <v>8852</v>
      </c>
      <c r="B946" s="2" t="str">
        <v>印度</v>
      </c>
      <c r="C946" s="3" t="s">
        <v>8851</v>
      </c>
      <c r="D946" s="3"/>
      <c r="E946" s="2" t="str">
        <v>五金,其他,家具,工艺陶瓷,服装饰物及配件,玻璃工艺品,箱包,食品,餐厨用具</v>
      </c>
      <c r="F946" s="2" t="str">
        <v>10次</v>
      </c>
      <c r="G946" s="2" t="str">
        <v>1302, CHALLENGER #1, THAKUR VILLAGE,KANDIVALI (E) ,MIMBAI 400 101,INDIA</v>
      </c>
      <c r="H946" s="2" t="str">
        <v>ARUAN MAGAMAGE</v>
      </c>
      <c r="I946" s="2" t="s">
        <v>8850</v>
      </c>
      <c r="J946" s="2" t="str">
        <v>+91 11 2884 7099</v>
      </c>
      <c r="K946" s="2" t="str">
        <v>011 28847099</v>
      </c>
      <c r="L946" s="7"/>
      <c r="M946" s="7"/>
      <c r="N946" s="7"/>
      <c r="O946" s="7"/>
      <c r="P946" s="7"/>
      <c r="Q946" s="7"/>
      <c r="R946" s="7"/>
      <c r="S946" s="7"/>
      <c r="T946" s="7"/>
      <c r="U946" s="8"/>
    </row>
    <row r="947">
      <c r="A947" s="2" t="s">
        <v>11859</v>
      </c>
      <c r="B947" s="2" t="str">
        <v>沙烏地阿拉伯</v>
      </c>
      <c r="C947" s="2" t="str">
        <v>--</v>
      </c>
      <c r="D947" s="3"/>
      <c r="E947" s="2" t="s">
        <v>11857</v>
      </c>
      <c r="F947" s="2" t="str">
        <v>9次</v>
      </c>
      <c r="G947" s="2" t="str">
        <v>BOX.9737 ,DAMMAM 31423 ,SAUDI ARABIA</v>
      </c>
      <c r="H947" s="2" t="str">
        <v>Shahrokh Yaghoobi</v>
      </c>
      <c r="I947" s="2" t="s">
        <v>11858</v>
      </c>
      <c r="J947" s="2">
        <v>96638264437</v>
      </c>
      <c r="K947" s="2">
        <v>96638274146</v>
      </c>
      <c r="L947" s="7"/>
      <c r="M947" s="7"/>
      <c r="N947" s="7"/>
      <c r="O947" s="7"/>
      <c r="P947" s="7"/>
      <c r="Q947" s="7"/>
      <c r="R947" s="7"/>
      <c r="S947" s="7"/>
      <c r="T947" s="7"/>
      <c r="U947" s="8"/>
    </row>
    <row r="948">
      <c r="A948" s="2" t="s">
        <v>8265</v>
      </c>
      <c r="B948" s="2" t="str">
        <v>土耳其</v>
      </c>
      <c r="C948" s="3" t="s">
        <v>8267</v>
      </c>
      <c r="D948" s="3"/>
      <c r="E948" s="2" t="str">
        <v>家用电器,餐厨用具</v>
      </c>
      <c r="F948" s="2" t="str">
        <v>5次</v>
      </c>
      <c r="G948" s="2" t="str">
        <v>BAYRAMPASA,TERAZIDERE MAH.GUNES CAD.CAYIR SOK.NO.1 ISTANBUL</v>
      </c>
      <c r="H948" s="2" t="str">
        <v>HAYRETTIN ATMACA</v>
      </c>
      <c r="I948" s="2" t="s">
        <v>8266</v>
      </c>
      <c r="J948" s="2" t="str">
        <v>+90 212 674 43 00</v>
      </c>
      <c r="K948" s="2" t="str">
        <v>0090 212 6136640</v>
      </c>
      <c r="L948" s="7"/>
      <c r="M948" s="7"/>
      <c r="N948" s="7"/>
      <c r="O948" s="7"/>
      <c r="P948" s="7"/>
      <c r="Q948" s="7"/>
      <c r="R948" s="7"/>
      <c r="S948" s="7"/>
      <c r="T948" s="7"/>
      <c r="U948" s="8"/>
    </row>
    <row r="949">
      <c r="A949" s="2" t="s">
        <v>11402</v>
      </c>
      <c r="B949" s="2" t="str">
        <v>土耳其</v>
      </c>
      <c r="C949" s="3" t="s">
        <v>11401</v>
      </c>
      <c r="D949" s="3"/>
      <c r="E949" s="2" t="s">
        <v>11400</v>
      </c>
      <c r="F949" s="2" t="str">
        <v>10次</v>
      </c>
      <c r="G949" s="2" t="str">
        <v>BAGDAT CAD.BEYAZKOSK APT.NO:135 D:10 FENERYOLU 34524ISTANBULTURKEY</v>
      </c>
      <c r="H949" s="2" t="str">
        <v>Arie Hershko</v>
      </c>
      <c r="I949" s="2" t="s">
        <v>11399</v>
      </c>
      <c r="J949" s="2" t="str">
        <v>+90 212 541 90 58</v>
      </c>
      <c r="K949" s="2" t="str">
        <v>90 212 5419058</v>
      </c>
      <c r="L949" s="7"/>
      <c r="M949" s="7"/>
      <c r="N949" s="7"/>
      <c r="O949" s="7"/>
      <c r="P949" s="7"/>
      <c r="Q949" s="7"/>
      <c r="R949" s="7"/>
      <c r="S949" s="7"/>
      <c r="T949" s="7"/>
      <c r="U949" s="8"/>
    </row>
    <row r="950">
      <c r="A950" s="2" t="s">
        <v>11305</v>
      </c>
      <c r="B950" s="2" t="str">
        <v>印度</v>
      </c>
      <c r="C950" s="2" t="str">
        <v>--</v>
      </c>
      <c r="D950" s="3"/>
      <c r="E950" s="2" t="str">
        <v>餐厨用具</v>
      </c>
      <c r="F950" s="2" t="str">
        <v>6次</v>
      </c>
      <c r="G950" s="2" t="str">
        <v>PLOT NO.91,ABOVE APOLLO PHARMACY,VIKRAMPURI,SECUNDERABAD-9</v>
      </c>
      <c r="H950" s="2" t="str">
        <v>RAJESHWAR RAO BEJUGAM</v>
      </c>
      <c r="I950" s="2" t="str">
        <v>--</v>
      </c>
      <c r="J950" s="2">
        <f>+91-40-2772-425</f>
      </c>
      <c r="K950" s="2" t="str">
        <v>0091 40 7729175</v>
      </c>
      <c r="L950" s="7"/>
      <c r="M950" s="7"/>
      <c r="N950" s="7"/>
      <c r="O950" s="7"/>
      <c r="P950" s="7"/>
      <c r="Q950" s="7"/>
      <c r="R950" s="7"/>
      <c r="S950" s="7"/>
      <c r="T950" s="7"/>
      <c r="U950" s="8"/>
    </row>
    <row r="951">
      <c r="A951" s="2" t="s">
        <v>11633</v>
      </c>
      <c r="B951" s="2" t="str">
        <v>印度</v>
      </c>
      <c r="C951" s="3" t="s">
        <v>11631</v>
      </c>
      <c r="D951" s="3"/>
      <c r="E951" s="2" t="str">
        <v>个人护理用具,体育及旅游休闲用品,玻璃工艺品,箱包,餐厨用具</v>
      </c>
      <c r="F951" s="2" t="str">
        <v>7次</v>
      </c>
      <c r="G951" s="2" t="str">
        <v>11-31-67,PARK ROAD,VIJAYAWADA-(A.P),INDIA</v>
      </c>
      <c r="H951" s="2" t="str">
        <v>--</v>
      </c>
      <c r="I951" s="2" t="s">
        <v>11632</v>
      </c>
      <c r="J951" s="2" t="str">
        <v>+91 22 2873 3792</v>
      </c>
      <c r="K951" s="2" t="str">
        <v>91 22 28782486</v>
      </c>
      <c r="L951" s="7"/>
      <c r="M951" s="7"/>
      <c r="N951" s="7"/>
      <c r="O951" s="7"/>
      <c r="P951" s="7"/>
      <c r="Q951" s="7"/>
      <c r="R951" s="7"/>
      <c r="S951" s="7"/>
      <c r="T951" s="7"/>
      <c r="U951" s="8"/>
    </row>
    <row r="952">
      <c r="A952" s="2" t="s">
        <v>8544</v>
      </c>
      <c r="B952" s="2" t="str">
        <v>印度</v>
      </c>
      <c r="C952" s="3" t="s">
        <v>8545</v>
      </c>
      <c r="D952" s="3"/>
      <c r="E952" s="2" t="s">
        <v>8542</v>
      </c>
      <c r="F952" s="2" t="str">
        <v>8次</v>
      </c>
      <c r="G952" s="2" t="str">
        <v>25,HAMILTON ROAD,KASHMERE GATE,DELHI</v>
      </c>
      <c r="H952" s="2" t="str">
        <v>ASHOK GUPTA</v>
      </c>
      <c r="I952" s="2" t="s">
        <v>8543</v>
      </c>
      <c r="J952" s="2">
        <f>+91-120-252-977</f>
      </c>
      <c r="K952" s="2" t="str">
        <v>0091 11 2114131</v>
      </c>
      <c r="L952" s="7"/>
      <c r="M952" s="7"/>
      <c r="N952" s="7"/>
      <c r="O952" s="7"/>
      <c r="P952" s="7"/>
      <c r="Q952" s="7"/>
      <c r="R952" s="7"/>
      <c r="S952" s="7"/>
      <c r="T952" s="7"/>
      <c r="U952" s="8"/>
    </row>
    <row r="953">
      <c r="A953" s="2" t="s">
        <v>9486</v>
      </c>
      <c r="B953" s="2" t="str">
        <v>新加坡</v>
      </c>
      <c r="C953" s="2" t="str">
        <v>--</v>
      </c>
      <c r="D953" s="3"/>
      <c r="E953" s="2" t="str">
        <v>五金,其他,家具,家居装饰品,餐厨用具</v>
      </c>
      <c r="F953" s="2" t="str">
        <v>9次</v>
      </c>
      <c r="G953" s="2" t="str">
        <v>10 COLLYER QUAY, #19-08,OCEAN BUILDING,SINGAPORE 049315,SINGAPORE</v>
      </c>
      <c r="H953" s="2" t="str">
        <v>Charlie</v>
      </c>
      <c r="I953" s="2" t="s">
        <v>9487</v>
      </c>
      <c r="J953" s="2" t="str">
        <v>+65 6861 6932</v>
      </c>
      <c r="K953" s="2" t="str">
        <v>0065 68631929</v>
      </c>
      <c r="L953" s="7"/>
      <c r="M953" s="7"/>
      <c r="N953" s="7"/>
      <c r="O953" s="7"/>
      <c r="P953" s="7"/>
      <c r="Q953" s="7"/>
      <c r="R953" s="7"/>
      <c r="S953" s="7"/>
      <c r="T953" s="7"/>
      <c r="U953" s="8"/>
    </row>
    <row r="954">
      <c r="A954" s="2" t="s">
        <v>9403</v>
      </c>
      <c r="B954" s="2" t="str">
        <v>菲律賓</v>
      </c>
      <c r="C954" s="3" t="s">
        <v>9404</v>
      </c>
      <c r="D954" s="3"/>
      <c r="E954" s="2" t="s">
        <v>9401</v>
      </c>
      <c r="F954" s="2" t="str">
        <v>8次</v>
      </c>
      <c r="G954" s="2" t="str">
        <v>1115 TOMAS MAPUA STA. CRUZ MANILA,PHILIPPINES</v>
      </c>
      <c r="H954" s="2" t="str">
        <v>Felipe Rojas</v>
      </c>
      <c r="I954" s="2" t="s">
        <v>9402</v>
      </c>
      <c r="J954" s="2" t="str">
        <v>+63 2 321 0537</v>
      </c>
      <c r="K954" s="2">
        <v>4005402</v>
      </c>
      <c r="L954" s="7"/>
      <c r="M954" s="7"/>
      <c r="N954" s="7"/>
      <c r="O954" s="7"/>
      <c r="P954" s="7"/>
      <c r="Q954" s="7"/>
      <c r="R954" s="7"/>
      <c r="S954" s="7"/>
      <c r="T954" s="7"/>
      <c r="U954" s="8"/>
    </row>
    <row r="955">
      <c r="A955" s="2" t="s">
        <v>11548</v>
      </c>
      <c r="B955" s="2" t="str">
        <v>新加坡</v>
      </c>
      <c r="C955" s="2" t="str">
        <v>--</v>
      </c>
      <c r="D955" s="3"/>
      <c r="E955" s="2" t="str">
        <v>餐厨用具</v>
      </c>
      <c r="F955" s="2" t="str">
        <v>5次</v>
      </c>
      <c r="G955" s="2" t="str">
        <v>33 CLUB STREET,#02-21 EMERALD GARDENSINGAPORE 069415,SINGAPORE</v>
      </c>
      <c r="H955" s="2" t="str">
        <v>--</v>
      </c>
      <c r="I955" s="2" t="s">
        <v>11547</v>
      </c>
      <c r="J955" s="2" t="str">
        <v>+65 6438 4547</v>
      </c>
      <c r="K955" s="2">
        <v>6564384547</v>
      </c>
      <c r="L955" s="7"/>
      <c r="M955" s="7"/>
      <c r="N955" s="7"/>
      <c r="O955" s="7"/>
      <c r="P955" s="7"/>
      <c r="Q955" s="7"/>
      <c r="R955" s="7"/>
      <c r="S955" s="7"/>
      <c r="T955" s="7"/>
      <c r="U955" s="8"/>
    </row>
    <row r="956">
      <c r="A956" s="2" t="s">
        <v>7921</v>
      </c>
      <c r="B956" s="2" t="str">
        <v>沙烏地阿拉伯</v>
      </c>
      <c r="C956" s="3" t="s">
        <v>7920</v>
      </c>
      <c r="D956" s="3"/>
      <c r="E956" s="2" t="s">
        <v>7922</v>
      </c>
      <c r="F956" s="2" t="str">
        <v>8次</v>
      </c>
      <c r="G956" s="2" t="str">
        <v>AL GARAWI GALLERIA, ARUBA STREET OLIYA, P.O.BOX 41122 PINCODE11521, RIYADH SAUDI ARABIA</v>
      </c>
      <c r="H956" s="2" t="str">
        <v>ABDELAZIZ M.AL-AREFEY</v>
      </c>
      <c r="I956" s="2" t="s">
        <v>7923</v>
      </c>
      <c r="J956" s="2" t="str">
        <v>00966 1 4531078</v>
      </c>
      <c r="K956" s="2" t="str">
        <v>00966 1 4564618</v>
      </c>
      <c r="L956" s="7"/>
      <c r="M956" s="7"/>
      <c r="N956" s="7"/>
      <c r="O956" s="7"/>
      <c r="P956" s="7"/>
      <c r="Q956" s="7"/>
      <c r="R956" s="7"/>
      <c r="S956" s="7"/>
      <c r="T956" s="7"/>
      <c r="U956" s="8"/>
    </row>
    <row r="957">
      <c r="A957" s="2" t="s">
        <v>11633</v>
      </c>
      <c r="B957" s="2" t="str">
        <v>印度</v>
      </c>
      <c r="C957" s="3" t="s">
        <v>11631</v>
      </c>
      <c r="D957" s="3"/>
      <c r="E957" s="2" t="str">
        <v>个人护理用具,体育及旅游休闲用品,玻璃工艺品,箱包,餐厨用具</v>
      </c>
      <c r="F957" s="2" t="str">
        <v>7次</v>
      </c>
      <c r="G957" s="2" t="str">
        <v>11-31-67,PARK ROAD,VIJAYAWADA-(A.P),INDIA</v>
      </c>
      <c r="H957" s="2" t="str">
        <v>--</v>
      </c>
      <c r="I957" s="2" t="s">
        <v>11632</v>
      </c>
      <c r="J957" s="2" t="str">
        <v>+91 22 2873 3792</v>
      </c>
      <c r="K957" s="2" t="str">
        <v>91 22 28782486</v>
      </c>
      <c r="L957" s="7"/>
      <c r="M957" s="7"/>
      <c r="N957" s="7"/>
      <c r="O957" s="7"/>
      <c r="P957" s="7"/>
      <c r="Q957" s="7"/>
      <c r="R957" s="7"/>
      <c r="S957" s="7"/>
      <c r="T957" s="7"/>
      <c r="U957" s="8"/>
    </row>
    <row r="958">
      <c r="A958" s="2" t="s">
        <v>8544</v>
      </c>
      <c r="B958" s="2" t="str">
        <v>印度</v>
      </c>
      <c r="C958" s="3" t="s">
        <v>8545</v>
      </c>
      <c r="D958" s="3"/>
      <c r="E958" s="2" t="s">
        <v>8542</v>
      </c>
      <c r="F958" s="2" t="str">
        <v>8次</v>
      </c>
      <c r="G958" s="2" t="str">
        <v>25,HAMILTON ROAD,KASHMERE GATE,DELHI</v>
      </c>
      <c r="H958" s="2" t="str">
        <v>ASHOK GUPTA</v>
      </c>
      <c r="I958" s="2" t="s">
        <v>8543</v>
      </c>
      <c r="J958" s="2">
        <f>+91-120-252-977</f>
      </c>
      <c r="K958" s="2" t="str">
        <v>0091 11 2114131</v>
      </c>
      <c r="L958" s="7"/>
      <c r="M958" s="7"/>
      <c r="N958" s="7"/>
      <c r="O958" s="7"/>
      <c r="P958" s="7"/>
      <c r="Q958" s="7"/>
      <c r="R958" s="7"/>
      <c r="S958" s="7"/>
      <c r="T958" s="7"/>
      <c r="U958" s="8"/>
    </row>
    <row r="959">
      <c r="A959" s="2" t="s">
        <v>11260</v>
      </c>
      <c r="B959" s="2" t="str">
        <v>土耳其</v>
      </c>
      <c r="C959" s="2" t="str">
        <v>--</v>
      </c>
      <c r="D959" s="3"/>
      <c r="E959" s="2" t="str">
        <v>卫浴设备,餐厨用具</v>
      </c>
      <c r="F959" s="2" t="str">
        <v>9次</v>
      </c>
      <c r="G959" s="2" t="str">
        <v>58.BULVAR CADDESI NO.9 ZEYTINBURNU/ISTANBUL</v>
      </c>
      <c r="H959" s="2" t="str">
        <v>BULVAR YAPI MALZ SAN TIC LTD. STI.</v>
      </c>
      <c r="I959" s="2" t="s">
        <v>11259</v>
      </c>
      <c r="J959" s="2" t="str">
        <v>+90 212 546 75 02</v>
      </c>
      <c r="K959" s="2" t="str">
        <v>0090 212 6646095</v>
      </c>
      <c r="L959" s="7"/>
      <c r="M959" s="7"/>
      <c r="N959" s="7"/>
      <c r="O959" s="7"/>
      <c r="P959" s="7"/>
      <c r="Q959" s="7"/>
      <c r="R959" s="7"/>
      <c r="S959" s="7"/>
      <c r="T959" s="7"/>
      <c r="U959" s="8"/>
    </row>
    <row r="960">
      <c r="A960" s="2" t="s">
        <v>11196</v>
      </c>
      <c r="B960" s="2" t="str">
        <v>土耳其</v>
      </c>
      <c r="C960" s="2" t="str">
        <v>--</v>
      </c>
      <c r="D960" s="3"/>
      <c r="E960" s="2" t="str">
        <v>其他,家居用品,餐厨用具</v>
      </c>
      <c r="F960" s="2" t="str">
        <v>8次</v>
      </c>
      <c r="G960" s="2" t="str">
        <v>SIYAVUSPASA SOK.KAYSERI NAIL ISHANINO:30 MERCAN-ISTANBUL,TURKEY</v>
      </c>
      <c r="H960" s="2" t="str">
        <v>Palat Abdul Azeez</v>
      </c>
      <c r="I960" s="2" t="s">
        <v>11195</v>
      </c>
      <c r="J960" s="2" t="str">
        <v>+90 212 519 58 73</v>
      </c>
      <c r="K960" s="2">
        <v>902125288752</v>
      </c>
      <c r="L960" s="7"/>
      <c r="M960" s="7"/>
      <c r="N960" s="7"/>
      <c r="O960" s="7"/>
      <c r="P960" s="7"/>
      <c r="Q960" s="7"/>
      <c r="R960" s="7"/>
      <c r="S960" s="7"/>
      <c r="T960" s="7"/>
      <c r="U960" s="8"/>
    </row>
    <row r="961">
      <c r="A961" s="2" t="s">
        <v>7974</v>
      </c>
      <c r="B961" s="2" t="str">
        <v>沙烏地阿拉伯</v>
      </c>
      <c r="C961" s="3" t="s">
        <v>7975</v>
      </c>
      <c r="D961" s="3"/>
      <c r="E961" s="2" t="str">
        <v>餐厨用具</v>
      </c>
      <c r="F961" s="2" t="str">
        <v>6次</v>
      </c>
      <c r="G961" s="2" t="str">
        <v>P.O.BOX 34869 JEDDAH 21478</v>
      </c>
      <c r="H961" s="2" t="str">
        <v>MR.MOHAMMAD A. HAMDAN</v>
      </c>
      <c r="I961" s="2" t="s">
        <v>7973</v>
      </c>
      <c r="J961" s="2" t="str">
        <v>00966 2 6380510</v>
      </c>
      <c r="K961" s="2" t="str">
        <v>00966 2 6380511</v>
      </c>
      <c r="L961" s="7"/>
      <c r="M961" s="7"/>
      <c r="N961" s="7"/>
      <c r="O961" s="7"/>
      <c r="P961" s="7"/>
      <c r="Q961" s="7"/>
      <c r="R961" s="7"/>
      <c r="S961" s="7"/>
      <c r="T961" s="7"/>
      <c r="U961" s="8"/>
    </row>
    <row r="962">
      <c r="A962" s="2" t="s">
        <v>10786</v>
      </c>
      <c r="B962" s="2" t="str">
        <v>印度</v>
      </c>
      <c r="C962" s="2" t="str">
        <v>--</v>
      </c>
      <c r="D962" s="3"/>
      <c r="E962" s="2" t="str">
        <v>玩具,礼品及赠品,餐厨用具</v>
      </c>
      <c r="F962" s="2" t="str">
        <v>9次</v>
      </c>
      <c r="G962" s="2" t="str">
        <v>50/11,VADGAON SHERI,OFF. NAGAR ROAD,PUNE</v>
      </c>
      <c r="H962" s="2" t="str">
        <v>METLON ENGINEERS PVT. LTD.</v>
      </c>
      <c r="I962" s="2" t="s">
        <v>10787</v>
      </c>
      <c r="J962" s="2" t="str">
        <v>0091 20 7030379</v>
      </c>
      <c r="K962" s="2" t="str">
        <v>0091 20 7031936</v>
      </c>
      <c r="L962" s="7"/>
      <c r="M962" s="7"/>
      <c r="N962" s="7"/>
      <c r="O962" s="7"/>
      <c r="P962" s="7"/>
      <c r="Q962" s="7"/>
      <c r="R962" s="7"/>
      <c r="S962" s="7"/>
      <c r="T962" s="7"/>
      <c r="U962" s="8"/>
    </row>
    <row r="963">
      <c r="A963" s="2" t="s">
        <v>13293</v>
      </c>
      <c r="B963" s="2" t="str">
        <v>尼日利亞</v>
      </c>
      <c r="C963" s="2" t="str">
        <v>--</v>
      </c>
      <c r="D963" s="3"/>
      <c r="E963" s="2" t="s">
        <v>13294</v>
      </c>
      <c r="F963" s="2" t="str">
        <v>7次</v>
      </c>
      <c r="G963" s="2" t="str">
        <v>NO 5 OYESIKU LANE, OFF LANTORO,ISAAKE, ABEOKUTA,OGUN STATE,NIGERIA</v>
      </c>
      <c r="H963" s="2" t="str">
        <v>HWAN PAU TJAN</v>
      </c>
      <c r="I963" s="2" t="s">
        <v>13295</v>
      </c>
      <c r="J963" s="2">
        <v>316111</v>
      </c>
      <c r="K963" s="2">
        <v>316111</v>
      </c>
      <c r="L963" s="7"/>
      <c r="M963" s="7"/>
      <c r="N963" s="7"/>
      <c r="O963" s="7"/>
      <c r="P963" s="7"/>
      <c r="Q963" s="7"/>
      <c r="R963" s="7"/>
      <c r="S963" s="7"/>
      <c r="T963" s="7"/>
      <c r="U963" s="8"/>
    </row>
    <row r="964">
      <c r="A964" s="2" t="s">
        <v>10573</v>
      </c>
      <c r="B964" s="2" t="str">
        <v>印度</v>
      </c>
      <c r="C964" s="3" t="s">
        <v>10576</v>
      </c>
      <c r="D964" s="3"/>
      <c r="E964" s="2" t="s">
        <v>10574</v>
      </c>
      <c r="F964" s="2" t="str">
        <v>9次</v>
      </c>
      <c r="G964" s="2" t="str">
        <v>17B,ASHOKA SHOPPING CENTRE,NEAR CRAWFORD MARKET,MUMBAI</v>
      </c>
      <c r="H964" s="2" t="str">
        <v>Mr ANANYA ROYCHOWDHUSY</v>
      </c>
      <c r="I964" s="2" t="s">
        <v>10575</v>
      </c>
      <c r="J964" s="2" t="str">
        <v>+91 33 2235 3746</v>
      </c>
      <c r="K964" s="2" t="str">
        <v>0091 22 22693344</v>
      </c>
      <c r="L964" s="7"/>
      <c r="M964" s="7"/>
      <c r="N964" s="7"/>
      <c r="O964" s="7"/>
      <c r="P964" s="7"/>
      <c r="Q964" s="7"/>
      <c r="R964" s="7"/>
      <c r="S964" s="7"/>
      <c r="T964" s="7"/>
      <c r="U964" s="8"/>
    </row>
    <row r="965">
      <c r="A965" s="2" t="s">
        <v>13276</v>
      </c>
      <c r="B965" s="2" t="str">
        <v>新加坡</v>
      </c>
      <c r="C965" s="2" t="str">
        <v>--</v>
      </c>
      <c r="D965" s="3"/>
      <c r="E965" s="2" t="str">
        <v>餐厨用具</v>
      </c>
      <c r="F965" s="2" t="str">
        <v>2次</v>
      </c>
      <c r="G965" s="2" t="str">
        <v>Main Office:2,Westerhout Road, 397643, Singapore</v>
      </c>
      <c r="H965" s="2" t="str">
        <v>Ho Peng Sun</v>
      </c>
      <c r="I965" s="2" t="str">
        <v>--</v>
      </c>
      <c r="J965" s="2" t="str">
        <v>0065 67478384</v>
      </c>
      <c r="K965" s="2" t="str">
        <v>0065 67470058</v>
      </c>
      <c r="L965" s="7"/>
      <c r="M965" s="7"/>
      <c r="N965" s="7"/>
      <c r="O965" s="7"/>
      <c r="P965" s="7"/>
      <c r="Q965" s="7"/>
      <c r="R965" s="7"/>
      <c r="S965" s="7"/>
      <c r="T965" s="7"/>
      <c r="U965" s="8"/>
    </row>
    <row r="966">
      <c r="A966" s="2" t="s">
        <v>10634</v>
      </c>
      <c r="B966" s="2" t="str">
        <v>阿聯酋</v>
      </c>
      <c r="C966" s="3" t="s">
        <v>10632</v>
      </c>
      <c r="D966" s="3"/>
      <c r="E966" s="2" t="str">
        <v>餐厨用具</v>
      </c>
      <c r="F966" s="2" t="str">
        <v>3次</v>
      </c>
      <c r="G966" s="2" t="str">
        <v>PO BOX 8411,DUBAI,U.A.E.</v>
      </c>
      <c r="H966" s="2" t="str">
        <v>--</v>
      </c>
      <c r="I966" s="2" t="s">
        <v>10633</v>
      </c>
      <c r="J966" s="2" t="str">
        <v>+971 4 265 3771</v>
      </c>
      <c r="K966" s="2">
        <v>97142653774</v>
      </c>
      <c r="L966" s="7"/>
      <c r="M966" s="7"/>
      <c r="N966" s="7"/>
      <c r="O966" s="7"/>
      <c r="P966" s="7"/>
      <c r="Q966" s="7"/>
      <c r="R966" s="7"/>
      <c r="S966" s="7"/>
      <c r="T966" s="7"/>
      <c r="U966" s="8"/>
    </row>
    <row r="967">
      <c r="A967" s="2" t="s">
        <v>10656</v>
      </c>
      <c r="B967" s="2" t="str">
        <v>菲律賓</v>
      </c>
      <c r="C967" s="3" t="s">
        <v>10657</v>
      </c>
      <c r="D967" s="3"/>
      <c r="E967" s="2" t="s">
        <v>10658</v>
      </c>
      <c r="F967" s="2" t="str">
        <v>10次</v>
      </c>
      <c r="G967" s="2" t="str">
        <v>#2 PLATINUM ST. GOLDENDALE II TINAJEROS,MALABON,M.M.</v>
      </c>
      <c r="H967" s="2" t="str">
        <v>C S CHEN</v>
      </c>
      <c r="I967" s="2" t="s">
        <v>10659</v>
      </c>
      <c r="J967" s="2" t="str">
        <v>(63)2736253133</v>
      </c>
      <c r="K967" s="2" t="str">
        <v>(63)2-7362531</v>
      </c>
      <c r="L967" s="7"/>
      <c r="M967" s="7"/>
      <c r="N967" s="7"/>
      <c r="O967" s="7"/>
      <c r="P967" s="7"/>
      <c r="Q967" s="7"/>
      <c r="R967" s="7"/>
      <c r="S967" s="7"/>
      <c r="T967" s="7"/>
      <c r="U967" s="8"/>
    </row>
    <row r="968">
      <c r="A968" s="2" t="s">
        <v>12977</v>
      </c>
      <c r="B968" s="2" t="str">
        <v>印度</v>
      </c>
      <c r="C968" s="3" t="s">
        <v>12978</v>
      </c>
      <c r="D968" s="3"/>
      <c r="E968" s="2" t="str">
        <v>家用电器,钟表眼镜,餐厨用具</v>
      </c>
      <c r="F968" s="2" t="str">
        <v>8次</v>
      </c>
      <c r="G968" s="2" t="str">
        <v>341/12/B,STREET NO.5,SHALIMAR PARK EXTN.,DELHI</v>
      </c>
      <c r="H968" s="2" t="str">
        <v>HONEGMELL INDUSTRIES</v>
      </c>
      <c r="I968" s="2" t="str">
        <v>+919810071842@airtelmail.com</v>
      </c>
      <c r="J968" s="2" t="str">
        <v>+91 98100 71842</v>
      </c>
      <c r="K968" s="2" t="str">
        <v>0091 11 2003038</v>
      </c>
      <c r="L968" s="7"/>
      <c r="M968" s="7"/>
      <c r="N968" s="7"/>
      <c r="O968" s="7"/>
      <c r="P968" s="7"/>
      <c r="Q968" s="7"/>
      <c r="R968" s="7"/>
      <c r="S968" s="7"/>
      <c r="T968" s="7"/>
      <c r="U968" s="8"/>
    </row>
    <row r="969">
      <c r="A969" s="2" t="s">
        <v>13363</v>
      </c>
      <c r="B969" s="2" t="str">
        <v>印度</v>
      </c>
      <c r="C969" s="3" t="s">
        <v>13361</v>
      </c>
      <c r="D969" s="3"/>
      <c r="E969" s="2" t="str">
        <v>其他,家居装饰品,家用电器,餐厨用具</v>
      </c>
      <c r="F969" s="2" t="str">
        <v>4次</v>
      </c>
      <c r="G969" s="2" t="str">
        <v>46C, J.L. Nehru Road Kolkata West Bengal</v>
      </c>
      <c r="H969" s="2" t="str">
        <v>Neamtu Dan</v>
      </c>
      <c r="I969" s="2" t="s">
        <v>13362</v>
      </c>
      <c r="J969" s="2" t="str">
        <v>+91 33 2234 2617</v>
      </c>
      <c r="K969" s="2" t="str">
        <v>0091-33-22720104</v>
      </c>
      <c r="L969" s="7"/>
      <c r="M969" s="7"/>
      <c r="N969" s="7"/>
      <c r="O969" s="7"/>
      <c r="P969" s="7"/>
      <c r="Q969" s="7"/>
      <c r="R969" s="7"/>
      <c r="S969" s="7"/>
      <c r="T969" s="7"/>
      <c r="U969" s="8"/>
    </row>
    <row r="970">
      <c r="A970" s="2" t="s">
        <v>12960</v>
      </c>
      <c r="B970" s="2" t="str">
        <v>新加坡</v>
      </c>
      <c r="C970" s="3" t="s">
        <v>12962</v>
      </c>
      <c r="D970" s="3"/>
      <c r="E970" s="2" t="str">
        <v>园林用品,工艺陶瓷,餐厨用具</v>
      </c>
      <c r="F970" s="2" t="str">
        <v>6次</v>
      </c>
      <c r="G970" s="2" t="str">
        <v>20 Pandan Road</v>
      </c>
      <c r="H970" s="2" t="str">
        <v>Ryan Wong</v>
      </c>
      <c r="I970" s="2" t="s">
        <v>12961</v>
      </c>
      <c r="J970" s="2" t="str">
        <v>(65) 6223 1732,+95 1 525735,(65) 6215 9181,+62 21 8063 1820,(603) 7958 6288,(65) 6268 3922,98 2351 2374 3810 3820 4533</v>
      </c>
      <c r="K970" s="2" t="str">
        <v>0065 62632796</v>
      </c>
      <c r="L970" s="7"/>
      <c r="M970" s="7"/>
      <c r="N970" s="7"/>
      <c r="O970" s="7"/>
      <c r="P970" s="7"/>
      <c r="Q970" s="7"/>
      <c r="R970" s="7"/>
      <c r="S970" s="7"/>
      <c r="T970" s="7"/>
      <c r="U970" s="8"/>
    </row>
    <row r="971">
      <c r="A971" s="2" t="s">
        <v>12921</v>
      </c>
      <c r="B971" s="2" t="str">
        <v>沙烏地阿拉伯</v>
      </c>
      <c r="C971" s="2" t="str">
        <v>--</v>
      </c>
      <c r="D971" s="3"/>
      <c r="E971" s="2" t="str">
        <v>照明产品,鞋,餐厨用具</v>
      </c>
      <c r="F971" s="2" t="str">
        <v>9次</v>
      </c>
      <c r="G971" s="2" t="str">
        <v>BA EASHEN BUILDING,BESIDE ROYAL HOTEL 5TH FLOOR,FLAT NO.23,AL-BALAD-AL-DAHAB STREET</v>
      </c>
      <c r="H971" s="2" t="str">
        <v>HAYAT TRADING EST.</v>
      </c>
      <c r="I971" s="2" t="s">
        <v>12922</v>
      </c>
      <c r="J971" s="2" t="str">
        <v>00966 2 6449314</v>
      </c>
      <c r="K971" s="2" t="str">
        <v>00966 2 6440717</v>
      </c>
      <c r="L971" s="7"/>
      <c r="M971" s="7"/>
      <c r="N971" s="7"/>
      <c r="O971" s="7"/>
      <c r="P971" s="7"/>
      <c r="Q971" s="7"/>
      <c r="R971" s="7"/>
      <c r="S971" s="7"/>
      <c r="T971" s="7"/>
      <c r="U971" s="8"/>
    </row>
    <row r="972">
      <c r="A972" s="2" t="s">
        <v>13208</v>
      </c>
      <c r="B972" s="2" t="str">
        <v>印度</v>
      </c>
      <c r="C972" s="3" t="s">
        <v>13206</v>
      </c>
      <c r="D972" s="3"/>
      <c r="E972" s="2" t="str">
        <v>家用电器,家用纺织品,玻璃工艺品,自行车,餐厨用具</v>
      </c>
      <c r="F972" s="2" t="str">
        <v>9次</v>
      </c>
      <c r="G972" s="2" t="str">
        <v>4,II STREET,KASI VISWANATHAR COLONY,WEST MAMBALAM,CHENNAI</v>
      </c>
      <c r="H972" s="2" t="str">
        <v>K V SRINIVASAN</v>
      </c>
      <c r="I972" s="2" t="s">
        <v>13207</v>
      </c>
      <c r="J972" s="2" t="str">
        <v>0091 44 5231791</v>
      </c>
      <c r="K972" s="2" t="str">
        <v>0091 44 5231793/5231055</v>
      </c>
      <c r="L972" s="7"/>
      <c r="M972" s="7"/>
      <c r="N972" s="7"/>
      <c r="O972" s="7"/>
      <c r="P972" s="7"/>
      <c r="Q972" s="7"/>
      <c r="R972" s="7"/>
      <c r="S972" s="7"/>
      <c r="T972" s="7"/>
      <c r="U972" s="8"/>
    </row>
    <row r="973">
      <c r="A973" s="2" t="s">
        <v>10483</v>
      </c>
      <c r="B973" s="2" t="str">
        <v>新加坡</v>
      </c>
      <c r="C973" s="2" t="str">
        <v>--</v>
      </c>
      <c r="D973" s="3"/>
      <c r="E973" s="2" t="str">
        <v>五金,家用纺织品,服装饰物及配件,玩具,箱包,鞋,餐厨用具</v>
      </c>
      <c r="F973" s="2" t="str">
        <v>8次</v>
      </c>
      <c r="G973" s="2" t="str">
        <v>1 NORTH BRIDGE ROAD,#10-08,HIGH STREET CENTRE</v>
      </c>
      <c r="H973" s="2" t="str">
        <v>ESHAK</v>
      </c>
      <c r="I973" s="2" t="s">
        <v>10484</v>
      </c>
      <c r="J973" s="2">
        <f>+65-6334-657</f>
      </c>
      <c r="K973" s="2" t="str">
        <v>0065 63340659</v>
      </c>
      <c r="L973" s="7"/>
      <c r="M973" s="7"/>
      <c r="N973" s="7"/>
      <c r="O973" s="7"/>
      <c r="P973" s="7"/>
      <c r="Q973" s="7"/>
      <c r="R973" s="7"/>
      <c r="S973" s="7"/>
      <c r="T973" s="7"/>
      <c r="U973" s="8"/>
    </row>
    <row r="974">
      <c r="A974" s="2" t="s">
        <v>12797</v>
      </c>
      <c r="B974" s="2" t="str">
        <v>印度</v>
      </c>
      <c r="C974" s="3" t="s">
        <v>12796</v>
      </c>
      <c r="D974" s="3"/>
      <c r="E974" s="2" t="str">
        <v>餐厨用具</v>
      </c>
      <c r="F974" s="2" t="str">
        <v>3次</v>
      </c>
      <c r="G974" s="2" t="str">
        <v>SHOP NO.2,NEHA APARTMENT,L.B.S.MARG,BHANDUP(WEST),MUMBAI</v>
      </c>
      <c r="H974" s="2" t="str">
        <v>SURENDER SINGH</v>
      </c>
      <c r="I974" s="2" t="str">
        <v>--</v>
      </c>
      <c r="J974" s="2" t="str">
        <v>8048372738,+91 98608 61785,+91 98317 02220</v>
      </c>
      <c r="K974" s="2" t="str">
        <v>0091 22 5643318</v>
      </c>
      <c r="L974" s="7"/>
      <c r="M974" s="7"/>
      <c r="N974" s="7"/>
      <c r="O974" s="7"/>
      <c r="P974" s="7"/>
      <c r="Q974" s="7"/>
      <c r="R974" s="7"/>
      <c r="S974" s="7"/>
      <c r="T974" s="7"/>
      <c r="U974" s="8"/>
    </row>
    <row r="975">
      <c r="A975" s="2" t="s">
        <v>10266</v>
      </c>
      <c r="B975" s="2" t="str">
        <v>泰国</v>
      </c>
      <c r="C975" s="3" t="s">
        <v>10265</v>
      </c>
      <c r="D975" s="3"/>
      <c r="E975" s="2" t="str">
        <v>玩具,礼品及赠品,餐厨用具</v>
      </c>
      <c r="F975" s="2" t="str">
        <v>9次</v>
      </c>
      <c r="G975" s="2" t="str">
        <v>215 THE GRAND CHINA TRADE TOWER &amp; HOTEL,5TH FL.RM.#503 YAOWARAJ RD.SAMPANTAWONG,BANGKOK</v>
      </c>
      <c r="H975" s="2" t="str">
        <v>CHAIYOS RUNGCHAROENCHAI</v>
      </c>
      <c r="I975" s="2" t="s">
        <v>10264</v>
      </c>
      <c r="J975" s="2" t="str">
        <v>0066 2 6225758</v>
      </c>
      <c r="K975" s="2" t="str">
        <v>0066 2 6225759</v>
      </c>
      <c r="L975" s="7"/>
      <c r="M975" s="7"/>
      <c r="N975" s="7"/>
      <c r="O975" s="7"/>
      <c r="P975" s="7"/>
      <c r="Q975" s="7"/>
      <c r="R975" s="7"/>
      <c r="S975" s="7"/>
      <c r="T975" s="7"/>
      <c r="U975" s="8"/>
    </row>
    <row r="976">
      <c r="A976" s="2" t="s">
        <v>10288</v>
      </c>
      <c r="B976" s="2" t="str">
        <v>菲律賓</v>
      </c>
      <c r="C976" s="2" t="str">
        <v>--</v>
      </c>
      <c r="D976" s="3"/>
      <c r="E976" s="2" t="str">
        <v>其他,家具,建筑及装饰材料,照明产品,餐厨用具</v>
      </c>
      <c r="F976" s="2" t="str">
        <v>8次</v>
      </c>
      <c r="G976" s="2" t="str">
        <v>#110 ELIZALDE ST., BF HOMES,PARANAQUE CITY,METRO MANILA,,PHILIPPINES</v>
      </c>
      <c r="H976" s="2" t="str">
        <v>Caroline Botelho Machado</v>
      </c>
      <c r="I976" s="2" t="s">
        <v>10289</v>
      </c>
      <c r="J976" s="2" t="str">
        <v>+63 2 807 3751</v>
      </c>
      <c r="K976" s="2" t="str">
        <v>63 2 850 1267</v>
      </c>
      <c r="L976" s="7"/>
      <c r="M976" s="7"/>
      <c r="N976" s="7"/>
      <c r="O976" s="7"/>
      <c r="P976" s="7"/>
      <c r="Q976" s="7"/>
      <c r="R976" s="7"/>
      <c r="S976" s="7"/>
      <c r="T976" s="7"/>
      <c r="U976" s="8"/>
    </row>
    <row r="977">
      <c r="A977" s="2" t="s">
        <v>9913</v>
      </c>
      <c r="B977" s="2" t="str">
        <v>土耳其</v>
      </c>
      <c r="C977" s="3" t="s">
        <v>9914</v>
      </c>
      <c r="D977" s="3"/>
      <c r="E977" s="2" t="s">
        <v>9911</v>
      </c>
      <c r="F977" s="2" t="str">
        <v>10次</v>
      </c>
      <c r="G977" s="2" t="str">
        <v>615/3 SOK NO.:8/3 CAMDIBIIZMIR TURKEY</v>
      </c>
      <c r="H977" s="2" t="str">
        <v>AHMET SERMET</v>
      </c>
      <c r="I977" s="2" t="s">
        <v>9912</v>
      </c>
      <c r="J977" s="2" t="str">
        <v>0090 212 2563674</v>
      </c>
      <c r="K977" s="2" t="str">
        <v>0090 212 2563777</v>
      </c>
      <c r="L977" s="7"/>
      <c r="M977" s="7"/>
      <c r="N977" s="7"/>
      <c r="O977" s="7"/>
      <c r="P977" s="7"/>
      <c r="Q977" s="7"/>
      <c r="R977" s="7"/>
      <c r="S977" s="7"/>
      <c r="T977" s="7"/>
      <c r="U977" s="8"/>
    </row>
    <row r="978">
      <c r="A978" s="2" t="s">
        <v>11306</v>
      </c>
      <c r="B978" s="2" t="str">
        <v>尼日利亞</v>
      </c>
      <c r="C978" s="2" t="str">
        <v>--</v>
      </c>
      <c r="D978" s="3"/>
      <c r="E978" s="2" t="str">
        <v>医药保健品及医疗器械,玻璃工艺品,餐厨用具</v>
      </c>
      <c r="F978" s="2" t="str">
        <v>7次</v>
      </c>
      <c r="G978" s="2" t="str">
        <v>PLOT 91, AGBOLADE OGUNNIYI STREET, OFF MIYAKI OWORONSHOKI , LAGOS., NIGERIA</v>
      </c>
      <c r="H978" s="2" t="str">
        <v>--</v>
      </c>
      <c r="I978" s="2" t="s">
        <v>11307</v>
      </c>
      <c r="J978" s="2" t="str">
        <v>+234 1 264 1210</v>
      </c>
      <c r="K978" s="2" t="str">
        <v>234 01 2641210</v>
      </c>
      <c r="L978" s="7"/>
      <c r="M978" s="7"/>
      <c r="N978" s="7"/>
      <c r="O978" s="7"/>
      <c r="P978" s="7"/>
      <c r="Q978" s="7"/>
      <c r="R978" s="7"/>
      <c r="S978" s="7"/>
      <c r="T978" s="7"/>
      <c r="U978" s="8"/>
    </row>
    <row r="979">
      <c r="A979" s="2" t="s">
        <v>11280</v>
      </c>
      <c r="B979" s="2" t="str">
        <v>新加坡</v>
      </c>
      <c r="C979" s="3" t="s">
        <v>11281</v>
      </c>
      <c r="D979" s="3"/>
      <c r="E979" s="2" t="str">
        <v>餐厨用具</v>
      </c>
      <c r="F979" s="2" t="str">
        <v>5次</v>
      </c>
      <c r="G979" s="2" t="str">
        <v>07-18, EUNOS TECHPARK, 60 KAKI,BUKIT PLACE, SINGAPORE 415979</v>
      </c>
      <c r="H979" s="2" t="str">
        <v>BIOPERFECT MKT., PTE., LTD.</v>
      </c>
      <c r="I979" s="2" t="s">
        <v>11282</v>
      </c>
      <c r="J979" s="2" t="str">
        <v>0065 6741 3393</v>
      </c>
      <c r="K979" s="2" t="str">
        <v>0065 6741 0881</v>
      </c>
      <c r="L979" s="7"/>
      <c r="M979" s="7"/>
      <c r="N979" s="7"/>
      <c r="O979" s="7"/>
      <c r="P979" s="7"/>
      <c r="Q979" s="7"/>
      <c r="R979" s="7"/>
      <c r="S979" s="7"/>
      <c r="T979" s="7"/>
      <c r="U979" s="8"/>
    </row>
    <row r="980">
      <c r="A980" s="2" t="s">
        <v>8081</v>
      </c>
      <c r="B980" s="2" t="str">
        <v>印度</v>
      </c>
      <c r="C980" s="2" t="str">
        <v>--</v>
      </c>
      <c r="D980" s="3"/>
      <c r="E980" s="2" t="str">
        <v>体育及旅游休闲用品,家具,玻璃工艺品,箱包,鞋,餐厨用具</v>
      </c>
      <c r="F980" s="2" t="str">
        <v>10次</v>
      </c>
      <c r="G980" s="2" t="str">
        <v>13 PAUL MANSIONS, 6 BISHOP LEFROY ROAD, KOLKATA 700 020, WEST BENGAL,INDIA</v>
      </c>
      <c r="H980" s="2" t="str">
        <v>On</v>
      </c>
      <c r="I980" s="2" t="s">
        <v>8080</v>
      </c>
      <c r="J980" s="2" t="str">
        <v>+91 33 2240 8976</v>
      </c>
      <c r="K980" s="2" t="str">
        <v>91 33 22872889</v>
      </c>
      <c r="L980" s="7"/>
      <c r="M980" s="7"/>
      <c r="N980" s="7"/>
      <c r="O980" s="7"/>
      <c r="P980" s="7"/>
      <c r="Q980" s="7"/>
      <c r="R980" s="7"/>
      <c r="S980" s="7"/>
      <c r="T980" s="7"/>
      <c r="U980" s="8"/>
    </row>
    <row r="981">
      <c r="A981" s="2" t="s">
        <v>9595</v>
      </c>
      <c r="B981" s="2" t="str">
        <v>土耳其</v>
      </c>
      <c r="C981" s="2" t="str">
        <v>--</v>
      </c>
      <c r="D981" s="3"/>
      <c r="E981" s="2" t="str">
        <v>餐厨用具</v>
      </c>
      <c r="F981" s="2" t="str">
        <v>6次</v>
      </c>
      <c r="G981" s="2" t="str">
        <v>SIYAVUSPASA SOK.NO.30 SULEYMANIYE,ISTANBUL</v>
      </c>
      <c r="H981" s="2" t="str">
        <v>MEHMET DENIZ</v>
      </c>
      <c r="I981" s="2" t="s">
        <v>9596</v>
      </c>
      <c r="J981" s="2" t="str">
        <v>0090 212 5200220</v>
      </c>
      <c r="K981" s="2" t="str">
        <v>0090 212 5126016</v>
      </c>
      <c r="L981" s="7"/>
      <c r="M981" s="7"/>
      <c r="N981" s="7"/>
      <c r="O981" s="7"/>
      <c r="P981" s="7"/>
      <c r="Q981" s="7"/>
      <c r="R981" s="7"/>
      <c r="S981" s="7"/>
      <c r="T981" s="7"/>
      <c r="U981" s="8"/>
    </row>
    <row r="982">
      <c r="A982" s="2" t="s">
        <v>12356</v>
      </c>
      <c r="B982" s="2" t="str">
        <v>新加坡</v>
      </c>
      <c r="C982" s="3" t="s">
        <v>12357</v>
      </c>
      <c r="D982" s="3"/>
      <c r="E982" s="2" t="str">
        <v>大型机械及设备,餐厨用具</v>
      </c>
      <c r="F982" s="2" t="str">
        <v>8次</v>
      </c>
      <c r="G982" s="2" t="str">
        <v>42C CLEMENTI RD 12KM WEST COAST ROAD CLEMENTI URA WAREHOUSE</v>
      </c>
      <c r="H982" s="2" t="str">
        <v>KANG LI FAR EAST PTE LTD</v>
      </c>
      <c r="I982" s="2" t="s">
        <v>12358</v>
      </c>
      <c r="J982" s="2" t="str">
        <v>+65-6773-2166,+65-85225596731,+65-85228580012,+65-6773-1928</v>
      </c>
      <c r="K982" s="2" t="str">
        <v>0065 67731928</v>
      </c>
      <c r="L982" s="7"/>
      <c r="M982" s="7"/>
      <c r="N982" s="7"/>
      <c r="O982" s="7"/>
      <c r="P982" s="7"/>
      <c r="Q982" s="7"/>
      <c r="R982" s="7"/>
      <c r="S982" s="7"/>
      <c r="T982" s="7"/>
      <c r="U982" s="8"/>
    </row>
    <row r="983">
      <c r="A983" s="2" t="s">
        <v>9908</v>
      </c>
      <c r="B983" s="2" t="str">
        <v>尼日利亞</v>
      </c>
      <c r="C983" s="3" t="s">
        <v>9910</v>
      </c>
      <c r="D983" s="3"/>
      <c r="E983" s="2" t="str">
        <v>家具,玻璃工艺品,箱包,餐厨用具</v>
      </c>
      <c r="F983" s="2" t="str">
        <v>6次</v>
      </c>
      <c r="G983" s="2" t="str">
        <v>PLOT 1330 JERE STREET,OFF OLUFUNMILAYO RANSOME KUTI ROAD,GARKI 2,ABUJA., NIGERIA</v>
      </c>
      <c r="H983" s="2" t="str">
        <v>law.yone</v>
      </c>
      <c r="I983" s="2" t="s">
        <v>9909</v>
      </c>
      <c r="J983" s="2" t="str">
        <v>+234 802 311 8465</v>
      </c>
      <c r="K983" s="2" t="str">
        <v>234 1 4978581</v>
      </c>
      <c r="L983" s="7"/>
      <c r="M983" s="7"/>
      <c r="N983" s="7"/>
      <c r="O983" s="7"/>
      <c r="P983" s="7"/>
      <c r="Q983" s="7"/>
      <c r="R983" s="7"/>
      <c r="S983" s="7"/>
      <c r="T983" s="7"/>
      <c r="U983" s="8"/>
    </row>
    <row r="984">
      <c r="A984" s="2" t="s">
        <v>9832</v>
      </c>
      <c r="B984" s="2" t="str">
        <v>印度</v>
      </c>
      <c r="C984" s="3" t="s">
        <v>9834</v>
      </c>
      <c r="D984" s="3"/>
      <c r="E984" s="2" t="str">
        <v>其他,家具,家居装饰品,玩具,礼品及赠品,餐厨用具</v>
      </c>
      <c r="F984" s="2" t="str">
        <v>10次</v>
      </c>
      <c r="G984" s="2" t="str">
        <v>64/5 NARAYANA MUDALI STREET,CHENNAI,TAMILNADU</v>
      </c>
      <c r="H984" s="2" t="str">
        <v>B.GOODRZI</v>
      </c>
      <c r="I984" s="2" t="s">
        <v>9833</v>
      </c>
      <c r="J984" s="2" t="str">
        <v>+91 44 2538 7740</v>
      </c>
      <c r="K984" s="2" t="str">
        <v>0091 44 5292601</v>
      </c>
      <c r="L984" s="7"/>
      <c r="M984" s="7"/>
      <c r="N984" s="7"/>
      <c r="O984" s="7"/>
      <c r="P984" s="7"/>
      <c r="Q984" s="7"/>
      <c r="R984" s="7"/>
      <c r="S984" s="7"/>
      <c r="T984" s="7"/>
      <c r="U984" s="8"/>
    </row>
    <row r="985">
      <c r="A985" s="2" t="s">
        <v>9854</v>
      </c>
      <c r="B985" s="2" t="str">
        <v>新加坡</v>
      </c>
      <c r="C985" s="3" t="s">
        <v>9855</v>
      </c>
      <c r="D985" s="3"/>
      <c r="E985" s="2" t="str">
        <v>餐厨用具</v>
      </c>
      <c r="F985" s="2" t="str">
        <v>3次</v>
      </c>
      <c r="G985" s="2" t="str">
        <v>Far East Shopping Centre, 545 Orchard Road #05-02, 238882, Singapore</v>
      </c>
      <c r="H985" s="2" t="str">
        <v>--</v>
      </c>
      <c r="I985" s="2" t="s">
        <v>9856</v>
      </c>
      <c r="J985" s="2" t="str">
        <v>+65-6235-5745,+65 1234567890,+65 6235 5745,+65-1234567890,+65-6733-0613</v>
      </c>
      <c r="K985" s="2" t="str">
        <v>0065 67330613</v>
      </c>
      <c r="L985" s="7"/>
      <c r="M985" s="7"/>
      <c r="N985" s="7"/>
      <c r="O985" s="7"/>
      <c r="P985" s="7"/>
      <c r="Q985" s="7"/>
      <c r="R985" s="7"/>
      <c r="S985" s="7"/>
      <c r="T985" s="7"/>
      <c r="U985" s="8"/>
    </row>
    <row r="986">
      <c r="A986" s="2" t="s">
        <v>12575</v>
      </c>
      <c r="B986" s="2" t="str">
        <v>新加坡</v>
      </c>
      <c r="C986" s="2" t="str">
        <v>--</v>
      </c>
      <c r="D986" s="3"/>
      <c r="E986" s="2" t="str">
        <v>个人护理用具,其他,家用电器,玻璃工艺品,餐厨用具</v>
      </c>
      <c r="F986" s="2" t="str">
        <v>8次</v>
      </c>
      <c r="G986" s="2" t="str">
        <v>61 KAKI BUKIT AVE 1 #03-01 SHUN LI INDUSTRIAL PARK SINGAPORE 417943, SINGAPORE</v>
      </c>
      <c r="H986" s="2" t="str">
        <v>Malkain</v>
      </c>
      <c r="I986" s="2" t="s">
        <v>12576</v>
      </c>
      <c r="J986" s="2" t="str">
        <v>+65 6744 7393</v>
      </c>
      <c r="K986" s="2" t="str">
        <v>0065 62960982</v>
      </c>
      <c r="L986" s="7"/>
      <c r="M986" s="7"/>
      <c r="N986" s="7"/>
      <c r="O986" s="7"/>
      <c r="P986" s="7"/>
      <c r="Q986" s="7"/>
      <c r="R986" s="7"/>
      <c r="S986" s="7"/>
      <c r="T986" s="7"/>
      <c r="U986" s="8"/>
    </row>
    <row r="987">
      <c r="A987" s="2" t="s">
        <v>12116</v>
      </c>
      <c r="B987" s="2" t="str">
        <v>尼日利亞</v>
      </c>
      <c r="C987" s="2" t="str">
        <v>--</v>
      </c>
      <c r="D987" s="3"/>
      <c r="E987" s="2" t="str">
        <v>餐厨用具</v>
      </c>
      <c r="F987" s="2" t="str">
        <v>5次</v>
      </c>
      <c r="G987" s="2" t="str">
        <v>10B,OKOYA STREET JANKARA LAGOS,13 OWOLABI ST MAFOLUKU</v>
      </c>
      <c r="H987" s="2" t="str">
        <v>BONIFACE EZE</v>
      </c>
      <c r="I987" s="2" t="s">
        <v>12115</v>
      </c>
      <c r="J987" s="2" t="str">
        <v>00234 8033010467</v>
      </c>
      <c r="K987" s="2">
        <v>234</v>
      </c>
      <c r="L987" s="7"/>
      <c r="M987" s="7"/>
      <c r="N987" s="7"/>
      <c r="O987" s="7"/>
      <c r="P987" s="7"/>
      <c r="Q987" s="7"/>
      <c r="R987" s="7"/>
      <c r="S987" s="7"/>
      <c r="T987" s="7"/>
      <c r="U987" s="8"/>
    </row>
    <row r="988">
      <c r="A988" s="2" t="s">
        <v>9183</v>
      </c>
      <c r="B988" s="2" t="str">
        <v>印度</v>
      </c>
      <c r="C988" s="3" t="s">
        <v>9186</v>
      </c>
      <c r="D988" s="3"/>
      <c r="E988" s="2" t="s">
        <v>9184</v>
      </c>
      <c r="F988" s="2" t="str">
        <v>10次</v>
      </c>
      <c r="G988" s="2" t="str">
        <v>#41,MULLAH SAHIB STREET,CHENNAI-600079</v>
      </c>
      <c r="H988" s="2" t="str">
        <v>B.RAMESH</v>
      </c>
      <c r="I988" s="2" t="s">
        <v>9185</v>
      </c>
      <c r="J988" s="2" t="str">
        <v>+91 44 2471 8164</v>
      </c>
      <c r="K988" s="2" t="str">
        <v>0091 4296 271446</v>
      </c>
      <c r="L988" s="7"/>
      <c r="M988" s="7"/>
      <c r="N988" s="7"/>
      <c r="O988" s="7"/>
      <c r="P988" s="7"/>
      <c r="Q988" s="7"/>
      <c r="R988" s="7"/>
      <c r="S988" s="7"/>
      <c r="T988" s="7"/>
      <c r="U988" s="8"/>
    </row>
    <row r="989">
      <c r="A989" s="2" t="s">
        <v>12055</v>
      </c>
      <c r="B989" s="2" t="str">
        <v>印度</v>
      </c>
      <c r="C989" s="2" t="str">
        <v>--</v>
      </c>
      <c r="D989" s="3"/>
      <c r="E989" s="2" t="str">
        <v>玩具,礼品及赠品,餐厨用具</v>
      </c>
      <c r="F989" s="2" t="str">
        <v>9次</v>
      </c>
      <c r="G989" s="2" t="str">
        <v>A-24,JANGPURA EXTN.FIRST FLOOR,NEW DELHI</v>
      </c>
      <c r="H989" s="2" t="str">
        <v>MALBOTRA HANDICRAFTS</v>
      </c>
      <c r="I989" s="2" t="s">
        <v>12054</v>
      </c>
      <c r="J989" s="2" t="str">
        <v>0091 11 4315083</v>
      </c>
      <c r="K989" s="2">
        <v>91</v>
      </c>
      <c r="L989" s="7"/>
      <c r="M989" s="7"/>
      <c r="N989" s="7"/>
      <c r="O989" s="7"/>
      <c r="P989" s="7"/>
      <c r="Q989" s="7"/>
      <c r="R989" s="7"/>
      <c r="S989" s="7"/>
      <c r="T989" s="7"/>
      <c r="U989" s="8"/>
    </row>
    <row r="990">
      <c r="A990" s="2" t="s">
        <v>8013</v>
      </c>
      <c r="B990" s="2" t="str">
        <v>新加坡</v>
      </c>
      <c r="C990" s="3" t="s">
        <v>12229</v>
      </c>
      <c r="D990" s="3"/>
      <c r="E990" s="2" t="str">
        <v>餐厨用具</v>
      </c>
      <c r="F990" s="2" t="str">
        <v>6次</v>
      </c>
      <c r="G990" s="2" t="str">
        <v>12,Tuas View Loop, 637678, Singapore</v>
      </c>
      <c r="H990" s="2" t="str">
        <v>Roland Ang</v>
      </c>
      <c r="I990" s="2" t="s">
        <v>12228</v>
      </c>
      <c r="J990" s="2" t="str">
        <v>0065 68611128</v>
      </c>
      <c r="K990" s="2" t="str">
        <v>0065 68611138</v>
      </c>
      <c r="L990" s="7"/>
      <c r="M990" s="7"/>
      <c r="N990" s="7"/>
      <c r="O990" s="7"/>
      <c r="P990" s="7"/>
      <c r="Q990" s="7"/>
      <c r="R990" s="7"/>
      <c r="S990" s="7"/>
      <c r="T990" s="7"/>
      <c r="U990" s="8"/>
    </row>
    <row r="991">
      <c r="A991" s="2" t="s">
        <v>12248</v>
      </c>
      <c r="B991" s="2" t="str">
        <v>菲律賓</v>
      </c>
      <c r="C991" s="3" t="s">
        <v>787</v>
      </c>
      <c r="D991" s="3"/>
      <c r="E991" s="2" t="str">
        <v>家具,家居装饰品,家用纺织品,玩具,玻璃工艺品,鞋,食品,餐厨用具</v>
      </c>
      <c r="F991" s="2" t="str">
        <v>9次</v>
      </c>
      <c r="G991" s="2" t="str">
        <v>UNIT 1506 FUTURE POINT PLAZA,#112 PANAY AVENUE, QUEZON CITY,METRO MANILA 1103PHILIPPINES</v>
      </c>
      <c r="H991" s="2" t="str">
        <v>Peggy Pan</v>
      </c>
      <c r="I991" s="2" t="s">
        <v>12247</v>
      </c>
      <c r="J991" s="2" t="str">
        <v>+63 2 412 4201</v>
      </c>
      <c r="K991" s="2" t="str">
        <v>00632 4124201</v>
      </c>
      <c r="L991" s="7"/>
      <c r="M991" s="7"/>
      <c r="N991" s="7"/>
      <c r="O991" s="7"/>
      <c r="P991" s="7"/>
      <c r="Q991" s="7"/>
      <c r="R991" s="7"/>
      <c r="S991" s="7"/>
      <c r="T991" s="7"/>
      <c r="U991" s="8"/>
    </row>
    <row r="992">
      <c r="A992" s="2" t="s">
        <v>9274</v>
      </c>
      <c r="B992" s="2" t="str">
        <v>菲律賓</v>
      </c>
      <c r="C992" s="2" t="str">
        <v>--</v>
      </c>
      <c r="D992" s="3"/>
      <c r="E992" s="2" t="str">
        <v>餐厨用具</v>
      </c>
      <c r="F992" s="2" t="str">
        <v>2次</v>
      </c>
      <c r="G992" s="2" t="str">
        <v>2667 HONDURAS STREET,COR. BATANGAS STREET BARANGAY SAN ISIDRO MAKATI CITY</v>
      </c>
      <c r="H992" s="2" t="str">
        <v>BHAGWAN SITALDAS</v>
      </c>
      <c r="I992" s="2" t="s">
        <v>9275</v>
      </c>
      <c r="J992" s="2" t="str">
        <v>0063 2 8432552</v>
      </c>
      <c r="K992" s="2" t="str">
        <v>0063 2 8895521/8891659</v>
      </c>
      <c r="L992" s="7"/>
      <c r="M992" s="7"/>
      <c r="N992" s="7"/>
      <c r="O992" s="7"/>
      <c r="P992" s="7"/>
      <c r="Q992" s="7"/>
      <c r="R992" s="7"/>
      <c r="S992" s="7"/>
      <c r="T992" s="7"/>
      <c r="U992" s="8"/>
    </row>
    <row r="993">
      <c r="A993" s="2" t="s">
        <v>11776</v>
      </c>
      <c r="B993" s="2" t="str">
        <v>菲律賓</v>
      </c>
      <c r="C993" s="3" t="s">
        <v>11778</v>
      </c>
      <c r="D993" s="3"/>
      <c r="E993" s="2" t="str">
        <v>其他,家具,家居装饰品,餐厨用具</v>
      </c>
      <c r="F993" s="2" t="str">
        <v>8次</v>
      </c>
      <c r="G993" s="2" t="str">
        <v>LOT 9B, BLOCK 1, RDC INDUSTRIALCOMPOUND POTRERO,MALABON, M.M.PHILIPPINES</v>
      </c>
      <c r="H993" s="2" t="str">
        <v>Anny</v>
      </c>
      <c r="I993" s="2" t="s">
        <v>11777</v>
      </c>
      <c r="J993" s="2" t="str">
        <v>+63 2 285 6991</v>
      </c>
      <c r="K993" s="2" t="str">
        <v>0063-2-7258650</v>
      </c>
      <c r="L993" s="7"/>
      <c r="M993" s="7"/>
      <c r="N993" s="7"/>
      <c r="O993" s="7"/>
      <c r="P993" s="7"/>
      <c r="Q993" s="7"/>
      <c r="R993" s="7"/>
      <c r="S993" s="7"/>
      <c r="T993" s="7"/>
      <c r="U993" s="8"/>
    </row>
    <row r="994">
      <c r="A994" s="2" t="s">
        <v>8399</v>
      </c>
      <c r="B994" s="2" t="str">
        <v>印尼</v>
      </c>
      <c r="C994" s="2" t="str">
        <v>--</v>
      </c>
      <c r="D994" s="3"/>
      <c r="E994" s="2" t="str">
        <v>家具,餐厨用具</v>
      </c>
      <c r="F994" s="2" t="str">
        <v>6次</v>
      </c>
      <c r="G994" s="2" t="str">
        <v>JL.PASAR UTARA NO.36,JATINEGARA,JAKARTA</v>
      </c>
      <c r="H994" s="2" t="str">
        <v>C.F.TIN</v>
      </c>
      <c r="I994" s="2" t="str">
        <v>--</v>
      </c>
      <c r="J994" s="2" t="str">
        <v>0062 21 8190449</v>
      </c>
      <c r="K994" s="2" t="str">
        <v>0062 21 8190449</v>
      </c>
      <c r="L994" s="7"/>
      <c r="M994" s="7"/>
      <c r="N994" s="7"/>
      <c r="O994" s="7"/>
      <c r="P994" s="7"/>
      <c r="Q994" s="7"/>
      <c r="R994" s="7"/>
      <c r="S994" s="7"/>
      <c r="T994" s="7"/>
      <c r="U994" s="8"/>
    </row>
    <row r="995">
      <c r="A995" s="2" t="s">
        <v>8352</v>
      </c>
      <c r="B995" s="2" t="str">
        <v>新加坡</v>
      </c>
      <c r="C995" s="2" t="str">
        <v>--</v>
      </c>
      <c r="D995" s="3"/>
      <c r="E995" s="2" t="str">
        <v>家用电器,电子消费品及信息产品,食品,餐厨用具</v>
      </c>
      <c r="F995" s="2" t="str">
        <v>10次</v>
      </c>
      <c r="G995" s="2" t="str">
        <v>148 TAMPINES AVENUE 5 UNIT 02266 521148 SINGAPORE</v>
      </c>
      <c r="H995" s="2" t="str">
        <v>Max Wong</v>
      </c>
      <c r="I995" s="2" t="s">
        <v>8351</v>
      </c>
      <c r="J995" s="2" t="str">
        <v>+65 6442 6143</v>
      </c>
      <c r="K995" s="2">
        <v>64411107</v>
      </c>
      <c r="L995" s="7"/>
      <c r="M995" s="7"/>
      <c r="N995" s="7"/>
      <c r="O995" s="7"/>
      <c r="P995" s="7"/>
      <c r="Q995" s="7"/>
      <c r="R995" s="7"/>
      <c r="S995" s="7"/>
      <c r="T995" s="7"/>
      <c r="U995" s="8"/>
    </row>
    <row r="996">
      <c r="A996" s="2" t="s">
        <v>11328</v>
      </c>
      <c r="B996" s="2" t="str">
        <v>印尼</v>
      </c>
      <c r="C996" s="3" t="s">
        <v>11329</v>
      </c>
      <c r="D996" s="3"/>
      <c r="E996" s="2" t="str">
        <v>工艺陶瓷,餐厨用具</v>
      </c>
      <c r="F996" s="2" t="str">
        <v>5次</v>
      </c>
      <c r="G996" s="2" t="str">
        <v>JL.GATOT SUBROTO KM.4,KALISABI,DESA JATIUWUNG,TANGERANG</v>
      </c>
      <c r="H996" s="2" t="str">
        <v>MS.ELMY</v>
      </c>
      <c r="I996" s="2" t="s">
        <v>11330</v>
      </c>
      <c r="J996" s="2" t="str">
        <v>0062 21 55771838</v>
      </c>
      <c r="K996" s="2" t="str">
        <v>0062 21 5517934/5517935</v>
      </c>
      <c r="L996" s="7"/>
      <c r="M996" s="7"/>
      <c r="N996" s="7"/>
      <c r="O996" s="7"/>
      <c r="P996" s="7"/>
      <c r="Q996" s="7"/>
      <c r="R996" s="7"/>
      <c r="S996" s="7"/>
      <c r="T996" s="7"/>
      <c r="U996" s="8"/>
    </row>
    <row r="997">
      <c r="A997" s="2" t="s">
        <v>11357</v>
      </c>
      <c r="B997" s="2" t="str">
        <v>沙烏地阿拉伯</v>
      </c>
      <c r="C997" s="3" t="s">
        <v>11358</v>
      </c>
      <c r="D997" s="3"/>
      <c r="E997" s="2" t="str">
        <v>餐厨用具</v>
      </c>
      <c r="F997" s="2" t="str">
        <v>5次</v>
      </c>
      <c r="G997" s="2" t="str">
        <v>P.O.BOX 240 AL-GASSIM BURAIDAH</v>
      </c>
      <c r="H997" s="2" t="str">
        <v>BANDAR ALSALMAN</v>
      </c>
      <c r="I997" s="2" t="str">
        <v>--</v>
      </c>
      <c r="J997" s="2" t="str">
        <v>00966 6 3245956</v>
      </c>
      <c r="K997" s="2" t="str">
        <v>00966 6 3240373</v>
      </c>
      <c r="L997" s="7"/>
      <c r="M997" s="7"/>
      <c r="N997" s="7"/>
      <c r="O997" s="7"/>
      <c r="P997" s="7"/>
      <c r="Q997" s="7"/>
      <c r="R997" s="7"/>
      <c r="S997" s="7"/>
      <c r="T997" s="7"/>
      <c r="U997" s="8"/>
    </row>
    <row r="998">
      <c r="A998" s="2" t="s">
        <v>8506</v>
      </c>
      <c r="B998" s="2" t="str">
        <v>埃及</v>
      </c>
      <c r="C998" s="3" t="s">
        <v>8508</v>
      </c>
      <c r="D998" s="3"/>
      <c r="E998" s="2" t="str">
        <v>化工产品,餐厨用具</v>
      </c>
      <c r="F998" s="2" t="str">
        <v>7次</v>
      </c>
      <c r="G998" s="2" t="str">
        <v>55,VECTOR AMANWEEL ST.,SMOUHA,ALEXANDRIA</v>
      </c>
      <c r="H998" s="2" t="str">
        <v>KHALED FAHMY</v>
      </c>
      <c r="I998" s="2" t="s">
        <v>8507</v>
      </c>
      <c r="J998" s="2" t="str">
        <v>+20 3 4262020</v>
      </c>
      <c r="K998" s="2">
        <v>20</v>
      </c>
      <c r="L998" s="7"/>
      <c r="M998" s="7"/>
      <c r="N998" s="7"/>
      <c r="O998" s="7"/>
      <c r="P998" s="7"/>
      <c r="Q998" s="7"/>
      <c r="R998" s="7"/>
      <c r="S998" s="7"/>
      <c r="T998" s="7"/>
      <c r="U998" s="8"/>
    </row>
    <row r="999">
      <c r="A999" s="2" t="s">
        <v>11550</v>
      </c>
      <c r="B999" s="2" t="str">
        <v>沙烏地阿拉伯</v>
      </c>
      <c r="C999" s="2" t="str">
        <v>--</v>
      </c>
      <c r="D999" s="3"/>
      <c r="E999" s="2" t="str">
        <v>其他,家用纺织品,玻璃工艺品,餐厨用具</v>
      </c>
      <c r="F999" s="2" t="str">
        <v>7次</v>
      </c>
      <c r="G999" s="2" t="str">
        <v>P.O. BOX # 24226,SAUDI ARABIA</v>
      </c>
      <c r="H999" s="2" t="str">
        <v>JEROME E. NWOKEJI</v>
      </c>
      <c r="I999" s="2" t="s">
        <v>11549</v>
      </c>
      <c r="J999" s="2">
        <v>6020751</v>
      </c>
      <c r="K999" s="2">
        <v>6020739</v>
      </c>
      <c r="L999" s="7"/>
      <c r="M999" s="7"/>
      <c r="N999" s="7"/>
      <c r="O999" s="7"/>
      <c r="P999" s="7"/>
      <c r="Q999" s="7"/>
      <c r="R999" s="7"/>
      <c r="S999" s="7"/>
      <c r="T999" s="7"/>
      <c r="U999" s="8"/>
    </row>
    <row r="1000">
      <c r="A1000" s="2" t="s">
        <v>11124</v>
      </c>
      <c r="B1000" s="2" t="str">
        <v>印度</v>
      </c>
      <c r="C1000" s="2" t="str">
        <v>--</v>
      </c>
      <c r="D1000" s="3"/>
      <c r="E1000" s="2" t="str">
        <v>餐厨用具</v>
      </c>
      <c r="F1000" s="2" t="str">
        <v>6次</v>
      </c>
      <c r="G1000" s="2" t="str">
        <v>B-14,GROUP WAZIRPUR INDUSTRIAL AREA,NEW DELHI</v>
      </c>
      <c r="H1000" s="2" t="str">
        <v>OPNATE INTERNATIONAL</v>
      </c>
      <c r="I1000" s="2" t="s">
        <v>11123</v>
      </c>
      <c r="J1000" s="2" t="str">
        <v>0091 11 7372229</v>
      </c>
      <c r="K1000" s="2" t="str">
        <v>0091 11 7377193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8"/>
    </row>
    <row r="1001">
      <c r="A1001" s="2" t="s">
        <v>11030</v>
      </c>
      <c r="B1001" s="2" t="str">
        <v>泰国</v>
      </c>
      <c r="C1001" s="2" t="str">
        <v>--</v>
      </c>
      <c r="D1001" s="3"/>
      <c r="E1001" s="2" t="str">
        <v>餐厨用具</v>
      </c>
      <c r="F1001" s="2" t="str">
        <v>4次</v>
      </c>
      <c r="G1001" s="2" t="str">
        <v>615/1-2 PRASUMAIN ROAD,BANGKOK</v>
      </c>
      <c r="H1001" s="2" t="str">
        <v>PHATCHANOP P.CHAROENSRI</v>
      </c>
      <c r="I1001" s="2" t="s">
        <v>11029</v>
      </c>
      <c r="J1001" s="2" t="str">
        <v>0066 2 6293972</v>
      </c>
      <c r="K1001" s="2" t="str">
        <v>0066 2 2803539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8"/>
    </row>
    <row r="1002">
      <c r="A1002" s="2" t="s">
        <v>9514</v>
      </c>
      <c r="B1002" s="2" t="str">
        <v>埃及</v>
      </c>
      <c r="C1002" s="2" t="str">
        <v>--</v>
      </c>
      <c r="D1002" s="3"/>
      <c r="E1002" s="2" t="str">
        <v>家具,餐厨用具</v>
      </c>
      <c r="F1002" s="2" t="str">
        <v>3次</v>
      </c>
      <c r="G1002" s="2" t="str">
        <v>53 EL MADINA EL, MENAWARA ST, DOKKI-GIZZA, CAIRO</v>
      </c>
      <c r="H1002" s="2" t="str">
        <v>MR MOSTAFA BAKR</v>
      </c>
      <c r="I1002" s="2" t="s">
        <v>9515</v>
      </c>
      <c r="J1002" s="2">
        <f>+20-2-28452013</f>
      </c>
      <c r="K1002" s="2" t="str">
        <v>0020 2 7484723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8"/>
    </row>
    <row r="1003">
      <c r="A1003" s="2" t="s">
        <v>11269</v>
      </c>
      <c r="B1003" s="2" t="str">
        <v>馬來西亞</v>
      </c>
      <c r="C1003" s="2" t="str">
        <v>--</v>
      </c>
      <c r="D1003" s="3"/>
      <c r="E1003" s="2" t="str">
        <v>家具,玩具,餐厨用具</v>
      </c>
      <c r="F1003" s="2" t="str">
        <v>9次</v>
      </c>
      <c r="G1003" s="2" t="str">
        <v>40, JLN BP 6/13,BANDAR BUKIT PUCHOG, 47100 PUCHONG,MALAYSIA</v>
      </c>
      <c r="H1003" s="2" t="str">
        <v>DANNY LEOW</v>
      </c>
      <c r="I1003" s="2" t="s">
        <v>11268</v>
      </c>
      <c r="J1003" s="2" t="str">
        <v>+60 3-8060 8611</v>
      </c>
      <c r="K1003" s="2" t="str">
        <v>006 03 80607863</v>
      </c>
      <c r="L1003" s="7"/>
      <c r="M1003" s="7"/>
      <c r="N1003" s="7"/>
      <c r="O1003" s="7"/>
      <c r="P1003" s="7"/>
      <c r="Q1003" s="7"/>
      <c r="R1003" s="7"/>
      <c r="S1003" s="7"/>
      <c r="T1003" s="7"/>
      <c r="U1003" s="8"/>
    </row>
    <row r="1004">
      <c r="A1004" s="2" t="s">
        <v>11214</v>
      </c>
      <c r="B1004" s="2" t="str">
        <v>土耳其</v>
      </c>
      <c r="C1004" s="3" t="s">
        <v>11213</v>
      </c>
      <c r="D1004" s="3"/>
      <c r="E1004" s="2" t="str">
        <v>餐厨用具</v>
      </c>
      <c r="F1004" s="2" t="str">
        <v>6次</v>
      </c>
      <c r="G1004" s="2" t="str">
        <v>TAHTAKALE CAD.VAKIF ISHANI KAT:2 NO:602 ISTANBUL</v>
      </c>
      <c r="H1004" s="2" t="str">
        <v>NADIR YORUR</v>
      </c>
      <c r="I1004" s="2" t="s">
        <v>11215</v>
      </c>
      <c r="J1004" s="2" t="str">
        <v>+90 212 512 19 17</v>
      </c>
      <c r="K1004" s="2" t="str">
        <v>0090 212 5111135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8"/>
    </row>
    <row r="1005">
      <c r="A1005" s="2" t="s">
        <v>12230</v>
      </c>
      <c r="B1005" s="2" t="str">
        <v>埃及</v>
      </c>
      <c r="C1005" s="2" t="str">
        <v>--</v>
      </c>
      <c r="D1005" s="3"/>
      <c r="E1005" s="2" t="str">
        <v>其他,办公文具,家具,家居用品,箱包,餐厨用具</v>
      </c>
      <c r="F1005" s="2" t="str">
        <v>5次</v>
      </c>
      <c r="G1005" s="2" t="str">
        <v>Asar Sakara St,-Badrasheen-Giza-Egypt</v>
      </c>
      <c r="H1005" s="2" t="str">
        <v>MR\ ALAA NADA</v>
      </c>
      <c r="I1005" s="2" t="s">
        <v>12231</v>
      </c>
      <c r="J1005" s="2" t="str">
        <v>+20 2 38026060</v>
      </c>
      <c r="K1005" s="2">
        <v>20238026060</v>
      </c>
      <c r="L1005" s="7"/>
      <c r="M1005" s="7"/>
      <c r="N1005" s="7"/>
      <c r="O1005" s="7"/>
      <c r="P1005" s="7"/>
      <c r="Q1005" s="7"/>
      <c r="R1005" s="7"/>
      <c r="S1005" s="7"/>
      <c r="T1005" s="7"/>
      <c r="U1005" s="8"/>
    </row>
    <row r="1006">
      <c r="A1006" s="2" t="s">
        <v>13208</v>
      </c>
      <c r="B1006" s="2" t="str">
        <v>印度</v>
      </c>
      <c r="C1006" s="3" t="s">
        <v>13206</v>
      </c>
      <c r="D1006" s="3"/>
      <c r="E1006" s="2" t="str">
        <v>家用电器,家用纺织品,玻璃工艺品,自行车,餐厨用具</v>
      </c>
      <c r="F1006" s="2" t="str">
        <v>9次</v>
      </c>
      <c r="G1006" s="2" t="str">
        <v>4,II STREET,KASI VISWANATHAR COLONY,WEST MAMBALAM,CHENNAI</v>
      </c>
      <c r="H1006" s="2" t="str">
        <v>K V SRINIVASAN</v>
      </c>
      <c r="I1006" s="2" t="s">
        <v>13207</v>
      </c>
      <c r="J1006" s="2" t="str">
        <v>0091 44 5231791</v>
      </c>
      <c r="K1006" s="2" t="str">
        <v>0091 44 5231793/5231055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8"/>
    </row>
    <row r="1007">
      <c r="A1007" s="2" t="s">
        <v>9620</v>
      </c>
      <c r="B1007" s="2" t="str">
        <v>沙烏地阿拉伯</v>
      </c>
      <c r="C1007" s="3" t="s">
        <v>9619</v>
      </c>
      <c r="D1007" s="3"/>
      <c r="E1007" s="2" t="str">
        <v>餐厨用具</v>
      </c>
      <c r="F1007" s="2" t="str">
        <v>6次</v>
      </c>
      <c r="G1007" s="2" t="str">
        <v>P.O.BOX 31052 JEDDAH</v>
      </c>
      <c r="H1007" s="2" t="str">
        <v>TARIQ H.BA-ABBAD</v>
      </c>
      <c r="I1007" s="2" t="s">
        <v>9621</v>
      </c>
      <c r="J1007" s="2" t="str">
        <v>00966 2 6533733</v>
      </c>
      <c r="K1007" s="2" t="str">
        <v>00966 2 6518951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8"/>
    </row>
    <row r="1008">
      <c r="A1008" s="2" t="s">
        <v>12474</v>
      </c>
      <c r="B1008" s="2" t="str">
        <v>加納</v>
      </c>
      <c r="C1008" s="2" t="str">
        <v>--</v>
      </c>
      <c r="D1008" s="3"/>
      <c r="E1008" s="2" t="s">
        <v>2168</v>
      </c>
      <c r="F1008" s="2" t="str">
        <v>9次</v>
      </c>
      <c r="G1008" s="2" t="str">
        <v>C/O HAGAR ABA MENSAH,DAVID P.O BOX 8525 , GHANA</v>
      </c>
      <c r="H1008" s="2" t="str">
        <v>Nuri</v>
      </c>
      <c r="I1008" s="2" t="s">
        <v>12473</v>
      </c>
      <c r="J1008" s="2" t="str">
        <v>233 21250120</v>
      </c>
      <c r="K1008" s="2" t="str">
        <v>233 21 250120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8"/>
    </row>
    <row r="1009">
      <c r="A1009" s="2" t="s">
        <v>12067</v>
      </c>
      <c r="B1009" s="2" t="str">
        <v>印度</v>
      </c>
      <c r="C1009" s="2" t="str">
        <v>--</v>
      </c>
      <c r="D1009" s="3"/>
      <c r="E1009" s="2" t="str">
        <v>餐厨用具</v>
      </c>
      <c r="F1009" s="2" t="str">
        <v>6次</v>
      </c>
      <c r="G1009" s="2" t="str">
        <v>BLOCK NO.741,BAVA FARM,VILLAGE-RAKANPUR,TA.KALOL.DIST.:MEHSANA.(N.G.)</v>
      </c>
      <c r="H1009" s="2" t="str">
        <v>BHAUMIK PATEL</v>
      </c>
      <c r="I1009" s="2" t="str">
        <v>--</v>
      </c>
      <c r="J1009" s="2" t="str">
        <v>0091 79 6301312</v>
      </c>
      <c r="K1009" s="2" t="str">
        <v>0091 79 5555620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8"/>
    </row>
    <row r="1010">
      <c r="A1010" s="2" t="s">
        <v>12005</v>
      </c>
      <c r="B1010" s="2" t="str">
        <v>加納</v>
      </c>
      <c r="C1010" s="2" t="str">
        <v>--</v>
      </c>
      <c r="D1010" s="3"/>
      <c r="E1010" s="2" t="str">
        <v>其他,医药保健品及医疗器械,家居用品,玻璃工艺品,餐厨用具</v>
      </c>
      <c r="F1010" s="2" t="str">
        <v>9次</v>
      </c>
      <c r="G1010" s="2" t="str">
        <v>P O BOX DD 183DODOWAGHANA</v>
      </c>
      <c r="H1010" s="2" t="str">
        <v>VIKAS KHANNA</v>
      </c>
      <c r="I1010" s="2" t="s">
        <v>7434</v>
      </c>
      <c r="J1010" s="2">
        <v>23321661572</v>
      </c>
      <c r="K1010" s="2">
        <v>23321665960</v>
      </c>
      <c r="L1010" s="7"/>
      <c r="M1010" s="7"/>
      <c r="N1010" s="7"/>
      <c r="O1010" s="7"/>
      <c r="P1010" s="7"/>
      <c r="Q1010" s="7"/>
      <c r="R1010" s="7"/>
      <c r="S1010" s="7"/>
      <c r="T1010" s="7"/>
      <c r="U1010" s="8"/>
    </row>
    <row r="1011">
      <c r="A1011" s="2" t="s">
        <v>9277</v>
      </c>
      <c r="B1011" s="2" t="str">
        <v>印度</v>
      </c>
      <c r="C1011" s="2" t="str">
        <v>--</v>
      </c>
      <c r="D1011" s="3"/>
      <c r="E1011" s="2" t="str">
        <v>体育及旅游休闲用品,其他,箱包,鞋,餐厨用具</v>
      </c>
      <c r="F1011" s="2" t="str">
        <v>8次</v>
      </c>
      <c r="G1011" s="2" t="str">
        <v>G1,SHOBHA SAGAR, 21ST ROAD,BANDRA WEST, MUMBAI 400 050INDIA</v>
      </c>
      <c r="H1011" s="2" t="str">
        <v>CHIB ANEN</v>
      </c>
      <c r="I1011" s="2" t="s">
        <v>9276</v>
      </c>
      <c r="J1011" s="2" t="str">
        <v>(022) 600 1175</v>
      </c>
      <c r="K1011" s="2" t="str">
        <v>(022) 6049387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8"/>
    </row>
    <row r="1012">
      <c r="A1012" s="2" t="s">
        <v>12230</v>
      </c>
      <c r="B1012" s="2" t="str">
        <v>埃及</v>
      </c>
      <c r="C1012" s="2" t="str">
        <v>--</v>
      </c>
      <c r="D1012" s="3"/>
      <c r="E1012" s="2" t="str">
        <v>其他,办公文具,家具,家居用品,箱包,餐厨用具</v>
      </c>
      <c r="F1012" s="2" t="str">
        <v>5次</v>
      </c>
      <c r="G1012" s="2" t="str">
        <v>Asar Sakara St,-Badrasheen-Giza-Egypt</v>
      </c>
      <c r="H1012" s="2" t="str">
        <v>MR\ ALAA NADA</v>
      </c>
      <c r="I1012" s="2" t="s">
        <v>12231</v>
      </c>
      <c r="J1012" s="2" t="str">
        <v>+20 2 38026060</v>
      </c>
      <c r="K1012" s="2">
        <v>20238026060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8"/>
    </row>
    <row r="1013">
      <c r="A1013" s="2" t="s">
        <v>8036</v>
      </c>
      <c r="B1013" s="2" t="str">
        <v>印度</v>
      </c>
      <c r="C1013" s="2" t="str">
        <v>--</v>
      </c>
      <c r="D1013" s="3"/>
      <c r="E1013" s="2" t="str">
        <v>家具,鞋,餐厨用具</v>
      </c>
      <c r="F1013" s="2" t="str">
        <v>8次</v>
      </c>
      <c r="G1013" s="2" t="str">
        <v>H-16,BAGREE MARKET,71 CANNING STREET,KOLKATA</v>
      </c>
      <c r="H1013" s="2" t="str">
        <v>AMUL RASIKLAL BARADIA</v>
      </c>
      <c r="I1013" s="2" t="s">
        <v>8035</v>
      </c>
      <c r="J1013" s="2" t="str">
        <v>0091 33 22359982</v>
      </c>
      <c r="K1013" s="2" t="str">
        <v>0091 33 25214227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8"/>
    </row>
    <row r="1014">
      <c r="A1014" s="2" t="s">
        <v>7987</v>
      </c>
      <c r="B1014" s="2" t="str">
        <v>尼日利亞</v>
      </c>
      <c r="C1014" s="3" t="s">
        <v>7984</v>
      </c>
      <c r="D1014" s="3"/>
      <c r="E1014" s="2" t="s">
        <v>7985</v>
      </c>
      <c r="F1014" s="2" t="str">
        <v>10次</v>
      </c>
      <c r="G1014" s="2" t="str">
        <v># 17 AHMED ONIBUDO STREET,SUITE 101,VICTORIA ISLAND,LAGOS</v>
      </c>
      <c r="H1014" s="2" t="str">
        <v>ALH GANIYU ALAO</v>
      </c>
      <c r="I1014" s="2" t="s">
        <v>7986</v>
      </c>
      <c r="J1014" s="2" t="str">
        <v>+234 1 585 0108</v>
      </c>
      <c r="K1014" s="2">
        <v>234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8"/>
    </row>
    <row r="1015">
      <c r="A1015" s="2" t="s">
        <v>7936</v>
      </c>
      <c r="B1015" s="2" t="str">
        <v>越南</v>
      </c>
      <c r="C1015" s="3" t="s">
        <v>7937</v>
      </c>
      <c r="D1015" s="3"/>
      <c r="E1015" s="2" t="s">
        <v>7938</v>
      </c>
      <c r="F1015" s="2" t="str">
        <v>10次</v>
      </c>
      <c r="G1015" s="2" t="str">
        <v>10 LE DUAN STR.,HANOI</v>
      </c>
      <c r="H1015" s="2" t="str">
        <v>NGUYEN HONG PHUONG</v>
      </c>
      <c r="I1015" s="2" t="s">
        <v>7939</v>
      </c>
      <c r="J1015" s="2" t="str">
        <v>(848)8628527</v>
      </c>
      <c r="K1015" s="2" t="str">
        <v>0084 4 7470374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8"/>
    </row>
    <row r="1016">
      <c r="A1016" s="2" t="s">
        <v>8652</v>
      </c>
      <c r="B1016" s="2" t="str">
        <v>印尼</v>
      </c>
      <c r="C1016" s="3" t="s">
        <v>8651</v>
      </c>
      <c r="D1016" s="3"/>
      <c r="E1016" s="2" t="s">
        <v>8653</v>
      </c>
      <c r="F1016" s="2" t="str">
        <v>11次</v>
      </c>
      <c r="G1016" s="2" t="str">
        <v>JL TANAH ABANG II / 119, JAKARTA 10150, INDONESIA</v>
      </c>
      <c r="H1016" s="2" t="str">
        <v>Jeanne Verania Umbara</v>
      </c>
      <c r="I1016" s="2" t="s">
        <v>8654</v>
      </c>
      <c r="J1016" s="2" t="str">
        <v>(6221)3519888</v>
      </c>
      <c r="K1016" s="2" t="str">
        <v>(6221)3508151</v>
      </c>
      <c r="L1016" s="7"/>
      <c r="M1016" s="7"/>
      <c r="N1016" s="7"/>
      <c r="O1016" s="7"/>
      <c r="P1016" s="7"/>
      <c r="Q1016" s="7"/>
      <c r="R1016" s="7"/>
      <c r="S1016" s="7"/>
      <c r="T1016" s="7"/>
      <c r="U1016" s="8"/>
    </row>
    <row r="1017">
      <c r="A1017" s="2" t="s">
        <v>10693</v>
      </c>
      <c r="B1017" s="2" t="str">
        <v>印度</v>
      </c>
      <c r="C1017" s="3" t="s">
        <v>10692</v>
      </c>
      <c r="D1017" s="3"/>
      <c r="E1017" s="2" t="str">
        <v>其他,办公文具,家具,家用电器,工艺陶瓷,电子电气产品,钟表眼镜,餐厨用具</v>
      </c>
      <c r="F1017" s="2" t="str">
        <v>8次</v>
      </c>
      <c r="G1017" s="2" t="str">
        <v>#52,1ST MAIN,2ND STAGE,SUDAMANAGAR,BANGALORE-560027,INDIA</v>
      </c>
      <c r="H1017" s="2" t="str">
        <v>EBI MASALEHDAN</v>
      </c>
      <c r="I1017" s="2" t="s">
        <v>10694</v>
      </c>
      <c r="J1017" s="2">
        <f>+91-80-4124-8434</f>
      </c>
      <c r="K1017" s="2">
        <v>91</v>
      </c>
      <c r="L1017" s="7"/>
      <c r="M1017" s="7"/>
      <c r="N1017" s="7"/>
      <c r="O1017" s="7"/>
      <c r="P1017" s="7"/>
      <c r="Q1017" s="7"/>
      <c r="R1017" s="7"/>
      <c r="S1017" s="7"/>
      <c r="T1017" s="7"/>
      <c r="U1017" s="8"/>
    </row>
    <row r="1018">
      <c r="A1018" s="2" t="s">
        <v>11715</v>
      </c>
      <c r="B1018" s="2" t="str">
        <v>印度</v>
      </c>
      <c r="C1018" s="2" t="str">
        <v>--</v>
      </c>
      <c r="D1018" s="3"/>
      <c r="E1018" s="2" t="str">
        <v>其他,卫浴设备,餐厨用具</v>
      </c>
      <c r="F1018" s="2" t="str">
        <v>9次</v>
      </c>
      <c r="G1018" s="2" t="str">
        <v>39 SHAHPUR JAT,OPP:ASIAD VILLAGE GATE,NEW DELHI</v>
      </c>
      <c r="H1018" s="2" t="str">
        <v>E GREAT (INDIA) &amp; CO.</v>
      </c>
      <c r="I1018" s="2" t="s">
        <v>11714</v>
      </c>
      <c r="J1018" s="2" t="str">
        <v>0091 11 6496716</v>
      </c>
      <c r="K1018" s="2" t="str">
        <v>0091 11 6496715/6522230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8"/>
    </row>
    <row r="1019">
      <c r="A1019" s="2" t="s">
        <v>8866</v>
      </c>
      <c r="B1019" s="2" t="str">
        <v>加納</v>
      </c>
      <c r="C1019" s="2" t="str">
        <v>--</v>
      </c>
      <c r="D1019" s="3"/>
      <c r="E1019" s="2" t="s">
        <v>8864</v>
      </c>
      <c r="F1019" s="2" t="str">
        <v>10次</v>
      </c>
      <c r="G1019" s="2" t="str">
        <v>P.O.BOX 7667,ACCRA-NORTH,GHANA</v>
      </c>
      <c r="H1019" s="2" t="str">
        <v>VAIKUNTH KANDKURTE</v>
      </c>
      <c r="I1019" s="2" t="s">
        <v>8865</v>
      </c>
      <c r="J1019" s="2" t="str">
        <v>233 21 253410</v>
      </c>
      <c r="K1019" s="2" t="str">
        <v>23 21 253410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8"/>
    </row>
    <row r="1020">
      <c r="A1020" s="2" t="s">
        <v>11905</v>
      </c>
      <c r="B1020" s="2" t="str">
        <v>菲律賓</v>
      </c>
      <c r="C1020" s="3" t="s">
        <v>11908</v>
      </c>
      <c r="D1020" s="3"/>
      <c r="E1020" s="2" t="s">
        <v>11906</v>
      </c>
      <c r="F1020" s="2" t="str">
        <v>9次</v>
      </c>
      <c r="G1020" s="2" t="str">
        <v>4,Mercedes Ave.Bo.San Miguel Pasig City.Metro Manlila Philippines</v>
      </c>
      <c r="H1020" s="2" t="str">
        <v>Brenda Acevedo</v>
      </c>
      <c r="I1020" s="2" t="s">
        <v>11907</v>
      </c>
      <c r="J1020" s="2" t="str">
        <v>(632)3669089</v>
      </c>
      <c r="K1020" s="2" t="str">
        <v>(632)3664928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8"/>
    </row>
    <row r="1021">
      <c r="A1021" s="2" t="s">
        <v>10266</v>
      </c>
      <c r="B1021" s="2" t="str">
        <v>泰国</v>
      </c>
      <c r="C1021" s="3" t="s">
        <v>10265</v>
      </c>
      <c r="D1021" s="3"/>
      <c r="E1021" s="2"/>
      <c r="F1021" s="2" t="str">
        <v>9次</v>
      </c>
      <c r="G1021" s="2" t="str">
        <v>215 THE GRAND CHINA TRADE TOWER &amp; HOTEL,5TH FL.RM.#503 YAOWARAJ RD.SAMPANTAWONG,BANGKOK</v>
      </c>
      <c r="H1021" s="2" t="str">
        <v>CHAIYOS RUNGCHAROENCHAI</v>
      </c>
      <c r="I1021" s="2" t="s">
        <v>10264</v>
      </c>
      <c r="J1021" s="2" t="str">
        <v>0066 2 6225758</v>
      </c>
      <c r="K1021" s="2" t="str">
        <v>0066 2 6225759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8"/>
    </row>
    <row r="1022">
      <c r="A1022" s="2" t="s">
        <v>11550</v>
      </c>
      <c r="B1022" s="2" t="str">
        <v>沙烏地阿拉伯</v>
      </c>
      <c r="C1022" s="2" t="str">
        <v>--</v>
      </c>
      <c r="D1022" s="3"/>
      <c r="E1022" s="2" t="str">
        <v>其他,家用纺织品,玻璃工艺品,餐厨用具</v>
      </c>
      <c r="F1022" s="2" t="str">
        <v>7次</v>
      </c>
      <c r="G1022" s="2" t="str">
        <v>P.O. BOX # 24226,SAUDI ARABIA</v>
      </c>
      <c r="H1022" s="2" t="str">
        <v>JEROME E. NWOKEJI</v>
      </c>
      <c r="I1022" s="2" t="s">
        <v>11549</v>
      </c>
      <c r="J1022" s="2">
        <v>6020751</v>
      </c>
      <c r="K1022" s="2">
        <v>6020739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8"/>
    </row>
    <row r="1023">
      <c r="A1023" s="2" t="s">
        <v>11306</v>
      </c>
      <c r="B1023" s="2" t="str">
        <v>尼日利亞</v>
      </c>
      <c r="C1023" s="2" t="str">
        <v>--</v>
      </c>
      <c r="D1023" s="3"/>
      <c r="E1023" s="2" t="str">
        <v>医药保健品及医疗器械,玻璃工艺品,餐厨用具</v>
      </c>
      <c r="F1023" s="2" t="str">
        <v>7次</v>
      </c>
      <c r="G1023" s="2" t="str">
        <v>PLOT 91, AGBOLADE OGUNNIYI STREET, OFF MIYAKI OWORONSHOKI , LAGOS., NIGERIA</v>
      </c>
      <c r="H1023" s="2" t="str">
        <v>--</v>
      </c>
      <c r="I1023" s="2" t="s">
        <v>11307</v>
      </c>
      <c r="J1023" s="2" t="str">
        <v>+234 1 264 1210</v>
      </c>
      <c r="K1023" s="2" t="str">
        <v>234 01 2641210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8"/>
    </row>
    <row r="1024">
      <c r="A1024" s="2" t="s">
        <v>11280</v>
      </c>
      <c r="B1024" s="2" t="str">
        <v>新加坡</v>
      </c>
      <c r="C1024" s="3" t="s">
        <v>11281</v>
      </c>
      <c r="D1024" s="3"/>
      <c r="E1024" s="2" t="str">
        <v>餐厨用具</v>
      </c>
      <c r="F1024" s="2" t="str">
        <v>5次</v>
      </c>
      <c r="G1024" s="2" t="str">
        <v>07-18, EUNOS TECHPARK, 60 KAKI,BUKIT PLACE, SINGAPORE 415979</v>
      </c>
      <c r="H1024" s="2" t="str">
        <v>BIOPERFECT MKT., PTE., LTD.</v>
      </c>
      <c r="I1024" s="2" t="s">
        <v>11282</v>
      </c>
      <c r="J1024" s="2" t="str">
        <v>0065 6741 3393</v>
      </c>
      <c r="K1024" s="2" t="str">
        <v>0065 6741 0881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8"/>
    </row>
    <row r="1025">
      <c r="A1025" s="2" t="s">
        <v>8081</v>
      </c>
      <c r="B1025" s="2" t="str">
        <v>印度</v>
      </c>
      <c r="C1025" s="2" t="str">
        <v>--</v>
      </c>
      <c r="D1025" s="3"/>
      <c r="E1025" s="2" t="str">
        <v>体育及旅游休闲用品,家具,玻璃工艺品,箱包,鞋,餐厨用具</v>
      </c>
      <c r="F1025" s="2" t="str">
        <v>10次</v>
      </c>
      <c r="G1025" s="2" t="str">
        <v>13 PAUL MANSIONS, 6 BISHOP LEFROY ROAD, KOLKATA 700 020, WEST BENGAL,INDIA</v>
      </c>
      <c r="H1025" s="2" t="str">
        <v>On</v>
      </c>
      <c r="I1025" s="2" t="s">
        <v>8080</v>
      </c>
      <c r="J1025" s="2" t="str">
        <v>+91 33 2240 8976</v>
      </c>
      <c r="K1025" s="2" t="str">
        <v>91 33 22872889</v>
      </c>
      <c r="L1025" s="7"/>
      <c r="M1025" s="7"/>
      <c r="N1025" s="7"/>
      <c r="O1025" s="7"/>
      <c r="P1025" s="7"/>
      <c r="Q1025" s="7"/>
      <c r="R1025" s="7"/>
      <c r="S1025" s="7"/>
      <c r="T1025" s="7"/>
      <c r="U1025" s="8"/>
    </row>
    <row r="1026">
      <c r="A1026" s="2" t="s">
        <v>8399</v>
      </c>
      <c r="B1026" s="2" t="str">
        <v>印尼</v>
      </c>
      <c r="C1026" s="2" t="str">
        <v>--</v>
      </c>
      <c r="D1026" s="3"/>
      <c r="E1026" s="2" t="str">
        <v>家具,餐厨用具</v>
      </c>
      <c r="F1026" s="2" t="str">
        <v>6次</v>
      </c>
      <c r="G1026" s="2" t="str">
        <v>JL.PASAR UTARA NO.36,JATINEGARA,JAKARTA</v>
      </c>
      <c r="H1026" s="2" t="str">
        <v>C.F.TIN</v>
      </c>
      <c r="I1026" s="2" t="str">
        <v>--</v>
      </c>
      <c r="J1026" s="2" t="str">
        <v>0062 21 8190449</v>
      </c>
      <c r="K1026" s="2" t="str">
        <v>0062 21 8190449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8"/>
    </row>
    <row r="1027">
      <c r="A1027" s="2" t="s">
        <v>9595</v>
      </c>
      <c r="B1027" s="2" t="str">
        <v>土耳其</v>
      </c>
      <c r="C1027" s="2" t="str">
        <v>--</v>
      </c>
      <c r="D1027" s="3"/>
      <c r="E1027" s="2" t="str">
        <v>餐厨用具</v>
      </c>
      <c r="F1027" s="2" t="str">
        <v>6次</v>
      </c>
      <c r="G1027" s="2" t="str">
        <v>SIYAVUSPASA SOK.NO.30 SULEYMANIYE,ISTANBUL</v>
      </c>
      <c r="H1027" s="2" t="str">
        <v>MEHMET DENIZ</v>
      </c>
      <c r="I1027" s="2" t="s">
        <v>9596</v>
      </c>
      <c r="J1027" s="2" t="str">
        <v>0090 212 5200220</v>
      </c>
      <c r="K1027" s="2" t="str">
        <v>0090 212 5126016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8"/>
    </row>
    <row r="1028">
      <c r="A1028" s="2" t="s">
        <v>13450</v>
      </c>
      <c r="B1028" s="2" t="str">
        <v>菲律賓</v>
      </c>
      <c r="C1028" s="2" t="str">
        <v>--</v>
      </c>
      <c r="D1028" s="3"/>
      <c r="E1028" s="2" t="str">
        <v>家具,家居装饰品,餐厨用具</v>
      </c>
      <c r="F1028" s="2" t="str">
        <v>7次</v>
      </c>
      <c r="G1028" s="2" t="str">
        <v>#24 2ND FLR. HARRISON PLAZA,SHOPPING CITY,MALATE,MANILA</v>
      </c>
      <c r="H1028" s="2" t="str">
        <v>BUKHARA CARPET CENTER INC.</v>
      </c>
      <c r="I1028" s="2" t="s">
        <v>13449</v>
      </c>
      <c r="J1028" s="2">
        <f>+63-5217481</f>
      </c>
      <c r="K1028" s="2" t="str">
        <v>0063 2 5219245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8"/>
    </row>
    <row r="1029">
      <c r="A1029" s="2" t="s">
        <v>8036</v>
      </c>
      <c r="B1029" s="2" t="str">
        <v>印度</v>
      </c>
      <c r="C1029" s="2" t="str">
        <v>--</v>
      </c>
      <c r="D1029" s="3"/>
      <c r="E1029" s="2" t="str">
        <v>家具,鞋,餐厨用具</v>
      </c>
      <c r="F1029" s="2" t="str">
        <v>8次</v>
      </c>
      <c r="G1029" s="2" t="str">
        <v>H-16,BAGREE MARKET,71 CANNING STREET,KOLKATA</v>
      </c>
      <c r="H1029" s="2" t="str">
        <v>AMUL RASIKLAL BARADIA</v>
      </c>
      <c r="I1029" s="2" t="s">
        <v>8035</v>
      </c>
      <c r="J1029" s="2" t="str">
        <v>0091 33 22359982</v>
      </c>
      <c r="K1029" s="2" t="str">
        <v>0091 33 25214227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8"/>
    </row>
    <row r="1030">
      <c r="A1030" s="2" t="s">
        <v>7987</v>
      </c>
      <c r="B1030" s="2" t="str">
        <v>尼日利亞</v>
      </c>
      <c r="C1030" s="3" t="s">
        <v>7984</v>
      </c>
      <c r="D1030" s="3"/>
      <c r="E1030" s="2" t="s">
        <v>7985</v>
      </c>
      <c r="F1030" s="2" t="str">
        <v>10次</v>
      </c>
      <c r="G1030" s="2" t="str">
        <v># 17 AHMED ONIBUDO STREET,SUITE 101,VICTORIA ISLAND,LAGOS</v>
      </c>
      <c r="H1030" s="2" t="str">
        <v>ALH GANIYU ALAO</v>
      </c>
      <c r="I1030" s="2" t="s">
        <v>7986</v>
      </c>
      <c r="J1030" s="2" t="str">
        <v>+234 1 585 0108</v>
      </c>
      <c r="K1030" s="2">
        <v>234</v>
      </c>
      <c r="L1030" s="7"/>
      <c r="M1030" s="7"/>
      <c r="N1030" s="7"/>
      <c r="O1030" s="7"/>
      <c r="P1030" s="7"/>
      <c r="Q1030" s="7"/>
      <c r="R1030" s="7"/>
      <c r="S1030" s="7"/>
      <c r="T1030" s="7"/>
      <c r="U1030" s="8"/>
    </row>
    <row r="1031">
      <c r="A1031" s="2" t="s">
        <v>7936</v>
      </c>
      <c r="B1031" s="2" t="str">
        <v>越南</v>
      </c>
      <c r="C1031" s="3" t="s">
        <v>7937</v>
      </c>
      <c r="D1031" s="3"/>
      <c r="E1031" s="2" t="s">
        <v>7938</v>
      </c>
      <c r="F1031" s="2" t="str">
        <v>10次</v>
      </c>
      <c r="G1031" s="2" t="str">
        <v>10 LE DUAN STR.,HANOI</v>
      </c>
      <c r="H1031" s="2" t="str">
        <v>NGUYEN HONG PHUONG</v>
      </c>
      <c r="I1031" s="2" t="s">
        <v>7939</v>
      </c>
      <c r="J1031" s="2" t="str">
        <v>(848)8628527</v>
      </c>
      <c r="K1031" s="2" t="str">
        <v>0084 4 7470374</v>
      </c>
      <c r="L1031" s="7"/>
      <c r="M1031" s="7"/>
      <c r="N1031" s="7"/>
      <c r="O1031" s="7"/>
      <c r="P1031" s="7"/>
      <c r="Q1031" s="7"/>
      <c r="R1031" s="7"/>
      <c r="S1031" s="7"/>
      <c r="T1031" s="7"/>
      <c r="U1031" s="8"/>
    </row>
    <row r="1032">
      <c r="A1032" s="2" t="s">
        <v>8652</v>
      </c>
      <c r="B1032" s="2" t="str">
        <v>印尼</v>
      </c>
      <c r="C1032" s="3" t="s">
        <v>8651</v>
      </c>
      <c r="D1032" s="3"/>
      <c r="E1032" s="2" t="s">
        <v>8653</v>
      </c>
      <c r="F1032" s="2" t="str">
        <v>11次</v>
      </c>
      <c r="G1032" s="2" t="str">
        <v>JL TANAH ABANG II / 119, JAKARTA 10150, INDONESIA</v>
      </c>
      <c r="H1032" s="2" t="str">
        <v>Jeanne Verania Umbara</v>
      </c>
      <c r="I1032" s="2" t="s">
        <v>8654</v>
      </c>
      <c r="J1032" s="2" t="str">
        <v>(6221)3519888</v>
      </c>
      <c r="K1032" s="2" t="str">
        <v>(6221)3508151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8"/>
    </row>
    <row r="1033">
      <c r="A1033" s="2" t="s">
        <v>10693</v>
      </c>
      <c r="B1033" s="2" t="str">
        <v>印度</v>
      </c>
      <c r="C1033" s="3" t="s">
        <v>10692</v>
      </c>
      <c r="D1033" s="3"/>
      <c r="E1033" s="2" t="str">
        <v>其他,办公文具,家具,家用电器,工艺陶瓷,电子电气产品,钟表眼镜,餐厨用具</v>
      </c>
      <c r="F1033" s="2" t="str">
        <v>8次</v>
      </c>
      <c r="G1033" s="2" t="str">
        <v>#52,1ST MAIN,2ND STAGE,SUDAMANAGAR,BANGALORE-560027,INDIA</v>
      </c>
      <c r="H1033" s="2" t="str">
        <v>EBI MASALEHDAN</v>
      </c>
      <c r="I1033" s="2" t="s">
        <v>10694</v>
      </c>
      <c r="J1033" s="2">
        <f>+91-80-4124-8434</f>
      </c>
      <c r="K1033" s="2">
        <v>91</v>
      </c>
      <c r="L1033" s="7"/>
      <c r="M1033" s="7"/>
      <c r="N1033" s="7"/>
      <c r="O1033" s="7"/>
      <c r="P1033" s="7"/>
      <c r="Q1033" s="7"/>
      <c r="R1033" s="7"/>
      <c r="S1033" s="7"/>
      <c r="T1033" s="7"/>
      <c r="U1033" s="8"/>
    </row>
    <row r="1034">
      <c r="A1034" s="2" t="s">
        <v>11196</v>
      </c>
      <c r="B1034" s="2" t="str">
        <v>土耳其</v>
      </c>
      <c r="C1034" s="2" t="str">
        <v>--</v>
      </c>
      <c r="D1034" s="3"/>
      <c r="E1034" s="2" t="str">
        <v>其他,家居用品,餐厨用具</v>
      </c>
      <c r="F1034" s="2" t="str">
        <v>8次</v>
      </c>
      <c r="G1034" s="2" t="str">
        <v>SIYAVUSPASA SOK.KAYSERI NAIL ISHANINO:30 MERCAN-ISTANBUL,TURKEY</v>
      </c>
      <c r="H1034" s="2" t="str">
        <v>Palat Abdul Azeez</v>
      </c>
      <c r="I1034" s="2" t="s">
        <v>11195</v>
      </c>
      <c r="J1034" s="2" t="str">
        <v>+90 212 519 58 73</v>
      </c>
      <c r="K1034" s="2">
        <v>902125288752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8"/>
    </row>
    <row r="1035">
      <c r="A1035" s="2" t="s">
        <v>10786</v>
      </c>
      <c r="B1035" s="2" t="str">
        <v>印度</v>
      </c>
      <c r="C1035" s="2" t="str">
        <v>--</v>
      </c>
      <c r="D1035" s="3"/>
      <c r="E1035" s="2" t="str">
        <v>玩具,礼品及赠品,餐厨用具</v>
      </c>
      <c r="F1035" s="2" t="str">
        <v>9次</v>
      </c>
      <c r="G1035" s="2" t="str">
        <v>50/11,VADGAON SHERI,OFF. NAGAR ROAD,PUNE</v>
      </c>
      <c r="H1035" s="2" t="str">
        <v>METLON ENGINEERS PVT. LTD.</v>
      </c>
      <c r="I1035" s="2" t="s">
        <v>10787</v>
      </c>
      <c r="J1035" s="2" t="str">
        <v>0091 20 7030379</v>
      </c>
      <c r="K1035" s="2" t="str">
        <v>0091 20 7031936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8"/>
    </row>
    <row r="1036">
      <c r="A1036" s="2" t="s">
        <v>10573</v>
      </c>
      <c r="B1036" s="2" t="str">
        <v>印度</v>
      </c>
      <c r="C1036" s="3" t="s">
        <v>10576</v>
      </c>
      <c r="D1036" s="3"/>
      <c r="E1036" s="2" t="s">
        <v>10574</v>
      </c>
      <c r="F1036" s="2" t="str">
        <v>9次</v>
      </c>
      <c r="G1036" s="2" t="str">
        <v>17B,ASHOKA SHOPPING CENTRE,NEAR CRAWFORD MARKET,MUMBAI</v>
      </c>
      <c r="H1036" s="2" t="str">
        <v>Mr ANANYA ROYCHOWDHUSY</v>
      </c>
      <c r="I1036" s="2" t="s">
        <v>10575</v>
      </c>
      <c r="J1036" s="2" t="str">
        <v>+91 33 2235 3746</v>
      </c>
      <c r="K1036" s="2" t="str">
        <v>0091 22 22693344</v>
      </c>
      <c r="L1036" s="7"/>
      <c r="M1036" s="7"/>
      <c r="N1036" s="7"/>
      <c r="O1036" s="7"/>
      <c r="P1036" s="7"/>
      <c r="Q1036" s="7"/>
      <c r="R1036" s="7"/>
      <c r="S1036" s="7"/>
      <c r="T1036" s="7"/>
      <c r="U1036" s="8"/>
    </row>
    <row r="1037">
      <c r="A1037" s="2" t="s">
        <v>13276</v>
      </c>
      <c r="B1037" s="2" t="str">
        <v>新加坡</v>
      </c>
      <c r="C1037" s="2" t="str">
        <v>--</v>
      </c>
      <c r="D1037" s="3"/>
      <c r="E1037" s="2" t="str">
        <v>餐厨用具</v>
      </c>
      <c r="F1037" s="2" t="str">
        <v>2次</v>
      </c>
      <c r="G1037" s="2" t="str">
        <v>Main Office:2,Westerhout Road, 397643, Singapore</v>
      </c>
      <c r="H1037" s="2" t="str">
        <v>Ho Peng Sun</v>
      </c>
      <c r="I1037" s="2" t="str">
        <v>--</v>
      </c>
      <c r="J1037" s="2" t="str">
        <v>0065 67478384</v>
      </c>
      <c r="K1037" s="2" t="str">
        <v>0065 67470058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8"/>
    </row>
    <row r="1038">
      <c r="A1038" s="2" t="s">
        <v>10634</v>
      </c>
      <c r="B1038" s="2" t="str">
        <v>阿聯酋</v>
      </c>
      <c r="C1038" s="3" t="s">
        <v>10632</v>
      </c>
      <c r="D1038" s="3"/>
      <c r="E1038" s="2" t="str">
        <v>餐厨用具</v>
      </c>
      <c r="F1038" s="2" t="str">
        <v>3次</v>
      </c>
      <c r="G1038" s="2" t="str">
        <v>PO BOX 8411,DUBAI,U.A.E.</v>
      </c>
      <c r="H1038" s="2" t="str">
        <v>--</v>
      </c>
      <c r="I1038" s="2" t="s">
        <v>10633</v>
      </c>
      <c r="J1038" s="2" t="str">
        <v>+971 4 265 3771</v>
      </c>
      <c r="K1038" s="2">
        <v>97142653774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8"/>
    </row>
    <row r="1039">
      <c r="A1039" s="2" t="s">
        <v>13296</v>
      </c>
      <c r="B1039" s="2" t="str">
        <v>埃及</v>
      </c>
      <c r="C1039" s="2" t="str">
        <v>--</v>
      </c>
      <c r="D1039" s="3"/>
      <c r="E1039" s="2" t="str">
        <v>餐厨用具</v>
      </c>
      <c r="F1039" s="2" t="str">
        <v>6次</v>
      </c>
      <c r="G1039" s="2" t="str">
        <v>32 MOHMOUD KHAVLY ST.,NASR CITY,CAIRO</v>
      </c>
      <c r="H1039" s="2" t="str">
        <v>MR ENGI KHALED KARAL</v>
      </c>
      <c r="I1039" s="2" t="s">
        <v>13297</v>
      </c>
      <c r="J1039" s="2" t="str">
        <v>0020 2 4020135</v>
      </c>
      <c r="K1039" s="2" t="str">
        <v>--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8"/>
    </row>
    <row r="1040">
      <c r="A1040" s="2" t="s">
        <v>12977</v>
      </c>
      <c r="B1040" s="2" t="str">
        <v>印度</v>
      </c>
      <c r="C1040" s="3" t="s">
        <v>12978</v>
      </c>
      <c r="D1040" s="3"/>
      <c r="E1040" s="2" t="str">
        <v>家用电器,钟表眼镜,餐厨用具</v>
      </c>
      <c r="F1040" s="2" t="str">
        <v>8次</v>
      </c>
      <c r="G1040" s="2" t="str">
        <v>341/12/B,STREET NO.5,SHALIMAR PARK EXTN.,DELHI</v>
      </c>
      <c r="H1040" s="2" t="str">
        <v>HONEGMELL INDUSTRIES</v>
      </c>
      <c r="I1040" s="2" t="str">
        <v>+919810071842@airtelmail.com</v>
      </c>
      <c r="J1040" s="2" t="str">
        <v>+91 98100 71842</v>
      </c>
      <c r="K1040" s="2" t="str">
        <v>0091 11 2003038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8"/>
    </row>
    <row r="1041">
      <c r="A1041" s="2" t="s">
        <v>12960</v>
      </c>
      <c r="B1041" s="2" t="str">
        <v>新加坡</v>
      </c>
      <c r="C1041" s="3" t="s">
        <v>12962</v>
      </c>
      <c r="D1041" s="3"/>
      <c r="E1041" s="2" t="str">
        <v>园林用品,工艺陶瓷,餐厨用具</v>
      </c>
      <c r="F1041" s="2" t="str">
        <v>6次</v>
      </c>
      <c r="G1041" s="2" t="str">
        <v>20 Pandan Road</v>
      </c>
      <c r="H1041" s="2" t="str">
        <v>Ryan Wong</v>
      </c>
      <c r="I1041" s="2" t="s">
        <v>12961</v>
      </c>
      <c r="J1041" s="2" t="str">
        <v>(65) 6223 1732,+95 1 525735,(65) 6215 9181,+62 21 8063 1820,(603) 7958 6288,(65) 6268 3922,98 2351 2374 3810 3820 4533</v>
      </c>
      <c r="K1041" s="2" t="str">
        <v>0065 62632796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8"/>
    </row>
    <row r="1042">
      <c r="A1042" s="2" t="s">
        <v>12921</v>
      </c>
      <c r="B1042" s="2" t="str">
        <v>沙烏地阿拉伯</v>
      </c>
      <c r="C1042" s="2" t="str">
        <v>--</v>
      </c>
      <c r="D1042" s="3"/>
      <c r="E1042" s="2" t="str">
        <v>照明产品,鞋,餐厨用具</v>
      </c>
      <c r="F1042" s="2" t="str">
        <v>9次</v>
      </c>
      <c r="G1042" s="2" t="str">
        <v>BA EASHEN BUILDING,BESIDE ROYAL HOTEL 5TH FLOOR,FLAT NO.23,AL-BALAD-AL-DAHAB STREET</v>
      </c>
      <c r="H1042" s="2" t="str">
        <v>HAYAT TRADING EST.</v>
      </c>
      <c r="I1042" s="2" t="s">
        <v>12922</v>
      </c>
      <c r="J1042" s="2" t="str">
        <v>00966 2 6449314</v>
      </c>
      <c r="K1042" s="2" t="str">
        <v>00966 2 6440717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8"/>
    </row>
    <row r="1043">
      <c r="A1043" s="2" t="s">
        <v>9277</v>
      </c>
      <c r="B1043" s="2" t="str">
        <v>印度</v>
      </c>
      <c r="C1043" s="2" t="str">
        <v>--</v>
      </c>
      <c r="D1043" s="3"/>
      <c r="E1043" s="2" t="str">
        <v>体育及旅游休闲用品,其他,箱包,鞋,餐厨用具</v>
      </c>
      <c r="F1043" s="2" t="str">
        <v>8次</v>
      </c>
      <c r="G1043" s="2" t="str">
        <v>G1,SHOBHA SAGAR, 21ST ROAD,BANDRA WEST, MUMBAI 400 050INDIA</v>
      </c>
      <c r="H1043" s="2" t="str">
        <v>CHIB ANEN</v>
      </c>
      <c r="I1043" s="2" t="s">
        <v>9276</v>
      </c>
      <c r="J1043" s="2" t="str">
        <v>(022) 600 1175</v>
      </c>
      <c r="K1043" s="2" t="str">
        <v>(022) 6049387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8"/>
    </row>
    <row r="1044">
      <c r="A1044" s="2" t="s">
        <v>10427</v>
      </c>
      <c r="B1044" s="2" t="str">
        <v>加納</v>
      </c>
      <c r="C1044" s="3" t="s">
        <v>10426</v>
      </c>
      <c r="D1044" s="3"/>
      <c r="E1044" s="2" t="str">
        <v>大型机械及设备,家具,家居装饰品,建筑及装饰材料,餐厨用具</v>
      </c>
      <c r="F1044" s="2" t="str">
        <v>8次</v>
      </c>
      <c r="G1044" s="2" t="str">
        <v>P.M.B COMMUNITY 11.TEMAGHANA</v>
      </c>
      <c r="H1044" s="2" t="str">
        <v>Yee</v>
      </c>
      <c r="I1044" s="2" t="s">
        <v>10428</v>
      </c>
      <c r="J1044" s="2" t="str">
        <v>233 244 8420654</v>
      </c>
      <c r="K1044" s="2" t="str">
        <v>233 21 768429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8"/>
    </row>
    <row r="1045">
      <c r="A1045" s="2" t="s">
        <v>13090</v>
      </c>
      <c r="B1045" s="2" t="str">
        <v>沙烏地阿拉伯</v>
      </c>
      <c r="C1045" s="2" t="str">
        <v>--</v>
      </c>
      <c r="D1045" s="3"/>
      <c r="E1045" s="2" t="str">
        <v>其他,餐厨用具</v>
      </c>
      <c r="F1045" s="2" t="str">
        <v>5次</v>
      </c>
      <c r="G1045" s="2" t="str">
        <v>AL-AHSSA,AL-MASLAKH STREET(P.O.BOX 216)</v>
      </c>
      <c r="H1045" s="2" t="str">
        <v>ALI MOHAMMAD AL-NASSER</v>
      </c>
      <c r="I1045" s="2" t="str">
        <v>--</v>
      </c>
      <c r="J1045" s="2" t="str">
        <v>00966 3 5862513</v>
      </c>
      <c r="K1045" s="2" t="str">
        <v>00966 3 5874117</v>
      </c>
      <c r="L1045" s="7"/>
      <c r="M1045" s="7"/>
      <c r="N1045" s="7"/>
      <c r="O1045" s="7"/>
      <c r="P1045" s="7"/>
      <c r="Q1045" s="7"/>
      <c r="R1045" s="7"/>
      <c r="S1045" s="7"/>
      <c r="T1045" s="7"/>
      <c r="U1045" s="8"/>
    </row>
    <row r="1046">
      <c r="A1046" s="2" t="s">
        <v>10388</v>
      </c>
      <c r="B1046" s="2" t="str">
        <v>印度</v>
      </c>
      <c r="C1046" s="2" t="str">
        <v>--</v>
      </c>
      <c r="D1046" s="3"/>
      <c r="E1046" s="2" t="str">
        <v>其他,办公文具,工艺陶瓷,照明产品,电子电气产品,餐厨用具</v>
      </c>
      <c r="F1046" s="2" t="str">
        <v>8次</v>
      </c>
      <c r="G1046" s="2" t="str">
        <v>78,EAST AVENUE ROAD,PUNJABI BAGH,NEW DELHI-110026</v>
      </c>
      <c r="H1046" s="2" t="str">
        <v>PRAMOD AHUJA</v>
      </c>
      <c r="I1046" s="2" t="s">
        <v>10389</v>
      </c>
      <c r="J1046" s="2" t="str">
        <v>0091 11 5102068</v>
      </c>
      <c r="K1046" s="2" t="str">
        <v>0091 11 5463973/2967873</v>
      </c>
      <c r="L1046" s="7"/>
      <c r="M1046" s="7"/>
      <c r="N1046" s="7"/>
      <c r="O1046" s="7"/>
      <c r="P1046" s="7"/>
      <c r="Q1046" s="7"/>
      <c r="R1046" s="7"/>
      <c r="S1046" s="7"/>
      <c r="T1046" s="7"/>
      <c r="U1046" s="8"/>
    </row>
    <row r="1047">
      <c r="A1047" s="2" t="s">
        <v>10051</v>
      </c>
      <c r="B1047" s="2" t="str">
        <v>新加坡</v>
      </c>
      <c r="C1047" s="3" t="s">
        <v>10050</v>
      </c>
      <c r="D1047" s="3"/>
      <c r="E1047" s="2" t="str">
        <v>餐厨用具</v>
      </c>
      <c r="F1047" s="2" t="str">
        <v>6次</v>
      </c>
      <c r="G1047" s="2" t="str">
        <v>Blk 1024,Yishun Ind'l Pk A #03-31, 768763, Singapore</v>
      </c>
      <c r="H1047" s="2" t="str">
        <v>Thomas Chiam</v>
      </c>
      <c r="I1047" s="2" t="s">
        <v>10052</v>
      </c>
      <c r="J1047" s="2" t="str">
        <v>0065 67567589</v>
      </c>
      <c r="K1047" s="2" t="str">
        <v>0065 67563952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8"/>
    </row>
    <row r="1048">
      <c r="A1048" s="2" t="s">
        <v>12785</v>
      </c>
      <c r="B1048" s="2" t="str">
        <v>加納</v>
      </c>
      <c r="C1048" s="2" t="str">
        <v>--</v>
      </c>
      <c r="D1048" s="3"/>
      <c r="E1048" s="2" t="str">
        <v>玩具,餐厨用具</v>
      </c>
      <c r="F1048" s="2" t="str">
        <v>7次</v>
      </c>
      <c r="G1048" s="2" t="str">
        <v>P.O.BOX 13 TARKWA</v>
      </c>
      <c r="H1048" s="2" t="str">
        <v>MARGARET PORTIA APPIAH</v>
      </c>
      <c r="I1048" s="2" t="str">
        <v>--</v>
      </c>
      <c r="J1048" s="2" t="str">
        <v>00233 362 21069</v>
      </c>
      <c r="K1048" s="2">
        <v>233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8"/>
    </row>
    <row r="1049">
      <c r="A1049" s="2" t="s">
        <v>10074</v>
      </c>
      <c r="B1049" s="2" t="str">
        <v>加納</v>
      </c>
      <c r="C1049" s="2" t="str">
        <v>--</v>
      </c>
      <c r="D1049" s="3"/>
      <c r="E1049" s="2" t="str">
        <v>体育及旅游休闲用品,园林用品,家用纺织品,玻璃工艺品,箱包,鞋,餐厨用具</v>
      </c>
      <c r="F1049" s="2" t="str">
        <v>8次</v>
      </c>
      <c r="G1049" s="2" t="str">
        <v>P.O.BOX 8111,ACCRA-NORTH,GHANA-WEST/AFRICA,GHANA</v>
      </c>
      <c r="H1049" s="2" t="str">
        <v>--</v>
      </c>
      <c r="I1049" s="2" t="s">
        <v>7031</v>
      </c>
      <c r="J1049" s="2" t="str">
        <v>233 24 201782</v>
      </c>
      <c r="K1049" s="2" t="str">
        <v>233 21 246408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8"/>
    </row>
    <row r="1050">
      <c r="A1050" s="2" t="s">
        <v>9414</v>
      </c>
      <c r="B1050" s="2" t="str">
        <v>印度</v>
      </c>
      <c r="C1050" s="2" t="str">
        <v>--</v>
      </c>
      <c r="D1050" s="3"/>
      <c r="E1050" s="2" t="str">
        <v>个人护理用具,照明产品,玻璃工艺品,餐厨用具</v>
      </c>
      <c r="F1050" s="2" t="str">
        <v>5次</v>
      </c>
      <c r="G1050" s="2" t="str">
        <v>B-31, VIVEK VIHAR, PHASE-1,NEW DELHI - 110 095,INDIA</v>
      </c>
      <c r="H1050" s="2" t="str">
        <v>Kocherzhinskiy Artem</v>
      </c>
      <c r="I1050" s="2" t="s">
        <v>9413</v>
      </c>
      <c r="J1050" s="2" t="str">
        <v>+91 11 2215 0638</v>
      </c>
      <c r="K1050" s="2">
        <v>911000000000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8"/>
    </row>
    <row r="1051">
      <c r="A1051" s="2" t="s">
        <v>12031</v>
      </c>
      <c r="B1051" s="2" t="str">
        <v>新加坡</v>
      </c>
      <c r="C1051" s="2" t="str">
        <v>--</v>
      </c>
      <c r="D1051" s="3"/>
      <c r="E1051" s="2" t="str">
        <v>其他,餐厨用具</v>
      </c>
      <c r="F1051" s="2" t="str">
        <v>6次</v>
      </c>
      <c r="G1051" s="2" t="str">
        <v>462 CRAWFORD LANE #01-67</v>
      </c>
      <c r="H1051" s="2" t="str">
        <v>MR NG CHENG TONG</v>
      </c>
      <c r="I1051" s="2" t="str">
        <v>--</v>
      </c>
      <c r="J1051" s="2" t="str">
        <v>0065 62935424</v>
      </c>
      <c r="K1051" s="2" t="str">
        <v>0065 62952731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8"/>
    </row>
    <row r="1052">
      <c r="A1052" s="2" t="s">
        <v>12056</v>
      </c>
      <c r="B1052" s="2" t="str">
        <v>越南</v>
      </c>
      <c r="C1052" s="3" t="s">
        <v>12058</v>
      </c>
      <c r="D1052" s="3"/>
      <c r="E1052" s="2" t="str">
        <v>个人护理用具,其他,化工产品,玻璃工艺品,餐厨用具</v>
      </c>
      <c r="F1052" s="2" t="str">
        <v>5次</v>
      </c>
      <c r="G1052" s="2" t="str">
        <v>28B/44 Dien Bien Phu</v>
      </c>
      <c r="H1052" s="2" t="str">
        <v>Nguyen Thuong Dzung</v>
      </c>
      <c r="I1052" s="2" t="s">
        <v>12057</v>
      </c>
      <c r="J1052" s="2" t="str">
        <v>(844) 8253736</v>
      </c>
      <c r="K1052" s="2" t="str">
        <v>(84-4) 8253751</v>
      </c>
      <c r="L1052" s="7"/>
      <c r="M1052" s="7"/>
      <c r="N1052" s="7"/>
      <c r="O1052" s="7"/>
      <c r="P1052" s="7"/>
      <c r="Q1052" s="7"/>
      <c r="R1052" s="7"/>
      <c r="S1052" s="7"/>
      <c r="T1052" s="7"/>
      <c r="U1052" s="8"/>
    </row>
    <row r="1053">
      <c r="A1053" s="2" t="s">
        <v>9018</v>
      </c>
      <c r="B1053" s="2" t="str">
        <v>新加坡</v>
      </c>
      <c r="C1053" s="3" t="s">
        <v>9019</v>
      </c>
      <c r="D1053" s="3"/>
      <c r="E1053" s="2" t="str">
        <v>食品,餐厨用具</v>
      </c>
      <c r="F1053" s="2" t="str">
        <v>7次</v>
      </c>
      <c r="G1053" s="2" t="str">
        <v>1009 ALJUNIED AVE 4 #01-38</v>
      </c>
      <c r="H1053" s="2" t="str">
        <v>H Y Lim</v>
      </c>
      <c r="I1053" s="2" t="s">
        <v>9017</v>
      </c>
      <c r="J1053" s="2" t="str">
        <v>+65 6898 2112</v>
      </c>
      <c r="K1053" s="2" t="str">
        <v>0065 68982002</v>
      </c>
      <c r="L1053" s="7"/>
      <c r="M1053" s="7"/>
      <c r="N1053" s="7"/>
      <c r="O1053" s="7"/>
      <c r="P1053" s="7"/>
      <c r="Q1053" s="7"/>
      <c r="R1053" s="7"/>
      <c r="S1053" s="7"/>
      <c r="T1053" s="7"/>
      <c r="U1053" s="8"/>
    </row>
    <row r="1054">
      <c r="A1054" s="2" t="s">
        <v>11725</v>
      </c>
      <c r="B1054" s="2" t="str">
        <v>新加坡</v>
      </c>
      <c r="C1054" s="2" t="str">
        <v>--</v>
      </c>
      <c r="D1054" s="3"/>
      <c r="E1054" s="2" t="str">
        <v>餐厨用具</v>
      </c>
      <c r="F1054" s="2" t="str">
        <v>3次</v>
      </c>
      <c r="G1054" s="2" t="str">
        <v>Blk 59,New Upper Changi Rd #01-1282, 461059, Singapore</v>
      </c>
      <c r="H1054" s="2" t="str">
        <v>Tan Peng Chuan</v>
      </c>
      <c r="I1054" s="2" t="str">
        <v>--</v>
      </c>
      <c r="J1054" s="2">
        <v>64435298</v>
      </c>
      <c r="K1054" s="2" t="str">
        <v>0065 64494998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8"/>
    </row>
    <row r="1055">
      <c r="A1055" s="2" t="s">
        <v>11657</v>
      </c>
      <c r="B1055" s="2" t="str">
        <v>沙烏地阿拉伯</v>
      </c>
      <c r="C1055" s="3" t="s">
        <v>11655</v>
      </c>
      <c r="D1055" s="3"/>
      <c r="E1055" s="2" t="str">
        <v>家用纺织品,服装饰物及配件,箱包,餐厨用具</v>
      </c>
      <c r="F1055" s="2" t="str">
        <v>8次</v>
      </c>
      <c r="G1055" s="2" t="str">
        <v>AL-HIFNI CENTER,OFF.12,2ND FLOOR,AL-DAHAB ST.(P.O.BOX 19280 JEDDAH)</v>
      </c>
      <c r="H1055" s="2" t="str">
        <v>ABDULLAH ALI AL-YAZIDI</v>
      </c>
      <c r="I1055" s="2" t="s">
        <v>11656</v>
      </c>
      <c r="J1055" s="2" t="str">
        <v>00966 2 6481955</v>
      </c>
      <c r="K1055" s="2" t="str">
        <v>00966 2 6484270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8"/>
    </row>
    <row r="1056">
      <c r="A1056" s="2" t="s">
        <v>11930</v>
      </c>
      <c r="B1056" s="2" t="str">
        <v>印度</v>
      </c>
      <c r="C1056" s="3" t="s">
        <v>11927</v>
      </c>
      <c r="D1056" s="3"/>
      <c r="E1056" s="2" t="s">
        <v>11928</v>
      </c>
      <c r="F1056" s="2" t="str">
        <v>10次</v>
      </c>
      <c r="G1056" s="2" t="str">
        <v>"JANKI CENTRE",48,B.R.B.BASU ROAD 1ST FLOOR,ROOM NO.149 KOLKATA</v>
      </c>
      <c r="H1056" s="2" t="str">
        <v>Andreas Steffan</v>
      </c>
      <c r="I1056" s="2" t="s">
        <v>11929</v>
      </c>
      <c r="J1056" s="2" t="str">
        <v>+91 11 2004 3687</v>
      </c>
      <c r="K1056" s="2" t="str">
        <v>0091 11 5761425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8"/>
    </row>
    <row r="1057">
      <c r="A1057" s="2" t="s">
        <v>11940</v>
      </c>
      <c r="B1057" s="2" t="str">
        <v>印尼</v>
      </c>
      <c r="C1057" s="2" t="str">
        <v>--</v>
      </c>
      <c r="D1057" s="3"/>
      <c r="E1057" s="2" t="str">
        <v>家具,家居用品,餐厨用具</v>
      </c>
      <c r="F1057" s="2" t="str">
        <v>6次</v>
      </c>
      <c r="G1057" s="2" t="str">
        <v>JL. BANDAROLO NO. 45 E PADANG</v>
      </c>
      <c r="H1057" s="2" t="str">
        <v>H IRZAL (UJANG)</v>
      </c>
      <c r="I1057" s="2" t="str">
        <v>--</v>
      </c>
      <c r="J1057" s="2" t="str">
        <v>0062 751 810782</v>
      </c>
      <c r="K1057" s="2" t="str">
        <v>0062 751 810784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8"/>
    </row>
    <row r="1058">
      <c r="A1058" s="2" t="s">
        <v>11881</v>
      </c>
      <c r="B1058" s="2" t="str">
        <v>阿聯酋</v>
      </c>
      <c r="C1058" s="2" t="str">
        <v>--</v>
      </c>
      <c r="D1058" s="3"/>
      <c r="E1058" s="2" t="str">
        <v>餐厨用具</v>
      </c>
      <c r="F1058" s="2" t="str">
        <v>6次</v>
      </c>
      <c r="G1058" s="2" t="str">
        <v>P.O Box 23354, U.A.E.</v>
      </c>
      <c r="H1058" s="2" t="str">
        <v>--</v>
      </c>
      <c r="I1058" s="2" t="s">
        <v>11882</v>
      </c>
      <c r="J1058" s="2" t="str">
        <v>+971 6 532 3884</v>
      </c>
      <c r="K1058" s="2" t="str">
        <v>009716 5323883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8"/>
    </row>
    <row r="1059">
      <c r="A1059" s="2" t="s">
        <v>8867</v>
      </c>
      <c r="B1059" s="2" t="str">
        <v>新加坡</v>
      </c>
      <c r="C1059" s="3" t="s">
        <v>8868</v>
      </c>
      <c r="D1059" s="3"/>
      <c r="E1059" s="2" t="str">
        <v>卫浴设备,家具,玩具,礼品及赠品,食品,餐厨用具</v>
      </c>
      <c r="F1059" s="2" t="str">
        <v>6次</v>
      </c>
      <c r="G1059" s="2" t="str">
        <v>60 MARTIN ROAD,#05-51/52,TRADEMART SINGAPORE 239065</v>
      </c>
      <c r="H1059" s="2" t="str">
        <v>CHRISTABEL CHUA</v>
      </c>
      <c r="I1059" s="2" t="s">
        <v>8869</v>
      </c>
      <c r="J1059" s="2" t="str">
        <v>0065 68351080</v>
      </c>
      <c r="K1059" s="2" t="str">
        <v>0065 68351081</v>
      </c>
      <c r="L1059" s="7"/>
      <c r="M1059" s="7"/>
      <c r="N1059" s="7"/>
      <c r="O1059" s="7"/>
      <c r="P1059" s="7"/>
      <c r="Q1059" s="7"/>
      <c r="R1059" s="7"/>
      <c r="S1059" s="7"/>
      <c r="T1059" s="7"/>
      <c r="U1059" s="8"/>
    </row>
    <row r="1060">
      <c r="A1060" s="2" t="s">
        <v>11911</v>
      </c>
      <c r="B1060" s="2" t="str">
        <v>新加坡</v>
      </c>
      <c r="C1060" s="3" t="s">
        <v>11909</v>
      </c>
      <c r="D1060" s="3"/>
      <c r="E1060" s="2" t="str">
        <v>其他,卫浴设备,餐厨用具</v>
      </c>
      <c r="F1060" s="2" t="str">
        <v>9次</v>
      </c>
      <c r="G1060" s="2" t="str">
        <v>14 BEACH ROAD #01-4677</v>
      </c>
      <c r="H1060" s="2" t="str">
        <v>CHOO SOON LEE</v>
      </c>
      <c r="I1060" s="2" t="s">
        <v>11910</v>
      </c>
      <c r="J1060" s="2" t="str">
        <v>+84-283-5124-436,+65 6862 3030,+65 6291 8282</v>
      </c>
      <c r="K1060" s="2" t="str">
        <v>0065 62919362</v>
      </c>
      <c r="L1060" s="7"/>
      <c r="M1060" s="7"/>
      <c r="N1060" s="7"/>
      <c r="O1060" s="7"/>
      <c r="P1060" s="7"/>
      <c r="Q1060" s="7"/>
      <c r="R1060" s="7"/>
      <c r="S1060" s="7"/>
      <c r="T1060" s="7"/>
      <c r="U1060" s="8"/>
    </row>
    <row r="1061">
      <c r="A1061" s="2" t="s">
        <v>8495</v>
      </c>
      <c r="B1061" s="2" t="str">
        <v>印度</v>
      </c>
      <c r="C1061" s="2" t="str">
        <v>--</v>
      </c>
      <c r="D1061" s="3"/>
      <c r="E1061" s="2" t="str">
        <v>家用电器,玻璃工艺品,餐厨用具</v>
      </c>
      <c r="F1061" s="2" t="str">
        <v>9次</v>
      </c>
      <c r="G1061" s="2" t="str">
        <v>A-5,BASEMENT,CHHOTEY LAL PARK,OPP.BANK OF INDIA,(KIRTI NAGAR),NEW DELHI</v>
      </c>
      <c r="H1061" s="2" t="str">
        <v>JUMB MARKETING PVT. LTD.</v>
      </c>
      <c r="I1061" s="2" t="s">
        <v>8496</v>
      </c>
      <c r="J1061" s="2" t="str">
        <v>0091 11 5117162</v>
      </c>
      <c r="K1061" s="2" t="str">
        <v>0091 11 5931804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8"/>
    </row>
    <row r="1062">
      <c r="A1062" s="2" t="s">
        <v>8409</v>
      </c>
      <c r="B1062" s="2" t="str">
        <v>新加坡</v>
      </c>
      <c r="C1062" s="2" t="str">
        <v>--</v>
      </c>
      <c r="D1062" s="3"/>
      <c r="E1062" s="2" t="str">
        <v>其他,工具,照明产品,餐厨用具</v>
      </c>
      <c r="F1062" s="2" t="str">
        <v>9次</v>
      </c>
      <c r="G1062" s="2" t="str">
        <v>102,Woodlands Industrial Park E, 757838, Singapore</v>
      </c>
      <c r="H1062" s="2" t="str">
        <v>G.Orient Import &amp; Export Pte Ltd</v>
      </c>
      <c r="I1062" s="2" t="s">
        <v>8410</v>
      </c>
      <c r="J1062" s="2" t="str">
        <v>0065 63689700</v>
      </c>
      <c r="K1062" s="2" t="str">
        <v>0065 63684700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8"/>
    </row>
    <row r="1063">
      <c r="A1063" s="2" t="s">
        <v>13549</v>
      </c>
      <c r="B1063" s="2" t="str">
        <v>土耳其</v>
      </c>
      <c r="C1063" s="3" t="s">
        <v>13551</v>
      </c>
      <c r="D1063" s="3"/>
      <c r="E1063" s="2" t="str">
        <v>卫浴设备,餐厨用具</v>
      </c>
      <c r="F1063" s="2" t="str">
        <v>9次</v>
      </c>
      <c r="G1063" s="2" t="str">
        <v>TURGUT KOYU SEFERIHISAR IZMIR</v>
      </c>
      <c r="H1063" s="2" t="s">
        <v>13550</v>
      </c>
      <c r="I1063" s="2" t="s">
        <v>13548</v>
      </c>
      <c r="J1063" s="2" t="str">
        <v>+90 232 746 80 60</v>
      </c>
      <c r="K1063" s="2" t="str">
        <v>0090 232 7468740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8"/>
    </row>
    <row r="1064">
      <c r="A1064" s="2" t="s">
        <v>13511</v>
      </c>
      <c r="B1064" s="2" t="str">
        <v>印度</v>
      </c>
      <c r="C1064" s="2" t="str">
        <v>--</v>
      </c>
      <c r="D1064" s="3"/>
      <c r="E1064" s="2" t="str">
        <v>餐厨用具</v>
      </c>
      <c r="F1064" s="2" t="str">
        <v>6次</v>
      </c>
      <c r="G1064" s="2" t="str">
        <v>A-1/15,MOHAN GARDEN,PIPAL WALA ROAD(NEAR AGGARWAL SWEET CORNER) NEW DELHI</v>
      </c>
      <c r="H1064" s="2" t="str">
        <v>R.K.ANAND</v>
      </c>
      <c r="I1064" s="2" t="str">
        <v>--</v>
      </c>
      <c r="J1064" s="2">
        <f>+91-94138-56639</f>
      </c>
      <c r="K1064" s="2">
        <v>91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8"/>
    </row>
    <row r="1065">
      <c r="A1065" s="2" t="s">
        <v>8013</v>
      </c>
      <c r="B1065" s="2" t="str">
        <v>新加坡</v>
      </c>
      <c r="C1065" s="3" t="s">
        <v>8015</v>
      </c>
      <c r="D1065" s="3"/>
      <c r="E1065" s="2" t="str">
        <v>化工产品,餐厨用具</v>
      </c>
      <c r="F1065" s="2" t="str">
        <v>7次</v>
      </c>
      <c r="G1065" s="2" t="str">
        <v>NO.12,TUAS VIEW LOOP</v>
      </c>
      <c r="H1065" s="2" t="str">
        <v>RAYMOND C.C.ANG</v>
      </c>
      <c r="I1065" s="2" t="s">
        <v>8014</v>
      </c>
      <c r="J1065" s="2" t="str">
        <v>0065 68611128</v>
      </c>
      <c r="K1065" s="2" t="str">
        <v>0065 68611138</v>
      </c>
      <c r="L1065" s="7"/>
      <c r="M1065" s="7"/>
      <c r="N1065" s="7"/>
      <c r="O1065" s="7"/>
      <c r="P1065" s="7"/>
      <c r="Q1065" s="7"/>
      <c r="R1065" s="7"/>
      <c r="S1065" s="7"/>
      <c r="T1065" s="7"/>
      <c r="U1065" s="8"/>
    </row>
    <row r="1066">
      <c r="A1066" s="2" t="s">
        <v>11202</v>
      </c>
      <c r="B1066" s="2" t="str">
        <v>印尼</v>
      </c>
      <c r="C1066" s="2" t="str">
        <v>--</v>
      </c>
      <c r="D1066" s="3"/>
      <c r="E1066" s="2" t="str">
        <v>餐厨用具</v>
      </c>
      <c r="F1066" s="2" t="str">
        <v>7次</v>
      </c>
      <c r="G1066" s="2" t="str">
        <v>TMN KEDOYA PERMAI BLOK A 16 NO 41JAKARTA 11530,INDONESIA</v>
      </c>
      <c r="H1066" s="2" t="str">
        <v>--</v>
      </c>
      <c r="I1066" s="2" t="s">
        <v>11203</v>
      </c>
      <c r="J1066" s="2" t="str">
        <v>+62 628 11881160</v>
      </c>
      <c r="K1066" s="2">
        <v>62215364889</v>
      </c>
      <c r="L1066" s="7"/>
      <c r="M1066" s="7"/>
      <c r="N1066" s="7"/>
      <c r="O1066" s="7"/>
      <c r="P1066" s="7"/>
      <c r="Q1066" s="7"/>
      <c r="R1066" s="7"/>
      <c r="S1066" s="7"/>
      <c r="T1066" s="7"/>
      <c r="U1066" s="8"/>
    </row>
    <row r="1067">
      <c r="A1067" s="5" t="s">
        <v>10679</v>
      </c>
      <c r="B1067" s="5" t="str">
        <v>埃及</v>
      </c>
      <c r="C1067" s="5" t="str">
        <v>--</v>
      </c>
      <c r="D1067" s="3"/>
      <c r="E1067" s="5" t="str">
        <v>工艺陶瓷,建筑及装饰材料,餐厨用具</v>
      </c>
      <c r="F1067" s="5" t="str">
        <v>9次</v>
      </c>
      <c r="G1067" s="5" t="str">
        <v>25-38 EL FARHDA ST.EL LABBAN ALEXANDRIA,EGYPT</v>
      </c>
      <c r="H1067" s="5" t="str">
        <v>Rafilia Goumenyuk</v>
      </c>
      <c r="I1067" s="5" t="s">
        <v>10680</v>
      </c>
      <c r="J1067" s="5" t="str">
        <v>+20 3 3928168</v>
      </c>
      <c r="K1067" s="5">
        <v>2035929435</v>
      </c>
      <c r="L1067" s="7"/>
      <c r="M1067" s="7"/>
      <c r="N1067" s="7"/>
      <c r="O1067" s="7"/>
      <c r="P1067" s="7"/>
      <c r="Q1067" s="7"/>
      <c r="R1067" s="7"/>
      <c r="S1067" s="7"/>
      <c r="T1067" s="7"/>
      <c r="U1067" s="8"/>
    </row>
    <row r="1068">
      <c r="A1068" s="2" t="s">
        <v>13271</v>
      </c>
      <c r="B1068" s="2" t="str">
        <v>南非</v>
      </c>
      <c r="C1068" s="2" t="str">
        <v>--</v>
      </c>
      <c r="D1068" s="3"/>
      <c r="E1068" s="2" t="str">
        <v>体育及旅游休闲用品,箱包,鞋,餐厨用具</v>
      </c>
      <c r="F1068" s="2" t="str">
        <v>10次</v>
      </c>
      <c r="G1068" s="2" t="str">
        <v>PO BOX 3022LENASIA 1820SOUTH AFRICA</v>
      </c>
      <c r="H1068" s="2" t="str">
        <v>--</v>
      </c>
      <c r="I1068" s="2" t="s">
        <v>13270</v>
      </c>
      <c r="J1068" s="2" t="str">
        <v>+27 11 854 9973</v>
      </c>
      <c r="K1068" s="2">
        <v>119412930</v>
      </c>
      <c r="L1068" s="7"/>
      <c r="M1068" s="7"/>
      <c r="N1068" s="7"/>
      <c r="O1068" s="7"/>
      <c r="P1068" s="7"/>
      <c r="Q1068" s="7"/>
      <c r="R1068" s="7"/>
      <c r="S1068" s="7"/>
      <c r="T1068" s="7"/>
      <c r="U1068" s="8"/>
    </row>
    <row r="1069">
      <c r="A1069" s="2" t="s">
        <v>10585</v>
      </c>
      <c r="B1069" s="2" t="str">
        <v>印度</v>
      </c>
      <c r="C1069" s="3" t="s">
        <v>10587</v>
      </c>
      <c r="D1069" s="3"/>
      <c r="E1069" s="2" t="str">
        <v>工艺陶瓷,玻璃工艺品,餐厨用具</v>
      </c>
      <c r="F1069" s="2" t="str">
        <v>9次</v>
      </c>
      <c r="G1069" s="2" t="str">
        <v>43,DHOBI STREET,2ND FLOOR,MUMBAI</v>
      </c>
      <c r="H1069" s="2" t="str">
        <v>KABANI CROCKERY CENTRE</v>
      </c>
      <c r="I1069" s="2" t="s">
        <v>10586</v>
      </c>
      <c r="J1069" s="2">
        <f>+91-93222-61530</f>
      </c>
      <c r="K1069" s="2" t="str">
        <v>0091 22 23432922</v>
      </c>
      <c r="L1069" s="7"/>
      <c r="M1069" s="7"/>
      <c r="N1069" s="7"/>
      <c r="O1069" s="7"/>
      <c r="P1069" s="7"/>
      <c r="Q1069" s="7"/>
      <c r="R1069" s="7"/>
      <c r="S1069" s="7"/>
      <c r="T1069" s="7"/>
      <c r="U1069" s="8"/>
    </row>
    <row r="1070">
      <c r="A1070" s="2" t="s">
        <v>13218</v>
      </c>
      <c r="B1070" s="2" t="str">
        <v>沙烏地阿拉伯</v>
      </c>
      <c r="C1070" s="2" t="str">
        <v>--</v>
      </c>
      <c r="D1070" s="3"/>
      <c r="E1070" s="2" t="str">
        <v>办公文具,家具,玩具,电子电气产品,食品,餐厨用具</v>
      </c>
      <c r="F1070" s="2" t="str">
        <v>6次</v>
      </c>
      <c r="G1070" s="2" t="str">
        <v>P.O.BOX:17536,JEDDAH</v>
      </c>
      <c r="H1070" s="2" t="str">
        <v>SALEH A.R.AL GHONEIM</v>
      </c>
      <c r="I1070" s="2" t="s">
        <v>9975</v>
      </c>
      <c r="J1070" s="2" t="str">
        <v>00966 2 6375979</v>
      </c>
      <c r="K1070" s="2" t="str">
        <v>00966 2 2363073</v>
      </c>
      <c r="L1070" s="7"/>
      <c r="M1070" s="7"/>
      <c r="N1070" s="7"/>
      <c r="O1070" s="7"/>
      <c r="P1070" s="7"/>
      <c r="Q1070" s="7"/>
      <c r="R1070" s="7"/>
      <c r="S1070" s="7"/>
      <c r="T1070" s="7"/>
      <c r="U1070" s="8"/>
    </row>
    <row r="1071">
      <c r="A1071" s="2" t="s">
        <v>13009</v>
      </c>
      <c r="B1071" s="2" t="str">
        <v>菲律賓</v>
      </c>
      <c r="C1071" s="2" t="str">
        <v>--</v>
      </c>
      <c r="D1071" s="3"/>
      <c r="E1071" s="2" t="str">
        <v>体育及旅游休闲用品,其他,家用纺织品,玻璃工艺品,箱包,鞋,餐厨用具</v>
      </c>
      <c r="F1071" s="2" t="str">
        <v>10次</v>
      </c>
      <c r="G1071" s="2" t="str">
        <v>10 VICTONETA AVE. ARANETA UNIVERSITYVILLAGE, MALABON, M.MANILA 1476PHILIPPINES</v>
      </c>
      <c r="H1071" s="2" t="str">
        <v>VALENTIN LORENZO</v>
      </c>
      <c r="I1071" s="2">
        <v>14</v>
      </c>
      <c r="J1071" s="2" t="str">
        <v>(632)3617702</v>
      </c>
      <c r="K1071" s="2" t="str">
        <v>(632)3618955</v>
      </c>
      <c r="L1071" s="7"/>
      <c r="M1071" s="7"/>
      <c r="N1071" s="7"/>
      <c r="O1071" s="7"/>
      <c r="P1071" s="7"/>
      <c r="Q1071" s="7"/>
      <c r="R1071" s="7"/>
      <c r="S1071" s="7"/>
      <c r="T1071" s="7"/>
      <c r="U1071" s="8"/>
    </row>
    <row r="1072">
      <c r="A1072" s="2" t="s">
        <v>10312</v>
      </c>
      <c r="B1072" s="2" t="str">
        <v>印尼</v>
      </c>
      <c r="C1072" s="3" t="s">
        <v>10314</v>
      </c>
      <c r="D1072" s="3"/>
      <c r="E1072" s="2" t="str">
        <v>卫浴设备,家具,家用电器,餐厨用具</v>
      </c>
      <c r="F1072" s="2" t="str">
        <v>9次</v>
      </c>
      <c r="G1072" s="2" t="str">
        <v>JL.JEMBATAN TIGA 36 HG-36 HH JAKARTA</v>
      </c>
      <c r="H1072" s="2" t="str">
        <v>PT.ADICITA PERKASA MANDIRI</v>
      </c>
      <c r="I1072" s="2" t="s">
        <v>10313</v>
      </c>
      <c r="J1072" s="2" t="str">
        <v>0062 21 6615488</v>
      </c>
      <c r="K1072" s="2" t="str">
        <v>0062 21 6611087</v>
      </c>
      <c r="L1072" s="7"/>
      <c r="M1072" s="7"/>
      <c r="N1072" s="7"/>
      <c r="O1072" s="7"/>
      <c r="P1072" s="7"/>
      <c r="Q1072" s="7"/>
      <c r="R1072" s="7"/>
      <c r="S1072" s="7"/>
      <c r="T1072" s="7"/>
      <c r="U1072" s="8"/>
    </row>
    <row r="1073">
      <c r="A1073" s="2" t="s">
        <v>12964</v>
      </c>
      <c r="B1073" s="2" t="str">
        <v>印度</v>
      </c>
      <c r="C1073" s="2" t="str">
        <v>--</v>
      </c>
      <c r="D1073" s="3"/>
      <c r="E1073" s="2" t="str">
        <v>家用电器,餐厨用具</v>
      </c>
      <c r="F1073" s="2" t="str">
        <v>9次</v>
      </c>
      <c r="G1073" s="2" t="str">
        <v>GUT NO.968,VILLAGE BIDKIN,TQ.TALUKA PAITHAN,DIST.AURANGABAD.</v>
      </c>
      <c r="H1073" s="2" t="str">
        <v>MR.ANANT KANDOI</v>
      </c>
      <c r="I1073" s="2" t="s">
        <v>12963</v>
      </c>
      <c r="J1073" s="2" t="str">
        <v>0091 2431 51482</v>
      </c>
      <c r="K1073" s="2" t="str">
        <v>0091 2431 51490/241149</v>
      </c>
      <c r="L1073" s="7"/>
      <c r="M1073" s="7"/>
      <c r="N1073" s="7"/>
      <c r="O1073" s="7"/>
      <c r="P1073" s="7"/>
      <c r="Q1073" s="7"/>
      <c r="R1073" s="7"/>
      <c r="S1073" s="7"/>
      <c r="T1073" s="7"/>
      <c r="U1073" s="8"/>
    </row>
    <row r="1074">
      <c r="A1074" s="2" t="s">
        <v>13140</v>
      </c>
      <c r="B1074" s="2" t="str">
        <v>土耳其</v>
      </c>
      <c r="C1074" s="2" t="str">
        <v>--</v>
      </c>
      <c r="D1074" s="3"/>
      <c r="E1074" s="2" t="str">
        <v>个人护理用具,其他,玻璃工艺品,餐厨用具</v>
      </c>
      <c r="F1074" s="2" t="str">
        <v>5次</v>
      </c>
      <c r="G1074" s="2" t="str">
        <v>19 ATATURK CAD. GIRNE KKTC MERSIN 10-TURKEY</v>
      </c>
      <c r="H1074" s="2" t="str">
        <v>Angela Hu</v>
      </c>
      <c r="I1074" s="2" t="s">
        <v>13139</v>
      </c>
      <c r="J1074" s="2" t="str">
        <v>+90 392 815 87 49</v>
      </c>
      <c r="K1074" s="2">
        <v>2928157856</v>
      </c>
      <c r="L1074" s="7"/>
      <c r="M1074" s="7"/>
      <c r="N1074" s="7"/>
      <c r="O1074" s="7"/>
      <c r="P1074" s="7"/>
      <c r="Q1074" s="7"/>
      <c r="R1074" s="7"/>
      <c r="S1074" s="7"/>
      <c r="T1074" s="7"/>
      <c r="U1074" s="8"/>
    </row>
    <row r="1075">
      <c r="A1075" s="2" t="s">
        <v>10518</v>
      </c>
      <c r="B1075" s="2" t="str">
        <v>印度</v>
      </c>
      <c r="C1075" s="2" t="str">
        <v>--</v>
      </c>
      <c r="D1075" s="3"/>
      <c r="E1075" s="2" t="s">
        <v>10516</v>
      </c>
      <c r="F1075" s="2" t="str">
        <v>9次</v>
      </c>
      <c r="G1075" s="2" t="str">
        <v>A/24, HARSHA APT'S,BHAKTI MARG, MULUND (W),MUMBAI 400080INDIA</v>
      </c>
      <c r="H1075" s="2" t="str">
        <v>Jim Fu</v>
      </c>
      <c r="I1075" s="2" t="s">
        <v>10517</v>
      </c>
      <c r="J1075" s="2" t="str">
        <v>+91 22 2567 0153</v>
      </c>
      <c r="K1075" s="2" t="str">
        <v>91 22 25933575</v>
      </c>
      <c r="L1075" s="7"/>
      <c r="M1075" s="7"/>
      <c r="N1075" s="7"/>
      <c r="O1075" s="7"/>
      <c r="P1075" s="7"/>
      <c r="Q1075" s="7"/>
      <c r="R1075" s="7"/>
      <c r="S1075" s="7"/>
      <c r="T1075" s="7"/>
      <c r="U1075" s="8"/>
    </row>
    <row r="1076">
      <c r="A1076" s="2" t="s">
        <v>9844</v>
      </c>
      <c r="B1076" s="2" t="str">
        <v>新加坡</v>
      </c>
      <c r="C1076" s="3" t="s">
        <v>9842</v>
      </c>
      <c r="D1076" s="3"/>
      <c r="E1076" s="2" t="str">
        <v>工艺陶瓷,餐厨用具</v>
      </c>
      <c r="F1076" s="2" t="str">
        <v>5次</v>
      </c>
      <c r="G1076" s="2" t="str">
        <v>85,Lorong Tawas, 639823, Singapore</v>
      </c>
      <c r="H1076" s="2" t="str">
        <v>--</v>
      </c>
      <c r="I1076" s="2" t="s">
        <v>9843</v>
      </c>
      <c r="J1076" s="2" t="str">
        <v>+65-6265-5808,+65-6268-6121</v>
      </c>
      <c r="K1076" s="2" t="str">
        <v>0065 62653811</v>
      </c>
      <c r="L1076" s="7"/>
      <c r="M1076" s="7"/>
      <c r="N1076" s="7"/>
      <c r="O1076" s="7"/>
      <c r="P1076" s="7"/>
      <c r="Q1076" s="7"/>
      <c r="R1076" s="7"/>
      <c r="S1076" s="7"/>
      <c r="T1076" s="7"/>
      <c r="U1076" s="8"/>
    </row>
    <row r="1077">
      <c r="A1077" s="2" t="s">
        <v>12788</v>
      </c>
      <c r="B1077" s="2" t="str">
        <v>印度</v>
      </c>
      <c r="C1077" s="3" t="s">
        <v>12786</v>
      </c>
      <c r="D1077" s="3"/>
      <c r="E1077" s="2" t="str">
        <v>玻璃工艺品,餐厨用具</v>
      </c>
      <c r="F1077" s="2" t="str">
        <v>8次</v>
      </c>
      <c r="G1077" s="2" t="str">
        <v>KAMAN ROAD, VILLAGE SATIVALI,VASAI(EAST), THANE,MUMBAI 401202,INDIA</v>
      </c>
      <c r="H1077" s="2" t="str">
        <v>--</v>
      </c>
      <c r="I1077" s="2" t="s">
        <v>12787</v>
      </c>
      <c r="J1077" s="2" t="str">
        <v>+91 98211 24906</v>
      </c>
      <c r="K1077" s="2">
        <v>912502481225</v>
      </c>
      <c r="L1077" s="7"/>
      <c r="M1077" s="7"/>
      <c r="N1077" s="7"/>
      <c r="O1077" s="7"/>
      <c r="P1077" s="7"/>
      <c r="Q1077" s="7"/>
      <c r="R1077" s="7"/>
      <c r="S1077" s="7"/>
      <c r="T1077" s="7"/>
      <c r="U1077" s="8"/>
    </row>
    <row r="1078">
      <c r="A1078" s="2" t="s">
        <v>9233</v>
      </c>
      <c r="B1078" s="2" t="str">
        <v>菲律賓</v>
      </c>
      <c r="C1078" s="3" t="s">
        <v>9230</v>
      </c>
      <c r="D1078" s="3"/>
      <c r="E1078" s="2" t="s">
        <v>9231</v>
      </c>
      <c r="F1078" s="2" t="str">
        <v>7次</v>
      </c>
      <c r="G1078" s="2" t="str">
        <v>108A.DELMUNDO ST.,GRACE PARK,KALOOKAN CITY</v>
      </c>
      <c r="H1078" s="2" t="str">
        <v>AGUSTIN ARLANTICO</v>
      </c>
      <c r="I1078" s="2" t="s">
        <v>9232</v>
      </c>
      <c r="J1078" s="2" t="str">
        <v>(632)6367030</v>
      </c>
      <c r="K1078" s="2" t="str">
        <v>(632)6375976</v>
      </c>
      <c r="L1078" s="7"/>
      <c r="M1078" s="7"/>
      <c r="N1078" s="7"/>
      <c r="O1078" s="7"/>
      <c r="P1078" s="7"/>
      <c r="Q1078" s="7"/>
      <c r="R1078" s="7"/>
      <c r="S1078" s="7"/>
      <c r="T1078" s="7"/>
      <c r="U1078" s="8"/>
    </row>
    <row r="1079">
      <c r="A1079" s="2" t="s">
        <v>9948</v>
      </c>
      <c r="B1079" s="2" t="str">
        <v>馬來西亞</v>
      </c>
      <c r="C1079" s="3" t="s">
        <v>9947</v>
      </c>
      <c r="D1079" s="3"/>
      <c r="E1079" s="2" t="s">
        <v>9945</v>
      </c>
      <c r="F1079" s="2" t="str">
        <v>11次</v>
      </c>
      <c r="G1079" s="2" t="str">
        <v>12, JALAN SEMARAK API, TAMAN RIMBA,28400 MENTAKAB, PAHANG,MALAYSIA</v>
      </c>
      <c r="H1079" s="2" t="str">
        <v>ALLAN TAN CHIAK CHU</v>
      </c>
      <c r="I1079" s="2" t="s">
        <v>9946</v>
      </c>
      <c r="J1079" s="2" t="str">
        <v>+60 3-2710 6511</v>
      </c>
      <c r="K1079" s="2" t="str">
        <v>006 03 7987 0743</v>
      </c>
      <c r="L1079" s="7"/>
      <c r="M1079" s="7"/>
      <c r="N1079" s="7"/>
      <c r="O1079" s="7"/>
      <c r="P1079" s="7"/>
      <c r="Q1079" s="7"/>
      <c r="R1079" s="7"/>
      <c r="S1079" s="7"/>
      <c r="T1079" s="7"/>
      <c r="U1079" s="8"/>
    </row>
    <row r="1080">
      <c r="A1080" s="2" t="s">
        <v>12737</v>
      </c>
      <c r="B1080" s="2" t="str">
        <v>加納</v>
      </c>
      <c r="C1080" s="2" t="str">
        <v>--</v>
      </c>
      <c r="D1080" s="3"/>
      <c r="E1080" s="2" t="s">
        <v>12738</v>
      </c>
      <c r="F1080" s="2" t="str">
        <v>10次</v>
      </c>
      <c r="G1080" s="2" t="str">
        <v>P.O.BOXAN12556,ACCRA NORTH,GHANA</v>
      </c>
      <c r="H1080" s="2" t="str">
        <v>SEZUKA</v>
      </c>
      <c r="I1080" s="2" t="s">
        <v>12739</v>
      </c>
      <c r="J1080" s="2" t="str">
        <v>+233 24 311 4770</v>
      </c>
      <c r="K1080" s="2">
        <v>23321782845</v>
      </c>
      <c r="L1080" s="7"/>
      <c r="M1080" s="7"/>
      <c r="N1080" s="7"/>
      <c r="O1080" s="7"/>
      <c r="P1080" s="7"/>
      <c r="Q1080" s="7"/>
      <c r="R1080" s="7"/>
      <c r="S1080" s="7"/>
      <c r="T1080" s="7"/>
      <c r="U1080" s="8"/>
    </row>
    <row r="1081">
      <c r="A1081" s="2" t="s">
        <v>9890</v>
      </c>
      <c r="B1081" s="2" t="str">
        <v>馬來西亞</v>
      </c>
      <c r="C1081" s="2" t="str">
        <v>--</v>
      </c>
      <c r="D1081" s="3"/>
      <c r="E1081" s="2" t="str">
        <v>其他,食品,餐厨用具</v>
      </c>
      <c r="F1081" s="2" t="str">
        <v>8次</v>
      </c>
      <c r="G1081" s="2" t="str">
        <v>3 JLN SS14/2, 47500, SUBANG JAYA, SELANGOR</v>
      </c>
      <c r="H1081" s="2" t="str">
        <v>syed qamar abbas rizvi</v>
      </c>
      <c r="I1081" s="2" t="s">
        <v>9889</v>
      </c>
      <c r="J1081" s="2" t="str">
        <v>+60 3-5633 4339</v>
      </c>
      <c r="K1081" s="2" t="str">
        <v>603 56337866</v>
      </c>
      <c r="L1081" s="7"/>
      <c r="M1081" s="7"/>
      <c r="N1081" s="7"/>
      <c r="O1081" s="7"/>
      <c r="P1081" s="7"/>
      <c r="Q1081" s="7"/>
      <c r="R1081" s="7"/>
      <c r="S1081" s="7"/>
      <c r="T1081" s="7"/>
      <c r="U1081" s="8"/>
    </row>
    <row r="1082">
      <c r="A1082" s="2" t="s">
        <v>9918</v>
      </c>
      <c r="B1082" s="2" t="str">
        <v>泰国</v>
      </c>
      <c r="C1082" s="2" t="str">
        <v>--</v>
      </c>
      <c r="D1082" s="3"/>
      <c r="E1082" s="2" t="str">
        <v>个人护理用具,其他,服装饰物及配件,玻璃工艺品,餐厨用具</v>
      </c>
      <c r="F1082" s="2" t="str">
        <v>7次</v>
      </c>
      <c r="G1082" s="2" t="str">
        <v>55/26-27 NONSI RD;YANNAWA BANGKOK 10120THAILAND</v>
      </c>
      <c r="H1082" s="2" t="str">
        <v>Helen Cheng</v>
      </c>
      <c r="I1082" s="2" t="s">
        <v>9919</v>
      </c>
      <c r="J1082" s="2" t="str">
        <v>02 2951401 4</v>
      </c>
      <c r="K1082" s="2" t="str">
        <v>02 2944313</v>
      </c>
      <c r="L1082" s="7"/>
      <c r="M1082" s="7"/>
      <c r="N1082" s="7"/>
      <c r="O1082" s="7"/>
      <c r="P1082" s="7"/>
      <c r="Q1082" s="7"/>
      <c r="R1082" s="7"/>
      <c r="S1082" s="7"/>
      <c r="T1082" s="7"/>
      <c r="U1082" s="8"/>
    </row>
    <row r="1083">
      <c r="A1083" s="2" t="s">
        <v>9415</v>
      </c>
      <c r="B1083" s="2" t="str">
        <v>菲律賓</v>
      </c>
      <c r="C1083" s="3" t="s">
        <v>9417</v>
      </c>
      <c r="D1083" s="3"/>
      <c r="E1083" s="2" t="str">
        <v>办公文具,箱包,餐厨用具</v>
      </c>
      <c r="F1083" s="2" t="str">
        <v>3次</v>
      </c>
      <c r="G1083" s="2" t="str">
        <v>963-D Juan Luna St. Manila Metro Manila</v>
      </c>
      <c r="H1083" s="2" t="str">
        <v>Justinn Sze</v>
      </c>
      <c r="I1083" s="2" t="s">
        <v>9416</v>
      </c>
      <c r="J1083" s="2" t="str">
        <v>+63 2 244 1153</v>
      </c>
      <c r="K1083" s="2" t="str">
        <v>63-2-2450193-</v>
      </c>
      <c r="L1083" s="7"/>
      <c r="M1083" s="7"/>
      <c r="N1083" s="7"/>
      <c r="O1083" s="7"/>
      <c r="P1083" s="7"/>
      <c r="Q1083" s="7"/>
      <c r="R1083" s="7"/>
      <c r="S1083" s="7"/>
      <c r="T1083" s="7"/>
      <c r="U1083" s="8"/>
    </row>
    <row r="1084">
      <c r="A1084" s="2" t="s">
        <v>9353</v>
      </c>
      <c r="B1084" s="2" t="str">
        <v>新加坡</v>
      </c>
      <c r="C1084" s="3" t="s">
        <v>9352</v>
      </c>
      <c r="D1084" s="3"/>
      <c r="E1084" s="2" t="str">
        <v>化工产品,卫浴设备,家具,餐厨用具</v>
      </c>
      <c r="F1084" s="2" t="str">
        <v>6次</v>
      </c>
      <c r="G1084" s="2" t="str">
        <v>20 AIRPORT BOULEVARD SATS INFIGHT CATERING CENTRE 1</v>
      </c>
      <c r="H1084" s="2" t="str">
        <v>MR JOSEPH CHEW</v>
      </c>
      <c r="I1084" s="2" t="s">
        <v>9351</v>
      </c>
      <c r="J1084" s="2" t="str">
        <v>0065 65418010</v>
      </c>
      <c r="K1084" s="2" t="str">
        <v>0065 65457302</v>
      </c>
      <c r="L1084" s="7"/>
      <c r="M1084" s="7"/>
      <c r="N1084" s="7"/>
      <c r="O1084" s="7"/>
      <c r="P1084" s="7"/>
      <c r="Q1084" s="7"/>
      <c r="R1084" s="7"/>
      <c r="S1084" s="7"/>
      <c r="T1084" s="7"/>
      <c r="U1084" s="8"/>
    </row>
    <row r="1085">
      <c r="A1085" s="2" t="s">
        <v>9233</v>
      </c>
      <c r="B1085" s="2" t="str">
        <v>菲律賓</v>
      </c>
      <c r="C1085" s="3" t="s">
        <v>9230</v>
      </c>
      <c r="D1085" s="3"/>
      <c r="E1085" s="2" t="s">
        <v>9231</v>
      </c>
      <c r="F1085" s="2" t="str">
        <v>7次</v>
      </c>
      <c r="G1085" s="2" t="str">
        <v>108A.DELMUNDO ST.,GRACE PARK,KALOOKAN CITY</v>
      </c>
      <c r="H1085" s="2" t="str">
        <v>AGUSTIN ARLANTICO</v>
      </c>
      <c r="I1085" s="2" t="s">
        <v>9232</v>
      </c>
      <c r="J1085" s="2" t="str">
        <v>(632)6367030</v>
      </c>
      <c r="K1085" s="2" t="str">
        <v>(632)6375976</v>
      </c>
      <c r="L1085" s="7"/>
      <c r="M1085" s="7"/>
      <c r="N1085" s="7"/>
      <c r="O1085" s="7"/>
      <c r="P1085" s="7"/>
      <c r="Q1085" s="7"/>
      <c r="R1085" s="7"/>
      <c r="S1085" s="7"/>
      <c r="T1085" s="7"/>
      <c r="U1085" s="8"/>
    </row>
    <row r="1086">
      <c r="A1086" s="5" t="s">
        <v>9948</v>
      </c>
      <c r="B1086" s="5" t="str">
        <v>馬來西亞</v>
      </c>
      <c r="C1086" s="4" t="s">
        <v>9947</v>
      </c>
      <c r="D1086" s="3"/>
      <c r="E1086" s="5" t="s">
        <v>9945</v>
      </c>
      <c r="F1086" s="5" t="str">
        <v>11次</v>
      </c>
      <c r="G1086" s="5" t="str">
        <v>12, JALAN SEMARAK API, TAMAN RIMBA,28400 MENTAKAB, PAHANG,MALAYSIA</v>
      </c>
      <c r="H1086" s="5" t="str">
        <v>ALLAN TAN CHIAK CHU</v>
      </c>
      <c r="I1086" s="5" t="s">
        <v>9946</v>
      </c>
      <c r="J1086" s="5" t="str">
        <v>+60 3-2710 6511</v>
      </c>
      <c r="K1086" s="5" t="str">
        <v>006 03 7987 0743</v>
      </c>
      <c r="L1086" s="7"/>
      <c r="M1086" s="7"/>
      <c r="N1086" s="7"/>
      <c r="O1086" s="7"/>
      <c r="P1086" s="7"/>
      <c r="Q1086" s="7"/>
      <c r="R1086" s="7"/>
      <c r="S1086" s="7"/>
      <c r="T1086" s="7"/>
      <c r="U1086" s="8"/>
    </row>
  </sheetData>
  <mergeCells>
    <mergeCell ref="M1:P1"/>
  </mergeCells>
  <hyperlinks>
    <hyperlink ref="A185" display="QUADRA ASSOCIATES" r:id="rId1"/>
    <hyperlink ref="I848" display="dkmutha@mmexports.com" r:id="rId2"/>
    <hyperlink ref="I177" display="amritkitchenplast@hotmail.com" r:id="rId3"/>
    <hyperlink ref="I473" display="basmair@saudionline.com.sa" r:id="rId4"/>
    <hyperlink ref="I1047" display="sales@abc.com.sg" r:id="rId5"/>
    <hyperlink ref="I770" display="disl@sify.com" r:id="rId6"/>
    <hyperlink ref="I871" display="cnfcy@saigonnet.vn" r:id="rId7"/>
    <hyperlink ref="C39" display="http://www.simnet.org" r:id="rId8"/>
    <hyperlink ref="I732" display="gbgaslighter@yahoo.co.in" r:id="rId9"/>
    <hyperlink ref="A107" display="KILER BARGAINING FACILITIES FOOD INDUSTRY &amp; TRADE" r:id="rId10"/>
    <hyperlink ref="I312" display="hamidbut@brain.net" r:id="rId11"/>
    <hyperlink ref="I359" display="manish@aprilsourcing.com" r:id="rId12"/>
    <hyperlink ref="A148" display="CORPORATE DISCRETION" r:id="rId13"/>
    <hyperlink ref="C671" display="http://www.nikomgroup.com" r:id="rId14"/>
    <hyperlink ref="I776" display="cigc@pacific.net.ph" r:id="rId15"/>
    <hyperlink ref="A526" display="COURAGE ENTERPRISE" r:id="rId16"/>
    <hyperlink ref="I489" display="junaedy20@hotmail.com" r:id="rId17"/>
    <hyperlink ref="I583" display="guleryuz1@hotmail.com" r:id="rId18"/>
    <hyperlink ref="I908" display="harry@skyrise.com.ph" r:id="rId19"/>
    <hyperlink ref="A375" display="ANANT" r:id="rId20"/>
    <hyperlink ref="I481" display="presindo@onyxhouseware.com" r:id="rId21"/>
    <hyperlink ref="I623" display="zafar@khokhars.com" r:id="rId22"/>
    <hyperlink ref="I37" display="dattanihitesh@hotmail.com" r:id="rId23"/>
    <hyperlink ref="I350" display="tecktai@pacific.net.sg" r:id="rId24"/>
    <hyperlink ref="A485" display="MICROBASE" r:id="rId25"/>
    <hyperlink ref="I425" display="fatih.con@mudo.com.tr" r:id="rId26"/>
    <hyperlink ref="I84" display="zariss@elariss.com" r:id="rId27"/>
    <hyperlink ref="A1069" display="KABANI CROCKERY CENTRE" r:id="rId28"/>
    <hyperlink ref="C515" display="http://www.iaswww.com" r:id="rId29"/>
    <hyperlink ref="C213" display="http://www.kawanlama.com" r:id="rId30"/>
    <hyperlink ref="I462" display="abhishree@vsnl.com" r:id="rId31"/>
    <hyperlink ref="A314" display="PRINCEWARE BUILDING PROCUCTS (P)" r:id="rId32"/>
    <hyperlink ref="A820" display="AGROTROPICS" r:id="rId33"/>
    <hyperlink ref="A267" display="GUPPY PLASTIC INDUSTRIES SDN" r:id="rId34"/>
    <hyperlink ref="I1008" display="davidson_adex@yahoo.co.uk" r:id="rId35"/>
    <hyperlink ref="I46" display="cmckim@anet.net" r:id="rId36"/>
    <hyperlink ref="A470" display="KENIX STATIONERIES &amp; GIFTS" r:id="rId37"/>
    <hyperlink ref="A533" display="AL-CA LTD STI" r:id="rId38"/>
    <hyperlink ref="I894" display="edutex@streamyx.com" r:id="rId39"/>
    <hyperlink ref="I748" display="info@taisun.com.sg" r:id="rId40"/>
    <hyperlink ref="A372" display="&#10;ECLAT STANDARD VENTURES" r:id="rId41"/>
    <hyperlink ref="C429" display="http://www.skmluggage.com" r:id="rId42"/>
    <hyperlink ref="A573" display="JASON WONDERFUL" r:id="rId43"/>
    <hyperlink ref="I705" display="info@daivie.com" r:id="rId44"/>
    <hyperlink ref="C452" display="http://www.royalselangor.com" r:id="rId45"/>
    <hyperlink ref="A93" display="MICROCENTER TECHNOLOGIES" r:id="rId46"/>
    <hyperlink ref="C586" display="http://www.vsnl.in" r:id="rId47"/>
    <hyperlink ref="A1048" display="PORPPIAH ENTERPRISE" r:id="rId48"/>
    <hyperlink ref="A137" display="DAHIRU SOLAR TECHNICAL SERVICES" r:id="rId49"/>
    <hyperlink ref="A746" display="PT PANAMAS MITRA INTI LESTARI" r:id="rId50"/>
    <hyperlink ref="I698" display="sirkwart@hotmail.com" r:id="rId51"/>
    <hyperlink ref="A735" display="TNATEESH" r:id="rId52"/>
    <hyperlink ref="I65" display="zariss@elariss.com" r:id="rId53"/>
    <hyperlink ref="I234" display="hsutedjo@cbn.net.id" r:id="rId54"/>
    <hyperlink ref="C174" display="http://www.fjbenjamin.com.sg" r:id="rId55"/>
    <hyperlink ref="C283" display="http://www.kitchenlinegroup.com" r:id="rId56"/>
    <hyperlink ref="C626" display="http://www.jmr.marketing" r:id="rId57"/>
    <hyperlink ref="I509" display="pat@bgigroup.com" r:id="rId58"/>
    <hyperlink ref="A344" display="UNILEVER THAI TRADING" r:id="rId59"/>
    <hyperlink ref="I764" display="admin@shoppebaroda.com" r:id="rId60"/>
    <hyperlink ref="I947" display="abood37sa@yahoo.com" r:id="rId61"/>
    <hyperlink ref="C622" display="http://www.mitalin.com" r:id="rId62"/>
    <hyperlink ref="I541" display="citeranu@cbn.net.id" r:id="rId63"/>
    <hyperlink ref="C571" display="http://www.psh.paknet.com.pk" r:id="rId64"/>
    <hyperlink ref="A162" display="ASSENT POLYMERS" r:id="rId65"/>
    <hyperlink ref="A318" display="TANGO TRAVELS" r:id="rId66"/>
    <hyperlink ref="A1029" display="R P B YASH OVERSEAS" r:id="rId67"/>
    <hyperlink ref="C985" display="http://www.robertho.com.sg" r:id="rId68"/>
    <hyperlink ref="C1084" display="http://www.singaporean.com.sg" r:id="rId69"/>
    <hyperlink ref="I820" display="agrotrop@ghana.com" r:id="rId70"/>
    <hyperlink ref="I140" display="buchat@vsnl.com" r:id="rId71"/>
    <hyperlink ref="I174" display="nash.benjamin@fjb.com.sg" r:id="rId72"/>
    <hyperlink ref="A227" display="RATIO SALES INTERNATIONAL" r:id="rId73"/>
    <hyperlink ref="I453" display="ushagupta27@rediffmail.com" r:id="rId74"/>
    <hyperlink ref="A834" display="ALL SMART SDN" r:id="rId75"/>
    <hyperlink ref="I756" display="fahad@babatin.com" r:id="rId76"/>
    <hyperlink ref="I525" display="gentrex@pacific.net.sg" r:id="rId77"/>
    <hyperlink ref="I600" display="ekush@ekush.com" r:id="rId78"/>
    <hyperlink ref="C361" display="http://www.zebra-head.com" r:id="rId79"/>
    <hyperlink ref="A257" display="ARLEY TRADING(S)" r:id="rId80"/>
    <hyperlink ref="A986" display="MIDOM INDUSTRIES" r:id="rId81"/>
    <hyperlink ref="I490" display="m.seyrafi@chemtrade.com" r:id="rId82"/>
    <hyperlink ref="A337" display="GLASS WORTH MANUFACTORING" r:id="rId83"/>
    <hyperlink ref="A1006" display="BAYWATCH IMPEX" r:id="rId84"/>
    <hyperlink ref="A664" display="HWA SENG FURNITURE(PTE)LTD" r:id="rId85"/>
    <hyperlink ref="I289" display="jottltd@yahoo.com" r:id="rId86"/>
    <hyperlink ref="I211" display="besterm@pacific.net.ph" r:id="rId87"/>
    <hyperlink ref="I104" display="info@hayzum.com" r:id="rId88"/>
    <hyperlink ref="I877" display="manuhira@indo.net.id" r:id="rId89"/>
    <hyperlink ref="C898" display="http://www.mos.com.np" r:id="rId90"/>
    <hyperlink ref="A828" display="SUBHASH MARKETING" r:id="rId91"/>
    <hyperlink ref="C710" display="http://www.bangkoksiam.com" r:id="rId92"/>
    <hyperlink ref="I891" display="setioso_8@hotmail.com" r:id="rId93"/>
    <hyperlink ref="A942" display="TRY-STEEL OVERSEAS" r:id="rId94"/>
    <hyperlink ref="I1055" display="alfaida@tri.net.sa" r:id="rId95"/>
    <hyperlink ref="C215" display="http://www.nasioncom.net" r:id="rId96"/>
    <hyperlink ref="A562" display="PARAMOUNT LIFE &amp; GENERAL INSURANCE" r:id="rId97"/>
    <hyperlink ref="A509" display="BANGKOK GRAND INNOVATION GROUP" r:id="rId98"/>
    <hyperlink ref="I480" display="kavitagoel@ew.esselgroup.com" r:id="rId99"/>
    <hyperlink ref="C952" display="http://www.hclinfinet.com" r:id="rId100"/>
    <hyperlink ref="I300" display="dastgir@dastgirengineering.com" r:id="rId101"/>
    <hyperlink ref="I963" display="dammyb@hotmail.com" r:id="rId102"/>
    <hyperlink ref="A475" display="PARAMOUNT LIFE &amp; GENERAL INSURANCE" r:id="rId103"/>
    <hyperlink ref="C163" display="http://www.shrishakun.com" r:id="rId104"/>
    <hyperlink ref="I578" display="fouad_hussein_consulting@yahoo.com" r:id="rId105"/>
    <hyperlink ref="C719" display="http://www.darlinghome.com" r:id="rId106"/>
    <hyperlink ref="I752" display="johnuscb@yahoo.com" r:id="rId107"/>
    <hyperlink ref="C736" display="http://www.landmarkgroupco.com" r:id="rId108"/>
    <hyperlink ref="A701" display="ERGOMAXX INDIA" r:id="rId109"/>
    <hyperlink ref="I630" display="abdulkarim_munshi@sol.net.sa" r:id="rId110"/>
    <hyperlink ref="A542" display="AL-MAGD TRADING" r:id="rId111"/>
    <hyperlink ref="A200" display="ESSENTIAL AIR &amp; SEA SDN" r:id="rId112"/>
    <hyperlink ref="C570" display="http://www.pcs.com.sg" r:id="rId113"/>
    <hyperlink ref="A35" display="OLATUNDE BABS VENTURE NIGERIA" r:id="rId114"/>
    <hyperlink ref="I742" display="info@taisun.com.sg" r:id="rId115"/>
    <hyperlink ref="C339" display="http://www.lifenstyle.bh" r:id="rId116"/>
    <hyperlink ref="C566" display="http://www.singnet.sg" r:id="rId117"/>
    <hyperlink ref="A773" display="DIVINE FAVOURE ENTERPRISE" r:id="rId118"/>
    <hyperlink ref="I310" display="saad_naja@yahoo.com" r:id="rId119"/>
    <hyperlink ref="A587" display="PT JOSHINDO GRASIA INTERNASIONAL" r:id="rId120"/>
    <hyperlink ref="A1086" display="AW ELECTRICAL AIR CONDITIONING SDN" r:id="rId121"/>
    <hyperlink ref="I80" display="mycottage@mail.com" r:id="rId122"/>
    <hyperlink ref="A501" display="TRANSLUCENT" r:id="rId123"/>
    <hyperlink ref="C524" display="http://www.glasblok.com" r:id="rId124"/>
    <hyperlink ref="A804" display="HANYVIN" r:id="rId125"/>
    <hyperlink ref="A829" display="GURUOVERSEAS" r:id="rId126"/>
    <hyperlink ref="C529" display="http://www.sbent.co" r:id="rId127"/>
    <hyperlink ref="I151" display="sirkwart@hotmail.com" r:id="rId128"/>
    <hyperlink ref="C195" display="http://www.solo.wasantara.net.id" r:id="rId129"/>
    <hyperlink ref="C1044" display="http://www.hatmail.com" r:id="rId130"/>
    <hyperlink ref="A365" display="BOS IMPORT-EXPORT" r:id="rId131"/>
    <hyperlink ref="A483" display="SHIR-WYN TRADING" r:id="rId132"/>
    <hyperlink ref="A532" display="SPOT GLOBO" r:id="rId133"/>
    <hyperlink ref="C445" display="http://www.welltexshowerpro.com" r:id="rId134"/>
    <hyperlink ref="I658" display="pt_interfood@hotmail.com" r:id="rId135"/>
    <hyperlink ref="I540" display="gsource@pacific.net.ph" r:id="rId136"/>
    <hyperlink ref="I662" display="thaparinternational@yahoo.com" r:id="rId137"/>
    <hyperlink ref="I683" display="maharaja@hotmail.com" r:id="rId138"/>
    <hyperlink ref="A78" display="SIGNUM DESIGN ASSOCIATES" r:id="rId139"/>
    <hyperlink ref="I444" display="hakan@koseogullari.com.tr" r:id="rId140"/>
    <hyperlink ref="A579" display="AL-STAJWAAB TRADING" r:id="rId141"/>
    <hyperlink ref="I82" display="rbt138@cbn.net.id" r:id="rId142"/>
    <hyperlink ref="I498" display="fairtrade@hotmail.com" r:id="rId143"/>
    <hyperlink ref="C147" display="http://www.cascohome.com" r:id="rId144"/>
    <hyperlink ref="A1020" display="APPLE A DAY" r:id="rId145"/>
    <hyperlink ref="A214" display="A R TECHNIKS" r:id="rId146"/>
    <hyperlink ref="A977" display="ISIK ITHALAT IHRACAT PAZARLAMA SAN TIC LTD STI" r:id="rId147"/>
    <hyperlink ref="I771" display="kunbrown@yahoo.com" r:id="rId148"/>
    <hyperlink ref="A242" display="S P TRADING 1993" r:id="rId149"/>
    <hyperlink ref="A781" display="SINIC PRIVATE" r:id="rId150"/>
    <hyperlink ref="A552" display="KOSEOGULLARI HALI VE GEYIZ MAGAZALARI" r:id="rId151"/>
    <hyperlink ref="I233" display="sinexco@cyberway.com.sg" r:id="rId152"/>
    <hyperlink ref="I951" display="rajjain760@yahoo.co.in" r:id="rId153"/>
    <hyperlink ref="C728" display="http://www.indialines.com" r:id="rId154"/>
    <hyperlink ref="I881" display="akindotun@yahoo.com" r:id="rId155"/>
    <hyperlink ref="I214" display="actron@info.com.ph" r:id="rId156"/>
    <hyperlink ref="I573" display="wong252pt@yahoo.com.hk" r:id="rId157"/>
    <hyperlink ref="I1049" display="sirkwart@hotmail.com" r:id="rId158"/>
    <hyperlink ref="I852" display="hysteric@streamyx.com" r:id="rId159"/>
    <hyperlink ref="C603" display="http://www.anwerhardware.com" r:id="rId160"/>
    <hyperlink ref="I734" display="abdallateef@hotmail.com" r:id="rId161"/>
    <hyperlink ref="A722" display="LANDMARK GROUP" r:id="rId162"/>
    <hyperlink ref="A688" display="AMSIE CLASSIQUE (THAILAND)" r:id="rId163"/>
    <hyperlink ref="C580" display="http://www.alibey.com" r:id="rId164"/>
    <hyperlink ref="I549" display="gelaspro@pacific.net.sg" r:id="rId165"/>
    <hyperlink ref="I957" display="rajjain760@yahoo.co.in" r:id="rId166"/>
    <hyperlink ref="C129" display="http://www.impactpromo.com" r:id="rId167"/>
    <hyperlink ref="I147" display="info@cascohome.com" r:id="rId168"/>
    <hyperlink ref="A858" display="MAYA S GIFT EMPORIUM" r:id="rId169"/>
    <hyperlink ref="C300" display="http://www.dastgirengineering.com" r:id="rId170"/>
    <hyperlink ref="A175" display="SHRI SHAKUN AGENCIES" r:id="rId171"/>
    <hyperlink ref="C319" display="http://www.binhamoodah.ae" r:id="rId172"/>
    <hyperlink ref="I176" display="anders.nyberg@kolumbus.fi" r:id="rId173"/>
    <hyperlink ref="A973" display="MIDFA" r:id="rId174"/>
    <hyperlink ref="C293" display="http://www.micwks.com" r:id="rId175"/>
    <hyperlink ref="A39" display="SIM ENTERPRISE" r:id="rId176"/>
    <hyperlink ref="I337" display="tia@global.co" r:id="rId177"/>
    <hyperlink ref="I1079" display="alc@time.net.my" r:id="rId178"/>
    <hyperlink ref="A397" display="NRK ENTERPRISE" r:id="rId179"/>
    <hyperlink ref="I110" display="g1das@yahoo.com" r:id="rId180"/>
    <hyperlink ref="C156" display="http://www.cadware.com.my" r:id="rId181"/>
    <hyperlink ref="I328" display="yy8681@yahoo.com" r:id="rId182"/>
    <hyperlink ref="C954" display="http://www.corinthianframes.com" r:id="rId183"/>
    <hyperlink ref="A618" display="HAROON ZAKI" r:id="rId184"/>
    <hyperlink ref="C661" display="http://www.srivinayaka.com" r:id="rId185"/>
    <hyperlink ref="I1061" display="jumbo@vsnl.com" r:id="rId186"/>
    <hyperlink ref="C494" display="http://www.manila-online.net" r:id="rId187"/>
    <hyperlink ref="A422" display="FORUM INTERNATIONAL" r:id="rId188"/>
    <hyperlink ref="A463" display="HARDCORE GLASSWORKS SPECIALIST" r:id="rId189"/>
    <hyperlink ref="C310" display="http://www.kitchenlinegroup.com" r:id="rId190"/>
    <hyperlink ref="C176" display="http://www.kolumbus.fi" r:id="rId191"/>
    <hyperlink ref="I488" display="service3450@yahoo.com" r:id="rId192"/>
    <hyperlink ref="A294" display="KESHO RAM INDUSTRIES" r:id="rId193"/>
    <hyperlink ref="A362" display="TECK TAI HARDWARE(S)PTE" r:id="rId194"/>
    <hyperlink ref="I336" display="valzobi@hotmail.com" r:id="rId195"/>
    <hyperlink ref="I998" display="al-amal@egyptmail.com" r:id="rId196"/>
    <hyperlink ref="A930" display="SAMPURNA SERVICES" r:id="rId197"/>
    <hyperlink ref="I873" display="rivolly@yahoo.com" r:id="rId198"/>
    <hyperlink ref="A114" display="MICROTECH INDUSTRIES" r:id="rId199"/>
    <hyperlink ref="I1068" display="j.mistry@absamail.co.za" r:id="rId200"/>
    <hyperlink ref="A199" display="PT CENTRANUSA INSANCEMERLANG" r:id="rId201"/>
    <hyperlink ref="A938" display="GULISTAN DEKAL SAN A S" r:id="rId202"/>
    <hyperlink ref="I237" display="oriman@oriental.com.ph" r:id="rId203"/>
    <hyperlink ref="A25" display="SRIWANI HOLDINGS BERHAD" r:id="rId204"/>
    <hyperlink ref="I697" display="al-messila@nesma.net.sa" r:id="rId205"/>
    <hyperlink ref="A918" display="MODAEXIM" r:id="rId206"/>
    <hyperlink ref="A823" display="HENG CHEE TONG TRADING SDN" r:id="rId207"/>
    <hyperlink ref="A252" display="BAHRAIN FOUNDRY &amp; ENGENERING WORKS" r:id="rId208"/>
    <hyperlink ref="I253" display="pobcoworld@hotmail.com" r:id="rId209"/>
    <hyperlink ref="I502" display="cwbiz@singnet.com.sg" r:id="rId210"/>
    <hyperlink ref="I324" display="khangarotcharan@hotmail.com" r:id="rId211"/>
    <hyperlink ref="A1049" display="DADABA ENT" r:id="rId212"/>
    <hyperlink ref="A765" display="AKESUKIT EXPRESS AND TRAVEL" r:id="rId213"/>
    <hyperlink ref="A191" display="AHMED J EL-ZEINY" r:id="rId214"/>
    <hyperlink ref="C144" display="http://www.ecoglo.us" r:id="rId215"/>
    <hyperlink ref="A1039" display="ORGANIZATION FOR ENERGY PLANNING OEP" r:id="rId216"/>
    <hyperlink ref="I188" display="ahmedzeiny@hotmail.com" r:id="rId217"/>
    <hyperlink ref="I392" display="al_shirouq@yahoo.com" r:id="rId218"/>
    <hyperlink ref="I1033" display="sreevybhav@vsnl.com" r:id="rId219"/>
    <hyperlink ref="A2" display="MITTAL REFRIGERATIONS" r:id="rId220"/>
    <hyperlink ref="I896" display="neelint@vsnl.com" r:id="rId221"/>
    <hyperlink ref="A678" display="I C E HOLDINGS" r:id="rId222"/>
    <hyperlink ref="I432" display="gentrex@pacific.net.sg" r:id="rId223"/>
    <hyperlink ref="I409" display="sh_enterprises@hotmail.com" r:id="rId224"/>
    <hyperlink ref="C583" display="http://www.e-scooter.com.tr" r:id="rId225"/>
    <hyperlink ref="A29" display="PAN SIAM PRODUCTION" r:id="rId226"/>
    <hyperlink ref="A208" display="ATLAS FARMS AND PROJECTS IND" r:id="rId227"/>
    <hyperlink ref="I560" display="almokhlefgroup@hotmail.com" r:id="rId228"/>
    <hyperlink ref="I781" display="khandeiwal_r@indiatimes.com" r:id="rId229"/>
    <hyperlink ref="A993" display="JIRAM PHILIPPINES" r:id="rId230"/>
    <hyperlink ref="A468" display="BOON &amp; COMPANY(PTE)LTD" r:id="rId231"/>
    <hyperlink ref="A632" display="FLASH INVESTMENT" r:id="rId232"/>
    <hyperlink ref="I469" display="forumint@mweb.co" r:id="rId233"/>
    <hyperlink ref="C447" display="http://www.teckhoe.com.sg" r:id="rId234"/>
    <hyperlink ref="C118" display="http://www.kraftwares.com" r:id="rId235"/>
    <hyperlink ref="I768" display="supercitymnl@yahoo.com" r:id="rId236"/>
    <hyperlink ref="A769" display="SANDY EXPORTS" r:id="rId237"/>
    <hyperlink ref="C364" display="http://www.thaisiri.com" r:id="rId238"/>
    <hyperlink ref="A965" display="SINTIT PLASTIC &amp; LEATHER INDUSTRIES" r:id="rId239"/>
    <hyperlink ref="I920" display="fohfohpl@singnet.com.sg" r:id="rId240"/>
    <hyperlink ref="I693" display="ykiroglu@akora.com.tr" r:id="rId241"/>
    <hyperlink ref="A581" display="SHRI BALAJI TECHNOWORLD" r:id="rId242"/>
    <hyperlink ref="A569" display="ALLIED METALS (THAILAND)CO" r:id="rId243"/>
    <hyperlink ref="C241" display="http://www.bhalaria.com" r:id="rId244"/>
    <hyperlink ref="A360" display="PROMT" r:id="rId245"/>
    <hyperlink ref="A662" display="THAPAR INTERNATIONAL" r:id="rId246"/>
    <hyperlink ref="A793" display="SUBHASH MARKETING" r:id="rId247"/>
    <hyperlink ref="A90" display="ONG RADIO SERVICE" r:id="rId248"/>
    <hyperlink ref="I342" display="tia@global.co" r:id="rId249"/>
    <hyperlink ref="I206" display="ahsan@askarint.com" r:id="rId250"/>
    <hyperlink ref="A994" display="NUSANTARA TIN" r:id="rId251"/>
    <hyperlink ref="A405" display="LEVENT SANAYI" r:id="rId252"/>
    <hyperlink ref="I1016" display="adrian@vivamas.com" r:id="rId253"/>
    <hyperlink ref="A1066" display="IRWANTO HADIWIDJAJA &amp; PARTNER" r:id="rId254"/>
    <hyperlink ref="C2" display="http://www.mitalin.com" r:id="rId255"/>
    <hyperlink ref="I106" display="gjk_2119@yahoo.co.in" r:id="rId256"/>
    <hyperlink ref="A1060" display="CHOO SOON LEE" r:id="rId257"/>
    <hyperlink ref="A1063" display="BRONZ MOB SAN VE TIC A S" r:id="rId258"/>
    <hyperlink ref="A67" display="CREATIVE HOUSEWARES" r:id="rId259"/>
    <hyperlink ref="A73" display="PT W TC" r:id="rId260"/>
    <hyperlink ref="C472" display="http://www.korkmaz.com.tr" r:id="rId261"/>
    <hyperlink ref="A608" display="IHLAS TURIZM" r:id="rId262"/>
    <hyperlink ref="C183" display="http://www.testrite.com.tr" r:id="rId263"/>
    <hyperlink ref="C704" display="http://www.w3c.com" r:id="rId264"/>
    <hyperlink ref="C393" display="http://www.idealbusiness.com" r:id="rId265"/>
    <hyperlink ref="C41" display="http://www.itl-jewel.com" r:id="rId266"/>
    <hyperlink ref="A760" display="PANMARK IMPEX" r:id="rId267"/>
    <hyperlink ref="I1063" display="pazarlama@bronzmobilya.com.tr" r:id="rId268"/>
    <hyperlink ref="C862" display="http://www.balship.com.tr" r:id="rId269"/>
    <hyperlink ref="C1055" display="http://www.tri.net.sa" r:id="rId270"/>
    <hyperlink ref="I248" display="importworld2003@yahoo.co.in" r:id="rId271"/>
    <hyperlink ref="C1052" display="http://www.trithuc.net" r:id="rId272"/>
    <hyperlink ref="I969" display="ankitgroup@vsnl.net" r:id="rId273"/>
    <hyperlink ref="A234" display="PT JATAKE KERAMINDO KHARISMA" r:id="rId274"/>
    <hyperlink ref="I1018" display="egreatindia@yahoo.com" r:id="rId275"/>
    <hyperlink ref="C708" display="http://www.boonseng.com" r:id="rId276"/>
    <hyperlink ref="A326" display="MARUTI MARKETING (P)" r:id="rId277"/>
    <hyperlink ref="C322" display="http://www.emcichemicals.com" r:id="rId278"/>
    <hyperlink ref="A386" display="SHREE KRISHNA OVERSEAS" r:id="rId279"/>
    <hyperlink ref="A881" display="ANGEL STYLE WORLD SYSTEM" r:id="rId280"/>
    <hyperlink ref="A128" display="BASHIR AHMED &amp;" r:id="rId281"/>
    <hyperlink ref="A446" display="SWAD INTERNATIONAL" r:id="rId282"/>
    <hyperlink ref="A882" display="AGARWAL ENTERPRISES" r:id="rId283"/>
    <hyperlink ref="A860" display="J S M ALUMINUM" r:id="rId284"/>
    <hyperlink ref="I808" display="kminter88@hotmail.com" r:id="rId285"/>
    <hyperlink ref="C266" display="http://www.kiawyuen.com" r:id="rId286"/>
    <hyperlink ref="C940" display="http://www.mete.com.tr" r:id="rId287"/>
    <hyperlink ref="I341" display="kngun@yahoo.com" r:id="rId288"/>
    <hyperlink ref="C444" display="http://www.koseogullari.com.tr" r:id="rId289"/>
    <hyperlink ref="A911" display="GULAL HIRDAVAT SAN VE TIC A S" r:id="rId290"/>
    <hyperlink ref="C807" display="http://www.kedaung.com" r:id="rId291"/>
    <hyperlink ref="I121" display="www.anthony_soe@lycos.com" r:id="rId292"/>
    <hyperlink ref="A646" display="ALMAZYED TRAIDING" r:id="rId293"/>
    <hyperlink ref="C924" display="http://www.blchainrai.com" r:id="rId294"/>
    <hyperlink ref="I111" display="ankita_jbp@yahoo.com" r:id="rId295"/>
    <hyperlink ref="A467" display="KENIX STATIONERIES &amp; GIFTS" r:id="rId296"/>
    <hyperlink ref="I178" display="astrolanson@yahoo.com" r:id="rId297"/>
    <hyperlink ref="A797" display="PT MITRAGUNA KENCANAMULIA" r:id="rId298"/>
    <hyperlink ref="A159" display="ESKAY HOME COLLECTIONS P" r:id="rId299"/>
    <hyperlink ref="I765" display="akesukit@thailand.com" r:id="rId300"/>
    <hyperlink ref="I1084" display="joseph-chew@singaporean.com.sg" r:id="rId301"/>
    <hyperlink ref="A967" display="ADVENTURE IMPORT-EXPORT" r:id="rId302"/>
    <hyperlink ref="A120" display="AIYARA HOMESTORE" r:id="rId303"/>
    <hyperlink ref="A201" display="BEN GREENBERG &amp; SONS (PTY)LTD" r:id="rId304"/>
    <hyperlink ref="I651" display="ladybird@vsnl.net" r:id="rId305"/>
    <hyperlink ref="I715" display="corten@singnet.com.sg" r:id="rId306"/>
    <hyperlink ref="I1069" display="kabani@vsnl.com" r:id="rId307"/>
    <hyperlink ref="I971" display="chawla@zajil.net" r:id="rId308"/>
    <hyperlink ref="A85" display="C N EKWUOGOR INVESTMENT (NIG)" r:id="rId309"/>
    <hyperlink ref="I1076" display="pottery@thowkwang.com.sg" r:id="rId310"/>
    <hyperlink ref="I675" display="coray@.netvigator.com" r:id="rId311"/>
    <hyperlink ref="I786" display="kanchgharindia@vsnl.com" r:id="rId312"/>
    <hyperlink ref="A95" display="KOTAKOM" r:id="rId313"/>
    <hyperlink ref="I476" display="mobile2000@hotmail.com" r:id="rId314"/>
    <hyperlink ref="I625" display="global_connexions@hotmail.com" r:id="rId315"/>
    <hyperlink ref="A117" display="ARIQ INTERNATIONAL" r:id="rId316"/>
    <hyperlink ref="A366" display="DESTINY APPAREL" r:id="rId317"/>
    <hyperlink ref="C851" display="http://www.sscommercial.com" r:id="rId318"/>
    <hyperlink ref="A4" display="RUKNUSSIHALAH EST" r:id="rId319"/>
    <hyperlink ref="C935" display="http://www.duni.com" r:id="rId320"/>
    <hyperlink ref="I890" display="daral_fajar1@hotmail.com" r:id="rId321"/>
    <hyperlink ref="I154" display="babaisale2002@yahoo.com" r:id="rId322"/>
    <hyperlink ref="I263" display="dakhan@omniaworld.net" r:id="rId323"/>
    <hyperlink ref="A515" display="ECONOMIC TEXTILES" r:id="rId324"/>
    <hyperlink ref="A304" display="KIAW YUEN (M) SDN" r:id="rId325"/>
    <hyperlink ref="A1054" display="BAN KIM CHUAN ENTERPRISES" r:id="rId326"/>
    <hyperlink ref="I628" display="abidtrade@yahoo.com" r:id="rId327"/>
    <hyperlink ref="A759" display="PASIFIK TEKSTIL MAKINA SAN VE TIC LTD STI" r:id="rId328"/>
    <hyperlink ref="C796" display="http://www.guruoverseas.com" r:id="rId329"/>
    <hyperlink ref="A123" display="APS LIGHTS" r:id="rId330"/>
    <hyperlink ref="A1026" display="NUSANTARA TIN" r:id="rId331"/>
    <hyperlink ref="A693" display="AKORA TEKNOLOJI PAZARLAMA VE" r:id="rId332"/>
    <hyperlink ref="I297" display="dastgir@dastgirengineering.com" r:id="rId333"/>
    <hyperlink ref="I107" display="nahitkiler@kiler.com.tr" r:id="rId334"/>
    <hyperlink ref="I391" display="pallasalim@hotmail.com" r:id="rId335"/>
    <hyperlink ref="C682" display="http://www.mahprinting.com" r:id="rId336"/>
    <hyperlink ref="A440" display="S SAMRAN THAILAND" r:id="rId337"/>
    <hyperlink ref="I158" display="seh@sehdel.com" r:id="rId338"/>
    <hyperlink ref="I364" display="charintip@thaisiri.com" r:id="rId339"/>
    <hyperlink ref="A10" display="SHAHID &amp; OMER (M) SDN" r:id="rId340"/>
    <hyperlink ref="I918" display="pareekraksha@rediffmail.com" r:id="rId341"/>
    <hyperlink ref="A504" display="BOBBY FURNISHERS" r:id="rId342"/>
    <hyperlink ref="I361" display="ploy.sri@zebra-head.com" r:id="rId343"/>
    <hyperlink ref="A1036" display="KHERAJ" r:id="rId344"/>
    <hyperlink ref="A767" display="KINETIC TRADING" r:id="rId345"/>
    <hyperlink ref="A218" display="RAFCO FOR ALUMINIUM" r:id="rId346"/>
    <hyperlink ref="I792" display="noble88@pd.jaring.my" r:id="rId347"/>
    <hyperlink ref="I231" display="sohil@sohil-impex.com" r:id="rId348"/>
    <hyperlink ref="I44" display="jmpnet@indosat.net.id" r:id="rId349"/>
    <hyperlink ref="I442" display="bear_etc@yahoo.com" r:id="rId350"/>
    <hyperlink ref="I654" display="agsen@dps.centrin.net.id" r:id="rId351"/>
    <hyperlink ref="A525" display="GANTREX (PTE)" r:id="rId352"/>
    <hyperlink ref="C411" display="http://www.unoglass.com" r:id="rId353"/>
    <hyperlink ref="A541" display="PT CITERANUSA MESINDO" r:id="rId354"/>
    <hyperlink ref="I373" display="faisal@evernuplastics.co" r:id="rId355"/>
    <hyperlink ref="A697" display="ADI AL ASAADI TRADING EST" r:id="rId356"/>
    <hyperlink ref="C957" display="http://www.milltecindia.com" r:id="rId357"/>
    <hyperlink ref="I996" display="sakura@cbn.net.id" r:id="rId358"/>
    <hyperlink ref="A807" display="KIG" r:id="rId359"/>
    <hyperlink ref="A146" display="AL MUSTAFA GARMENTS" r:id="rId360"/>
    <hyperlink ref="I63" display="mehbir@yahoo.com" r:id="rId361"/>
    <hyperlink ref="I494" display="kawboys@manila-online.net" r:id="rId362"/>
    <hyperlink ref="A919" display="EXIM INDIA" r:id="rId363"/>
    <hyperlink ref="I62" display="cousinsandpartners@yahoo.com" r:id="rId364"/>
    <hyperlink ref="I785" display="rocketkitchens@yahoo.com" r:id="rId365"/>
    <hyperlink ref="C765" display="http://www.thailand.com" r:id="rId366"/>
    <hyperlink ref="I405" display="gmentes@levent.com" r:id="rId367"/>
    <hyperlink ref="C764" display="http://www.shoppebaroda.com" r:id="rId368"/>
    <hyperlink ref="A429" display="SKM LUGGAGE INDUSTRIES" r:id="rId369"/>
    <hyperlink ref="I775" display="lik@centrin.net.id" r:id="rId370"/>
    <hyperlink ref="A590" display="ACTIVE DEVELOPMENT" r:id="rId371"/>
    <hyperlink ref="A607" display="NIKOM INTERNATIONAL GROUP" r:id="rId372"/>
    <hyperlink ref="A376" display="LIAN GIAP TRADING(PTE)LTD" r:id="rId373"/>
    <hyperlink ref="A566" display="HONG SENG AIRCON &amp; ELECTRICAL" r:id="rId374"/>
    <hyperlink ref="I803" display="louisbot202@37.com" r:id="rId375"/>
    <hyperlink ref="C844" display="http://www.pm.net.my" r:id="rId376"/>
    <hyperlink ref="I93" display="microcentertechnologies@yahoo.com" r:id="rId377"/>
    <hyperlink ref="I635" display="tlik@tm.net.my" r:id="rId378"/>
    <hyperlink ref="I334" display="binzaid@hotmail.com" r:id="rId379"/>
    <hyperlink ref="C697" display="http://www.nesma.net.sa" r:id="rId380"/>
    <hyperlink ref="A799" display="DIESEL STARS" r:id="rId381"/>
    <hyperlink ref="I755" display="mindsproutt@hotmail.com" r:id="rId382"/>
    <hyperlink ref="A855" display="SKYSON INVESTMENT" r:id="rId383"/>
    <hyperlink ref="I426" display="polymech@eth.net" r:id="rId384"/>
    <hyperlink ref="C514" display="http://www.reksa.com" r:id="rId385"/>
    <hyperlink ref="A49" display="PT JUSINDO SUMBERPRAKARSA" r:id="rId386"/>
    <hyperlink ref="I162" display="dattanihitesh@hotmail.com" r:id="rId387"/>
    <hyperlink ref="A181" display="POTS &amp; PANS" r:id="rId388"/>
    <hyperlink ref="C207" display="http://www.mabelmarketinganddesign.com" r:id="rId389"/>
    <hyperlink ref="I967" display="arnold@vasia.com" r:id="rId390"/>
    <hyperlink ref="C749" display="http://www.almoayyad.com" r:id="rId391"/>
    <hyperlink ref="A738" display="KHALED ALMOBARAK" r:id="rId392"/>
    <hyperlink ref="I940" display="meteplast@mete.com.tr" r:id="rId393"/>
    <hyperlink ref="C766" display="http://www.bellevuebotanical.org" r:id="rId394"/>
    <hyperlink ref="C763" display="http://www.archiesonline.com" r:id="rId395"/>
    <hyperlink ref="I926" display="adprint1@rediffmail.com" r:id="rId396"/>
    <hyperlink ref="A373" display="EVERNUPLASTICS" r:id="rId397"/>
    <hyperlink ref="C946" display="http://www.pyramidimpex.com" r:id="rId398"/>
    <hyperlink ref="C813" display="http://www.bell.com.ph" r:id="rId399"/>
    <hyperlink ref="C782" display="http://www.lucas.com.sg" r:id="rId400"/>
    <hyperlink ref="A713" display="A-U CONSTRUCTION" r:id="rId401"/>
    <hyperlink ref="A733" display="PT PANAMAS MITRA INTI LESTARI" r:id="rId402"/>
    <hyperlink ref="I618" display="haroonzaki@hotmail.com" r:id="rId403"/>
    <hyperlink ref="A849" display="AMALGAMATED APPLIANCES" r:id="rId404"/>
    <hyperlink ref="A390" display="BOAT4004 ENTERPRISE" r:id="rId405"/>
    <hyperlink ref="I30" display="microcentertechnologies@yahoo.com" r:id="rId406"/>
    <hyperlink ref="I527" display="alhuraiz@emirates.net" r:id="rId407"/>
    <hyperlink ref="I545" display="adimur@rad.net.id" r:id="rId408"/>
    <hyperlink ref="A905" display="PATTARA PHOLCHAI LTD PART" r:id="rId409"/>
    <hyperlink ref="I626" display="velchen@tm.net.my" r:id="rId410"/>
    <hyperlink ref="I152" display="femiking@consultant.com" r:id="rId411"/>
    <hyperlink ref="C490" display="http://www.seyrafi.com" r:id="rId412"/>
    <hyperlink ref="A173" display="BHRIGU INTERNATIONAL" r:id="rId413"/>
    <hyperlink ref="A369" display="AMBIENTE LUCE" r:id="rId414"/>
    <hyperlink ref="I956" display="algarawigroup@saudi.net.sa" r:id="rId415"/>
    <hyperlink ref="I242" display="tbee@ksc.th.com" r:id="rId416"/>
    <hyperlink ref="I161" display="apsgifts@hotmail.com" r:id="rId417"/>
    <hyperlink ref="A134" display="ACME INDUSTRIES" r:id="rId418"/>
    <hyperlink ref="I479" display="somerville@pacific.net.sg" r:id="rId419"/>
    <hyperlink ref="C558" display="http://www.longsheng.cn.com" r:id="rId420"/>
    <hyperlink ref="A263" display="TRANS MIDDLE EAST" r:id="rId421"/>
    <hyperlink ref="I123" display="abhay_k_gupta@yahoo.com" r:id="rId422"/>
    <hyperlink ref="A665" display="ACC FOR" r:id="rId423"/>
    <hyperlink ref="I374" display="choudray786@hotmail.com" r:id="rId424"/>
    <hyperlink ref="A1034" display="ALEMDAR HEDIYELIK ESYA TIC LTD STI" r:id="rId425"/>
    <hyperlink ref="I695" display="ambienceint@yahoo.com" r:id="rId426"/>
    <hyperlink ref="A558" display="DANG INVESTMENT" r:id="rId427"/>
    <hyperlink ref="A413" display="NAM SHIANG AND" r:id="rId428"/>
    <hyperlink ref="I932" display="maimoon_household@yahoo.co.uk" r:id="rId429"/>
    <hyperlink ref="I760" display="panmark@pacific.net.sg" r:id="rId430"/>
    <hyperlink ref="A721" display="TNATEESH" r:id="rId431"/>
    <hyperlink ref="A348" display="TOLMAN ULUSLARARASI INS TIC VE TURIZM LTD STI" r:id="rId432"/>
    <hyperlink ref="I458" display="aswad_m2@hotmail.com" r:id="rId433"/>
    <hyperlink ref="A166" display="ART SHOP" r:id="rId434"/>
    <hyperlink ref="C1036" display="http://www.kheraj.com" r:id="rId435"/>
    <hyperlink ref="I284" display="panakkal@vsnl.com" r:id="rId436"/>
    <hyperlink ref="C122" display="http://www.hashem-contracting.com" r:id="rId437"/>
    <hyperlink ref="C51" display="http://www.utensils.com" r:id="rId438"/>
    <hyperlink ref="C605" display="http://www.ae-sewingmachines.com" r:id="rId439"/>
    <hyperlink ref="A80" display="DAWOOD AL-BASSAM &amp; PARTNER" r:id="rId440"/>
    <hyperlink ref="I1041" display="inquire@siahuat.com.sg" r:id="rId441"/>
    <hyperlink ref="A69" display="INNOVATIVE TEAMWORK SDN" r:id="rId442"/>
    <hyperlink ref="I700" display="ikkee@streamyx.com" r:id="rId443"/>
    <hyperlink ref="I666" display="roylacewood@thai.com" r:id="rId444"/>
    <hyperlink ref="A1062" display="G ORIENT IMPORT &amp; EXPORT" r:id="rId445"/>
    <hyperlink ref="C139" display="http://www.aniketexports.com" r:id="rId446"/>
    <hyperlink ref="A247" display="C MAHAKITYOTHA" r:id="rId447"/>
    <hyperlink ref="C84" display="http://www.elariss.com" r:id="rId448"/>
    <hyperlink ref="A406" display="SERTAS ZUCCACIYE TIC VE SAN LTD STI" r:id="rId449"/>
    <hyperlink ref="C459" display="http://www.sirindia.com" r:id="rId450"/>
    <hyperlink ref="C477" display="http://www.ighmail.com" r:id="rId451"/>
    <hyperlink ref="C138" display="http://www.innovationscorp.in" r:id="rId452"/>
    <hyperlink ref="I935" display="erik.wirdheim@duni.com" r:id="rId453"/>
    <hyperlink ref="I346" display="hsbl@vsnl.com" r:id="rId454"/>
    <hyperlink ref="A195" display="CILABENE PRATAMA" r:id="rId455"/>
    <hyperlink ref="I166" display="mokeaka@yahoo.com" r:id="rId456"/>
    <hyperlink ref="A154" display="BABA ISALE HOUSE HOLD STORE NIGERIA" r:id="rId457"/>
    <hyperlink ref="I451" display="fairtrade@hotmail.com" r:id="rId458"/>
    <hyperlink ref="C654" display="http://www.dps.centrin.net.id" r:id="rId459"/>
    <hyperlink ref="C261" display="http://www.ashrafproducts.com.pk" r:id="rId460"/>
    <hyperlink ref="I382" display="lotus466@hcm.vnn.vn" r:id="rId461"/>
    <hyperlink ref="C549" display="http://www.gelaspro.com" r:id="rId462"/>
    <hyperlink ref="I917" display="binks@netasia.net" r:id="rId463"/>
    <hyperlink ref="I810" display="mindsproutt@hotmail.com" r:id="rId464"/>
    <hyperlink ref="A377" display="KIRAZ" r:id="rId465"/>
    <hyperlink ref="A428" display="NICAN TRADING" r:id="rId466"/>
    <hyperlink ref="A63" display="BIRLIK FOREIGN TRADE" r:id="rId467"/>
    <hyperlink ref="I503" display="altindo@dnet.net.id" r:id="rId468"/>
    <hyperlink ref="I144" display="pli_cana_ro@yahoo.co.in" r:id="rId469"/>
    <hyperlink ref="C262" display="http://www.mozcom.com" r:id="rId470"/>
    <hyperlink ref="C270" display="http://www.singaporeair.com.sg" r:id="rId471"/>
    <hyperlink ref="C990" display="http://www.anssin.com.sg" r:id="rId472"/>
    <hyperlink ref="A287" display="CHACO INVESTMENT" r:id="rId473"/>
    <hyperlink ref="C440" display="http://www.samran.com" r:id="rId474"/>
    <hyperlink ref="A864" display="KAHRAMAN HEDIYELIK ESYA SANAYII VE TICARET LIMITED SIRKETI" r:id="rId475"/>
    <hyperlink ref="A305" display="GUPPY PLASTIC INDUSTRIES SDN" r:id="rId476"/>
    <hyperlink ref="C92" display="http://www.legend-sa.co.za" r:id="rId477"/>
    <hyperlink ref="I836" display="samuela_cs@yahoo.com" r:id="rId478"/>
    <hyperlink ref="I1077" display="bhavin78@yahoo.com" r:id="rId479"/>
    <hyperlink ref="A935" display="DUNI" r:id="rId480"/>
    <hyperlink ref="C518" display="http://www.ajmerawire.com" r:id="rId481"/>
    <hyperlink ref="A901" display="ORIENT HOUSE FOR DEVELOPMENT &amp; CONSTRUCTION" r:id="rId482"/>
    <hyperlink ref="C12" display="http://www.innovationscorp.in" r:id="rId483"/>
    <hyperlink ref="A583" display="GULEKS INTERNATIONAL TRADING&amp;SAATCILIK KUYUMCULUK INS TUR OTM ITH IHR A S" r:id="rId484"/>
    <hyperlink ref="I925" display="bangkokdragon@yahoo.com" r:id="rId485"/>
    <hyperlink ref="A51" display="ALI H AL DAHAN &amp; SONS" r:id="rId486"/>
    <hyperlink ref="A1027" display="A&amp;C TUKETIM MALLARI PAZ SAN TIC LTD STI" r:id="rId487"/>
    <hyperlink ref="C695" display="http://www.ambiencelights.com" r:id="rId488"/>
    <hyperlink ref="I285" display="paramounte@hotmail.com" r:id="rId489"/>
    <hyperlink ref="I259" display="naeem_biz6@hotmail.com" r:id="rId490"/>
    <hyperlink ref="A497" display="GLOBAL BIZ VENTURES" r:id="rId491"/>
    <hyperlink ref="C373" display="http://www.evernuplastics.co.za" r:id="rId492"/>
    <hyperlink ref="A825" display="PT CROWN PORCELAIN" r:id="rId493"/>
    <hyperlink ref="A282" display="NIYUKTI INTERNATIONAL" r:id="rId494"/>
    <hyperlink ref="A719" display="DARLING HOME" r:id="rId495"/>
    <hyperlink ref="C350" display="http://www.tecktai.com" r:id="rId496"/>
    <hyperlink ref="A145" display="KIAUW HIN &amp; COMPANY (PTE)" r:id="rId497"/>
    <hyperlink ref="A1067" display="ELNIELY TRADING &amp; INDUSTRIAL" r:id="rId498"/>
    <hyperlink ref="A854" display="SINIC PRIVATE" r:id="rId499"/>
    <hyperlink ref="I522" display="maxis95@yahoo.com" r:id="rId500"/>
    <hyperlink ref="A876" display="LUCAS FOODS (ASIA)" r:id="rId501"/>
    <hyperlink ref="I1059" display="nanz@one-99shop.com" r:id="rId502"/>
    <hyperlink ref="A723" display="IK KEE (1979) TRADING SDN" r:id="rId503"/>
    <hyperlink ref="A38" display="NEW EAST (SINGAPORE)" r:id="rId504"/>
    <hyperlink ref="C801" display="http://www.kahramanhediyelik.com" r:id="rId505"/>
    <hyperlink ref="C388" display="http://www.melamineware.com.my" r:id="rId506"/>
    <hyperlink ref="A604" display="AUTOMODE SDN" r:id="rId507"/>
    <hyperlink ref="C357" display="http://www.ozone-india.com" r:id="rId508"/>
    <hyperlink ref="I1005" display="alaanada@hotmail.com" r:id="rId509"/>
    <hyperlink ref="I264" display="dannyklsin@skb.com.my" r:id="rId510"/>
    <hyperlink ref="A19" display="SUNSHINE CONCERN" r:id="rId511"/>
    <hyperlink ref="C617" display="http://www.sol.net.sa" r:id="rId512"/>
    <hyperlink ref="A726" display="GARUDA OVERSEAS" r:id="rId513"/>
    <hyperlink ref="A647" display="M/S ERAN CONSULTANTS" r:id="rId514"/>
    <hyperlink ref="I326" display="akg1@india.com" r:id="rId515"/>
    <hyperlink ref="A131" display="T &amp; A BOGHDADI" r:id="rId516"/>
    <hyperlink ref="A631" display="AFZAAL INTERNATIONAL LINKS" r:id="rId517"/>
    <hyperlink ref="I33" display="michellema@masif.com.my" r:id="rId518"/>
    <hyperlink ref="A21" display="&#10;JAYALAKSHMI ENGG ENTERPRISES" r:id="rId519"/>
    <hyperlink ref="A695" display="AMBIENCE INTERNATIONAL" r:id="rId520"/>
    <hyperlink ref="A782" display="LUCAS FOODS (ASIA)" r:id="rId521"/>
    <hyperlink ref="A852" display="HYSTERIC GLAMOUR SDN" r:id="rId522"/>
    <hyperlink ref="A442" display="CHERISH BEAR" r:id="rId523"/>
    <hyperlink ref="A167" display="PT GIDAS GROUP" r:id="rId524"/>
    <hyperlink ref="I1074" display="ooztay@yahoo.com" r:id="rId525"/>
    <hyperlink ref="C506" display="http://www.embassysuites.net" r:id="rId526"/>
    <hyperlink ref="A98" display="POETRACO" r:id="rId527"/>
    <hyperlink ref="I713" display="uno097@hotmail.com" r:id="rId528"/>
    <hyperlink ref="I445" display="marketing@welltexshowerpro.com" r:id="rId529"/>
    <hyperlink ref="A717" display="GLOBAL EXIMS" r:id="rId530"/>
    <hyperlink ref="A702" display="METRO PREMIUMS HOUSE SENDIRIAN BERHAD" r:id="rId531"/>
    <hyperlink ref="I482" display="mail@panaxappliance.com" r:id="rId532"/>
    <hyperlink ref="I977" display="emreide@mail.koc.net" r:id="rId533"/>
    <hyperlink ref="A951" display="KISHORE INDUSTRIES" r:id="rId534"/>
    <hyperlink ref="C160" display="http://www.thelmawood.com" r:id="rId535"/>
    <hyperlink ref="I712" display="jeansone@yahoo.com" r:id="rId536"/>
    <hyperlink ref="A591" display="A S IMPEX TRADERS" r:id="rId537"/>
    <hyperlink ref="A1023" display="DON BEE INVESTMENT" r:id="rId538"/>
    <hyperlink ref="C419" display="http://www.rajvielectronics.com" r:id="rId539"/>
    <hyperlink ref="C909" display="http://www.altawheedco.com" r:id="rId540"/>
    <hyperlink ref="A959" display="BULVAR YAPI MALZ SAN TIC LTD STI" r:id="rId541"/>
    <hyperlink ref="A228" display="REEM TRADE IMPORT &amp; EXPORT" r:id="rId542"/>
    <hyperlink ref="I884" display="astrabon@singnet.com.sg" r:id="rId543"/>
    <hyperlink ref="A432" display="GANTREX (PTE)" r:id="rId544"/>
    <hyperlink ref="A293" display="MICROWORKS NIGERIA" r:id="rId545"/>
    <hyperlink ref="I415" display="kirex@arc.net.my" r:id="rId546"/>
    <hyperlink ref="I384" display="emilioc@microbase.com.ph" r:id="rId547"/>
    <hyperlink ref="A517" display="PT ABHARINA USAHA MULIA" r:id="rId548"/>
    <hyperlink ref="I984" display="contact@stationeryworld.com" r:id="rId549"/>
    <hyperlink ref="C562" display="http://www.paramount.com.ph" r:id="rId550"/>
    <hyperlink ref="A963" display="DAMMY GROUPS OF COMPANY INTERNATIONA" r:id="rId551"/>
    <hyperlink ref="I599" display="gpslide@tm.net.my" r:id="rId552"/>
    <hyperlink ref="I816" display="admin@shoppebaroda.com" r:id="rId553"/>
    <hyperlink ref="A652" display="C &amp; T GIFT" r:id="rId554"/>
    <hyperlink ref="A251" display="TRANS MIDDLE EAST" r:id="rId555"/>
    <hyperlink ref="C90" display="http://www.ongradio.com" r:id="rId556"/>
    <hyperlink ref="A450" display="AL SHROUQ IMP EXP &amp; COMM AGENCIES" r:id="rId557"/>
    <hyperlink ref="C211" display="http://www.besterm-intl.com" r:id="rId558"/>
    <hyperlink ref="I197" display="amonrats@homepro.co" r:id="rId559"/>
    <hyperlink ref="A1051" display="BAN HONG COMPANY (PTE)" r:id="rId560"/>
    <hyperlink ref="C722" display="http://www.landmarkgroupco.com" r:id="rId561"/>
    <hyperlink ref="A246" display="MITIAL STEEL WORKS" r:id="rId562"/>
    <hyperlink ref="I787" display="sansenco@singnet.com.sg" r:id="rId563"/>
    <hyperlink ref="I136" display="mal_pak@yahoo.com" r:id="rId564"/>
    <hyperlink ref="C847" display="http://www.jackautomations.com" r:id="rId565"/>
    <hyperlink ref="I450" display="al_shirouq@yahoo.com" r:id="rId566"/>
    <hyperlink ref="A223" display="SPECTRUM INTERNATIONAL" r:id="rId567"/>
    <hyperlink ref="A853" display="AFLA A AL-KHALEEGE GROUP" r:id="rId568"/>
    <hyperlink ref="I195" display="cilabene@solo.wasantara.net.id" r:id="rId569"/>
    <hyperlink ref="I477" display="kingdom@ighmail.com" r:id="rId570"/>
    <hyperlink ref="I365" display="bos.feh@superonline.com" r:id="rId571"/>
    <hyperlink ref="I800" display="talalghandour@abudawood.com" r:id="rId572"/>
    <hyperlink ref="A18" display="HASCHAI INTERNATIONAL ENTERPRISES" r:id="rId573"/>
    <hyperlink ref="A94" display="Q INDUSTRIES &amp; ENTERPRISE (M) SDN" r:id="rId574"/>
    <hyperlink ref="A1011" display="SURINDERA PRODUCTS" r:id="rId575"/>
    <hyperlink ref="C876" display="http://www.lucas.com.sg" r:id="rId576"/>
    <hyperlink ref="A811" display="S S EQUIPMENT(EM) SDN" r:id="rId577"/>
    <hyperlink ref="I320" display="eastmandelhi@impexeastman.com" r:id="rId578"/>
    <hyperlink ref="A1047" display="ABC INDUSTRIES(S)PTE" r:id="rId579"/>
    <hyperlink ref="A26" display="CORE CONSULTANTS P" r:id="rId580"/>
    <hyperlink ref="I673" display="clearfastdel@vsnl.net" r:id="rId581"/>
    <hyperlink ref="I448" display="gleam@pacific.net.sg" r:id="rId582"/>
    <hyperlink ref="I1065" display="raymond@suntex.com.sg" r:id="rId583"/>
    <hyperlink ref="A12" display="INNOVATIONS" r:id="rId584"/>
    <hyperlink ref="A698" display="WHY ME ENT" r:id="rId585"/>
    <hyperlink ref="I795" display="piyush_24_2000@yahoo.com" r:id="rId586"/>
    <hyperlink ref="I77" display="jlmtrading@pacific.net.sg" r:id="rId587"/>
    <hyperlink ref="A268" display="ALWELLRICH (S)" r:id="rId588"/>
    <hyperlink ref="A609" display="PT KORIN METAL-ARTS" r:id="rId589"/>
    <hyperlink ref="I202" display="unique2@vsnl.com" r:id="rId590"/>
    <hyperlink ref="I867" display="gap_ang@hotmail.com" r:id="rId591"/>
    <hyperlink ref="C1079" display="http://www.time.net.my" r:id="rId592"/>
    <hyperlink ref="A1002" display="TIBA PLAST" r:id="rId593"/>
    <hyperlink ref="C620" display="http://www.e-scooter.com.tr" r:id="rId594"/>
    <hyperlink ref="A404" display="AMAN JAYA" r:id="rId595"/>
    <hyperlink ref="C864" display="http://www.kahramanhediyelik.com" r:id="rId596"/>
    <hyperlink ref="C569" display="http://www.alliedmetals.com" r:id="rId597"/>
    <hyperlink ref="I172" display="ippsg@singnet.com.sg" r:id="rId598"/>
    <hyperlink ref="C772" display="http://www.ifmat.org" r:id="rId599"/>
    <hyperlink ref="A990" display="ANG NGEE SENG IMPORT &amp; EXPORT" r:id="rId600"/>
    <hyperlink ref="I866" display="htaslim@asaba.co.id" r:id="rId601"/>
    <hyperlink ref="I717" display="kalpower@vsnl.net" r:id="rId602"/>
    <hyperlink ref="A654" display="CARA CRAFT" r:id="rId603"/>
    <hyperlink ref="I118" display="dipen@kraftwares.com" r:id="rId604"/>
    <hyperlink ref="C81" display="http://www.fourseasons.com" r:id="rId605"/>
    <hyperlink ref="C89" display="http://www.bbl.com.pk" r:id="rId606"/>
    <hyperlink ref="A966" display="DAITONA GENERAL TRADING" r:id="rId607"/>
    <hyperlink ref="C756" display="http://www.babatin.com" r:id="rId608"/>
    <hyperlink ref="I193" display="youaremy@37.com" r:id="rId609"/>
    <hyperlink ref="C1077" display="http://www.jewelsteelware.com" r:id="rId610"/>
    <hyperlink ref="A705" display="DAIVIE EXPORTS" r:id="rId611"/>
    <hyperlink ref="C451" display="http://www.fairtrade.at" r:id="rId612"/>
    <hyperlink ref="A669" display="PT ELKO SUTINDO RAYA" r:id="rId613"/>
    <hyperlink ref="C499" display="http://www.royalselangor.com" r:id="rId614"/>
    <hyperlink ref="A874" display="CHANDRANEEL INTERNATIONAL" r:id="rId615"/>
    <hyperlink ref="C33" display="http://www.masif.com.my" r:id="rId616"/>
    <hyperlink ref="A106" display="JNK BUSINESS" r:id="rId617"/>
    <hyperlink ref="A158" display="SAWHNEY EXPORT HOUSE" r:id="rId618"/>
    <hyperlink ref="A385" display="SQUARE AUTOMATION" r:id="rId619"/>
    <hyperlink ref="I223" display="spectrum_inc@hotmail.com" r:id="rId620"/>
    <hyperlink ref="I459" display="irfaan2k_ind@rediffmail.com" r:id="rId621"/>
    <hyperlink ref="I953" display="chuanyi@pacific.net.sg" r:id="rId622"/>
    <hyperlink ref="I737" display="amanjolly@hotmail.com" r:id="rId623"/>
    <hyperlink ref="I475" display="insure@paramount.com.ph" r:id="rId624"/>
    <hyperlink ref="I921" display="nitin@puravankara.com" r:id="rId625"/>
    <hyperlink ref="A1041" display="SIA HUAT" r:id="rId626"/>
    <hyperlink ref="C427" display="http://www.bms-ace.com" r:id="rId627"/>
    <hyperlink ref="A822" display="RHOMBUS GRAPPLE" r:id="rId628"/>
    <hyperlink ref="A789" display="PALAM POTTERIES" r:id="rId629"/>
    <hyperlink ref="C872" display="http://www.iqbalgroup.com" r:id="rId630"/>
    <hyperlink ref="I682" display="chayanon@mahprinting.com" r:id="rId631"/>
    <hyperlink ref="C95" display="http://www.kotakom.com" r:id="rId632"/>
    <hyperlink ref="A780" display="AFLA A AL-KHALEEGE GROUP" r:id="rId633"/>
    <hyperlink ref="A629" display="RUKNUSSIHALAH EST" r:id="rId634"/>
    <hyperlink ref="I577" display="pakent2@wol.net.pk" r:id="rId635"/>
    <hyperlink ref="I762" display="pthanh677@hcm.vnn.vn" r:id="rId636"/>
    <hyperlink ref="C951" display="http://www.milltecindia.com" r:id="rId637"/>
    <hyperlink ref="A24" display="C N EKWUOGOR INVESTMENT (NIG)" r:id="rId638"/>
    <hyperlink ref="I508" display="alexsy@freemail.ph" r:id="rId639"/>
    <hyperlink ref="A225" display="RAFCO FOR ALUMINIUM" r:id="rId640"/>
    <hyperlink ref="A437" display="HENG HAH NGUAN" r:id="rId641"/>
    <hyperlink ref="I987" display="bonnyeze@yahoo.com" r:id="rId642"/>
    <hyperlink ref="I243" display="avon.iteenterprise@hotmail.com" r:id="rId643"/>
    <hyperlink ref="I807" display="carina@kedaung.com" r:id="rId644"/>
    <hyperlink ref="A105" display="MITSUI TRADING PHILIPPINES" r:id="rId645"/>
    <hyperlink ref="C546" display="http://www.seyrafi.com" r:id="rId646"/>
    <hyperlink ref="A524" display="BASURRAH EST" r:id="rId647"/>
    <hyperlink ref="A937" display="BASK" r:id="rId648"/>
    <hyperlink ref="I938" display="exdpt@gulistandekal.com.tr" r:id="rId649"/>
    <hyperlink ref="I677" display="alsmaym@hotmail.com" r:id="rId650"/>
    <hyperlink ref="I641" display="alsmaym@hotmail.com" r:id="rId651"/>
    <hyperlink ref="C581" display="http://www.sbtcindia.com" r:id="rId652"/>
    <hyperlink ref="A292" display="ARLEY TRADING(S)" r:id="rId653"/>
    <hyperlink ref="I916" display="pt_tms@cbn.net.id" r:id="rId654"/>
    <hyperlink ref="I117" display="ariq@nexlinx.net.pk" r:id="rId655"/>
    <hyperlink ref="A1057" display="P D MUTHI SHANI" r:id="rId656"/>
    <hyperlink ref="A1024" display="BIOPERFECT MKT" r:id="rId657"/>
    <hyperlink ref="I387" display="asken@asken2u.com" r:id="rId658"/>
    <hyperlink ref="C504" display="http://www.idealbusiness.com" r:id="rId659"/>
    <hyperlink ref="A892" display="AL GHONAIM" r:id="rId660"/>
    <hyperlink ref="C348" display="http://www.tolman.com.tr" r:id="rId661"/>
    <hyperlink ref="I716" display="ocakir@partnecglobal.com" r:id="rId662"/>
    <hyperlink ref="A592" display="ROYAL ACCENTS" r:id="rId663"/>
    <hyperlink ref="I226" display="angleeseng@pacific.net.sg" r:id="rId664"/>
    <hyperlink ref="A283" display="KITCHEN LINE" r:id="rId665"/>
    <hyperlink ref="A691" display="BIPIN CHANDRA &amp;" r:id="rId666"/>
    <hyperlink ref="I840" display="ckem@tm.net.my" r:id="rId667"/>
    <hyperlink ref="A641" display="AL-SULTAN FACTORY FOR KITCHENWARE UTENSILS" r:id="rId668"/>
    <hyperlink ref="A879" display="SOLIMPEKS ENERJI GIDA TURIZM SAN TIC A S" r:id="rId669"/>
    <hyperlink ref="I301" display="nabil@bahrawi.com" r:id="rId670"/>
    <hyperlink ref="I814" display="citystar@pacific.net.sg" r:id="rId671"/>
    <hyperlink ref="I70" display="sales@ongradio.com" r:id="rId672"/>
    <hyperlink ref="A766" display="D LIGHTS" r:id="rId673"/>
    <hyperlink ref="C1030" display="http://www.infoweb.abs.net" r:id="rId674"/>
    <hyperlink ref="I512" display="ajmerap@ajmerawire.com" r:id="rId675"/>
    <hyperlink ref="I601" display="roylacewood@thai.com" r:id="rId676"/>
    <hyperlink ref="I652" display="candtgift@hotmail.com" r:id="rId677"/>
    <hyperlink ref="I531" display="mls2001@sina.com" r:id="rId678"/>
    <hyperlink ref="A866" display="PT ASABA INDUSTRY" r:id="rId679"/>
    <hyperlink ref="A340" display="TAJ CERAMICS &amp; POTTERIES［P］LTD" r:id="rId680"/>
    <hyperlink ref="A129" display="IMPACT PROMOTIONS" r:id="rId681"/>
    <hyperlink ref="I797" display="lik@centrin.net.id" r:id="rId682"/>
    <hyperlink ref="I68" display="qie@tm.net.my" r:id="rId683"/>
    <hyperlink ref="I244" display="assafi56@yahoo.com" r:id="rId684"/>
    <hyperlink ref="I431" display="cjayvent@yahoo.com" r:id="rId685"/>
    <hyperlink ref="C448" display="http://www.corrpsionX.com" r:id="rId686"/>
    <hyperlink ref="A953" display="CHUAN YI TRADING" r:id="rId687"/>
    <hyperlink ref="C329" display="http://www.azg.com.pk" r:id="rId688"/>
    <hyperlink ref="I505" display="indiaking@eth.net" r:id="rId689"/>
    <hyperlink ref="I468" display="boonco@pacific.net.sg" r:id="rId690"/>
    <hyperlink ref="A824" display="AL SEGAEY" r:id="rId691"/>
    <hyperlink ref="I835" display="nandaexport@satyam.net.in" r:id="rId692"/>
    <hyperlink ref="A1080" display="SAHID PLAZA ENT" r:id="rId693"/>
    <hyperlink ref="C67" display="http://www.creativehousewares.co.za" r:id="rId694"/>
    <hyperlink ref="C630" display="http://www.sol.net.sa" r:id="rId695"/>
    <hyperlink ref="I665" display="accc@link.net" r:id="rId696"/>
    <hyperlink ref="I1066" display="dih@cbn.net.id" r:id="rId697"/>
    <hyperlink ref="I1075" display="akhilswaroop@hotmail.com" r:id="rId698"/>
    <hyperlink ref="I464" display="afipkltd@cyber.net.pk" r:id="rId699"/>
    <hyperlink ref="A906" display="CITRA LIGHTING" r:id="rId700"/>
    <hyperlink ref="I913" display="ccstrade@singnet.com.sg" r:id="rId701"/>
    <hyperlink ref="A818" display="D LIGHTS" r:id="rId702"/>
    <hyperlink ref="C720" display="http://www.indialines.com" r:id="rId703"/>
    <hyperlink ref="C642" display="http://www.yebo.co.za" r:id="rId704"/>
    <hyperlink ref="I51" display="aldahan@utensils.com" r:id="rId705"/>
    <hyperlink ref="A803" display="JACK ENTERPRISE" r:id="rId706"/>
    <hyperlink ref="A837" display="KATRIN BJ SDN" r:id="rId707"/>
    <hyperlink ref="A753" display="KIT KAT CASH &amp; CARRY" r:id="rId708"/>
    <hyperlink ref="A707" display="LATA ENGINEERING" r:id="rId709"/>
    <hyperlink ref="C913" display="http://www.cyrstals.com.sg" r:id="rId710"/>
    <hyperlink ref="I788" display="alanhnw@yahoo.com" r:id="rId711"/>
    <hyperlink ref="C826" display="http://www.esselpropack.com" r:id="rId712"/>
    <hyperlink ref="I1053" display="email@lianfood.com" r:id="rId713"/>
    <hyperlink ref="A486" display="ADVANCE TECH" r:id="rId714"/>
    <hyperlink ref="I888" display="oceanmarketing@pacific.com.sg" r:id="rId715"/>
    <hyperlink ref="I809" display="shrena1999@yahoo.com" r:id="rId716"/>
    <hyperlink ref="A307" display="AROBEN ZIRAAT URUNLERI TURIZM INSAAT GUBER SAN VE TIC LTD STI" r:id="rId717"/>
    <hyperlink ref="C958" display="http://www.hclinfinet.com" r:id="rId718"/>
    <hyperlink ref="C969" display="http://www.ankitimpex.in" r:id="rId719"/>
    <hyperlink ref="A119" display="TEST RITE INTERNATIONAL TR DIS TIC" r:id="rId720"/>
    <hyperlink ref="C153" display="http://www.gobot.com" r:id="rId721"/>
    <hyperlink ref="I199" display="info@cni.co.id" r:id="rId722"/>
    <hyperlink ref="I722" display="nandanan@landmarkgroupco.com" r:id="rId723"/>
    <hyperlink ref="A23" display="BOBBY CREATION" r:id="rId724"/>
    <hyperlink ref="C655" display="http://www.aksoyzuccaciye.com" r:id="rId725"/>
    <hyperlink ref="C252" display="http://www.azg.com.pk" r:id="rId726"/>
    <hyperlink ref="A792" display="NOBLE GATEWAY SDN" r:id="rId727"/>
    <hyperlink ref="C998" display="http://www.egyptmail.com" r:id="rId728"/>
    <hyperlink ref="I1082" display="cheravattana@hotmail.com" r:id="rId729"/>
    <hyperlink ref="A559" display="ABDUL AZIZ R AL-KATHIRY TRADING EST" r:id="rId730"/>
    <hyperlink ref="A649" display="MYDIN WHOLESALE EMPORIUM SDN" r:id="rId731"/>
    <hyperlink ref="A97" display="ROSA RAHARJA" r:id="rId732"/>
    <hyperlink ref="A295" display="S R INTERNATIONAL" r:id="rId733"/>
    <hyperlink ref="A520" display="LIM LONG SOON ENTERPRISE" r:id="rId734"/>
    <hyperlink ref="C355" display="http://www.totmail.com" r:id="rId735"/>
    <hyperlink ref="I183" display="aslib@testrite.com.tr" r:id="rId736"/>
    <hyperlink ref="A523" display="HINDUSTHAN ENTERPRISES" r:id="rId737"/>
    <hyperlink ref="A473" display="ABDULLAHI AL BAIJAN TRADING EST" r:id="rId738"/>
    <hyperlink ref="I103" display="achinabo@yahoo.co.uk" r:id="rId739"/>
    <hyperlink ref="I885" display="mani_jana@yahoo.com" r:id="rId740"/>
    <hyperlink ref="A245" display="OBA INVESTMENTS" r:id="rId741"/>
    <hyperlink ref="A180" display="CITY SUPERMARKET" r:id="rId742"/>
    <hyperlink ref="A121" display="PT GOLDENWAY TRINITY" r:id="rId743"/>
    <hyperlink ref="A981" display="A&amp;C TUKETIM MALLARI PAZ SAN TIC LTD STI" r:id="rId744"/>
    <hyperlink ref="I982" display="kangli@singnet.com.sg" r:id="rId745"/>
    <hyperlink ref="C975" display="http://www.mail.cscoms.com" r:id="rId746"/>
    <hyperlink ref="C627" display="http://www.mitalin.com" r:id="rId747"/>
    <hyperlink ref="I493" display="hargun@nda.vsnl.net.in" r:id="rId748"/>
    <hyperlink ref="C474" display="http://www.giantino.com" r:id="rId749"/>
    <hyperlink ref="I210" display="theosess@yahoo.com" r:id="rId750"/>
    <hyperlink ref="I991" display="kerry_tin@yahoo.com" r:id="rId751"/>
    <hyperlink ref="I40" display="almahroos@mahroos.com" r:id="rId752"/>
    <hyperlink ref="I959" display="hs1959@hotmail.com" r:id="rId753"/>
    <hyperlink ref="I784" display="oguzcaglayan@cagsanmerdiven.com" r:id="rId754"/>
    <hyperlink ref="I252" display="bahrain_foundry@yahoo.com" r:id="rId755"/>
    <hyperlink ref="A873" display="HANYVIN" r:id="rId756"/>
    <hyperlink ref="A1083" display="PIONEER INTERTRADE" r:id="rId757"/>
    <hyperlink ref="A260" display="PATEL CLOTH STORE" r:id="rId758"/>
    <hyperlink ref="I542" display="al-magd@interlink.com.eg" r:id="rId759"/>
    <hyperlink ref="C1004" display="http://www.eastar.com.tr" r:id="rId760"/>
    <hyperlink ref="C40" display="http://www.mahroos.com" r:id="rId761"/>
    <hyperlink ref="A995" display="BRINDFORD" r:id="rId762"/>
    <hyperlink ref="I553" display="marketing@welltexshowerpro.com" r:id="rId763"/>
    <hyperlink ref="C745" display="http://www.gbgaslighter.com" r:id="rId764"/>
    <hyperlink ref="I1072" display="adicita_p_m@yahoo.com" r:id="rId765"/>
    <hyperlink ref="I897" display="juba@vsnl.com" r:id="rId766"/>
    <hyperlink ref="C222" display="http://www.asianet.co.th" r:id="rId767"/>
    <hyperlink ref="A58" display="EYTAS DIS TICARET LIMITED SIRKETI" r:id="rId768"/>
    <hyperlink ref="A44" display="PT JAYA MULYA PERKASA" r:id="rId769"/>
    <hyperlink ref="I1023" display="herphys4tade@yahoo.com" r:id="rId770"/>
    <hyperlink ref="C715" display="http://www.corten.com.sg" r:id="rId771"/>
    <hyperlink ref="A656" display="TRE-ATTHABOON INDUSTRY" r:id="rId772"/>
    <hyperlink ref="A239" display="KONAK TUL PERDE SAN" r:id="rId773"/>
    <hyperlink ref="I275" display="behl1@vsnl.com" r:id="rId774"/>
    <hyperlink ref="A516" display="G-SOURCE PHILIPPINES" r:id="rId775"/>
    <hyperlink ref="A779" display="HYSTERIC GLAMOUR SDN" r:id="rId776"/>
    <hyperlink ref="A535" display="RS AGENCIES" r:id="rId777"/>
    <hyperlink ref="A869" display="MARUDHARA MARKETING" r:id="rId778"/>
    <hyperlink ref="I889" display="salah_hafez@hotmail.com" r:id="rId779"/>
    <hyperlink ref="A934" display="LEE MENG BROS(S)" r:id="rId780"/>
    <hyperlink ref="C1065" display="http://www.suntex.com.sg" r:id="rId781"/>
    <hyperlink ref="I976" display="peer@info.com.ph" r:id="rId782"/>
    <hyperlink ref="I780" display="aflasanitari@ae.net.sa" r:id="rId783"/>
    <hyperlink ref="I74" display="cheapp@gjr.paknet.com.pk" r:id="rId784"/>
    <hyperlink ref="A606" display="SRICHAND GOPUMAL" r:id="rId785"/>
    <hyperlink ref="A286" display="PANY ENTERPRISE LIITED" r:id="rId786"/>
    <hyperlink ref="C492" display="http://www.vnn.vn" r:id="rId787"/>
    <hyperlink ref="I400" display="eastman@eastman-intl.com" r:id="rId788"/>
    <hyperlink ref="I434" display="aliozer@burakperde.com" r:id="rId789"/>
    <hyperlink ref="A198" display="ASAD CORPORATIONS" r:id="rId790"/>
    <hyperlink ref="A924" display="B L CHAINRAI &amp; CO (NIG)" r:id="rId791"/>
    <hyperlink ref="C871" display="http://www.saigonnet.vn" r:id="rId792"/>
    <hyperlink ref="A962" display="METLON ENGINEERS" r:id="rId793"/>
    <hyperlink ref="A462" display="ABHISHREE EXPORTS INDIA" r:id="rId794"/>
    <hyperlink ref="A621" display="PT MALINDO CEMERLANG PRATAMA" r:id="rId795"/>
    <hyperlink ref="A510" display="KAURO RESINS" r:id="rId796"/>
    <hyperlink ref="A399" display="EMBERTON HOLDINGS SDN" r:id="rId797"/>
    <hyperlink ref="I970" display="inquire@siahuat.com.sg" r:id="rId798"/>
    <hyperlink ref="A674" display="SETRON (MALAYSIA)" r:id="rId799"/>
    <hyperlink ref="A802" display="BESTCO FUEL INJECTION PUMP SERVICE" r:id="rId800"/>
    <hyperlink ref="A206" display="ASKAR INTERNATIONAL IMPORTS &amp; EXPORTS" r:id="rId801"/>
    <hyperlink ref="I1002" display="t-p@yahoo.com" r:id="rId802"/>
    <hyperlink ref="C105" display="http://www.mitsui.com.ph" r:id="rId803"/>
    <hyperlink ref="C468" display="http://www.boon.com" r:id="rId804"/>
    <hyperlink ref="C968" display="http://www.airtelmail.com" r:id="rId805"/>
    <hyperlink ref="I773" display="divinemaker5@yahoo.com" r:id="rId806"/>
    <hyperlink ref="A680" display="CV HARAPAN BARU" r:id="rId807"/>
    <hyperlink ref="I185" display="quadraassociates@usa.net" r:id="rId808"/>
    <hyperlink ref="A382" display="LU PHAT" r:id="rId809"/>
    <hyperlink ref="A481" display="PT PRESINDO CENTRAL" r:id="rId810"/>
    <hyperlink ref="A651" display="LADYBIRD CREATIONS" r:id="rId811"/>
    <hyperlink ref="C977" display="http://www.mail.koc.net" r:id="rId812"/>
    <hyperlink ref="A354" display="HIEP THUAN TRADING &amp; SERVICES" r:id="rId813"/>
    <hyperlink ref="A696" display="SALEM STEEL CENTRE" r:id="rId814"/>
    <hyperlink ref="I14" display="buchat@vsnl.com" r:id="rId815"/>
    <hyperlink ref="C910" display="http://www.limeks.com.tr" r:id="rId816"/>
    <hyperlink ref="I1078" display="asbt@i-manila.com.ph" r:id="rId817"/>
    <hyperlink ref="I96" display="dania@arabcircle.net.sa" r:id="rId818"/>
    <hyperlink ref="I726" display="info@garudaoverseas.com" r:id="rId819"/>
    <hyperlink ref="A460" display="ENLIVEN IMPEX" r:id="rId820"/>
    <hyperlink ref="C623" display="http://www.khokhars.com" r:id="rId821"/>
    <hyperlink ref="A1003" display="JCA TRADING SDN" r:id="rId822"/>
    <hyperlink ref="I345" display="al-khomasya@hotmail.com" r:id="rId823"/>
    <hyperlink ref="A833" display="PALAM POTTERIES" r:id="rId824"/>
    <hyperlink ref="A244" display="S A ASSAFI TRADING EST" r:id="rId825"/>
    <hyperlink ref="A605" display="ADVANCE ENTERPRISES" r:id="rId826"/>
    <hyperlink ref="I101" display="ngeleong@singnet.com.sg" r:id="rId827"/>
    <hyperlink ref="I429" display="skmbag@singnet.com.sg" r:id="rId828"/>
    <hyperlink ref="A611" display="ALMAZYED TRAIDING" r:id="rId829"/>
    <hyperlink ref="C787" display="http://www.sansengco.com" r:id="rId830"/>
    <hyperlink ref="C493" display="http://www.giftlanindia.com" r:id="rId831"/>
    <hyperlink ref="I43" display="willy@cell-center.com" r:id="rId832"/>
    <hyperlink ref="I241" display="bhalaria@vsnl.com" r:id="rId833"/>
    <hyperlink ref="A614" display="ABID TRADING" r:id="rId834"/>
    <hyperlink ref="A89" display="MANSHB ENTERPRISES" r:id="rId835"/>
    <hyperlink ref="C907" display="http://www.yumurcakoyuncak.com.tr" r:id="rId836"/>
    <hyperlink ref="A183" display="TEST RITE INTERNATIONAL TR DIS TIC" r:id="rId837"/>
    <hyperlink ref="I291" display="khalafalkhalaf@yahoo.com" r:id="rId838"/>
    <hyperlink ref="I463" display="eric@unoglass.com" r:id="rId839"/>
    <hyperlink ref="A1025" display="GANESHBARI TRADEXPORT" r:id="rId840"/>
    <hyperlink ref="A857" display="CHINESE SKY LAND TRADING" r:id="rId841"/>
    <hyperlink ref="C523" display="http://www.hindusthanenterprises.co.in" r:id="rId842"/>
    <hyperlink ref="A86" display="SARI MURNI ABADI FOOD INDUSTRY" r:id="rId843"/>
    <hyperlink ref="C227" display="http://www.fai.sa" r:id="rId844"/>
    <hyperlink ref="I851" display="sscom@pworld.net.ph" r:id="rId845"/>
    <hyperlink ref="C878" display="http://www.clickta.com" r:id="rId846"/>
    <hyperlink ref="I754" display="vieba@hn.vnn.vn" r:id="rId847"/>
    <hyperlink ref="I1062" display="gorient@cyberway.com.sg" r:id="rId848"/>
    <hyperlink ref="A540" display="G-SOURCE PHILIPPINES" r:id="rId849"/>
    <hyperlink ref="I230" display="anurag_sing@hotmail.com" r:id="rId850"/>
    <hyperlink ref="A689" display="FAB 5 BRANDWAGON" r:id="rId851"/>
    <hyperlink ref="C335" display="http://www.ozone-india.com" r:id="rId852"/>
    <hyperlink ref="A1052" display="MEDIA TECHNOLOGY" r:id="rId853"/>
    <hyperlink ref="A801" display="KAHRAMAN HEDIYELIK ESYA SANAYII VE TICARET LIMITED SIRKETI" r:id="rId854"/>
    <hyperlink ref="A1044" display="DOORISMA" r:id="rId855"/>
    <hyperlink ref="I116" display="mutasimo@hotmail.com" r:id="rId856"/>
    <hyperlink ref="I834" display="allsmart@tm.net.my" r:id="rId857"/>
    <hyperlink ref="I466" display="toss1098@rediffmail.com" r:id="rId858"/>
    <hyperlink ref="I134" display="chartchai@acmethai.com" r:id="rId859"/>
    <hyperlink ref="I845" display="beyondlit@hotmail.com" r:id="rId860"/>
    <hyperlink ref="C320" display="http://www.impexeastman.com" r:id="rId861"/>
    <hyperlink ref="I605" display="adv_entp@rediffmail.com" r:id="rId862"/>
    <hyperlink ref="A110" display="PT GIDAS GROUP" r:id="rId863"/>
    <hyperlink ref="C607" display="http://www.nikomgroup.com" r:id="rId864"/>
    <hyperlink ref="C436" display="http://www.eastman-intl.com" r:id="rId865"/>
    <hyperlink ref="C71" display="http://www.teka.net" r:id="rId866"/>
    <hyperlink ref="I895" display="almwasil@yahoo.com" r:id="rId867"/>
    <hyperlink ref="A847" display="JACK ENTERPRISE" r:id="rId868"/>
    <hyperlink ref="A341" display="GURUP YAG SAN LTD STI" r:id="rId869"/>
    <hyperlink ref="A220" display="AL RAIEE KITCHENS EQUIP TR" r:id="rId870"/>
    <hyperlink ref="I1031" display="nativina@fmail.vnn.vn" r:id="rId871"/>
    <hyperlink ref="I381" display="pacificim@wol.net.pk" r:id="rId872"/>
    <hyperlink ref="I672" display="promal@po.jaring.my" r:id="rId873"/>
    <hyperlink ref="I1012" display="alaanada@hotmail.com" r:id="rId874"/>
    <hyperlink ref="C711" display="http://www.prashtrading.com" r:id="rId875"/>
    <hyperlink ref="I912" display="abdurhman114@hotmail.com" r:id="rId876"/>
    <hyperlink ref="I518" display="ajmerap@ajmerawire.com" r:id="rId877"/>
    <hyperlink ref="C900" display="http://www.per8.com" r:id="rId878"/>
    <hyperlink ref="A518" display="AJMERA WIRE PRODUCTS" r:id="rId879"/>
    <hyperlink ref="A235" display="PT SUBUR JAYA SUKSES MAKMUR" r:id="rId880"/>
    <hyperlink ref="I565" display="cjayvent@yahoo.com" r:id="rId881"/>
    <hyperlink ref="I146" display="almustafagmts@yahoo.com" r:id="rId882"/>
    <hyperlink ref="I105" display="angie@mitsui.com.ph" r:id="rId883"/>
    <hyperlink ref="A891" display="EKA DAYA" r:id="rId884"/>
    <hyperlink ref="A686" display="ZENBASH BUSINESS SERVICES" r:id="rId885"/>
    <hyperlink ref="C716" display="http://www.partnecglobal.com" r:id="rId886"/>
    <hyperlink ref="I236" display="faisal_444@hotmail.com" r:id="rId887"/>
    <hyperlink ref="A636" display="SHAKIR S COLLECTION" r:id="rId888"/>
    <hyperlink ref="I290" display="a_bintaleb@hotmail.com" r:id="rId889"/>
    <hyperlink ref="A205" display="NIYUKTI INTERNATIONAL" r:id="rId890"/>
    <hyperlink ref="C94" display="http://www.qindustries.com" r:id="rId891"/>
    <hyperlink ref="I777" display="noble88@pd.jaring.my" r:id="rId892"/>
    <hyperlink ref="A31" display="VALBURY ASSETS" r:id="rId893"/>
    <hyperlink ref="A997" display="AL-SALMAN HOTEL" r:id="rId894"/>
    <hyperlink ref="A972" display="BAYWATCH IMPEX" r:id="rId895"/>
    <hyperlink ref="A1037" display="SINTIT PLASTIC &amp; LEATHER INDUSTRIES" r:id="rId896"/>
    <hyperlink ref="A553" display="THAI WELLTEX INTERPRODUCTS" r:id="rId897"/>
    <hyperlink ref="I523" display="kamal_bhuwalka@hotmail.com" r:id="rId898"/>
    <hyperlink ref="C784" display="http://www.cagsanmerdiven.com" r:id="rId899"/>
    <hyperlink ref="I702" display="mphbs@pd.jaring.my" r:id="rId900"/>
    <hyperlink ref="C845" display="http://www.beyondlighting.com" r:id="rId901"/>
    <hyperlink ref="A511" display="SHIV METALS" r:id="rId902"/>
    <hyperlink ref="C1040" display="http://www.airtelmail.com" r:id="rId903"/>
    <hyperlink ref="C414" display="http://www.modalserve.com" r:id="rId904"/>
    <hyperlink ref="A565" display="C JAY VENTURES NIG" r:id="rId905"/>
    <hyperlink ref="C1059" display="http://www.one-99shop.com" r:id="rId906"/>
    <hyperlink ref="A616" display="SHAKIR S COLLECTION" r:id="rId907"/>
    <hyperlink ref="I945" display="sefasoy@setrans.com" r:id="rId908"/>
    <hyperlink ref="I143" display="veeveecee@yahoo.com.sg" r:id="rId909"/>
    <hyperlink ref="A248" display="IMPORT WORLD OF INDIA" r:id="rId910"/>
    <hyperlink ref="I933" display="al-saery@arab.net.sa" r:id="rId911"/>
    <hyperlink ref="C482" display="http://www.panaxappliances.com" r:id="rId912"/>
    <hyperlink ref="I164" display="anders.nyberg@kolumbus.fi" r:id="rId913"/>
    <hyperlink ref="I655" display="info@aksoyzuccaciye.com" r:id="rId914"/>
    <hyperlink ref="C956" display="http://www.saudi.net.sa" r:id="rId915"/>
    <hyperlink ref="I222" display="amarin1@asianet.co" r:id="rId916"/>
    <hyperlink ref="A316" display="A R TECHNIKS" r:id="rId917"/>
    <hyperlink ref="I859" display="agrotrop@ghana.com" r:id="rId918"/>
    <hyperlink ref="I526" display="selassiea2000@yahoo.com" r:id="rId919"/>
    <hyperlink ref="I610" display="mbahobail@hotmail.com" r:id="rId920"/>
    <hyperlink ref="A740" display="IDEAL DESIGN" r:id="rId921"/>
    <hyperlink ref="C945" display="http://www.setrans.com" r:id="rId922"/>
    <hyperlink ref="A946" display="PYRAMID IMPEX" r:id="rId923"/>
    <hyperlink ref="I909" display="altawheed@altawheedco.com" r:id="rId924"/>
    <hyperlink ref="I1029" display="ahaipl@hotmail.com" r:id="rId925"/>
    <hyperlink ref="A349" display="SATIEN STAINLESS STEEL PUBLIC" r:id="rId926"/>
    <hyperlink ref="A883" display="SUNDEF METAL SANAYI VE OTOMOTIV TIC LTD STI" r:id="rId927"/>
    <hyperlink ref="A13" display="ANIKET EXPORTS" r:id="rId928"/>
    <hyperlink ref="I602" display="alkashgary@yahoo.com" r:id="rId929"/>
    <hyperlink ref="I390" display="boat4004@yahoo.com" r:id="rId930"/>
    <hyperlink ref="C366" display="http://www.philonline.com" r:id="rId931"/>
    <hyperlink ref="A461" display="PARAGON INTERNATIONAL" r:id="rId932"/>
    <hyperlink ref="A812" display="PASIFIK GRUP ITHALAT VE IHRACAT LTD STI" r:id="rId933"/>
    <hyperlink ref="A947" display="GOLDEN IDEAS T E" r:id="rId934"/>
    <hyperlink ref="C726" display="http://www.garudaoverseas.com" r:id="rId935"/>
    <hyperlink ref="A204" display="OUTSTANDING BUY COMMERCIAL SERVICES" r:id="rId936"/>
    <hyperlink ref="A724" display="ERGOMAXX INDIA" r:id="rId937"/>
    <hyperlink ref="C98" display="http://www.lazada.com.ph" r:id="rId938"/>
    <hyperlink ref="I905" display="pronachai@hotmail.com" r:id="rId939"/>
    <hyperlink ref="A979" display="BIOPERFECT MKT" r:id="rId940"/>
    <hyperlink ref="C65" display="http://www.elariss.com" r:id="rId941"/>
    <hyperlink ref="A136" display="SHAHID &amp; OMER (M) SDN" r:id="rId942"/>
    <hyperlink ref="A655" display="AKSOY TICARET VE SANAYI A S" r:id="rId943"/>
    <hyperlink ref="I847" display="louisbot202@37.com" r:id="rId944"/>
    <hyperlink ref="I659" display="bindia@bharatin.com" r:id="rId945"/>
    <hyperlink ref="I378" display="naresh@ramesh.com" r:id="rId946"/>
    <hyperlink ref="A371" display="T SAPANHUN KITCHENWARE" r:id="rId947"/>
    <hyperlink ref="I598" display="am.itgarg@knightqueengroup.com" r:id="rId948"/>
    <hyperlink ref="I1027" display="porselen@ttnet.net.tr" r:id="rId949"/>
    <hyperlink ref="I539" display="reksa96@supernline.com" r:id="rId950"/>
    <hyperlink ref="I131" display="boghdadi_61@hotmail.com" r:id="rId951"/>
    <hyperlink ref="C930" display="http://www.sampurnaservices.com" r:id="rId952"/>
    <hyperlink ref="I281" display="wale_2003@presidency.com" r:id="rId953"/>
    <hyperlink ref="A427" display="BATI MACHINERY AND MOULD INDUSTRY &amp; TRADE" r:id="rId954"/>
    <hyperlink ref="A143" display="GLOBAL CONCEPT TRADING" r:id="rId955"/>
    <hyperlink ref="A1035" display="METLON ENGINEERS" r:id="rId956"/>
    <hyperlink ref="I149" display="mehbir@yahoo.com" r:id="rId957"/>
    <hyperlink ref="I778" display="sscom@pworld.net.ph" r:id="rId958"/>
    <hyperlink ref="A302" display="PT SKY WORLDWIDE INDONESIA" r:id="rId959"/>
    <hyperlink ref="I627" display="gaurav_mi@yahoo.com" r:id="rId960"/>
    <hyperlink ref="A628" display="ABID TRADING" r:id="rId961"/>
    <hyperlink ref="I990" display="anssin@suntex.com.sg" r:id="rId962"/>
    <hyperlink ref="A508" display="ALENEX MERCHANDISING" r:id="rId963"/>
    <hyperlink ref="C1031" display="http://www.fmail.vnn.vn" r:id="rId964"/>
    <hyperlink ref="C124" display="http://www.sapphire-intl.com" r:id="rId965"/>
    <hyperlink ref="I61" display="babaisale2002@yahoo.com" r:id="rId966"/>
    <hyperlink ref="A737" display="JAY EMM INDUSTRIES" r:id="rId967"/>
    <hyperlink ref="C13" display="http://www.aniketexports.com" r:id="rId968"/>
    <hyperlink ref="I11" display="dahirusolar@yahoo.com" r:id="rId969"/>
    <hyperlink ref="A1077" display="JEWEL IMPEX" r:id="rId970"/>
    <hyperlink ref="A495" display="ARSLAN TRADER" r:id="rId971"/>
    <hyperlink ref="I799" display="disl@sify.com" r:id="rId972"/>
    <hyperlink ref="A877" display="PT VISHAL SAMPURNA JAYA" r:id="rId973"/>
    <hyperlink ref="I465" display="imagetech@mweb.co" r:id="rId974"/>
    <hyperlink ref="A319" display="BIN HAMOOD EST FOR TRADING" r:id="rId975"/>
    <hyperlink ref="H1063" display="MOB.SAN.VE" r:id="rId976"/>
    <hyperlink ref="C387" display="http://www.asken2u.com" r:id="rId977"/>
    <hyperlink ref="I22" display="aijazsm@hotmail.com" r:id="rId978"/>
    <hyperlink ref="I1004" display="eastar@ttnet.net.tr" r:id="rId979"/>
    <hyperlink ref="C879" display="http://www.solimpeks.com" r:id="rId980"/>
    <hyperlink ref="A572" display="SUNLITE ADVERTISING" r:id="rId981"/>
    <hyperlink ref="A43" display="CV CELL CENTER" r:id="rId982"/>
    <hyperlink ref="A3" display="ABID TRADING" r:id="rId983"/>
    <hyperlink ref="I438" display="boonteck28@pacific.net.sg" r:id="rId984"/>
    <hyperlink ref="C378" display="http://www.ramesh.com" r:id="rId985"/>
    <hyperlink ref="A556" display="GLEAM MARKETING SERVICES" r:id="rId986"/>
    <hyperlink ref="I826" display="amy@ep.esselgroup.com" r:id="rId987"/>
    <hyperlink ref="C601" display="http://www.royallacewood.com" r:id="rId988"/>
    <hyperlink ref="C6" display="http://www.cadware.com.my" r:id="rId989"/>
    <hyperlink ref="A92" display="LEGEND HOUSEWARES (PTY)" r:id="rId990"/>
    <hyperlink ref="I743" display="animasaref@yahoo.co.uk" r:id="rId991"/>
    <hyperlink ref="I132" display="dumplingsg@yahoo.com" r:id="rId992"/>
    <hyperlink ref="A54" display="ALPINE GLOBAL" r:id="rId993"/>
    <hyperlink ref="I467" display="siewkhentan@pd.jaring.my" r:id="rId994"/>
    <hyperlink ref="A100" display="PULSE MARKETING" r:id="rId995"/>
    <hyperlink ref="A957" display="KISHORE INDUSTRIES" r:id="rId996"/>
    <hyperlink ref="A968" display="HONEGMELL INDUSTRIES" r:id="rId997"/>
    <hyperlink ref="I196" display="altabari@emirates.net" r:id="rId998"/>
    <hyperlink ref="I358" display="valzobi@hotmail.com" r:id="rId999"/>
    <hyperlink ref="I59" display="ajc@cyber.net.pk" r:id="rId1000"/>
    <hyperlink ref="C739" display="http://www.selasih.com.my" r:id="rId1001"/>
    <hyperlink ref="A601" display="ROYAL LACEWOOD" r:id="rId1002"/>
    <hyperlink ref="A254" display="Q INDUSTRIES &amp; TRADE" r:id="rId1003"/>
    <hyperlink ref="A281" display="DOZIEA INVEST" r:id="rId1004"/>
    <hyperlink ref="I397" display="arthivon@trinitythai.com" r:id="rId1005"/>
    <hyperlink ref="A1065" display="ANG NGEE SENG IMPORT &amp; EXPORT" r:id="rId1006"/>
    <hyperlink ref="A383" display="BHAGWAN DASS GUPTA &amp; SONS" r:id="rId1007"/>
    <hyperlink ref="A929" display="DICKSON ENTERPRISE" r:id="rId1008"/>
    <hyperlink ref="C295" display="http://www.srinternational.com" r:id="rId1009"/>
    <hyperlink ref="I567" display="avelinachanbenitez@hotmail.com" r:id="rId1010"/>
    <hyperlink ref="I906" display="josuh@cbn.net.id" r:id="rId1011"/>
    <hyperlink ref="I410" display="trades@vsnl.com" r:id="rId1012"/>
    <hyperlink ref="C1024" display="http://www.bioperfectus.com" r:id="rId1013"/>
    <hyperlink ref="A259" display="SALEH BIN FAWAZ TRADING" r:id="rId1014"/>
    <hyperlink ref="I898" display="agrimpex@mos.com" r:id="rId1015"/>
    <hyperlink ref="A347" display="&#10;GOD S BLESSINGTRADING" r:id="rId1016"/>
    <hyperlink ref="A414" display="MODERN ALUMINIUM" r:id="rId1017"/>
    <hyperlink ref="A311" display="PANY ENTERPRISE LIITED" r:id="rId1018"/>
    <hyperlink ref="I485" display="emilioc@microbase.com.ph" r:id="rId1019"/>
    <hyperlink ref="I23" display="bobbyfur@cyber.net.pk" r:id="rId1020"/>
    <hyperlink ref="A213" display="ACE HARDWARE INDONESIA" r:id="rId1021"/>
    <hyperlink ref="A954" display="CORINTHIAN FRAMES" r:id="rId1022"/>
    <hyperlink ref="C360" display="http://www.promt.com.tr" r:id="rId1023"/>
    <hyperlink ref="I349" display="ploy.sri@zebra-head.com" r:id="rId1024"/>
    <hyperlink ref="I308" display="almuzammil@yahoo.com" r:id="rId1025"/>
    <hyperlink ref="I422" display="forumint@mweb.co" r:id="rId1026"/>
    <hyperlink ref="C588" display="http://www.jgross.co.za" r:id="rId1027"/>
    <hyperlink ref="I130" display="tia@global.co" r:id="rId1028"/>
    <hyperlink ref="C552" display="http://www.koseogullari.com.tr" r:id="rId1029"/>
    <hyperlink ref="A472" display="KORKMAZ DIS TICARET LTD STI" r:id="rId1030"/>
    <hyperlink ref="A944" display="GLOBAL IMPEX" r:id="rId1031"/>
    <hyperlink ref="I802" display="bestco@pm.net.my" r:id="rId1032"/>
    <hyperlink ref="A359" display="APRIL SOURCING" r:id="rId1033"/>
    <hyperlink ref="A992" display="SITALDASONS INTERNATIONAL" r:id="rId1034"/>
    <hyperlink ref="I944" display="anandharmeet@yahoo.com" r:id="rId1035"/>
    <hyperlink ref="A585" display="SEAHAWK MARINE AND ALLIED SERVICES(EXPORT)" r:id="rId1036"/>
    <hyperlink ref="A408" display="SP SOLID INTERNATIONAL" r:id="rId1037"/>
    <hyperlink ref="I296" display="khalafalkhalaf@yahoo.com" r:id="rId1038"/>
    <hyperlink ref="A1078" display="ANG S TEXTILE &amp; GEN MDSE" r:id="rId1039"/>
    <hyperlink ref="I1017" display="sreevybhav@vsnl.com" r:id="rId1040"/>
    <hyperlink ref="A1021" display="999 TEXTILE" r:id="rId1041"/>
    <hyperlink ref="A40" display="ALMAHROOS" r:id="rId1042"/>
    <hyperlink ref="A465" display="EXECUTIVE LIN INVESTMENTS" r:id="rId1043"/>
    <hyperlink ref="C47" display="http://www.sehdel.com" r:id="rId1044"/>
    <hyperlink ref="I529" display="jodat@cyber.net.pk" r:id="rId1045"/>
    <hyperlink ref="A53" display="BOMBAY TRADERS" r:id="rId1046"/>
    <hyperlink ref="A1028" display="BUKHARA CARPET CENTER" r:id="rId1047"/>
    <hyperlink ref="A568" display="SALAH SAID HELAL" r:id="rId1048"/>
    <hyperlink ref="I749" display="abdulelah@almoayyad.com" r:id="rId1049"/>
    <hyperlink ref="A479" display="SOMERVILLE (SINGAPORE)" r:id="rId1050"/>
    <hyperlink ref="C740" display="http://www.thai.net" r:id="rId1051"/>
    <hyperlink ref="C501" display="http://www.translucenttb.com" r:id="rId1052"/>
    <hyperlink ref="A1005" display="NADA IMPORT &amp; EXPORT" r:id="rId1053"/>
    <hyperlink ref="C717" display="http://www.aaryaglobalexims.com" r:id="rId1054"/>
    <hyperlink ref="I874" display="cklad@vsnl.com" r:id="rId1055"/>
    <hyperlink ref="A752" display="GOLDLIGHT TRADING" r:id="rId1056"/>
    <hyperlink ref="A118" display="KRAFTWARES(INDIA)" r:id="rId1057"/>
    <hyperlink ref="A412" display="AHMED FOODS" r:id="rId1058"/>
    <hyperlink ref="I753" display="ahmed@kitkat.co" r:id="rId1059"/>
    <hyperlink ref="I589" display="paika@vsnl.com" r:id="rId1060"/>
    <hyperlink ref="A639" display="MAITRI TRADING" r:id="rId1061"/>
    <hyperlink ref="A815" display="AMBA OVERSEAS" r:id="rId1062"/>
    <hyperlink ref="C107" display="http://www.kiler.com.tr" r:id="rId1063"/>
    <hyperlink ref="I91" display="bambies@pd.jaring.my" r:id="rId1064"/>
    <hyperlink ref="I798" display="cigc@pacific.net.ph" r:id="rId1065"/>
    <hyperlink ref="A582" display="CUT CRAFT ASIA" r:id="rId1066"/>
    <hyperlink ref="A904" display="INOKSAN KITCHEN INDUSTRY &amp; TRADE" r:id="rId1067"/>
    <hyperlink ref="I671" display="nikom8sb@tm.net.my" r:id="rId1068"/>
    <hyperlink ref="A956" display="ABDUL AZIZ AL-MADHI &amp; PARTNER" r:id="rId1069"/>
    <hyperlink ref="I887" display="senyee@hotmail.com" r:id="rId1070"/>
    <hyperlink ref="A547" display="ZHONGSHENG INTERNATIONAL (THAILAND)" r:id="rId1071"/>
    <hyperlink ref="C237" display="http://www.oriental.com.ph" r:id="rId1072"/>
    <hyperlink ref="I181" display="potpandist@hotmail.com" r:id="rId1073"/>
    <hyperlink ref="A449" display="NATIONAL BROKERS" r:id="rId1074"/>
    <hyperlink ref="A274" display="RAS SERVICE" r:id="rId1075"/>
    <hyperlink ref="I315" display="srintl@indiatimes.com" r:id="rId1076"/>
    <hyperlink ref="I818" display="rkhadria@hotmail.com" r:id="rId1077"/>
    <hyperlink ref="I1056" display="alpscal@vsnl.net.in" r:id="rId1078"/>
    <hyperlink ref="A1030" display="AMARILO INDUSTRIES" r:id="rId1079"/>
    <hyperlink ref="I972" display="baywatch@giasmd01.vsnl.net.in" r:id="rId1080"/>
    <hyperlink ref="A748" display="TAI SUN PAPER PRODUCTS" r:id="rId1081"/>
    <hyperlink ref="I915" display="verdy@mail.com" r:id="rId1082"/>
    <hyperlink ref="A950" display="ABLE MARKETEERS" r:id="rId1083"/>
    <hyperlink ref="C186" display="http://www.homenoffice.com.pk" r:id="rId1084"/>
    <hyperlink ref="A8" display="C A SOI &amp;" r:id="rId1085"/>
    <hyperlink ref="I604" display=".automode@streamyx.com" r:id="rId1086"/>
    <hyperlink ref="I520" display="limk19@yahoo.com" r:id="rId1087"/>
    <hyperlink ref="A494" display="MEGAMERGE INT L" r:id="rId1088"/>
    <hyperlink ref="A150" display="FOCUS ASIA PACIFIC" r:id="rId1089"/>
    <hyperlink ref="C464" display="http://www.ahmedfood.com.pk" r:id="rId1090"/>
    <hyperlink ref="I1042" display="chawla@zajil.net" r:id="rId1091"/>
    <hyperlink ref="I1003" display="jcagroup@tm.net.my" r:id="rId1092"/>
    <hyperlink ref="A241" display="BHALARIA METAL CRAFT" r:id="rId1093"/>
    <hyperlink ref="A312" display="ALPHA HARDWARE" r:id="rId1094"/>
    <hyperlink ref="I796" display="guruover@yahoo.com" r:id="rId1095"/>
    <hyperlink ref="A872" display="IQBAL GROUP OF COMPANIES" r:id="rId1096"/>
    <hyperlink ref="A108" display="HUP KUNG TRADING" r:id="rId1097"/>
    <hyperlink ref="I228" display="m2005_ragheb@yahoo.com" r:id="rId1098"/>
    <hyperlink ref="A1031" display="HONG PHUONG THAO" r:id="rId1099"/>
    <hyperlink ref="I368" display="mca_vizyon@yahoo.com" r:id="rId1100"/>
    <hyperlink ref="I883" display="sundef@yahoo.com" r:id="rId1101"/>
    <hyperlink ref="I730" display="blink_wish@yahoo.com" r:id="rId1102"/>
    <hyperlink ref="A521" display="ECONOMIC TEXTILES" r:id="rId1103"/>
    <hyperlink ref="I746" display="panamas@centrin.net.id" r:id="rId1104"/>
    <hyperlink ref="I954" display="emilioc@corinthianframes.com" r:id="rId1105"/>
    <hyperlink ref="C454" display="http://www.translucenttb.com" r:id="rId1106"/>
    <hyperlink ref="I513" display="limk19@yahoo.com" r:id="rId1107"/>
    <hyperlink ref="A243" display="AVONITE ENTERPRISE" r:id="rId1108"/>
    <hyperlink ref="A289" display="JOTT" r:id="rId1109"/>
    <hyperlink ref="A679" display="BAM" r:id="rId1110"/>
    <hyperlink ref="C818" display="http://www.bellevuebotanical.org" r:id="rId1111"/>
    <hyperlink ref="A926" display="AD PRINT" r:id="rId1112"/>
    <hyperlink ref="I363" display="arm3@tm.net.my" r:id="rId1113"/>
    <hyperlink ref="C822" display="http://www.rhombusgrapple.com" r:id="rId1114"/>
    <hyperlink ref="A987" display="BONNEK INT NIG" r:id="rId1115"/>
    <hyperlink ref="C206" display="http://www.askarint.com" r:id="rId1116"/>
    <hyperlink ref="A30" display="MICROCENTER TECHNOLOGIES" r:id="rId1117"/>
    <hyperlink ref="C509" display="http://www.bgigroup.com" r:id="rId1118"/>
    <hyperlink ref="A490" display="MOAHMMED SIRAFI EST FOR TRADING SERVICES" r:id="rId1119"/>
    <hyperlink ref="I707" display="ssrathi@india.com" r:id="rId1120"/>
    <hyperlink ref="A600" display="EKUSH ENTERPRISES" r:id="rId1121"/>
    <hyperlink ref="I574" display="wong252pt@yahoo.com.hk" r:id="rId1122"/>
    <hyperlink ref="A409" display="SHAHEEN ENTERPRISES" r:id="rId1123"/>
    <hyperlink ref="A170" display="CITY SUPERMARKET" r:id="rId1124"/>
    <hyperlink ref="I355" display="tahirfo@totmail.com" r:id="rId1125"/>
    <hyperlink ref="I24" display="ekwuogor@yahoo.com" r:id="rId1126"/>
    <hyperlink ref="A141" display="ALPINE GLOBAL" r:id="rId1127"/>
    <hyperlink ref="I6" display="cadware@time.net.my" r:id="rId1128"/>
    <hyperlink ref="I201" display="greensons@mweb.co" r:id="rId1129"/>
    <hyperlink ref="C949" display="http://www.asglobaltrade.com" r:id="rId1130"/>
    <hyperlink ref="A677" display="AL-SULTAN FACTORY FOR KITCHENWARE UTENSILS" r:id="rId1131"/>
    <hyperlink ref="I417" display="tchoy@starhub.net.sg" r:id="rId1132"/>
    <hyperlink ref="I846" display="agrolog@pd.jaring.my" r:id="rId1133"/>
    <hyperlink ref="C815" display="http://www.ambaflatwares.com" r:id="rId1134"/>
    <hyperlink ref="A814" display="ECCM INDUSTRIES" r:id="rId1135"/>
    <hyperlink ref="I456" display="rilly8@hotmail.com" r:id="rId1136"/>
    <hyperlink ref="I919" display="eximindia@hotmail.com" r:id="rId1137"/>
    <hyperlink ref="I1011" display="sppl@mail.com" r:id="rId1138"/>
    <hyperlink ref="I256" display="bijusudhakaran@yahoo.com" r:id="rId1139"/>
    <hyperlink ref="A1045" display="AL-HARAMEN KITCHENS GROUP" r:id="rId1140"/>
    <hyperlink ref="I221" display="msw@vsnl.com" r:id="rId1141"/>
    <hyperlink ref="I383" display="bdgs@vsnl.com" r:id="rId1142"/>
    <hyperlink ref="C897" display="http://www.jubatraders.com" r:id="rId1143"/>
    <hyperlink ref="C155" display="http://www.unig.co.th" r:id="rId1144"/>
    <hyperlink ref="I588" display="daphne@chefwork.com" r:id="rId1145"/>
    <hyperlink ref="A288" display="INDO POWER" r:id="rId1146"/>
    <hyperlink ref="I99" display="ifsalex@hotmail.com" r:id="rId1147"/>
    <hyperlink ref="C850" display="http://www.udyogvartha.com" r:id="rId1148"/>
    <hyperlink ref="A961" display="AL SALEM LIGHT INDUSTRIES" r:id="rId1149"/>
    <hyperlink ref="C685" display="http://www.global-exports.co.za" r:id="rId1150"/>
    <hyperlink ref="I966" display="ahmadaly@daitona.com" r:id="rId1151"/>
    <hyperlink ref="I839" display="auraleigh@micsa.co" r:id="rId1152"/>
    <hyperlink ref="A843" display="JUSINDO SUMBERPRAKARSA" r:id="rId1153"/>
    <hyperlink ref="A42" display="OK FURNITURE" r:id="rId1154"/>
    <hyperlink ref="I561" display="info@giantino.com" r:id="rId1155"/>
    <hyperlink ref="I420" display="nancy.guan@dester-china.com" r:id="rId1156"/>
    <hyperlink ref="A890" display="DAR AL-FAJR TRADING EST" r:id="rId1157"/>
    <hyperlink ref="I213" display="angelaaneke@kawanlama.com" r:id="rId1158"/>
    <hyperlink ref="A1004" display="ADIL INDUSTRIAL" r:id="rId1159"/>
    <hyperlink ref="A454" display="TRANSLUCENT" r:id="rId1160"/>
    <hyperlink ref="I937" display="aalight@asiaaccess.net" r:id="rId1161"/>
    <hyperlink ref="I424" display="juliana.owusuasarpong@uniglobemandtravel.com" r:id="rId1162"/>
    <hyperlink ref="C742" display="http://www.taisun.com.sg" r:id="rId1163"/>
    <hyperlink ref="I621" display="mcpjkt@indosat.net.id" r:id="rId1164"/>
    <hyperlink ref="A156" display="CADWARE SDN" r:id="rId1165"/>
    <hyperlink ref="A34" display="FEMIKING TRADING INTERNATION" r:id="rId1166"/>
    <hyperlink ref="A487" display="GOD S TIME INVESTMENT" r:id="rId1167"/>
    <hyperlink ref="A809" display="SHRENA ENTERPRISES" r:id="rId1168"/>
    <hyperlink ref="C50" display="http://www.tri-isys.com" r:id="rId1169"/>
    <hyperlink ref="A970" display="SIA HUAT" r:id="rId1170"/>
    <hyperlink ref="I85" display="ekwuogor@yahoo.com" r:id="rId1171"/>
    <hyperlink ref="A482" display="PANAX APPLIANCES P LTD AND SHAILY ENGINEERING PLASTICS" r:id="rId1172"/>
    <hyperlink ref="I36" display="budgetprofile@yahoo.com" r:id="rId1173"/>
    <hyperlink ref="C1047" display="http://www.abc.com.sg" r:id="rId1174"/>
    <hyperlink ref="I911" display="gulal@ttnet.net.tr" r:id="rId1175"/>
    <hyperlink ref="I510" display="suneelswaika@rediffmail.com" r:id="rId1176"/>
    <hyperlink ref="A144" display="P L PRODUCTS" r:id="rId1177"/>
    <hyperlink ref="C919" display="http://www.eximin.net" r:id="rId1178"/>
    <hyperlink ref="I988" display="arrsfy@md3.vsnl.net.in" r:id="rId1179"/>
    <hyperlink ref="I187" display="futureahmed@hotmail.com" r:id="rId1180"/>
    <hyperlink ref="C859" display="http://www.ghana.com" r:id="rId1181"/>
    <hyperlink ref="I57" display="shinlick@cbn.net.id" r:id="rId1182"/>
    <hyperlink ref="A949" display="GLOBAL TRADE" r:id="rId1183"/>
    <hyperlink ref="C417" display="http://www.bellari.net" r:id="rId1184"/>
    <hyperlink ref="I7" display="aikseng8@tm.net.my" r:id="rId1185"/>
    <hyperlink ref="I564" display="indiaking@eth.net" r:id="rId1186"/>
    <hyperlink ref="I418" display="abdullah_alnahdi@hotmail.com" r:id="rId1187"/>
    <hyperlink ref="A266" display="KIAW YUEN (M) SDN" r:id="rId1188"/>
    <hyperlink ref="A232" display="GOVIND EXPORTS INTERNATIONAL" r:id="rId1189"/>
    <hyperlink ref="A964" display="KHERAJ" r:id="rId1190"/>
    <hyperlink ref="C400" display="http://www.eastman-intl.com" r:id="rId1191"/>
    <hyperlink ref="A599" display="GALA PERFORMANCE SDN" r:id="rId1192"/>
    <hyperlink ref="I1039" display="kh_zahran_oep@yahoo.com" r:id="rId1193"/>
    <hyperlink ref="A795" display="MEERA TRADING AGENCY" r:id="rId1194"/>
    <hyperlink ref="I215" display="eycm@nasioncom.net" r:id="rId1195"/>
    <hyperlink ref="I692" display="alkawthan2003@yahoo.com" r:id="rId1196"/>
    <hyperlink ref="I724" display="chair@eth.net" r:id="rId1197"/>
    <hyperlink ref="C693" display="http://www.akora.com.tr" r:id="rId1198"/>
    <hyperlink ref="I580" display="abm@alibey.com" r:id="rId1199"/>
    <hyperlink ref="I333" display="kamalsunam@rediffmail.com" r:id="rId1200"/>
    <hyperlink ref="I703" display="pramukhconsultancy@yahoo.co.in" r:id="rId1201"/>
    <hyperlink ref="A907" display="YUMURCAK OYUNCAK SAN VE TIC LTD STI" r:id="rId1202"/>
    <hyperlink ref="A115" display="GANPATI OVERSEAS" r:id="rId1203"/>
    <hyperlink ref="I492" display="anth@hcm.fpt.vn" r:id="rId1204"/>
    <hyperlink ref="I194" display="lutfucaliskan@hotmail.com" r:id="rId1205"/>
    <hyperlink ref="A250" display="KONAK TUL PERDE SAN" r:id="rId1206"/>
    <hyperlink ref="I782" display="henrywu@lucas.com.sg" r:id="rId1207"/>
    <hyperlink ref="C542" display="http://www.interlink.com.eg" r:id="rId1208"/>
    <hyperlink ref="C922" display="http://www.lcsenterprise.com.sg" r:id="rId1209"/>
    <hyperlink ref="I278" display="delmennets2004@yahoo.com" r:id="rId1210"/>
    <hyperlink ref="A549" display="GELAS PRODUCTS" r:id="rId1211"/>
    <hyperlink ref="C403" display="http://www.8m.com" r:id="rId1212"/>
    <hyperlink ref="I66" display="abt@al-babtain-himb.com" r:id="rId1213"/>
    <hyperlink ref="A210" display="BIG JOE ENTERPRISE" r:id="rId1214"/>
    <hyperlink ref="I460" display="en_livendecor@yahoo.com" r:id="rId1215"/>
    <hyperlink ref="A893" display="FRIENDSHIP" r:id="rId1216"/>
    <hyperlink ref="I125" display="pw.harish@vsnl.com" r:id="rId1217"/>
    <hyperlink ref="I133" display="ghalib@cyberaccess.com.pk" r:id="rId1218"/>
    <hyperlink ref="I708" display="lhngo@boonseng.com" r:id="rId1219"/>
    <hyperlink ref="A416" display="HALLO LAMPS INDIA" r:id="rId1220"/>
    <hyperlink ref="I552" display="hakan@koseogullari.com.tr" r:id="rId1221"/>
    <hyperlink ref="I219" display="angleeseng@pacific.net.sg" r:id="rId1222"/>
    <hyperlink ref="A685" display="GLOBAL IMPORTS / EXPORTS" r:id="rId1223"/>
    <hyperlink ref="C656" display="http://www.tre-atthaboon.com" r:id="rId1224"/>
    <hyperlink ref="A505" display="M/S REKHA STAINLESS" r:id="rId1225"/>
    <hyperlink ref="A240" display="DEBAS BAS ENTERPRICES" r:id="rId1226"/>
    <hyperlink ref="I519" display="shivmetals@vsnl.com" r:id="rId1227"/>
    <hyperlink ref="I569" display="roongnapa@alliedmetals.com" r:id="rId1228"/>
    <hyperlink ref="A536" display="JOEBEEGH TRADING ENTERPRISE" r:id="rId1229"/>
    <hyperlink ref="I317" display="modicom@hotmail.com" r:id="rId1230"/>
    <hyperlink ref="A826" display="ESSEL PROPACK" r:id="rId1231"/>
    <hyperlink ref="I413" display="chootzeann@pacific.net.sg" r:id="rId1232"/>
    <hyperlink ref="I939" display="nonk_anil@yahoo.com" r:id="rId1233"/>
    <hyperlink ref="I472" display="tarik@korkmaz.com.tr" r:id="rId1234"/>
    <hyperlink ref="I366" display="bingbing@philonline.com" r:id="rId1235"/>
    <hyperlink ref="A700" display="IK KEE (1979) TRADING SDN" r:id="rId1236"/>
    <hyperlink ref="A203" display="SONALI" r:id="rId1237"/>
    <hyperlink ref="A862" display="BALSHIP HAVA VE DENIZ TASIMCILIK TIC A S" r:id="rId1238"/>
    <hyperlink ref="I822" display="rhombusgrapplechina@gmail.com" r:id="rId1239"/>
    <hyperlink ref="A1064" display="ANAND GIFT" r:id="rId1240"/>
    <hyperlink ref="A1019" display="DUJONESCO VENTURES" r:id="rId1241"/>
    <hyperlink ref="I127" display="dania@arabcircle.net.sa" r:id="rId1242"/>
    <hyperlink ref="A630" display="ABDUL KARIM YAHYA MUNSHI EST" r:id="rId1243"/>
    <hyperlink ref="I235" display="suburjaya@hotmail.com" r:id="rId1244"/>
    <hyperlink ref="I856" display="carina@kedaung.com" r:id="rId1245"/>
    <hyperlink ref="A103" display="AKYENABO ENTERPRISES" r:id="rId1246"/>
    <hyperlink ref="A538" display="KAURO RESINS" r:id="rId1247"/>
    <hyperlink ref="I343" display="aroundriyadh@yahoo.com" r:id="rId1248"/>
    <hyperlink ref="A675" display="ACTIVE DEVELOPMENT" r:id="rId1249"/>
    <hyperlink ref="I1052" display="dzunghd@trithuc.net" r:id="rId1250"/>
    <hyperlink ref="A417" display="BELLARI" r:id="rId1251"/>
    <hyperlink ref="C778" display="http://www.sscommercial.com" r:id="rId1252"/>
    <hyperlink ref="I740" display="luie@thaimail.com" r:id="rId1253"/>
    <hyperlink ref="I571" display="ali333@psh.paknet.com.pk" r:id="rId1254"/>
    <hyperlink ref="A1074" display="M OSMAN TRADING" r:id="rId1255"/>
    <hyperlink ref="C412" display="http://www.ahmedfood.com.pk" r:id="rId1256"/>
    <hyperlink ref="I447" display="teckhoe@pacific.net.sg" r:id="rId1257"/>
    <hyperlink ref="C856" display="http://www.kedaung.com" r:id="rId1258"/>
    <hyperlink ref="C849" display="http://www.amap.co.za" r:id="rId1259"/>
    <hyperlink ref="A160" display="THELMA" r:id="rId1260"/>
    <hyperlink ref="I1014" display="amarilo@infoweb.abs.net" r:id="rId1261"/>
    <hyperlink ref="A624" display="RUKNUSSIHALAH EST" r:id="rId1262"/>
    <hyperlink ref="A659" display="BHARAT" r:id="rId1263"/>
    <hyperlink ref="I94" display="qie@tm.net.my" r:id="rId1264"/>
    <hyperlink ref="C119" display="http://www.testrite.com.tr" r:id="rId1265"/>
    <hyperlink ref="C805" display="http://www.katrinbj.com" r:id="rId1266"/>
    <hyperlink ref="A255" display="MAXIS MARBLE ENTERPRISE" r:id="rId1267"/>
    <hyperlink ref="A113" display="&#10;MEENA-ARJAN(PTE)LTD" r:id="rId1268"/>
    <hyperlink ref="A478" display="SAFSUT GIDA URN IMALAT ITHALAT IHRACCT &amp; SAN TIC LTD STI" r:id="rId1269"/>
    <hyperlink ref="A1008" display="GOD HOPE INTERPRISE" r:id="rId1270"/>
    <hyperlink ref="A736" display="LANDMARK GROUP" r:id="rId1271"/>
    <hyperlink ref="C732" display="http://www.gbgaslighter.com" r:id="rId1272"/>
    <hyperlink ref="C133" display="http://www.cyberaccess.com.pk" r:id="rId1273"/>
    <hyperlink ref="A846" display="AGROLOGIC SDN" r:id="rId1274"/>
    <hyperlink ref="C16" display="http://www.gjr.paknet.com.pk" r:id="rId1275"/>
    <hyperlink ref="A424" display="BAYLAND ENTERPRISE" r:id="rId1276"/>
    <hyperlink ref="A594" display="CRYSLAD NIGERIA" r:id="rId1277"/>
    <hyperlink ref="A133" display="GHALIB BROTHERS" r:id="rId1278"/>
    <hyperlink ref="I591" display="aps_impex@yahoo.co.in" r:id="rId1279"/>
    <hyperlink ref="A401" display="KUANG SENG HANG TRADING" r:id="rId1280"/>
    <hyperlink ref="I198" display="mtnayani@hotmail.com" r:id="rId1281"/>
    <hyperlink ref="I17" display="greensons@mweb.co" r:id="rId1282"/>
    <hyperlink ref="A896" display="BATRA APPLIANCES" r:id="rId1283"/>
    <hyperlink ref="C461" display="http://www.paragonabroad.com" r:id="rId1284"/>
    <hyperlink ref="A867" display="GAP (SIMEX TRADER)" r:id="rId1285"/>
    <hyperlink ref="A1075" display="GOODEARTH EXIM CORPORARTION" r:id="rId1286"/>
    <hyperlink ref="C660" display="http://www.pkl.co.in" r:id="rId1287"/>
    <hyperlink ref="C944" display="http://www.blockmachinesindia.com" r:id="rId1288"/>
    <hyperlink ref="I663" display="treeprogress@yahoo.com" r:id="rId1289"/>
    <hyperlink ref="A596" display="HAYZUM S/STEEL COOKWARE" r:id="rId1290"/>
    <hyperlink ref="A237" display="HOPE TRADING" r:id="rId1291"/>
    <hyperlink ref="C20" display="http://www.pl.jaring.my" r:id="rId1292"/>
    <hyperlink ref="C589" display="http://www.mohammedpaika.com" r:id="rId1293"/>
    <hyperlink ref="C678" display="http://www.yebo.co.za" r:id="rId1294"/>
    <hyperlink ref="A387" display="ASKEN MARKETING &amp; SERVICES (M) SDN" r:id="rId1295"/>
    <hyperlink ref="A578" display="FOUAD HUSSEIN" r:id="rId1296"/>
    <hyperlink ref="I269" display="eiderindia@yahoo.com" r:id="rId1297"/>
    <hyperlink ref="A37" display="ASSENT POLYMERS" r:id="rId1298"/>
    <hyperlink ref="A770" display="DIESEL STARS" r:id="rId1299"/>
    <hyperlink ref="A974" display="A K TRADERS" r:id="rId1300"/>
    <hyperlink ref="I182" display="smi_3miti@hotmail.com" r:id="rId1301"/>
    <hyperlink ref="A374" display="CHOUDREY TRADERS" r:id="rId1302"/>
    <hyperlink ref="I725" display="mphbs@pd.jaring.my" r:id="rId1303"/>
    <hyperlink ref="I449" display="pallasalim@hotmail.com" r:id="rId1304"/>
    <hyperlink ref="A710" display="BANGKOK SIAM PRODUCTS (1988)" r:id="rId1305"/>
    <hyperlink ref="C970" display="http://www.siahuat.com.sg" r:id="rId1306"/>
    <hyperlink ref="I191" display="ahmedzeiny@hotmail.com" r:id="rId1307"/>
    <hyperlink ref="A570" display="TIPEX TRADING" r:id="rId1308"/>
    <hyperlink ref="A682" display="BROTHER GROUP" r:id="rId1309"/>
    <hyperlink ref="A84" display="DALEB FACTORY" r:id="rId1310"/>
    <hyperlink ref="I949" display="murat@europe.com" r:id="rId1311"/>
    <hyperlink ref="I632" display="flashinvestltd@hotmail.com" r:id="rId1312"/>
    <hyperlink ref="A943" display="ALMUTAMBAK" r:id="rId1313"/>
    <hyperlink ref="I499" display="rsspore@singnet.com.sg" r:id="rId1314"/>
    <hyperlink ref="A394" display="MARIA LIVING STONE" r:id="rId1315"/>
    <hyperlink ref="I586" display=".it@vsnl.in" r:id="rId1316"/>
    <hyperlink ref="A435" display="EMBERTON HOLDINGS SDN" r:id="rId1317"/>
    <hyperlink ref="A648" display="SUGAR TRADE" r:id="rId1318"/>
    <hyperlink ref="A52" display="EMTEE GROUP OF" r:id="rId1319"/>
    <hyperlink ref="A1001" display="BHAN FAH IMPORT EXPORT" r:id="rId1320"/>
    <hyperlink ref="A784" display="CAGSAN SAN MAM IM -ITH &amp; IHR LTD STI" r:id="rId1321"/>
    <hyperlink ref="C304" display="http://www.kiawyuen.com" r:id="rId1322"/>
    <hyperlink ref="I238" display="alihuang2003@yahoo.com" r:id="rId1323"/>
    <hyperlink ref="I1001" display="bhanfah@hotmail.com" r:id="rId1324"/>
    <hyperlink ref="A438" display="BOON TECK TRADING" r:id="rId1325"/>
    <hyperlink ref="A190" display="GEM INTERNATIONAL TRADING" r:id="rId1326"/>
    <hyperlink ref="A444" display="KOSEOGULLARI HALI VE GEYIZ MAGAZALARI" r:id="rId1327"/>
    <hyperlink ref="A157" display="AIK SENG INDUSTRIES SDN" r:id="rId1328"/>
    <hyperlink ref="C534" display="http://www.brabys.co.za" r:id="rId1329"/>
    <hyperlink ref="A165" display="KITCHEN PLAST" r:id="rId1330"/>
    <hyperlink ref="A530" display="BATUHAN MOBILYA" r:id="rId1331"/>
    <hyperlink ref="I1070" display="eafco@hotmail.com" r:id="rId1332"/>
    <hyperlink ref="A76" display="OTURAKCI ELEKTRONIK SAN TIC LTD STI" r:id="rId1333"/>
    <hyperlink ref="I936" display="pitjin@tm.net.my" r:id="rId1334"/>
    <hyperlink ref="C70" display="http://www.ongradio.com" r:id="rId1335"/>
    <hyperlink ref="I13" display="anex1@vsnl.com" r:id="rId1336"/>
    <hyperlink ref="I806" display="skyson85@hotmail.com" r:id="rId1337"/>
    <hyperlink ref="C572" display="http://www.picclick.ca" r:id="rId1338"/>
    <hyperlink ref="C495" display="http://www.arslantrader.com" r:id="rId1339"/>
    <hyperlink ref="I556" display="gleam@pacific.net.sg" r:id="rId1340"/>
    <hyperlink ref="I733" display="panamas@centrin.net.id" r:id="rId1341"/>
    <hyperlink ref="I55" display="goldensilk@hotmail.com" r:id="rId1342"/>
    <hyperlink ref="I203" display="adeline@sonali.com.my" r:id="rId1343"/>
    <hyperlink ref="A211" display="&#10;BESTERM INTERNATIONAL" r:id="rId1344"/>
    <hyperlink ref="I558" display="davies@yahoo.co.uk" r:id="rId1345"/>
    <hyperlink ref="C367" display="http://www.albedotour.com" r:id="rId1346"/>
    <hyperlink ref="A345" display="AL-KHOMASYA EST" r:id="rId1347"/>
    <hyperlink ref="A60" display="AL MUSTAFA GARMENTS" r:id="rId1348"/>
    <hyperlink ref="C1015" display="http://www.fmail.vnn.vn" r:id="rId1349"/>
    <hyperlink ref="A130" display="TRADING HEIGHT" r:id="rId1350"/>
    <hyperlink ref="I515" display="ecotext@yahoo.com" r:id="rId1351"/>
    <hyperlink ref="I620" display="guleryuz1@hotmail.com" r:id="rId1352"/>
    <hyperlink ref="C705" display="http://www.daivie.com" r:id="rId1353"/>
    <hyperlink ref="A364" display="THAISIRI TOURS" r:id="rId1354"/>
    <hyperlink ref="C263" display="http://www.omniaworld.net" r:id="rId1355"/>
    <hyperlink ref="C306" display="http://www.brain.net" r:id="rId1356"/>
    <hyperlink ref="A718" display="PAL S PIZZA &amp; BURGER HUT" r:id="rId1357"/>
    <hyperlink ref="I500" display="ushagupta27@rediffmail.com" r:id="rId1358"/>
    <hyperlink ref="I566" display="dorie@singnet.sg" r:id="rId1359"/>
    <hyperlink ref="A46" display="CHINNAWORN MARKETING" r:id="rId1360"/>
    <hyperlink ref="I440" display="samran@samran.com" r:id="rId1361"/>
    <hyperlink ref="I570" display="info@pcs.com.sg" r:id="rId1362"/>
    <hyperlink ref="I538" display="suneelswaika@rediffmail.com" r:id="rId1363"/>
    <hyperlink ref="I372" display="eclat_standard_venture@yahoo.com" r:id="rId1364"/>
    <hyperlink ref="A125" display="PULSE MARKETING" r:id="rId1365"/>
    <hyperlink ref="A868" display="AKSOY TEXTILE" r:id="rId1366"/>
    <hyperlink ref="I617" display="abdulkarim_munshi@sol.net.sa" r:id="rId1367"/>
    <hyperlink ref="C503" display="http://www.dnet.net.id" r:id="rId1368"/>
    <hyperlink ref="A711" display="PRASH TRADING" r:id="rId1369"/>
    <hyperlink ref="A863" display="FAST DIRECTIONS" r:id="rId1370"/>
    <hyperlink ref="A714" display="AGGARWAL AGENCIES" r:id="rId1371"/>
    <hyperlink ref="A238" display="K &amp; K" r:id="rId1372"/>
    <hyperlink ref="C689" display="http://www.ew.esselgroup.com" r:id="rId1373"/>
    <hyperlink ref="C108" display="http://www.traderinasia.com" r:id="rId1374"/>
    <hyperlink ref="C223" display="http://www.intl-spectrum.com" r:id="rId1375"/>
    <hyperlink ref="I804" display="rivolly@yahoo.com" r:id="rId1376"/>
    <hyperlink ref="A643" display="BAM" r:id="rId1377"/>
    <hyperlink ref="I171" display="boghdadi_61@hotmail.com" r:id="rId1378"/>
    <hyperlink ref="I398" display="chootzeann@pacific.net.sg" r:id="rId1379"/>
    <hyperlink ref="I208" display="atlaspetplas@rediffmail.com" r:id="rId1380"/>
    <hyperlink ref="A909" display="ALTAWHEED TRADING &amp; CONSTRUCTION CO S A E" r:id="rId1381"/>
    <hyperlink ref="A948" display="ATMACA ELEKTRONIK SAN LTD STI" r:id="rId1382"/>
    <hyperlink ref="A749" display="ALMOAYYAD CO FOR INVESTMENT &amp; DEVELOPMENT" r:id="rId1383"/>
    <hyperlink ref="I543" display="service3450@yahoo.com" r:id="rId1384"/>
    <hyperlink ref="I155" display="unig2000@cscoms.com" r:id="rId1385"/>
    <hyperlink ref="C988" display="http://www.md3.vsnl.net.in" r:id="rId1386"/>
    <hyperlink ref="I8" display="info@cascohome.com" r:id="rId1387"/>
    <hyperlink ref="C15" display="http://www.ridgewritingretreats.com" r:id="rId1388"/>
    <hyperlink ref="I1015" display="nativina@fmail.vnn.vn" r:id="rId1389"/>
    <hyperlink ref="A537" display="MAHR EXIM" r:id="rId1390"/>
    <hyperlink ref="C817" display="http://www.thailand.com" r:id="rId1391"/>
    <hyperlink ref="I612" display="shabbireran@hotmail.com" r:id="rId1392"/>
    <hyperlink ref="C25" display="http://www.sriwani.com.my" r:id="rId1393"/>
    <hyperlink ref="A441" display="KOLOB INTERTRADE" r:id="rId1394"/>
    <hyperlink ref="I992" display="sitaldasons@hotmail.com" r:id="rId1395"/>
    <hyperlink ref="I633" display="zafar@khokhars.com" r:id="rId1396"/>
    <hyperlink ref="A653" display="SAHEB ENGINEERING ASSOCIATES" r:id="rId1397"/>
    <hyperlink ref="I962" display="metlonpune@yahoo.com" r:id="rId1398"/>
    <hyperlink ref="A452" display="ROYAL SELANGOR (S)" r:id="rId1399"/>
    <hyperlink ref="A500" display="TO BE START" r:id="rId1400"/>
    <hyperlink ref="I511" display="shivmetals@vsnl.com" r:id="rId1401"/>
    <hyperlink ref="A72" display="PT TRIAS INTERBUANA" r:id="rId1402"/>
    <hyperlink ref="C1017" display="http://www.maximumgifts.net" r:id="rId1403"/>
    <hyperlink ref="C1076" display="http://www.thowkwang.com.sg" r:id="rId1404"/>
    <hyperlink ref="I204" display="outstanding_buy@yahoo.com" r:id="rId1405"/>
    <hyperlink ref="I779" display="hysteric@streamyx.com" r:id="rId1406"/>
    <hyperlink ref="A368" display="MCA V軿YON 輒P EXP DISTRUBUTION" r:id="rId1407"/>
    <hyperlink ref="A184" display="SEA VIEW MABLE INTERNATIONAL" r:id="rId1408"/>
    <hyperlink ref="I270" display="chieweng_koh@singaporeair.com.sg" r:id="rId1409"/>
    <hyperlink ref="A645" display="ALANSAR CO FOR GENERAL TRADING AND AGENCIES" r:id="rId1410"/>
    <hyperlink ref="A800" display="ANASIA" r:id="rId1411"/>
    <hyperlink ref="I590" display="coray@.netvigator.com" r:id="rId1412"/>
    <hyperlink ref="I862" display="mugea@balship.com.tr" r:id="rId1413"/>
    <hyperlink ref="C46" display="http://www.anet.net.th" r:id="rId1414"/>
    <hyperlink ref="A910" display="LIMEKS DIS TICARET" r:id="rId1415"/>
    <hyperlink ref="A187" display="FUTURE ITERNATIONAL TRADING" r:id="rId1416"/>
    <hyperlink ref="I168" display="ankita_jbp@yahoo.com" r:id="rId1417"/>
    <hyperlink ref="C832" display="http://www.sintex.com.sg" r:id="rId1418"/>
    <hyperlink ref="A1015" display="HONG PHUONG THAO" r:id="rId1419"/>
    <hyperlink ref="C296" display="http://www.samba.com.sa" r:id="rId1420"/>
    <hyperlink ref="A329" display="BAHRAIN FOUNDRY &amp; ENGENERING WORKS" r:id="rId1421"/>
    <hyperlink ref="A1013" display="R P B YASH OVERSEAS" r:id="rId1422"/>
    <hyperlink ref="I741" display="juzar@emirates.net" r:id="rId1423"/>
    <hyperlink ref="A667" display="AL KASHGARY EST" r:id="rId1424"/>
    <hyperlink ref="A725" display="METRO PREMIUMS HOUSE SENDIRIAN BERHAD" r:id="rId1425"/>
    <hyperlink ref="A841" display="KM INTER-MARKETING SDN" r:id="rId1426"/>
    <hyperlink ref="I688" display="michael@amsie.com" r:id="rId1427"/>
    <hyperlink ref="I723" display="ikkee@streamyx.com" r:id="rId1428"/>
    <hyperlink ref="C212" display="http://www.cscoms.com" r:id="rId1429"/>
    <hyperlink ref="C744" display="http://www.168film.com" r:id="rId1430"/>
    <hyperlink ref="A169" display="PUNJAB CROCKERY STORE" r:id="rId1431"/>
    <hyperlink ref="C645" display="http://www.alansar-egypt.com" r:id="rId1432"/>
    <hyperlink ref="C794" display="http://www.noble-exports.com" r:id="rId1433"/>
    <hyperlink ref="A32" display="HASSAN MASHADI CINTER" r:id="rId1434"/>
    <hyperlink ref="I262" display="abbycl@mozcom.com" r:id="rId1435"/>
    <hyperlink ref="A895" display="ALKHANFARI" r:id="rId1436"/>
    <hyperlink ref="C997" display="http://www.findhotelswebsite.com" r:id="rId1437"/>
    <hyperlink ref="A1076" display="THOW KWANG INDUSTRY" r:id="rId1438"/>
    <hyperlink ref="I352" display="vrphone@yahoo.com" r:id="rId1439"/>
    <hyperlink ref="I644" display="dud36@hotmail.com" r:id="rId1440"/>
    <hyperlink ref="A174" display="F J BENJAMIN HOLDINGS" r:id="rId1441"/>
    <hyperlink ref="A642" display="I C E HOLDINGS" r:id="rId1442"/>
    <hyperlink ref="A464" display="AHMED FOODS" r:id="rId1443"/>
    <hyperlink ref="A284" display="&#10;PANAKKAL AGENCIES" r:id="rId1444"/>
    <hyperlink ref="I1060" display="techno@asiaticgroup.com.sg" r:id="rId1445"/>
    <hyperlink ref="A932" display="AL MAIMOON HOUSEHOLD EQUIPMENT TRADING" r:id="rId1446"/>
    <hyperlink ref="A215" display="ESSENTIAL AIR &amp; SEA SDN" r:id="rId1447"/>
    <hyperlink ref="A694" display="BESINESS PARTNER" r:id="rId1448"/>
    <hyperlink ref="C508" display="http://www.freemail.ph" r:id="rId1449"/>
    <hyperlink ref="A1040" display="HONEGMELL INDUSTRIES" r:id="rId1450"/>
    <hyperlink ref="A102" display="BASHIR AHMED &amp;" r:id="rId1451"/>
    <hyperlink ref="A617" display="ABDUL KARIM YAHYA MUNSHI EST" r:id="rId1452"/>
    <hyperlink ref="C265" display="http://www.cjb.net" r:id="rId1453"/>
    <hyperlink ref="A920" display="FOH FOH CO (PTE)" r:id="rId1454"/>
    <hyperlink ref="C753" display="http://www.kitkat.co.za" r:id="rId1455"/>
    <hyperlink ref="A627" display="MITTAL REFRIGERATIONS" r:id="rId1456"/>
    <hyperlink ref="I483" display="shirwyn@singnet.com.sg" r:id="rId1457"/>
    <hyperlink ref="C561" display="http://www.giantino.com" r:id="rId1458"/>
    <hyperlink ref="C839" display="http://www.micsa.co.za" r:id="rId1459"/>
    <hyperlink ref="C120" display="http://www.ceradecor.com" r:id="rId1460"/>
    <hyperlink ref="A728" display="SURYA STEEL" r:id="rId1461"/>
    <hyperlink ref="I217" display="levbiksint@yahoo.com" r:id="rId1462"/>
    <hyperlink ref="A327" display="CHIP SENG (HUP KEE) TRADING SDN" r:id="rId1463"/>
    <hyperlink ref="A81" display="FOUR SEASONS HOTEL BANGKOK" r:id="rId1464"/>
    <hyperlink ref="A192" display="SA AF INT" r:id="rId1465"/>
    <hyperlink ref="I9" display="cdic@pacific.net.sg" r:id="rId1466"/>
    <hyperlink ref="A936" display="CHAU SUI TECK SDN" r:id="rId1467"/>
    <hyperlink ref="I747" display="abdallateef@hotmail.com" r:id="rId1468"/>
    <hyperlink ref="A683" display="SATYA INTERNATIONAL" r:id="rId1469"/>
    <hyperlink ref="I647" display="shabbireran@hotmail.com" r:id="rId1470"/>
    <hyperlink ref="C498" display="http://www.fairtrade.at" r:id="rId1471"/>
    <hyperlink ref="I433" display="ackoticha@hotmail.com" r:id="rId1472"/>
    <hyperlink ref="I69" display="innoteam@po.jaring.my" r:id="rId1473"/>
    <hyperlink ref="A958" display="FOODAIDS" r:id="rId1474"/>
    <hyperlink ref="I287" display="ykxbyj@yahoo.com" r:id="rId1475"/>
    <hyperlink ref="A322" display="EMCO CHEMICALS" r:id="rId1476"/>
    <hyperlink ref="I709" display="ctroong@loxinfo.co" r:id="rId1477"/>
    <hyperlink ref="I298" display="shiva@whitefieldcotton.net" r:id="rId1478"/>
    <hyperlink ref="I1043" display="sppl@mail.com" r:id="rId1479"/>
    <hyperlink ref="C993" display="http://www.163.com" r:id="rId1480"/>
    <hyperlink ref="A634" display="PONTEX INTERNATIONAL" r:id="rId1481"/>
    <hyperlink ref="C527" display="http://www.alhuraizgroup.com" r:id="rId1482"/>
    <hyperlink ref="C932" display="http://www.maimoonhousehold.com" r:id="rId1483"/>
    <hyperlink ref="A1055" display="AHMAD M J AL-ABRAS FACTORY" r:id="rId1484"/>
    <hyperlink ref="A871" display="CONG TY CRYSTAL THANH PHO HO CHI MINH" r:id="rId1485"/>
    <hyperlink ref="A231" display="SOHIL IMPEX" r:id="rId1486"/>
    <hyperlink ref="A975" display="999 TEXTILE" r:id="rId1487"/>
    <hyperlink ref="C1056" display="http://www.vsnl.net.in" r:id="rId1488"/>
    <hyperlink ref="A798" display="CHAMPION INTERLINK" r:id="rId1489"/>
    <hyperlink ref="A999" display="AL AWANY ESSA BINLADEN ORG BR" r:id="rId1490"/>
    <hyperlink ref="I536" display="collinsadex@yahoo.com" r:id="rId1491"/>
    <hyperlink ref="C683" display="http://www.satyainternational.in" r:id="rId1492"/>
    <hyperlink ref="A59" display="AFTAB JAWAID &amp;" r:id="rId1493"/>
    <hyperlink ref="C1072" display="http://www.todaytex.com" r:id="rId1494"/>
    <hyperlink ref="A776" display="CHAMPION INTERLINK" r:id="rId1495"/>
    <hyperlink ref="I514" display="reksa96@supernline.com" r:id="rId1496"/>
    <hyperlink ref="A224" display="JOHNSON-ROSE" r:id="rId1497"/>
    <hyperlink ref="A258" display="EFFECTIVE DISTRIBUTORS" r:id="rId1498"/>
    <hyperlink ref="C134" display="http://www.acmethai.com" r:id="rId1499"/>
    <hyperlink ref="C349" display="http://www.zebra-head.com" r:id="rId1500"/>
    <hyperlink ref="I419" display="rajvi1@vsnl.com" r:id="rId1501"/>
    <hyperlink ref="C132" display="http://www.erdsg.com" r:id="rId1502"/>
    <hyperlink ref="C264" display="http://www.skb-shutters.com" r:id="rId1503"/>
    <hyperlink ref="A610" display="BAHOBAIL TRADING EST" r:id="rId1504"/>
    <hyperlink ref="I394" display="marialivingstoneenterprisegh@yahoo.com" r:id="rId1505"/>
    <hyperlink ref="A434" display="BURAK TEXTILE" r:id="rId1506"/>
    <hyperlink ref="I1032" display="adrian@vivamas.com" r:id="rId1507"/>
    <hyperlink ref="A135" display="BARGAIN HUNTERS (KZN)" r:id="rId1508"/>
    <hyperlink ref="I403" display="almokhlefgroup@hotmail.com" r:id="rId1509"/>
    <hyperlink ref="I153" display="budgetprofile@yahoo.com" r:id="rId1510"/>
    <hyperlink ref="A300" display="DASTGIR ENGINEERING" r:id="rId1511"/>
    <hyperlink ref="A197" display="HOME PRODUCT CENTER PUBLIC" r:id="rId1512"/>
    <hyperlink ref="I973" display="midfa@pacific.net.sg" r:id="rId1513"/>
    <hyperlink ref="I831" display="bvabng@blr.vsnl.net.in" r:id="rId1514"/>
    <hyperlink ref="A623" display="H HADAYAT ULLAH GROUP OF INCUSTRIES" r:id="rId1515"/>
    <hyperlink ref="I517" display=".fredtj8@cbn.net.id" r:id="rId1516"/>
    <hyperlink ref="I592" display="royalaccents@skyinet.net" r:id="rId1517"/>
    <hyperlink ref="A265" display="KAHYAOGLU" r:id="rId1518"/>
    <hyperlink ref="A163" display="SHRI SHAKUN AGENCIES" r:id="rId1519"/>
    <hyperlink ref="A430" display="EL-AGLAN GROUP" r:id="rId1520"/>
    <hyperlink ref="I216" display="greensons@mweb.co" r:id="rId1521"/>
    <hyperlink ref="A448" display="GLEAM MARKETING SERVICES" r:id="rId1522"/>
    <hyperlink ref="A124" display="SAPPHIRE INTERNATIONAL" r:id="rId1523"/>
    <hyperlink ref="A308" display="QAMRIA AHMED M HAZAZI EST" r:id="rId1524"/>
    <hyperlink ref="C247" display="http://www.asianet.co.th" r:id="rId1525"/>
    <hyperlink ref="I109" display="b_hmarketing@iafrica.com" r:id="rId1526"/>
    <hyperlink ref="C1021" display="http://www.mail.cscoms.com" r:id="rId1527"/>
    <hyperlink ref="I139" display="anex1@vsnl.com" r:id="rId1528"/>
    <hyperlink ref="A914" display="SEUSAHA SENDIRIAN BERHAD" r:id="rId1529"/>
    <hyperlink ref="A456" display="BORONG NIGERIA" r:id="rId1530"/>
    <hyperlink ref="C346" display="http://www.hariyanagroup.com" r:id="rId1531"/>
    <hyperlink ref="C780" display="http://www.ae.net.sa" r:id="rId1532"/>
    <hyperlink ref="I1025" display="nimish_kanoi@vsnl.net" r:id="rId1533"/>
    <hyperlink ref="C36" display="http://www.gobot.com" r:id="rId1534"/>
    <hyperlink ref="I124" display="exports@sapphire-intl.com" r:id="rId1535"/>
    <hyperlink ref="C421" display="http://www.boon.com" r:id="rId1536"/>
    <hyperlink ref="C43" display="http://www.cell-center.com" r:id="rId1537"/>
    <hyperlink ref="I861" display="rhombusgrapplechina@gmail.com" r:id="rId1538"/>
    <hyperlink ref="A1073" display="BG APPLIANCES" r:id="rId1539"/>
    <hyperlink ref="C691" display="http://www.cal3.vsnl.net.in" r:id="rId1540"/>
    <hyperlink ref="I878" display="active_line@clickta.com" r:id="rId1541"/>
    <hyperlink ref="A687" display="AL GABAS TRADING EST" r:id="rId1542"/>
    <hyperlink ref="I87" display="alrashidrm@mail2world.com" r:id="rId1543"/>
    <hyperlink ref="A899" display="JEN LIAN INDUSTRY (M) SDN" r:id="rId1544"/>
    <hyperlink ref="A638" display="CLEARFAST SERVICE" r:id="rId1545"/>
    <hyperlink ref="A1017" display="SREE VYBHAV IMPEX" r:id="rId1546"/>
    <hyperlink ref="I506" display="cpurchase@embassysuites.net" r:id="rId1547"/>
    <hyperlink ref="I414" display="modco@cyber.net.pk" r:id="rId1548"/>
    <hyperlink ref="I801" display="kahramanh@e-kolay.net" r:id="rId1549"/>
    <hyperlink ref="I584" display="geoengg@hotmail.com" r:id="rId1550"/>
    <hyperlink ref="A219" display="ANG LEE SENG(PTE)LTD" r:id="rId1551"/>
    <hyperlink ref="C866" display="http://www.asaba.co.id" r:id="rId1552"/>
    <hyperlink ref="A233" display="SINEXIMCO" r:id="rId1553"/>
    <hyperlink ref="I20" display="gglim@pl.jaring.my" r:id="rId1554"/>
    <hyperlink ref="I340" display="tajindia@rediffmail.com" r:id="rId1555"/>
    <hyperlink ref="I850" display="eu_um.brella@hotmail.com" r:id="rId1556"/>
    <hyperlink ref="A690" display="SIBOM INTERNATIONAL" r:id="rId1557"/>
    <hyperlink ref="I88" display="innoteam@po.jaring.my" r:id="rId1558"/>
    <hyperlink ref="I660" display="bbabrol@yahoo.com" r:id="rId1559"/>
    <hyperlink ref="I1035" display="metlonpune@yahoo.com" r:id="rId1560"/>
    <hyperlink ref="A328" display="CREATIVE INVENTIONS CC OF SOUTH AFRICA" r:id="rId1561"/>
    <hyperlink ref="I689" display="kavitagoel@ew.esselgroup.com" r:id="rId1562"/>
    <hyperlink ref="A931" display="SUPERMERITS SDN" r:id="rId1563"/>
    <hyperlink ref="C164" display="http://www.kolumbus.fi" r:id="rId1564"/>
    <hyperlink ref="I975" display="swinkkk@mail.cscoms.com" r:id="rId1565"/>
    <hyperlink ref="I676" display="aps_impex@yahoo.co.in" r:id="rId1566"/>
    <hyperlink ref="C301" display="http://www.watanistores.com" r:id="rId1567"/>
    <hyperlink ref="I173" display="bhrigu_int@indiatimes.com" r:id="rId1568"/>
    <hyperlink ref="A551" display="R P AGARWAL &amp; SONS" r:id="rId1569"/>
    <hyperlink ref="C800" display="http://www.abudawood.com" r:id="rId1570"/>
    <hyperlink ref="I701" display="chair@eth.net" r:id="rId1571"/>
    <hyperlink ref="I555" display="teckhoe@pacific.net.sg" r:id="rId1572"/>
    <hyperlink ref="A839" display="BRAND CROP" r:id="rId1573"/>
    <hyperlink ref="A684" display="SUPER SAFE KITCHENS" r:id="rId1574"/>
    <hyperlink ref="A539" display="KARTAL PAZARLAMA VE DIS TIC LTD STI" r:id="rId1575"/>
    <hyperlink ref="A835" display="NANDA EXPORTS" r:id="rId1576"/>
    <hyperlink ref="I25" display="gohsc.shpa@sriwani.com.my" r:id="rId1577"/>
    <hyperlink ref="A346" display="HARIYANA GROUP" r:id="rId1578"/>
    <hyperlink ref="C972" display="http://www.giasmd01.vsnl.net.in" r:id="rId1579"/>
    <hyperlink ref="I634" display="global_connexions@hotmail.com" r:id="rId1580"/>
    <hyperlink ref="I212" display="admret20@cscoms.com" r:id="rId1581"/>
    <hyperlink ref="I1080" display="atlanticlinktours@yahoo.com" r:id="rId1582"/>
    <hyperlink ref="I402" display="davies@yahoo.co.uk" r:id="rId1583"/>
    <hyperlink ref="A978" display="DON BEE INVESTMENT" r:id="rId1584"/>
    <hyperlink ref="A991" display="GALLEON ASIA" r:id="rId1585"/>
    <hyperlink ref="I421" display="boonco@pacific.net.sg" r:id="rId1586"/>
    <hyperlink ref="A466" display="NOVELLE PLAST" r:id="rId1587"/>
    <hyperlink ref="A77" display="JLM TRADING" r:id="rId1588"/>
    <hyperlink ref="A380" display="PARADE INDUSTRIES" r:id="rId1589"/>
    <hyperlink ref="I292" display="mtrade@singnet.com.sg" r:id="rId1590"/>
    <hyperlink ref="A138" display="INNOVATIONS" r:id="rId1591"/>
    <hyperlink ref="A276" display="CREATIVE INVENTIONS CC OF SOUTH AFRICA" r:id="rId1592"/>
    <hyperlink ref="A352" display="VEROPHONE ELECTRONIC" r:id="rId1593"/>
    <hyperlink ref="C759" display="http://www.ihlas.net.tr" r:id="rId1594"/>
    <hyperlink ref="A391" display="NATIONAL BROKERS" r:id="rId1595"/>
    <hyperlink ref="I1073" display="bgapl@sancharnet.in" r:id="rId1596"/>
    <hyperlink ref="A453" display="TO BE START" r:id="rId1597"/>
    <hyperlink ref="A403" display="AL-MOKHLEF TRADING" r:id="rId1598"/>
    <hyperlink ref="I546" display="m.seyrafi@chemtrade.com" r:id="rId1599"/>
    <hyperlink ref="I899" display="jenlian53@hotmail.com" r:id="rId1600"/>
    <hyperlink ref="A806" display="SKYSON INVESTMENT" r:id="rId1601"/>
    <hyperlink ref="A751" display="PT KARYA HIDUP" r:id="rId1602"/>
    <hyperlink ref="I812" display="v.levin@pasifikgrup.com" r:id="rId1603"/>
    <hyperlink ref="A1079" display="AW ELECTRICAL AIR CONDITIONING SDN" r:id="rId1604"/>
    <hyperlink ref="I547" display="anusornbzb@hotmail.com" r:id="rId1605"/>
    <hyperlink ref="I900" display="per@hcm.vnn.vn" r:id="rId1606"/>
    <hyperlink ref="A469" display="FORUM INTERNATIONAL" r:id="rId1607"/>
    <hyperlink ref="A838" display="MADAR ALSHEFA EST" r:id="rId1608"/>
    <hyperlink ref="I711" display="prash@bol.net.in" r:id="rId1609"/>
    <hyperlink ref="C908" display="http://www.skyrise.com.ph" r:id="rId1610"/>
    <hyperlink ref="I667" display="alkashgary@yahoo.com" r:id="rId1611"/>
    <hyperlink ref="A367" display="ALBEDO TOUR" r:id="rId1612"/>
    <hyperlink ref="A188" display="AHMED J EL-ZEINY" r:id="rId1613"/>
    <hyperlink ref="C921" display="http://www.puravankara.com" r:id="rId1614"/>
    <hyperlink ref="C74" display="http://www.gjr.paknet.com.pk" r:id="rId1615"/>
    <hyperlink ref="A955" display="LAUNCHWORKS" r:id="rId1616"/>
    <hyperlink ref="I646" display="k_artz@yahoo.com" r:id="rId1617"/>
    <hyperlink ref="I81" display="viroon.kiratipanich@fourseasons.com" r:id="rId1618"/>
    <hyperlink ref="A831" display="B V ASWATHIAH &amp; BROS" r:id="rId1619"/>
    <hyperlink ref="I299" display="yousuf_patel@hotmail.com" r:id="rId1620"/>
    <hyperlink ref="I681" display="vichai89@hotmail.com" r:id="rId1621"/>
    <hyperlink ref="A544" display="CITRA MOTOR" r:id="rId1622"/>
    <hyperlink ref="A757" display="S S EQUIPMENT(EM) SDN" r:id="rId1623"/>
    <hyperlink ref="I302" display="skywwide@centrin.net.id" r:id="rId1624"/>
    <hyperlink ref="C42" display="http://www.shoprite.co.za" r:id="rId1625"/>
    <hyperlink ref="A626" display="JMR MARKETING" r:id="rId1626"/>
    <hyperlink ref="I354" display="hiepthuan@hcm.vnn.vn" r:id="rId1627"/>
    <hyperlink ref="I347" display="janet_noah79@yahoo.com" r:id="rId1628"/>
    <hyperlink ref="A189" display="SA AF INT" r:id="rId1629"/>
    <hyperlink ref="A668" display="ANWER HARDWARE" r:id="rId1630"/>
    <hyperlink ref="C1020" display="http://www.i-next.net" r:id="rId1631"/>
    <hyperlink ref="A132" display="EASTERN RICE DUMPLING" r:id="rId1632"/>
    <hyperlink ref="A489" display="CITRA MOTOR" r:id="rId1633"/>
    <hyperlink ref="I870" display="aytas.2002@yahoo.com" r:id="rId1634"/>
    <hyperlink ref="A217" display="LEVBIKS INTERNATIONAL" r:id="rId1635"/>
    <hyperlink ref="C315" display="http://www.srinternational.com" r:id="rId1636"/>
    <hyperlink ref="A984" display="MADHU TRADING" r:id="rId1637"/>
    <hyperlink ref="A261" display="ASHRAF PRODUCTS" r:id="rId1638"/>
    <hyperlink ref="C433" display="http://www.aonow.biz" r:id="rId1639"/>
    <hyperlink ref="I385" display="squareau@vsnl.com" r:id="rId1640"/>
    <hyperlink ref="A613" display="CHIDUBEM INVESTMENTS" r:id="rId1641"/>
    <hyperlink ref="A249" display="K &amp; K" r:id="rId1642"/>
    <hyperlink ref="C511" display="http://www.shivkitchenware.com" r:id="rId1643"/>
    <hyperlink ref="I986" display="takahi@singnet.com.sg" r:id="rId1644"/>
    <hyperlink ref="I993" display="jiram_cn@vip.163.com" r:id="rId1645"/>
    <hyperlink ref="A768" display="LILAND INTERNATIONAL" r:id="rId1646"/>
    <hyperlink ref="A317" display="MODIYARNS" r:id="rId1647"/>
    <hyperlink ref="I930" display="yoganand@sampurnaservices.com" r:id="rId1648"/>
    <hyperlink ref="A164" display="BRIGHT VISION" r:id="rId1649"/>
    <hyperlink ref="A336" display="JUMAGOZ" r:id="rId1650"/>
    <hyperlink ref="I865" display="daisyooi@hunzagroup.com" r:id="rId1651"/>
    <hyperlink ref="A703" display="P PATEL GROUP" r:id="rId1652"/>
    <hyperlink ref="A554" display="SWAD INTERNATIONAL" r:id="rId1653"/>
    <hyperlink ref="I903" display="ptssingapore@pacific.net.sg" r:id="rId1654"/>
    <hyperlink ref="A149" display="BIRLIK FOREIGN TRADE" r:id="rId1655"/>
    <hyperlink ref="A747" display="ALNEGMA" r:id="rId1656"/>
    <hyperlink ref="I864" display="kahramanh@e-kolay.net" r:id="rId1657"/>
    <hyperlink ref="I594" display="eventmgrs@yahoo.com" r:id="rId1658"/>
    <hyperlink ref="I1044" display="hdubfur@hatmail.com" r:id="rId1659"/>
    <hyperlink ref="I611" display="k_artz@yahoo.com" r:id="rId1660"/>
    <hyperlink ref="C420" display="http://www.dester.com" r:id="rId1661"/>
    <hyperlink ref="I669" display="sutindo@indosat.net.id" r:id="rId1662"/>
    <hyperlink ref="A5" display="P L PRODUCTS" r:id="rId1663"/>
    <hyperlink ref="C611" display="http://www.almoayyedintl.com" r:id="rId1664"/>
    <hyperlink ref="I902" display="gent2men@yahoo.com" r:id="rId1665"/>
    <hyperlink ref="A41" display="INTERNATIONAL TRADE LINKERS" r:id="rId1666"/>
    <hyperlink ref="I288" display="indo_power19@yahoo.com" r:id="rId1667"/>
    <hyperlink ref="C933" display="http://www.arab.net.sa" r:id="rId1668"/>
    <hyperlink ref="I927" display="ikeora@hotmail.com" r:id="rId1669"/>
    <hyperlink ref="I439" display="continental@vsnl.com" r:id="rId1670"/>
    <hyperlink ref="A715" display="CORTEN FURNITURE" r:id="rId1671"/>
    <hyperlink ref="I53" display="alizahid@lhr.comsats.net.pk" r:id="rId1672"/>
    <hyperlink ref="A772" display="SINO EGYPT TRADING" r:id="rId1673"/>
    <hyperlink ref="A528" display="EXPERT METAL WORK SDN" r:id="rId1674"/>
    <hyperlink ref="C875" display="http://www.alfaridhospital.com" r:id="rId1675"/>
    <hyperlink ref="A496" display="LEE ENTERPRISE" r:id="rId1676"/>
    <hyperlink ref="A65" display="DALEB FACTORY" r:id="rId1677"/>
    <hyperlink ref="A672" display="PROMAL (M) SDN" r:id="rId1678"/>
    <hyperlink ref="A555" display="TECK HOE AIRCONDITIONING PARTS" r:id="rId1679"/>
    <hyperlink ref="I720" display="vishal_ratta@indialines.com" r:id="rId1680"/>
    <hyperlink ref="A912" display="AMAN GROUP SERNICE CAR" r:id="rId1681"/>
    <hyperlink ref="A734" display="ALNEGMA" r:id="rId1682"/>
    <hyperlink ref="I313" display="aroben2000@isbank.net.tr" r:id="rId1683"/>
    <hyperlink ref="A104" display="HAYZUM MADENI ESYA SAN VE TIC A S" r:id="rId1684"/>
    <hyperlink ref="A529" display="BAIG ENTERPRISES" r:id="rId1685"/>
    <hyperlink ref="I112" display="kelnamex@yahoo.com" r:id="rId1686"/>
    <hyperlink ref="A177" display="KITCHEN PLAST" r:id="rId1687"/>
    <hyperlink ref="C424" display="http://www.uniglobemandtravel.com" r:id="rId1688"/>
    <hyperlink ref="I691" display="bipin@cal3.vsnl.net.in" r:id="rId1689"/>
    <hyperlink ref="C887" display="http://www.abletrade.net" r:id="rId1690"/>
    <hyperlink ref="I613" display="albertegbebu@yahoo.com" r:id="rId1691"/>
    <hyperlink ref="C665" display="http://www.acc.com" r:id="rId1692"/>
    <hyperlink ref="I554" display="swadjeddah@hotmail.com" r:id="rId1693"/>
    <hyperlink ref="I224" display="purchasing@johnsonrose.com" r:id="rId1694"/>
    <hyperlink ref="I614" display="abidtrade@yahoo.com" r:id="rId1695"/>
    <hyperlink ref="A271" display="C PARSRAM &amp;" r:id="rId1696"/>
    <hyperlink ref="I380" display="pipls@singnet.com.sg" r:id="rId1697"/>
    <hyperlink ref="C996" display="http://www.sakuramas-int.com" r:id="rId1698"/>
    <hyperlink ref="C599" display="http://www.gpslide.com.my" r:id="rId1699"/>
    <hyperlink ref="I160" display="thelma@asiaaccess.net" r:id="rId1700"/>
    <hyperlink ref="C449" display="http://www.nationalbrokers.net" r:id="rId1701"/>
    <hyperlink ref="A1038" display="DAITONA GENERAL TRADING" r:id="rId1702"/>
    <hyperlink ref="I880" display="nobisandprince@yahoo.com" r:id="rId1703"/>
    <hyperlink ref="I983" display="quixsltd@yahoo.co.uk" r:id="rId1704"/>
    <hyperlink ref="I684" display="supersafe100@hotmail.com" r:id="rId1705"/>
    <hyperlink ref="I664" display="hsspl@singnet.com.sg" r:id="rId1706"/>
    <hyperlink ref="I1022" display="alawany@rediffmail.com" r:id="rId1707"/>
    <hyperlink ref="C701" display="http://www.ergomaxx.com" r:id="rId1708"/>
    <hyperlink ref="C18" display="http://www.hasson.net" r:id="rId1709"/>
    <hyperlink ref="A6" display="CADWARE SDN" r:id="rId1710"/>
    <hyperlink ref="C616" display="http://www.shakirscollection.com" r:id="rId1711"/>
    <hyperlink ref="I943" display="sharpelectronic@hotmail.com" r:id="rId1712"/>
    <hyperlink ref="A99" display="IBRAHIM FARGHALY SONS" r:id="rId1713"/>
    <hyperlink ref="I616" display="abbas.f@cyber.net.pk" r:id="rId1714"/>
    <hyperlink ref="A550" display="TIONG SENG LEATHER GOODS(PTE)LTD" r:id="rId1715"/>
    <hyperlink ref="C415" display="http://www.arc.net.my" r:id="rId1716"/>
    <hyperlink ref="C485" display="http://www.microbase.com.ph" r:id="rId1717"/>
    <hyperlink ref="A474" display="GIANTINO SERVICES (PVT )" r:id="rId1718"/>
    <hyperlink ref="A620" display="GULEKS INTERNATIONAL TRADING&amp;SAATCILIK KUYUMCULUK INS TUR OTM ITH IHR A S" r:id="rId1719"/>
    <hyperlink ref="A309" display="DOZIEA INVEST" r:id="rId1720"/>
    <hyperlink ref="A988" display="ARR SEEVAL" r:id="rId1721"/>
    <hyperlink ref="C446" display="http://www.swad.pk" r:id="rId1722"/>
    <hyperlink ref="A343" display="AROUNDRIYADH EST FOR TRADING" r:id="rId1723"/>
    <hyperlink ref="A1059" display="ONE-99SHOP" r:id="rId1724"/>
    <hyperlink ref="I265" display="fhkahyaoglu@hotmail.com" r:id="rId1725"/>
    <hyperlink ref="A1043" display="SURINDERA PRODUCTS" r:id="rId1726"/>
    <hyperlink ref="C458" display="http://www.nourinternational.net" r:id="rId1727"/>
    <hyperlink ref="A36" display="MAA ABINA ENTERPRISE" r:id="rId1728"/>
    <hyperlink ref="I608" display="munlu@img.com.tr" r:id="rId1729"/>
    <hyperlink ref="A708" display="BOON SENG (KUCHING) SDN" r:id="rId1730"/>
    <hyperlink ref="A586" display="GUPTA SONS" r:id="rId1731"/>
    <hyperlink ref="I16" display="cheapp@gjr.paknet.com.pk" r:id="rId1732"/>
    <hyperlink ref="C688" display="http://www.amsie.com" r:id="rId1733"/>
    <hyperlink ref="A744" display="168" r:id="rId1734"/>
    <hyperlink ref="A660" display="PKL" r:id="rId1735"/>
    <hyperlink ref="A952" display="FOODAIDS" r:id="rId1736"/>
    <hyperlink ref="C1032" display="http://www.vivamas.com" r:id="rId1737"/>
    <hyperlink ref="A16" display="BHATTI ENGINEERS" r:id="rId1738"/>
    <hyperlink ref="A74" display="BHATTI ENGINEERS" r:id="rId1739"/>
    <hyperlink ref="I1000" display="ornateinternational@rediff.com" r:id="rId1740"/>
    <hyperlink ref="A152" display="FEMIKING TRADING INTERNATION" r:id="rId1741"/>
    <hyperlink ref="I645" display="alansar10@hotmail.com" r:id="rId1742"/>
    <hyperlink ref="C297" display="http://www.dastgirengineering.com" r:id="rId1743"/>
    <hyperlink ref="I548" display="riautama@indo.net.id" r:id="rId1744"/>
    <hyperlink ref="I443" display="deepak@melcochina.com" r:id="rId1745"/>
    <hyperlink ref="A894" display="EDUTEX TRADING SDN" r:id="rId1746"/>
    <hyperlink ref="I138" display="r2320611@mantraonline.com" r:id="rId1747"/>
    <hyperlink ref="A176" display="BRIGHT VISION" r:id="rId1748"/>
    <hyperlink ref="A658" display="P T INTERFOOD SUKSES JASINDO" r:id="rId1749"/>
    <hyperlink ref="I1024" display="vol@singnet.com.sg" r:id="rId1750"/>
    <hyperlink ref="A560" display="AL-MOKHLEF TRADING" r:id="rId1751"/>
    <hyperlink ref="A593" display="THONG NAM POTTERY(PTE)LTD" r:id="rId1752"/>
    <hyperlink ref="C200" display="http://www.nasioncom.net" r:id="rId1753"/>
    <hyperlink ref="I595" display="bright_design@yahoo.com" r:id="rId1754"/>
    <hyperlink ref="A313" display="AROBEN ZIRAAT URUNLERI TURIZM INSAAT GUBER SAN VE TIC LTD STI" r:id="rId1755"/>
    <hyperlink ref="I72" display="rbt138@cbn.net.id" r:id="rId1756"/>
    <hyperlink ref="A886" display="MARCHILO INTERNATIONAL NIG" r:id="rId1757"/>
    <hyperlink ref="I303" display="janet_noah79@yahoo.com" r:id="rId1758"/>
    <hyperlink ref="I841" display="kminter88@hotmail.com" r:id="rId1759"/>
    <hyperlink ref="I642" display="iceh@yebo.co" r:id="rId1760"/>
    <hyperlink ref="A433" display="JAYSHREE VYAPAR" r:id="rId1761"/>
    <hyperlink ref="I863" display="info@fastdirections.com" r:id="rId1762"/>
    <hyperlink ref="A50" display="ARCOBALENO TRADING" r:id="rId1763"/>
    <hyperlink ref="A1082" display="CHERAVATTANA" r:id="rId1764"/>
    <hyperlink ref="I257" display="mtrade@singnet.com.sg" r:id="rId1765"/>
    <hyperlink ref="I200" display="eycm@nasioncom.net" r:id="rId1766"/>
    <hyperlink ref="I159" display="ram@eskay.co.in" r:id="rId1767"/>
    <hyperlink ref="I435" display="ember@po.jaring.my" r:id="rId1768"/>
    <hyperlink ref="A491" display="ZHONGSHENG INTERNATIONAL (THAILAND)" r:id="rId1769"/>
    <hyperlink ref="A411" display="HARDCORE GLASSWORKS SPECIALIST" r:id="rId1770"/>
    <hyperlink ref="C331" display="http://www.eiderinfotech.com" r:id="rId1771"/>
    <hyperlink ref="I875" display="azemhbd@hotmail.com" r:id="rId1772"/>
    <hyperlink ref="A786" display="KANCH GHAR" r:id="rId1773"/>
    <hyperlink ref="A230" display="KRISHNA IMPEX" r:id="rId1774"/>
    <hyperlink ref="A851" display="S S COMMERCIAL" r:id="rId1775"/>
    <hyperlink ref="I783" display="madar_alshefa@hotmail.com" r:id="rId1776"/>
    <hyperlink ref="C938" display="http://www.gulistandekal.com.tr" r:id="rId1777"/>
    <hyperlink ref="I575" display="koksean@streamyx.com" r:id="rId1778"/>
    <hyperlink ref="A983" display="QUIXS" r:id="rId1779"/>
    <hyperlink ref="C487" display="http://www.nova.net.ng" r:id="rId1780"/>
    <hyperlink ref="C577" display="http://www.brad-pak.com" r:id="rId1781"/>
    <hyperlink ref="A584" display="GEO ENGINEERING INTERNATIONAL" r:id="rId1782"/>
    <hyperlink ref="I521" display="ecotext@yahoo.com" r:id="rId1783"/>
    <hyperlink ref="I736" display="nandanan@landmarkgroupco.com" r:id="rId1784"/>
    <hyperlink ref="A1032" display="PT MELINDO CIPTA AGUNG" r:id="rId1785"/>
    <hyperlink ref="A298" display="MADRAS FOREIGN TRADE" r:id="rId1786"/>
    <hyperlink ref="A771" display="KUNBROWN VENTURES" r:id="rId1787"/>
    <hyperlink ref="I979" display="vol@singnet.com.sg" r:id="rId1788"/>
    <hyperlink ref="A275" display="BENGAL POTTERIES &amp; ALLIED STORES" r:id="rId1789"/>
    <hyperlink ref="A763" display="ARCHIES" r:id="rId1790"/>
    <hyperlink ref="I322" display="emco@emcochemicals.com" r:id="rId1791"/>
    <hyperlink ref="I559" display="alkathiri9@hotmail.com" r:id="rId1792"/>
    <hyperlink ref="A423" display="TACT PREMIUM" r:id="rId1793"/>
    <hyperlink ref="C874" display="http://www.chandraneel.com" r:id="rId1794"/>
    <hyperlink ref="C1069" display="http://www.kabani.in" r:id="rId1795"/>
    <hyperlink ref="I369" display="aluce@intekom.co" r:id="rId1796"/>
    <hyperlink ref="A338" display="T SAPANHUN KITCHENWARE" r:id="rId1797"/>
    <hyperlink ref="A640" display="AL QASWAA FOR TRADE OF SUPPLIES" r:id="rId1798"/>
    <hyperlink ref="A787" display="SAN SENG" r:id="rId1799"/>
    <hyperlink ref="I78" display="signum@pacific.net.sg" r:id="rId1800"/>
    <hyperlink ref="A323" display="DELMEN MOSQUITO SCREENS" r:id="rId1801"/>
    <hyperlink ref="I276" display="yy8681@yahoo.com" r:id="rId1802"/>
    <hyperlink ref="A791" display="SANDY EXPORTS" r:id="rId1803"/>
    <hyperlink ref="C982" display="http://www.kangli.com.sg" r:id="rId1804"/>
    <hyperlink ref="I436" display="eastman@eastman-intl.com" r:id="rId1805"/>
    <hyperlink ref="A48" display="RAMSONS INDUSTRIES" r:id="rId1806"/>
    <hyperlink ref="I305" display="guppy@po.jaring.my" r:id="rId1807"/>
    <hyperlink ref="A339" display="LIFE N STYLE" r:id="rId1808"/>
    <hyperlink ref="I516" display="gsource@pacific.net.ph" r:id="rId1809"/>
    <hyperlink ref="C369" display="http://www.intekom.co.za" r:id="rId1810"/>
    <hyperlink ref="A923" display="HAWKO TRADING" r:id="rId1811"/>
    <hyperlink ref="I79" display="moor@cyberspace.net" r:id="rId1812"/>
    <hyperlink ref="A27" display="SARI MURNI ABADI FOOD INDUSTRY" r:id="rId1813"/>
    <hyperlink ref="I319" display="raslan_co@hotmail.com" r:id="rId1814"/>
    <hyperlink ref="C829" display="http://www.guruoverseas.com" r:id="rId1815"/>
    <hyperlink ref="C837" display="http://www.katrinbj.com" r:id="rId1816"/>
    <hyperlink ref="C961" display="http://www.sps.sa" r:id="rId1817"/>
    <hyperlink ref="I761" display="ramzisolh@homecenter.com.sa" r:id="rId1818"/>
    <hyperlink ref="I557" display="malekalpha@yahoo.com" r:id="rId1819"/>
    <hyperlink ref="A400" display="EASTMAN INTERNATIONAL" r:id="rId1820"/>
    <hyperlink ref="A878" display="A" r:id="rId1821"/>
    <hyperlink ref="C820" display="http://www.ghana.com" r:id="rId1822"/>
    <hyperlink ref="A666" display="ROYAL LACEWOOD" r:id="rId1823"/>
    <hyperlink ref="I853" display="aflasanitari@ae.net.sa" r:id="rId1824"/>
    <hyperlink ref="I19" display="anku93@hotmail.com" r:id="rId1825"/>
    <hyperlink ref="C917" display="http://www.netasia.net" r:id="rId1826"/>
    <hyperlink ref="C840" display="http://www.berjaya-steel.com.my" r:id="rId1827"/>
    <hyperlink ref="C203" display="http://www.sonali.com.my" r:id="rId1828"/>
    <hyperlink ref="A637" display="PROMAL (M) SDN" r:id="rId1829"/>
    <hyperlink ref="C384" display="http://www.microbase.com.ph" r:id="rId1830"/>
    <hyperlink ref="I416" display="hallo@sancharnet.in" r:id="rId1831"/>
    <hyperlink ref="I157" display="aikseng8@tm.net.my" r:id="rId1832"/>
    <hyperlink ref="A681" display="F U" r:id="rId1833"/>
    <hyperlink ref="C724" display="http://www.ergomaxx.com" r:id="rId1834"/>
    <hyperlink ref="I1050" display="dolphin_akhilgupta@hotmail.com" r:id="rId1835"/>
    <hyperlink ref="I1086" display="alc@time.net.my" r:id="rId1836"/>
    <hyperlink ref="I609" display="korin01@cbn.net.id" r:id="rId1837"/>
    <hyperlink ref="A229" display="AL RAIEE KITCHENS EQUIP TR" r:id="rId1838"/>
    <hyperlink ref="I999" display="alawany@rediffmail.com" r:id="rId1839"/>
    <hyperlink ref="I622" display="gaurav_mi@yahoo.com" r:id="rId1840"/>
    <hyperlink ref="I597" display="fganie@iafrica.com" r:id="rId1841"/>
    <hyperlink ref="A1072" display="PT ADICITA PERKASA MANDIRI" r:id="rId1842"/>
    <hyperlink ref="A960" display="ALEMDAR HEDIYELIK ESYA TIC LTD STI" r:id="rId1843"/>
    <hyperlink ref="C675" display="http://www.netvigator.com" r:id="rId1844"/>
    <hyperlink ref="C966" display="http://www.daitona.com" r:id="rId1845"/>
    <hyperlink ref="A477" display="KINGDOM BOOKS AND STATIONERY" r:id="rId1846"/>
    <hyperlink ref="C865" display="http://www.hunzagroup.com" r:id="rId1847"/>
    <hyperlink ref="C5" display="http://www.ecoglo.us" r:id="rId1848"/>
    <hyperlink ref="I108" display="kelvin@traderinasia.com" r:id="rId1849"/>
    <hyperlink ref="A140" display="SYMBIOSIS IMPEX" r:id="rId1850"/>
    <hyperlink ref="I794" display="noblexp@gmail.com" r:id="rId1851"/>
    <hyperlink ref="C66" display="http://www.al-babtain-himb.com" r:id="rId1852"/>
    <hyperlink ref="C375" display="http://www.anantco.com" r:id="rId1853"/>
    <hyperlink ref="A264" display="SKB SHUTTERS CORPORATION BERHAD" r:id="rId1854"/>
    <hyperlink ref="A395" display="BORONG NIGERIA" r:id="rId1855"/>
    <hyperlink ref="C748" display="http://www.taisun.com.sg" r:id="rId1856"/>
    <hyperlink ref="A561" display="GIANTINO SERVICES (PVT )" r:id="rId1857"/>
    <hyperlink ref="A324" display="CHARAN KHANGAROT" r:id="rId1858"/>
    <hyperlink ref="C397" display="http://www.trinitythai.com" r:id="rId1859"/>
    <hyperlink ref="A563" display="EL-AGLAN GROUP" r:id="rId1860"/>
    <hyperlink ref="I769" display="sanimpex@ndb.vsnl.net.in" r:id="rId1861"/>
    <hyperlink ref="I351" display="pobcoworld@hotmail.com" r:id="rId1862"/>
    <hyperlink ref="I528" display="expertm@tm.net.my" r:id="rId1863"/>
    <hyperlink ref="A598" display="KNIGHT QUEEN CHEMICAL (P)" r:id="rId1864"/>
    <hyperlink ref="I474" display="info@giantino.com" r:id="rId1865"/>
    <hyperlink ref="I687" display="qais_@hotmail.com" r:id="rId1866"/>
    <hyperlink ref="I1038" display="ahmadaly@daitona.com" r:id="rId1867"/>
    <hyperlink ref="I942" display="toyoimpex@yahoo.co.in" r:id="rId1868"/>
    <hyperlink ref="I759" display="evin@ihlas.net.tr" r:id="rId1869"/>
    <hyperlink ref="I97" display="contact@rosaraharja.com" r:id="rId1870"/>
    <hyperlink ref="A392" display="AL SHROUQ IMP EXP &amp; COMM AGENCIES" r:id="rId1871"/>
    <hyperlink ref="A969" display="ANKIT IMPEX" r:id="rId1872"/>
    <hyperlink ref="A393" display="BOBBY FURNISHERS" r:id="rId1873"/>
    <hyperlink ref="A7" display="AIK SENG INDUSTRIES SDN" r:id="rId1874"/>
    <hyperlink ref="I537" display="mahrexim@yahoo.co.in" r:id="rId1875"/>
    <hyperlink ref="I704" display="ideas@w3c.com" r:id="rId1876"/>
    <hyperlink ref="A921" display="PURVANKARA PROJECTS" r:id="rId1877"/>
    <hyperlink ref="A71" display="THIELMANN TEKA" r:id="rId1878"/>
    <hyperlink ref="A850" display="ENGINEERS UDYOG" r:id="rId1879"/>
    <hyperlink ref="I245" display="obanwa@yahoo.com" r:id="rId1880"/>
    <hyperlink ref="A226" display="ANG LEE SENG(PTE)LTD" r:id="rId1881"/>
    <hyperlink ref="A1033" display="SREE VYBHAV IMPEX" r:id="rId1882"/>
    <hyperlink ref="A384" display="MICROBASE" r:id="rId1883"/>
    <hyperlink ref="A87" display="ALRASHID - HOME - FURNISH" r:id="rId1884"/>
    <hyperlink ref="I854" display="khandeiwal_r@indiatimes.com" r:id="rId1885"/>
    <hyperlink ref="C600" display="http://www.ekush.com" r:id="rId1886"/>
    <hyperlink ref="I67" display="alexi@creativehousewares.co" r:id="rId1887"/>
    <hyperlink ref="I114" display="microind2@hotmail.com" r:id="rId1888"/>
    <hyperlink ref="A980" display="GANESHBARI TRADEXPORT" r:id="rId1889"/>
    <hyperlink ref="A57" display="PT SHINLICK SUPERINDO" r:id="rId1890"/>
    <hyperlink ref="I316" display="actron@info.com.ph" r:id="rId1891"/>
    <hyperlink ref="A9" display="CORPORATE DISCRETION" r:id="rId1892"/>
    <hyperlink ref="I603" display="hardware@cyber.net.pk" r:id="rId1893"/>
    <hyperlink ref="I995" display="brindford8@pacific.net.sg" r:id="rId1894"/>
    <hyperlink ref="A11" display="DAHIRU SOLAR TECHNICAL SERVICES" r:id="rId1895"/>
    <hyperlink ref="A182" display="SEA VIEW MABLE INTERNATIONAL" r:id="rId1896"/>
    <hyperlink ref="A273" display="MODERN DITHAR EST" r:id="rId1897"/>
    <hyperlink ref="I758" display="v.levin@pasifikgrup.com" r:id="rId1898"/>
    <hyperlink ref="A522" display="CARNEGIE MELLON UNIVERSITY" r:id="rId1899"/>
    <hyperlink ref="A557" display="BEST OF THE BEST ENT S" r:id="rId1900"/>
    <hyperlink ref="I128" display="bashirof@yahoo.com" r:id="rId1901"/>
    <hyperlink ref="A506" display="BIN OTAIBA INVEST GROUP" r:id="rId1902"/>
    <hyperlink ref="C633" display="http://www.khokhars.com" r:id="rId1903"/>
    <hyperlink ref="C56" display="http://www.dataxprs.com.eg" r:id="rId1904"/>
    <hyperlink ref="I694" display="bp@traderthailand.com" r:id="rId1905"/>
    <hyperlink ref="A445" display="THAI WELLTEX INTERPRODUCTS" r:id="rId1906"/>
    <hyperlink ref="A1070" display="SALEH A AL-GHAMDI TRADING EST" r:id="rId1907"/>
    <hyperlink ref="A1068" display="J MISTRY" r:id="rId1908"/>
    <hyperlink ref="I239" display="koncabahar@hotmail.com" r:id="rId1909"/>
    <hyperlink ref="A127" display="DANIA EST" r:id="rId1910"/>
    <hyperlink ref="A56" display="AMMAR &amp; EL-MOBARAK CO GROUP" r:id="rId1911"/>
    <hyperlink ref="I428" display="nicanti@yahoo.com" r:id="rId1912"/>
    <hyperlink ref="A492" display="TIEN THINH" r:id="rId1913"/>
    <hyperlink ref="I247" display="amarin1@asianet.co" r:id="rId1914"/>
    <hyperlink ref="I1030" display="amarilo@infoweb.abs.net" r:id="rId1915"/>
    <hyperlink ref="I615" display="tlik@tm.net.my" r:id="rId1916"/>
    <hyperlink ref="I102" display="bashirof@yahoo.com" r:id="rId1917"/>
    <hyperlink ref="A1022" display="AL AWANY ESSA BINLADEN ORG BR" r:id="rId1918"/>
    <hyperlink ref="A989" display="MALBOTRA HANDICRAFTS" r:id="rId1919"/>
    <hyperlink ref="I150" display="jillwang@pacific.net.sg" r:id="rId1920"/>
    <hyperlink ref="I1007" display="t.baabbad@abudawoodksa.com" r:id="rId1921"/>
    <hyperlink ref="I283" display="saad_naja@yahoo.com" r:id="rId1922"/>
    <hyperlink ref="I843" display="jsp962@cbn.net.id" r:id="rId1923"/>
    <hyperlink ref="A15" display="THOW SAY" r:id="rId1924"/>
    <hyperlink ref="C507" display="http://www.ionq.com" r:id="rId1925"/>
    <hyperlink ref="I446" display="swadjeddah@hotmail.com" r:id="rId1926"/>
    <hyperlink ref="I3" display="abidtrade@yahoo.com" r:id="rId1927"/>
    <hyperlink ref="I95" display="david@kotakom.com" r:id="rId1928"/>
    <hyperlink ref="A704" display="AAREN INDUSTRIES" r:id="rId1929"/>
    <hyperlink ref="I412" display="afipkltd@cyber.net.pk" r:id="rId1930"/>
    <hyperlink ref="C596" display="http://www.hayzumcookware.com" r:id="rId1931"/>
    <hyperlink ref="A543" display="LIQUENOSI VENTURES" r:id="rId1932"/>
    <hyperlink ref="A788" display="HENG CHEE TONG TRADING SDN" r:id="rId1933"/>
    <hyperlink ref="A739" display="SELASIH EKSCLUSIF SDN" r:id="rId1934"/>
    <hyperlink ref="A673" display="CLEARFAST SERVICE" r:id="rId1935"/>
    <hyperlink ref="I766" display="rkhadria@hotmail.com" r:id="rId1936"/>
    <hyperlink ref="C537" display="http://www.mahrexim.com" r:id="rId1937"/>
    <hyperlink ref="C79" display="http://www.cyberspace.net.ng" r:id="rId1938"/>
    <hyperlink ref="A996" display="PT SAKURAMAS INTERNUSA SEJAHTERA" r:id="rId1939"/>
    <hyperlink ref="C425" display="http://www.mudo.com.tr" r:id="rId1940"/>
    <hyperlink ref="C582" display="http://www.cutcraft.com.sg" r:id="rId1941"/>
    <hyperlink ref="A830" display="RD TECHNOSYS" r:id="rId1942"/>
    <hyperlink ref="A880" display="NOBIS AND PRINCE" r:id="rId1943"/>
    <hyperlink ref="I389" display="alkathiri9@hotmail.com" r:id="rId1944"/>
    <hyperlink ref="C434" display="http://www.burakperde.com" r:id="rId1945"/>
    <hyperlink ref="I685" display="info@global-export.co" r:id="rId1946"/>
    <hyperlink ref="A859" display="AGROTROPICS" r:id="rId1947"/>
    <hyperlink ref="A650" display="BALJEET S BHASIN" r:id="rId1948"/>
    <hyperlink ref="C96" display="http://www.arabcircle.net.sa" r:id="rId1949"/>
    <hyperlink ref="I156" display="cadware@time.net.my" r:id="rId1950"/>
    <hyperlink ref="I344" display="pison.panichakasem@unilever.com" r:id="rId1951"/>
    <hyperlink ref="I855" display="skyson85@hotmail.com" r:id="rId1952"/>
    <hyperlink ref="C473" display="http://www.s.audionline.com.sa" r:id="rId1953"/>
    <hyperlink ref="C402" display="http://www.longsheng.cn.com" r:id="rId1954"/>
    <hyperlink ref="I54" display="vinoadgupta@rediffmail.com" r:id="rId1955"/>
    <hyperlink ref="C391" display="http://www.nationalbrokers.net" r:id="rId1956"/>
    <hyperlink ref="I524" display="basurrah@glasblok.com" r:id="rId1957"/>
    <hyperlink ref="A548" display="PT RIA HOUSEWARES" r:id="rId1958"/>
    <hyperlink ref="A730" display="168" r:id="rId1959"/>
    <hyperlink ref="A209" display="PERFECT TECHNICALSERVICES" r:id="rId1960"/>
    <hyperlink ref="I838" display="madar_alshefa@hotmail.com" r:id="rId1961"/>
    <hyperlink ref="I791" display="sanimpex@ndb.vsnl.net.in" r:id="rId1962"/>
    <hyperlink ref="A361" display="SATIEN STAINLESS STEEL PUBLIC" r:id="rId1963"/>
    <hyperlink ref="A915" display="BOER INTERNATIONAL" r:id="rId1964"/>
    <hyperlink ref="I1081" display="imexcel@pd.jaring.my" r:id="rId1965"/>
    <hyperlink ref="A1042" display="HAYAT TRADING EST" r:id="rId1966"/>
    <hyperlink ref="I1021" display="swinkkk@mail.cscoms.com" r:id="rId1967"/>
    <hyperlink ref="A783" display="MADAR ALSHEFA EST" r:id="rId1968"/>
    <hyperlink ref="I829" display="guruover@yahoo.com" r:id="rId1969"/>
    <hyperlink ref="C639" display="http://www.maitritrading.com" r:id="rId1970"/>
    <hyperlink ref="A471" display="BSS(S)PTE" r:id="rId1971"/>
    <hyperlink ref="A407" display="NOUR INTERNATIONAL" r:id="rId1972"/>
    <hyperlink ref="C405" display="http://www.levent.com" r:id="rId1973"/>
    <hyperlink ref="A499" display="ROYAL SELANGOR (S)" r:id="rId1974"/>
    <hyperlink ref="I1028" display="smjawad@edsamail.com.ph" r:id="rId1975"/>
    <hyperlink ref="I563" display="aglangroup@link.net" r:id="rId1976"/>
    <hyperlink ref="A431" display="C JAY VENTURES NIG" r:id="rId1977"/>
    <hyperlink ref="I832" display="sintex@sintex.com.sg" r:id="rId1978"/>
    <hyperlink ref="I407" display="aswad_m2@hotmail.com" r:id="rId1979"/>
    <hyperlink ref="A875" display="AL FARID" r:id="rId1980"/>
    <hyperlink ref="A356" display="YOUSEF&amp;SONS GENERAL TRAIDING EST" r:id="rId1981"/>
    <hyperlink ref="I471" display="bsspl@singnet.com.sg" r:id="rId1982"/>
    <hyperlink ref="A236" display="FAISALTRADING ESTABLISHMENT" r:id="rId1983"/>
    <hyperlink ref="I89" display="manshb@bbl.com.pk" r:id="rId1984"/>
    <hyperlink ref="A17" display="BEN GREENBERG &amp; SONS" r:id="rId1985"/>
    <hyperlink ref="A998" display="AL-AMAL FOR IMPORT &amp; EXPORT" r:id="rId1986"/>
    <hyperlink ref="I934" display="danielc@leemeng.com.sg" r:id="rId1987"/>
    <hyperlink ref="I148" display="cdic@pacific.net.sg" r:id="rId1988"/>
    <hyperlink ref="I304" display="evay@tm.net.my" r:id="rId1989"/>
    <hyperlink ref="A330" display="PROSPER OVERSEAS BUSINESS CO OPERATION IMPORTER &amp; EXPORTER" r:id="rId1990"/>
    <hyperlink ref="A805" display="KATRIN BJ SDN" r:id="rId1991"/>
    <hyperlink ref="I661" display="svex@cyberway.com.sg" r:id="rId1992"/>
    <hyperlink ref="I656" display="phatchara@tre-atthaboon.com" r:id="rId1993"/>
    <hyperlink ref="I696" display="sujanigroup@yahoo.com" r:id="rId1994"/>
    <hyperlink ref="A1056" display="DIVYA INTERNATIONAL" r:id="rId1995"/>
    <hyperlink ref="A756" display="BABATIN FOR GIFTS" r:id="rId1996"/>
    <hyperlink ref="A420" display="DE STER ACS ASIA &amp; PACIFIC" r:id="rId1997"/>
    <hyperlink ref="I246" display="msw@vsnl.com" r:id="rId1998"/>
    <hyperlink ref="A777" display="NOBLE GATEWAY SDN" r:id="rId1999"/>
    <hyperlink ref="I924" display="j.itu@blchainrai.com" r:id="rId2000"/>
    <hyperlink ref="C230" display="http://www.txsrb.org" r:id="rId2001"/>
    <hyperlink ref="A196" display="AL TABARI TRADING" r:id="rId2002"/>
    <hyperlink ref="I639" display="hg@maitritrading.com" r:id="rId2003"/>
    <hyperlink ref="A458" display="NOUR INTERNATIONAL" r:id="rId2004"/>
    <hyperlink ref="C888" display="http://www.oceanmarketing.com.sg" r:id="rId2005"/>
    <hyperlink ref="I544" display="junaedy20@hotmail.com" r:id="rId2006"/>
    <hyperlink ref="I329" display="bahrain_foundry@yahoo.com" r:id="rId2007"/>
    <hyperlink ref="C868" display="http://www.e-kolay.net" r:id="rId2008"/>
    <hyperlink ref="C758" display="http://www.pasifikgrup.com" r:id="rId2009"/>
    <hyperlink ref="C706" display="http://www.dataxpress.com.eg" r:id="rId2010"/>
    <hyperlink ref="C760" display="http://www.asia99.com" r:id="rId2011"/>
    <hyperlink ref="A396" display="MAINPACK (M) SDN" r:id="rId2012"/>
    <hyperlink ref="I946" display="mehulmodi68@hotmail.com" r:id="rId2013"/>
    <hyperlink ref="I690" display="sibom@rediffmail.com" r:id="rId2014"/>
    <hyperlink ref="A28" display="KS IMPEX" r:id="rId2015"/>
    <hyperlink ref="A832" display="SINTEX NYLON AND COTTON PRODUCTS (PTE)" r:id="rId2016"/>
    <hyperlink ref="C321" display="http://www.noorassociate.com" r:id="rId2017"/>
    <hyperlink ref="A1085" display="ANG S TEXTILE &amp; GEN MDSE" r:id="rId2018"/>
    <hyperlink ref="I1020" display="apple@i-next.net" r:id="rId2019"/>
    <hyperlink ref="A447" display="TECK HOE AIRCONDITIONING PARTS" r:id="rId2020"/>
    <hyperlink ref="A745" display="G B GAS LIGHTER INDUSTRIES" r:id="rId2021"/>
    <hyperlink ref="I137" display="dahirusolar@yahoo.com" r:id="rId2022"/>
    <hyperlink ref="C974" display="http://www.aktraders.co" r:id="rId2023"/>
    <hyperlink ref="A194" display="CALISKAN TEKSTIL SAN VE DIS TIC LTD STI" r:id="rId2024"/>
    <hyperlink ref="I129" display="jatin@impactpromo.com" r:id="rId2025"/>
    <hyperlink ref="C694" display="http://www.traderthailand.com" r:id="rId2026"/>
    <hyperlink ref="I857" display="sky_land@emirates.net" r:id="rId2027"/>
    <hyperlink ref="I678" display="iceh@yebo.co" r:id="rId2028"/>
    <hyperlink ref="C1053" display="http://www.lianfood.com" r:id="rId2029"/>
    <hyperlink ref="I353" display="mmo_1@yahoo.com" r:id="rId2030"/>
    <hyperlink ref="A945" display="SETRANS INTERNATIONAL TRANSPORT" r:id="rId2031"/>
    <hyperlink ref="I220" display="pek2001@emirates.net" r:id="rId2032"/>
    <hyperlink ref="C1014" display="http://www.infoweb.abs.net" r:id="rId2033"/>
    <hyperlink ref="C1033" display="http://www.maximumgifts.net" r:id="rId2034"/>
    <hyperlink ref="I314" display="princeware@rediffmail.com" r:id="rId2035"/>
    <hyperlink ref="I892" display="eafco@hotmail.com" r:id="rId2036"/>
    <hyperlink ref="I122" display="khober@hashem-contracting.com" r:id="rId2037"/>
    <hyperlink ref="I92" display="shaunm@legend-sa.co" r:id="rId2038"/>
    <hyperlink ref="I650" display="fossil@net4india.com" r:id="rId2039"/>
    <hyperlink ref="C1085" display="http://www.i-manila.com.ph" r:id="rId2040"/>
    <hyperlink ref="C1007" display="http://www.abudawoodksa.com" r:id="rId2041"/>
    <hyperlink ref="I907" display="ibrahim@yumurcakoyuncak.com.tr" r:id="rId2042"/>
    <hyperlink ref="A82" display="PT TRIAS INTERBUANA" r:id="rId2043"/>
    <hyperlink ref="I411" display="eric@unoglass.com" r:id="rId2044"/>
    <hyperlink ref="A1007" display="AL RAYA MARKETING" r:id="rId2045"/>
    <hyperlink ref="I395" display="rilly8@hotmail.com" r:id="rId2046"/>
    <hyperlink ref="A66" display="AL-BABTAIN GROUP" r:id="rId2047"/>
    <hyperlink ref="A588" display="FINE LIVING" r:id="rId2048"/>
    <hyperlink ref="C964" display="http://www.kheraj.com" r:id="rId2049"/>
    <hyperlink ref="I266" display="evay@tm.net.my" r:id="rId2050"/>
    <hyperlink ref="A706" display="AL AMIN A IMPORT &amp; EXPORT ESR" r:id="rId2051"/>
    <hyperlink ref="A985" display="ROBERT HO &amp; SONS" r:id="rId2052"/>
    <hyperlink ref="A277" display="NOOR ASSOCIATES" r:id="rId2053"/>
    <hyperlink ref="C619" display="http://www.cutcraft.com.sg" r:id="rId2054"/>
    <hyperlink ref="I330" display="pobcoworld@hotmail.com" r:id="rId2055"/>
    <hyperlink ref="A816" display="SHOPPE INTERNATIONAL" r:id="rId2056"/>
    <hyperlink ref="I649" display="sdin_97@hotmail.com" r:id="rId2057"/>
    <hyperlink ref="I501" display="utranslucent@hotmail.com" r:id="rId2058"/>
    <hyperlink ref="A33" display="KL-KEPONG RUBBER PRODUCTS SDN" r:id="rId2059"/>
    <hyperlink ref="A976" display="GOLDEN FASHION ENTERPRISE" r:id="rId2060"/>
    <hyperlink ref="A202" display="GLOBAL HOME PRODUCTS" r:id="rId2061"/>
    <hyperlink ref="A898" display="AKHIL TRADING CONCERN" r:id="rId2062"/>
    <hyperlink ref="A122" display="HASHEM CONTRACTING &amp; TRADING" r:id="rId2063"/>
    <hyperlink ref="A1084" display="SATS CATERING" r:id="rId2064"/>
    <hyperlink ref="A900" display="CONSTRUCTION COMPANY NO 8" r:id="rId2065"/>
    <hyperlink ref="A168" display="ANKITA TRADERS" r:id="rId2066"/>
    <hyperlink ref="C668" display="http://www.anwerhardware.com" r:id="rId2067"/>
    <hyperlink ref="A333" display="DHIR DIAMOND JEWELLERS" r:id="rId2068"/>
    <hyperlink ref="A22" display="GREEN HILL METAL TRADING" r:id="rId2069"/>
    <hyperlink ref="A1018" display="E GREAT (INDIA) &amp;" r:id="rId2070"/>
    <hyperlink ref="A794" display="NOBLE EXPORTS" r:id="rId2071"/>
    <hyperlink ref="I332" display="hakimi-heena@cyber.net.pk" r:id="rId2072"/>
    <hyperlink ref="I250" display="koncabahar@hotmail.com" r:id="rId2073"/>
    <hyperlink ref="I357" display="ozone@mantraonline.com" r:id="rId2074"/>
    <hyperlink ref="A595" display="BRIGHT DESIGN SDN" r:id="rId2075"/>
    <hyperlink ref="A334" display="YOUSEF&amp;SONS GENERAL TRAIDING EST" r:id="rId2076"/>
    <hyperlink ref="A897" display="JUBA TRADERS" r:id="rId2077"/>
    <hyperlink ref="C127" display="http://www.arabcircle.net.sa" r:id="rId2078"/>
    <hyperlink ref="I728" display="vishal_ratta@indialines.com" r:id="rId2079"/>
    <hyperlink ref="C363" display="http://www.ablereach.com.my" r:id="rId2080"/>
    <hyperlink ref="C761" display="http://www.homecenter.com.sa" r:id="rId2081"/>
    <hyperlink ref="C883" display="http://www.sundef.com" r:id="rId2082"/>
    <hyperlink ref="A531" display="LUYIN INDUSTRIAL" r:id="rId2083"/>
    <hyperlink ref="C97" display="http://www.rosaraharja.com" r:id="rId2084"/>
    <hyperlink ref="A299" display="&#10;PATEL CLOTH STORE" r:id="rId2085"/>
    <hyperlink ref="C863" display="http://www.fastdirections.com" r:id="rId2086"/>
    <hyperlink ref="A480" display="FAB - 5 BRANDWAGON" r:id="rId2087"/>
    <hyperlink ref="I339" display="lifenstyle1@hotmail.com" r:id="rId2088"/>
    <hyperlink ref="A575" display="ENG LEONG AUTO SUPPLIES (PERLIS) SDN" r:id="rId2089"/>
    <hyperlink ref="A350" display="TECK TAI HARDWARE(S)PTE" r:id="rId2090"/>
    <hyperlink ref="C555" display="http://www.teckhoe.com.sg" r:id="rId2091"/>
    <hyperlink ref="C277" display="http://www.noorassociate.com" r:id="rId2092"/>
    <hyperlink ref="A635" display="CHUANG" r:id="rId2093"/>
    <hyperlink ref="I837" display="kbjsb@katrinbj.com" r:id="rId2094"/>
    <hyperlink ref="A186" display="HOME N OFFICE" r:id="rId2095"/>
    <hyperlink ref="A889" display="ALFA MISR" r:id="rId2096"/>
    <hyperlink ref="A865" display="HUNZA PROPERTIES BERHAD" r:id="rId2097"/>
    <hyperlink ref="A564" display="M/S REKHA STAINLESS" r:id="rId2098"/>
    <hyperlink ref="A306" display="ALPHA HARDWARE" r:id="rId2099"/>
    <hyperlink ref="I534" display="kanti@brabys.co" r:id="rId2100"/>
    <hyperlink ref="A62" display="COUSINS &amp; PARTNERS TRADE MARKETING SERVICES" r:id="rId2101"/>
    <hyperlink ref="A513" display="LIM LONG SOON ENTERPRISE" r:id="rId2102"/>
    <hyperlink ref="I815" display="sales@ambaflatwares.com" r:id="rId2103"/>
    <hyperlink ref="C598" display="http://www.knightqueengroup.com" r:id="rId2104"/>
    <hyperlink ref="I823" display="alanhnw@yahoo.com" r:id="rId2105"/>
    <hyperlink ref="A1081" display="IMEXCEL SDN" r:id="rId2106"/>
    <hyperlink ref="C159" display="http://www.eskay.co.in" r:id="rId2107"/>
    <hyperlink ref="I744" display="blink_wish@yahoo.com" r:id="rId2108"/>
    <hyperlink ref="I186" display="info@homenoffice.com.pk" r:id="rId2109"/>
    <hyperlink ref="I229" display="pek2001@emirates.net" r:id="rId2110"/>
    <hyperlink ref="I931" display="supermer.its@msn.com" r:id="rId2111"/>
    <hyperlink ref="C1086" display="http://www.time.net.my" r:id="rId2112"/>
    <hyperlink ref="A808" display="KM INTER-MARKETING SDN" r:id="rId2113"/>
    <hyperlink ref="C344" display="http://www.unilever.com" r:id="rId2114"/>
    <hyperlink ref="I710" display="bkksiam1@samart.co" r:id="rId2115"/>
    <hyperlink ref="A785" display="ROCKET KITCHEN GALLERY" r:id="rId2116"/>
    <hyperlink ref="C824" display="http://www.gne.com.eg" r:id="rId2117"/>
    <hyperlink ref="A425" display="MUDO HAZIR GIYIM IM VE PAZ A S" r:id="rId2118"/>
    <hyperlink ref="A1071" display="SOURCERITE INTERNATIONAL" r:id="rId2119"/>
    <hyperlink ref="I28" display="anil2t@yahoo.com" r:id="rId2120"/>
    <hyperlink ref="C234" display="http://www.jatakekeramindo.com" r:id="rId2121"/>
    <hyperlink ref="I318" display="sureshrohira@hotmail.com" r:id="rId2122"/>
    <hyperlink ref="C68" display="http://www.qindustries.com" r:id="rId2123"/>
    <hyperlink ref="C104" display="http://www.hayzum.com" r:id="rId2124"/>
    <hyperlink ref="I295" display="srintl@indiatimes.com" r:id="rId2125"/>
    <hyperlink ref="A297" display="DASTGIR ENGINEERING" r:id="rId2126"/>
    <hyperlink ref="I75" display="kengfatt25@hotmail.com" r:id="rId2127"/>
    <hyperlink ref="A888" display="OCEAN MARKETING AGENCY" r:id="rId2128"/>
    <hyperlink ref="I631" display="afzaalinternational@yahoo.com" r:id="rId2129"/>
    <hyperlink ref="I141" display="vinoadgupta@rediffmail.com" r:id="rId2130"/>
    <hyperlink ref="A933" display="AL-SAERY TRADING EST" r:id="rId2131"/>
    <hyperlink ref="A661" display="SRI VINAYAKA EXPORTS" r:id="rId2132"/>
    <hyperlink ref="A116" display="SIAM SENAR" r:id="rId2133"/>
    <hyperlink ref="I958" display="foodaids@hclinfinet.com" r:id="rId2134"/>
    <hyperlink ref="I805" display="kbjsb@katrinbj.com" r:id="rId2135"/>
    <hyperlink ref="I989" display="malhexpo@ndf.vsnl.net.in" r:id="rId2136"/>
    <hyperlink ref="A96" display="DANIA EST" r:id="rId2137"/>
    <hyperlink ref="A109" display="B&amp;H MARKETING" r:id="rId2138"/>
    <hyperlink ref="C512" display="http://www.ajmerawire.com" r:id="rId2139"/>
    <hyperlink ref="A503" display="AMAN JAYA" r:id="rId2140"/>
    <hyperlink ref="A692" display="ALKAWTHAN IMPORT EXPORT" r:id="rId2141"/>
    <hyperlink ref="I126" display="ngeleong@singnet.com.sg" r:id="rId2142"/>
    <hyperlink ref="I167" display="g1das@yahoo.com" r:id="rId2143"/>
    <hyperlink ref="I268" display="alwellrich@hotmail.com" r:id="rId2144"/>
    <hyperlink ref="A817" display="AKESUKIT EXPRESS AND TRAVEL" r:id="rId2145"/>
    <hyperlink ref="I90" display="sales@ongradio.com" r:id="rId2146"/>
    <hyperlink ref="I261" display="gsfoodproducts@hotmail.com" r:id="rId2147"/>
    <hyperlink ref="I1058" display="saldi@emirates.net" r:id="rId2148"/>
    <hyperlink ref="C861" display="http://www.rhombusgrapple.com" r:id="rId2149"/>
    <hyperlink ref="A398" display="NAM SHIANG AND" r:id="rId2150"/>
    <hyperlink ref="I258" display="ang_tonio@yahoo.com.sg" r:id="rId2151"/>
    <hyperlink ref="A262" display="ALSTONWARE INTERNATIONAL" r:id="rId2152"/>
    <hyperlink ref="C803" display="http://www.jackautomations.com" r:id="rId2153"/>
    <hyperlink ref="A351" display="PROSPER OVERSEAS BUSINESS CO OPERATION" r:id="rId2154"/>
    <hyperlink ref="I923" display="hawko@pacific.net.sg" r:id="rId2155"/>
    <hyperlink ref="I170" display="csidagupan@hotmail.com" r:id="rId2156"/>
    <hyperlink ref="I817" display="akesukit@thailand.com" r:id="rId2157"/>
    <hyperlink ref="I879" display="info@solimpeks.com" r:id="rId2158"/>
    <hyperlink ref="A68" display="Q INDUSTRIES &amp; ENTERPRISE (M) SDN" r:id="rId2159"/>
    <hyperlink ref="A790" display="NORSON ENGG &amp; ALLIED PRODUCTS (P)" r:id="rId2160"/>
    <hyperlink ref="I833" display="palampotteries@hotmail.com" r:id="rId2161"/>
    <hyperlink ref="C553" display="http://www.welltexshowerpro.com" r:id="rId2162"/>
    <hyperlink ref="A580" display="ALI BEY GIDA VE TEMEL IHTIYAC MADDELERI MUESSESELERI A S" r:id="rId2163"/>
    <hyperlink ref="A761" display="BMTC / HOME CENTER" r:id="rId2164"/>
    <hyperlink ref="I868" display="aksoytex@e-kolay.net" r:id="rId2165"/>
    <hyperlink ref="C584" display="http://www.20m.om" r:id="rId2166"/>
    <hyperlink ref="I507" display="forte@hotmail.com" r:id="rId2167"/>
    <hyperlink ref="A310" display="KITCHEN LINE" r:id="rId2168"/>
    <hyperlink ref="I637" display="promal@po.jaring.my" r:id="rId2169"/>
    <hyperlink ref="A917" display="ALITALIA COMMERCIAL" r:id="rId2170"/>
    <hyperlink ref="A278" display="DELMEN MOSQUITO SCREENS" r:id="rId2171"/>
    <hyperlink ref="C313" display="http://www.isbank.net.tr" r:id="rId2172"/>
    <hyperlink ref="I653" display="amar.seaindia@gmail.com" r:id="rId2173"/>
    <hyperlink ref="C539" display="http://www.reksa.com" r:id="rId2174"/>
    <hyperlink ref="I579" display="zdeshmukh@yahoo.co.uk" r:id="rId2175"/>
    <hyperlink ref="A301" display="WATANI TRADING" r:id="rId2176"/>
    <hyperlink ref="I56" display="ammar@dataxprs.com.eg" r:id="rId2177"/>
    <hyperlink ref="I207" display="alantan_123@yahoo.com" r:id="rId2178"/>
    <hyperlink ref="I49" display="jsp962@cbn.net.id" r:id="rId2179"/>
    <hyperlink ref="A928" display="ELSY BEST ENT (WEST AFRICA)" r:id="rId2180"/>
    <hyperlink ref="I955" display="launchworks@pacific.net.sg" r:id="rId2181"/>
    <hyperlink ref="A870" display="AYTAS ZUCCACIYE" r:id="rId2182"/>
    <hyperlink ref="I42" display="dfraser@shoprite.co" r:id="rId2183"/>
    <hyperlink ref="A922" display="LCS ENTERPRISE" r:id="rId2184"/>
    <hyperlink ref="I280" display="almuzammil@yahoo.com" r:id="rId2185"/>
    <hyperlink ref="I47" display="seh@sehdel.com" r:id="rId2186"/>
    <hyperlink ref="A378" display="ROYAL TAJMAHAL" r:id="rId2187"/>
    <hyperlink ref="I272" display="duangruedee@yahoo.com" r:id="rId2188"/>
    <hyperlink ref="A764" display="SHOPPE INTERNATIONAL" r:id="rId2189"/>
    <hyperlink ref="I142" display="shinlick@cbn.net.id" r:id="rId2190"/>
    <hyperlink ref="A827" display="MEERA TRADING AGENCY" r:id="rId2191"/>
    <hyperlink ref="A171" display="T &amp; A BOGHDADI" r:id="rId2192"/>
    <hyperlink ref="A902" display="JEBE ENTERPRISES NIGERIA" r:id="rId2193"/>
    <hyperlink ref="C1083" display="http://www.pioneerintertradeindia.com" r:id="rId2194"/>
    <hyperlink ref="A633" display="H HADAYAT ULLAH GROUP OF INCUSTRIES" r:id="rId2195"/>
    <hyperlink ref="A615" display="CHUANG" r:id="rId2196"/>
    <hyperlink ref="A83" display="PT W TC" r:id="rId2197"/>
    <hyperlink ref="C8" display="http://www.cascohome.com" r:id="rId2198"/>
    <hyperlink ref="I827" display="piyush_24_2000@yahoo.com" r:id="rId2199"/>
    <hyperlink ref="A320" display="EASTMAN IMPEX" r:id="rId2200"/>
    <hyperlink ref="C934" display="http://www.ichibanasia.com.sg" r:id="rId2201"/>
    <hyperlink ref="I824" display="sagaey@gne.com.eg" r:id="rId2202"/>
    <hyperlink ref="I100" display="pw.harish@vsnl.com" r:id="rId2203"/>
    <hyperlink ref="I910" display="limeks@limeks.com" r:id="rId2204"/>
    <hyperlink ref="A727" display="AL ZULFAN ESTABLISHMENT" r:id="rId2205"/>
    <hyperlink ref="A415" display="I-MODE" r:id="rId2206"/>
    <hyperlink ref="I393" display="bobbyhouse@cyber.net.pk" r:id="rId2207"/>
    <hyperlink ref="C224" display="http://www.johnsonrose.ca" r:id="rId2208"/>
    <hyperlink ref="I135" display="zegrys@sai.co" r:id="rId2209"/>
    <hyperlink ref="A179" display="PUNJAB CROCKERY STORE" r:id="rId2210"/>
    <hyperlink ref="A55" display="NEW COTTON" r:id="rId2211"/>
    <hyperlink ref="I375" display="anant_delhi@hotmail.com" r:id="rId2212"/>
    <hyperlink ref="A813" display="E-STEEL GLOBAL MARKETING" r:id="rId2213"/>
    <hyperlink ref="A856" display="KIG" r:id="rId2214"/>
    <hyperlink ref="A315" display="S R INTERNATIONAL" r:id="rId2215"/>
    <hyperlink ref="I1010" display="selassiea2000@yahoo.com" r:id="rId2216"/>
    <hyperlink ref="A357" display="OZONE OVERSEAS" r:id="rId2217"/>
    <hyperlink ref="I1083" display="justinn.sze@gmail.com" r:id="rId2218"/>
    <hyperlink ref="A884" display="ASTRABON (S)" r:id="rId2219"/>
    <hyperlink ref="I26" display="drjalan@hotmail.com" r:id="rId2220"/>
    <hyperlink ref="C666" display="http://www.royallacewood.com" r:id="rId2221"/>
    <hyperlink ref="C853" display="http://www.ae.net.sa" r:id="rId2222"/>
    <hyperlink ref="C608" display="http://www.img.com.tr" r:id="rId2223"/>
    <hyperlink ref="C166" display="http://www.dickblick.com" r:id="rId2224"/>
    <hyperlink ref="A709" display="C THAI ROONG LTD PART" r:id="rId2225"/>
    <hyperlink ref="C531" display="http://www.mls.net" r:id="rId2226"/>
    <hyperlink ref="A142" display="PT SHINLICK SUPERINDO" r:id="rId2227"/>
    <hyperlink ref="A451" display="FAIRTRADE" r:id="rId2228"/>
    <hyperlink ref="A363" display="SYAMETRO HOLDINGS SDN" r:id="rId2229"/>
    <hyperlink ref="A436" display="EASTMAN INTERNATIONAL" r:id="rId2230"/>
    <hyperlink ref="A14" display="SYMBIOSIS IMPEX" r:id="rId2231"/>
    <hyperlink ref="C590" display="http://www.netvigator.com" r:id="rId2232"/>
    <hyperlink ref="A290" display="BIN TALEB CENTER FOR ALUMINUM KITCHENS" r:id="rId2233"/>
    <hyperlink ref="I323" display="delmennets2004@yahoo.com" r:id="rId2234"/>
    <hyperlink ref="A971" display="HAYAT TRADING EST" r:id="rId2235"/>
    <hyperlink ref="A325" display="NICE STAR INTERNATIONAL" r:id="rId2236"/>
    <hyperlink ref="A178" display="ASTRO LANSON INVESTMENT" r:id="rId2237"/>
    <hyperlink ref="I367" display="fuar@albedotour.com" r:id="rId2238"/>
    <hyperlink ref="A1053" display="LI AN FOODSTUFF" r:id="rId2239"/>
    <hyperlink ref="C481" display="http://www.onyxhouseware.com" r:id="rId2240"/>
    <hyperlink ref="A126" display="NGEE LEONG" r:id="rId2241"/>
    <hyperlink ref="A419" display="M/S RAJVI ELECTRONICS" r:id="rId2242"/>
    <hyperlink ref="A939" display="NEW CHAND NARENDAR KUMAR" r:id="rId2243"/>
    <hyperlink ref="C904" display="http://www.inoksan.com.tr" r:id="rId2244"/>
    <hyperlink ref="I184" display="smi_3miti@hotmail.com" r:id="rId2245"/>
    <hyperlink ref="C636" display="http://www.shakirscollection.com" r:id="rId2246"/>
    <hyperlink ref="A821" display="J S M ALUMINUM" r:id="rId2247"/>
    <hyperlink ref="C197" display="http://www.homepro.co.th" r:id="rId2248"/>
    <hyperlink ref="I5" display="pli_cana_ro@yahoo.co.in" r:id="rId2249"/>
    <hyperlink ref="C1060" display="http://www.asiaticgroup.com.sg" r:id="rId2250"/>
    <hyperlink ref="I819" display="bank_kinetic@hotmail.com" r:id="rId2251"/>
    <hyperlink ref="A571" display="ALREHMAN INTERNATIONAL TRADING" r:id="rId2252"/>
    <hyperlink ref="A742" display="TAI SUN PAPER PRODUCTS" r:id="rId2253"/>
    <hyperlink ref="I267" display="guppy@po.jaring.my" r:id="rId2254"/>
    <hyperlink ref="I273" display="dithar@hotmail.com" r:id="rId2255"/>
    <hyperlink ref="A903" display="JAVA ENTERPRISES" r:id="rId2256"/>
    <hyperlink ref="A545" display="CANATA PRIMA NIAGA" r:id="rId2257"/>
    <hyperlink ref="I404" display="altindo@dnet.net.id" r:id="rId2258"/>
    <hyperlink ref="C1038" display="http://www.daitona.com" r:id="rId2259"/>
    <hyperlink ref="A512" display="AJMERA WIRE PRODUCTS" r:id="rId2260"/>
    <hyperlink ref="I396" display="ongbguan@tm.net.my" r:id="rId2261"/>
    <hyperlink ref="A476" display="CHIMA HOLDINIGS" r:id="rId2262"/>
    <hyperlink ref="A603" display="ANWER HARDWARE" r:id="rId2263"/>
    <hyperlink ref="C443" display="http://www.melcochina.com" r:id="rId2264"/>
    <hyperlink ref="A439" display="GOLDEN GROUP OVERSEAS" r:id="rId2265"/>
    <hyperlink ref="C1041" display="http://www.siahuat.com.sg" r:id="rId2266"/>
    <hyperlink ref="I729" display="imparatorltd@yahoo.com" r:id="rId2267"/>
    <hyperlink ref="I388" display="camsb@tm.net.my" r:id="rId2268"/>
    <hyperlink ref="I980" display="nimish_kanoi@vsnl.net" r:id="rId2269"/>
    <hyperlink ref="I335" display="ozone@mantraonline.com" r:id="rId2270"/>
    <hyperlink ref="A1009" display="ALANKAR PACKERS" r:id="rId2271"/>
    <hyperlink ref="I585" display="shmse@bom5.vsnl.net.in" r:id="rId2272"/>
    <hyperlink ref="A716" display="PART-NEK YENI EKONOMI VE BILISIM TEKNOLOJILERI DANISMANLIGI ORGANIZASYON VE ULUSLARARSI TICARET LTD STI" r:id="rId2273"/>
    <hyperlink ref="I34" display="femiking@consultant.com" r:id="rId2274"/>
    <hyperlink ref="C831" display="http://www.blr.vsnl.net.in" r:id="rId2275"/>
    <hyperlink ref="I922" display="lcstrdg@singnet.com.sg" r:id="rId2276"/>
    <hyperlink ref="A1046" display="SUNBEAM ELECTRONIC(P)" r:id="rId2277"/>
    <hyperlink ref="I251" display="dakhan@omniaworld.net" r:id="rId2278"/>
    <hyperlink ref="C545" display="http://www.rad.net.id" r:id="rId2279"/>
    <hyperlink ref="A848" display="M M EXPORTS" r:id="rId2280"/>
    <hyperlink ref="A280" display="QAMRIA AHMED M HAZAZI EST" r:id="rId2281"/>
    <hyperlink ref="I487" display="godstime@nova.net" r:id="rId2282"/>
    <hyperlink ref="I12" display="r2320611@mantraonline.com" r:id="rId2283"/>
    <hyperlink ref="A381" display="PACIFIC IMPOEX (PVT)" r:id="rId2284"/>
    <hyperlink ref="C196" display="http://www.altabari.com" r:id="rId2285"/>
    <hyperlink ref="C288" display="http://www.indopower.co.in" r:id="rId2286"/>
    <hyperlink ref="A342" display="GLASS WORTH MANUFACTORING" r:id="rId2287"/>
    <hyperlink ref="A916" display="PT TRI MANDIRI SEJAHTERA" r:id="rId2288"/>
    <hyperlink ref="A421" display="BOON &amp; COMPANY(PTE)LTD" r:id="rId2289"/>
    <hyperlink ref="I163" display="info@shrishakun.com" r:id="rId2290"/>
    <hyperlink ref="I928" display="elsybest@yahoo.com" r:id="rId2291"/>
    <hyperlink ref="A75" display="KENG FATT SDN" r:id="rId2292"/>
    <hyperlink ref="C882" display="http://www.indiamart.com" r:id="rId2293"/>
    <hyperlink ref="A699" display="SHREE STEELS" r:id="rId2294"/>
    <hyperlink ref="A619" display="CUT CRAFT ASIA" r:id="rId2295"/>
    <hyperlink ref="A842" display="ANASIA" r:id="rId2296"/>
    <hyperlink ref="A331" display="EIDER INDIA" r:id="rId2297"/>
    <hyperlink ref="I568" display="salah_helal@hotmail.com" r:id="rId2298"/>
    <hyperlink ref="C657" display="http://www.saniton.com" r:id="rId2299"/>
    <hyperlink ref="I719" display="sales@darlinghome.com" r:id="rId2300"/>
    <hyperlink ref="I1034" display="nedimalem@yahoo.com" r:id="rId2301"/>
    <hyperlink ref="I293" display="bio_aliyu@yahoo.com" r:id="rId2302"/>
    <hyperlink ref="C521" display="http://www.iaswww.com" r:id="rId2303"/>
    <hyperlink ref="I952" display="foodaids@hclinfinet.com" r:id="rId2304"/>
    <hyperlink ref="A335" display="OZONE OVERSEAS" r:id="rId2305"/>
    <hyperlink ref="I1085" display="asbt@i-manila.com.ph" r:id="rId2306"/>
    <hyperlink ref="I535" display="logo.comp@hotmail.com" r:id="rId2307"/>
    <hyperlink ref="I48" display="info@lacoppera.com" r:id="rId2308"/>
    <hyperlink ref="I886" display="marchilos@hotmail.com" r:id="rId2309"/>
    <hyperlink ref="A982" display="KANG LI FAR EAST" r:id="rId2310"/>
    <hyperlink ref="A493" display="GIFTSLAND" r:id="rId2311"/>
    <hyperlink ref="I379" display="antony_kwee@yahoo.com" r:id="rId2312"/>
    <hyperlink ref="A272" display="IVORY PIANO" r:id="rId2313"/>
    <hyperlink ref="A836" display="CV LINTAS BUANA JAYA" r:id="rId2314"/>
    <hyperlink ref="I830" display="rdserve1@hotmail.com" r:id="rId2315"/>
    <hyperlink ref="I1036" display="kheraj@vsnl.com" r:id="rId2316"/>
    <hyperlink ref="C816" display="http://www.shoppebaroda.com" r:id="rId2317"/>
    <hyperlink ref="A644" display="CV HARAPAN BARU" r:id="rId2318"/>
    <hyperlink ref="C269" display="http://www.eiderinfotech.com" r:id="rId2319"/>
    <hyperlink ref="I360" display="cenk@promt.com.tr" r:id="rId2320"/>
    <hyperlink ref="I180" display="csidagupan@hotmail.com" r:id="rId2321"/>
    <hyperlink ref="I362" display="tecktai@pacific.net.sg" r:id="rId2322"/>
    <hyperlink ref="A670" display="SRICHAND GOPUMAL" r:id="rId2323"/>
    <hyperlink ref="C812" display="http://www.pasifikgrup.com" r:id="rId2324"/>
    <hyperlink ref="A161" display="BOMBAY" r:id="rId2325"/>
    <hyperlink ref="C441" display="http://www.kolobthailand.com" r:id="rId2326"/>
    <hyperlink ref="A221" display="MITIAL STEEL WORKS" r:id="rId2327"/>
    <hyperlink ref="A819" display="KINETIC TRADING" r:id="rId2328"/>
    <hyperlink ref="A720" display="SURYA STEEL" r:id="rId2329"/>
    <hyperlink ref="A172" display="IPP(SINGAPORE)PTE" r:id="rId2330"/>
    <hyperlink ref="I423" display="bo.uk@pc.jaring.my" r:id="rId2331"/>
    <hyperlink ref="A534" display="ASSOCIATED INDUSTRIES (PTY)" r:id="rId2332"/>
    <hyperlink ref="A741" display="AL SHOWAIB TRADING CO;L L C" r:id="rId2333"/>
    <hyperlink ref="C251" display="http://www.omniaworld.net" r:id="rId2334"/>
    <hyperlink ref="A844" display="BESTCO FUEL INJECTION PUMP SERVICE" r:id="rId2335"/>
    <hyperlink ref="A671" display="NIKOM INTERNATIONAL GROUP" r:id="rId2336"/>
    <hyperlink ref="C380" display="http://www.paradesingapore.com" r:id="rId2337"/>
    <hyperlink ref="I119" display="aslib@testrite.com.tr" r:id="rId2338"/>
    <hyperlink ref="C554" display="http://www.swad.pk" r:id="rId2339"/>
    <hyperlink ref="I496" display="leefok@pd.jaring.my" r:id="rId2340"/>
    <hyperlink ref="I348" display="tolgas@tolman.com.tr" r:id="rId2341"/>
    <hyperlink ref="I699" display="amitgoel_ss@yahoo.com" r:id="rId2342"/>
    <hyperlink ref="A410" display="VIJAY HEMANT EXPORTS" r:id="rId2343"/>
    <hyperlink ref="C979" display="http://www.bioperfectus.com" r:id="rId2344"/>
    <hyperlink ref="A459" display="RAGHUNATH OVERSEAS" r:id="rId2345"/>
    <hyperlink ref="C984" display="http://www.stationeryworld.com" r:id="rId2346"/>
    <hyperlink ref="C576" display="http://www.picclick.ca" r:id="rId2347"/>
    <hyperlink ref="I562" display="insure@paramount.com.ph" r:id="rId2348"/>
    <hyperlink ref="A45" display="SOON THYE CHEANG" r:id="rId2349"/>
    <hyperlink ref="I32" display="rezek2001@hotmail.com" r:id="rId2350"/>
    <hyperlink ref="I232" display="govindexp71_cal@yahoo.com" r:id="rId2351"/>
    <hyperlink ref="A577" display="PAK ENTERPRISES" r:id="rId2352"/>
    <hyperlink ref="A796" display="GURUOVERSEAS" r:id="rId2353"/>
    <hyperlink ref="I441" display="pum@kolobthailand.com" r:id="rId2354"/>
    <hyperlink ref="A269" display="EIDER INDIA" r:id="rId2355"/>
    <hyperlink ref="A155" display="UNI G" r:id="rId2356"/>
    <hyperlink ref="A750" display="J C OH ENTERPRISES" r:id="rId2357"/>
    <hyperlink ref="I1019" display="jb16danquah@yahoo.com" r:id="rId2358"/>
    <hyperlink ref="C991" display="http://www.mingluji.com" r:id="rId2359"/>
    <hyperlink ref="A913" display="C C S TRADING" r:id="rId2360"/>
    <hyperlink ref="I115" display="ashwanimallick@yahoo.com" r:id="rId2361"/>
    <hyperlink ref="A285" display="PARAMOUNT ENTERPRISE" r:id="rId2362"/>
    <hyperlink ref="I636" display="abbas.f@cyber.net.pk" r:id="rId2363"/>
    <hyperlink ref="A101" display="NGEE LEONG" r:id="rId2364"/>
    <hyperlink ref="C923" display="http://www.hawko.com" r:id="rId2365"/>
    <hyperlink ref="I849" display="marketing1@amap.co" r:id="rId2366"/>
    <hyperlink ref="A207" display="MABEL MARKETING" r:id="rId2367"/>
    <hyperlink ref="I370" display="pobcoworld@hotmail.com" r:id="rId2368"/>
    <hyperlink ref="I491" display="anusornbzb@hotmail.com" r:id="rId2369"/>
    <hyperlink ref="A758" display="PASIFIK GRUP ITHALAT VE IHRACAT LTD STI" r:id="rId2370"/>
    <hyperlink ref="C267" display="http://www.asiaep.com" r:id="rId2371"/>
    <hyperlink ref="I427" display="okoray@bms-ace.com" r:id="rId2372"/>
    <hyperlink ref="C359" display="http://www.aprilsourcing.com" r:id="rId2373"/>
    <hyperlink ref="C648" display="http://www.sugarcane.org" r:id="rId2374"/>
    <hyperlink ref="A861" display="RHOMBUS GRAPPLE" r:id="rId2375"/>
    <hyperlink ref="A112" display="KELUSS NAMEX BUSINESS EMPIRE" r:id="rId2376"/>
    <hyperlink ref="A270" display="SINGAPORE AIRLINES" r:id="rId2377"/>
    <hyperlink ref="C254" display="http://www.qindustries.com" r:id="rId2378"/>
    <hyperlink ref="I904" display="dgulen@inoksan.com.tr" r:id="rId2379"/>
    <hyperlink ref="I842" display="talalghandour@abudawood.com" r:id="rId2380"/>
    <hyperlink ref="I985" display="info@robertho.com.sg" r:id="rId2381"/>
    <hyperlink ref="A291" display="SAUDI AMERICAN BANK" r:id="rId2382"/>
    <hyperlink ref="A602" display="AL KASHGARY EST" r:id="rId2383"/>
    <hyperlink ref="A139" display="ANIKET EXPORTS" r:id="rId2384"/>
    <hyperlink ref="I763" display="am@archiesonline.com" r:id="rId2385"/>
    <hyperlink ref="A147" display="C A SOI &amp;" r:id="rId2386"/>
    <hyperlink ref="I596" display="hayzum_tr@hotmail.com" r:id="rId2387"/>
    <hyperlink ref="I706" display="aminmy@dataxpress.com.eg" r:id="rId2388"/>
    <hyperlink ref="I430" display="aglangroup@link.net" r:id="rId2389"/>
    <hyperlink ref="I260" display="yousuf_patel@hotmail.com" r:id="rId2390"/>
    <hyperlink ref="C475" display="http://www.paramount.com.ph" r:id="rId2391"/>
    <hyperlink ref="C948" display="http://www.sunnyatmaca.com" r:id="rId2392"/>
    <hyperlink ref="I929" display="straightlineconsult@yahoo.com" r:id="rId2393"/>
    <hyperlink ref="A64" display="BENAKA MUDRANA" r:id="rId2394"/>
    <hyperlink ref="A20" display="SGH MACHINERY SDN" r:id="rId2395"/>
    <hyperlink ref="A488" display="LIQUENOSI VENTURES" r:id="rId2396"/>
    <hyperlink ref="A743" display="ENTERPRISE FRANK" r:id="rId2397"/>
    <hyperlink ref="A762" display="TAM MINH ANH" r:id="rId2398"/>
    <hyperlink ref="A355" display="FAIQA FLOWER TRADING" r:id="rId2399"/>
    <hyperlink ref="A457" display="SERTAS ZUCCACIYE TIC VE SAN LTD STI" r:id="rId2400"/>
    <hyperlink ref="A612" display="M/S ERAN CONSULTANTS" r:id="rId2401"/>
    <hyperlink ref="I844" display="bestco@pm.net.my" r:id="rId2402"/>
    <hyperlink ref="A927" display="CEORA INDUSTRIES" r:id="rId2403"/>
    <hyperlink ref="C463" display="http://www.unoglass.com" r:id="rId2404"/>
    <hyperlink ref="A91" display="GRAES APPLIANCES SDN" r:id="rId2405"/>
    <hyperlink ref="A576" display="SUNLITE ADVERTISING" r:id="rId2406"/>
    <hyperlink ref="I813" display="benison@bell.com.ph" r:id="rId2407"/>
    <hyperlink ref="I10" display="mal_pak@yahoo.com" r:id="rId2408"/>
    <hyperlink ref="I454" display="utranslucent@hotmail.com" r:id="rId2409"/>
    <hyperlink ref="A70" display="ONG RADIO SERVICE" r:id="rId2410"/>
    <hyperlink ref="C858" display="http://www.mayagift.com" r:id="rId2411"/>
    <hyperlink ref="I772" display="sinoegypt@link.net" r:id="rId2412"/>
    <hyperlink ref="I455" display="marialivingstoneenterprisegh@yahoo.com" r:id="rId2413"/>
    <hyperlink ref="A527" display="AL HURAIZ ESTABLISHMENT FOR INDUSTRY" r:id="rId2414"/>
    <hyperlink ref="I399" display="ember@po.jaring.my" r:id="rId2415"/>
    <hyperlink ref="A418" display="ABU HARB EST" r:id="rId2416"/>
    <hyperlink ref="A887" display="&#10;SAUDARA SALES AND SERVICES SDN" r:id="rId2417"/>
    <hyperlink ref="A1058" display="KITCHERAMA TRADING" r:id="rId2418"/>
    <hyperlink ref="I38" display="neweast2008@yahoo.com.cn" r:id="rId2419"/>
    <hyperlink ref="I50" display="artformjon@tri-isys.com" r:id="rId2420"/>
    <hyperlink ref="A514" display="KARTAL PAZARLAMA VE DIS TIC LTD STI" r:id="rId2421"/>
    <hyperlink ref="A402" display="DANG INVESTMENT" r:id="rId2422"/>
    <hyperlink ref="I872" display="shahqaz1@emirates.net" r:id="rId2423"/>
    <hyperlink ref="I680" display="dud36@hotmail.com" r:id="rId2424"/>
    <hyperlink ref="I401" display="kshtrade@singnet.com.sg" r:id="rId2425"/>
    <hyperlink ref="I240" display="basirat2002@yahoo.com" r:id="rId2426"/>
    <hyperlink ref="C842" display="http://www.abudawood.com" r:id="rId2427"/>
    <hyperlink ref="A303" display="ALFRED &amp; LON FURNITURE" r:id="rId2428"/>
    <hyperlink ref="A502" display="SANTINA IMP/EXP TRADING ENT" r:id="rId2429"/>
    <hyperlink ref="C1006" display="http://www.giasmd01.vsnl.net.in" r:id="rId2430"/>
    <hyperlink ref="A732" display="G B GAS LIGHTER INDUSTRIES" r:id="rId2431"/>
    <hyperlink ref="A443" display="P T SENTOSAJAYA EXPORT" r:id="rId2432"/>
    <hyperlink ref="C362" display="http://www.tecktai.com" r:id="rId2433"/>
    <hyperlink ref="C835" display="http://www.nandaoverseas.com" r:id="rId2434"/>
    <hyperlink ref="I386" display="dipakgoyal@rediffmail.com" r:id="rId2435"/>
    <hyperlink ref="A151" display="CHINAGOODS VENTURES" r:id="rId2436"/>
    <hyperlink ref="A321" display="NOOR ASSOCIATES" r:id="rId2437"/>
    <hyperlink ref="C1078" display="http://www.i-manila.com.ph" r:id="rId2438"/>
    <hyperlink ref="I309" display="wale_2003@presidency.com" r:id="rId2439"/>
    <hyperlink ref="C802" display="http://www.pm.net.my" r:id="rId2440"/>
    <hyperlink ref="C385" display="http://www.square-automation.net" r:id="rId2441"/>
    <hyperlink ref="C312" display="http://www.brain.net" r:id="rId2442"/>
    <hyperlink ref="I582" display="roland@cutcraft.com" r:id="rId2443"/>
    <hyperlink ref="I587" display="joshindo@cbn.net.id" r:id="rId2444"/>
    <hyperlink ref="I978" display="herphys4tade@yahoo.com" r:id="rId2445"/>
    <hyperlink ref="A622" display="MITTAL REFRIGERATIONS" r:id="rId2446"/>
    <hyperlink ref="I1013" display="ahaipl@hotmail.com" r:id="rId2447"/>
    <hyperlink ref="A729" display="IMPARATOR ELEKTRONIK BILISIM VE DIS TICARET LTD STI" r:id="rId2448"/>
    <hyperlink ref="C893" display="http://www.hanami.co.th" r:id="rId2449"/>
    <hyperlink ref="C730" display="http://www.168film.com" r:id="rId2450"/>
    <hyperlink ref="A370" display="PROSPER OVERSEAS BUSINESS CO OPERATION" r:id="rId2451"/>
    <hyperlink ref="I64" display="benaka12@rediffmail.com" r:id="rId2452"/>
    <hyperlink ref="A1016" display="PT MELINDO CIPTA AGUNG" r:id="rId2453"/>
    <hyperlink ref="A507" display="FORTE ENTERPRISE" r:id="rId2454"/>
    <hyperlink ref="A840" display="BERJAYA STEEEL PRODUCT SDN" r:id="rId2455"/>
    <hyperlink ref="C175" display="http://www.shrishakun.com" r:id="rId2456"/>
    <hyperlink ref="I41" display="kjethwani@vsnl.com" r:id="rId2457"/>
    <hyperlink ref="I657" display="saniton@mbox4.singnet.com.sg" r:id="rId2458"/>
    <hyperlink ref="C377" display="http://www.kiraz.com" r:id="rId2459"/>
    <hyperlink ref="C158" display="http://www.sehdel.com" r:id="rId2460"/>
    <hyperlink ref="C646" display="http://www.almoayyedintl.com" r:id="rId2461"/>
    <hyperlink ref="C556" display="http://www.corrpsionX.com" r:id="rId2462"/>
    <hyperlink ref="C53" display="http://www.lhr.comsats.net.pk" r:id="rId2463"/>
    <hyperlink ref="C409" display="http://www.shaheenent.com" r:id="rId2464"/>
    <hyperlink ref="I21" display="jeejap@satyam.net.in" r:id="rId2465"/>
    <hyperlink ref="A222" display="C MAHAKITYOTHA" r:id="rId2466"/>
    <hyperlink ref="A61" display="BABA ISALE HOUSE HOLD STORE NIGERIA" r:id="rId2467"/>
    <hyperlink ref="C48" display="http://www.lacoppera.com" r:id="rId2468"/>
    <hyperlink ref="I789" display="palampotteries@hotmail.com" r:id="rId2469"/>
    <hyperlink ref="C848" display="http://www.mmexports.com" r:id="rId2470"/>
    <hyperlink ref="A625" display="PONTEX INTERNATIONAL" r:id="rId2471"/>
    <hyperlink ref="I825" display="crownceram@yahoo.com" r:id="rId2472"/>
    <hyperlink ref="A1012" display="NADA IMPORT &amp; EXPORT" r:id="rId2473"/>
    <hyperlink ref="A676" display="A S IMPEX TRADERS" r:id="rId2474"/>
    <hyperlink ref="I869" display="marudhara@vsnl.net" r:id="rId2475"/>
    <hyperlink ref="I2" display="gaurav_mi@yahoo.com" r:id="rId2476"/>
    <hyperlink ref="I254" display="qindntrd@singnet.com.sg" r:id="rId2477"/>
    <hyperlink ref="A845" display="BEYOND LIGHTING &amp; MANUFACTURING PTE LTD (SINGAPORE)" r:id="rId2478"/>
    <hyperlink ref="A1061" display="JUMB MARKETING" r:id="rId2479"/>
    <hyperlink ref="A1010" display="DAN VENTURES" r:id="rId2480"/>
    <hyperlink ref="I767" display="bank_kinetic@hotmail.com" r:id="rId2481"/>
    <hyperlink ref="I901" display="almalki_bashar@hotmail.com" r:id="rId2482"/>
    <hyperlink ref="A940" display="METE PLASTIK SANAYI VE TICARET A S" r:id="rId2483"/>
    <hyperlink ref="I964" display="kheraj@vsnl.com" r:id="rId2484"/>
    <hyperlink ref="A1050" display="M/S DOLPHIN POWERTRONICS" r:id="rId2485"/>
    <hyperlink ref="I1067" display="alielnily@yahoo.com" r:id="rId2486"/>
    <hyperlink ref="A810" display="MINDSPROUT TECHNOLOGIES" r:id="rId2487"/>
    <hyperlink ref="A193" display="GEM INTERNATIONAL TRADING" r:id="rId2488"/>
    <hyperlink ref="I31" display="trashcan@flashmail.com" r:id="rId2489"/>
    <hyperlink ref="C926" display="http://www.adprint.com.ua" r:id="rId2490"/>
    <hyperlink ref="C937" display="http://www.asiaaccess.net.th" r:id="rId2491"/>
    <hyperlink ref="A79" display="JUBILEE &amp; ASSOCIATE INDUSTRIES" r:id="rId2492"/>
    <hyperlink ref="I52" display="nortech@mail.com" r:id="rId2493"/>
    <hyperlink ref="C407" display="http://www.nourinternational.net" r:id="rId2494"/>
    <hyperlink ref="A755" display="MINDSPROUT TECHNOLOGIES" r:id="rId2495"/>
    <hyperlink ref="I504" display="bobbyhouse@cyber.net.pk" r:id="rId2496"/>
    <hyperlink ref="A88" display="INNOVATIVE TEAMWORK SDN" r:id="rId2497"/>
    <hyperlink ref="A47" display="SAWHNEY EXPORT HOUSE" r:id="rId2498"/>
    <hyperlink ref="I306" display="hamidbut@brain.net" r:id="rId2499"/>
    <hyperlink ref="A712" display="FOUNTON TRADING" r:id="rId2500"/>
    <hyperlink ref="I745" display="gbgaslighter@yahoo.co.in" r:id="rId2501"/>
    <hyperlink ref="I408" display="sndl@hotmail.com" r:id="rId2502"/>
    <hyperlink ref="A731" display="THOO YEE GEOK EARTHENWARE DEALERS" r:id="rId2503"/>
    <hyperlink ref="I876" display="henrywu@lucas.com.sg" r:id="rId2504"/>
    <hyperlink ref="C659" display="http://www.bharatin.com" r:id="rId2505"/>
    <hyperlink ref="A358" display="JUMAGOZ" r:id="rId2506"/>
    <hyperlink ref="C404" display="http://www.dnet.net.id" r:id="rId2507"/>
    <hyperlink ref="A498" display="FAIRTRADE" r:id="rId2508"/>
    <hyperlink ref="C305" display="http://www.asiaep.com" r:id="rId2509"/>
    <hyperlink ref="A256" display="SWAN INTERNATIONAL TRADERS" r:id="rId2510"/>
    <hyperlink ref="C114" display="http://www.mti-microtech.com" r:id="rId2511"/>
    <hyperlink ref="C480" display="http://www.esselworld.com" r:id="rId2512"/>
    <hyperlink ref="A253" display="PROSPER OVERSEAS BUSINESS CO OPERATION IMPORTER &amp; EXPORTER" r:id="rId2513"/>
    <hyperlink ref="I307" display="aroben2000@isbank.net.tr" r:id="rId2514"/>
    <hyperlink ref="C650" display="http://www.net4india.com" r:id="rId2515"/>
    <hyperlink ref="I1046" display="abl@ndb.vsnl.net.in" r:id="rId2516"/>
    <hyperlink ref="A925" display="7 DRAGON" r:id="rId2517"/>
    <hyperlink ref="A885" display="BOIS TECHNOLOGIES (P)" r:id="rId2518"/>
    <hyperlink ref="I640" display="qaswaa2000@yahoo.com" r:id="rId2519"/>
    <hyperlink ref="A774" display="NORSON ENGG &amp; ALLIED PRODUCTS (P)" r:id="rId2520"/>
    <hyperlink ref="I497" display="gbventures@indiatimes.com" r:id="rId2521"/>
    <hyperlink ref="I60" display="almustafagmts@yahoo.com" r:id="rId2522"/>
    <hyperlink ref="I638" display="clearfastdel@vsnl.net" r:id="rId2523"/>
    <hyperlink ref="I668" display="hardware@cyber.net.pk" r:id="rId2524"/>
    <hyperlink ref="I486" display="dan8wkl@yahoo.com" r:id="rId2525"/>
    <hyperlink ref="C983" display="http://www.quixs.net" r:id="rId2526"/>
    <hyperlink ref="C291" display="http://www.samba.com.sa" r:id="rId2527"/>
    <hyperlink ref="I532" display="spotglobo@rediffmail.com" r:id="rId2528"/>
    <hyperlink ref="C231" display="http://www.sohil-impex.com" r:id="rId2529"/>
    <hyperlink ref="A1000" display="OPNATE INTERNATIONAL" r:id="rId2530"/>
    <hyperlink ref="C560" display="http://www.8m.com" r:id="rId2531"/>
    <hyperlink ref="A332" display="M/S MANZOOR &amp;" r:id="rId2532"/>
    <hyperlink ref="A379" display="CV ARJUNA MULTI AGRIBIS" r:id="rId2533"/>
    <hyperlink ref="I948" display="atmacael@superonline.com" r:id="rId2534"/>
    <hyperlink ref="I175" display="info@shrishakun.com" r:id="rId2535"/>
    <hyperlink ref="I619" display="roland@cutcraft.com" r:id="rId2536"/>
    <hyperlink ref="A908" display="SKYRISE" r:id="rId2537"/>
    <hyperlink ref="A657" display="SANITON CERAMIC" r:id="rId2538"/>
    <hyperlink ref="A589" display="PAIKA" r:id="rId2539"/>
    <hyperlink ref="I739" display="lausc@selasih.com.my" r:id="rId2540"/>
    <hyperlink ref="C161" display="http://www.bombaysocks.com" r:id="rId2541"/>
    <hyperlink ref="C439" display="http://www.goldengroupoverseas.com" r:id="rId2542"/>
    <hyperlink ref="C199" display="http://www.cni.co.id" r:id="rId2543"/>
    <hyperlink ref="A484" display="SRI ROHINI IMPEX" r:id="rId2544"/>
    <hyperlink ref="A663" display="TREE PROGRESS PRODUCT" r:id="rId2545"/>
    <hyperlink ref="A279" display="NICE STAR INTERNATIONAL" r:id="rId2546"/>
    <hyperlink ref="I686" display="zenbash@yahoo.com" r:id="rId2547"/>
    <hyperlink ref="C298" display="http://www.whitefieldcotton.net" r:id="rId2548"/>
    <hyperlink ref="C1063" display="http://www.bronzmobilya.com.tr" r:id="rId2549"/>
    <hyperlink ref="I165" display="amritkitchenplast@hotmail.com" r:id="rId2550"/>
    <hyperlink ref="A212" display="A N J P" r:id="rId2551"/>
    <hyperlink ref="I960" display="nedimalem@yahoo.com" r:id="rId2552"/>
    <hyperlink ref="A296" display="SAUDI AMERICAN BANK" r:id="rId2553"/>
    <hyperlink ref="A388" display="ADVANCE EAGLE MARKETING SDN" r:id="rId2554"/>
    <hyperlink ref="I120" display="aiyara@ceradecor.com" r:id="rId2555"/>
    <hyperlink ref="A353" display="RAFEL TRADING EST" r:id="rId2556"/>
    <hyperlink ref="A778" display="S S COMMERCIAL" r:id="rId2557"/>
    <hyperlink ref="A574" display="JASON WONDERFUL" r:id="rId2558"/>
    <hyperlink ref="I356" display="binzaid@hotmail.com" r:id="rId2559"/>
    <hyperlink ref="I961" display="as.kitchen@sps.sa" r:id="rId2560"/>
    <hyperlink ref="I858" display="anil@mayagift.com" r:id="rId2561"/>
    <hyperlink ref="A567" display="BENCHAN TRADERS" r:id="rId2562"/>
    <hyperlink ref="C1016" display="http://www.vivamas.com" r:id="rId2563"/>
    <hyperlink ref="I981" display="porselen@ttnet.net.tr" r:id="rId2564"/>
    <hyperlink ref="A941" display="SABROS ENTERPRISES" r:id="rId2565"/>
    <hyperlink ref="I227" display="ratiosi1024@hotmail.com" r:id="rId2566"/>
    <hyperlink ref="A754" display="VIEBA" r:id="rId2567"/>
    <hyperlink ref="I1006" display="baywatch@giasmd01.vsnl.net.in" r:id="rId2568"/>
    <hyperlink ref="A597" display="FERGAN TRADING" r:id="rId2569"/>
    <hyperlink ref="I331" display="eiderindia@yahoo.com" r:id="rId2570"/>
    <hyperlink ref="A775" display="PT MITRAGUNA KENCANAMULIA" r:id="rId2571"/>
    <hyperlink ref="I738" display="khaled.mobarak@hotmail.com" r:id="rId2572"/>
    <hyperlink ref="A426" display="POLYMECH INTERNATIONAL" r:id="rId2573"/>
    <hyperlink ref="C519" display="http://www.shivkitchenware.com" r:id="rId2574"/>
    <hyperlink ref="C307" display="http://www.isbank.net.tr" r:id="rId2575"/>
    <hyperlink ref="A389" display="ABDUL AZIZ R AL-KATHIRY TRADING EST" r:id="rId2576"/>
    <hyperlink ref="I607" display="nikom8sb@tm.net.my" r:id="rId2577"/>
    <hyperlink ref="A1014" display="AMARILO INDUSTRIES" r:id="rId2578"/>
    <hyperlink ref="I190" display="youaremy@37.com" r:id="rId2579"/>
    <hyperlink ref="C967" display="http://www.vasia.com" r:id="rId2580"/>
    <hyperlink ref="I470" display="siewkhentan@pd.jaring.my" r:id="rId2581"/>
    <hyperlink ref="A455" display="MARIA LIVING STONE" r:id="rId2582"/>
    <hyperlink ref="A216" display="BEN GREENBERG &amp; SONS (PTY)LTD" r:id="rId2583"/>
    <hyperlink ref="I452" display="rsspore@singnet.com.sg" r:id="rId2584"/>
    <hyperlink ref="I58" display="eytas@superonline.com" r:id="rId2585"/>
    <hyperlink ref="A153" display="MAA ABINA ENTERPRISE" r:id="rId2586"/>
    <hyperlink ref="I437" display="henghahnguan@hotmail.com" r:id="rId2587"/>
    <hyperlink ref="A519" display="SHIV METALS" r:id="rId2588"/>
    <hyperlink ref="I249" display="alihuang2003@yahoo.com" r:id="rId2589"/>
    <hyperlink ref="A111" display="ANKITA TRADERS" r:id="rId2590"/>
    <hyperlink ref="A546" display="MOAHMMED SIRAFI EST FOR TRADING SERVICES" r:id="rId259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